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EstaPastaDeTrabalho" defaultThemeVersion="124226"/>
  <mc:AlternateContent xmlns:mc="http://schemas.openxmlformats.org/markup-compatibility/2006">
    <mc:Choice Requires="x15">
      <x15ac:absPath xmlns:x15ac="http://schemas.microsoft.com/office/spreadsheetml/2010/11/ac" url="\\Servidor\NAS\Projetos\#VÁRZEA GRANDE 2025\BUEIROS_ALAMEDA\ALAMEDA_ BUEIROS 1,2,3,4,5 e 6 VALE\ORÇAMENTO 1\"/>
    </mc:Choice>
  </mc:AlternateContent>
  <xr:revisionPtr revIDLastSave="0" documentId="13_ncr:1_{D7B86B05-78EF-4801-BCB2-93CCDFFE8578}" xr6:coauthVersionLast="45" xr6:coauthVersionMax="45" xr10:uidLastSave="{00000000-0000-0000-0000-000000000000}"/>
  <bookViews>
    <workbookView xWindow="-110" yWindow="-110" windowWidth="25820" windowHeight="13900" tabRatio="857" activeTab="1" xr2:uid="{00000000-000D-0000-FFFF-FFFF00000000}"/>
  </bookViews>
  <sheets>
    <sheet name="RESUMO ORÇAMENTARIO" sheetId="5" r:id="rId1"/>
    <sheet name="QUANT" sheetId="2" r:id="rId2"/>
    <sheet name="QUANT BUEIRO 1" sheetId="96" r:id="rId3"/>
    <sheet name="ORÇA " sheetId="4" r:id="rId4"/>
    <sheet name="TRANSP MAT PAV" sheetId="3" r:id="rId5"/>
    <sheet name="TERRA PAV " sheetId="91" r:id="rId6"/>
    <sheet name="CRONOGRAMA FÍSICO FIN. EM DIAS" sheetId="31" r:id="rId7"/>
    <sheet name="QUADRO QUANT. BUEIROS" sheetId="92" r:id="rId8"/>
    <sheet name="NS BUEIROS" sheetId="94" r:id="rId9"/>
    <sheet name="DIM BUEIROS ALAMEDA" sheetId="95" r:id="rId10"/>
    <sheet name="QUADRO DMT" sheetId="73" r:id="rId11"/>
    <sheet name="COMPOSIÇÕES DOS CUSTOS UNITARIO" sheetId="64" r:id="rId12"/>
    <sheet name="NS SIN HOR" sheetId="62" r:id="rId13"/>
    <sheet name="TRANSPRT ASFALTO CAP 50-70" sheetId="59" state="hidden" r:id="rId14"/>
    <sheet name="TRANSPRT ASFALTO EMULSÃO-CM-30" sheetId="58" state="hidden" r:id="rId15"/>
    <sheet name="AQUIS MATERIAL BETUMINOSO" sheetId="57" state="hidden" r:id="rId16"/>
    <sheet name="BDI" sheetId="22" r:id="rId17"/>
    <sheet name="BDI DIFERENCIADO" sheetId="33" r:id="rId18"/>
    <sheet name="DRENO PROF" sheetId="54" state="hidden" r:id="rId19"/>
    <sheet name="NS REMOÇÃO POSTE" sheetId="56" state="hidden"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s>
  <definedNames>
    <definedName name="___________________OUT98" hidden="1">{#N/A,#N/A,TRUE,"Serviços"}</definedName>
    <definedName name="__________________OUT98" hidden="1">{#N/A,#N/A,TRUE,"Serviços"}</definedName>
    <definedName name="_________________OUT98" hidden="1">{#N/A,#N/A,TRUE,"Serviços"}</definedName>
    <definedName name="________________OUT98" hidden="1">{#N/A,#N/A,TRUE,"Serviços"}</definedName>
    <definedName name="_____________OUT98" hidden="1">{#N/A,#N/A,TRUE,"Serviços"}</definedName>
    <definedName name="_____________OUT98²" hidden="1">{#N/A,#N/A,TRUE,"Serviços"}</definedName>
    <definedName name="____________OUT98" hidden="1">{#N/A,#N/A,TRUE,"Serviços"}</definedName>
    <definedName name="____________OUT988" hidden="1">{#N/A,#N/A,TRUE,"Serviços"}</definedName>
    <definedName name="____________OUT988²" hidden="1">{#N/A,#N/A,TRUE,"Serviços"}</definedName>
    <definedName name="___________OUT98" hidden="1">{#N/A,#N/A,TRUE,"Serviços"}</definedName>
    <definedName name="___________OUT98¹" hidden="1">{#N/A,#N/A,TRUE,"Serviços"}</definedName>
    <definedName name="___________OUT98²" hidden="1">{#N/A,#N/A,TRUE,"Serviços"}</definedName>
    <definedName name="___________OUT98³" hidden="1">{#N/A,#N/A,TRUE,"Serviços"}</definedName>
    <definedName name="___________OUT988" hidden="1">{#N/A,#N/A,TRUE,"Serviços"}</definedName>
    <definedName name="___________OUT988³" hidden="1">{#N/A,#N/A,TRUE,"Serviços"}</definedName>
    <definedName name="___________OUT9888" hidden="1">{#N/A,#N/A,TRUE,"Serviços"}</definedName>
    <definedName name="___________OUT9888²" hidden="1">{#N/A,#N/A,TRUE,"Serviços"}</definedName>
    <definedName name="__________Brz1">[1]Feriados!$B$4:$B$14</definedName>
    <definedName name="__________Brz2">[1]Feriados!$B$17:$B$24</definedName>
    <definedName name="__________mem2">#REF!</definedName>
    <definedName name="__________OUT98" hidden="1">{#N/A,#N/A,TRUE,"Serviços"}</definedName>
    <definedName name="_________Ago1">[1]Anual!$I$24</definedName>
    <definedName name="_________BDI1">#N/A</definedName>
    <definedName name="_________Dez1">[1]Anual!$Q$33</definedName>
    <definedName name="_________Jul1">[1]Anual!$A$24</definedName>
    <definedName name="_________Jun1">[1]Anual!$Q$15</definedName>
    <definedName name="_________Mai1">[1]Anual!$I$15</definedName>
    <definedName name="_________mem2">'[2]Mat Asf'!$H$37</definedName>
    <definedName name="_________Nov1">[1]Anual!$I$33</definedName>
    <definedName name="_________Out1">[1]Anual!$A$33</definedName>
    <definedName name="_________OUT98" hidden="1">{#N/A,#N/A,TRUE,"Serviços"}</definedName>
    <definedName name="_________OUTT98" hidden="1">{#N/A,#N/A,TRUE,"Serviços"}</definedName>
    <definedName name="_________OUTT988" hidden="1">{#N/A,#N/A,TRUE,"Serviços"}</definedName>
    <definedName name="_________Set1">[1]Anual!$Q$24</definedName>
    <definedName name="_________TT19">[3]RELATÓRIO!#REF!</definedName>
    <definedName name="_________TT20">[3]RELATÓRIO!#REF!</definedName>
    <definedName name="_________TT21">[3]RELATÓRIO!#REF!</definedName>
    <definedName name="_________TT22">[3]RELATÓRIO!#REF!</definedName>
    <definedName name="________Abr1">[1]Anual!$A$15</definedName>
    <definedName name="________Ago1">[1]Anual!$I$24</definedName>
    <definedName name="________b1" hidden="1">{#N/A,#N/A,FALSE,"MO (2)"}</definedName>
    <definedName name="________Brz1">[1]Feriados!$B$4:$B$14</definedName>
    <definedName name="________Brz2">[1]Feriados!$B$17:$B$24</definedName>
    <definedName name="________Dez1">[1]Anual!$Q$33</definedName>
    <definedName name="________ind100">#REF!</definedName>
    <definedName name="________Jul1">[1]Anual!$A$24</definedName>
    <definedName name="________Jun1">[1]Anual!$Q$15</definedName>
    <definedName name="________Mai1">[1]Anual!$I$15</definedName>
    <definedName name="________Nov1">[1]Anual!$I$33</definedName>
    <definedName name="________Out1">[1]Anual!$A$33</definedName>
    <definedName name="________OUT98" hidden="1">{#N/A,#N/A,TRUE,"Serviços"}</definedName>
    <definedName name="________OUTTT98" hidden="1">{#N/A,#N/A,TRUE,"Serviços"}</definedName>
    <definedName name="________RET1">#REF!</definedName>
    <definedName name="________Set1">[1]Anual!$Q$24</definedName>
    <definedName name="________TT19">'[4]Relatório-1ª med.'!#REF!</definedName>
    <definedName name="________TT20">'[4]Relatório-1ª med.'!#REF!</definedName>
    <definedName name="________TT21">'[4]Relatório-1ª med.'!#REF!</definedName>
    <definedName name="________TT22">'[4]Relatório-1ª med.'!#REF!</definedName>
    <definedName name="_______Abr1">[1]Anual!$A$15</definedName>
    <definedName name="_______Ago1">[1]Anual!$I$24</definedName>
    <definedName name="_______BDI1">#N/A</definedName>
    <definedName name="_______Brz1">[1]Feriados!$B$4:$B$14</definedName>
    <definedName name="_______Brz2">[1]Feriados!$B$17:$B$24</definedName>
    <definedName name="_______cab1">#REF!</definedName>
    <definedName name="_______Dez1">[1]Anual!$Q$33</definedName>
    <definedName name="_______emp2">'[5]DMT modelo'!$AA$13</definedName>
    <definedName name="_______ind100">#REF!</definedName>
    <definedName name="_______JAZ1">#REF!</definedName>
    <definedName name="_______JAZ11">#REF!</definedName>
    <definedName name="_______JAZ2">#REF!</definedName>
    <definedName name="_______JAZ22">#REF!</definedName>
    <definedName name="_______JAZ3">#REF!</definedName>
    <definedName name="_______JAZ33">#REF!</definedName>
    <definedName name="_______Jul1">[1]Anual!$A$24</definedName>
    <definedName name="_______Jun1">[1]Anual!$Q$15</definedName>
    <definedName name="_______Mai1">[1]Anual!$I$15</definedName>
    <definedName name="_______Nov1">[1]Anual!$I$33</definedName>
    <definedName name="_______oae2">#REF!</definedName>
    <definedName name="_______oco2">#REF!</definedName>
    <definedName name="_______Out1">[1]Anual!$A$33</definedName>
    <definedName name="_______OUT98" hidden="1">{#N/A,#N/A,TRUE,"Serviços"}</definedName>
    <definedName name="_______OUT9888" hidden="1">{#N/A,#N/A,TRUE,"Serviços"}</definedName>
    <definedName name="_______pav2">#REF!</definedName>
    <definedName name="_______RET1">#REF!</definedName>
    <definedName name="_______Set1">[1]Anual!$Q$24</definedName>
    <definedName name="_______TT102">'[4]Relatório-1ª med.'!#REF!</definedName>
    <definedName name="_______TT107">'[4]Relatório-1ª med.'!#REF!</definedName>
    <definedName name="_______TT121">'[4]Relatório-1ª med.'!#REF!</definedName>
    <definedName name="_______TT123">'[4]Relatório-1ª med.'!#REF!</definedName>
    <definedName name="_______TT19">'[4]Relatório-1ª med.'!#REF!</definedName>
    <definedName name="_______TT20">'[4]Relatório-1ª med.'!#REF!</definedName>
    <definedName name="_______TT21">'[4]Relatório-1ª med.'!#REF!</definedName>
    <definedName name="_______TT22">'[4]Relatório-1ª med.'!#REF!</definedName>
    <definedName name="_______TT26">'[4]Relatório-1ª med.'!#REF!</definedName>
    <definedName name="_______TT27">'[4]Relatório-1ª med.'!#REF!</definedName>
    <definedName name="_______TT28">'[4]Relatório-1ª med.'!#REF!</definedName>
    <definedName name="_______TT30">'[4]Relatório-1ª med.'!#REF!</definedName>
    <definedName name="_______TT31">'[4]Relatório-1ª med.'!#REF!</definedName>
    <definedName name="_______TT32">'[4]Relatório-1ª med.'!#REF!</definedName>
    <definedName name="_______TT33">'[4]Relatório-1ª med.'!#REF!</definedName>
    <definedName name="_______TT34">'[4]Relatório-1ª med.'!#REF!</definedName>
    <definedName name="_______TT36">'[4]Relatório-1ª med.'!#REF!</definedName>
    <definedName name="_______TT37">'[4]Relatório-1ª med.'!#REF!</definedName>
    <definedName name="_______TT38">'[4]Relatório-1ª med.'!#REF!</definedName>
    <definedName name="_______TT39">'[4]Relatório-1ª med.'!#REF!</definedName>
    <definedName name="_______TT40">'[4]Relatório-1ª med.'!#REF!</definedName>
    <definedName name="_______TT5">'[4]Relatório-1ª med.'!#REF!</definedName>
    <definedName name="_______TT52">'[4]Relatório-1ª med.'!#REF!</definedName>
    <definedName name="_______TT53">'[4]Relatório-1ª med.'!#REF!</definedName>
    <definedName name="_______TT54">'[4]Relatório-1ª med.'!#REF!</definedName>
    <definedName name="_______TT55">'[4]Relatório-1ª med.'!#REF!</definedName>
    <definedName name="_______TT6">'[4]Relatório-1ª med.'!#REF!</definedName>
    <definedName name="_______TT60">'[4]Relatório-1ª med.'!#REF!</definedName>
    <definedName name="_______TT61">'[4]Relatório-1ª med.'!#REF!</definedName>
    <definedName name="_______TT69">'[4]Relatório-1ª med.'!#REF!</definedName>
    <definedName name="_______TT7">'[4]Relatório-1ª med.'!#REF!</definedName>
    <definedName name="_______TT70">'[4]Relatório-1ª med.'!#REF!</definedName>
    <definedName name="_______TT71">'[4]Relatório-1ª med.'!#REF!</definedName>
    <definedName name="_______TT74">'[4]Relatório-1ª med.'!#REF!</definedName>
    <definedName name="_______TT75">'[4]Relatório-1ª med.'!#REF!</definedName>
    <definedName name="_______TT76">'[4]Relatório-1ª med.'!#REF!</definedName>
    <definedName name="_______TT77">'[4]Relatório-1ª med.'!#REF!</definedName>
    <definedName name="_______TT78">'[4]Relatório-1ª med.'!#REF!</definedName>
    <definedName name="_______TT79">'[4]Relatório-1ª med.'!#REF!</definedName>
    <definedName name="_______TT94">'[4]Relatório-1ª med.'!#REF!</definedName>
    <definedName name="_______TT95">'[4]Relatório-1ª med.'!#REF!</definedName>
    <definedName name="_______TT97">'[4]Relatório-1ª med.'!#REF!</definedName>
    <definedName name="______Abr1">[1]Anual!$A$15</definedName>
    <definedName name="______Ago1">[1]Anual!$I$24</definedName>
    <definedName name="______b1" hidden="1">{#N/A,#N/A,FALSE,"MO (2)"}</definedName>
    <definedName name="______BDI1">#N/A</definedName>
    <definedName name="______Brz1">[1]Feriados!$B$4:$B$14</definedName>
    <definedName name="______Brz2">[1]Feriados!$B$17:$B$24</definedName>
    <definedName name="______cab1">#REF!</definedName>
    <definedName name="______Dez1">[1]Anual!$Q$33</definedName>
    <definedName name="______dre2">#REF!</definedName>
    <definedName name="______emp2">'[6]DMT modelo'!$AA$13</definedName>
    <definedName name="______ind100">#REF!</definedName>
    <definedName name="______JAZ1">#REF!</definedName>
    <definedName name="______JAZ11">#REF!</definedName>
    <definedName name="______JAZ2">#REF!</definedName>
    <definedName name="______JAZ22">#REF!</definedName>
    <definedName name="______JAZ3">#REF!</definedName>
    <definedName name="______JAZ33">#REF!</definedName>
    <definedName name="______Jul1">[1]Anual!$A$24</definedName>
    <definedName name="______Jun1">[1]Anual!$Q$15</definedName>
    <definedName name="______Mai1">[1]Anual!$I$15</definedName>
    <definedName name="______Nov1">[1]Anual!$I$33</definedName>
    <definedName name="______oac2">'[7]RESUMO-Medição'!$P$113</definedName>
    <definedName name="______oae2">#REF!</definedName>
    <definedName name="______oco2">#REF!</definedName>
    <definedName name="______Out1">[1]Anual!$A$33</definedName>
    <definedName name="______OUT98" hidden="1">{#N/A,#N/A,TRUE,"Serviços"}</definedName>
    <definedName name="______OUTT98888" hidden="1">{#N/A,#N/A,TRUE,"Serviços"}</definedName>
    <definedName name="______pav2">#REF!</definedName>
    <definedName name="______RET1">#REF!</definedName>
    <definedName name="______Set1">[1]Anual!$Q$24</definedName>
    <definedName name="______ter2">#REF!</definedName>
    <definedName name="______TP10">'[1]Recuperação da Pista'!$H$560</definedName>
    <definedName name="______TP5">'[1]Recuperação da Pista'!$H$400</definedName>
    <definedName name="______TT102">'[4]Relatório-1ª med.'!#REF!</definedName>
    <definedName name="______TT107">'[4]Relatório-1ª med.'!#REF!</definedName>
    <definedName name="______TT121">'[4]Relatório-1ª med.'!#REF!</definedName>
    <definedName name="______TT123">'[4]Relatório-1ª med.'!#REF!</definedName>
    <definedName name="______TT19">[8]RELATÓRIO!$D$108</definedName>
    <definedName name="______TT20">[8]RELATÓRIO!$D$113</definedName>
    <definedName name="______TT21">[8]RELATÓRIO!$D$118</definedName>
    <definedName name="______TT22">[8]RELATÓRIO!$D$123</definedName>
    <definedName name="______TT26">'[4]Relatório-1ª med.'!#REF!</definedName>
    <definedName name="______TT27">'[4]Relatório-1ª med.'!#REF!</definedName>
    <definedName name="______TT28">'[4]Relatório-1ª med.'!#REF!</definedName>
    <definedName name="______TT30">'[4]Relatório-1ª med.'!#REF!</definedName>
    <definedName name="______TT31">'[4]Relatório-1ª med.'!#REF!</definedName>
    <definedName name="______TT32">'[4]Relatório-1ª med.'!#REF!</definedName>
    <definedName name="______TT33">'[4]Relatório-1ª med.'!#REF!</definedName>
    <definedName name="______TT34">'[4]Relatório-1ª med.'!#REF!</definedName>
    <definedName name="______TT36">'[4]Relatório-1ª med.'!#REF!</definedName>
    <definedName name="______TT37">'[4]Relatório-1ª med.'!#REF!</definedName>
    <definedName name="______TT38">'[4]Relatório-1ª med.'!#REF!</definedName>
    <definedName name="______TT39">'[4]Relatório-1ª med.'!#REF!</definedName>
    <definedName name="______TT40">'[4]Relatório-1ª med.'!#REF!</definedName>
    <definedName name="______TT5">'[4]Relatório-1ª med.'!#REF!</definedName>
    <definedName name="______TT52">'[4]Relatório-1ª med.'!#REF!</definedName>
    <definedName name="______TT53">'[4]Relatório-1ª med.'!#REF!</definedName>
    <definedName name="______TT54">'[4]Relatório-1ª med.'!#REF!</definedName>
    <definedName name="______TT55">'[4]Relatório-1ª med.'!#REF!</definedName>
    <definedName name="______TT6">'[4]Relatório-1ª med.'!#REF!</definedName>
    <definedName name="______TT60">'[4]Relatório-1ª med.'!#REF!</definedName>
    <definedName name="______TT61">'[4]Relatório-1ª med.'!#REF!</definedName>
    <definedName name="______TT69">'[4]Relatório-1ª med.'!#REF!</definedName>
    <definedName name="______TT7">'[4]Relatório-1ª med.'!#REF!</definedName>
    <definedName name="______TT70">'[4]Relatório-1ª med.'!#REF!</definedName>
    <definedName name="______TT71">'[4]Relatório-1ª med.'!#REF!</definedName>
    <definedName name="______TT74">'[4]Relatório-1ª med.'!#REF!</definedName>
    <definedName name="______TT75">'[4]Relatório-1ª med.'!#REF!</definedName>
    <definedName name="______TT76">'[4]Relatório-1ª med.'!#REF!</definedName>
    <definedName name="______TT77">'[4]Relatório-1ª med.'!#REF!</definedName>
    <definedName name="______TT78">'[4]Relatório-1ª med.'!#REF!</definedName>
    <definedName name="______TT79">'[4]Relatório-1ª med.'!#REF!</definedName>
    <definedName name="______TT94">'[4]Relatório-1ª med.'!#REF!</definedName>
    <definedName name="______TT95">'[4]Relatório-1ª med.'!#REF!</definedName>
    <definedName name="______TT97">'[4]Relatório-1ª med.'!#REF!</definedName>
    <definedName name="_____Abr1">[1]Anual!$A$15</definedName>
    <definedName name="_____Ago1">[1]Anual!$I$24</definedName>
    <definedName name="_____b1" hidden="1">{#N/A,#N/A,FALSE,"MO (2)"}</definedName>
    <definedName name="_____BDI1">#N/A</definedName>
    <definedName name="_____cab1">#REF!</definedName>
    <definedName name="_____cab2">#REF!</definedName>
    <definedName name="_____Dez1">[1]Anual!$Q$33</definedName>
    <definedName name="_____dmt2">#REF!</definedName>
    <definedName name="_____dmt200">[9]DMT!$V$149</definedName>
    <definedName name="_____dmt400">[9]DMT!$V$150</definedName>
    <definedName name="_____dmt50">[9]DMT!$V$148</definedName>
    <definedName name="_____dmt600">[9]DMT!$V$151</definedName>
    <definedName name="_____dmt800">[9]DMT!$V$152</definedName>
    <definedName name="_____dre2">#REF!</definedName>
    <definedName name="_____emp2">'[6]DMT modelo'!$AA$13</definedName>
    <definedName name="_____ind100">#REF!</definedName>
    <definedName name="_____JAZ1">#REF!</definedName>
    <definedName name="_____JAZ11">#REF!</definedName>
    <definedName name="_____JAZ2">#REF!</definedName>
    <definedName name="_____JAZ22">#REF!</definedName>
    <definedName name="_____JAZ3">#REF!</definedName>
    <definedName name="_____JAZ33">#REF!</definedName>
    <definedName name="_____Jul1">[1]Anual!$A$24</definedName>
    <definedName name="_____Jun1">[1]Anual!$Q$15</definedName>
    <definedName name="_____Mai1">[1]Anual!$I$15</definedName>
    <definedName name="_____mem2">'[10]Mat Asf'!$H$37</definedName>
    <definedName name="_____Nov1">[1]Anual!$I$33</definedName>
    <definedName name="_____oac2">#REF!</definedName>
    <definedName name="_____oae2">#REF!</definedName>
    <definedName name="_____oco2">#REF!</definedName>
    <definedName name="_____Out1">[1]Anual!$A$33</definedName>
    <definedName name="_____OUT98" hidden="1">{#N/A,#N/A,TRUE,"Serviços"}</definedName>
    <definedName name="_____OUTTT988" hidden="1">{#N/A,#N/A,TRUE,"Serviços"}</definedName>
    <definedName name="_____pav2">#REF!</definedName>
    <definedName name="_____QQ2">[11]!_____QQ2</definedName>
    <definedName name="_____RET1">#REF!</definedName>
    <definedName name="_____Set1">[1]Anual!$Q$24</definedName>
    <definedName name="_____ter2">#REF!</definedName>
    <definedName name="_____TP10">'[1]Recuperação da Pista'!$H$560</definedName>
    <definedName name="_____TP5">'[1]Recuperação da Pista'!$H$400</definedName>
    <definedName name="_____tsd4">'[12]Mem da 22ª'!#REF!</definedName>
    <definedName name="_____TT1">[8]RELATÓRIO!$D$18</definedName>
    <definedName name="_____TT10">[8]RELATÓRIO!$D$64</definedName>
    <definedName name="_____TT100">[8]RELATÓRIO!$D$530</definedName>
    <definedName name="_____TT101">[8]RELATÓRIO!$D$535</definedName>
    <definedName name="_____TT102">[8]RELATÓRIO!$D$540</definedName>
    <definedName name="_____TT103">[8]RELATÓRIO!$D$545</definedName>
    <definedName name="_____TT104">[8]RELATÓRIO!$D$550</definedName>
    <definedName name="_____TT105">[8]RELATÓRIO!$D$555</definedName>
    <definedName name="_____TT106">[8]RELATÓRIO!$D$560</definedName>
    <definedName name="_____TT107">[8]RELATÓRIO!$D$567</definedName>
    <definedName name="_____TT108">[8]RELATÓRIO!$D$572</definedName>
    <definedName name="_____TT109">[8]RELATÓRIO!$D$577</definedName>
    <definedName name="_____TT11">[8]RELATÓRIO!$D$69</definedName>
    <definedName name="_____TT110">[8]RELATÓRIO!$D$582</definedName>
    <definedName name="_____TT111">[8]RELATÓRIO!$D$587</definedName>
    <definedName name="_____TT112">[8]RELATÓRIO!$D$592</definedName>
    <definedName name="_____TT113">[8]RELATÓRIO!$D$597</definedName>
    <definedName name="_____TT114">[8]RELATÓRIO!$D$602</definedName>
    <definedName name="_____TT115">[8]RELATÓRIO!$D$607</definedName>
    <definedName name="_____TT116">[8]RELATÓRIO!$D$612</definedName>
    <definedName name="_____TT117">[8]RELATÓRIO!$D$616</definedName>
    <definedName name="_____TT118">[8]RELATÓRIO!$D$621</definedName>
    <definedName name="_____TT119">[8]RELATÓRIO!$D$626</definedName>
    <definedName name="_____TT12">[8]RELATÓRIO!$D$74</definedName>
    <definedName name="_____TT120">[8]RELATÓRIO!$D$631</definedName>
    <definedName name="_____TT121">[8]RELATÓRIO!$D$636</definedName>
    <definedName name="_____TT122">[8]RELATÓRIO!$D$641</definedName>
    <definedName name="_____TT123">[8]RELATÓRIO!$D$646</definedName>
    <definedName name="_____TT124">[8]RELATÓRIO!$D$652</definedName>
    <definedName name="_____TT125">[8]RELATÓRIO!$D$657</definedName>
    <definedName name="_____TT126">[8]RELATÓRIO!$D$662</definedName>
    <definedName name="_____TT127">[8]RELATÓRIO!$D$667</definedName>
    <definedName name="_____TT128">[8]RELATÓRIO!$D$672</definedName>
    <definedName name="_____TT129">[8]RELATÓRIO!$D$677</definedName>
    <definedName name="_____TT13">[8]RELATÓRIO!$D$79</definedName>
    <definedName name="_____TT130">[8]RELATÓRIO!$D$682</definedName>
    <definedName name="_____TT131">[8]RELATÓRIO!$D$687</definedName>
    <definedName name="_____TT132">[8]RELATÓRIO!$D$692</definedName>
    <definedName name="_____TT133">[8]RELATÓRIO!$D$697</definedName>
    <definedName name="_____TT134">[8]RELATÓRIO!$D$702</definedName>
    <definedName name="_____TT135">[8]RELATÓRIO!$D$707</definedName>
    <definedName name="_____TT136">[8]RELATÓRIO!$D$712</definedName>
    <definedName name="_____TT137">[8]RELATÓRIO!$D$716</definedName>
    <definedName name="_____TT138">[8]RELATÓRIO!$D$721</definedName>
    <definedName name="_____TT139">[8]RELATÓRIO!$D$726</definedName>
    <definedName name="_____TT14">[8]RELATÓRIO!$D$84</definedName>
    <definedName name="_____TT140">[8]RELATÓRIO!$D$731</definedName>
    <definedName name="_____TT141">[8]RELATÓRIO!$D$736</definedName>
    <definedName name="_____TT142">[8]RELATÓRIO!$D$741</definedName>
    <definedName name="_____TT15">[8]RELATÓRIO!$D$89</definedName>
    <definedName name="_____TT16">[8]RELATÓRIO!$D$93</definedName>
    <definedName name="_____TT17">[8]RELATÓRIO!$D$98</definedName>
    <definedName name="_____TT19">'[4]Relatório-1ª med.'!#REF!</definedName>
    <definedName name="_____TT20">'[4]Relatório-1ª med.'!#REF!</definedName>
    <definedName name="_____TT21">'[4]Relatório-1ª med.'!#REF!</definedName>
    <definedName name="_____TT22">'[4]Relatório-1ª med.'!#REF!</definedName>
    <definedName name="_____TT24">[8]RELATÓRIO!$D$134</definedName>
    <definedName name="_____TT25">[8]RELATÓRIO!$D$139</definedName>
    <definedName name="_____TT26">[8]RELATÓRIO!$D$144</definedName>
    <definedName name="_____TT27">[8]RELATÓRIO!$D$149</definedName>
    <definedName name="_____TT28">[8]RELATÓRIO!$D$154</definedName>
    <definedName name="_____tt288">[8]RELATÓRIO!$D$159</definedName>
    <definedName name="_____TT29">[8]RELATÓRIO!$D$164</definedName>
    <definedName name="_____TT3">[8]RELATÓRIO!$D$28</definedName>
    <definedName name="_____TT30">[8]RELATÓRIO!$D$169</definedName>
    <definedName name="_____tt300">[8]RELATÓRIO!$D$174</definedName>
    <definedName name="_____TT31">[8]RELATÓRIO!$D$179</definedName>
    <definedName name="_____TT32">[8]RELATÓRIO!$D$184</definedName>
    <definedName name="_____tt322">[8]RELATÓRIO!$D$189</definedName>
    <definedName name="_____TT33">[8]RELATÓRIO!$D$195</definedName>
    <definedName name="_____TT34">[8]RELATÓRIO!$D$200</definedName>
    <definedName name="_____TT35">[8]RELATÓRIO!$D$205</definedName>
    <definedName name="_____TT36">[8]RELATÓRIO!$D$210</definedName>
    <definedName name="_____TT37">[8]RELATÓRIO!$D$215</definedName>
    <definedName name="_____TT38">[8]RELATÓRIO!$D$220</definedName>
    <definedName name="_____TT39">[8]RELATÓRIO!$D$225</definedName>
    <definedName name="_____TT4">[8]RELATÓRIO!$D$33</definedName>
    <definedName name="_____TT40">[8]RELATÓRIO!$D$230</definedName>
    <definedName name="_____TT41">[8]RELATÓRIO!$D$235</definedName>
    <definedName name="_____TT42">[8]RELATÓRIO!$D$240</definedName>
    <definedName name="_____TT43">[8]RELATÓRIO!$D$245</definedName>
    <definedName name="_____TT44">[8]RELATÓRIO!$D$250</definedName>
    <definedName name="_____TT45">[8]RELATÓRIO!$D$255</definedName>
    <definedName name="_____TT46">[8]RELATÓRIO!$D$260</definedName>
    <definedName name="_____TT47">[8]RELATÓRIO!$D$265</definedName>
    <definedName name="_____TT48">[8]RELATÓRIO!$D$270</definedName>
    <definedName name="_____TT49">[8]RELATÓRIO!$D$275</definedName>
    <definedName name="_____TT5">[8]RELATÓRIO!$D$38</definedName>
    <definedName name="_____TT50">[8]RELATÓRIO!$D$280</definedName>
    <definedName name="_____TT51">[8]RELATÓRIO!$D$285</definedName>
    <definedName name="_____TT52">[8]RELATÓRIO!$D$290</definedName>
    <definedName name="_____TT53">[8]RELATÓRIO!$D$295</definedName>
    <definedName name="_____TT54">[8]RELATÓRIO!$D$300</definedName>
    <definedName name="_____TT55">[8]RELATÓRIO!$D$305</definedName>
    <definedName name="_____TT56">[8]RELATÓRIO!$D$310</definedName>
    <definedName name="_____TT57">[8]RELATÓRIO!$D$315</definedName>
    <definedName name="_____TT58">[8]RELATÓRIO!$D$320</definedName>
    <definedName name="_____TT59">[8]RELATÓRIO!$D$325</definedName>
    <definedName name="_____TT6">[8]RELATÓRIO!$D$43</definedName>
    <definedName name="_____TT60">[8]RELATÓRIO!$D$330</definedName>
    <definedName name="_____TT61">[8]RELATÓRIO!$D$335</definedName>
    <definedName name="_____TT62">[8]RELATÓRIO!$D$339</definedName>
    <definedName name="_____TT63">[8]RELATÓRIO!$D$344</definedName>
    <definedName name="_____TT64">[8]RELATÓRIO!$D$349</definedName>
    <definedName name="_____TT65">[8]RELATÓRIO!$D$354</definedName>
    <definedName name="_____TT66">[8]RELATÓRIO!$D$359</definedName>
    <definedName name="_____TT67">[8]RELATÓRIO!$D$365</definedName>
    <definedName name="_____TT68">[8]RELATÓRIO!$D$370</definedName>
    <definedName name="_____TT69">[8]RELATÓRIO!$D$375</definedName>
    <definedName name="_____TT7">[8]RELATÓRIO!$D$48</definedName>
    <definedName name="_____TT70">[8]RELATÓRIO!$D$380</definedName>
    <definedName name="_____TT71">[8]RELATÓRIO!$D$385</definedName>
    <definedName name="_____TT72">[8]RELATÓRIO!$D$390</definedName>
    <definedName name="_____TT73">[8]RELATÓRIO!$D$395</definedName>
    <definedName name="_____TT74">[8]RELATÓRIO!$D$400</definedName>
    <definedName name="_____TT75">[8]RELATÓRIO!$D$405</definedName>
    <definedName name="_____TT76">[8]RELATÓRIO!$D$410</definedName>
    <definedName name="_____TT77">[8]RELATÓRIO!$D$415</definedName>
    <definedName name="_____TT78">[8]RELATÓRIO!$D$420</definedName>
    <definedName name="_____TT79">[8]RELATÓRIO!$D$425</definedName>
    <definedName name="_____TT8">[8]RELATÓRIO!$D$53</definedName>
    <definedName name="_____TT80">[8]RELATÓRIO!$D$430</definedName>
    <definedName name="_____TT81">[8]RELATÓRIO!$D$434</definedName>
    <definedName name="_____TT82">[8]RELATÓRIO!$D$439</definedName>
    <definedName name="_____TT83">[8]RELATÓRIO!$D$444</definedName>
    <definedName name="_____TT84">[8]RELATÓRIO!$D$449</definedName>
    <definedName name="_____TT85">[8]RELATÓRIO!$D$454</definedName>
    <definedName name="_____TT86">[8]RELATÓRIO!$D$459</definedName>
    <definedName name="_____TT87">[8]RELATÓRIO!$D$464</definedName>
    <definedName name="_____TT88">[8]RELATÓRIO!$D$469</definedName>
    <definedName name="_____TT89">[8]RELATÓRIO!$D$474</definedName>
    <definedName name="_____TT9">[8]RELATÓRIO!$D$58</definedName>
    <definedName name="_____TT90">[8]RELATÓRIO!$D$479</definedName>
    <definedName name="_____TT91">[8]RELATÓRIO!$D$484</definedName>
    <definedName name="_____TT92">[8]RELATÓRIO!$D$490</definedName>
    <definedName name="_____TT93">[8]RELATÓRIO!$D$495</definedName>
    <definedName name="_____TT94">[8]RELATÓRIO!$D$500</definedName>
    <definedName name="_____TT95">[8]RELATÓRIO!$D$505</definedName>
    <definedName name="_____TT96">[8]RELATÓRIO!$D$510</definedName>
    <definedName name="_____TT97">[8]RELATÓRIO!$D$515</definedName>
    <definedName name="_____TT98">[8]RELATÓRIO!$D$520</definedName>
    <definedName name="_____TT99">[8]RELATÓRIO!$D$525</definedName>
    <definedName name="____Abr1">[1]Anual!$A$15</definedName>
    <definedName name="____Ago1">[1]Anual!$I$24</definedName>
    <definedName name="____b1" hidden="1">{#N/A,#N/A,FALSE,"MO (2)"}</definedName>
    <definedName name="____BDI2">[13]INVENTÁRIO!$B$3</definedName>
    <definedName name="____brv2">'[1]Página 16'!$C$3:$C$7</definedName>
    <definedName name="____cab1">#REF!</definedName>
    <definedName name="____cab2">#REF!</definedName>
    <definedName name="____Dez1">[1]Anual!$Q$33</definedName>
    <definedName name="____dmt1000">[9]DMT!$V$153</definedName>
    <definedName name="____dmt2">#REF!</definedName>
    <definedName name="____dmt200">[9]DMT!$V$149</definedName>
    <definedName name="____dmt400">[9]DMT!$V$150</definedName>
    <definedName name="____dmt50">[9]DMT!$V$148</definedName>
    <definedName name="____dmt600">[9]DMT!$V$151</definedName>
    <definedName name="____dmt800">[9]DMT!$V$152</definedName>
    <definedName name="____dre2">#REF!</definedName>
    <definedName name="____emp2">'[5]DMT modelo'!$AA$13</definedName>
    <definedName name="____ind100">#REF!</definedName>
    <definedName name="____JAZ1">#REF!</definedName>
    <definedName name="____JAZ11">#REF!</definedName>
    <definedName name="____JAZ2">#REF!</definedName>
    <definedName name="____JAZ22">#REF!</definedName>
    <definedName name="____JAZ3">#REF!</definedName>
    <definedName name="____JAZ33">#REF!</definedName>
    <definedName name="____Jul1">[1]Anual!$A$24</definedName>
    <definedName name="____Jun1">[1]Anual!$Q$15</definedName>
    <definedName name="____Mai1">[1]Anual!$I$15</definedName>
    <definedName name="____mem2">'[14]Mat Asf'!$H$37</definedName>
    <definedName name="____Nov1">[1]Anual!$I$33</definedName>
    <definedName name="____oac2">'[7]RESUMO-Medição'!$P$113</definedName>
    <definedName name="____oae2">#REF!</definedName>
    <definedName name="____oco2">#REF!</definedName>
    <definedName name="____Out1">[1]Anual!$A$33</definedName>
    <definedName name="____OUT98" hidden="1">{#N/A,#N/A,TRUE,"Serviços"}</definedName>
    <definedName name="____out99" hidden="1">{#N/A,#N/A,TRUE,"Serviços"}</definedName>
    <definedName name="____OUTTT98" hidden="1">{#N/A,#N/A,TRUE,"Serviços"}</definedName>
    <definedName name="____pav2">#REF!</definedName>
    <definedName name="____R">'[15]Rel-19ª med.'!#REF!</definedName>
    <definedName name="____RET1">#REF!</definedName>
    <definedName name="____Set1">[1]Anual!$Q$24</definedName>
    <definedName name="____ter2">#REF!</definedName>
    <definedName name="____TP10">'[1]Recuperação da Pista'!$H$560</definedName>
    <definedName name="____TP5">'[1]Recuperação da Pista'!$H$400</definedName>
    <definedName name="____tsd4">'[12]Mem da 22ª'!#REF!</definedName>
    <definedName name="____TT1">[16]RELATÓRIO!$D$18</definedName>
    <definedName name="____TT10">[16]RELATÓRIO!$D$64</definedName>
    <definedName name="____TT100">[16]RELATÓRIO!$D$530</definedName>
    <definedName name="____TT101">[16]RELATÓRIO!$D$535</definedName>
    <definedName name="____TT102">'[4]Relatório-1ª med.'!#REF!</definedName>
    <definedName name="____TT103">[16]RELATÓRIO!$D$545</definedName>
    <definedName name="____TT104">[16]RELATÓRIO!$D$550</definedName>
    <definedName name="____TT105">[16]RELATÓRIO!$D$555</definedName>
    <definedName name="____TT106">[16]RELATÓRIO!$D$560</definedName>
    <definedName name="____TT107">'[4]Relatório-1ª med.'!#REF!</definedName>
    <definedName name="____TT108">[16]RELATÓRIO!$D$572</definedName>
    <definedName name="____TT109">[16]RELATÓRIO!$D$577</definedName>
    <definedName name="____TT11">[16]RELATÓRIO!$D$69</definedName>
    <definedName name="____TT110">[16]RELATÓRIO!$D$582</definedName>
    <definedName name="____TT111">[16]RELATÓRIO!$D$587</definedName>
    <definedName name="____TT112">[16]RELATÓRIO!$D$592</definedName>
    <definedName name="____TT113">[16]RELATÓRIO!$D$597</definedName>
    <definedName name="____TT114">[16]RELATÓRIO!$D$602</definedName>
    <definedName name="____TT115">[16]RELATÓRIO!$D$607</definedName>
    <definedName name="____TT116">[16]RELATÓRIO!$D$612</definedName>
    <definedName name="____TT117">[16]RELATÓRIO!$D$616</definedName>
    <definedName name="____TT118">[16]RELATÓRIO!$D$621</definedName>
    <definedName name="____TT119">[16]RELATÓRIO!$D$626</definedName>
    <definedName name="____TT12">[16]RELATÓRIO!$D$74</definedName>
    <definedName name="____TT120">[16]RELATÓRIO!$D$631</definedName>
    <definedName name="____TT121">'[4]Relatório-1ª med.'!#REF!</definedName>
    <definedName name="____TT122">[16]RELATÓRIO!$D$641</definedName>
    <definedName name="____TT123">'[4]Relatório-1ª med.'!#REF!</definedName>
    <definedName name="____TT124">[16]RELATÓRIO!$D$652</definedName>
    <definedName name="____TT125">[16]RELATÓRIO!$D$657</definedName>
    <definedName name="____TT126">[16]RELATÓRIO!$D$662</definedName>
    <definedName name="____TT127">[16]RELATÓRIO!$D$667</definedName>
    <definedName name="____TT128">[16]RELATÓRIO!$D$672</definedName>
    <definedName name="____TT129">[16]RELATÓRIO!$D$677</definedName>
    <definedName name="____TT13">[16]RELATÓRIO!$D$79</definedName>
    <definedName name="____TT130">[16]RELATÓRIO!$D$682</definedName>
    <definedName name="____TT131">[16]RELATÓRIO!$D$687</definedName>
    <definedName name="____TT132">[16]RELATÓRIO!$D$692</definedName>
    <definedName name="____TT133">[16]RELATÓRIO!$D$697</definedName>
    <definedName name="____TT134">[16]RELATÓRIO!$D$702</definedName>
    <definedName name="____TT135">[16]RELATÓRIO!$D$707</definedName>
    <definedName name="____TT136">[16]RELATÓRIO!$D$712</definedName>
    <definedName name="____TT137">[16]RELATÓRIO!$D$716</definedName>
    <definedName name="____TT138">[16]RELATÓRIO!$D$721</definedName>
    <definedName name="____TT139">[16]RELATÓRIO!$D$726</definedName>
    <definedName name="____TT14">[16]RELATÓRIO!$D$84</definedName>
    <definedName name="____TT140">[16]RELATÓRIO!$D$731</definedName>
    <definedName name="____TT141">[16]RELATÓRIO!$D$736</definedName>
    <definedName name="____TT142">[16]RELATÓRIO!$D$741</definedName>
    <definedName name="____TT15">[16]RELATÓRIO!$D$89</definedName>
    <definedName name="____TT16">[16]RELATÓRIO!$D$93</definedName>
    <definedName name="____TT17">[16]RELATÓRIO!$D$98</definedName>
    <definedName name="____TT18">[3]RELATÓRIO!#REF!</definedName>
    <definedName name="____TT19">[8]RELATÓRIO!$D$108</definedName>
    <definedName name="____TT20">'[4]Relatório-1ª med.'!#REF!</definedName>
    <definedName name="____TT21">[8]RELATÓRIO!$D$118</definedName>
    <definedName name="____TT22">[8]RELATÓRIO!$D$123</definedName>
    <definedName name="____TT24">[16]RELATÓRIO!$D$134</definedName>
    <definedName name="____TT25">[16]RELATÓRIO!$D$139</definedName>
    <definedName name="____TT26">'[4]Relatório-1ª med.'!#REF!</definedName>
    <definedName name="____TT27">'[4]Relatório-1ª med.'!#REF!</definedName>
    <definedName name="____TT28">'[4]Relatório-1ª med.'!#REF!</definedName>
    <definedName name="____tt288">[16]RELATÓRIO!$D$159</definedName>
    <definedName name="____TT29">[16]RELATÓRIO!$D$164</definedName>
    <definedName name="____TT3">[16]RELATÓRIO!$D$28</definedName>
    <definedName name="____TT30">'[4]Relatório-1ª med.'!#REF!</definedName>
    <definedName name="____tt300">[16]RELATÓRIO!$D$174</definedName>
    <definedName name="____TT31">'[4]Relatório-1ª med.'!#REF!</definedName>
    <definedName name="____TT32">'[4]Relatório-1ª med.'!#REF!</definedName>
    <definedName name="____tt322">[16]RELATÓRIO!$D$189</definedName>
    <definedName name="____TT33">'[4]Relatório-1ª med.'!#REF!</definedName>
    <definedName name="____TT34">'[4]Relatório-1ª med.'!#REF!</definedName>
    <definedName name="____TT35">[16]RELATÓRIO!$D$205</definedName>
    <definedName name="____TT36">'[4]Relatório-1ª med.'!#REF!</definedName>
    <definedName name="____TT37">'[4]Relatório-1ª med.'!#REF!</definedName>
    <definedName name="____TT38">'[4]Relatório-1ª med.'!#REF!</definedName>
    <definedName name="____TT39">'[4]Relatório-1ª med.'!#REF!</definedName>
    <definedName name="____TT4">[17]RELATÓRIO!#REF!</definedName>
    <definedName name="____TT40">'[4]Relatório-1ª med.'!#REF!</definedName>
    <definedName name="____TT41">[16]RELATÓRIO!$D$235</definedName>
    <definedName name="____TT42">[16]RELATÓRIO!$D$240</definedName>
    <definedName name="____TT43">[16]RELATÓRIO!$D$245</definedName>
    <definedName name="____TT44">[16]RELATÓRIO!$D$250</definedName>
    <definedName name="____TT45">[16]RELATÓRIO!$D$255</definedName>
    <definedName name="____TT46">[16]RELATÓRIO!$D$260</definedName>
    <definedName name="____TT47">[16]RELATÓRIO!$D$265</definedName>
    <definedName name="____TT48">[16]RELATÓRIO!$D$270</definedName>
    <definedName name="____TT49">[16]RELATÓRIO!$D$275</definedName>
    <definedName name="____TT5">'[4]Relatório-1ª med.'!#REF!</definedName>
    <definedName name="____TT50">[16]RELATÓRIO!$D$280</definedName>
    <definedName name="____TT51">[16]RELATÓRIO!$D$285</definedName>
    <definedName name="____TT52">'[4]Relatório-1ª med.'!#REF!</definedName>
    <definedName name="____TT53">'[4]Relatório-1ª med.'!#REF!</definedName>
    <definedName name="____TT54">'[4]Relatório-1ª med.'!#REF!</definedName>
    <definedName name="____TT55">'[4]Relatório-1ª med.'!#REF!</definedName>
    <definedName name="____TT56">[16]RELATÓRIO!$D$310</definedName>
    <definedName name="____TT57">[16]RELATÓRIO!$D$315</definedName>
    <definedName name="____TT58">[16]RELATÓRIO!$D$320</definedName>
    <definedName name="____TT59">[16]RELATÓRIO!$D$325</definedName>
    <definedName name="____TT6">'[4]Relatório-1ª med.'!#REF!</definedName>
    <definedName name="____TT60">'[4]Relatório-1ª med.'!#REF!</definedName>
    <definedName name="____TT61">'[4]Relatório-1ª med.'!#REF!</definedName>
    <definedName name="____TT62">[16]RELATÓRIO!$D$339</definedName>
    <definedName name="____TT63">[16]RELATÓRIO!$D$344</definedName>
    <definedName name="____TT64">[16]RELATÓRIO!$D$349</definedName>
    <definedName name="____TT65">[16]RELATÓRIO!$D$354</definedName>
    <definedName name="____TT66">[16]RELATÓRIO!$D$359</definedName>
    <definedName name="____TT67">[16]RELATÓRIO!$D$365</definedName>
    <definedName name="____TT68">[16]RELATÓRIO!$D$370</definedName>
    <definedName name="____TT69">'[4]Relatório-1ª med.'!#REF!</definedName>
    <definedName name="____TT7">'[4]Relatório-1ª med.'!#REF!</definedName>
    <definedName name="____TT70">'[4]Relatório-1ª med.'!#REF!</definedName>
    <definedName name="____TT71">'[4]Relatório-1ª med.'!#REF!</definedName>
    <definedName name="____TT72">[16]RELATÓRIO!$D$390</definedName>
    <definedName name="____TT73">[16]RELATÓRIO!$D$395</definedName>
    <definedName name="____TT74">'[4]Relatório-1ª med.'!#REF!</definedName>
    <definedName name="____TT75">'[4]Relatório-1ª med.'!#REF!</definedName>
    <definedName name="____TT76">'[4]Relatório-1ª med.'!#REF!</definedName>
    <definedName name="____TT77">'[4]Relatório-1ª med.'!#REF!</definedName>
    <definedName name="____TT78">'[4]Relatório-1ª med.'!#REF!</definedName>
    <definedName name="____TT79">'[4]Relatório-1ª med.'!#REF!</definedName>
    <definedName name="____TT8">[16]RELATÓRIO!$D$53</definedName>
    <definedName name="____TT80">[16]RELATÓRIO!$D$430</definedName>
    <definedName name="____TT81">[16]RELATÓRIO!$D$434</definedName>
    <definedName name="____TT82">[16]RELATÓRIO!$D$439</definedName>
    <definedName name="____TT83">[16]RELATÓRIO!$D$444</definedName>
    <definedName name="____TT84">[16]RELATÓRIO!$D$449</definedName>
    <definedName name="____TT85">[16]RELATÓRIO!$D$454</definedName>
    <definedName name="____TT86">[16]RELATÓRIO!$D$459</definedName>
    <definedName name="____TT87">[16]RELATÓRIO!$D$464</definedName>
    <definedName name="____TT88">[16]RELATÓRIO!$D$469</definedName>
    <definedName name="____TT89">[16]RELATÓRIO!$D$474</definedName>
    <definedName name="____TT9">[16]RELATÓRIO!$D$58</definedName>
    <definedName name="____TT90">[16]RELATÓRIO!$D$479</definedName>
    <definedName name="____TT91">[16]RELATÓRIO!$D$484</definedName>
    <definedName name="____TT92">[16]RELATÓRIO!$D$490</definedName>
    <definedName name="____TT93">[16]RELATÓRIO!$D$495</definedName>
    <definedName name="____TT94">'[4]Relatório-1ª med.'!#REF!</definedName>
    <definedName name="____TT95">'[4]Relatório-1ª med.'!#REF!</definedName>
    <definedName name="____TT96">'[18]Rel-15ª med.'!#REF!</definedName>
    <definedName name="____TT97">'[4]Relatório-1ª med.'!#REF!</definedName>
    <definedName name="____TT98">[16]RELATÓRIO!$D$520</definedName>
    <definedName name="____TT99">[16]RELATÓRIO!$D$525</definedName>
    <definedName name="___Abr1">[19]Calendário!$A$15</definedName>
    <definedName name="___Ago1">[19]Calendário!$I$24</definedName>
    <definedName name="___ATD1">[20]PATO!$G$42</definedName>
    <definedName name="___BDI1">[0]!___BDI1</definedName>
    <definedName name="___BDI2">[13]INVENTÁRIO!$B$3</definedName>
    <definedName name="___brv2">'[1]Página 16'!$C$3:$C$7</definedName>
    <definedName name="___Brz1">[1]Feriados!$B$4:$B$14</definedName>
    <definedName name="___Brz2">[1]Feriados!$B$17:$B$24</definedName>
    <definedName name="___cab1">#REF!</definedName>
    <definedName name="___cab2">#REF!</definedName>
    <definedName name="___Dez1">[19]Calendário!$Q$33</definedName>
    <definedName name="___dmt1000">#REF!</definedName>
    <definedName name="___dmt1200">#REF!</definedName>
    <definedName name="___dmt2">#REF!</definedName>
    <definedName name="___dmt200">#REF!</definedName>
    <definedName name="___dmt400">#REF!</definedName>
    <definedName name="___dmt50">#REF!</definedName>
    <definedName name="___dmt600">#REF!</definedName>
    <definedName name="___dmt800">#REF!</definedName>
    <definedName name="___dre2">#REF!</definedName>
    <definedName name="___emp2">'[5]DMT modelo'!$AA$13</definedName>
    <definedName name="___Fev1">[19]Calendário!$I$6</definedName>
    <definedName name="___ind100">#REF!</definedName>
    <definedName name="___Jan1">[19]Calendário!$A$6</definedName>
    <definedName name="___JAZ1">#REF!</definedName>
    <definedName name="___JAZ11">#REF!</definedName>
    <definedName name="___JAZ2">#REF!</definedName>
    <definedName name="___JAZ22">#REF!</definedName>
    <definedName name="___JAZ3">#REF!</definedName>
    <definedName name="___JAZ33">#REF!</definedName>
    <definedName name="___Jul1">[19]Calendário!$A$24</definedName>
    <definedName name="___Jun1">[19]Calendário!$Q$15</definedName>
    <definedName name="___Mai1">[19]Calendário!$I$15</definedName>
    <definedName name="___Mar1">[19]Calendário!$Q$6</definedName>
    <definedName name="___mem2">'[14]Mat Asf'!$H$37</definedName>
    <definedName name="___Nov1">[19]Calendário!$I$33</definedName>
    <definedName name="___oac2">'[7]RESUMO-Medição'!$P$113</definedName>
    <definedName name="___oae2">#REF!</definedName>
    <definedName name="___oco2">#REF!</definedName>
    <definedName name="___Out1">[19]Calendário!$A$33</definedName>
    <definedName name="___OUT98" hidden="1">{#N/A,#N/A,TRUE,"Serviços"}</definedName>
    <definedName name="___pav2">#REF!</definedName>
    <definedName name="___QQ2">[0]!___QQ2</definedName>
    <definedName name="___R">'[15]Rel-19ª med.'!#REF!</definedName>
    <definedName name="___RET1">#REF!</definedName>
    <definedName name="___Set1">[19]Calendário!$Q$24</definedName>
    <definedName name="___TCB5">[20]TLCB5!$I$34</definedName>
    <definedName name="___ter2">#REF!</definedName>
    <definedName name="___tsd4">#REF!</definedName>
    <definedName name="___TT1">[8]RELATÓRIO!$D$18</definedName>
    <definedName name="___TT10">[8]RELATÓRIO!$D$64</definedName>
    <definedName name="___TT100">[8]RELATÓRIO!$D$530</definedName>
    <definedName name="___TT101">[8]RELATÓRIO!$D$535</definedName>
    <definedName name="___TT102">[8]RELATÓRIO!$D$540</definedName>
    <definedName name="___TT103">[8]RELATÓRIO!$D$545</definedName>
    <definedName name="___TT104">[8]RELATÓRIO!$D$550</definedName>
    <definedName name="___TT105">[8]RELATÓRIO!$D$555</definedName>
    <definedName name="___TT106">[8]RELATÓRIO!$D$560</definedName>
    <definedName name="___TT107">[8]RELATÓRIO!$D$567</definedName>
    <definedName name="___TT108">[8]RELATÓRIO!$D$572</definedName>
    <definedName name="___TT109">[8]RELATÓRIO!$D$577</definedName>
    <definedName name="___TT11">[8]RELATÓRIO!$D$69</definedName>
    <definedName name="___TT110">[8]RELATÓRIO!$D$582</definedName>
    <definedName name="___TT111">[8]RELATÓRIO!$D$587</definedName>
    <definedName name="___TT112">[8]RELATÓRIO!$D$592</definedName>
    <definedName name="___TT113">[8]RELATÓRIO!$D$597</definedName>
    <definedName name="___TT114">[8]RELATÓRIO!$D$602</definedName>
    <definedName name="___TT115">[8]RELATÓRIO!$D$607</definedName>
    <definedName name="___TT116">[8]RELATÓRIO!$D$612</definedName>
    <definedName name="___TT117">[8]RELATÓRIO!$D$616</definedName>
    <definedName name="___TT118">[8]RELATÓRIO!$D$621</definedName>
    <definedName name="___TT119">[8]RELATÓRIO!$D$626</definedName>
    <definedName name="___TT12">[8]RELATÓRIO!$D$74</definedName>
    <definedName name="___TT120">[8]RELATÓRIO!$D$631</definedName>
    <definedName name="___TT121">[8]RELATÓRIO!$D$636</definedName>
    <definedName name="___TT122">[8]RELATÓRIO!$D$641</definedName>
    <definedName name="___TT123">[8]RELATÓRIO!$D$646</definedName>
    <definedName name="___TT124">[8]RELATÓRIO!$D$652</definedName>
    <definedName name="___TT125">[8]RELATÓRIO!$D$657</definedName>
    <definedName name="___TT126">[8]RELATÓRIO!$D$662</definedName>
    <definedName name="___TT127">[8]RELATÓRIO!$D$667</definedName>
    <definedName name="___TT128">[8]RELATÓRIO!$D$672</definedName>
    <definedName name="___TT129">[8]RELATÓRIO!$D$677</definedName>
    <definedName name="___TT13">[8]RELATÓRIO!$D$79</definedName>
    <definedName name="___TT130">[8]RELATÓRIO!$D$682</definedName>
    <definedName name="___TT131">[8]RELATÓRIO!$D$687</definedName>
    <definedName name="___TT132">[8]RELATÓRIO!$D$692</definedName>
    <definedName name="___TT133">[8]RELATÓRIO!$D$697</definedName>
    <definedName name="___TT134">[8]RELATÓRIO!$D$702</definedName>
    <definedName name="___TT135">[8]RELATÓRIO!$D$707</definedName>
    <definedName name="___TT136">[8]RELATÓRIO!$D$712</definedName>
    <definedName name="___TT137">[8]RELATÓRIO!$D$716</definedName>
    <definedName name="___TT138">[8]RELATÓRIO!$D$721</definedName>
    <definedName name="___TT139">[8]RELATÓRIO!$D$726</definedName>
    <definedName name="___TT14">[8]RELATÓRIO!$D$84</definedName>
    <definedName name="___TT140">[8]RELATÓRIO!$D$731</definedName>
    <definedName name="___TT141">[8]RELATÓRIO!$D$736</definedName>
    <definedName name="___TT142">[8]RELATÓRIO!$D$741</definedName>
    <definedName name="___TT15">[8]RELATÓRIO!$D$89</definedName>
    <definedName name="___TT16">[8]RELATÓRIO!$D$93</definedName>
    <definedName name="___TT17">[8]RELATÓRIO!$D$98</definedName>
    <definedName name="___TT18">[21]RELATÓRIO!#REF!</definedName>
    <definedName name="___TT19">'[4]Relatório-1ª med.'!#REF!</definedName>
    <definedName name="___TT2">[17]RELATÓRIO!#REF!</definedName>
    <definedName name="___TT20">'[4]Relatório-1ª med.'!#REF!</definedName>
    <definedName name="___TT21">'[4]Relatório-1ª med.'!#REF!</definedName>
    <definedName name="___TT22">'[4]Relatório-1ª med.'!#REF!</definedName>
    <definedName name="___tt23">[16]RELATÓRIO!$D$129</definedName>
    <definedName name="___TT24">[8]RELATÓRIO!$D$134</definedName>
    <definedName name="___TT25">[8]RELATÓRIO!$D$139</definedName>
    <definedName name="___TT26">[8]RELATÓRIO!$D$144</definedName>
    <definedName name="___TT27">[8]RELATÓRIO!$D$149</definedName>
    <definedName name="___TT28">[8]RELATÓRIO!$D$154</definedName>
    <definedName name="___tt288">[8]RELATÓRIO!$D$159</definedName>
    <definedName name="___TT29">[8]RELATÓRIO!$D$164</definedName>
    <definedName name="___TT3">[8]RELATÓRIO!$D$28</definedName>
    <definedName name="___TT30">[8]RELATÓRIO!$D$169</definedName>
    <definedName name="___tt300">[8]RELATÓRIO!$D$174</definedName>
    <definedName name="___TT31">[8]RELATÓRIO!$D$179</definedName>
    <definedName name="___TT32">[8]RELATÓRIO!$D$184</definedName>
    <definedName name="___tt322">[8]RELATÓRIO!$D$189</definedName>
    <definedName name="___TT33">[8]RELATÓRIO!$D$195</definedName>
    <definedName name="___TT34">[8]RELATÓRIO!$D$200</definedName>
    <definedName name="___TT35">[8]RELATÓRIO!$D$205</definedName>
    <definedName name="___TT36">[8]RELATÓRIO!$D$210</definedName>
    <definedName name="___TT37">[8]RELATÓRIO!$D$215</definedName>
    <definedName name="___TT38">[8]RELATÓRIO!$D$220</definedName>
    <definedName name="___TT39">[8]RELATÓRIO!$D$225</definedName>
    <definedName name="___TT4">[8]RELATÓRIO!$D$33</definedName>
    <definedName name="___TT40">[8]RELATÓRIO!$D$230</definedName>
    <definedName name="___TT41">[8]RELATÓRIO!$D$235</definedName>
    <definedName name="___TT42">[8]RELATÓRIO!$D$240</definedName>
    <definedName name="___TT43">[8]RELATÓRIO!$D$245</definedName>
    <definedName name="___TT44">[8]RELATÓRIO!$D$250</definedName>
    <definedName name="___TT45">[8]RELATÓRIO!$D$255</definedName>
    <definedName name="___TT46">[8]RELATÓRIO!$D$260</definedName>
    <definedName name="___TT47">[8]RELATÓRIO!$D$265</definedName>
    <definedName name="___TT48">[8]RELATÓRIO!$D$270</definedName>
    <definedName name="___TT49">[8]RELATÓRIO!$D$275</definedName>
    <definedName name="___TT5">[8]RELATÓRIO!$D$38</definedName>
    <definedName name="___TT50">[8]RELATÓRIO!$D$280</definedName>
    <definedName name="___TT51">[8]RELATÓRIO!$D$285</definedName>
    <definedName name="___TT52">[8]RELATÓRIO!$D$290</definedName>
    <definedName name="___TT53">[8]RELATÓRIO!$D$295</definedName>
    <definedName name="___TT54">[8]RELATÓRIO!$D$300</definedName>
    <definedName name="___TT55">[8]RELATÓRIO!$D$305</definedName>
    <definedName name="___TT56">[8]RELATÓRIO!$D$310</definedName>
    <definedName name="___TT57">[8]RELATÓRIO!$D$315</definedName>
    <definedName name="___TT58">[8]RELATÓRIO!$D$320</definedName>
    <definedName name="___TT59">[8]RELATÓRIO!$D$325</definedName>
    <definedName name="___TT6">[8]RELATÓRIO!$D$43</definedName>
    <definedName name="___TT60">[8]RELATÓRIO!$D$330</definedName>
    <definedName name="___TT61">[8]RELATÓRIO!$D$335</definedName>
    <definedName name="___TT62">[8]RELATÓRIO!$D$339</definedName>
    <definedName name="___TT63">[8]RELATÓRIO!$D$344</definedName>
    <definedName name="___TT64">[8]RELATÓRIO!$D$349</definedName>
    <definedName name="___TT65">[8]RELATÓRIO!$D$354</definedName>
    <definedName name="___TT66">[8]RELATÓRIO!$D$359</definedName>
    <definedName name="___TT67">[8]RELATÓRIO!$D$365</definedName>
    <definedName name="___TT68">[8]RELATÓRIO!$D$370</definedName>
    <definedName name="___TT69">[8]RELATÓRIO!$D$375</definedName>
    <definedName name="___TT7">[8]RELATÓRIO!$D$48</definedName>
    <definedName name="___TT70">[8]RELATÓRIO!$D$380</definedName>
    <definedName name="___TT71">[8]RELATÓRIO!$D$385</definedName>
    <definedName name="___TT72">[8]RELATÓRIO!$D$390</definedName>
    <definedName name="___TT73">[8]RELATÓRIO!$D$395</definedName>
    <definedName name="___TT74">[8]RELATÓRIO!$D$400</definedName>
    <definedName name="___TT75">[8]RELATÓRIO!$D$405</definedName>
    <definedName name="___TT76">[8]RELATÓRIO!$D$410</definedName>
    <definedName name="___TT77">[8]RELATÓRIO!$D$415</definedName>
    <definedName name="___TT78">[8]RELATÓRIO!$D$420</definedName>
    <definedName name="___TT79">[8]RELATÓRIO!$D$425</definedName>
    <definedName name="___TT8">[8]RELATÓRIO!$D$53</definedName>
    <definedName name="___TT80">[8]RELATÓRIO!$D$430</definedName>
    <definedName name="___TT81">[8]RELATÓRIO!$D$434</definedName>
    <definedName name="___TT82">[8]RELATÓRIO!$D$439</definedName>
    <definedName name="___TT83">[8]RELATÓRIO!$D$444</definedName>
    <definedName name="___TT84">[8]RELATÓRIO!$D$449</definedName>
    <definedName name="___TT85">[8]RELATÓRIO!$D$454</definedName>
    <definedName name="___TT86">[8]RELATÓRIO!$D$459</definedName>
    <definedName name="___TT87">[8]RELATÓRIO!$D$464</definedName>
    <definedName name="___TT88">[8]RELATÓRIO!$D$469</definedName>
    <definedName name="___TT89">[8]RELATÓRIO!$D$474</definedName>
    <definedName name="___TT9">[8]RELATÓRIO!$D$58</definedName>
    <definedName name="___TT90">[8]RELATÓRIO!$D$479</definedName>
    <definedName name="___TT91">[8]RELATÓRIO!$D$484</definedName>
    <definedName name="___TT92">[8]RELATÓRIO!$D$490</definedName>
    <definedName name="___TT93">[8]RELATÓRIO!$D$495</definedName>
    <definedName name="___TT94">[8]RELATÓRIO!$D$500</definedName>
    <definedName name="___TT95">[8]RELATÓRIO!$D$505</definedName>
    <definedName name="___TT96">[8]RELATÓRIO!$D$510</definedName>
    <definedName name="___TT97">[8]RELATÓRIO!$D$515</definedName>
    <definedName name="___TT98">[8]RELATÓRIO!$D$520</definedName>
    <definedName name="___TT99">[8]RELATÓRIO!$D$525</definedName>
    <definedName name="___xlnm.Print_Area_4">NA()</definedName>
    <definedName name="__123Graph_A" hidden="1">[22]aux!$I$28:$M$28</definedName>
    <definedName name="__123Graph_AGraph1" hidden="1">[22]aux!$I$6:$M$6</definedName>
    <definedName name="__123Graph_AGraph10" hidden="1">[22]aux!$I$24:$M$24</definedName>
    <definedName name="__123Graph_AGraph11" hidden="1">[22]aux!$I$26:$M$26</definedName>
    <definedName name="__123Graph_AGraph12" hidden="1">[22]aux!$I$28:$M$28</definedName>
    <definedName name="__123Graph_AGraph2" hidden="1">[22]aux!$I$8:$M$8</definedName>
    <definedName name="__123Graph_AGraph3" hidden="1">[22]aux!$I$10:$M$10</definedName>
    <definedName name="__123Graph_AGraph4" hidden="1">[22]aux!$I$12:$M$12</definedName>
    <definedName name="__123Graph_AGraph5" hidden="1">[22]aux!$I$14:$M$14</definedName>
    <definedName name="__123Graph_AGraph6" hidden="1">[22]aux!$I$16:$M$16</definedName>
    <definedName name="__123Graph_AGraph7" hidden="1">[22]aux!$I$18:$M$18</definedName>
    <definedName name="__123Graph_AGraph8" hidden="1">[22]aux!$I$20:$M$20</definedName>
    <definedName name="__123Graph_AGraph9" hidden="1">[22]aux!$I$22:$M$22</definedName>
    <definedName name="__123Graph_B" hidden="1">[22]aux!$B$28:$F$28</definedName>
    <definedName name="__123Graph_BGraph1" hidden="1">[22]aux!$B$6:$F$6</definedName>
    <definedName name="__123Graph_BGraph10" hidden="1">[22]aux!$B$24:$F$24</definedName>
    <definedName name="__123Graph_BGraph11" hidden="1">[22]aux!$B$26:$F$26</definedName>
    <definedName name="__123Graph_BGraph12" hidden="1">[22]aux!$B$28:$F$28</definedName>
    <definedName name="__123Graph_BGraph2" hidden="1">[22]aux!$B$8:$F$8</definedName>
    <definedName name="__123Graph_BGraph3" hidden="1">[22]aux!$B$10:$F$10</definedName>
    <definedName name="__123Graph_BGraph4" hidden="1">[22]aux!$B$12:$F$12</definedName>
    <definedName name="__123Graph_BGraph5" hidden="1">[22]aux!$B$14:$F$14</definedName>
    <definedName name="__123Graph_BGraph6" hidden="1">[22]aux!$B$16:$F$16</definedName>
    <definedName name="__123Graph_BGraph7" hidden="1">[22]aux!$B$18:$F$18</definedName>
    <definedName name="__123Graph_BGraph8" hidden="1">[22]aux!$B$20:$F$20</definedName>
    <definedName name="__123Graph_BGraph9" hidden="1">[22]aux!$B$22:$F$22</definedName>
    <definedName name="__123Graph_C" hidden="1">[23]A!$B$6:$E$6</definedName>
    <definedName name="__123Graph_CGraph7" hidden="1">[23]A!$B$6:$E$6</definedName>
    <definedName name="__123Graph_CGraph8" hidden="1">[23]A!$B$6:$E$6</definedName>
    <definedName name="__123Graph_D" hidden="1">[23]A!$B$7:$E$7</definedName>
    <definedName name="__123Graph_DGraph7" hidden="1">[23]A!$B$7:$E$7</definedName>
    <definedName name="__123Graph_DGraph8" hidden="1">[23]A!$B$7:$E$7</definedName>
    <definedName name="__123Graph_E" hidden="1">[23]A!$B$8:$E$8</definedName>
    <definedName name="__123Graph_EGraph7" hidden="1">[23]A!$B$8:$E$8</definedName>
    <definedName name="__123Graph_EGraph8" hidden="1">[23]A!$B$8:$E$8</definedName>
    <definedName name="__123Graph_X" hidden="1">[22]aux!$B$29:$F$29</definedName>
    <definedName name="__123Graph_XGraph1" hidden="1">[22]aux!$B$7:$F$7</definedName>
    <definedName name="__123Graph_XGraph10" hidden="1">[22]aux!$B$25:$F$25</definedName>
    <definedName name="__123Graph_XGraph11" hidden="1">[22]aux!$B$27:$F$27</definedName>
    <definedName name="__123Graph_XGraph12" hidden="1">[22]aux!$B$29:$F$29</definedName>
    <definedName name="__123Graph_XGraph2" hidden="1">[22]aux!$B$9:$F$9</definedName>
    <definedName name="__123Graph_XGraph3" hidden="1">[22]aux!$B$11:$F$11</definedName>
    <definedName name="__123Graph_XGraph4" hidden="1">[22]aux!$B$13:$F$13</definedName>
    <definedName name="__123Graph_XGraph5" hidden="1">[22]aux!$B$15:$F$15</definedName>
    <definedName name="__123Graph_XGraph6" hidden="1">[22]aux!$B$17:$F$17</definedName>
    <definedName name="__123Graph_XGraph7" hidden="1">[22]aux!$B$19:$F$19</definedName>
    <definedName name="__123Graph_XGraph8" hidden="1">[22]aux!$B$21:$F$21</definedName>
    <definedName name="__123Graph_XGraph9" hidden="1">[22]aux!$B$23:$F$23</definedName>
    <definedName name="__ACM30">[20]MB!$E$12</definedName>
    <definedName name="__ATD1">[20]PATO!$G$42</definedName>
    <definedName name="__BDI1">[0]!__BDI1</definedName>
    <definedName name="__BDI2">[13]INVENTÁRIO!$B$3</definedName>
    <definedName name="__Brz1">[24]Feriados!$B$4:$B$14</definedName>
    <definedName name="__Brz2">[24]Feriados!$B$17:$B$24</definedName>
    <definedName name="__cab1">#REF!</definedName>
    <definedName name="__cab2">#REF!</definedName>
    <definedName name="__CEF200" hidden="1">{#N/A,#N/A,FALSE,"MO (2)"}</definedName>
    <definedName name="__CEF222" hidden="1">{#N/A,#N/A,FALSE,"MO (2)"}</definedName>
    <definedName name="__CEF300" hidden="1">{#N/A,#N/A,FALSE,"MO (2)"}</definedName>
    <definedName name="__CEF500" hidden="1">{#N/A,#N/A,FALSE,"MO (2)"}</definedName>
    <definedName name="__dmt1000">[9]DMT!$V$153</definedName>
    <definedName name="__dmt1200">#REF!</definedName>
    <definedName name="__dmt2">#REF!</definedName>
    <definedName name="__dmt200">#REF!</definedName>
    <definedName name="__dmt400">#REF!</definedName>
    <definedName name="__dmt50">#REF!</definedName>
    <definedName name="__dmt600">#REF!</definedName>
    <definedName name="__dmt800">#REF!</definedName>
    <definedName name="__dre2">#REF!</definedName>
    <definedName name="__emp2">'[25]DMT modelo'!$AA$13</definedName>
    <definedName name="__Ext2">'[26]P A T O 99 B'!#REF!</definedName>
    <definedName name="__FOG1">'[27]TSD-FOG'!$Q$31</definedName>
    <definedName name="__ind100">#REF!</definedName>
    <definedName name="__ind2">#REF!</definedName>
    <definedName name="__IntlFixup" hidden="1">TRUE</definedName>
    <definedName name="__JAZ1">#REF!</definedName>
    <definedName name="__JAZ11">#REF!</definedName>
    <definedName name="__JAZ2">#REF!</definedName>
    <definedName name="__JAZ22">#REF!</definedName>
    <definedName name="__JAZ3">#REF!</definedName>
    <definedName name="__JAZ33">#REF!</definedName>
    <definedName name="__mem2">#REF!</definedName>
    <definedName name="__MO2">'[28]Desmat 0,15'!$H$30</definedName>
    <definedName name="__oac2">#REF!</definedName>
    <definedName name="__oae2">#REF!</definedName>
    <definedName name="__oco2">#REF!</definedName>
    <definedName name="__OUT98" hidden="1">{#N/A,#N/A,TRUE,"Serviços"}</definedName>
    <definedName name="__OUT988888" hidden="1">{#N/A,#N/A,TRUE,"Serviços"}</definedName>
    <definedName name="__PA01" hidden="1">{"'teste'!$B$2:$R$49"}</definedName>
    <definedName name="__pav2">#REF!</definedName>
    <definedName name="__PL1">#REF!</definedName>
    <definedName name="__PMF2">'[29]BR-230 POMBAL-S.GONÇALO'!$B$7</definedName>
    <definedName name="__QQ2">#N/A</definedName>
    <definedName name="__R">'[30]PLANILHA-ALTA'!#REF!</definedName>
    <definedName name="__RET1">#REF!</definedName>
    <definedName name="__tab0198">'[31]DER janeiro98'!$A$1:$D$810</definedName>
    <definedName name="__TCB5">[20]TLCB5!$I$34</definedName>
    <definedName name="__TCM30">[20]MB!$F$25</definedName>
    <definedName name="__ter2">#REF!</definedName>
    <definedName name="__tsd4">#REF!</definedName>
    <definedName name="__TT1">[16]RELATÓRIO!$D$18</definedName>
    <definedName name="__TT10">[16]RELATÓRIO!$D$64</definedName>
    <definedName name="__TT100">[16]RELATÓRIO!$D$530</definedName>
    <definedName name="__TT101">[16]RELATÓRIO!$D$535</definedName>
    <definedName name="__TT102">'[4]Relatório-1ª med.'!#REF!</definedName>
    <definedName name="__TT103">[16]RELATÓRIO!$D$545</definedName>
    <definedName name="__TT104">[16]RELATÓRIO!$D$550</definedName>
    <definedName name="__TT105">[16]RELATÓRIO!$D$555</definedName>
    <definedName name="__TT106">[16]RELATÓRIO!$D$560</definedName>
    <definedName name="__TT107">'[4]Relatório-1ª med.'!#REF!</definedName>
    <definedName name="__TT108">[16]RELATÓRIO!$D$572</definedName>
    <definedName name="__TT109">[16]RELATÓRIO!$D$577</definedName>
    <definedName name="__TT11">[16]RELATÓRIO!$D$69</definedName>
    <definedName name="__TT110">[16]RELATÓRIO!$D$582</definedName>
    <definedName name="__TT111">[16]RELATÓRIO!$D$587</definedName>
    <definedName name="__TT112">[16]RELATÓRIO!$D$592</definedName>
    <definedName name="__TT113">[16]RELATÓRIO!$D$597</definedName>
    <definedName name="__TT114">[16]RELATÓRIO!$D$602</definedName>
    <definedName name="__TT115">[16]RELATÓRIO!$D$607</definedName>
    <definedName name="__TT116">[16]RELATÓRIO!$D$612</definedName>
    <definedName name="__TT117">[16]RELATÓRIO!$D$616</definedName>
    <definedName name="__TT118">[16]RELATÓRIO!$D$621</definedName>
    <definedName name="__TT119">[16]RELATÓRIO!$D$626</definedName>
    <definedName name="__TT12">[16]RELATÓRIO!$D$74</definedName>
    <definedName name="__TT120">[16]RELATÓRIO!$D$631</definedName>
    <definedName name="__TT121">'[4]Relatório-1ª med.'!#REF!</definedName>
    <definedName name="__TT122">[16]RELATÓRIO!$D$641</definedName>
    <definedName name="__TT123">'[4]Relatório-1ª med.'!#REF!</definedName>
    <definedName name="__TT124">[16]RELATÓRIO!$D$652</definedName>
    <definedName name="__TT125">[16]RELATÓRIO!$D$657</definedName>
    <definedName name="__TT126">[16]RELATÓRIO!$D$662</definedName>
    <definedName name="__TT127">[16]RELATÓRIO!$D$667</definedName>
    <definedName name="__TT128">[16]RELATÓRIO!$D$672</definedName>
    <definedName name="__TT129">[16]RELATÓRIO!$D$677</definedName>
    <definedName name="__TT13">[16]RELATÓRIO!$D$79</definedName>
    <definedName name="__TT130">[16]RELATÓRIO!$D$682</definedName>
    <definedName name="__TT131">[16]RELATÓRIO!$D$687</definedName>
    <definedName name="__TT132">[16]RELATÓRIO!$D$692</definedName>
    <definedName name="__TT133">[16]RELATÓRIO!$D$697</definedName>
    <definedName name="__TT134">[16]RELATÓRIO!$D$702</definedName>
    <definedName name="__TT135">[16]RELATÓRIO!$D$707</definedName>
    <definedName name="__TT136">[16]RELATÓRIO!$D$712</definedName>
    <definedName name="__TT137">[16]RELATÓRIO!$D$716</definedName>
    <definedName name="__TT138">[16]RELATÓRIO!$D$721</definedName>
    <definedName name="__TT139">[16]RELATÓRIO!$D$726</definedName>
    <definedName name="__TT14">[16]RELATÓRIO!$D$84</definedName>
    <definedName name="__TT140">[16]RELATÓRIO!$D$731</definedName>
    <definedName name="__TT141">[16]RELATÓRIO!$D$736</definedName>
    <definedName name="__TT142">[16]RELATÓRIO!$D$741</definedName>
    <definedName name="__TT15">[16]RELATÓRIO!$D$89</definedName>
    <definedName name="__TT16">[16]RELATÓRIO!$D$93</definedName>
    <definedName name="__TT17">[16]RELATÓRIO!$D$98</definedName>
    <definedName name="__TT18">[21]RELATÓRIO!#REF!</definedName>
    <definedName name="__TT19">[32]RELATÓRIO!#REF!</definedName>
    <definedName name="__TT2">[17]RELATÓRIO!#REF!</definedName>
    <definedName name="__TT20">'[4]Relatório-1ª med.'!#REF!</definedName>
    <definedName name="__TT21">[32]RELATÓRIO!#REF!</definedName>
    <definedName name="__TT22">[32]RELATÓRIO!#REF!</definedName>
    <definedName name="__tt23">[16]RELATÓRIO!$D$129</definedName>
    <definedName name="__TT24">[16]RELATÓRIO!$D$134</definedName>
    <definedName name="__TT25">[16]RELATÓRIO!$D$139</definedName>
    <definedName name="__TT26">'[4]Relatório-1ª med.'!#REF!</definedName>
    <definedName name="__TT27">'[4]Relatório-1ª med.'!#REF!</definedName>
    <definedName name="__TT28">'[4]Relatório-1ª med.'!#REF!</definedName>
    <definedName name="__tt288">[16]RELATÓRIO!$D$159</definedName>
    <definedName name="__TT29">[16]RELATÓRIO!$D$164</definedName>
    <definedName name="__TT3">[16]RELATÓRIO!$D$28</definedName>
    <definedName name="__TT30">'[4]Relatório-1ª med.'!#REF!</definedName>
    <definedName name="__tt300">[16]RELATÓRIO!$D$174</definedName>
    <definedName name="__TT31">'[4]Relatório-1ª med.'!#REF!</definedName>
    <definedName name="__TT32">'[4]Relatório-1ª med.'!#REF!</definedName>
    <definedName name="__tt322">[16]RELATÓRIO!$D$189</definedName>
    <definedName name="__TT33">'[4]Relatório-1ª med.'!#REF!</definedName>
    <definedName name="__TT34">'[4]Relatório-1ª med.'!#REF!</definedName>
    <definedName name="__TT35">[16]RELATÓRIO!$D$205</definedName>
    <definedName name="__TT36">'[4]Relatório-1ª med.'!#REF!</definedName>
    <definedName name="__TT37">'[4]Relatório-1ª med.'!#REF!</definedName>
    <definedName name="__TT38">'[4]Relatório-1ª med.'!#REF!</definedName>
    <definedName name="__TT39">'[4]Relatório-1ª med.'!#REF!</definedName>
    <definedName name="__TT4">[17]RELATÓRIO!#REF!</definedName>
    <definedName name="__TT40">'[4]Relatório-1ª med.'!#REF!</definedName>
    <definedName name="__TT41">[16]RELATÓRIO!$D$235</definedName>
    <definedName name="__TT42">[16]RELATÓRIO!$D$240</definedName>
    <definedName name="__TT43">[16]RELATÓRIO!$D$245</definedName>
    <definedName name="__TT44">[16]RELATÓRIO!$D$250</definedName>
    <definedName name="__TT45">[16]RELATÓRIO!$D$255</definedName>
    <definedName name="__TT46">[16]RELATÓRIO!$D$260</definedName>
    <definedName name="__TT47">[16]RELATÓRIO!$D$265</definedName>
    <definedName name="__TT48">[16]RELATÓRIO!$D$270</definedName>
    <definedName name="__TT49">[16]RELATÓRIO!$D$275</definedName>
    <definedName name="__TT5">'[4]Relatório-1ª med.'!#REF!</definedName>
    <definedName name="__TT50">[16]RELATÓRIO!$D$280</definedName>
    <definedName name="__TT51">[16]RELATÓRIO!$D$285</definedName>
    <definedName name="__TT52">'[4]Relatório-1ª med.'!#REF!</definedName>
    <definedName name="__TT53">'[4]Relatório-1ª med.'!#REF!</definedName>
    <definedName name="__TT54">'[4]Relatório-1ª med.'!#REF!</definedName>
    <definedName name="__TT55">'[4]Relatório-1ª med.'!#REF!</definedName>
    <definedName name="__TT56">[16]RELATÓRIO!$D$310</definedName>
    <definedName name="__TT57">[16]RELATÓRIO!$D$315</definedName>
    <definedName name="__TT58">[16]RELATÓRIO!$D$320</definedName>
    <definedName name="__TT59">[16]RELATÓRIO!$D$325</definedName>
    <definedName name="__TT6">'[4]Relatório-1ª med.'!#REF!</definedName>
    <definedName name="__TT60">'[4]Relatório-1ª med.'!#REF!</definedName>
    <definedName name="__TT61">'[4]Relatório-1ª med.'!#REF!</definedName>
    <definedName name="__TT62">[16]RELATÓRIO!$D$339</definedName>
    <definedName name="__TT63">[16]RELATÓRIO!$D$344</definedName>
    <definedName name="__TT64">[16]RELATÓRIO!$D$349</definedName>
    <definedName name="__TT65">[16]RELATÓRIO!$D$354</definedName>
    <definedName name="__TT66">[16]RELATÓRIO!$D$359</definedName>
    <definedName name="__TT67">[16]RELATÓRIO!$D$365</definedName>
    <definedName name="__TT68">[16]RELATÓRIO!$D$370</definedName>
    <definedName name="__TT69">'[4]Relatório-1ª med.'!#REF!</definedName>
    <definedName name="__TT7">'[4]Relatório-1ª med.'!#REF!</definedName>
    <definedName name="__TT70">'[4]Relatório-1ª med.'!#REF!</definedName>
    <definedName name="__TT71">'[4]Relatório-1ª med.'!#REF!</definedName>
    <definedName name="__TT72">[16]RELATÓRIO!$D$390</definedName>
    <definedName name="__TT73">[16]RELATÓRIO!$D$395</definedName>
    <definedName name="__TT74">'[4]Relatório-1ª med.'!#REF!</definedName>
    <definedName name="__TT75">'[4]Relatório-1ª med.'!#REF!</definedName>
    <definedName name="__TT76">'[4]Relatório-1ª med.'!#REF!</definedName>
    <definedName name="__TT77">'[4]Relatório-1ª med.'!#REF!</definedName>
    <definedName name="__TT78">'[4]Relatório-1ª med.'!#REF!</definedName>
    <definedName name="__TT79">'[4]Relatório-1ª med.'!#REF!</definedName>
    <definedName name="__TT8">[16]RELATÓRIO!$D$53</definedName>
    <definedName name="__TT80">[16]RELATÓRIO!$D$430</definedName>
    <definedName name="__TT81">[16]RELATÓRIO!$D$434</definedName>
    <definedName name="__TT82">[16]RELATÓRIO!$D$439</definedName>
    <definedName name="__TT83">[16]RELATÓRIO!$D$444</definedName>
    <definedName name="__TT84">[16]RELATÓRIO!$D$449</definedName>
    <definedName name="__TT85">[16]RELATÓRIO!$D$454</definedName>
    <definedName name="__TT86">[16]RELATÓRIO!$D$459</definedName>
    <definedName name="__TT87">[16]RELATÓRIO!$D$464</definedName>
    <definedName name="__TT88">[16]RELATÓRIO!$D$469</definedName>
    <definedName name="__TT89">[16]RELATÓRIO!$D$474</definedName>
    <definedName name="__TT9">[16]RELATÓRIO!$D$58</definedName>
    <definedName name="__TT90">[16]RELATÓRIO!$D$479</definedName>
    <definedName name="__TT91">[16]RELATÓRIO!$D$484</definedName>
    <definedName name="__TT92">[16]RELATÓRIO!$D$490</definedName>
    <definedName name="__TT93">[16]RELATÓRIO!$D$495</definedName>
    <definedName name="__TT94">'[4]Relatório-1ª med.'!#REF!</definedName>
    <definedName name="__TT95">'[4]Relatório-1ª med.'!#REF!</definedName>
    <definedName name="__TT96">'[18]Rel-15ª med.'!#REF!</definedName>
    <definedName name="__TT97">'[4]Relatório-1ª med.'!#REF!</definedName>
    <definedName name="__TT98">[16]RELATÓRIO!$D$520</definedName>
    <definedName name="__TT99">[16]RELATÓRIO!$D$525</definedName>
    <definedName name="__xlfn.AVERAGEIF" hidden="1">#NAME?</definedName>
    <definedName name="__xlfn.RTD" hidden="1">#NAME?</definedName>
    <definedName name="__xlnm.Print_Area">{#NAME?}</definedName>
    <definedName name="__xlnm.Print_Area_1">{#NAME?}</definedName>
    <definedName name="__xlnm.Print_Area_3">{#NAME?}</definedName>
    <definedName name="__xlnm.Print_Area_4">NA()</definedName>
    <definedName name="__xlnm.Print_Area_5">{#NAME?}</definedName>
    <definedName name="__xlnm.Print_Area_6">{#NAME?}</definedName>
    <definedName name="__xlnm.Print_Area_7">{#NAME?}</definedName>
    <definedName name="__xlnm.Print_Titles">{#NAME?}</definedName>
    <definedName name="__xlnm.Print_Titles_1">{#NAME?}</definedName>
    <definedName name="__xlnm.Print_Titles_10">{#NAME?}</definedName>
    <definedName name="__xlnm.Print_Titles_2">{#NAME?}</definedName>
    <definedName name="__xlnm.Print_Titles_3">{#NAME?}</definedName>
    <definedName name="__xlnm.Print_Titles_4">{#NAME?}</definedName>
    <definedName name="__xlnm.Print_Titles_5">{#NAME?}</definedName>
    <definedName name="__xlnm.Print_Titles_6">{#NAME?}</definedName>
    <definedName name="__xlnm.Print_Titles_7">{#NAME?}</definedName>
    <definedName name="__xlnm.Print_Titles_8">{#NAME?}</definedName>
    <definedName name="__xlnm.Print_Titles_9">{#NAME?}</definedName>
    <definedName name="_1__123Graph_ACHART_1" hidden="1">[33]EAIGESEN!$O$8:$O$8</definedName>
    <definedName name="_10__123Graph_ECHART_1" hidden="1">[33]EAIGESEN!#REF!</definedName>
    <definedName name="_10PassaExtenso_7_1">"#NAME!PassaExtenso"</definedName>
    <definedName name="_12__123Graph_FCHART_1" hidden="1">[33]EAIGESEN!#REF!</definedName>
    <definedName name="_14__123Graph_XCHART_3" hidden="1">[34]estgg!#REF!</definedName>
    <definedName name="_1830201_26">NA()</definedName>
    <definedName name="_1830201_27">NA()</definedName>
    <definedName name="_2__123Graph_ACHART_3" hidden="1">[33]EAIGESEN!$O$16:$O$17</definedName>
    <definedName name="_21PassaExtenso_4_1">NA()</definedName>
    <definedName name="_22PassaExtenso_6_1">"#NAME!PassaExtenso"</definedName>
    <definedName name="_23PassaExtenso_7_1">"#NAME!PassaExtenso"</definedName>
    <definedName name="_4__123Graph_BCHART_1" hidden="1">[33]EAIGESEN!#REF!</definedName>
    <definedName name="_6__123Graph_CCHART_1" hidden="1">[33]EAIGESEN!#REF!</definedName>
    <definedName name="_8__123Graph_DCHART_1" hidden="1">[33]EAIGESEN!#REF!</definedName>
    <definedName name="_8PassaExtenso_4_1">NA()</definedName>
    <definedName name="_9PassaExtenso_6_1">"#NAME!PassaExtenso"</definedName>
    <definedName name="_b1" hidden="1">{#N/A,#N/A,FALSE,"MO (2)"}</definedName>
    <definedName name="_BDI2">[13]INVENTÁRIO!$B$3</definedName>
    <definedName name="_Brz1">[24]Feriados!$B$4:$B$14</definedName>
    <definedName name="_Brz2">[24]Feriados!$B$17:$B$24</definedName>
    <definedName name="_cab1">#REF!</definedName>
    <definedName name="_cab2">#REF!</definedName>
    <definedName name="_CEF200" hidden="1">{#N/A,#N/A,FALSE,"MO (2)"}</definedName>
    <definedName name="_CEF222" hidden="1">{#N/A,#N/A,FALSE,"MO (2)"}</definedName>
    <definedName name="_CEF300" hidden="1">{#N/A,#N/A,FALSE,"MO (2)"}</definedName>
    <definedName name="_CEF500" hidden="1">{#N/A,#N/A,FALSE,"MO (2)"}</definedName>
    <definedName name="_CIE400">[35]DADOS!$J$36</definedName>
    <definedName name="_COE400">[35]DADOS!$G$36</definedName>
    <definedName name="_dmt1000">[9]DMT!$V$153</definedName>
    <definedName name="_dmt1200">#REF!</definedName>
    <definedName name="_dmt2">#REF!</definedName>
    <definedName name="_dmt200">[9]DMT!$V$149</definedName>
    <definedName name="_dmt400">[9]DMT!$V$150</definedName>
    <definedName name="_dmt50">[9]DMT!$V$148</definedName>
    <definedName name="_dmt600">[9]DMT!$V$151</definedName>
    <definedName name="_dmt800">[9]DMT!$V$152</definedName>
    <definedName name="_dre2">#REF!</definedName>
    <definedName name="_emp2">#REF!</definedName>
    <definedName name="_Ext2">'[26]P A T O 99 B'!#REF!</definedName>
    <definedName name="_Fill" hidden="1">#REF!</definedName>
    <definedName name="_xlnm._FilterDatabase" hidden="1">[36]Orçamento!$A$13:$H$24</definedName>
    <definedName name="_FOG1">'[27]TSD-FOG'!$Q$31</definedName>
    <definedName name="_ind100">#REF!</definedName>
    <definedName name="_ind2">#REF!</definedName>
    <definedName name="_JAZ1">#REF!</definedName>
    <definedName name="_JAZ11">#REF!</definedName>
    <definedName name="_JAZ2">#REF!</definedName>
    <definedName name="_JAZ22">#REF!</definedName>
    <definedName name="_JAZ3">#REF!</definedName>
    <definedName name="_JAZ33">#REF!</definedName>
    <definedName name="_Key1" hidden="1">'[37]1.6'!$A$11</definedName>
    <definedName name="_Key2" hidden="1">#REF!</definedName>
    <definedName name="_mem2">'[38]Mat Asf'!$H$37</definedName>
    <definedName name="_MO2">'[28]Desmat 0,15'!$H$30</definedName>
    <definedName name="_oac2">#REF!</definedName>
    <definedName name="_oae2">#REF!</definedName>
    <definedName name="_oco2">#REF!</definedName>
    <definedName name="_Order1" hidden="1">255</definedName>
    <definedName name="_Order2" hidden="1">255</definedName>
    <definedName name="_OUT98" hidden="1">{#N/A,#N/A,TRUE,"Serviços"}</definedName>
    <definedName name="_OUT98_" hidden="1">{#N/A,#N/A,TRUE,"Serviços"}</definedName>
    <definedName name="_OUTTTT9888" hidden="1">{#N/A,#N/A,TRUE,"Serviços"}</definedName>
    <definedName name="_PA01" hidden="1">{"'teste'!$B$2:$R$49"}</definedName>
    <definedName name="_Parse_On" hidden="1">#REF!</definedName>
    <definedName name="_Parse_Out" hidden="1">#REF!</definedName>
    <definedName name="_pav2">#REF!</definedName>
    <definedName name="_PL1">#REF!</definedName>
    <definedName name="_PMF2">'[29]BR-230 POMBAL-S.GONÇALO'!$B$7</definedName>
    <definedName name="_prd1">#REF!</definedName>
    <definedName name="_prt1">#REF!</definedName>
    <definedName name="_QQ2">#N/A</definedName>
    <definedName name="_R">'[30]PLANILHA-ALTA'!#REF!</definedName>
    <definedName name="_Regression_Int" hidden="1">1</definedName>
    <definedName name="_RET1">#REF!</definedName>
    <definedName name="_ROD1">[39]DG!$B$10</definedName>
    <definedName name="_Sort" hidden="1">#REF!</definedName>
    <definedName name="_tab0198">'[31]DER janeiro98'!$A$1:$D$810</definedName>
    <definedName name="_ter2">#REF!</definedName>
    <definedName name="_tsd4">#REF!</definedName>
    <definedName name="_TT1">[8]RELATÓRIO!$D$18</definedName>
    <definedName name="_TT10">[8]RELATÓRIO!$D$64</definedName>
    <definedName name="_TT100">[8]RELATÓRIO!$D$530</definedName>
    <definedName name="_TT101">[8]RELATÓRIO!$D$535</definedName>
    <definedName name="_TT102">[8]RELATÓRIO!$D$540</definedName>
    <definedName name="_TT103">[8]RELATÓRIO!$D$545</definedName>
    <definedName name="_TT104">[8]RELATÓRIO!$D$550</definedName>
    <definedName name="_TT105">[8]RELATÓRIO!$D$555</definedName>
    <definedName name="_TT106">[8]RELATÓRIO!$D$560</definedName>
    <definedName name="_TT107">[8]RELATÓRIO!$D$567</definedName>
    <definedName name="_TT108">[8]RELATÓRIO!$D$572</definedName>
    <definedName name="_TT109">[8]RELATÓRIO!$D$577</definedName>
    <definedName name="_TT11">[8]RELATÓRIO!$D$69</definedName>
    <definedName name="_TT110">[8]RELATÓRIO!$D$582</definedName>
    <definedName name="_TT111">[8]RELATÓRIO!$D$587</definedName>
    <definedName name="_TT112">[8]RELATÓRIO!$D$592</definedName>
    <definedName name="_TT113">[8]RELATÓRIO!$D$597</definedName>
    <definedName name="_TT114">[8]RELATÓRIO!$D$602</definedName>
    <definedName name="_TT115">[8]RELATÓRIO!$D$607</definedName>
    <definedName name="_TT116">[8]RELATÓRIO!$D$612</definedName>
    <definedName name="_TT117">[8]RELATÓRIO!$D$616</definedName>
    <definedName name="_TT118">[8]RELATÓRIO!$D$621</definedName>
    <definedName name="_TT119">[8]RELATÓRIO!$D$626</definedName>
    <definedName name="_TT12">[8]RELATÓRIO!$D$74</definedName>
    <definedName name="_TT120">[8]RELATÓRIO!$D$631</definedName>
    <definedName name="_TT121">[8]RELATÓRIO!$D$636</definedName>
    <definedName name="_TT122">[8]RELATÓRIO!$D$641</definedName>
    <definedName name="_TT123">[8]RELATÓRIO!$D$646</definedName>
    <definedName name="_TT124">[8]RELATÓRIO!$D$652</definedName>
    <definedName name="_TT125">[8]RELATÓRIO!$D$657</definedName>
    <definedName name="_TT126">[8]RELATÓRIO!$D$662</definedName>
    <definedName name="_TT127">[8]RELATÓRIO!$D$667</definedName>
    <definedName name="_TT128">[8]RELATÓRIO!$D$672</definedName>
    <definedName name="_TT129">[8]RELATÓRIO!$D$677</definedName>
    <definedName name="_TT13">[8]RELATÓRIO!$D$79</definedName>
    <definedName name="_TT130">[8]RELATÓRIO!$D$682</definedName>
    <definedName name="_TT131">[8]RELATÓRIO!$D$687</definedName>
    <definedName name="_TT132">[8]RELATÓRIO!$D$692</definedName>
    <definedName name="_TT133">[8]RELATÓRIO!$D$697</definedName>
    <definedName name="_TT134">[8]RELATÓRIO!$D$702</definedName>
    <definedName name="_TT135">[8]RELATÓRIO!$D$707</definedName>
    <definedName name="_TT136">[8]RELATÓRIO!$D$712</definedName>
    <definedName name="_TT137">[8]RELATÓRIO!$D$716</definedName>
    <definedName name="_TT138">[8]RELATÓRIO!$D$721</definedName>
    <definedName name="_TT139">[8]RELATÓRIO!$D$726</definedName>
    <definedName name="_TT14">[8]RELATÓRIO!$D$84</definedName>
    <definedName name="_TT140">[8]RELATÓRIO!$D$731</definedName>
    <definedName name="_TT141">[8]RELATÓRIO!$D$736</definedName>
    <definedName name="_TT142">[8]RELATÓRIO!$D$741</definedName>
    <definedName name="_TT15">[8]RELATÓRIO!$D$89</definedName>
    <definedName name="_TT16">[8]RELATÓRIO!$D$93</definedName>
    <definedName name="_TT17">[8]RELATÓRIO!$D$98</definedName>
    <definedName name="_TT18">[3]RELATÓRIO!#REF!</definedName>
    <definedName name="_TT19">'[4]Relatório-1ª med.'!#REF!</definedName>
    <definedName name="_TT2">[8]RELATÓRIO!$D$23</definedName>
    <definedName name="_TT20">'[4]Relatório-1ª med.'!#REF!</definedName>
    <definedName name="_TT21">'[4]Relatório-1ª med.'!#REF!</definedName>
    <definedName name="_TT22">'[4]Relatório-1ª med.'!#REF!</definedName>
    <definedName name="_tt23">[8]RELATÓRIO!$D$129</definedName>
    <definedName name="_TT24">[8]RELATÓRIO!$D$134</definedName>
    <definedName name="_TT25">[8]RELATÓRIO!$D$139</definedName>
    <definedName name="_TT26">[8]RELATÓRIO!$D$144</definedName>
    <definedName name="_TT27">[8]RELATÓRIO!$D$149</definedName>
    <definedName name="_TT28">[8]RELATÓRIO!$D$154</definedName>
    <definedName name="_tt288">[8]RELATÓRIO!$D$159</definedName>
    <definedName name="_TT29">[8]RELATÓRIO!$D$164</definedName>
    <definedName name="_TT3">[8]RELATÓRIO!$D$28</definedName>
    <definedName name="_TT30">[8]RELATÓRIO!$D$169</definedName>
    <definedName name="_tt300">[8]RELATÓRIO!$D$174</definedName>
    <definedName name="_TT31">[8]RELATÓRIO!$D$179</definedName>
    <definedName name="_TT32">[8]RELATÓRIO!$D$184</definedName>
    <definedName name="_tt322">[8]RELATÓRIO!$D$189</definedName>
    <definedName name="_TT33">[8]RELATÓRIO!$D$195</definedName>
    <definedName name="_TT34">[8]RELATÓRIO!$D$200</definedName>
    <definedName name="_TT35">[8]RELATÓRIO!$D$205</definedName>
    <definedName name="_TT36">[8]RELATÓRIO!$D$210</definedName>
    <definedName name="_TT37">[8]RELATÓRIO!$D$215</definedName>
    <definedName name="_TT38">[8]RELATÓRIO!$D$220</definedName>
    <definedName name="_TT39">[8]RELATÓRIO!$D$225</definedName>
    <definedName name="_TT4">[8]RELATÓRIO!$D$33</definedName>
    <definedName name="_TT40">[8]RELATÓRIO!$D$230</definedName>
    <definedName name="_TT41">[8]RELATÓRIO!$D$235</definedName>
    <definedName name="_TT42">[8]RELATÓRIO!$D$240</definedName>
    <definedName name="_TT43">[8]RELATÓRIO!$D$245</definedName>
    <definedName name="_TT44">[8]RELATÓRIO!$D$250</definedName>
    <definedName name="_TT45">[8]RELATÓRIO!$D$255</definedName>
    <definedName name="_TT46">[8]RELATÓRIO!$D$260</definedName>
    <definedName name="_TT47">[8]RELATÓRIO!$D$265</definedName>
    <definedName name="_TT48">[8]RELATÓRIO!$D$270</definedName>
    <definedName name="_TT49">[8]RELATÓRIO!$D$275</definedName>
    <definedName name="_TT5">[8]RELATÓRIO!$D$38</definedName>
    <definedName name="_TT50">[8]RELATÓRIO!$D$280</definedName>
    <definedName name="_TT51">[8]RELATÓRIO!$D$285</definedName>
    <definedName name="_TT52">[8]RELATÓRIO!$D$290</definedName>
    <definedName name="_TT53">[8]RELATÓRIO!$D$295</definedName>
    <definedName name="_TT54">[8]RELATÓRIO!$D$300</definedName>
    <definedName name="_TT55">[8]RELATÓRIO!$D$305</definedName>
    <definedName name="_TT56">[8]RELATÓRIO!$D$310</definedName>
    <definedName name="_TT57">[8]RELATÓRIO!$D$315</definedName>
    <definedName name="_TT58">[8]RELATÓRIO!$D$320</definedName>
    <definedName name="_TT59">[8]RELATÓRIO!$D$325</definedName>
    <definedName name="_TT6">[8]RELATÓRIO!$D$43</definedName>
    <definedName name="_TT60">[8]RELATÓRIO!$D$330</definedName>
    <definedName name="_TT61">[8]RELATÓRIO!$D$335</definedName>
    <definedName name="_TT62">[8]RELATÓRIO!$D$339</definedName>
    <definedName name="_TT63">[8]RELATÓRIO!$D$344</definedName>
    <definedName name="_TT64">[8]RELATÓRIO!$D$349</definedName>
    <definedName name="_TT65">[8]RELATÓRIO!$D$354</definedName>
    <definedName name="_TT66">[8]RELATÓRIO!$D$359</definedName>
    <definedName name="_TT67">[8]RELATÓRIO!$D$365</definedName>
    <definedName name="_TT68">[8]RELATÓRIO!$D$370</definedName>
    <definedName name="_TT69">[8]RELATÓRIO!$D$375</definedName>
    <definedName name="_TT7">[8]RELATÓRIO!$D$48</definedName>
    <definedName name="_TT70">[8]RELATÓRIO!$D$380</definedName>
    <definedName name="_TT71">[8]RELATÓRIO!$D$385</definedName>
    <definedName name="_TT72">[8]RELATÓRIO!$D$390</definedName>
    <definedName name="_TT73">[8]RELATÓRIO!$D$395</definedName>
    <definedName name="_TT74">[8]RELATÓRIO!$D$400</definedName>
    <definedName name="_TT75">[8]RELATÓRIO!$D$405</definedName>
    <definedName name="_TT76">[8]RELATÓRIO!$D$410</definedName>
    <definedName name="_TT77">[8]RELATÓRIO!$D$415</definedName>
    <definedName name="_TT78">[8]RELATÓRIO!$D$420</definedName>
    <definedName name="_TT79">[8]RELATÓRIO!$D$425</definedName>
    <definedName name="_TT8">[8]RELATÓRIO!$D$53</definedName>
    <definedName name="_TT80">[8]RELATÓRIO!$D$430</definedName>
    <definedName name="_TT81">[8]RELATÓRIO!$D$434</definedName>
    <definedName name="_TT82">[8]RELATÓRIO!$D$439</definedName>
    <definedName name="_TT83">[8]RELATÓRIO!$D$444</definedName>
    <definedName name="_TT84">[8]RELATÓRIO!$D$449</definedName>
    <definedName name="_TT85">[8]RELATÓRIO!$D$454</definedName>
    <definedName name="_TT86">[8]RELATÓRIO!$D$459</definedName>
    <definedName name="_TT87">[8]RELATÓRIO!$D$464</definedName>
    <definedName name="_TT88">[8]RELATÓRIO!$D$469</definedName>
    <definedName name="_TT89">[8]RELATÓRIO!$D$474</definedName>
    <definedName name="_TT9">[8]RELATÓRIO!$D$58</definedName>
    <definedName name="_TT90">[8]RELATÓRIO!$D$479</definedName>
    <definedName name="_TT91">[8]RELATÓRIO!$D$484</definedName>
    <definedName name="_TT92">[8]RELATÓRIO!$D$490</definedName>
    <definedName name="_TT93">[8]RELATÓRIO!$D$495</definedName>
    <definedName name="_TT94">[8]RELATÓRIO!$D$500</definedName>
    <definedName name="_TT95">[8]RELATÓRIO!$D$505</definedName>
    <definedName name="_TT96">[8]RELATÓRIO!$D$510</definedName>
    <definedName name="_TT97">[8]RELATÓRIO!$D$515</definedName>
    <definedName name="_TT98">[8]RELATÓRIO!$D$520</definedName>
    <definedName name="_TT99">[8]RELATÓRIO!$D$525</definedName>
    <definedName name="_xlnm_Print_Area">NA()</definedName>
    <definedName name="_xlnm_Recorder">NA()</definedName>
    <definedName name="A">#REF!</definedName>
    <definedName name="aa">#REF!</definedName>
    <definedName name="AA_1">[0]!AA_1</definedName>
    <definedName name="AA_10">[0]!AA_10</definedName>
    <definedName name="AA_12">[0]!AA_12</definedName>
    <definedName name="AA_13">[0]!AA_13</definedName>
    <definedName name="AA_14">[0]!AA_14</definedName>
    <definedName name="AA_19">AA_19</definedName>
    <definedName name="AA_2">[0]!AA_2</definedName>
    <definedName name="AA_20">AA_20</definedName>
    <definedName name="AA_21">AA_21</definedName>
    <definedName name="AA_22">[0]!AA_22</definedName>
    <definedName name="AA_23">AA_23</definedName>
    <definedName name="AA_24">AA_24</definedName>
    <definedName name="AA_25">[0]!AA_25</definedName>
    <definedName name="AA_26">[0]!AA_26</definedName>
    <definedName name="AA_27">[0]!AA_27</definedName>
    <definedName name="AA_28">[0]!AA_28</definedName>
    <definedName name="AA_29">[0]!AA_29</definedName>
    <definedName name="AA_3">[0]!AA_3</definedName>
    <definedName name="AA_30">[0]!AA_30</definedName>
    <definedName name="AA_31">[0]!AA_31</definedName>
    <definedName name="AA_32">[0]!AA_32</definedName>
    <definedName name="AA_33">[0]!AA_33</definedName>
    <definedName name="AA_34">[0]!AA_34</definedName>
    <definedName name="AA_35">[0]!AA_35</definedName>
    <definedName name="AA_36">[0]!AA_36</definedName>
    <definedName name="AA_37">[0]!AA_37</definedName>
    <definedName name="AA_38">[0]!AA_38</definedName>
    <definedName name="AA_39">AA_39</definedName>
    <definedName name="AA_4">[0]!AA_4</definedName>
    <definedName name="AA_40">AA_40</definedName>
    <definedName name="AA_41">AA_41</definedName>
    <definedName name="AA_42">AA_42</definedName>
    <definedName name="AA_43">AA_43</definedName>
    <definedName name="AA_44">AA_44</definedName>
    <definedName name="AA_45">AA_45</definedName>
    <definedName name="AA_46">AA_46</definedName>
    <definedName name="AA_47">AA_47</definedName>
    <definedName name="AA_48">AA_48</definedName>
    <definedName name="AA_5">[0]!AA_5</definedName>
    <definedName name="AA_51">AA_51</definedName>
    <definedName name="AA_52">AA_52</definedName>
    <definedName name="AA_53">AA_53</definedName>
    <definedName name="AA_54">AA_54</definedName>
    <definedName name="AA_55">AA_55</definedName>
    <definedName name="AA_56">AA_56</definedName>
    <definedName name="AA_57">AA_57</definedName>
    <definedName name="AA_58">AA_58</definedName>
    <definedName name="AA_59">AA_59</definedName>
    <definedName name="AA_6">[0]!AA_6</definedName>
    <definedName name="AA_60">AA_60</definedName>
    <definedName name="AA_61">AA_61</definedName>
    <definedName name="AA_62">AA_62</definedName>
    <definedName name="AA_63">AA_63</definedName>
    <definedName name="AA_64">AA_64</definedName>
    <definedName name="AA_65">AA_65</definedName>
    <definedName name="AA_66">AA_66</definedName>
    <definedName name="AA_67">AA_67</definedName>
    <definedName name="AA_68">AA_68</definedName>
    <definedName name="AA_69">AA_69</definedName>
    <definedName name="AA_7">[0]!AA_7</definedName>
    <definedName name="AA_70">AA_70</definedName>
    <definedName name="AA_71">AA_71</definedName>
    <definedName name="AA_72">AA_72</definedName>
    <definedName name="AA_8">[0]!AA_8</definedName>
    <definedName name="AA_9">[0]!AA_9</definedName>
    <definedName name="aaaaa" hidden="1">{#N/A,#N/A,FALSE,"MO (2)"}</definedName>
    <definedName name="AAAAAAAAA">[0]!AAAAAAAAA</definedName>
    <definedName name="AAAAAAAAA_25">[0]!AAAAAAAAA_25</definedName>
    <definedName name="aauqs" localSheetId="2">[40]!PassaExtenso</definedName>
    <definedName name="aauqs">[40]!PassaExtenso</definedName>
    <definedName name="AB">#N/A</definedName>
    <definedName name="abc">'[41]Aterro PonteSul'!#REF!</definedName>
    <definedName name="AÇO_CA_50">#REF!</definedName>
    <definedName name="acost" hidden="1">{#N/A,#N/A,TRUE,"Serviços"}</definedName>
    <definedName name="ad" hidden="1">{#N/A,#N/A,FALSE,"MO (2)"}</definedName>
    <definedName name="ads">'[42]RESUMO-DVOP 4ª MED'!$V$23</definedName>
    <definedName name="AGORA" hidden="1">{#N/A,#N/A,FALSE,"SS";#N/A,#N/A,FALSE,"TER1";#N/A,#N/A,FALSE,"TER2";#N/A,#N/A,FALSE,"TER3";#N/A,#N/A,FALSE,"TP1";#N/A,#N/A,FALSE,"TP2";#N/A,#N/A,FALSE,"TP3";#N/A,#N/A,FALSE,"DI1";#N/A,#N/A,FALSE,"DI2";#N/A,#N/A,FALSE,"DI3";#N/A,#N/A,FALSE,"DS1";#N/A,#N/A,FALSE,"DS2";#N/A,#N/A,FALSE,"CM"}</definedName>
    <definedName name="AGORA2" hidden="1">{#N/A,#N/A,FALSE,"SS";#N/A,#N/A,FALSE,"TER1";#N/A,#N/A,FALSE,"TER2";#N/A,#N/A,FALSE,"TER3";#N/A,#N/A,FALSE,"TP1";#N/A,#N/A,FALSE,"TP2";#N/A,#N/A,FALSE,"TP3";#N/A,#N/A,FALSE,"DI1";#N/A,#N/A,FALSE,"DI2";#N/A,#N/A,FALSE,"DI3";#N/A,#N/A,FALSE,"DS1";#N/A,#N/A,FALSE,"DS2";#N/A,#N/A,FALSE,"CM"}</definedName>
    <definedName name="Agosto">#N/A</definedName>
    <definedName name="agosto2016" hidden="1">{#N/A,#N/A,TRUE,"Serviços"}</definedName>
    <definedName name="AGREGADO">#REF!</definedName>
    <definedName name="AILTON">[0]!Plan1</definedName>
    <definedName name="alex" hidden="1">{#N/A,#N/A,FALSE,"MO (2)"}</definedName>
    <definedName name="alex_1" hidden="1">{#N/A,#N/A,FALSE,"MO (2)"}</definedName>
    <definedName name="am" hidden="1">{#N/A,#N/A,FALSE,"MO (2)"}</definedName>
    <definedName name="AMELI" hidden="1">{#N/A,#N/A,FALSE,"MO (2)"}</definedName>
    <definedName name="AND">#REF!</definedName>
    <definedName name="anscount" hidden="1">3</definedName>
    <definedName name="ant" hidden="1">{#N/A,#N/A,FALSE,"MO (2)"}</definedName>
    <definedName name="ant_1" hidden="1">{#N/A,#N/A,FALSE,"MO (2)"}</definedName>
    <definedName name="AqCAP1">'[43]2.2.5.CBUQ'!$J$43</definedName>
    <definedName name="AqCap2">'[43]2.2.5.PMQ'!$J$30</definedName>
    <definedName name="AqCAPCBUQ">'[44]2.2.5.CBUQ'!$J$43</definedName>
    <definedName name="AqCAPPMQ">'[44]2.2.5.PMQ'!$J$30</definedName>
    <definedName name="AquisMatBet">'[43]7.2.9.Aquis.Mat.Bet. 59ªMP-REV'!$G$49</definedName>
    <definedName name="area_base">[45]Base!$U$40</definedName>
    <definedName name="_xlnm.Extract">#REF!</definedName>
    <definedName name="_xlnm.Print_Area" localSheetId="6">'CRONOGRAMA FÍSICO FIN. EM DIAS'!$A$1:$K$39</definedName>
    <definedName name="_xlnm.Print_Area" localSheetId="3">'ORÇA '!#REF!</definedName>
    <definedName name="_xlnm.Print_Area" localSheetId="10">'QUADRO DMT'!#REF!</definedName>
    <definedName name="_xlnm.Print_Area" localSheetId="1">QUANT!#REF!</definedName>
    <definedName name="_xlnm.Print_Area" localSheetId="2">'QUANT BUEIRO 1'!#REF!</definedName>
    <definedName name="_xlnm.Print_Area" localSheetId="4">'TRANSP MAT PAV'!#REF!</definedName>
    <definedName name="_xlnm.Print_Area">#REF!</definedName>
    <definedName name="Área_impressão_IM">#REF!</definedName>
    <definedName name="AREA_IMPRI">#REF!</definedName>
    <definedName name="area_sub_base">#REF!</definedName>
    <definedName name="areabase">'[46]Sub-base'!$U$21</definedName>
    <definedName name="areafog">#REF!</definedName>
    <definedName name="ÁreaTotal">'[47]Quadro Geral'!$A$1:$H$65536</definedName>
    <definedName name="areatsd">#REF!</definedName>
    <definedName name="areatss">#REF!</definedName>
    <definedName name="Areia">#REF!</definedName>
    <definedName name="AreiaGrossa">[48]COTAÇÕES!$U$20:$U$23</definedName>
    <definedName name="as" hidden="1">{#N/A,#N/A,FALSE,"MO (2)"}</definedName>
    <definedName name="asasa" hidden="1">{#N/A,#N/A,FALSE,"MO (2)"}</definedName>
    <definedName name="ASDFG" hidden="1">{#N/A,#N/A,TRUE,"Serviços"}</definedName>
    <definedName name="asdfghqefha" hidden="1">{#N/A,#N/A,FALSE,"MO (2)"}</definedName>
    <definedName name="asefete" hidden="1">{#N/A,#N/A,FALSE,"MO (2)"}</definedName>
    <definedName name="ASFALTO">#REF!</definedName>
    <definedName name="ASFGG" hidden="1">{#N/A,#N/A,TRUE,"Serviços"}</definedName>
    <definedName name="assinatura">[49]DADOS!$B$12</definedName>
    <definedName name="aterro">'[41]Aterro PonteSul'!#REF!</definedName>
    <definedName name="Aterro1">#REF!</definedName>
    <definedName name="Aut_original">[50]PROJETO!#REF!</definedName>
    <definedName name="Aut_original2">[51]PROJETO!#REF!</definedName>
    <definedName name="Aut_resumo">[52]RESUMO_AUT1!#REF!</definedName>
    <definedName name="AUTO">[53]plan!#REF!</definedName>
    <definedName name="AUXILIO">'[54]61M-CBMI'!$S$1:$U$52</definedName>
    <definedName name="AvFisZero">#N/A</definedName>
    <definedName name="AZSXDCFV" hidden="1">{#N/A,#N/A,TRUE,"Serviços"}</definedName>
    <definedName name="AZXSDC" hidden="1">#REF!</definedName>
    <definedName name="b">'[55]RESUMO-DVOP_JBS'!$H$45</definedName>
    <definedName name="bacia">#REF!</definedName>
    <definedName name="_xlnm.Database">#REF!</definedName>
    <definedName name="BAS">#REF!</definedName>
    <definedName name="BASE">'[56]Sub Base'!#REF!</definedName>
    <definedName name="batista" hidden="1">{#N/A,#N/A,FALSE,"SS 1";#N/A,#N/A,FALSE,"SS 2";#N/A,#N/A,FALSE,"TER 1 (1)";#N/A,#N/A,FALSE,"TER 1 (2)";#N/A,#N/A,FALSE,"TER 2 ";#N/A,#N/A,FALSE,"TP  (1)";#N/A,#N/A,FALSE,"TP  (2)";#N/A,#N/A,FALSE,"CM BAR"}</definedName>
    <definedName name="bb_38">bb_38</definedName>
    <definedName name="bbbb" hidden="1">{#N/A,#N/A,FALSE,"MO (2)"}</definedName>
    <definedName name="bbbb_1" hidden="1">{#N/A,#N/A,FALSE,"MO (2)"}</definedName>
    <definedName name="bbbbbbb" hidden="1">{#N/A,#N/A,FALSE,"MO (2)"}</definedName>
    <definedName name="bbdcc15">#REF!</definedName>
    <definedName name="bbdcc20">#REF!</definedName>
    <definedName name="bbdcc25">#REF!</definedName>
    <definedName name="bbdcc30">#REF!</definedName>
    <definedName name="bbdtc04">#REF!</definedName>
    <definedName name="bbdtc06">#REF!</definedName>
    <definedName name="bbdtc08">#REF!</definedName>
    <definedName name="bbdtc10">#REF!</definedName>
    <definedName name="bbdtc12">#REF!</definedName>
    <definedName name="bbdtc15">#REF!</definedName>
    <definedName name="bbscc15">#REF!</definedName>
    <definedName name="bbscc20">#REF!</definedName>
    <definedName name="bbscc25">#REF!</definedName>
    <definedName name="bbscc30">#REF!</definedName>
    <definedName name="bbstc04">#REF!</definedName>
    <definedName name="bbstc06">#REF!</definedName>
    <definedName name="bbstc08">#REF!</definedName>
    <definedName name="bbstc10">#REF!</definedName>
    <definedName name="bbstc12">#REF!</definedName>
    <definedName name="bbstc15">#REF!</definedName>
    <definedName name="bbtcc15">[41]DMT_EV!#REF!</definedName>
    <definedName name="bbtcc20">[41]DMT_EV!#REF!</definedName>
    <definedName name="bbtcc25">[41]DMT_EV!#REF!</definedName>
    <definedName name="bbtcc30">[41]DMT_EV!#REF!</definedName>
    <definedName name="bbttc04">#REF!</definedName>
    <definedName name="bbttc06">#REF!</definedName>
    <definedName name="bbttc08">#REF!</definedName>
    <definedName name="bbttc10">#REF!</definedName>
    <definedName name="bbttc12">#REF!</definedName>
    <definedName name="bbttc15">#REF!</definedName>
    <definedName name="BDI">'[57]Desmat 0,15'!$F$59</definedName>
    <definedName name="BDI.Difer">'[58]DMT - km 83,40 ao km 196,90'!$J$7</definedName>
    <definedName name="BDI_DIFERENCIADO">[59]SETUP!$C$6</definedName>
    <definedName name="BDI_NORMAL">[59]SETUP!$C$5</definedName>
    <definedName name="BDIB">[60]Geral!$B$22</definedName>
    <definedName name="BDIG">[60]Geral!$B$23</definedName>
    <definedName name="betume">#REF!</definedName>
    <definedName name="Bloco" hidden="1">#REF!</definedName>
    <definedName name="Bloco2" hidden="1">#REF!</definedName>
    <definedName name="BLOCOS" hidden="1">{#N/A,#N/A,FALSE,"Plan1"}</definedName>
    <definedName name="Boletim">[61]Boletim_10!$A$4:$D$2730</definedName>
    <definedName name="Boletim_10">[61]Boletim_10!$A$2:$F$2730</definedName>
    <definedName name="BR">[62]Croqui!$B$3</definedName>
    <definedName name="Brita">#REF!</definedName>
    <definedName name="BRITA_DRENO" hidden="1">{#N/A,#N/A,TRUE,"Plan1"}</definedName>
    <definedName name="Brita_TSD" hidden="1">{#N/A,#N/A,TRUE,"Plan1"}</definedName>
    <definedName name="Brita_TSD_2" hidden="1">{#N/A,#N/A,TRUE,"Plan1"}</definedName>
    <definedName name="BRITA1">[48]COTAÇÕES!$U$28:$U$31</definedName>
    <definedName name="BRITA2">[48]COTAÇÕES!$U$32:$U$35</definedName>
    <definedName name="bueiro" hidden="1">{#N/A,#N/A,FALSE,"MO (2)"}</definedName>
    <definedName name="BVBZ" hidden="1">{#N/A,#N/A,FALSE,"MO (2)"}</definedName>
    <definedName name="Ç" hidden="1">{#N/A,#N/A,FALSE,"MO (2)"}</definedName>
    <definedName name="c.drena">#REF!</definedName>
    <definedName name="cab">#REF!</definedName>
    <definedName name="CAB_ATERRO">#REF!</definedName>
    <definedName name="cab_cortes">#REF!</definedName>
    <definedName name="cab_dmt">#REF!</definedName>
    <definedName name="cab_limpeza">#REF!</definedName>
    <definedName name="CAB_PLANO">#REF!</definedName>
    <definedName name="cab_pmf">#REF!</definedName>
    <definedName name="CABE">[63]MARSHALL!$B$2:$K$5</definedName>
    <definedName name="cabeca">#REF!</definedName>
    <definedName name="CABEÇA">#REF!</definedName>
    <definedName name="cabeca1">#REF!</definedName>
    <definedName name="cabeçalho">#REF!</definedName>
    <definedName name="cabeçalho1">#REF!</definedName>
    <definedName name="cabmeio">#REF!</definedName>
    <definedName name="Cadastro">[1]Cadastro!$B$5:$B$154</definedName>
    <definedName name="CadastroMicro">'[64]Cad.Maq.Veic.'!$B$7:$Q$107</definedName>
    <definedName name="cadeira" hidden="1">{#N/A,#N/A,TRUE,"Serviços"}</definedName>
    <definedName name="CadIns" hidden="1">#REF!</definedName>
    <definedName name="CadSrv" hidden="1">#REF!</definedName>
    <definedName name="caiacao">'[65]61M-CBMI'!$S$1:$U$52</definedName>
    <definedName name="caixa">'[66]RESUMO-DVOP'!$C$36</definedName>
    <definedName name="Caixas">[67]Cubação!#REF!</definedName>
    <definedName name="cap">[66]RELATÓRIO!$U$31</definedName>
    <definedName name="cap_20">#REF!</definedName>
    <definedName name="CAPA" hidden="1">{#N/A,#N/A,TRUE,"Serviços"}</definedName>
    <definedName name="capa1" hidden="1">{#N/A,#N/A,TRUE,"Serviços"}</definedName>
    <definedName name="capa11" hidden="1">{#N/A,#N/A,TRUE,"Serviços"}</definedName>
    <definedName name="capa2" hidden="1">{#N/A,#N/A,TRUE,"Serviços"}</definedName>
    <definedName name="capa22" hidden="1">{#N/A,#N/A,TRUE,"Serviços"}</definedName>
    <definedName name="CAPAA" hidden="1">{#N/A,#N/A,TRUE,"Serviços"}</definedName>
    <definedName name="capataz">'[68]mão de obra,leis e bdi'!$F$15</definedName>
    <definedName name="CAPCOR_20">'[69]CORR MBUQ MAN'!$P$43</definedName>
    <definedName name="CAPREC_20">'[69]RECOMP_ MAN MBUQ'!$N$26</definedName>
    <definedName name="CAPREM_20">'[69]REMENDO MBUQ MAN'!$R$46</definedName>
    <definedName name="CAPTB_20">'[69]TAPA BUR MBUQ MAN'!$N$36</definedName>
    <definedName name="car">'[20]Mão de Obra'!$E$19</definedName>
    <definedName name="CARLA" hidden="1">{#N/A,#N/A,FALSE,"SS";#N/A,#N/A,FALSE,"TER1";#N/A,#N/A,FALSE,"TER2";#N/A,#N/A,FALSE,"TER3";#N/A,#N/A,FALSE,"TP1";#N/A,#N/A,FALSE,"TP2";#N/A,#N/A,FALSE,"TP3";#N/A,#N/A,FALSE,"DI1";#N/A,#N/A,FALSE,"DI2";#N/A,#N/A,FALSE,"DI3";#N/A,#N/A,FALSE,"DS1";#N/A,#N/A,FALSE,"DS2";#N/A,#N/A,FALSE,"CM"}</definedName>
    <definedName name="CARRO">'[62]CALCULOS AUXILIARES'!$E$12</definedName>
    <definedName name="cbdcc15">#REF!</definedName>
    <definedName name="cbdcc20">#REF!</definedName>
    <definedName name="cbdcc25">#REF!</definedName>
    <definedName name="cbdcc30">#REF!</definedName>
    <definedName name="cbdtc04">#REF!</definedName>
    <definedName name="cbdtc06">#REF!</definedName>
    <definedName name="cbdtc08">#REF!</definedName>
    <definedName name="cbdtc10">#REF!</definedName>
    <definedName name="cbdtc12">#REF!</definedName>
    <definedName name="cbdtc15">#REF!</definedName>
    <definedName name="cbscc15">#REF!</definedName>
    <definedName name="cbscc20">#REF!</definedName>
    <definedName name="cbscc25">#REF!</definedName>
    <definedName name="cbscc30">#REF!</definedName>
    <definedName name="cbstc04">#REF!</definedName>
    <definedName name="cbstc06">#REF!</definedName>
    <definedName name="cbstc08">#REF!</definedName>
    <definedName name="cbstc10">#REF!</definedName>
    <definedName name="cbstc12">#REF!</definedName>
    <definedName name="cbstc15">#REF!</definedName>
    <definedName name="cbtcc15">[41]DMT_EV!#REF!</definedName>
    <definedName name="cbtcc20">[41]DMT_EV!#REF!</definedName>
    <definedName name="cbtcc25">[41]DMT_EV!#REF!</definedName>
    <definedName name="cbtcc30">[41]DMT_EV!#REF!</definedName>
    <definedName name="cbttc04">#REF!</definedName>
    <definedName name="cbttc06">#REF!</definedName>
    <definedName name="cbttc08">#REF!</definedName>
    <definedName name="cbttc10">#REF!</definedName>
    <definedName name="cbttc12">#REF!</definedName>
    <definedName name="cbttc15">#REF!</definedName>
    <definedName name="cbuq">#REF!</definedName>
    <definedName name="çç_30">çç_30</definedName>
    <definedName name="çç_38">çç_38</definedName>
    <definedName name="CCC" hidden="1">{#N/A,#N/A,FALSE,"MO (2)"}</definedName>
    <definedName name="CCCCCCCC" hidden="1">{#N/A,#N/A,FALSE,"Plan1"}</definedName>
    <definedName name="CCCCCCCCCCC">[0]!CCCCCCCCCCC</definedName>
    <definedName name="CCCCCCCCCCC_25">[0]!CCCCCCCCCCC_25</definedName>
    <definedName name="cccusto">[70]Sheet6!$F$54</definedName>
    <definedName name="ccerca">#REF!</definedName>
    <definedName name="cch" hidden="1">#N/A</definedName>
    <definedName name="CCIC">[71]SERVIÇOS!$G$20</definedName>
    <definedName name="ccusto">[70]Sheet6!$F$54</definedName>
    <definedName name="CdQtEqA" hidden="1">2</definedName>
    <definedName name="CdQtEqP" hidden="1">2</definedName>
    <definedName name="CdQtMoA" hidden="1">2</definedName>
    <definedName name="CdQtMoP" hidden="1">2</definedName>
    <definedName name="CdQtMpA" hidden="1">5</definedName>
    <definedName name="CdQtMpP" hidden="1">5</definedName>
    <definedName name="CdQtTrA" hidden="1">2</definedName>
    <definedName name="CdQtTrP" hidden="1">2</definedName>
    <definedName name="CELSO">[0]!CELSO</definedName>
    <definedName name="CELSO_25">[0]!CELSO_25</definedName>
    <definedName name="Cerca">'[43]6.6.4.Cerca'!$K$56</definedName>
    <definedName name="cesar">#REF!</definedName>
    <definedName name="Chave" hidden="1">#REF!</definedName>
    <definedName name="Chave1" hidden="1">#REF!</definedName>
    <definedName name="ci">'[72]Quadro Funcional'!$K$16</definedName>
    <definedName name="çl" hidden="1">{#N/A,#N/A,FALSE,"MO (2)"}</definedName>
    <definedName name="Clas" hidden="1">MAX(LEN(#REF!))</definedName>
    <definedName name="Clas_1" hidden="1">MAX(LEN(#REF!))</definedName>
    <definedName name="Cliente" hidden="1">""</definedName>
    <definedName name="Cls" hidden="1">#N/A</definedName>
    <definedName name="cm.30.a">[73]Imprimação!$I$33</definedName>
    <definedName name="cm.30.t">[73]Imprimação!$K$33</definedName>
    <definedName name="cm_30">#REF!</definedName>
    <definedName name="CMREM_20">'[69]REMENDO MBUQ MAN'!$S$46</definedName>
    <definedName name="CMTB_20">'[69]TAPA BUR MBUQ MAN'!$O$36</definedName>
    <definedName name="coc">[74]RESUMO!$A$14:$N$20,[74]RESUMO!$A$23:$N$28,[74]RESUMO!$A$30:$N$38,[74]RESUMO!$A$40:$N$48</definedName>
    <definedName name="Cod" hidden="1">#REF!</definedName>
    <definedName name="COD_LOTE">[59]SETUP!$C$24</definedName>
    <definedName name="COD_ROD">[59]SETUP!$C$19</definedName>
    <definedName name="COD_SEG">[59]SETUP!$C$22</definedName>
    <definedName name="COD_SUBTRECHO">[59]SETUP!$C$21</definedName>
    <definedName name="COD_TRECHO">[59]SETUP!$C$20</definedName>
    <definedName name="CODIGO">#REF!</definedName>
    <definedName name="CodItens">[75]PERGUNTAS!$D$3:$D$246</definedName>
    <definedName name="Colchão">#REF!</definedName>
    <definedName name="Coluna" hidden="1">#REF!</definedName>
    <definedName name="Comp" hidden="1">#REF!</definedName>
    <definedName name="comp100">#REF!</definedName>
    <definedName name="comp95">#REF!</definedName>
    <definedName name="compala">#REF!</definedName>
    <definedName name="COMPLETO">[76]!COMPLETO</definedName>
    <definedName name="COMPOSICAO">[63]MARSHALL!$O$369:$AE$390</definedName>
    <definedName name="conap">#REF!</definedName>
    <definedName name="conass">#REF!</definedName>
    <definedName name="CONDUTOR">[1]Cadastro!$C:$C</definedName>
    <definedName name="CONDUTORES">[1]VEICULOS!$C:$C</definedName>
    <definedName name="connum">#REF!</definedName>
    <definedName name="conpro">#REF!</definedName>
    <definedName name="Conser">#REF!</definedName>
    <definedName name="conserva">#REF!</definedName>
    <definedName name="Consumodemateriais">[0]!Plan1</definedName>
    <definedName name="Consumodemateriais___0" localSheetId="2">[77]!_______DIV718</definedName>
    <definedName name="Consumodemateriais___0">[77]!_______DIV718</definedName>
    <definedName name="Consumodemateriais_1">"plan1"</definedName>
    <definedName name="Consumodemateriais_3">"plan1"</definedName>
    <definedName name="Consumodemateriais_4">NA()</definedName>
    <definedName name="Contratada">[1]DADOS!$B$4</definedName>
    <definedName name="contrato">[49]DADOS!$B$7</definedName>
    <definedName name="CONTRATO_20">[69]F_MEDIÇÃO_pato_!$C$157</definedName>
    <definedName name="CONTRATO_21">[69]F_MEDIÇÃO_pato_!$C$157</definedName>
    <definedName name="Contrato_Numero">[1]DADOS!$B$2</definedName>
    <definedName name="controle" hidden="1">{"'Plan1 (2)'!$A$5:$F$63"}</definedName>
    <definedName name="CONTROLE_VS">[75]PERGUNTAS!$A$2</definedName>
    <definedName name="ControleCOmb">NA()</definedName>
    <definedName name="Convenio">[1]DADOS!$B$3</definedName>
    <definedName name="Corpus">[78]!Dom_Páscoa+60</definedName>
    <definedName name="CORRMBUFMAN">'[69]CORR MBUF MAN'!$J$43</definedName>
    <definedName name="CORRMBUQMAN">'[69]CORR MBUQ MAN'!$J$43</definedName>
    <definedName name="CORRMBUQREC">'[69]CORR MBUQ REC'!$J$43</definedName>
    <definedName name="corte">#REF!</definedName>
    <definedName name="cp.100">'[79]Compactação 100% PN'!$J$499</definedName>
    <definedName name="cp.95">'[79]Compactação 95% PN'!$J$477</definedName>
    <definedName name="CpuAux" hidden="1">#REF!</definedName>
    <definedName name="CPUs" hidden="1">#REF!</definedName>
    <definedName name="CRIT" hidden="1">#REF!</definedName>
    <definedName name="_xlnm.Criteria" hidden="1">#REF!</definedName>
    <definedName name="CRO" hidden="1">{#N/A,#N/A,FALSE,"MO (2)"}</definedName>
    <definedName name="Cron" hidden="1">{#N/A,#N/A,FALSE,"MO (2)"}</definedName>
    <definedName name="Cron_1" hidden="1">{#N/A,#N/A,FALSE,"MO (2)"}</definedName>
    <definedName name="CRONO">[80]Equipamentos!$B$3:$C$57</definedName>
    <definedName name="CRONOFÍSICO">'[81]RESUMO-SINFRA'!$F$57</definedName>
    <definedName name="cronograma" hidden="1">{#N/A,#N/A,TRUE,"Plan1"}</definedName>
    <definedName name="cronograma_1" hidden="1">{#N/A,#N/A,TRUE,"Plan1"}</definedName>
    <definedName name="cronograma1" hidden="1">{#N/A,#N/A,TRUE,"Plan1"}</definedName>
    <definedName name="CROQUI" hidden="1">{#N/A,#N/A,TRUE,"Serviços"}</definedName>
    <definedName name="CROQUIAAAA" hidden="1">{#N/A,#N/A,TRUE,"Serviços"}</definedName>
    <definedName name="Croquiiii_38">Croquiiii_38</definedName>
    <definedName name="cu" hidden="1">{#N/A,#N/A,TRUE,"Serviços"}</definedName>
    <definedName name="Cun" hidden="1">VLOOKUP(#REF!,[82]!REC,5,0)</definedName>
    <definedName name="CunEq" hidden="1">SUM(IF(#REF! =#REF!,(#REF!)*(#REF!="EQ")))</definedName>
    <definedName name="CunEq_1" hidden="1">SUM(IF(#REF! =#REF!,(#REF!)*(#REF!="EQ")))</definedName>
    <definedName name="CunMo" hidden="1">SUM(IF(#REF! =#REF!,(#REF!)*(#REF!="MO")))</definedName>
    <definedName name="CunMo_1" hidden="1">SUM(IF(#REF! =#REF!,(#REF!)*(#REF!="MO")))</definedName>
    <definedName name="CunMp" hidden="1">SUM(IF(#REF! =#REF!,(#REF!)*(#REF!="MP")))</definedName>
    <definedName name="CunMp_1" hidden="1">SUM(IF(#REF! =#REF!,(#REF!)*(#REF!="MP")))</definedName>
    <definedName name="CURTO">[76]!CURTO</definedName>
    <definedName name="CUSTO">[83]Sheet6!$F$54</definedName>
    <definedName name="cx.01">[84]Aterro!#REF!</definedName>
    <definedName name="cx_coletora">#REF!</definedName>
    <definedName name="d">#REF!</definedName>
    <definedName name="d.1000">[73]DMT!$AN$147</definedName>
    <definedName name="d.1200">[73]DMT!$AO$147</definedName>
    <definedName name="d.12011">#REF!</definedName>
    <definedName name="d.200">[73]DMT!$AJ$147</definedName>
    <definedName name="d.400">[73]DMT!$AK$147</definedName>
    <definedName name="d.50">[73]DMT!$AI$147</definedName>
    <definedName name="d.50a">[85]TERRAPLENAGEM!$AI$147</definedName>
    <definedName name="d.600">[73]DMT!$AL$147</definedName>
    <definedName name="d.600a">[85]TERRAPLENAGEM!$AL$147</definedName>
    <definedName name="d.800">[73]DMT!$AM$147</definedName>
    <definedName name="DADA">#REF!</definedName>
    <definedName name="DADADA" hidden="1">{#N/A,#N/A,FALSE,"MO (2)"}</definedName>
    <definedName name="DADO">[86]CadastroPat!$A$2:$A$717</definedName>
    <definedName name="DADOS">#REF!</definedName>
    <definedName name="Dados_Primário">'[87]PROD.PRIM.'!$A$8:$J$38</definedName>
    <definedName name="DAER1" hidden="1">{#N/A,#N/A,TRUE,"Serviços"}</definedName>
    <definedName name="DAER11" hidden="1">{#N/A,#N/A,TRUE,"Serviços"}</definedName>
    <definedName name="Daniel" hidden="1">{#N/A,#N/A,FALSE,"MO (2)"}</definedName>
    <definedName name="DAS" hidden="1">{#N/A,#N/A,FALSE,"MO (2)"}</definedName>
    <definedName name="DAS_1" hidden="1">{#N/A,#N/A,FALSE,"MO (2)"}</definedName>
    <definedName name="dasdsad">#REF!</definedName>
    <definedName name="data">[73]Cabeçalho!$C$23</definedName>
    <definedName name="data_base">[88]DADOS!$C$10</definedName>
    <definedName name="Data_de_Inicio">[1]DADOS!$B$14</definedName>
    <definedName name="data_med">[49]DADOS!$B$13</definedName>
    <definedName name="data_pato">[88]DADOS!$C$11</definedName>
    <definedName name="Data_Termino_Previsto">[1]DADOS!$B$15</definedName>
    <definedName name="DATA1">[89]RESUMO!$F$79</definedName>
    <definedName name="data2">#REF!</definedName>
    <definedName name="database_1">{#NAME?}</definedName>
    <definedName name="DataMedicao">[1]DADOS!$B$19</definedName>
    <definedName name="Datum">#REF!</definedName>
    <definedName name="dd">[90]RESUMO!$F$47</definedName>
    <definedName name="DDD">#REF!</definedName>
    <definedName name="DDDDE" hidden="1">{#N/A,#N/A,FALSE,"MO (2)"}</definedName>
    <definedName name="DDDDE_1" hidden="1">{#N/A,#N/A,FALSE,"MO (2)"}</definedName>
    <definedName name="ddere" hidden="1">{#N/A,#N/A,FALSE,"MO (2)"}</definedName>
    <definedName name="ddlc">#REF!</definedName>
    <definedName name="deb" hidden="1">#REF!</definedName>
    <definedName name="defensa">#REF!</definedName>
    <definedName name="defensas">#REF!</definedName>
    <definedName name="defghj" hidden="1">{#N/A,#N/A,FALSE,"MO (2)"}</definedName>
    <definedName name="deinfra072005_1">0</definedName>
    <definedName name="deinfra072005_10">0</definedName>
    <definedName name="deinfra072005_11">0</definedName>
    <definedName name="deinfra072005_12">0</definedName>
    <definedName name="deinfra072005_13">0</definedName>
    <definedName name="deinfra072005_14">0</definedName>
    <definedName name="deinfra072005_15">0</definedName>
    <definedName name="deinfra072005_16">0</definedName>
    <definedName name="deinfra072005_17">0</definedName>
    <definedName name="deinfra072005_18">0</definedName>
    <definedName name="deinfra072005_19">0</definedName>
    <definedName name="deinfra072005_2">0</definedName>
    <definedName name="deinfra072005_20">0</definedName>
    <definedName name="deinfra072005_21">0</definedName>
    <definedName name="deinfra072005_22">0</definedName>
    <definedName name="deinfra072005_23">0</definedName>
    <definedName name="deinfra072005_24">0</definedName>
    <definedName name="deinfra072005_25">0</definedName>
    <definedName name="deinfra072005_26">0</definedName>
    <definedName name="deinfra072005_27">0</definedName>
    <definedName name="deinfra072005_3">0</definedName>
    <definedName name="deinfra072005_4">0</definedName>
    <definedName name="deinfra072005_5">0</definedName>
    <definedName name="deinfra072005_6">0</definedName>
    <definedName name="deinfra072005_7">0</definedName>
    <definedName name="deinfra072005_8">0</definedName>
    <definedName name="deinfra072005_9">0</definedName>
    <definedName name="deinfra072005pmf052006_1">0</definedName>
    <definedName name="deinfra072005pmf052006_10">0</definedName>
    <definedName name="deinfra072005pmf052006_11">0</definedName>
    <definedName name="deinfra072005pmf052006_12">0</definedName>
    <definedName name="deinfra072005pmf052006_13">0</definedName>
    <definedName name="deinfra072005pmf052006_14">0</definedName>
    <definedName name="deinfra072005pmf052006_15">0</definedName>
    <definedName name="deinfra072005pmf052006_16">0</definedName>
    <definedName name="deinfra072005pmf052006_17">0</definedName>
    <definedName name="deinfra072005pmf052006_18">0</definedName>
    <definedName name="deinfra072005pmf052006_19">0</definedName>
    <definedName name="deinfra072005pmf052006_2">0</definedName>
    <definedName name="deinfra072005pmf052006_20">0</definedName>
    <definedName name="deinfra072005pmf052006_21">0</definedName>
    <definedName name="deinfra072005pmf052006_22">0</definedName>
    <definedName name="deinfra072005pmf052006_23">0</definedName>
    <definedName name="deinfra072005pmf052006_24">0</definedName>
    <definedName name="deinfra072005pmf052006_25">0</definedName>
    <definedName name="deinfra072005pmf052006_26">0</definedName>
    <definedName name="deinfra072005pmf052006_27">0</definedName>
    <definedName name="deinfra072005pmf052006_3">0</definedName>
    <definedName name="deinfra072005pmf052006_4">0</definedName>
    <definedName name="deinfra072005pmf052006_5">0</definedName>
    <definedName name="deinfra072005pmf052006_6">0</definedName>
    <definedName name="deinfra072005pmf052006_7">0</definedName>
    <definedName name="deinfra072005pmf052006_8">0</definedName>
    <definedName name="deinfra072005pmf052006_9">0</definedName>
    <definedName name="Demol" localSheetId="2">[91]!PassaExtenso</definedName>
    <definedName name="Demol">[91]!PassaExtenso</definedName>
    <definedName name="Dens_CBUQ">[58]Consumo!$O$5</definedName>
    <definedName name="densidade_20">[92]Plan1!$C$43</definedName>
    <definedName name="densidade_21">[92]Plan1!$C$43</definedName>
    <definedName name="densidade_cap">#REF!</definedName>
    <definedName name="der">'[93]Sub Base sim'!$U$18</definedName>
    <definedName name="dergerh" hidden="1">{#N/A,#N/A,FALSE,"MO (2)"}</definedName>
    <definedName name="DescAux" hidden="1">#N/A</definedName>
    <definedName name="descida1">#REF!</definedName>
    <definedName name="descida2">#REF!</definedName>
    <definedName name="DESONERACAO">[59]SETUP!$C$3</definedName>
    <definedName name="DESP.INDIRETAS">#N/A</definedName>
    <definedName name="Detalhe" hidden="1">{"'Resumo'!$A$4:$N$60"}</definedName>
    <definedName name="dfdfdfd" hidden="1">{#N/A,#N/A,FALSE,"MO (2)"}</definedName>
    <definedName name="DFDFDGFGSG">[94]Serviços!$A$3:$F$1403</definedName>
    <definedName name="dfgs" hidden="1">{#N/A,#N/A,TRUE,"Serviços"}</definedName>
    <definedName name="dfgss" hidden="1">{#N/A,#N/A,TRUE,"Serviços"}</definedName>
    <definedName name="DGF" hidden="1">{#N/A,#N/A,FALSE,"MO (2)"}</definedName>
    <definedName name="DGF_1" hidden="1">{#N/A,#N/A,FALSE,"MO (2)"}</definedName>
    <definedName name="Dias_Decorridos">[1]DADOS!$B$23</definedName>
    <definedName name="DIESEL2">[13]INVENTÁRIO!$D$5</definedName>
    <definedName name="DIGITAL">[0]!DIGITAL</definedName>
    <definedName name="DIGITAL_25">[0]!DIGITAL_25</definedName>
    <definedName name="dince">#REF!</definedName>
    <definedName name="DispTelGASAG" hidden="1">{"'teste'!$B$2:$R$49"}</definedName>
    <definedName name="DISTCC">[35]DADOS!$H$12</definedName>
    <definedName name="DMT">#REF!</definedName>
    <definedName name="DMT_0_50">#REF!</definedName>
    <definedName name="dmt_1">0</definedName>
    <definedName name="dmt_10">0</definedName>
    <definedName name="dmt_1000">#REF!</definedName>
    <definedName name="dmt_11">0</definedName>
    <definedName name="dmt_12">0</definedName>
    <definedName name="dmt_1200">#REF!</definedName>
    <definedName name="dmt_13">0</definedName>
    <definedName name="dmt_14">0</definedName>
    <definedName name="dmt_1400">#REF!</definedName>
    <definedName name="dmt_15">0</definedName>
    <definedName name="dmt_16">0</definedName>
    <definedName name="dmt_1600">#REF!</definedName>
    <definedName name="dmt_17">0</definedName>
    <definedName name="dmt_18">0</definedName>
    <definedName name="dmt_19">0</definedName>
    <definedName name="dmt_2">0</definedName>
    <definedName name="dmt_20">0</definedName>
    <definedName name="dmt_200">#REF!</definedName>
    <definedName name="DMT_200_400">#REF!</definedName>
    <definedName name="dmt_21">0</definedName>
    <definedName name="dmt_22">0</definedName>
    <definedName name="dmt_23">0</definedName>
    <definedName name="dmt_24">0</definedName>
    <definedName name="dmt_25">0</definedName>
    <definedName name="dmt_26">0</definedName>
    <definedName name="dmt_27">0</definedName>
    <definedName name="dmt_28">0</definedName>
    <definedName name="dmt_3">0</definedName>
    <definedName name="dmt_4">0</definedName>
    <definedName name="dmt_400">#REF!</definedName>
    <definedName name="DMT_400_600">#REF!</definedName>
    <definedName name="dmt_5">0</definedName>
    <definedName name="dmt_50">#REF!</definedName>
    <definedName name="DMT_50_200">#REF!</definedName>
    <definedName name="dmt_5000">#REF!</definedName>
    <definedName name="dmt_6">0</definedName>
    <definedName name="dmt_600">#REF!</definedName>
    <definedName name="dmt_7">0</definedName>
    <definedName name="dmt_8">0</definedName>
    <definedName name="dmt_800">#REF!</definedName>
    <definedName name="dmt_9">0</definedName>
    <definedName name="DMT_BRITA_MICRORREVESTIMENTO__P">" "</definedName>
    <definedName name="DMT_BRITA_PMF__P">" "</definedName>
    <definedName name="DMTCAPECM">[95]Croqui!$R$31</definedName>
    <definedName name="DMTMICRO1.5">'[96]MICRO 1.5'!$H$28</definedName>
    <definedName name="dng" hidden="1">{#N/A,#N/A,FALSE,"GERAL";#N/A,#N/A,FALSE,"012-96";#N/A,#N/A,FALSE,"018-96";#N/A,#N/A,FALSE,"027-96";#N/A,#N/A,FALSE,"059-96";#N/A,#N/A,FALSE,"076-96";#N/A,#N/A,FALSE,"019-97";#N/A,#N/A,FALSE,"021-97";#N/A,#N/A,FALSE,"022-97";#N/A,#N/A,FALSE,"028-97"}</definedName>
    <definedName name="DNIT1">[62]Pato!$A$1</definedName>
    <definedName name="Dom_Carna">[78]!Dom_Páscoa-49</definedName>
    <definedName name="Dope">'[43]2.2.9.Medição de dop'!$I$49</definedName>
    <definedName name="DOR">'[97]ORÇAMENTO BR-070 LOTE2'!$E$37</definedName>
    <definedName name="DPD">'[96]CROQUI '!$F$34</definedName>
    <definedName name="dren">#REF!</definedName>
    <definedName name="drena">#REF!</definedName>
    <definedName name="Drena2">#REF!</definedName>
    <definedName name="DRENAG">'[98]P reaj x P atual'!$S$6</definedName>
    <definedName name="dreno">#REF!</definedName>
    <definedName name="Dsc_26">NA()</definedName>
    <definedName name="Dsc_27">NA()</definedName>
    <definedName name="dsr4g">[0]!Plan1</definedName>
    <definedName name="dt">#REF!</definedName>
    <definedName name="DT_ASS">[99]Dados_Gerais!$C$12</definedName>
    <definedName name="DT_med">[99]Dados_Gerais!$C$23</definedName>
    <definedName name="Dt_med_texto">[99]Dados_Gerais!$C$24</definedName>
    <definedName name="dtipo1">#REF!</definedName>
    <definedName name="dtipo2">#REF!</definedName>
    <definedName name="Dtrecho">[20]CROQUIS!$K$36</definedName>
    <definedName name="DUCOL" hidden="1">{"'Plan1 (2)'!$A$5:$F$63"}</definedName>
    <definedName name="E">#N/A</definedName>
    <definedName name="edefegeh" hidden="1">{#N/A,#N/A,FALSE,"MO (2)"}</definedName>
    <definedName name="edefegeh_1" hidden="1">{#N/A,#N/A,FALSE,"MO (2)"}</definedName>
    <definedName name="eeeee" hidden="1">{#N/A,#N/A,FALSE,"MO (2)"}</definedName>
    <definedName name="ELIAS">#REF!</definedName>
    <definedName name="emoe">#REF!</definedName>
    <definedName name="emp2_10">'[100]DMT modelo'!$AA$13</definedName>
    <definedName name="emp2_6">'[100]DMT modelo'!$AA$13</definedName>
    <definedName name="EmpAux" hidden="1">""</definedName>
    <definedName name="Empo">#REF!</definedName>
    <definedName name="empo2">#REF!</definedName>
    <definedName name="empo3">#REF!</definedName>
    <definedName name="Empola2">#REF!</definedName>
    <definedName name="Empolamento">#REF!</definedName>
    <definedName name="Empolo2">#REF!</definedName>
    <definedName name="empolo3">#REF!</definedName>
    <definedName name="Empr" hidden="1">[101]Dados!$B$6</definedName>
    <definedName name="empresa">[49]DADOS!$B$9</definedName>
    <definedName name="EMPRESA_20">[69]F_MEDIÇÃO_pato_!$C$155</definedName>
    <definedName name="EMPRESA_21">[69]F_MEDIÇÃO_pato_!$C$155</definedName>
    <definedName name="ENCARGOS_H">[59]SETUP!$C$7</definedName>
    <definedName name="ENCARGOS_H_COM">[59]ENCARGOS!$H$41</definedName>
    <definedName name="ENCARGOS_H_SEM">[59]ENCARGOS!$F$41</definedName>
    <definedName name="ENCARGOS_M_COM">[59]ENCARGOS!$I$41</definedName>
    <definedName name="ENCARGOS_M_SEM">[59]ENCARGOS!$G$41</definedName>
    <definedName name="eng">'[38]Mat Asf'!$C$36</definedName>
    <definedName name="eng." hidden="1">{#N/A,#N/A,FALSE,"MO (2)"}</definedName>
    <definedName name="eng._1" hidden="1">{#N/A,#N/A,FALSE,"MO (2)"}</definedName>
    <definedName name="eng_10">'[102]Mat Asf'!$C$36</definedName>
    <definedName name="eng_6">'[102]Mat Asf'!$C$36</definedName>
    <definedName name="ENGENHARIA" hidden="1">{#N/A,#N/A,FALSE,"MO (2)"}</definedName>
    <definedName name="ENGENHARIA_1" hidden="1">{#N/A,#N/A,FALSE,"MO (2)"}</definedName>
    <definedName name="engfiscal">#REF!</definedName>
    <definedName name="engm1">#REF!</definedName>
    <definedName name="engm2">#REF!</definedName>
    <definedName name="engmds">#REF!</definedName>
    <definedName name="Enrocamento" hidden="1">{#N/A,#N/A,TRUE,"Plan1"}</definedName>
    <definedName name="Enrocamentos" hidden="1">{#N/A,#N/A,TRUE,"Plan1"}</definedName>
    <definedName name="entrada1">#REF!</definedName>
    <definedName name="entrada2">#REF!</definedName>
    <definedName name="Entradas">[67]Cubação!#REF!</definedName>
    <definedName name="ep">'[103]Mão de Obra'!$E$15</definedName>
    <definedName name="EQ" hidden="1">#REF!</definedName>
    <definedName name="ereerer" hidden="1">{#N/A,#N/A,FALSE,"MO (2)"}</definedName>
    <definedName name="erffref" hidden="1">{#N/A,#N/A,TRUE,"Plan1"}</definedName>
    <definedName name="escavd">#REF!</definedName>
    <definedName name="escavgd">#REF!</definedName>
    <definedName name="escavgs">#REF!</definedName>
    <definedName name="escavgt">[41]DMT_EV!#REF!</definedName>
    <definedName name="escavmec">#REF!</definedName>
    <definedName name="escavs">#REF!</definedName>
    <definedName name="escavt">#REF!</definedName>
    <definedName name="et">'[103]Mão de Obra'!$E$14</definedName>
    <definedName name="etipo1">#REF!</definedName>
    <definedName name="etipo2">#REF!</definedName>
    <definedName name="EU" hidden="1">{#N/A,#N/A,FALSE,"MO (2)"}</definedName>
    <definedName name="EU_1" hidden="1">{#N/A,#N/A,FALSE,"MO (2)"}</definedName>
    <definedName name="Excel_BuiltIn_Print_Area">#REF!</definedName>
    <definedName name="Excel_BuiltIn_Recorder">#REF!</definedName>
    <definedName name="EXPU">#REF!</definedName>
    <definedName name="EXT">#REF!</definedName>
    <definedName name="EXT_SEG">[59]SETUP!$C$23</definedName>
    <definedName name="EXTENSÃO">[62]Croqui!$A$7</definedName>
    <definedName name="EXTENSÃO1">[62]Croqui!$B$7</definedName>
    <definedName name="Extenso_1">[0]!Extenso_1</definedName>
    <definedName name="Extenso_10">[0]!Extenso_10</definedName>
    <definedName name="Extenso_12">[0]!Extenso_12</definedName>
    <definedName name="Extenso_13">[0]!Extenso_13</definedName>
    <definedName name="Extenso_14">[0]!Extenso_14</definedName>
    <definedName name="Extenso_19">Extenso_19</definedName>
    <definedName name="Extenso_2">[0]!Extenso_2</definedName>
    <definedName name="Extenso_20" localSheetId="2">[104]!___PTB10</definedName>
    <definedName name="Extenso_20">[104]!___PTB10</definedName>
    <definedName name="Extenso_21">Extenso_21</definedName>
    <definedName name="Extenso_22">[0]!Extenso_22</definedName>
    <definedName name="Extenso_23">Extenso_23</definedName>
    <definedName name="Extenso_24">Extenso_24</definedName>
    <definedName name="Extenso_25">[0]!Extenso_25</definedName>
    <definedName name="Extenso_26">[0]!Extenso_26</definedName>
    <definedName name="Extenso_27">[0]!Extenso_27</definedName>
    <definedName name="Extenso_28">[0]!Extenso_28</definedName>
    <definedName name="Extenso_29">[0]!Extenso_29</definedName>
    <definedName name="Extenso_3">[0]!Extenso_3</definedName>
    <definedName name="Extenso_30">[0]!Extenso_30</definedName>
    <definedName name="Extenso_31">[0]!Extenso_31</definedName>
    <definedName name="Extenso_32">[0]!Extenso_32</definedName>
    <definedName name="Extenso_33">[0]!Extenso_33</definedName>
    <definedName name="Extenso_34">[0]!Extenso_34</definedName>
    <definedName name="Extenso_35">[0]!Extenso_35</definedName>
    <definedName name="Extenso_36">[0]!Extenso_36</definedName>
    <definedName name="Extenso_37">[0]!Extenso_37</definedName>
    <definedName name="Extenso_38">[0]!Extenso_38</definedName>
    <definedName name="Extenso_39">Extenso_39</definedName>
    <definedName name="Extenso_4">[0]!Extenso_4</definedName>
    <definedName name="Extenso_40">Extenso_40</definedName>
    <definedName name="Extenso_41">Extenso_41</definedName>
    <definedName name="Extenso_42">Extenso_42</definedName>
    <definedName name="Extenso_43">Extenso_43</definedName>
    <definedName name="Extenso_44">Extenso_44</definedName>
    <definedName name="Extenso_45">Extenso_45</definedName>
    <definedName name="Extenso_46">Extenso_46</definedName>
    <definedName name="Extenso_47">Extenso_47</definedName>
    <definedName name="Extenso_48">Extenso_48</definedName>
    <definedName name="Extenso_5">[0]!Extenso_5</definedName>
    <definedName name="Extenso_51">Extenso_51</definedName>
    <definedName name="Extenso_52">Extenso_52</definedName>
    <definedName name="Extenso_53">Extenso_53</definedName>
    <definedName name="Extenso_54">Extenso_54</definedName>
    <definedName name="Extenso_55">Extenso_55</definedName>
    <definedName name="Extenso_56">Extenso_56</definedName>
    <definedName name="Extenso_57">Extenso_57</definedName>
    <definedName name="Extenso_58">Extenso_58</definedName>
    <definedName name="Extenso_59">Extenso_59</definedName>
    <definedName name="Extenso_6">[0]!Extenso_6</definedName>
    <definedName name="Extenso_60">Extenso_60</definedName>
    <definedName name="Extenso_61">Extenso_61</definedName>
    <definedName name="Extenso_62">Extenso_62</definedName>
    <definedName name="Extenso_63">Extenso_63</definedName>
    <definedName name="Extenso_64">Extenso_64</definedName>
    <definedName name="Extenso_65">Extenso_65</definedName>
    <definedName name="Extenso_66">Extenso_66</definedName>
    <definedName name="Extenso_67">Extenso_67</definedName>
    <definedName name="Extenso_68">Extenso_68</definedName>
    <definedName name="Extenso_69">Extenso_69</definedName>
    <definedName name="Extenso_7">[0]!Extenso_7</definedName>
    <definedName name="Extenso_70">Extenso_70</definedName>
    <definedName name="Extenso_71">Extenso_71</definedName>
    <definedName name="Extenso_72">Extenso_72</definedName>
    <definedName name="Extenso_8">[0]!Extenso_8</definedName>
    <definedName name="Extenso_9">[0]!Extenso_9</definedName>
    <definedName name="FAB">"Figura 3"</definedName>
    <definedName name="faixa">#REF!</definedName>
    <definedName name="faixa2">'[66]RESUMO-DVOP'!$N$185</definedName>
    <definedName name="FAT">#REF!</definedName>
    <definedName name="FATOR1">#REF!</definedName>
    <definedName name="fator100">#REF!</definedName>
    <definedName name="FATOR2">#REF!</definedName>
    <definedName name="fator50">#REF!</definedName>
    <definedName name="FatSabadoOut">'[105]TrafContExpan-NoPrint'!$O$5</definedName>
    <definedName name="FatSextaOut">'[105]TrafContExpan-NoPrint'!$O$4</definedName>
    <definedName name="FATURAS2002" hidden="1">{#N/A,#N/A,TRUE,"Serviços"}</definedName>
    <definedName name="FATURAS20022" hidden="1">{#N/A,#N/A,TRUE,"Serviços"}</definedName>
    <definedName name="FCT">#REF!</definedName>
    <definedName name="fdfng" hidden="1">{#N/A,#N/A,FALSE,"GERAL";#N/A,#N/A,FALSE,"012-96";#N/A,#N/A,FALSE,"018-96";#N/A,#N/A,FALSE,"027-96";#N/A,#N/A,FALSE,"059-96";#N/A,#N/A,FALSE,"076-96";#N/A,#N/A,FALSE,"019-97";#N/A,#N/A,FALSE,"021-97";#N/A,#N/A,FALSE,"022-97";#N/A,#N/A,FALSE,"028-97"}</definedName>
    <definedName name="fdreno">#REF!</definedName>
    <definedName name="fdsdas">[1]Anual!$A$6</definedName>
    <definedName name="FE">'[106]RESUMO-DVOP'!$C$35</definedName>
    <definedName name="FE_10">'[107]RESUMO-DVOP'!$C$35</definedName>
    <definedName name="FE_5">'[108]RESUMO-DVOP'!$C$35</definedName>
    <definedName name="FE_6">'[107]RESUMO-DVOP'!$C$35</definedName>
    <definedName name="FE_9">'[108]RESUMO-DVOP'!$C$35</definedName>
    <definedName name="fer">'[108]RESUMO-DVOP'!$C$35</definedName>
    <definedName name="fernanda" hidden="1">{#N/A,#N/A,FALSE,"GERAL";#N/A,#N/A,FALSE,"012-96";#N/A,#N/A,FALSE,"018-96";#N/A,#N/A,FALSE,"027-96";#N/A,#N/A,FALSE,"059-96";#N/A,#N/A,FALSE,"076-96";#N/A,#N/A,FALSE,"019-97";#N/A,#N/A,FALSE,"021-97";#N/A,#N/A,FALSE,"022-97";#N/A,#N/A,FALSE,"028-97"}</definedName>
    <definedName name="ff">[1]Anual!$A$6</definedName>
    <definedName name="ffg" hidden="1">{#N/A,#N/A,FALSE,"MO (2)"}</definedName>
    <definedName name="ffg_1" hidden="1">{#N/A,#N/A,FALSE,"MO (2)"}</definedName>
    <definedName name="fgff" hidden="1">{#N/A,#N/A,FALSE,"MO (2)"}</definedName>
    <definedName name="fgff_1" hidden="1">{#N/A,#N/A,FALSE,"MO (2)"}</definedName>
    <definedName name="fghji" hidden="1">{#N/A,#N/A,FALSE,"MO (2)"}</definedName>
    <definedName name="fghji_1" hidden="1">{#N/A,#N/A,FALSE,"MO (2)"}</definedName>
    <definedName name="figura1">"Figura 1"</definedName>
    <definedName name="fir">[109]Cabeçalho!$B$11</definedName>
    <definedName name="FIRM">[99]Dados_Gerais!$C$4</definedName>
    <definedName name="firma">#REF!</definedName>
    <definedName name="FISCAL_21">'[69]TAPA BUR MBUQ MAN'!$P$38</definedName>
    <definedName name="FISI">'[110]Resumo 1'!$F$79</definedName>
    <definedName name="fiv">[1]Anual!$I$6</definedName>
    <definedName name="foac">#REF!</definedName>
    <definedName name="foae">#REF!</definedName>
    <definedName name="foc">#REF!</definedName>
    <definedName name="FOG">#REF!</definedName>
    <definedName name="FOLHA_N__01_01">#REF!</definedName>
    <definedName name="FOLHA01" hidden="1">{#N/A,#N/A,TRUE,"Serviços"}</definedName>
    <definedName name="FOLHA011" hidden="1">{#N/A,#N/A,TRUE,"Serviços"}</definedName>
    <definedName name="folha1" hidden="1">{#N/A,#N/A,TRUE,"Serviços"}</definedName>
    <definedName name="folha11" hidden="1">{#N/A,#N/A,TRUE,"Serviços"}</definedName>
    <definedName name="FOOR" hidden="1">{#N/A,#N/A,FALSE,"Plan1"}</definedName>
    <definedName name="FORMA">[71]SERVIÇOS!$G$23</definedName>
    <definedName name="FORMULÁRIO" hidden="1">{#N/A,#N/A,FALSE,"Plan1"}</definedName>
    <definedName name="formulas">[111]C!$B$112,[111]C!$B$50,[111]C!$B$174:$B$177,[111]C!$B$236:$B$239,[111]C!$B$298:$B$301,[111]C!$B$360:$B$362,[111]C!$B$422:$B$424,[111]C!$B$484:$B$486,[111]C!$B$546:$B$547,[111]C!$B$608:$B$609,[111]C!$B$671:$B$672,[111]C!$B$733:$B$734,[111]C!$B$795:$B$796,[111]C!$B$857:$B$858,[111]C!$B$980,[111]C!$B$1042,[111]C!$B$1104,[111]C!$B$1166:$B$1168,[111]C!$B$1228:$B$1230,[111]C!$B$1290:$B$1292</definedName>
    <definedName name="FORRO" hidden="1">{#N/A,#N/A,FALSE,"Plan1"}</definedName>
    <definedName name="fpavi">#REF!</definedName>
    <definedName name="Fresagem01" hidden="1">{#N/A,#N/A,TRUE,"Serviços"}</definedName>
    <definedName name="Fresagem011" hidden="1">{#N/A,#N/A,TRUE,"Serviços"}</definedName>
    <definedName name="FRR" hidden="1">{#N/A,#N/A,FALSE,"Plan1"}</definedName>
    <definedName name="fsinal">#REF!</definedName>
    <definedName name="fterra">#REF!</definedName>
    <definedName name="furador">'[68]mão de obra,leis e bdi'!$F$16</definedName>
    <definedName name="fwregwrgfd">[76]!fwregwrgfd</definedName>
    <definedName name="fx_horiz">#REF!</definedName>
    <definedName name="FxItensCkeckList">[75]PERGUNTAS!$D$3:$T$246</definedName>
    <definedName name="FxNatureza">[75]PERGUNTAS!$X$3:$Z$13</definedName>
    <definedName name="FxServico">[75]PERGUNTAS!$AC$3:$AE$8</definedName>
    <definedName name="g">[0]!Plan1</definedName>
    <definedName name="GASOL2">[13]INVENTÁRIO!$D$6</definedName>
    <definedName name="gfgfgfg" hidden="1">{#N/A,#N/A,FALSE,"MO (2)"}</definedName>
    <definedName name="gfgh" hidden="1">{#N/A,#N/A,FALSE,"MO (2)"}</definedName>
    <definedName name="gfgh_1" hidden="1">{#N/A,#N/A,FALSE,"MO (2)"}</definedName>
    <definedName name="ghghgh" hidden="1">{#N/A,#N/A,FALSE,"MO (2)"}</definedName>
    <definedName name="GHJ" hidden="1">{#N/A,#N/A,FALSE,"MO (2)"}</definedName>
    <definedName name="ghkghkghk">'[112]Sub-Base'!$S$33</definedName>
    <definedName name="GIGA">#REF!</definedName>
    <definedName name="gjgh" hidden="1">{#N/A,#N/A,FALSE,"GERAL";#N/A,#N/A,FALSE,"012-96";#N/A,#N/A,FALSE,"018-96";#N/A,#N/A,FALSE,"027-96";#N/A,#N/A,FALSE,"059-96";#N/A,#N/A,FALSE,"076-96";#N/A,#N/A,FALSE,"019-97";#N/A,#N/A,FALSE,"021-97";#N/A,#N/A,FALSE,"022-97";#N/A,#N/A,FALSE,"028-97"}</definedName>
    <definedName name="grama">#REF!</definedName>
    <definedName name="grama_mudas">#REF!</definedName>
    <definedName name="_xlnm.Recorder">#REF!</definedName>
    <definedName name="gsdgs">[0]!Plan1</definedName>
    <definedName name="gtryfj" hidden="1">{#N/A,#N/A,TRUE,"Serviços"}</definedName>
    <definedName name="gtryfjj" hidden="1">{#N/A,#N/A,TRUE,"Serviços"}</definedName>
    <definedName name="GUEDES">'[113]BR-230 POMBAL-S.GONÇALO'!$B$7</definedName>
    <definedName name="Guia">"Figura 1"</definedName>
    <definedName name="Guias">#REF!</definedName>
    <definedName name="HGRET" hidden="1">{"'RR'!$A$2:$E$81"}</definedName>
    <definedName name="hhhhh" hidden="1">{#N/A,#N/A,FALSE,"MO (2)"}</definedName>
    <definedName name="HJ" localSheetId="2">[114]!PassaExtenso</definedName>
    <definedName name="HJ">[114]!PassaExtenso</definedName>
    <definedName name="HJ_12">#NAME?</definedName>
    <definedName name="HJ_3">NA()</definedName>
    <definedName name="HJ_9">NA()</definedName>
    <definedName name="hjhjhjhju" hidden="1">{#N/A,#N/A,FALSE,"MO (2)"}</definedName>
    <definedName name="horad6">#REF!</definedName>
    <definedName name="horad8">#REF!</definedName>
    <definedName name="HoraManha1">[115]Cadastro!$G$12</definedName>
    <definedName name="HoraManha2">[115]Cadastro!$G$14</definedName>
    <definedName name="HoraTarde1">[115]Cadastro!$G$16</definedName>
    <definedName name="HoraTarde2">[115]Cadastro!$G$18</definedName>
    <definedName name="ht">[116]Base!$H$3</definedName>
    <definedName name="htm" hidden="1">{"'Plan1 (2)'!$A$5:$F$63"}</definedName>
    <definedName name="HTML_CodePage" hidden="1">1252</definedName>
    <definedName name="HTML_Control" hidden="1">{"'Plan1 (2)'!$A$5:$F$63"}</definedName>
    <definedName name="HTML_Description" hidden="1">""</definedName>
    <definedName name="HTML_Email" hidden="1">""</definedName>
    <definedName name="HTML_Header" hidden="1">"Plan1 (2)"</definedName>
    <definedName name="HTML_LastUpdate" hidden="1">"04/03/1999"</definedName>
    <definedName name="HTML_LineAfter" hidden="1">FALSE</definedName>
    <definedName name="HTML_LineBefore" hidden="1">FALSE</definedName>
    <definedName name="HTML_Name" hidden="1">"Ana Tereza"</definedName>
    <definedName name="HTML_OBDlg2" hidden="1">TRUE</definedName>
    <definedName name="HTML_OBDlg4" hidden="1">TRUE</definedName>
    <definedName name="HTML_OS" hidden="1">0</definedName>
    <definedName name="HTML_PathFile" hidden="1">"V:\Operacao de Maquinas\INTERDIÇÕES NA VP\MeuHTML.htm"</definedName>
    <definedName name="HTML_Title" hidden="1">"TabLoc"</definedName>
    <definedName name="i" hidden="1">{#N/A,#N/A,FALSE,"MO (2)"}</definedName>
    <definedName name="ic">'[117]Desmatamento '!$L$10</definedName>
    <definedName name="ic_10">'[118]Desmatamento '!$L$10</definedName>
    <definedName name="ic_6">'[118]Desmatamento '!$L$10</definedName>
    <definedName name="imp">#REF!</definedName>
    <definedName name="imparea">#REF!</definedName>
    <definedName name="impressao">#REF!</definedName>
    <definedName name="imprimação">'[93]Sub Base sim'!$U$19</definedName>
    <definedName name="IND">#REF!</definedName>
    <definedName name="INDI">#REF!</definedName>
    <definedName name="indi_33">#REF!</definedName>
    <definedName name="INDI22">#REF!</definedName>
    <definedName name="indice_2">#REF!</definedName>
    <definedName name="inic">#REF!</definedName>
    <definedName name="INSUMO">[119]Vínculo!$K$30:$K$47</definedName>
    <definedName name="Insumos" hidden="1">#REF!</definedName>
    <definedName name="INSUMOSBETUMINOSOS">[120]ANP!$A$6:$D$10</definedName>
    <definedName name="Intran" hidden="1">{"'teste'!$B$2:$R$49"}</definedName>
    <definedName name="IPAV">[121]DADOS!$H$8</definedName>
    <definedName name="Item">'[122]Planilha Original'!$A$2:$X$3277</definedName>
    <definedName name="item1">'[123]Plan 2_7'!$A$4:$R$2819</definedName>
    <definedName name="Itens" hidden="1">#REF!</definedName>
    <definedName name="izidro">[124]Resumo!$A$4</definedName>
    <definedName name="j" hidden="1">{#N/A,#N/A,FALSE,"MO (2)"}</definedName>
    <definedName name="jack">{"um","mil","um milhão","um bilhão","um trilhão"}</definedName>
    <definedName name="JANEIRO2003" hidden="1">{#N/A,#N/A,TRUE,"Serviços"}</definedName>
    <definedName name="JANEIRO20033" hidden="1">{#N/A,#N/A,TRUE,"Serviços"}</definedName>
    <definedName name="jhjhjhjju" hidden="1">{#N/A,#N/A,FALSE,"MO (2)"}</definedName>
    <definedName name="jjjjj" hidden="1">{#N/A,#N/A,FALSE,"MO (2)"}</definedName>
    <definedName name="JJJJJL" hidden="1">{#N/A,#N/A,FALSE,"MO (2)"}</definedName>
    <definedName name="jk" localSheetId="2">[114]!PassaExtenso</definedName>
    <definedName name="jk">[114]!PassaExtenso</definedName>
    <definedName name="jkhjkjkg" hidden="1">{#N/A,#N/A,FALSE,"MO (2)"}</definedName>
    <definedName name="jkhjkjkg_1" hidden="1">{#N/A,#N/A,FALSE,"MO (2)"}</definedName>
    <definedName name="jo" hidden="1">{#N/A,#N/A,FALSE,"MO (2)"}</definedName>
    <definedName name="JOAO" hidden="1">{#N/A,#N/A,FALSE,"SS 1";#N/A,#N/A,FALSE,"SS 2";#N/A,#N/A,FALSE,"TER 1 (1)";#N/A,#N/A,FALSE,"TER 1 (2)";#N/A,#N/A,FALSE,"TER 2 ";#N/A,#N/A,FALSE,"TP  (1)";#N/A,#N/A,FALSE,"TP  (2)";#N/A,#N/A,FALSE,"CM BAR"}</definedName>
    <definedName name="JOAO1" hidden="1">{#N/A,#N/A,FALSE,"LEVFER V2 P";#N/A,#N/A,FALSE,"LEVFER V2 P10%"}</definedName>
    <definedName name="JOSE">[66]RELATÓRIO!$I$31</definedName>
    <definedName name="JR_PAGE_ANCHOR_0_1">#REF!</definedName>
    <definedName name="JR_PAGE_ANCHOR_3_1">#REF!</definedName>
    <definedName name="JR_PAGE_ANCHOR_4_1">#REF!</definedName>
    <definedName name="JR_PAGE_ANCHOR_5_1">#REF!</definedName>
    <definedName name="juca" hidden="1">{#N/A,#N/A,FALSE,"SS 1";#N/A,#N/A,FALSE,"TER 1 (A)";#N/A,#N/A,FALSE,"SS 2";#N/A,#N/A,FALSE,"TER 1 (B)";#N/A,#N/A,FALSE,"TER 1 (C)";#N/A,#N/A,FALSE,"TER 1 (D)";#N/A,#N/A,FALSE,"TER 1 (E)";#N/A,#N/A,FALSE,"TER 2 "}</definedName>
    <definedName name="kconserv">#REF!</definedName>
    <definedName name="kdrena">#REF!</definedName>
    <definedName name="kkkkkk" hidden="1">{#N/A,#N/A,FALSE,"MO (2)"}</definedName>
    <definedName name="KLKLK_2">NA()</definedName>
    <definedName name="klklklkl" hidden="1">{#N/A,#N/A,FALSE,"MO (2)"}</definedName>
    <definedName name="Km">#REF!</definedName>
    <definedName name="koae">#REF!</definedName>
    <definedName name="kpavi">#REF!</definedName>
    <definedName name="ksinal">'[125]Indice de Reajuste'!#REF!</definedName>
    <definedName name="kterra">#REF!</definedName>
    <definedName name="la" hidden="1">{#N/A,#N/A,FALSE,"MO (2)"}</definedName>
    <definedName name="la_1" hidden="1">{#N/A,#N/A,FALSE,"MO (2)"}</definedName>
    <definedName name="lab" hidden="1">{#N/A,#N/A,TRUE,"Serviços"}</definedName>
    <definedName name="labb" hidden="1">{#N/A,#N/A,TRUE,"Serviços"}</definedName>
    <definedName name="Lama">#REF!</definedName>
    <definedName name="LARANJEIRAS">'[126]CUSTO LARANJEIRAS'!$A$3:$N$5</definedName>
    <definedName name="LDI">#REF!</definedName>
    <definedName name="ldiasf">[103]variáveis!$B$3</definedName>
    <definedName name="LE">E</definedName>
    <definedName name="licerra">#REF!</definedName>
    <definedName name="LIGANT">'[98]P reaj x P atual'!$N$7</definedName>
    <definedName name="limata">#REF!</definedName>
    <definedName name="LINEAR" hidden="1">{#N/A,#N/A,TRUE,"Serviços"}</definedName>
    <definedName name="LINEAR001" hidden="1">{#N/A,#N/A,TRUE,"Serviços"}</definedName>
    <definedName name="lista_atual">[127]lista_comp!$A$4:$D$256</definedName>
    <definedName name="listaClasse">[75]PERGUNTAS!$AI$3:$AI$10</definedName>
    <definedName name="ListaMes">[75]PERGUNTAS!$AQ$3:$AQ$14</definedName>
    <definedName name="ListaRelevo">[75]PERGUNTAS!$AM$3:$AM$6</definedName>
    <definedName name="lixo">#REF!</definedName>
    <definedName name="llllllll_2">[0]!llllllll_2</definedName>
    <definedName name="llllllll_24" localSheetId="2">[128]!_I_1_1_19</definedName>
    <definedName name="llllllll_24">[128]!_I_1_1_19</definedName>
    <definedName name="llllllll_25">[0]!llllllll_25</definedName>
    <definedName name="llllllll_26">[0]!llllllll_26</definedName>
    <definedName name="llllllll_27">[0]!llllllll_27</definedName>
    <definedName name="Local" hidden="1">""</definedName>
    <definedName name="LOGOTIPO">"Figura 3"</definedName>
    <definedName name="LOTE">[62]Croqui!$I$6</definedName>
    <definedName name="LRANJA">'[129]CUSTO ZONA SUL'!$A$3:$N$21</definedName>
    <definedName name="lu" hidden="1">{#N/A,#N/A,FALSE,"MO (2)"}</definedName>
    <definedName name="luis">'[130]REAJU (2)'!$H$35</definedName>
    <definedName name="luiz">'[113]BR-230 POMBAL-S.GONÇALO'!$B$7</definedName>
    <definedName name="madpav">'[131]Transp. OAC_PAV'!$N$6</definedName>
    <definedName name="MARCA">[1]Cadastro!$B:$B</definedName>
    <definedName name="MARCA_MOD">[1]Cadastro!$B:$B</definedName>
    <definedName name="MARCAMOD">[1]VEICULOS!$B:$B</definedName>
    <definedName name="marco">#REF!</definedName>
    <definedName name="maria">'[66]RESUMO-DVOP'!$I$12</definedName>
    <definedName name="mat">[132]Mat!$B$4:$E$528</definedName>
    <definedName name="MATBET">#REF!</definedName>
    <definedName name="material_1">{#NAME?}</definedName>
    <definedName name="Material_britado">#REF!</definedName>
    <definedName name="mattubcust" hidden="1">{#N/A,#N/A,FALSE,"GERAL";#N/A,#N/A,FALSE,"012-96";#N/A,#N/A,FALSE,"018-96";#N/A,#N/A,FALSE,"027-96";#N/A,#N/A,FALSE,"059-96";#N/A,#N/A,FALSE,"076-96";#N/A,#N/A,FALSE,"019-97";#N/A,#N/A,FALSE,"021-97";#N/A,#N/A,FALSE,"022-97";#N/A,#N/A,FALSE,"028-97"}</definedName>
    <definedName name="Max" hidden="1">COUNTIF(#REF!,"&lt;&gt;0")+3</definedName>
    <definedName name="mbc">#REF!</definedName>
    <definedName name="mds">#REF!</definedName>
    <definedName name="med" hidden="1">{#N/A,#N/A,FALSE,"MO (2)"}</definedName>
    <definedName name="med_1" hidden="1">{#N/A,#N/A,FALSE,"MO (2)"}</definedName>
    <definedName name="MEDAGOREAL">[66]RELATÓRIO!$I$30</definedName>
    <definedName name="MEIO_FIO">#REF!</definedName>
    <definedName name="meiofio">#REF!</definedName>
    <definedName name="melhoria" hidden="1">{#N/A,#N/A,FALSE,"Plan1"}</definedName>
    <definedName name="Mem">'[38]Mat Asf'!$C$37</definedName>
    <definedName name="Mem.01" hidden="1">{"'Plan1 (2)'!$A$5:$F$63"}</definedName>
    <definedName name="MERDA">[0]!MERDA</definedName>
    <definedName name="MERDA_25">[0]!MERDA_25</definedName>
    <definedName name="MÊS">#REF!</definedName>
    <definedName name="Meses">[115]Apoio!$A$3:$A$14</definedName>
    <definedName name="MM">#N/A</definedName>
    <definedName name="MO">'[133]Escav Manual 1a cat'!$H$28</definedName>
    <definedName name="mo.ag.com">[73]AGREGADOS!$P$34</definedName>
    <definedName name="mo.ag.local">#REF!</definedName>
    <definedName name="mo_base">#REF!</definedName>
    <definedName name="mo_sub_base">#REF!</definedName>
    <definedName name="MO_SUB_BASE1">'[27]Sub e base'!$U$27</definedName>
    <definedName name="Mob" hidden="1">#REF!</definedName>
    <definedName name="mobase">#REF!</definedName>
    <definedName name="mocomercial">#REF!</definedName>
    <definedName name="mod1.ext_38">mod1.ext_38</definedName>
    <definedName name="Modalidade">'[134]Relação Modalidades'!$A$2:$A$43</definedName>
    <definedName name="Modelo" hidden="1">#REF!</definedName>
    <definedName name="MODEXT">#N/A</definedName>
    <definedName name="MODULO1.CURTO">[76]!MODULO1.CURTO</definedName>
    <definedName name="módulo1.Extenso_1">[0]!módulo1.Extenso_1</definedName>
    <definedName name="módulo1.Extenso_10">[0]!módulo1.Extenso_10</definedName>
    <definedName name="módulo1.Extenso_12">[0]!módulo1.Extenso_12</definedName>
    <definedName name="módulo1.Extenso_13">[0]!módulo1.Extenso_13</definedName>
    <definedName name="módulo1.Extenso_14">[0]!módulo1.Extenso_14</definedName>
    <definedName name="módulo1.Extenso_19">módulo1.Extenso_19</definedName>
    <definedName name="módulo1.Extenso_2">[0]!módulo1.Extenso_2</definedName>
    <definedName name="módulo1.Extenso_20" localSheetId="2">[135]!_PAG1</definedName>
    <definedName name="módulo1.Extenso_20">[135]!_PAG1</definedName>
    <definedName name="módulo1.Extenso_21">módulo1.Extenso_21</definedName>
    <definedName name="módulo1.Extenso_22">[0]!módulo1.Extenso_22</definedName>
    <definedName name="módulo1.Extenso_23">módulo1.Extenso_23</definedName>
    <definedName name="módulo1.Extenso_24">módulo1.Extenso_24</definedName>
    <definedName name="módulo1.Extenso_25">[0]!módulo1.Extenso_25</definedName>
    <definedName name="módulo1.Extenso_26">[0]!módulo1.Extenso_26</definedName>
    <definedName name="módulo1.Extenso_27">[0]!módulo1.Extenso_27</definedName>
    <definedName name="módulo1.Extenso_28">[0]!módulo1.Extenso_28</definedName>
    <definedName name="módulo1.Extenso_29">[0]!módulo1.Extenso_29</definedName>
    <definedName name="módulo1.Extenso_3">[0]!módulo1.Extenso_3</definedName>
    <definedName name="módulo1.Extenso_30">[0]!módulo1.Extenso_30</definedName>
    <definedName name="módulo1.Extenso_31">[0]!módulo1.Extenso_31</definedName>
    <definedName name="módulo1.Extenso_32">[0]!módulo1.Extenso_32</definedName>
    <definedName name="módulo1.Extenso_33">[0]!módulo1.Extenso_33</definedName>
    <definedName name="módulo1.Extenso_34">[0]!módulo1.Extenso_34</definedName>
    <definedName name="módulo1.Extenso_35">[0]!módulo1.Extenso_35</definedName>
    <definedName name="módulo1.Extenso_36">[0]!módulo1.Extenso_36</definedName>
    <definedName name="módulo1.Extenso_37">[0]!módulo1.Extenso_37</definedName>
    <definedName name="módulo1.Extenso_38">[0]!módulo1.Extenso_38</definedName>
    <definedName name="módulo1.Extenso_39">módulo1.Extenso_39</definedName>
    <definedName name="módulo1.Extenso_4">[0]!módulo1.Extenso_4</definedName>
    <definedName name="módulo1.Extenso_40">módulo1.Extenso_40</definedName>
    <definedName name="módulo1.Extenso_41">módulo1.Extenso_41</definedName>
    <definedName name="módulo1.Extenso_42">módulo1.Extenso_42</definedName>
    <definedName name="módulo1.Extenso_43">módulo1.Extenso_43</definedName>
    <definedName name="módulo1.Extenso_44">módulo1.Extenso_44</definedName>
    <definedName name="módulo1.Extenso_45">módulo1.Extenso_45</definedName>
    <definedName name="módulo1.Extenso_46">módulo1.Extenso_46</definedName>
    <definedName name="módulo1.Extenso_47">módulo1.Extenso_47</definedName>
    <definedName name="módulo1.Extenso_48">módulo1.Extenso_48</definedName>
    <definedName name="módulo1.Extenso_5">[0]!módulo1.Extenso_5</definedName>
    <definedName name="módulo1.Extenso_51">módulo1.Extenso_51</definedName>
    <definedName name="módulo1.Extenso_52">módulo1.Extenso_52</definedName>
    <definedName name="módulo1.Extenso_53">módulo1.Extenso_53</definedName>
    <definedName name="módulo1.Extenso_54">módulo1.Extenso_54</definedName>
    <definedName name="módulo1.Extenso_55">módulo1.Extenso_55</definedName>
    <definedName name="módulo1.Extenso_56">módulo1.Extenso_56</definedName>
    <definedName name="módulo1.Extenso_57">módulo1.Extenso_57</definedName>
    <definedName name="módulo1.Extenso_58">módulo1.Extenso_58</definedName>
    <definedName name="módulo1.Extenso_59">módulo1.Extenso_59</definedName>
    <definedName name="módulo1.Extenso_6">[0]!módulo1.Extenso_6</definedName>
    <definedName name="módulo1.Extenso_60">módulo1.Extenso_60</definedName>
    <definedName name="módulo1.Extenso_61">módulo1.Extenso_61</definedName>
    <definedName name="módulo1.Extenso_62">módulo1.Extenso_62</definedName>
    <definedName name="módulo1.Extenso_63">módulo1.Extenso_63</definedName>
    <definedName name="módulo1.Extenso_64">módulo1.Extenso_64</definedName>
    <definedName name="módulo1.Extenso_65">módulo1.Extenso_65</definedName>
    <definedName name="módulo1.Extenso_66">módulo1.Extenso_66</definedName>
    <definedName name="módulo1.Extenso_67">módulo1.Extenso_67</definedName>
    <definedName name="módulo1.Extenso_68">módulo1.Extenso_68</definedName>
    <definedName name="módulo1.Extenso_69">módulo1.Extenso_69</definedName>
    <definedName name="módulo1.Extenso_7">[0]!módulo1.Extenso_7</definedName>
    <definedName name="módulo1.Extenso_70">módulo1.Extenso_70</definedName>
    <definedName name="módulo1.Extenso_71">módulo1.Extenso_71</definedName>
    <definedName name="módulo1.Extenso_72">módulo1.Extenso_72</definedName>
    <definedName name="módulo1.Extenso_8">[0]!módulo1.Extenso_8</definedName>
    <definedName name="módulo1.Extenso_9">[0]!módulo1.Extenso_9</definedName>
    <definedName name="molocal">#REF!</definedName>
    <definedName name="MOME_2">NA()</definedName>
    <definedName name="mosub">#REF!</definedName>
    <definedName name="mosubb">#REF!</definedName>
    <definedName name="mosubl">#REF!</definedName>
    <definedName name="MP" hidden="1">#REF!</definedName>
    <definedName name="muro">#REF!</definedName>
    <definedName name="nÁID">'[41]Aterro PonteSul'!#REF!</definedName>
    <definedName name="NEIDE" localSheetId="2">[136]!_PL1</definedName>
    <definedName name="NEIDE">[136]!_PL1</definedName>
    <definedName name="NLEq" hidden="1">4</definedName>
    <definedName name="NLMo" hidden="1">6</definedName>
    <definedName name="NLMp" hidden="1">5</definedName>
    <definedName name="NLTr" hidden="1">3</definedName>
    <definedName name="nm">#N/A</definedName>
    <definedName name="NOME">'[137]Cad.Fornecedores'!$B:$B</definedName>
    <definedName name="NomeUsuario">[115]Cadastro!$E$6</definedName>
    <definedName name="Novo1">"plan1"</definedName>
    <definedName name="Numero_de_Ordem">[1]DADOS!$B$20</definedName>
    <definedName name="NUMEROMEDIÇÃO_20">[69]F_MEDIÇÃO_pato_!$C$151</definedName>
    <definedName name="NUMEROMEDIÇÃO_21">[69]F_MEDIÇÃO_pato_!$C$151</definedName>
    <definedName name="NvsASD">"V2001-12-31"</definedName>
    <definedName name="NvsAutoDrillOk">"VN"</definedName>
    <definedName name="NvsElapsedTime">0.00128807870351011</definedName>
    <definedName name="NvsEndTime">36969.4292877315</definedName>
    <definedName name="NvsInstSpec">"%,FBU_FILIAL,TENTIDADES,NTMA"</definedName>
    <definedName name="NvsLayoutType">"M3"</definedName>
    <definedName name="NvsPanelEffdt">"V1990-01-01"</definedName>
    <definedName name="NvsPanelSetid">"VMODEL"</definedName>
    <definedName name="NvsReqBU">"VTEL"</definedName>
    <definedName name="NvsReqBUOnly">"VN"</definedName>
    <definedName name="NvsTransLed">"VN"</definedName>
    <definedName name="NvsTreeASD">"V2050-01-01"</definedName>
    <definedName name="NvsValTbl.BUSINESS_UNIT">"BUS_UNIT_TBL_GL"</definedName>
    <definedName name="OAC">#REF!</definedName>
    <definedName name="oac.b">#REF!</definedName>
    <definedName name="oac.c">#REF!</definedName>
    <definedName name="oac.ve">#REF!</definedName>
    <definedName name="oac.ve.remoc">#REF!</definedName>
    <definedName name="oac.vr">#REF!</definedName>
    <definedName name="oac.vr.remoc">#REF!</definedName>
    <definedName name="Oacorre2">#REF!</definedName>
    <definedName name="OAE">#REF!</definedName>
    <definedName name="oae.vc">#REF!</definedName>
    <definedName name="Oaesp2">#REF!</definedName>
    <definedName name="Obra" hidden="1">""</definedName>
    <definedName name="OCOM">#REF!</definedName>
    <definedName name="Ocomp2">#REF!</definedName>
    <definedName name="oesp">#REF!</definedName>
    <definedName name="oficio">#REF!</definedName>
    <definedName name="oi" hidden="1">{#N/A,#N/A,FALSE,"MO (2)"}</definedName>
    <definedName name="OIDE">[11]!OIDE</definedName>
    <definedName name="ONIAS_2">NA()</definedName>
    <definedName name="OnOff" hidden="1">"ON"</definedName>
    <definedName name="ope">'[20]Mão de Obra'!$E$12</definedName>
    <definedName name="opera">#REF!</definedName>
    <definedName name="Or.Mod." hidden="1">{#N/A,#N/A,FALSE,"MO (2)"}</definedName>
    <definedName name="Orçamento">#REF!</definedName>
    <definedName name="Orçamento_20">[138]Orçamento!$A$13:$D$34</definedName>
    <definedName name="Orçamento_34">[138]Orçamento!$A$13:$D$34</definedName>
    <definedName name="Orçamento_36">[138]Orçamento!$A$13:$D$34</definedName>
    <definedName name="orçamrest" hidden="1">{#N/A,#N/A,TRUE,"Serviços"}</definedName>
    <definedName name="orçamrestt" hidden="1">{#N/A,#N/A,TRUE,"Serviços"}</definedName>
    <definedName name="ORCDVOP_aditivo2dvop_Listar">[139]ADITIVO_ANTES!#REF!</definedName>
    <definedName name="Ordem" hidden="1">#REF!</definedName>
    <definedName name="ordem_serv">[49]DADOS!$B$8</definedName>
    <definedName name="org">[35]SERVIÇOS!$B$1</definedName>
    <definedName name="Origem" hidden="1">#REF!</definedName>
    <definedName name="Orla">#REF!</definedName>
    <definedName name="orlando">#REF!</definedName>
    <definedName name="OTKI">[11]!OTKI</definedName>
    <definedName name="outra" hidden="1">#REF!</definedName>
    <definedName name="P_Cristo" localSheetId="2">[140]!_______LO709-2</definedName>
    <definedName name="P_Cristo">[140]!_______LO709-2</definedName>
    <definedName name="p08.300.01">[141]CONS_CORR!$Q$44</definedName>
    <definedName name="pal1x1">#REF!</definedName>
    <definedName name="pARAPEITO" localSheetId="2">[91]!PassaExtenso</definedName>
    <definedName name="pARAPEITO">[91]!PassaExtenso</definedName>
    <definedName name="Páscoa">[24]Feriados!$B$6</definedName>
    <definedName name="PassaExtenso___0" localSheetId="2">PassaExtenso_5</definedName>
    <definedName name="PassaExtenso___0">PassaExtenso_5</definedName>
    <definedName name="PassaExtenso___2">NA()</definedName>
    <definedName name="PassaExtenso___3">NA()</definedName>
    <definedName name="PassaExtenso___4">NA()</definedName>
    <definedName name="PassaExtenso___6">NA()</definedName>
    <definedName name="PassaExtenso___7">NA()</definedName>
    <definedName name="PassaExtenso___8">NA()</definedName>
    <definedName name="PassaExtenso_1_1_1">NA()</definedName>
    <definedName name="PassaExtenso_1_1_33_1">NA()</definedName>
    <definedName name="PassaExtenso_1_1_35_1">NA()</definedName>
    <definedName name="PassaExtenso_11">[76]!PassaExtenso_11</definedName>
    <definedName name="PassaExtenso_11_12" localSheetId="2">[140]!_TOT1</definedName>
    <definedName name="PassaExtenso_11_12">[140]!_TOT1</definedName>
    <definedName name="PassaExtenso_11_14" localSheetId="2">[142]!_TOT1</definedName>
    <definedName name="PassaExtenso_11_14">[142]!_TOT1</definedName>
    <definedName name="PassaExtenso_13">[76]!PassaExtenso_13</definedName>
    <definedName name="PassaExtenso_13_12" localSheetId="2">[143]!_TOT1</definedName>
    <definedName name="PassaExtenso_13_12">[143]!_TOT1</definedName>
    <definedName name="PassaExtenso_13_18" localSheetId="2">[144]!_TOT1</definedName>
    <definedName name="PassaExtenso_13_18">[144]!_TOT1</definedName>
    <definedName name="PassaExtenso_19">[76]!PassaExtenso_19</definedName>
    <definedName name="PassaExtenso_2_1_1">"#NAME!PassaExtenso"</definedName>
    <definedName name="PassaExtenso_21">[76]!PassaExtenso_21</definedName>
    <definedName name="PassaExtenso_21_10" localSheetId="2">[145]!_TOT2</definedName>
    <definedName name="PassaExtenso_21_10">[145]!_TOT2</definedName>
    <definedName name="PassaExtenso_21_11">[76]!PassaExtenso_21_11</definedName>
    <definedName name="PassaExtenso_21_11_12" localSheetId="2">[146]!_TOT2</definedName>
    <definedName name="PassaExtenso_21_11_12">[146]!_TOT2</definedName>
    <definedName name="PassaExtenso_21_11_14" localSheetId="2">[147]!_TOT2</definedName>
    <definedName name="PassaExtenso_21_11_14">[147]!_TOT2</definedName>
    <definedName name="PassaExtenso_21_12" localSheetId="2">[148]!_TOT2</definedName>
    <definedName name="PassaExtenso_21_12">[148]!_TOT2</definedName>
    <definedName name="PassaExtenso_21_13">[76]!PassaExtenso_21_13</definedName>
    <definedName name="PassaExtenso_21_13_12" localSheetId="2">[149]!_TOT2</definedName>
    <definedName name="PassaExtenso_21_13_12">[149]!_TOT2</definedName>
    <definedName name="PassaExtenso_21_13_18" localSheetId="2">[150]!_TOT2</definedName>
    <definedName name="PassaExtenso_21_13_18">[150]!_TOT2</definedName>
    <definedName name="PassaExtenso_21_14" localSheetId="2">[128]!_TOT2</definedName>
    <definedName name="PassaExtenso_21_14">[128]!_TOT2</definedName>
    <definedName name="PassaExtenso_21_18" localSheetId="2">[151]!_TOT2</definedName>
    <definedName name="PassaExtenso_21_18">[151]!_TOT2</definedName>
    <definedName name="PassaExtenso_21_19">[76]!PassaExtenso_21_19</definedName>
    <definedName name="PassaExtenso_21_2">[76]!PassaExtenso_21_2</definedName>
    <definedName name="PassaExtenso_21_2_12" localSheetId="2">[152]!_TOT2</definedName>
    <definedName name="PassaExtenso_21_2_12">[152]!_TOT2</definedName>
    <definedName name="PassaExtenso_21_2_14" localSheetId="2">[153]!_TOT2</definedName>
    <definedName name="PassaExtenso_21_2_14">[153]!_TOT2</definedName>
    <definedName name="PassaExtenso_21_3">[76]!PassaExtenso_21_3</definedName>
    <definedName name="PassaExtenso_21_3_12" localSheetId="2">[154]!_TOT2</definedName>
    <definedName name="PassaExtenso_21_3_12">[154]!_TOT2</definedName>
    <definedName name="PassaExtenso_21_3_14" localSheetId="2">[140]!_TOT2</definedName>
    <definedName name="PassaExtenso_21_3_14">[140]!_TOT2</definedName>
    <definedName name="PassaExtenso_21_4">[76]!PassaExtenso_21_4</definedName>
    <definedName name="PassaExtenso_21_4_10" localSheetId="2">[135]!_TOT2</definedName>
    <definedName name="PassaExtenso_21_4_10">[135]!_TOT2</definedName>
    <definedName name="PassaExtenso_21_4_12" localSheetId="2">[155]!_TOT2</definedName>
    <definedName name="PassaExtenso_21_4_12">[155]!_TOT2</definedName>
    <definedName name="PassaExtenso_21_4_14" localSheetId="2">[143]!_TOT2</definedName>
    <definedName name="PassaExtenso_21_4_14">[143]!_TOT2</definedName>
    <definedName name="PassaExtenso_21_4_18" localSheetId="2">[144]!_TOT2</definedName>
    <definedName name="PassaExtenso_21_4_18">[144]!_TOT2</definedName>
    <definedName name="PassaExtenso_21_4_19">[76]!PassaExtenso_21_4_19</definedName>
    <definedName name="PassaExtenso_21_7">[76]!PassaExtenso_21_7</definedName>
    <definedName name="PassaExtenso_21_7_12" localSheetId="2">[0]!_TOT2</definedName>
    <definedName name="PassaExtenso_21_7_12">[0]!_TOT2</definedName>
    <definedName name="PassaExtenso_21_7_14" localSheetId="2">[77]!_TOT2</definedName>
    <definedName name="PassaExtenso_21_7_14">[77]!_TOT2</definedName>
    <definedName name="PassaExtenso_22">"#NAME!PassaExtenso"</definedName>
    <definedName name="PassaExtenso_23">"#NAME!PassaExtenso"</definedName>
    <definedName name="PassaExtenso_25">[76]!PassaExtenso_25</definedName>
    <definedName name="PassaExtenso_25_10" localSheetId="2">[156]!_TOT3</definedName>
    <definedName name="PassaExtenso_25_10">[156]!_TOT3</definedName>
    <definedName name="PassaExtenso_25_11">[76]!PassaExtenso_25_11</definedName>
    <definedName name="PassaExtenso_25_11_12" localSheetId="2">[157]!_TOT3</definedName>
    <definedName name="PassaExtenso_25_11_12">[157]!_TOT3</definedName>
    <definedName name="PassaExtenso_25_11_14" localSheetId="2">[158]!_TOT3</definedName>
    <definedName name="PassaExtenso_25_11_14">[158]!_TOT3</definedName>
    <definedName name="PassaExtenso_25_12" localSheetId="2">[159]!_TOT3</definedName>
    <definedName name="PassaExtenso_25_12">[159]!_TOT3</definedName>
    <definedName name="PassaExtenso_25_13">[76]!PassaExtenso_25_13</definedName>
    <definedName name="PassaExtenso_25_13_12" localSheetId="2">[160]!_TOT3</definedName>
    <definedName name="PassaExtenso_25_13_12">[160]!_TOT3</definedName>
    <definedName name="PassaExtenso_25_13_18" localSheetId="2">[0]!_TOT3</definedName>
    <definedName name="PassaExtenso_25_13_18">[0]!_TOT3</definedName>
    <definedName name="PassaExtenso_25_14" localSheetId="2">[161]!_TOT3</definedName>
    <definedName name="PassaExtenso_25_14">[161]!_TOT3</definedName>
    <definedName name="PassaExtenso_25_18" localSheetId="2">[136]!_TOT3</definedName>
    <definedName name="PassaExtenso_25_18">[136]!_TOT3</definedName>
    <definedName name="PassaExtenso_25_19">[76]!PassaExtenso_25_19</definedName>
    <definedName name="PassaExtenso_25_2">[76]!PassaExtenso_25_2</definedName>
    <definedName name="PassaExtenso_25_2_12" localSheetId="2">[104]!_TOT3</definedName>
    <definedName name="PassaExtenso_25_2_12">[104]!_TOT3</definedName>
    <definedName name="PassaExtenso_25_2_14" localSheetId="2">[162]!_TOT3</definedName>
    <definedName name="PassaExtenso_25_2_14">[162]!_TOT3</definedName>
    <definedName name="PassaExtenso_25_3">[76]!PassaExtenso_25_3</definedName>
    <definedName name="PassaExtenso_25_3_12" localSheetId="2">[163]!_TOT4</definedName>
    <definedName name="PassaExtenso_25_3_12">[163]!_TOT4</definedName>
    <definedName name="PassaExtenso_25_3_14" localSheetId="2">[164]!_TOT4</definedName>
    <definedName name="PassaExtenso_25_3_14">[164]!_TOT4</definedName>
    <definedName name="PassaExtenso_25_4">[76]!PassaExtenso_25_4</definedName>
    <definedName name="PassaExtenso_25_4_10" localSheetId="2">[165]!_TOT4</definedName>
    <definedName name="PassaExtenso_25_4_10">[165]!_TOT4</definedName>
    <definedName name="PassaExtenso_25_4_12" localSheetId="2">[146]!_TOT4</definedName>
    <definedName name="PassaExtenso_25_4_12">[146]!_TOT4</definedName>
    <definedName name="PassaExtenso_25_4_14" localSheetId="2">[147]!_TOT4</definedName>
    <definedName name="PassaExtenso_25_4_14">[147]!_TOT4</definedName>
    <definedName name="PassaExtenso_25_4_18" localSheetId="2">[148]!_TOT4</definedName>
    <definedName name="PassaExtenso_25_4_18">[148]!_TOT4</definedName>
    <definedName name="PassaExtenso_25_4_19">[76]!PassaExtenso_25_4_19</definedName>
    <definedName name="PassaExtenso_25_7">[76]!PassaExtenso_25_7</definedName>
    <definedName name="PassaExtenso_25_7_12" localSheetId="2">[150]!_TOT4</definedName>
    <definedName name="PassaExtenso_25_7_12">[150]!_TOT4</definedName>
    <definedName name="PassaExtenso_25_7_14" localSheetId="2">[128]!_TOT4</definedName>
    <definedName name="PassaExtenso_25_7_14">[128]!_TOT4</definedName>
    <definedName name="PassaExtenso_26" localSheetId="2">[166]!_TEB4</definedName>
    <definedName name="PassaExtenso_26">[166]!_TEB4</definedName>
    <definedName name="PassaExtenso_3_1_1">"#NAME!PassaExtenso"</definedName>
    <definedName name="PassaExtenso_34">[76]!PassaExtenso_34</definedName>
    <definedName name="PassaExtenso_34_10" localSheetId="2">[156]!_TOT4</definedName>
    <definedName name="PassaExtenso_34_10">[156]!_TOT4</definedName>
    <definedName name="PassaExtenso_34_11">[76]!PassaExtenso_34_11</definedName>
    <definedName name="PassaExtenso_34_11_12" localSheetId="2">[157]!_TOT4</definedName>
    <definedName name="PassaExtenso_34_11_12">[157]!_TOT4</definedName>
    <definedName name="PassaExtenso_34_11_14" localSheetId="2">[158]!_TOT4</definedName>
    <definedName name="PassaExtenso_34_11_14">[158]!_TOT4</definedName>
    <definedName name="PassaExtenso_34_12" localSheetId="2">[159]!_TOT4</definedName>
    <definedName name="PassaExtenso_34_12">[159]!_TOT4</definedName>
    <definedName name="PassaExtenso_34_13">[76]!PassaExtenso_34_13</definedName>
    <definedName name="PassaExtenso_34_13_12" localSheetId="2">[160]!_TOT4</definedName>
    <definedName name="PassaExtenso_34_13_12">[160]!_TOT4</definedName>
    <definedName name="PassaExtenso_34_13_18" localSheetId="2">[0]!_TOT4</definedName>
    <definedName name="PassaExtenso_34_13_18">[0]!_TOT4</definedName>
    <definedName name="PassaExtenso_34_14" localSheetId="2">[161]!_TOT4</definedName>
    <definedName name="PassaExtenso_34_14">[161]!_TOT4</definedName>
    <definedName name="PassaExtenso_34_18" localSheetId="2">[136]!_TOT4</definedName>
    <definedName name="PassaExtenso_34_18">[136]!_TOT4</definedName>
    <definedName name="PassaExtenso_34_19">[76]!PassaExtenso_34_19</definedName>
    <definedName name="PassaExtenso_34_2">[76]!PassaExtenso_34_2</definedName>
    <definedName name="PassaExtenso_34_2_12" localSheetId="2">[104]!_TOT4</definedName>
    <definedName name="PassaExtenso_34_2_12">[104]!_TOT4</definedName>
    <definedName name="PassaExtenso_34_2_14" localSheetId="2">[162]!_TOT4</definedName>
    <definedName name="PassaExtenso_34_2_14">[162]!_TOT4</definedName>
    <definedName name="PassaExtenso_34_3">[76]!PassaExtenso_34_3</definedName>
    <definedName name="PassaExtenso_34_3_12" localSheetId="2">[163]!_TOT5</definedName>
    <definedName name="PassaExtenso_34_3_12">[163]!_TOT5</definedName>
    <definedName name="PassaExtenso_34_3_14" localSheetId="2">[164]!_TOT5</definedName>
    <definedName name="PassaExtenso_34_3_14">[164]!_TOT5</definedName>
    <definedName name="PassaExtenso_34_4">[76]!PassaExtenso_34_4</definedName>
    <definedName name="PassaExtenso_34_4_10" localSheetId="2">[165]!_TOT5</definedName>
    <definedName name="PassaExtenso_34_4_10">[165]!_TOT5</definedName>
    <definedName name="PassaExtenso_34_4_12" localSheetId="2">[146]!_TOT5</definedName>
    <definedName name="PassaExtenso_34_4_12">[146]!_TOT5</definedName>
    <definedName name="PassaExtenso_34_4_14" localSheetId="2">[147]!_TOT5</definedName>
    <definedName name="PassaExtenso_34_4_14">[147]!_TOT5</definedName>
    <definedName name="PassaExtenso_34_4_18" localSheetId="2">[148]!_TOT5</definedName>
    <definedName name="PassaExtenso_34_4_18">[148]!_TOT5</definedName>
    <definedName name="PassaExtenso_34_4_19">[76]!PassaExtenso_34_4_19</definedName>
    <definedName name="PassaExtenso_34_7">[76]!PassaExtenso_34_7</definedName>
    <definedName name="PassaExtenso_34_7_12" localSheetId="2">[150]!_TOT5</definedName>
    <definedName name="PassaExtenso_34_7_12">[150]!_TOT5</definedName>
    <definedName name="PassaExtenso_34_7_14" localSheetId="2">[128]!_TOT5</definedName>
    <definedName name="PassaExtenso_34_7_14">[128]!_TOT5</definedName>
    <definedName name="PassaExtenso_38">[76]!PassaExtenso_38</definedName>
    <definedName name="PassaExtenso_38_10" localSheetId="2">[167]!_TOT5</definedName>
    <definedName name="PassaExtenso_38_10">[167]!_TOT5</definedName>
    <definedName name="PassaExtenso_38_11">[76]!PassaExtenso_38_11</definedName>
    <definedName name="PassaExtenso_38_11_12" localSheetId="2">[152]!_TOT5</definedName>
    <definedName name="PassaExtenso_38_11_12">[152]!_TOT5</definedName>
    <definedName name="PassaExtenso_38_11_14" localSheetId="2">[153]!_TOT5</definedName>
    <definedName name="PassaExtenso_38_11_14">[153]!_TOT5</definedName>
    <definedName name="PassaExtenso_38_12" localSheetId="2">[168]!_TOT5</definedName>
    <definedName name="PassaExtenso_38_12">[168]!_TOT5</definedName>
    <definedName name="PassaExtenso_38_13">[76]!PassaExtenso_38_13</definedName>
    <definedName name="PassaExtenso_38_13_12" localSheetId="2">[140]!_TOT5</definedName>
    <definedName name="PassaExtenso_38_13_12">[140]!_TOT5</definedName>
    <definedName name="PassaExtenso_38_13_18" localSheetId="2">[142]!_TOT5</definedName>
    <definedName name="PassaExtenso_38_13_18">[142]!_TOT5</definedName>
    <definedName name="PassaExtenso_38_14" localSheetId="2">[135]!_TOT5</definedName>
    <definedName name="PassaExtenso_38_14">[135]!_TOT5</definedName>
    <definedName name="PassaExtenso_38_18" localSheetId="2">[155]!_TOT5</definedName>
    <definedName name="PassaExtenso_38_18">[155]!_TOT5</definedName>
    <definedName name="PassaExtenso_38_19">[76]!PassaExtenso_38_19</definedName>
    <definedName name="PassaExtenso_38_2">[76]!PassaExtenso_38_2</definedName>
    <definedName name="PassaExtenso_38_2_12" localSheetId="2">[169]!_TOT5</definedName>
    <definedName name="PassaExtenso_38_2_12">[169]!_TOT5</definedName>
    <definedName name="PassaExtenso_38_2_14" localSheetId="2">[170]!_TOT5</definedName>
    <definedName name="PassaExtenso_38_2_14">[170]!_TOT5</definedName>
    <definedName name="PassaExtenso_38_3">[76]!PassaExtenso_38_3</definedName>
    <definedName name="PassaExtenso_38_3_12" localSheetId="2">[77]!_TOT5</definedName>
    <definedName name="PassaExtenso_38_3_12">[77]!_TOT5</definedName>
    <definedName name="PassaExtenso_38_3_14" localSheetId="2">[171]!_TOT5</definedName>
    <definedName name="PassaExtenso_38_3_14">[171]!_TOT5</definedName>
    <definedName name="PassaExtenso_38_4">[76]!PassaExtenso_38_4</definedName>
    <definedName name="PassaExtenso_38_4_10" localSheetId="2">[172]!_TOT5</definedName>
    <definedName name="PassaExtenso_38_4_10">[172]!_TOT5</definedName>
    <definedName name="PassaExtenso_38_4_12" localSheetId="2">[156]!_TOT5</definedName>
    <definedName name="PassaExtenso_38_4_12">[156]!_TOT5</definedName>
    <definedName name="PassaExtenso_38_4_14" localSheetId="2">[173]!_TOT5</definedName>
    <definedName name="PassaExtenso_38_4_14">[173]!_TOT5</definedName>
    <definedName name="PassaExtenso_38_4_18" localSheetId="2">[157]!_TOT5</definedName>
    <definedName name="PassaExtenso_38_4_18">[157]!_TOT5</definedName>
    <definedName name="PassaExtenso_38_4_19">[76]!PassaExtenso_38_4_19</definedName>
    <definedName name="PassaExtenso_38_7">[76]!PassaExtenso_38_7</definedName>
    <definedName name="PassaExtenso_38_7_12" localSheetId="2">[166]!_TOT5</definedName>
    <definedName name="PassaExtenso_38_7_12">[166]!_TOT5</definedName>
    <definedName name="PassaExtenso_38_7_14" localSheetId="2">[160]!_TOT5</definedName>
    <definedName name="PassaExtenso_38_7_14">[160]!_TOT5</definedName>
    <definedName name="passaextenso_39">[76]!passaextenso_39</definedName>
    <definedName name="PassaExtenso_6">"#NAME!PassaExtenso"</definedName>
    <definedName name="PassaExtenso_7">"#NAME!PassaExtenso"</definedName>
    <definedName name="PassaExtenso_8" localSheetId="2">[166]!_TEB4</definedName>
    <definedName name="PassaExtenso_8">[166]!_TEB4</definedName>
    <definedName name="PATO">#REF!</definedName>
    <definedName name="patoetapa">'[174]QUADRO COMPARATIVO'!$AA$1:$AA$51</definedName>
    <definedName name="patrolamento">#REF!</definedName>
    <definedName name="pav">#REF!</definedName>
    <definedName name="PAV_2">[66]RELATÓRIO!#REF!</definedName>
    <definedName name="pavi">#REF!</definedName>
    <definedName name="Pavi2">#REF!</definedName>
    <definedName name="PAVIM">'[98]P reaj x P atual'!$N$8</definedName>
    <definedName name="PAVIMENTAÇÃO1" hidden="1">{#N/A,#N/A,TRUE,"Serviços"}</definedName>
    <definedName name="Payment_Needed">"Pagamento necessário"</definedName>
    <definedName name="pcat">#REF!</definedName>
    <definedName name="PDE">#REF!</definedName>
    <definedName name="pdmt">#REF!</definedName>
    <definedName name="pdmt1000">#REF!</definedName>
    <definedName name="pdmt1200">#REF!</definedName>
    <definedName name="pdmt200">#REF!</definedName>
    <definedName name="pdmt400">#REF!</definedName>
    <definedName name="pdmt50">#REF!</definedName>
    <definedName name="pdmt600">#REF!</definedName>
    <definedName name="pdmt800">#REF!</definedName>
    <definedName name="ped">'[20]Mão de Obra'!$E$20</definedName>
    <definedName name="PEDRA">[48]COTAÇÕES!$U$36:$U$39</definedName>
    <definedName name="pedre">#REF!</definedName>
    <definedName name="PEDREIRA">#REF!</definedName>
    <definedName name="PEDREIRA1">[27]AGREGADOS!$S$14</definedName>
    <definedName name="pedreiro">[175]Pedreiro!$J$18</definedName>
    <definedName name="PER">[176]DG!$J$7</definedName>
    <definedName name="perac">#REF!</definedName>
    <definedName name="PERIOD">[99]Dados_Gerais!$C$27</definedName>
    <definedName name="periodo">[49]DADOS!$B$11</definedName>
    <definedName name="PERÍODO">#REF!</definedName>
    <definedName name="Periodo_Acumulado">[1]DADOS!$B$22</definedName>
    <definedName name="Periodo_Liquido">[1]DADOS!$B$21</definedName>
    <definedName name="periodo_med">[49]DADOS!$B$11</definedName>
    <definedName name="PERIODOLIQUIDO_21">[69]F_MEDIÇÃO_pato_!$C$149</definedName>
    <definedName name="persim">#REF!</definedName>
    <definedName name="pil2x05">#REF!</definedName>
    <definedName name="pil2x1">#REF!</definedName>
    <definedName name="pint_lig">#REF!</definedName>
    <definedName name="PintLig">'[43]2.2.4.Pintura de lig.'!$L$48</definedName>
    <definedName name="PINTLIGMBUFCORMAN">'[69]CORR MBUF MAN'!$O$43</definedName>
    <definedName name="PINTLIGMBUQCORMAN">'[69]CORR MBUQ MAN'!$O$43</definedName>
    <definedName name="PINTLIGMBUQREC">'[69]CORR MBUQ REC'!$O$43</definedName>
    <definedName name="PINTLIGRECQMAN">'[69]RECOMP_ MAN MBUQ'!$M$26</definedName>
    <definedName name="PINTLIGRECQREC">'[69]RECOMP_ REC MBUQ OK'!$M$32</definedName>
    <definedName name="pir">#REF!</definedName>
    <definedName name="PISTA" hidden="1">{#N/A,#N/A,TRUE,"Serviços"}</definedName>
    <definedName name="PLACA">[177]CAPACIDADES!$A$8:$AL$136</definedName>
    <definedName name="Plan1" hidden="1">#REF!</definedName>
    <definedName name="planilha" hidden="1">{#N/A,#N/A,TRUE,"Serviços"}</definedName>
    <definedName name="plano">#REF!</definedName>
    <definedName name="planReajus">#REF!</definedName>
    <definedName name="pm">'[20]Mão de Obra'!$E$13</definedName>
    <definedName name="PMQ">'[43]2.2.5.PMQ'!$O$39</definedName>
    <definedName name="pnv">[88]DADOS!$C$6</definedName>
    <definedName name="PÓDEPEDRA">[48]COTAÇÕES!$U$40:$U$43</definedName>
    <definedName name="Ponte_10">Ponte_10</definedName>
    <definedName name="Ponte_12">Ponte_12</definedName>
    <definedName name="Ponte_19">Ponte_19</definedName>
    <definedName name="Ponte_2">Ponte_2</definedName>
    <definedName name="Ponte_21">Ponte_21</definedName>
    <definedName name="Ponte_23">Ponte_23</definedName>
    <definedName name="Ponte_24">Ponte_24</definedName>
    <definedName name="Ponte_26">Ponte_26</definedName>
    <definedName name="Ponte_27">Ponte_27</definedName>
    <definedName name="Ponte_29">Ponte_29</definedName>
    <definedName name="Ponte_30">Ponte_30</definedName>
    <definedName name="Ponte_31">Ponte_31</definedName>
    <definedName name="Ponte_33">Ponte_33</definedName>
    <definedName name="Ponte_34">Ponte_34</definedName>
    <definedName name="Ponte_35">Ponte_35</definedName>
    <definedName name="Ponte_36">Ponte_36</definedName>
    <definedName name="Ponte_37">Ponte_37</definedName>
    <definedName name="Ponte_38">Ponte_38</definedName>
    <definedName name="Ponte_39">Ponte_39</definedName>
    <definedName name="Ponte_4">Ponte_4</definedName>
    <definedName name="Ponte_40">Ponte_40</definedName>
    <definedName name="Ponte_41">Ponte_41</definedName>
    <definedName name="Ponte_42">Ponte_42</definedName>
    <definedName name="Ponte_43">Ponte_43</definedName>
    <definedName name="Ponte_44">Ponte_44</definedName>
    <definedName name="Ponte_45">Ponte_45</definedName>
    <definedName name="Ponte_46">Ponte_46</definedName>
    <definedName name="Ponte_47">Ponte_47</definedName>
    <definedName name="Ponte_48">Ponte_48</definedName>
    <definedName name="Ponte_51">Ponte_51</definedName>
    <definedName name="Ponte_52">Ponte_52</definedName>
    <definedName name="Ponte_53">Ponte_53</definedName>
    <definedName name="Ponte_55">Ponte_55</definedName>
    <definedName name="Ponte_58">Ponte_58</definedName>
    <definedName name="Ponte_59">Ponte_59</definedName>
    <definedName name="Ponte_60">Ponte_60</definedName>
    <definedName name="Ponte_61">Ponte_61</definedName>
    <definedName name="Ponte_62">Ponte_62</definedName>
    <definedName name="Ponte_63">Ponte_63</definedName>
    <definedName name="Ponte_64">Ponte_64</definedName>
    <definedName name="Ponte_65">Ponte_65</definedName>
    <definedName name="Ponte_66">Ponte_66</definedName>
    <definedName name="Ponte_67">Ponte_67</definedName>
    <definedName name="Ponte_68">Ponte_68</definedName>
    <definedName name="Ponte_69">Ponte_69</definedName>
    <definedName name="Ponte_70">Ponte_70</definedName>
    <definedName name="Ponte_71">Ponte_71</definedName>
    <definedName name="Ponte_72">Ponte_72</definedName>
    <definedName name="Ponte_8">Ponte_8</definedName>
    <definedName name="popopopo" hidden="1">{#N/A,#N/A,FALSE,"MO (2)"}</definedName>
    <definedName name="porra">[178]Ofício!$E$37</definedName>
    <definedName name="Port">'[179]RESUMO-DVOP 4ª MED'!#REF!</definedName>
    <definedName name="portfiscal">#REF!</definedName>
    <definedName name="portm1">#REF!</definedName>
    <definedName name="portm2">#REF!</definedName>
    <definedName name="Posição" hidden="1">#REF!</definedName>
    <definedName name="pppdfmf">[178]Ofício!$E$38</definedName>
    <definedName name="Prazo_de_Execucao">[1]DADOS!$B$16</definedName>
    <definedName name="PRAZO_OBRA">[59]SETUP!$C$25</definedName>
    <definedName name="Prd" hidden="1">#N/A</definedName>
    <definedName name="PrdAux" hidden="1">#N/A</definedName>
    <definedName name="Print_Area" localSheetId="6">'CRONOGRAMA FÍSICO FIN. EM DIAS'!#REF!</definedName>
    <definedName name="Print_Area" localSheetId="3">'ORÇA '!#REF!</definedName>
    <definedName name="Print_Area" localSheetId="1">QUANT!#REF!</definedName>
    <definedName name="Print_Area" localSheetId="2">'QUANT BUEIRO 1'!#REF!</definedName>
    <definedName name="Print_Area" localSheetId="4">'TRANSP MAT PAV'!#REF!</definedName>
    <definedName name="Print_Area_MI">#REF!</definedName>
    <definedName name="Print_Titles" localSheetId="3">'ORÇA '!#REF!</definedName>
    <definedName name="Print_Titles" localSheetId="1">QUANT!#REF!</definedName>
    <definedName name="Print_Titles" localSheetId="2">'QUANT BUEIRO 1'!#REF!</definedName>
    <definedName name="PRINT_TITLES_MI">#REF!</definedName>
    <definedName name="pro">#REF!</definedName>
    <definedName name="proc">[1]DADOS!$B$12</definedName>
    <definedName name="PROD_1" hidden="1">{#N/A,#N/A,TRUE,"Serviços"}</definedName>
    <definedName name="PROD_11" hidden="1">{#N/A,#N/A,TRUE,"Serviços"}</definedName>
    <definedName name="PRODEAGRO">#REF!</definedName>
    <definedName name="Produção_13">#NAME?</definedName>
    <definedName name="PROPOSTA">'[180]CONTROLE 2004'!$E$4:$E$376</definedName>
    <definedName name="pscegeral">[181]PSCEGERAL!$A$7:$AG$36</definedName>
    <definedName name="pte_38">pte_38</definedName>
    <definedName name="Pto">ROUND(#REF!*#REF!,2)</definedName>
    <definedName name="Pun_26">NA()</definedName>
    <definedName name="Pun_27">NA()</definedName>
    <definedName name="pz">#REF!</definedName>
    <definedName name="Q" hidden="1">#REF!</definedName>
    <definedName name="QD" hidden="1">#REF!</definedName>
    <definedName name="Qd.Comp.Miranda">[0]!Plan1</definedName>
    <definedName name="Qd.Comp.Miranda_1">"plan1"</definedName>
    <definedName name="Qd.Comp.Miranda_3">"plan1"</definedName>
    <definedName name="qq" hidden="1">{#N/A,#N/A,FALSE,"MO (2)"}</definedName>
    <definedName name="QQ_1">[76]!QQ_1</definedName>
    <definedName name="qq_2__38">qq_2__38</definedName>
    <definedName name="QQ_2_1">[0]!QQ_2_1</definedName>
    <definedName name="QQ_2_10">[0]!QQ_2_10</definedName>
    <definedName name="QQ_2_12">[0]!QQ_2_12</definedName>
    <definedName name="QQ_2_13">[0]!QQ_2_13</definedName>
    <definedName name="QQ_2_14">[0]!QQ_2_14</definedName>
    <definedName name="QQ_2_19">QQ_2_19</definedName>
    <definedName name="QQ_2_2">[0]!QQ_2_2</definedName>
    <definedName name="QQ_2_20" localSheetId="2">[143]!Canteiro</definedName>
    <definedName name="QQ_2_20">[143]!Canteiro</definedName>
    <definedName name="QQ_2_21">QQ_2_21</definedName>
    <definedName name="QQ_2_22">[0]!QQ_2_22</definedName>
    <definedName name="QQ_2_23">QQ_2_23</definedName>
    <definedName name="QQ_2_24">QQ_2_24</definedName>
    <definedName name="QQ_2_25">[0]!QQ_2_25</definedName>
    <definedName name="QQ_2_26">[0]!QQ_2_26</definedName>
    <definedName name="QQ_2_27">[0]!QQ_2_27</definedName>
    <definedName name="QQ_2_28">[0]!QQ_2_28</definedName>
    <definedName name="QQ_2_29">[0]!QQ_2_29</definedName>
    <definedName name="QQ_2_3">[0]!QQ_2_3</definedName>
    <definedName name="QQ_2_30">[0]!QQ_2_30</definedName>
    <definedName name="QQ_2_31">[0]!QQ_2_31</definedName>
    <definedName name="QQ_2_32">[0]!QQ_2_32</definedName>
    <definedName name="QQ_2_33">[0]!QQ_2_33</definedName>
    <definedName name="QQ_2_34">[0]!QQ_2_34</definedName>
    <definedName name="QQ_2_35">[0]!QQ_2_35</definedName>
    <definedName name="QQ_2_36">[0]!QQ_2_36</definedName>
    <definedName name="QQ_2_37">[0]!QQ_2_37</definedName>
    <definedName name="QQ_2_38">[0]!QQ_2_38</definedName>
    <definedName name="QQ_2_39">QQ_2_39</definedName>
    <definedName name="QQ_2_4">[0]!QQ_2_4</definedName>
    <definedName name="QQ_2_40">QQ_2_40</definedName>
    <definedName name="QQ_2_41">QQ_2_41</definedName>
    <definedName name="QQ_2_42">QQ_2_42</definedName>
    <definedName name="QQ_2_43">QQ_2_43</definedName>
    <definedName name="QQ_2_44">QQ_2_44</definedName>
    <definedName name="QQ_2_45">QQ_2_45</definedName>
    <definedName name="QQ_2_46">QQ_2_46</definedName>
    <definedName name="QQ_2_47">QQ_2_47</definedName>
    <definedName name="QQ_2_48">QQ_2_48</definedName>
    <definedName name="QQ_2_5">[0]!QQ_2_5</definedName>
    <definedName name="QQ_2_51">QQ_2_51</definedName>
    <definedName name="QQ_2_52">QQ_2_52</definedName>
    <definedName name="QQ_2_53">QQ_2_53</definedName>
    <definedName name="QQ_2_54">QQ_2_54</definedName>
    <definedName name="QQ_2_55">QQ_2_55</definedName>
    <definedName name="QQ_2_56">QQ_2_56</definedName>
    <definedName name="QQ_2_57">QQ_2_57</definedName>
    <definedName name="QQ_2_58">QQ_2_58</definedName>
    <definedName name="QQ_2_59">QQ_2_59</definedName>
    <definedName name="QQ_2_6">[0]!QQ_2_6</definedName>
    <definedName name="QQ_2_60">QQ_2_60</definedName>
    <definedName name="QQ_2_61">QQ_2_61</definedName>
    <definedName name="QQ_2_62">QQ_2_62</definedName>
    <definedName name="QQ_2_63">QQ_2_63</definedName>
    <definedName name="QQ_2_64">QQ_2_64</definedName>
    <definedName name="QQ_2_65">QQ_2_65</definedName>
    <definedName name="QQ_2_66">QQ_2_66</definedName>
    <definedName name="QQ_2_67">QQ_2_67</definedName>
    <definedName name="QQ_2_68">QQ_2_68</definedName>
    <definedName name="QQ_2_69">QQ_2_69</definedName>
    <definedName name="QQ_2_7">[0]!QQ_2_7</definedName>
    <definedName name="QQ_2_70">QQ_2_70</definedName>
    <definedName name="QQ_2_71">QQ_2_71</definedName>
    <definedName name="QQ_2_72">QQ_2_72</definedName>
    <definedName name="QQ_2_8">[0]!QQ_2_8</definedName>
    <definedName name="QQ_2_9">[0]!QQ_2_9</definedName>
    <definedName name="qqqqq" hidden="1">{#N/A,#N/A,FALSE,"MO (2)"}</definedName>
    <definedName name="QTD" hidden="1">#REF!</definedName>
    <definedName name="QtEq" hidden="1">#REF!</definedName>
    <definedName name="QtMo" hidden="1">#REF!</definedName>
    <definedName name="QtMp" hidden="1">#REF!</definedName>
    <definedName name="QtTr" hidden="1">#REF!</definedName>
    <definedName name="QUADRO">[63]MARSHALL!$A$2:$K$51</definedName>
    <definedName name="QuadroGeral">'[182]Quadro Geral'!$A$1:$H$1893</definedName>
    <definedName name="QUAL" hidden="1">{#N/A,#N/A,TRUE,"Serviços"}</definedName>
    <definedName name="QUANT_acumu">#REF!</definedName>
    <definedName name="quantidades">#REF!</definedName>
    <definedName name="QUE_P_E_ISSO">[76]!QUE_P_E_ISSO</definedName>
    <definedName name="qwer">[76]!qwer</definedName>
    <definedName name="QWWEEEEEEEE">[183]!QWWEEEEEEEE</definedName>
    <definedName name="r_2">NA()</definedName>
    <definedName name="rach_38">rach_38</definedName>
    <definedName name="Rachão_10">Rachão_10</definedName>
    <definedName name="Rachão_2">Rachão_2</definedName>
    <definedName name="Rachão_23">Rachão_23</definedName>
    <definedName name="Rachão_24">Rachão_24</definedName>
    <definedName name="Rachão_26">Rachão_26</definedName>
    <definedName name="Rachão_27">Rachão_27</definedName>
    <definedName name="Rachão_29">Rachão_29</definedName>
    <definedName name="Rachão_30">Rachão_30</definedName>
    <definedName name="Rachão_36">Rachão_36</definedName>
    <definedName name="Rachão_37">Rachão_37</definedName>
    <definedName name="Rachão_38">Rachão_38</definedName>
    <definedName name="Rachão_4">Rachão_4</definedName>
    <definedName name="Rachão_48">Rachão_48</definedName>
    <definedName name="Rachão_51">Rachão_51</definedName>
    <definedName name="Rachão_52">Rachão_52</definedName>
    <definedName name="Rachão_53">Rachão_53</definedName>
    <definedName name="Rachão_55">Rachão_55</definedName>
    <definedName name="Rachão_67">Rachão_67</definedName>
    <definedName name="Rachão_68">Rachão_68</definedName>
    <definedName name="Rachão_69">Rachão_69</definedName>
    <definedName name="Rachão_70">Rachão_70</definedName>
    <definedName name="Rachão_71">Rachão_71</definedName>
    <definedName name="Rachão_72">Rachão_72</definedName>
    <definedName name="Rae">'[15]Rel-19ª med.'!#REF!</definedName>
    <definedName name="RBV_25">[184]Teor!$C$3:$C$7</definedName>
    <definedName name="RBV_26">[185]Teor!$C$3:$C$7</definedName>
    <definedName name="RBV_28">[185]Teor!$C$3:$C$7</definedName>
    <definedName name="rc.cerca">#REF!</definedName>
    <definedName name="rdreno">#REF!</definedName>
    <definedName name="rea">#REF!</definedName>
    <definedName name="Realinhamento">'[15]Rel-19ª med.'!#REF!</definedName>
    <definedName name="reatd">#REF!</definedName>
    <definedName name="reatgd">#REF!</definedName>
    <definedName name="reatgs">#REF!</definedName>
    <definedName name="reatgt">[41]DMT_EV!#REF!</definedName>
    <definedName name="reats">#REF!</definedName>
    <definedName name="reatt">#REF!</definedName>
    <definedName name="reboque" hidden="1">{#N/A,#N/A,FALSE,"MO (2)"}</definedName>
    <definedName name="rec_10">rec_10</definedName>
    <definedName name="rec_2">rec_2</definedName>
    <definedName name="rec_23">rec_23</definedName>
    <definedName name="rec_24">rec_24</definedName>
    <definedName name="rec_26">rec_26</definedName>
    <definedName name="rec_27">rec_27</definedName>
    <definedName name="rec_29">rec_29</definedName>
    <definedName name="rec_30">rec_30</definedName>
    <definedName name="rec_36">rec_36</definedName>
    <definedName name="rec_37">rec_37</definedName>
    <definedName name="rec_38">rec_38</definedName>
    <definedName name="rec_4">rec_4</definedName>
    <definedName name="rec_48">rec_48</definedName>
    <definedName name="rec_51">rec_51</definedName>
    <definedName name="rec_52">rec_52</definedName>
    <definedName name="rec_53">rec_53</definedName>
    <definedName name="rec_55">rec_55</definedName>
    <definedName name="rec_67">rec_67</definedName>
    <definedName name="rec_68">rec_68</definedName>
    <definedName name="rec_69">rec_69</definedName>
    <definedName name="rec_70">rec_70</definedName>
    <definedName name="rec_71">rec_71</definedName>
    <definedName name="rec_72">rec_72</definedName>
    <definedName name="recc_38">recc_38</definedName>
    <definedName name="Recorder">#REF!</definedName>
    <definedName name="REFEITO" hidden="1">{#N/A,#N/A,FALSE,"Plan1"}</definedName>
    <definedName name="referência">#REF!</definedName>
    <definedName name="REFORÇO" localSheetId="2">[114]!PassaExtenso</definedName>
    <definedName name="REFORÇO">[114]!PassaExtenso</definedName>
    <definedName name="REG">#REF!</definedName>
    <definedName name="REGIAO" localSheetId="2">_L37C10</definedName>
    <definedName name="REGIAO">_L37C10</definedName>
    <definedName name="REGISTRO">[1]Cadastro!$D:$D</definedName>
    <definedName name="regula">[73]Regula!$I$34</definedName>
    <definedName name="Reimbursement">"Reembolso"</definedName>
    <definedName name="REL" hidden="1">{#N/A,#N/A,TRUE,"Serviços"}</definedName>
    <definedName name="Relat" hidden="1">#REF!</definedName>
    <definedName name="RELATÓRIO_DOS_SERVIÇOS_EXECUTADOS">#REF!</definedName>
    <definedName name="RELL" hidden="1">{#N/A,#N/A,TRUE,"Serviços"}</definedName>
    <definedName name="RELMOBRA" hidden="1">{#N/A,#N/A,FALSE,"SS";#N/A,#N/A,FALSE,"TER1";#N/A,#N/A,FALSE,"TER2";#N/A,#N/A,FALSE,"TER3";#N/A,#N/A,FALSE,"TP1";#N/A,#N/A,FALSE,"TP2";#N/A,#N/A,FALSE,"TP3";#N/A,#N/A,FALSE,"DI1";#N/A,#N/A,FALSE,"DI2";#N/A,#N/A,FALSE,"DI3";#N/A,#N/A,FALSE,"DS1";#N/A,#N/A,FALSE,"DS2";#N/A,#N/A,FALSE,"CM"}</definedName>
    <definedName name="REMENDO_20">'[69]REMENDO MBUQ MAN'!$M$46</definedName>
    <definedName name="REMENDOF">'[69]REMENDO MBUF MAN '!$M$46</definedName>
    <definedName name="RemMatGran">'[43]2.2.9.Rem Mat Granular'!$L$49</definedName>
    <definedName name="remoc">#REF!</definedName>
    <definedName name="REMOÇÃO">#REF!</definedName>
    <definedName name="REMPROFREC">'[69]REMENDO MBUF REC'!$M$46</definedName>
    <definedName name="REMPROQREC">'[69]REMENDO MBUQ REC'!$M$46</definedName>
    <definedName name="res_38">res_38</definedName>
    <definedName name="resu" hidden="1">{#N/A,#N/A,FALSE,"MO (2)"}</definedName>
    <definedName name="resumo" hidden="1">{#N/A,#N/A,TRUE,"Plan1"}</definedName>
    <definedName name="RESUMO_1">[0]!RESUMO_1</definedName>
    <definedName name="RESUMO_10">[0]!RESUMO_10</definedName>
    <definedName name="RESUMO_12">[0]!RESUMO_12</definedName>
    <definedName name="RESUMO_13">[0]!RESUMO_13</definedName>
    <definedName name="RESUMO_14">[0]!RESUMO_14</definedName>
    <definedName name="RESUMO_19">RESUMO_19</definedName>
    <definedName name="RESUMO_2">[0]!RESUMO_2</definedName>
    <definedName name="RESUMO_20" localSheetId="2">[164]!___________Ext2_25</definedName>
    <definedName name="RESUMO_20">[164]!___________Ext2_25</definedName>
    <definedName name="RESUMO_21">RESUMO_21</definedName>
    <definedName name="RESUMO_22">[0]!RESUMO_22</definedName>
    <definedName name="RESUMO_23">RESUMO_23</definedName>
    <definedName name="RESUMO_24">RESUMO_24</definedName>
    <definedName name="RESUMO_25">[0]!RESUMO_25</definedName>
    <definedName name="RESUMO_26">[0]!RESUMO_26</definedName>
    <definedName name="RESUMO_27">[0]!RESUMO_27</definedName>
    <definedName name="RESUMO_28">[0]!RESUMO_28</definedName>
    <definedName name="RESUMO_29">[0]!RESUMO_29</definedName>
    <definedName name="RESUMO_3">[0]!RESUMO_3</definedName>
    <definedName name="RESUMO_30">[0]!RESUMO_30</definedName>
    <definedName name="RESUMO_31">[0]!RESUMO_31</definedName>
    <definedName name="RESUMO_32">[0]!RESUMO_32</definedName>
    <definedName name="RESUMO_33">[0]!RESUMO_33</definedName>
    <definedName name="RESUMO_34">[0]!RESUMO_34</definedName>
    <definedName name="RESUMO_35">[0]!RESUMO_35</definedName>
    <definedName name="RESUMO_36">[0]!RESUMO_36</definedName>
    <definedName name="RESUMO_37">[0]!RESUMO_37</definedName>
    <definedName name="RESUMO_38">[0]!RESUMO_38</definedName>
    <definedName name="RESUMO_39">RESUMO_39</definedName>
    <definedName name="RESUMO_4">[0]!RESUMO_4</definedName>
    <definedName name="RESUMO_40">RESUMO_40</definedName>
    <definedName name="RESUMO_41">RESUMO_41</definedName>
    <definedName name="RESUMO_42">RESUMO_42</definedName>
    <definedName name="RESUMO_43">RESUMO_43</definedName>
    <definedName name="RESUMO_44">RESUMO_44</definedName>
    <definedName name="RESUMO_45">RESUMO_45</definedName>
    <definedName name="RESUMO_46">RESUMO_46</definedName>
    <definedName name="RESUMO_47">RESUMO_47</definedName>
    <definedName name="RESUMO_48">RESUMO_48</definedName>
    <definedName name="RESUMO_5">[0]!RESUMO_5</definedName>
    <definedName name="RESUMO_51">RESUMO_51</definedName>
    <definedName name="RESUMO_52">RESUMO_52</definedName>
    <definedName name="RESUMO_53">RESUMO_53</definedName>
    <definedName name="RESUMO_54">RESUMO_54</definedName>
    <definedName name="RESUMO_55">RESUMO_55</definedName>
    <definedName name="RESUMO_56">RESUMO_56</definedName>
    <definedName name="RESUMO_57">RESUMO_57</definedName>
    <definedName name="RESUMO_58">RESUMO_58</definedName>
    <definedName name="RESUMO_59">RESUMO_59</definedName>
    <definedName name="RESUMO_6">[0]!RESUMO_6</definedName>
    <definedName name="RESUMO_60">RESUMO_60</definedName>
    <definedName name="RESUMO_61">RESUMO_61</definedName>
    <definedName name="RESUMO_62">RESUMO_62</definedName>
    <definedName name="RESUMO_63">RESUMO_63</definedName>
    <definedName name="RESUMO_64">RESUMO_64</definedName>
    <definedName name="RESUMO_65">RESUMO_65</definedName>
    <definedName name="RESUMO_66">RESUMO_66</definedName>
    <definedName name="RESUMO_67">RESUMO_67</definedName>
    <definedName name="RESUMO_68">RESUMO_68</definedName>
    <definedName name="RESUMO_69">RESUMO_69</definedName>
    <definedName name="RESUMO_7">[0]!RESUMO_7</definedName>
    <definedName name="RESUMO_70">RESUMO_70</definedName>
    <definedName name="RESUMO_71">RESUMO_71</definedName>
    <definedName name="RESUMO_72">RESUMO_72</definedName>
    <definedName name="RESUMO_8">[0]!RESUMO_8</definedName>
    <definedName name="RESUMO_9">[0]!RESUMO_9</definedName>
    <definedName name="resumo3" hidden="1">{#N/A,#N/A,FALSE,"MO (2)"}</definedName>
    <definedName name="resumo3_1" hidden="1">{#N/A,#N/A,FALSE,"MO (2)"}</definedName>
    <definedName name="resumoii" hidden="1">{#N/A,#N/A,FALSE,"MO (2)"}</definedName>
    <definedName name="resumou" hidden="1">{#N/A,#N/A,TRUE,"Plan1"}</definedName>
    <definedName name="resumou_1" hidden="1">{#N/A,#N/A,TRUE,"Plan1"}</definedName>
    <definedName name="RL_1C">'[95]CUSTO MATERIAL'!$F$27</definedName>
    <definedName name="RMECAT">[71]SERVIÇOS!$G$46</definedName>
    <definedName name="roac">#REF!</definedName>
    <definedName name="roae">#REF!</definedName>
    <definedName name="ROB">#REF!</definedName>
    <definedName name="ROBERTO">#REF!</definedName>
    <definedName name="roc">#REF!</definedName>
    <definedName name="ROÇO1">[0]!Plan1</definedName>
    <definedName name="ROD">[96]DADOS_NAO_IMPRIMIR!$B$8</definedName>
    <definedName name="RODOV">[99]Dados_Gerais!$C$6</definedName>
    <definedName name="rodovia">#REF!</definedName>
    <definedName name="Rodoviário">'[186]Serviços Rodoviários'!$A$3:$E$144</definedName>
    <definedName name="rpavi">#REF!</definedName>
    <definedName name="RPM">[187]SERVIÇOS!$G$12</definedName>
    <definedName name="rr" hidden="1">{#N/A,#N/A,TRUE,"Serviços"}</definedName>
    <definedName name="rr.2c">[73]TSD!$L$35</definedName>
    <definedName name="rr.2c_pint">#REF!</definedName>
    <definedName name="RR_1C">'[95]CUSTO MATERIAL'!$F$24</definedName>
    <definedName name="rr_2">NA()</definedName>
    <definedName name="RR_2C">#REF!</definedName>
    <definedName name="rrcerca">#REF!</definedName>
    <definedName name="RRCOR_20">'[69]CORR MBUQ MAN'!$Q$43</definedName>
    <definedName name="rrff" hidden="1">{#N/A,#N/A,TRUE,"Serviços"}</definedName>
    <definedName name="rrfff" hidden="1">{#N/A,#N/A,TRUE,"Serviços"}</definedName>
    <definedName name="rrr" hidden="1">{#N/A,#N/A,TRUE,"Serviços"}</definedName>
    <definedName name="RRREC_20">'[69]RECOMP_ MAN MBUQ'!$O$26</definedName>
    <definedName name="rsinal">#REF!</definedName>
    <definedName name="rterra">#REF!</definedName>
    <definedName name="rube">{"um","mil","um milhão","um bilhão","um trilhão"}</definedName>
    <definedName name="s">[188]Serviços!$A$3:$F$1403</definedName>
    <definedName name="saasa" hidden="1">{#N/A,#N/A,FALSE,"MO (2)"}</definedName>
    <definedName name="SADADWE" hidden="1">{#N/A,#N/A,FALSE,"MO (2)"}</definedName>
    <definedName name="SADERA" hidden="1">{#N/A,#N/A,FALSE,"MO (2)"}</definedName>
    <definedName name="SADERA_1" hidden="1">{#N/A,#N/A,FALSE,"MO (2)"}</definedName>
    <definedName name="saderadesa" hidden="1">{#N/A,#N/A,FALSE,"MO (2)"}</definedName>
    <definedName name="saderadesa_1" hidden="1">{#N/A,#N/A,FALSE,"MO (2)"}</definedName>
    <definedName name="saderasa" hidden="1">{#N/A,#N/A,FALSE,"MO (2)"}</definedName>
    <definedName name="saderasa_1" hidden="1">{#N/A,#N/A,FALSE,"MO (2)"}</definedName>
    <definedName name="saderefe" hidden="1">{#N/A,#N/A,FALSE,"MO (2)"}</definedName>
    <definedName name="saderefe_1" hidden="1">{#N/A,#N/A,FALSE,"MO (2)"}</definedName>
    <definedName name="Saída_Clique" localSheetId="2">[189]capa!Saída_Clique</definedName>
    <definedName name="Saída_Clique">[189]capa!Saída_Clique</definedName>
    <definedName name="salario">[66]RELATÓRIO!$H$3</definedName>
    <definedName name="salete" hidden="1">{#N/A,#N/A,FALSE,"MO (2)"}</definedName>
    <definedName name="salete.com" hidden="1">{#N/A,#N/A,FALSE,"MO (2)"}</definedName>
    <definedName name="salete.com_1" hidden="1">{#N/A,#N/A,FALSE,"MO (2)"}</definedName>
    <definedName name="salete_1" hidden="1">{#N/A,#N/A,FALSE,"MO (2)"}</definedName>
    <definedName name="salete333" hidden="1">{#N/A,#N/A,FALSE,"MO (2)"}</definedName>
    <definedName name="salete333_1" hidden="1">{#N/A,#N/A,FALSE,"MO (2)"}</definedName>
    <definedName name="SASA" hidden="1">{#N/A,#N/A,FALSE,"MO (2)"}</definedName>
    <definedName name="sasa.com" hidden="1">{#N/A,#N/A,FALSE,"MO (2)"}</definedName>
    <definedName name="sasa.com_1" hidden="1">{#N/A,#N/A,FALSE,"MO (2)"}</definedName>
    <definedName name="SASA_1" hidden="1">{#N/A,#N/A,FALSE,"MO (2)"}</definedName>
    <definedName name="sasaasa" hidden="1">{#N/A,#N/A,FALSE,"MO (2)"}</definedName>
    <definedName name="sasaasa_1" hidden="1">{#N/A,#N/A,FALSE,"MO (2)"}</definedName>
    <definedName name="sasadasas" hidden="1">{#N/A,#N/A,FALSE,"MO (2)"}</definedName>
    <definedName name="sasadasas_1" hidden="1">{#N/A,#N/A,FALSE,"MO (2)"}</definedName>
    <definedName name="SASADE" hidden="1">{#N/A,#N/A,FALSE,"MO (2)"}</definedName>
    <definedName name="sasadefadesa" hidden="1">{#N/A,#N/A,FALSE,"MO (2)"}</definedName>
    <definedName name="sasadefadesa_1" hidden="1">{#N/A,#N/A,FALSE,"MO (2)"}</definedName>
    <definedName name="SASASA" hidden="1">{#N/A,#N/A,FALSE,"MO (2)"}</definedName>
    <definedName name="SASASA_1" hidden="1">{#N/A,#N/A,FALSE,"MO (2)"}</definedName>
    <definedName name="sasda" hidden="1">{#N/A,#N/A,TRUE,"Serviços"}</definedName>
    <definedName name="sasdaa" hidden="1">{#N/A,#N/A,TRUE,"Serviços"}</definedName>
    <definedName name="saterro">#REF!</definedName>
    <definedName name="saux">#REF!</definedName>
    <definedName name="scat">#REF!</definedName>
    <definedName name="scon">#REF!</definedName>
    <definedName name="scorte">#REF!</definedName>
    <definedName name="sdmt">#REF!</definedName>
    <definedName name="sdmt1000">#REF!</definedName>
    <definedName name="sdmt1200">#REF!</definedName>
    <definedName name="sdmt200">#REF!</definedName>
    <definedName name="sdmt400">#REF!</definedName>
    <definedName name="sdmt50">#REF!</definedName>
    <definedName name="sdmt600">#REF!</definedName>
    <definedName name="sdmt800">#REF!</definedName>
    <definedName name="sdsdsds" hidden="1">{#N/A,#N/A,FALSE,"MO (2)"}</definedName>
    <definedName name="sdsdsdsx" hidden="1">{#N/A,#N/A,FALSE,"MO (2)"}</definedName>
    <definedName name="se">[190]Serviços!$A$3:$F$1403</definedName>
    <definedName name="Seg_Carna" localSheetId="2">[140]!_______LO709-48</definedName>
    <definedName name="Seg_Carna">[140]!_______LO709-48</definedName>
    <definedName name="SEGMENTO">#REF!</definedName>
    <definedName name="SEGMTO">[99]Dados_Gerais!$C$9</definedName>
    <definedName name="sencount" hidden="1">1</definedName>
    <definedName name="ser">'[103]Mão de Obra'!$E$27</definedName>
    <definedName name="SerP">[191]Serviços!$A$3:$F$1403</definedName>
    <definedName name="SERR">[192]Serviços!$A$3:$F$1403</definedName>
    <definedName name="serv">[191]Serviços!$A$3:$F$1403</definedName>
    <definedName name="servi">[191]Serviços!$A$3:$F$1403</definedName>
    <definedName name="ServiçoD">[191]Serviços!$A$3:$F$1403</definedName>
    <definedName name="Serviços">[193]Serviços!$A$3:$F$1403</definedName>
    <definedName name="SETEMBRO" hidden="1">{#N/A,#N/A,TRUE,"Serviços"}</definedName>
    <definedName name="SETEMBROO" hidden="1">{#N/A,#N/A,TRUE,"Serviços"}</definedName>
    <definedName name="sfsfsfs" hidden="1">{#N/A,#N/A,FALSE,"MO (2)"}</definedName>
    <definedName name="sicronov03">'[194]Banco de Dados'!$A$5:$D$56</definedName>
    <definedName name="SIN">'[98]P reaj x P atual'!$S$8</definedName>
    <definedName name="sinal">#REF!</definedName>
    <definedName name="SINALI">#REF!</definedName>
    <definedName name="sinaliz_vert">#REF!</definedName>
    <definedName name="SINTETICO" hidden="1">{#N/A,#N/A,TRUE,"TER  EXT";#N/A,#N/A,TRUE,"TER  EXT";#N/A,#N/A,TRUE,"LAT  ESQ";#N/A,#N/A,TRUE,"FRONTAL";#N/A,#N/A,TRUE,"POST";#N/A,#N/A,TRUE,"LAT  DIR"}</definedName>
    <definedName name="SMC">[187]SERVIÇOS!$G$59</definedName>
    <definedName name="SOLO">[71]SERVIÇOS!$G$14</definedName>
    <definedName name="SOLOREM_20">'[69]REMENDO MBUQ MAN'!$L$46</definedName>
    <definedName name="SOLPIR">[195]Especif!$A$26:$A$33</definedName>
    <definedName name="solver_lin" hidden="1">0</definedName>
    <definedName name="solver_num" hidden="1">0</definedName>
    <definedName name="solver_opt" hidden="1">'[196]61M-CBMI:MAT-BET'!$H$18</definedName>
    <definedName name="solver_rel1" hidden="1">3</definedName>
    <definedName name="solver_rhs1" hidden="1">0</definedName>
    <definedName name="solver_tmp" hidden="1">0</definedName>
    <definedName name="solver_typ" hidden="1">1</definedName>
    <definedName name="solver_val" hidden="1">0</definedName>
    <definedName name="SomaMedAtual">SUM(IF(#REF!=#REF!,IF(#REF!=#REF!,#REF!)))</definedName>
    <definedName name="Sorriso">#REF!</definedName>
    <definedName name="SRROO">[62]Croqui!$I$4</definedName>
    <definedName name="SRV" hidden="1">#REF!</definedName>
    <definedName name="SS" hidden="1">{#N/A,#N/A,FALSE,"MO (2)"}</definedName>
    <definedName name="SS_1" hidden="1">{#N/A,#N/A,FALSE,"MO (2)"}</definedName>
    <definedName name="SSS" hidden="1">{#N/A,#N/A,FALSE,"MO (2)"}</definedName>
    <definedName name="SSS_1" hidden="1">{#N/A,#N/A,FALSE,"MO (2)"}</definedName>
    <definedName name="ssssss" hidden="1">{#N/A,#N/A,FALSE,"MO (2)"}</definedName>
    <definedName name="sssssssssssssssssssss" hidden="1">{#N/A,#N/A,TRUE,"Plan1"}</definedName>
    <definedName name="sssssssssssssssssssss_1" hidden="1">{#N/A,#N/A,TRUE,"Plan1"}</definedName>
    <definedName name="subrog">#REF!</definedName>
    <definedName name="SUBT1">#REF!</definedName>
    <definedName name="SUBTRECH">[99]Dados_Gerais!$C$8</definedName>
    <definedName name="SUBTRECHO">[62]Croqui!$A$6</definedName>
    <definedName name="SUBTRECHO1">[62]Croqui!$B$6</definedName>
    <definedName name="svsicro2">[120]SICRO!$B$8:$E$110</definedName>
    <definedName name="sxcc" hidden="1">{#N/A,#N/A,FALSE,"SS";#N/A,#N/A,FALSE,"TER1";#N/A,#N/A,FALSE,"TER2";#N/A,#N/A,FALSE,"TER3";#N/A,#N/A,FALSE,"TP1";#N/A,#N/A,FALSE,"TP2";#N/A,#N/A,FALSE,"TP3";#N/A,#N/A,FALSE,"DI1";#N/A,#N/A,FALSE,"DI2";#N/A,#N/A,FALSE,"DI3";#N/A,#N/A,FALSE,"DS1";#N/A,#N/A,FALSE,"DS2";#N/A,#N/A,FALSE,"CM"}</definedName>
    <definedName name="T">'[18]Rel-15ª med.'!#REF!</definedName>
    <definedName name="T_25">[0]!T_25</definedName>
    <definedName name="T_med">[99]Dados_Gerais!$C$17</definedName>
    <definedName name="TA">#REF!</definedName>
    <definedName name="tab092003_1">0</definedName>
    <definedName name="tab092003_10">0</definedName>
    <definedName name="tab092003_11">0</definedName>
    <definedName name="tab092003_12">0</definedName>
    <definedName name="tab092003_13">0</definedName>
    <definedName name="tab092003_14">0</definedName>
    <definedName name="tab092003_15">0</definedName>
    <definedName name="tab092003_16">0</definedName>
    <definedName name="tab092003_17">0</definedName>
    <definedName name="tab092003_18">0</definedName>
    <definedName name="tab092003_19">0</definedName>
    <definedName name="tab092003_2">0</definedName>
    <definedName name="tab092003_20">0</definedName>
    <definedName name="tab092003_21">0</definedName>
    <definedName name="tab092003_22">0</definedName>
    <definedName name="tab092003_23">0</definedName>
    <definedName name="tab092003_24">0</definedName>
    <definedName name="tab092003_25">0</definedName>
    <definedName name="tab092003_26">0</definedName>
    <definedName name="tab092003_27">0</definedName>
    <definedName name="tab092003_28">0</definedName>
    <definedName name="tab092003_3">0</definedName>
    <definedName name="tab092003_4">0</definedName>
    <definedName name="tab092003_5">0</definedName>
    <definedName name="tab092003_6">0</definedName>
    <definedName name="tab092003_7">0</definedName>
    <definedName name="tab092003_8">0</definedName>
    <definedName name="tab092003_9">0</definedName>
    <definedName name="TABELA">[66]RELATÓRIO!$Y$10:$AC$128</definedName>
    <definedName name="tabela_1">0</definedName>
    <definedName name="tabela_10">0</definedName>
    <definedName name="tabela_11">0</definedName>
    <definedName name="tabela_12">0</definedName>
    <definedName name="tabela_13">0</definedName>
    <definedName name="tabela_14">0</definedName>
    <definedName name="tabela_15">0</definedName>
    <definedName name="tabela_16">0</definedName>
    <definedName name="tabela_17">0</definedName>
    <definedName name="tabela_18">0</definedName>
    <definedName name="tabela_19">0</definedName>
    <definedName name="tabela_2">0</definedName>
    <definedName name="tabela_20">0</definedName>
    <definedName name="tabela_21">0</definedName>
    <definedName name="tabela_22">0</definedName>
    <definedName name="tabela_23">0</definedName>
    <definedName name="tabela_24">0</definedName>
    <definedName name="tabela_25">0</definedName>
    <definedName name="tabela_26">0</definedName>
    <definedName name="tabela_27">0</definedName>
    <definedName name="tabela_28">0</definedName>
    <definedName name="tabela_29">0</definedName>
    <definedName name="tabela_3">0</definedName>
    <definedName name="tabela_30">0</definedName>
    <definedName name="tabela_31">0</definedName>
    <definedName name="tabela_32">0</definedName>
    <definedName name="tabela_33">0</definedName>
    <definedName name="tabela_34">0</definedName>
    <definedName name="tabela_35">0</definedName>
    <definedName name="tabela_36">0</definedName>
    <definedName name="tabela_37">0</definedName>
    <definedName name="tabela_38">0</definedName>
    <definedName name="tabela_39">0</definedName>
    <definedName name="tabela_4">0</definedName>
    <definedName name="tabela_40">0</definedName>
    <definedName name="tabela_41">0</definedName>
    <definedName name="tabela_42">0</definedName>
    <definedName name="tabela_43">0</definedName>
    <definedName name="tabela_44">0</definedName>
    <definedName name="tabela_45">0</definedName>
    <definedName name="tabela_46">0</definedName>
    <definedName name="tabela_47">0</definedName>
    <definedName name="tabela_48">0</definedName>
    <definedName name="tabela_49">0</definedName>
    <definedName name="tabela_5">0</definedName>
    <definedName name="tabela_50">0</definedName>
    <definedName name="tabela_51">0</definedName>
    <definedName name="tabela_52">0</definedName>
    <definedName name="tabela_53">0</definedName>
    <definedName name="tabela_54">0</definedName>
    <definedName name="tabela_55">0</definedName>
    <definedName name="tabela_56">0</definedName>
    <definedName name="tabela_57">0</definedName>
    <definedName name="tabela_58">0</definedName>
    <definedName name="tabela_59">0</definedName>
    <definedName name="tabela_6">0</definedName>
    <definedName name="tabela_60">0</definedName>
    <definedName name="tabela_7">0</definedName>
    <definedName name="tabela_8">0</definedName>
    <definedName name="tabela_9">0</definedName>
    <definedName name="tabela_de_mão_de_obra">[66]RELATÓRIO!$A$2:$C$16</definedName>
    <definedName name="tabela_de_materiais">[66]RELATÓRIO!$A$1:$D$188</definedName>
    <definedName name="tabela2000">'[197]Tabela Abril 2000'!$B$4:$N$641</definedName>
    <definedName name="TableName">"Dummy"</definedName>
    <definedName name="Tachas" hidden="1">{#N/A,#N/A,TRUE,"Plan1"}</definedName>
    <definedName name="Tachas_1" hidden="1">{#N/A,#N/A,TRUE,"Plan1"}</definedName>
    <definedName name="tachinhas">#REF!</definedName>
    <definedName name="tachões">#REF!</definedName>
    <definedName name="taxa_cap">#REF!</definedName>
    <definedName name="TB">#REF!</definedName>
    <definedName name="TCAR">[198]TCC4!$I$30</definedName>
    <definedName name="tcat">#REF!</definedName>
    <definedName name="TCB10M3">#REF!</definedName>
    <definedName name="TCBR158">[198]TCB5!$I$79</definedName>
    <definedName name="TD">#REF!</definedName>
    <definedName name="TE">#REF!</definedName>
    <definedName name="Teor_25">[184]Teor!$A$3:$A$7</definedName>
    <definedName name="Teor_26">[185]Teor!$A$3:$A$7</definedName>
    <definedName name="Teor_28">[185]Teor!$A$3:$A$7</definedName>
    <definedName name="ter">#REF!</definedName>
    <definedName name="Ter_Carna" localSheetId="2">[140]!_______LO709-47</definedName>
    <definedName name="Ter_Carna">[140]!_______LO709-47</definedName>
    <definedName name="terra">#REF!</definedName>
    <definedName name="Terra2">#REF!</definedName>
    <definedName name="TERRAP">'[98]P reaj x P atual'!$N$9</definedName>
    <definedName name="teste">#REF!</definedName>
    <definedName name="teste2">#REF!</definedName>
    <definedName name="tetet">'[15]Rel-19ª med.'!#REF!</definedName>
    <definedName name="TF">#REF!</definedName>
    <definedName name="thiago" hidden="1">{#N/A,#N/A,FALSE,"MO (2)"}</definedName>
    <definedName name="TIPO_BDI">[59]SETUP!$C$9</definedName>
    <definedName name="tit">[74]RESUMO!$A$8:$N$13,[74]RESUMO!$A$22:$N$22,[74]RESUMO!$A$29:$N$29,[74]RESUMO!$A$39:$N$39</definedName>
    <definedName name="TLC4T">#REF!</definedName>
    <definedName name="TLCB5">[199]TCB5!$I$43</definedName>
    <definedName name="TLMR">#REF!</definedName>
    <definedName name="tmat">[66]RELATÓRIO!#REF!</definedName>
    <definedName name="TOT" hidden="1">#REF!</definedName>
    <definedName name="TOTAL">#REF!</definedName>
    <definedName name="TOTAL2">#REF!</definedName>
    <definedName name="TOTAL3">#REF!</definedName>
    <definedName name="TOTALRP">[200]geral!$U$101</definedName>
    <definedName name="TOTALRP_20">[92]geral!$U$101</definedName>
    <definedName name="TOTALRP_21">[92]geral!$U$101</definedName>
    <definedName name="TOTALTB_20">[92]geral!$U$60</definedName>
    <definedName name="TOTALTB_21">[92]geral!$U$60</definedName>
    <definedName name="TRABALHO">#REF!</definedName>
    <definedName name="transp_massa">#REF!</definedName>
    <definedName name="Transporte_Brita_TSD" hidden="1">{#N/A,#N/A,TRUE,"Plan1"}</definedName>
    <definedName name="Transportes">[201]Serviços!$A$3:$F$1403</definedName>
    <definedName name="tratamento">#REF!</definedName>
    <definedName name="TRECH">[99]Dados_Gerais!$C$7</definedName>
    <definedName name="trecho">#REF!</definedName>
    <definedName name="TRECHO1">[62]Croqui!$B$5</definedName>
    <definedName name="ts">[66]RELATÓRIO!#REF!</definedName>
    <definedName name="TSD">#REF!</definedName>
    <definedName name="tsd.a">[84]TSD!#REF!</definedName>
    <definedName name="TSs">#REF!</definedName>
    <definedName name="tss.a">[84]TSD!#REF!</definedName>
    <definedName name="tt">'[15]Rel-19ª med.'!#REF!</definedName>
    <definedName name="tt_25">[0]!tt_25</definedName>
    <definedName name="tt1_25">[0]!tt1_25</definedName>
    <definedName name="TTIPO_DE_MATERIAL">'[202]Tipo de Material'!$A$9:$B$38</definedName>
    <definedName name="ttra">[66]RELATÓRIO!#REF!</definedName>
    <definedName name="ttt">'[15]Rel-19ª med.'!#REF!</definedName>
    <definedName name="tttt">'[15]Rel-19ª med.'!#REF!</definedName>
    <definedName name="ttttt">'[15]Rel-19ª med.'!#REF!</definedName>
    <definedName name="Tubo">'[43]3.4.9.TUBO O 40'!$I$52</definedName>
    <definedName name="tubopav">'[131]Transp. OAC_PAV'!$N$9</definedName>
    <definedName name="TX_Micro">[58]Consumo!$D$11</definedName>
    <definedName name="TX_RR1C">[58]Consumo!$L$8</definedName>
    <definedName name="TX_SBS6050">[58]Consumo!$F$13</definedName>
    <definedName name="TxCresc">'[105]TodasTraf-2000-NoPrint'!$C$7:$L$17</definedName>
    <definedName name="ty">'[15]Rel-19ª med.'!#REF!</definedName>
    <definedName name="tyt">'[15]Rel-19ª med.'!#REF!</definedName>
    <definedName name="TYUIO" hidden="1">{#N/A,#N/A,TRUE,"Serviços"}</definedName>
    <definedName name="TYUIOO" hidden="1">{#N/A,#N/A,TRUE,"Serviços"}</definedName>
    <definedName name="UF">[119]BRASIL!$B$4:$B$31</definedName>
    <definedName name="un" hidden="1">#N/A</definedName>
    <definedName name="Und_26">NA()</definedName>
    <definedName name="Und_27">NA()</definedName>
    <definedName name="UnidAux" hidden="1">#N/A</definedName>
    <definedName name="USA">[24]Feriados!$B$27:$B$34</definedName>
    <definedName name="Usinagem" hidden="1">{#N/A,#N/A,FALSE,"MO (2)"}</definedName>
    <definedName name="uuu" hidden="1">{#N/A,#N/A,TRUE,"Serviços"}</definedName>
    <definedName name="V">[76]!V</definedName>
    <definedName name="vala.ca">#REF!</definedName>
    <definedName name="valeta">#REF!</definedName>
    <definedName name="Vazios_25">[184]Teor!$B$3:$B$7</definedName>
    <definedName name="Vazios_26">[185]Teor!$B$3:$B$7</definedName>
    <definedName name="Vazios_28">[185]Teor!$B$3:$B$7</definedName>
    <definedName name="VERSAO">[75]PERGUNTAS!$A$1</definedName>
    <definedName name="vfv" hidden="1">{#N/A,#N/A,TRUE,"Plan1"}</definedName>
    <definedName name="Vilmar12">#REF!</definedName>
    <definedName name="vm" hidden="1">{#N/A,#N/A,FALSE,"MO (2)"}</definedName>
    <definedName name="VOL_MASSA">#REF!</definedName>
    <definedName name="volbase">#REF!</definedName>
    <definedName name="volsub">#REF!</definedName>
    <definedName name="volsubl">#REF!</definedName>
    <definedName name="VPI">'[99]Folha de Medição'!$I$51</definedName>
    <definedName name="vpmensal">[203]Curva_S!$D$5</definedName>
    <definedName name="VREAJ">'[99]Folha de Medição'!$K$51</definedName>
    <definedName name="vv">#REF!</definedName>
    <definedName name="vvv" hidden="1">{#N/A,#N/A,FALSE,"MO (2)"}</definedName>
    <definedName name="vvv_1" hidden="1">{#N/A,#N/A,FALSE,"MO (2)"}</definedName>
    <definedName name="w" hidden="1">{#N/A,#N/A,TRUE,"Plan1"}</definedName>
    <definedName name="we">[76]!we</definedName>
    <definedName name="WEN">#REF!</definedName>
    <definedName name="wer">[0]!Plan1</definedName>
    <definedName name="wew_38">wew_38</definedName>
    <definedName name="wewewew" hidden="1">{#N/A,#N/A,FALSE,"MO (2)"}</definedName>
    <definedName name="WEWR">#N/A</definedName>
    <definedName name="WEWRWR_1">[0]!WEWRWR_1</definedName>
    <definedName name="WEWRWR_10">[0]!WEWRWR_10</definedName>
    <definedName name="WEWRWR_12">[0]!WEWRWR_12</definedName>
    <definedName name="WEWRWR_13">[0]!WEWRWR_13</definedName>
    <definedName name="WEWRWR_14">[0]!WEWRWR_14</definedName>
    <definedName name="WEWRWR_19">WEWRWR_19</definedName>
    <definedName name="WEWRWR_2">[0]!WEWRWR_2</definedName>
    <definedName name="WEWRWR_20" localSheetId="2">[140]!__PR1050</definedName>
    <definedName name="WEWRWR_20">[140]!__PR1050</definedName>
    <definedName name="WEWRWR_21">WEWRWR_21</definedName>
    <definedName name="WEWRWR_22">[0]!WEWRWR_22</definedName>
    <definedName name="WEWRWR_23">WEWRWR_23</definedName>
    <definedName name="WEWRWR_24">WEWRWR_24</definedName>
    <definedName name="WEWRWR_25">[0]!WEWRWR_25</definedName>
    <definedName name="WEWRWR_26">[0]!WEWRWR_26</definedName>
    <definedName name="WEWRWR_27">[0]!WEWRWR_27</definedName>
    <definedName name="WEWRWR_28">[0]!WEWRWR_28</definedName>
    <definedName name="WEWRWR_29">[0]!WEWRWR_29</definedName>
    <definedName name="WEWRWR_3">[0]!WEWRWR_3</definedName>
    <definedName name="WEWRWR_30">[0]!WEWRWR_30</definedName>
    <definedName name="WEWRWR_31">[0]!WEWRWR_31</definedName>
    <definedName name="WEWRWR_32">[0]!WEWRWR_32</definedName>
    <definedName name="WEWRWR_33">[0]!WEWRWR_33</definedName>
    <definedName name="WEWRWR_34">[0]!WEWRWR_34</definedName>
    <definedName name="WEWRWR_35">[0]!WEWRWR_35</definedName>
    <definedName name="WEWRWR_36">[0]!WEWRWR_36</definedName>
    <definedName name="WEWRWR_37">[0]!WEWRWR_37</definedName>
    <definedName name="WEWRWR_38">[0]!WEWRWR_38</definedName>
    <definedName name="WEWRWR_39">WEWRWR_39</definedName>
    <definedName name="WEWRWR_4">[0]!WEWRWR_4</definedName>
    <definedName name="WEWRWR_40">WEWRWR_40</definedName>
    <definedName name="WEWRWR_41">WEWRWR_41</definedName>
    <definedName name="WEWRWR_42">WEWRWR_42</definedName>
    <definedName name="WEWRWR_43">WEWRWR_43</definedName>
    <definedName name="WEWRWR_44">WEWRWR_44</definedName>
    <definedName name="WEWRWR_45">WEWRWR_45</definedName>
    <definedName name="WEWRWR_46">WEWRWR_46</definedName>
    <definedName name="WEWRWR_47">WEWRWR_47</definedName>
    <definedName name="WEWRWR_48">WEWRWR_48</definedName>
    <definedName name="WEWRWR_5">[0]!WEWRWR_5</definedName>
    <definedName name="WEWRWR_51">WEWRWR_51</definedName>
    <definedName name="WEWRWR_52">WEWRWR_52</definedName>
    <definedName name="WEWRWR_53">WEWRWR_53</definedName>
    <definedName name="WEWRWR_54">WEWRWR_54</definedName>
    <definedName name="WEWRWR_55">WEWRWR_55</definedName>
    <definedName name="WEWRWR_56">WEWRWR_56</definedName>
    <definedName name="WEWRWR_57">WEWRWR_57</definedName>
    <definedName name="WEWRWR_58">WEWRWR_58</definedName>
    <definedName name="WEWRWR_59">WEWRWR_59</definedName>
    <definedName name="WEWRWR_6">[0]!WEWRWR_6</definedName>
    <definedName name="WEWRWR_60">WEWRWR_60</definedName>
    <definedName name="WEWRWR_61">WEWRWR_61</definedName>
    <definedName name="WEWRWR_62">WEWRWR_62</definedName>
    <definedName name="WEWRWR_63">WEWRWR_63</definedName>
    <definedName name="WEWRWR_64">WEWRWR_64</definedName>
    <definedName name="WEWRWR_65">WEWRWR_65</definedName>
    <definedName name="WEWRWR_66">WEWRWR_66</definedName>
    <definedName name="WEWRWR_67">WEWRWR_67</definedName>
    <definedName name="WEWRWR_68">WEWRWR_68</definedName>
    <definedName name="WEWRWR_69">WEWRWR_69</definedName>
    <definedName name="WEWRWR_7">[0]!WEWRWR_7</definedName>
    <definedName name="WEWRWR_70">WEWRWR_70</definedName>
    <definedName name="WEWRWR_71">WEWRWR_71</definedName>
    <definedName name="WEWRWR_72">WEWRWR_72</definedName>
    <definedName name="WEWRWR_8">[0]!WEWRWR_8</definedName>
    <definedName name="WEWRWR_9">[0]!WEWRWR_9</definedName>
    <definedName name="wrn.ACABINT." hidden="1">{#N/A,#N/A,FALSE,"SS";#N/A,#N/A,FALSE,"TER1";#N/A,#N/A,FALSE,"TER2";#N/A,#N/A,FALSE,"TER3";#N/A,#N/A,FALSE,"TP1";#N/A,#N/A,FALSE,"TP2";#N/A,#N/A,FALSE,"TP3";#N/A,#N/A,FALSE,"DI1";#N/A,#N/A,FALSE,"DI2";#N/A,#N/A,FALSE,"DI3";#N/A,#N/A,FALSE,"DS1";#N/A,#N/A,FALSE,"DS2";#N/A,#N/A,FALSE,"CM"}</definedName>
    <definedName name="wrn.ACABINT._.TOT." hidden="1">{#N/A,#N/A,FALSE,"SS 1";#N/A,#N/A,FALSE,"TER 1 (A)";#N/A,#N/A,FALSE,"SS 2";#N/A,#N/A,FALSE,"TER 1 (B)";#N/A,#N/A,FALSE,"TER 1 (C)";#N/A,#N/A,FALSE,"TER 1 (D)";#N/A,#N/A,FALSE,"TER 1 (E)";#N/A,#N/A,FALSE,"TER 2 "}</definedName>
    <definedName name="wrn.COLETAS._.DE._.EQUIPAMENTOS." hidden="1">{#N/A,#N/A,FALSE,"EQUIPAMENTOS"}</definedName>
    <definedName name="wrn.COLETAS._.DE._.MATERIAIS." hidden="1">{#N/A,#N/A,FALSE,"SOTREQ"}</definedName>
    <definedName name="wrn.COMP._.EQUIP." hidden="1">{#N/A,#N/A,FALSE,"EQUIPAMENTOS"}</definedName>
    <definedName name="wrn.COMP._.MATERIAIS." hidden="1">{#N/A,#N/A,FALSE,"MATERIAIS"}</definedName>
    <definedName name="wrn.FACHADA." hidden="1">{#N/A,#N/A,TRUE,"TER  EXT";#N/A,#N/A,TRUE,"TER  EXT";#N/A,#N/A,TRUE,"LAT  ESQ";#N/A,#N/A,TRUE,"FRONTAL";#N/A,#N/A,TRUE,"POST";#N/A,#N/A,TRUE,"LAT  DIR"}</definedName>
    <definedName name="wrn.GERAL." hidden="1">{#N/A,#N/A,FALSE,"ET-CAPA";#N/A,#N/A,FALSE,"ET-PAG1";#N/A,#N/A,FALSE,"ET-PAG2";#N/A,#N/A,FALSE,"ET-PAG3";#N/A,#N/A,FALSE,"ET-PAG4";#N/A,#N/A,FALSE,"ET-PAG5"}</definedName>
    <definedName name="wrn.LEVFER." hidden="1">{#N/A,#N/A,FALSE,"LEVFER V2 P";#N/A,#N/A,FALSE,"LEVFER V2 P10%"}</definedName>
    <definedName name="wrn.mo2." hidden="1">{#N/A,#N/A,FALSE,"MO (2)"}</definedName>
    <definedName name="wrn.mo2._1" hidden="1">{#N/A,#N/A,FALSE,"MO (2)"}</definedName>
    <definedName name="wrn.Orçamento." hidden="1">{#N/A,#N/A,FALSE,"Planilha";#N/A,#N/A,FALSE,"Resumo";#N/A,#N/A,FALSE,"Fisico";#N/A,#N/A,FALSE,"Financeiro";#N/A,#N/A,FALSE,"Financeiro"}</definedName>
    <definedName name="wrn.PENDENCIAS." hidden="1">{#N/A,#N/A,FALSE,"GERAL";#N/A,#N/A,FALSE,"012-96";#N/A,#N/A,FALSE,"018-96";#N/A,#N/A,FALSE,"027-96";#N/A,#N/A,FALSE,"059-96";#N/A,#N/A,FALSE,"076-96";#N/A,#N/A,FALSE,"019-97";#N/A,#N/A,FALSE,"021-97";#N/A,#N/A,FALSE,"022-97";#N/A,#N/A,FALSE,"028-97"}</definedName>
    <definedName name="wrn.PLANILHAS." hidden="1">{#N/A,#N/A,FALSE,"PL. LT 01 - TO134";#N/A,#N/A,FALSE,"PL. LT 02 - TO255";#N/A,#N/A,FALSE,"PL. LT 03 - TO255";#N/A,#N/A,FALSE,"PL. LT 04 - TO374";#N/A,#N/A,FALSE,"PL. LT 05 - TO050";#N/A,#N/A,FALSE,"PL. LT 06 - TO050";#N/A,#N/A,FALSE,"PL. LT 07 - TO280";#N/A,#N/A,FALSE,"PL. LT 08 - TO280";#N/A,#N/A,FALSE,"PL. LT 09 - TO280";#N/A,#N/A,FALSE,"PL. LT 10 - TO373";#N/A,#N/A,FALSE,"PL. LT 11 - TO373";#N/A,#N/A,FALSE,"PL LT 12 - TO373";#N/A,#N/A,FALSE,"PL LT 13 - TO050";#N/A,#N/A,FALSE,"PL LT 14 - TO050";#N/A,#N/A,FALSE,"PL LT 15 - TO050";#N/A,#N/A,FALSE,"PL LT 16 - TO255"}</definedName>
    <definedName name="wrn.PNEUS." hidden="1">{#N/A,#N/A,FALSE,"EQUIPAMENTOS"}</definedName>
    <definedName name="wrn.relext." hidden="1">{#N/A,#N/A,TRUE,"Plan1"}</definedName>
    <definedName name="wrn.relext._1" hidden="1">{#N/A,#N/A,TRUE,"Plan1"}</definedName>
    <definedName name="wrn.SBBE." hidden="1">{#N/A,#N/A,FALSE,"Plan1"}</definedName>
    <definedName name="wrn.SERV._.PAVTO." hidden="1">{#N/A,#N/A,FALSE,"SS 1";#N/A,#N/A,FALSE,"SS 2";#N/A,#N/A,FALSE,"TER 1 (1)";#N/A,#N/A,FALSE,"TER 1 (2)";#N/A,#N/A,FALSE,"TER 2 ";#N/A,#N/A,FALSE,"TP  (1)";#N/A,#N/A,FALSE,"TP  (2)";#N/A,#N/A,FALSE,"CM BAR"}</definedName>
    <definedName name="wrn.Tipo." hidden="1">{#N/A,#N/A,TRUE,"Serviços"}</definedName>
    <definedName name="wrn.Tipo.." hidden="1">{#N/A,#N/A,TRUE,"Serviços"}</definedName>
    <definedName name="WW">#REF!</definedName>
    <definedName name="wwwww" hidden="1">{#N/A,#N/A,FALSE,"MO (2)"}</definedName>
    <definedName name="wwwwww" hidden="1">{#N/A,#N/A,FALSE,"MO (2)"}</definedName>
    <definedName name="x">[193]Serviços!$A$3:$F$1403</definedName>
    <definedName name="XX_2">NA()</definedName>
    <definedName name="xx_38">xx_38</definedName>
    <definedName name="XXX_1">[0]!XXX_1</definedName>
    <definedName name="XXX_10">[0]!XXX_10</definedName>
    <definedName name="XXX_12">[0]!XXX_12</definedName>
    <definedName name="XXX_13">[0]!XXX_13</definedName>
    <definedName name="XXX_14">[0]!XXX_14</definedName>
    <definedName name="XXX_19">XXX_19</definedName>
    <definedName name="XXX_2">[0]!XXX_2</definedName>
    <definedName name="XXX_20" localSheetId="2">[140]!__TP5</definedName>
    <definedName name="XXX_20">[140]!__TP5</definedName>
    <definedName name="XXX_21">XXX_21</definedName>
    <definedName name="XXX_22">[0]!XXX_22</definedName>
    <definedName name="XXX_23">XXX_23</definedName>
    <definedName name="XXX_24">XXX_24</definedName>
    <definedName name="XXX_25">[0]!XXX_25</definedName>
    <definedName name="XXX_26">[0]!XXX_26</definedName>
    <definedName name="XXX_27">[0]!XXX_27</definedName>
    <definedName name="XXX_28">[0]!XXX_28</definedName>
    <definedName name="XXX_29">[0]!XXX_29</definedName>
    <definedName name="XXX_3">[0]!XXX_3</definedName>
    <definedName name="XXX_30">[0]!XXX_30</definedName>
    <definedName name="XXX_31">[0]!XXX_31</definedName>
    <definedName name="XXX_32">[0]!XXX_32</definedName>
    <definedName name="XXX_33">[0]!XXX_33</definedName>
    <definedName name="XXX_34">[0]!XXX_34</definedName>
    <definedName name="XXX_35">[0]!XXX_35</definedName>
    <definedName name="XXX_36">[0]!XXX_36</definedName>
    <definedName name="XXX_37">[0]!XXX_37</definedName>
    <definedName name="XXX_38">[0]!XXX_38</definedName>
    <definedName name="XXX_39">XXX_39</definedName>
    <definedName name="XXX_4">[0]!XXX_4</definedName>
    <definedName name="XXX_40">XXX_40</definedName>
    <definedName name="XXX_41">XXX_41</definedName>
    <definedName name="XXX_42">XXX_42</definedName>
    <definedName name="XXX_43">XXX_43</definedName>
    <definedName name="XXX_44">XXX_44</definedName>
    <definedName name="XXX_45">XXX_45</definedName>
    <definedName name="XXX_46">XXX_46</definedName>
    <definedName name="XXX_47">XXX_47</definedName>
    <definedName name="XXX_48">XXX_48</definedName>
    <definedName name="XXX_5">[0]!XXX_5</definedName>
    <definedName name="XXX_51">XXX_51</definedName>
    <definedName name="XXX_52">XXX_52</definedName>
    <definedName name="XXX_53">XXX_53</definedName>
    <definedName name="XXX_54">XXX_54</definedName>
    <definedName name="XXX_55">XXX_55</definedName>
    <definedName name="XXX_56">XXX_56</definedName>
    <definedName name="XXX_57">XXX_57</definedName>
    <definedName name="XXX_58">XXX_58</definedName>
    <definedName name="XXX_59">XXX_59</definedName>
    <definedName name="XXX_6">[0]!XXX_6</definedName>
    <definedName name="XXX_60">XXX_60</definedName>
    <definedName name="XXX_61">XXX_61</definedName>
    <definedName name="XXX_62">XXX_62</definedName>
    <definedName name="XXX_63">XXX_63</definedName>
    <definedName name="XXX_64">XXX_64</definedName>
    <definedName name="XXX_65">XXX_65</definedName>
    <definedName name="XXX_66">XXX_66</definedName>
    <definedName name="XXX_67">XXX_67</definedName>
    <definedName name="XXX_68">XXX_68</definedName>
    <definedName name="XXX_69">XXX_69</definedName>
    <definedName name="XXX_7">[0]!XXX_7</definedName>
    <definedName name="XXX_70">XXX_70</definedName>
    <definedName name="XXX_71">XXX_71</definedName>
    <definedName name="XXX_72">XXX_72</definedName>
    <definedName name="XXX_8">[0]!XXX_8</definedName>
    <definedName name="XXX_9">[0]!XXX_9</definedName>
    <definedName name="xxxaa" hidden="1">{#N/A,#N/A,FALSE,"MO (2)"}</definedName>
    <definedName name="xxxxx" hidden="1">{#N/A,#N/A,FALSE,"MO (2)"}</definedName>
    <definedName name="XXXXXX" localSheetId="2">[0]!a022e</definedName>
    <definedName name="XXXXXX">[0]!a022e</definedName>
    <definedName name="Y" hidden="1">{#N/A,#N/A,FALSE,"MO (2)"}</definedName>
    <definedName name="yy" hidden="1">{#N/A,#N/A,TRUE,"Serviços"}</definedName>
    <definedName name="z" hidden="1">{#N/A,#N/A,FALSE,"MO (2)"}</definedName>
    <definedName name="z_1" hidden="1">{#N/A,#N/A,FALSE,"MO (2)"}</definedName>
    <definedName name="Z_E8D46A29_8D28_49CA_936A_9705D639E1C7_.wvu.PrintArea" localSheetId="3" hidden="1">'ORÇA '!#REF!</definedName>
    <definedName name="zaza" hidden="1">{#N/A,#N/A,FALSE,"MO (2)"}</definedName>
    <definedName name="zaza_1" hidden="1">{#N/A,#N/A,FALSE,"MO (2)"}</definedName>
    <definedName name="zebra">#REF!</definedName>
    <definedName name="zenil">#REF!</definedName>
    <definedName name="ZONASUL">'[129]CUSTO ZONA SUL'!$A$3:$N$21</definedName>
    <definedName name="zxz" hidden="1">{#N/A,#N/A,FALSE,"MO (2)"}</definedName>
    <definedName name="zz">[193]Serviços!$A$3:$F$1403</definedName>
    <definedName name="ZZZZZ">#N/A</definedName>
  </definedNames>
  <calcPr calcId="191029"/>
  <customWorkbookViews>
    <customWorkbookView name="joão - Modo de exibição pessoal" guid="{E8D46A29-8D28-49CA-936A-9705D639E1C7}" mergeInterval="0" personalView="1" maximized="1" xWindow="1" yWindow="1" windowWidth="1600" windowHeight="610" tabRatio="857" activeSheetId="3"/>
    <customWorkbookView name="ECP - Modo de exibição pessoal" guid="{0C989940-19FB-11D4-B636-00D0093DDF73}" mergeInterval="0" personalView="1" maximized="1" windowWidth="796" windowHeight="438" tabRatio="857" activeSheetId="3"/>
    <customWorkbookView name="&lt;: - Modo de exibição pessoal" guid="{AFF92C80-53BE-11D2-88E1-0040C72A12C5}" mergeInterval="0" personalView="1" maximized="1" windowWidth="796" windowHeight="400" tabRatio="857" activeSheetId="3"/>
    <customWorkbookView name="Máquina2 - Modo de exibição pessoal" guid="{F1F53240-5C6B-11D2-88BD-0040C72A12C5}" mergeInterval="0" personalView="1" maximized="1" windowWidth="796" windowHeight="411" tabRatio="857" activeSheetId="5"/>
    <customWorkbookView name="Máquina1 - Modo de exibição pessoal" guid="{EE864208-5880-11D2-88BD-0040C708D492}" mergeInterval="0" personalView="1" maximized="1" windowWidth="796" windowHeight="411" tabRatio="857" activeSheetId="4" showComments="commIndAndComment"/>
    <customWorkbookView name="PENTIUM - Modo de exibição pessoal" guid="{96D85DE4-FE1B-11D2-8AAF-0040C72A12C5}" mergeInterval="0" personalView="1" maximized="1" windowWidth="796" windowHeight="411" tabRatio="857" activeSheetId="3"/>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7" i="96" l="1"/>
  <c r="F18" i="96"/>
  <c r="F19" i="96"/>
  <c r="F22" i="96" s="1"/>
  <c r="F73" i="96"/>
  <c r="F72" i="96"/>
  <c r="F71" i="96"/>
  <c r="F70" i="96"/>
  <c r="F69" i="96"/>
  <c r="F68" i="96"/>
  <c r="F62" i="96"/>
  <c r="F61" i="96"/>
  <c r="F58" i="96"/>
  <c r="F56" i="96"/>
  <c r="F55" i="96"/>
  <c r="F54" i="96"/>
  <c r="F57" i="96" s="1"/>
  <c r="F53" i="96"/>
  <c r="F52" i="96"/>
  <c r="F51" i="96"/>
  <c r="F44" i="96"/>
  <c r="F43" i="96"/>
  <c r="F42" i="96"/>
  <c r="F41" i="96"/>
  <c r="F38" i="96"/>
  <c r="F32" i="96"/>
  <c r="F31" i="96"/>
  <c r="F30" i="96"/>
  <c r="F29" i="96"/>
  <c r="F28" i="96"/>
  <c r="F27" i="96"/>
  <c r="F26" i="96"/>
  <c r="F76" i="96" s="1"/>
  <c r="F77" i="96" s="1"/>
  <c r="F25" i="96"/>
  <c r="F3" i="96"/>
  <c r="F58" i="4"/>
  <c r="F58" i="2"/>
  <c r="F72" i="2"/>
  <c r="F71" i="2"/>
  <c r="F62" i="4"/>
  <c r="E62" i="4"/>
  <c r="D62" i="4"/>
  <c r="C62" i="4"/>
  <c r="B62" i="4"/>
  <c r="A62" i="4"/>
  <c r="F62" i="2"/>
  <c r="F61" i="2"/>
  <c r="I4" i="94"/>
  <c r="F70" i="2"/>
  <c r="F69" i="2"/>
  <c r="F68" i="2"/>
  <c r="R13" i="95"/>
  <c r="R14" i="95"/>
  <c r="R15" i="95"/>
  <c r="R16" i="95"/>
  <c r="R12" i="95"/>
  <c r="R11" i="95"/>
  <c r="A3" i="91" l="1"/>
  <c r="I18" i="91" l="1"/>
  <c r="F73" i="2" l="1"/>
  <c r="S9" i="94"/>
  <c r="S8" i="94"/>
  <c r="S7" i="94"/>
  <c r="S6" i="94"/>
  <c r="S5" i="94"/>
  <c r="S4" i="94"/>
  <c r="B10" i="92"/>
  <c r="Q9" i="94" l="1"/>
  <c r="Q8" i="94"/>
  <c r="Q7" i="94"/>
  <c r="Q6" i="94"/>
  <c r="Q5" i="94"/>
  <c r="Q4" i="94"/>
  <c r="P9" i="94"/>
  <c r="P8" i="94"/>
  <c r="P7" i="94"/>
  <c r="P6" i="94"/>
  <c r="P5" i="94"/>
  <c r="P4" i="94"/>
  <c r="H14" i="91" l="1"/>
  <c r="Q14" i="91" s="1"/>
  <c r="H13" i="91"/>
  <c r="Q13" i="91" s="1"/>
  <c r="H12" i="91"/>
  <c r="Q12" i="91" s="1"/>
  <c r="H11" i="91"/>
  <c r="Q11" i="91" s="1"/>
  <c r="H9" i="91"/>
  <c r="Q9" i="91" s="1"/>
  <c r="H10" i="91"/>
  <c r="Q10" i="91" s="1"/>
  <c r="Q10" i="94" l="1"/>
  <c r="A73" i="4" l="1"/>
  <c r="B73" i="4"/>
  <c r="C73" i="4"/>
  <c r="D73" i="4"/>
  <c r="E73" i="4"/>
  <c r="F73" i="4"/>
  <c r="A74" i="4"/>
  <c r="B74" i="4"/>
  <c r="C74" i="4"/>
  <c r="D74" i="4"/>
  <c r="E74" i="4"/>
  <c r="A68" i="4"/>
  <c r="B68" i="4"/>
  <c r="C68" i="4"/>
  <c r="D68" i="4"/>
  <c r="E68" i="4"/>
  <c r="F68" i="4"/>
  <c r="A69" i="4"/>
  <c r="B69" i="4"/>
  <c r="C69" i="4"/>
  <c r="D69" i="4"/>
  <c r="E69" i="4"/>
  <c r="F69" i="4"/>
  <c r="A70" i="4"/>
  <c r="B70" i="4"/>
  <c r="C70" i="4"/>
  <c r="D70" i="4"/>
  <c r="E70" i="4"/>
  <c r="F70" i="4"/>
  <c r="A71" i="4"/>
  <c r="B71" i="4"/>
  <c r="C71" i="4"/>
  <c r="D71" i="4"/>
  <c r="E71" i="4"/>
  <c r="F71" i="4"/>
  <c r="A72" i="4"/>
  <c r="B72" i="4"/>
  <c r="C72" i="4"/>
  <c r="D72" i="4"/>
  <c r="E72" i="4"/>
  <c r="F72" i="4"/>
  <c r="B63" i="4"/>
  <c r="C63" i="4"/>
  <c r="C61" i="4"/>
  <c r="B61" i="4"/>
  <c r="A63" i="4"/>
  <c r="D63" i="4"/>
  <c r="E63" i="4"/>
  <c r="F63" i="4"/>
  <c r="A43" i="4"/>
  <c r="B43" i="4"/>
  <c r="C43" i="4"/>
  <c r="D43" i="4"/>
  <c r="E43" i="4"/>
  <c r="A44" i="4"/>
  <c r="B44" i="4"/>
  <c r="C44" i="4"/>
  <c r="D44" i="4"/>
  <c r="E44" i="4"/>
  <c r="A45" i="4"/>
  <c r="B45" i="4"/>
  <c r="C45" i="4"/>
  <c r="D45" i="4"/>
  <c r="E45" i="4"/>
  <c r="F45" i="4"/>
  <c r="P10" i="94" l="1"/>
  <c r="G32" i="62"/>
  <c r="G37" i="62" s="1"/>
  <c r="Q18" i="62"/>
  <c r="S18" i="62" s="1"/>
  <c r="H18" i="62"/>
  <c r="I18" i="62" s="1"/>
  <c r="K18" i="62" s="1"/>
  <c r="Q16" i="62"/>
  <c r="S16" i="62" s="1"/>
  <c r="H16" i="62"/>
  <c r="I16" i="62" s="1"/>
  <c r="K16" i="62" s="1"/>
  <c r="Q12" i="62"/>
  <c r="S12" i="62" s="1"/>
  <c r="H12" i="62"/>
  <c r="I12" i="62" s="1"/>
  <c r="K12" i="62" s="1"/>
  <c r="Q10" i="62"/>
  <c r="S10" i="62" s="1"/>
  <c r="H10" i="62"/>
  <c r="I10" i="62" s="1"/>
  <c r="K10" i="62" s="1"/>
  <c r="Q8" i="62"/>
  <c r="S8" i="62" l="1"/>
  <c r="F52" i="2"/>
  <c r="F51" i="2"/>
  <c r="V17" i="95"/>
  <c r="U17" i="95"/>
  <c r="T17" i="95"/>
  <c r="S17" i="95"/>
  <c r="F54" i="2"/>
  <c r="X15" i="91"/>
  <c r="F42" i="2" s="1"/>
  <c r="J10" i="92"/>
  <c r="D10" i="92"/>
  <c r="F10" i="92"/>
  <c r="T19" i="95" l="1"/>
  <c r="U19" i="95"/>
  <c r="I12" i="3"/>
  <c r="I7" i="3"/>
  <c r="I18" i="3" s="1"/>
  <c r="I19" i="3" s="1"/>
  <c r="I20" i="3" s="1"/>
  <c r="J17" i="73"/>
  <c r="G17" i="73"/>
  <c r="J16" i="73"/>
  <c r="G16" i="73"/>
  <c r="J15" i="73"/>
  <c r="J14" i="73"/>
  <c r="J12" i="73"/>
  <c r="G12" i="73"/>
  <c r="G11" i="73"/>
  <c r="G10" i="73"/>
  <c r="J9" i="73"/>
  <c r="J8" i="73"/>
  <c r="J7" i="73"/>
  <c r="G7" i="73"/>
  <c r="J6" i="73"/>
  <c r="G6" i="73"/>
  <c r="J5" i="73"/>
  <c r="G5" i="73"/>
  <c r="U9" i="94"/>
  <c r="L9" i="94"/>
  <c r="J9" i="94"/>
  <c r="U8" i="94"/>
  <c r="L8" i="94"/>
  <c r="J8" i="94"/>
  <c r="U7" i="94"/>
  <c r="L7" i="94"/>
  <c r="J7" i="94"/>
  <c r="U6" i="94"/>
  <c r="L6" i="94"/>
  <c r="J6" i="94"/>
  <c r="U5" i="94"/>
  <c r="L5" i="94"/>
  <c r="J5" i="94"/>
  <c r="U4" i="94"/>
  <c r="L4" i="94"/>
  <c r="J4" i="94"/>
  <c r="I5" i="94"/>
  <c r="I6" i="94" s="1"/>
  <c r="I7" i="94" s="1"/>
  <c r="I8" i="94" s="1"/>
  <c r="I9" i="94" s="1"/>
  <c r="M10" i="92"/>
  <c r="L10" i="92"/>
  <c r="K10" i="92"/>
  <c r="I10" i="92"/>
  <c r="H10" i="92"/>
  <c r="G10" i="92"/>
  <c r="E10" i="92"/>
  <c r="F44" i="2" s="1"/>
  <c r="F44" i="4" s="1"/>
  <c r="C10" i="92"/>
  <c r="F43" i="2" s="1"/>
  <c r="F43" i="4" s="1"/>
  <c r="W15" i="91"/>
  <c r="F41" i="2" s="1"/>
  <c r="N15" i="91"/>
  <c r="F17" i="2" s="1"/>
  <c r="F17" i="4" s="1"/>
  <c r="Y14" i="91"/>
  <c r="T14" i="91"/>
  <c r="U14" i="91" s="1"/>
  <c r="S14" i="91"/>
  <c r="R14" i="91"/>
  <c r="P14" i="91"/>
  <c r="O14" i="91"/>
  <c r="Y13" i="91"/>
  <c r="T13" i="91"/>
  <c r="V13" i="91" s="1"/>
  <c r="S13" i="91"/>
  <c r="R13" i="91"/>
  <c r="P13" i="91"/>
  <c r="O13" i="91"/>
  <c r="Y12" i="91"/>
  <c r="T12" i="91"/>
  <c r="V12" i="91" s="1"/>
  <c r="S12" i="91"/>
  <c r="R12" i="91"/>
  <c r="P12" i="91"/>
  <c r="O12" i="91"/>
  <c r="Y11" i="91"/>
  <c r="T11" i="91"/>
  <c r="V11" i="91" s="1"/>
  <c r="S11" i="91"/>
  <c r="R11" i="91"/>
  <c r="P11" i="91"/>
  <c r="O11" i="91"/>
  <c r="Y10" i="91"/>
  <c r="T10" i="91"/>
  <c r="V10" i="91" s="1"/>
  <c r="S10" i="91"/>
  <c r="R10" i="91"/>
  <c r="P10" i="91"/>
  <c r="O10" i="91"/>
  <c r="Y9" i="91"/>
  <c r="T9" i="91"/>
  <c r="S9" i="91"/>
  <c r="R9" i="91"/>
  <c r="P9" i="91"/>
  <c r="O9" i="91"/>
  <c r="A1" i="91"/>
  <c r="S10" i="94" l="1"/>
  <c r="F74" i="4" s="1"/>
  <c r="R15" i="91"/>
  <c r="F28" i="2" s="1"/>
  <c r="F28" i="4" s="1"/>
  <c r="V14" i="91"/>
  <c r="U12" i="91"/>
  <c r="P15" i="91"/>
  <c r="F26" i="2" s="1"/>
  <c r="F26" i="4" s="1"/>
  <c r="Q15" i="91"/>
  <c r="S15" i="91"/>
  <c r="F29" i="2" s="1"/>
  <c r="F29" i="4" s="1"/>
  <c r="T15" i="91"/>
  <c r="Y15" i="91"/>
  <c r="U10" i="91"/>
  <c r="O15" i="91"/>
  <c r="F18" i="2" s="1"/>
  <c r="F18" i="4" s="1"/>
  <c r="U9" i="91"/>
  <c r="V9" i="91"/>
  <c r="V15" i="91" s="1"/>
  <c r="F32" i="2" s="1"/>
  <c r="F32" i="4" s="1"/>
  <c r="U11" i="91"/>
  <c r="U13" i="91"/>
  <c r="F30" i="2" l="1"/>
  <c r="F30" i="4" s="1"/>
  <c r="E5" i="4"/>
  <c r="F3" i="2"/>
  <c r="R17" i="91"/>
  <c r="F25" i="2" s="1"/>
  <c r="F25" i="4" s="1"/>
  <c r="F27" i="2"/>
  <c r="F27" i="4" s="1"/>
  <c r="U15" i="91"/>
  <c r="F31" i="2" s="1"/>
  <c r="F31" i="4" s="1"/>
  <c r="F19" i="2"/>
  <c r="F19" i="4" s="1"/>
  <c r="B20" i="3"/>
  <c r="B27" i="3" s="1"/>
  <c r="A20" i="3"/>
  <c r="A27" i="3" s="1"/>
  <c r="B19" i="3"/>
  <c r="B26" i="3" s="1"/>
  <c r="A19" i="3"/>
  <c r="A26" i="3" s="1"/>
  <c r="B18" i="3"/>
  <c r="B25" i="3" s="1"/>
  <c r="A18" i="3"/>
  <c r="A25" i="3" s="1"/>
  <c r="A4" i="31" l="1"/>
  <c r="A67" i="4" l="1"/>
  <c r="B67" i="4"/>
  <c r="C67" i="4"/>
  <c r="D67" i="4"/>
  <c r="E67" i="4"/>
  <c r="F67" i="4"/>
  <c r="B38" i="3" l="1"/>
  <c r="B43" i="3" s="1"/>
  <c r="A38" i="3"/>
  <c r="I32" i="3"/>
  <c r="I27" i="3"/>
  <c r="H8" i="62"/>
  <c r="I8" i="62" s="1"/>
  <c r="K8" i="62" l="1"/>
  <c r="F8" i="4"/>
  <c r="A27" i="4" l="1"/>
  <c r="B27" i="4"/>
  <c r="C27" i="4"/>
  <c r="D27" i="4"/>
  <c r="E27" i="4"/>
  <c r="A66" i="4" l="1"/>
  <c r="A60" i="4"/>
  <c r="A47" i="4"/>
  <c r="A40" i="4"/>
  <c r="A37" i="4"/>
  <c r="A24" i="4"/>
  <c r="A16" i="4"/>
  <c r="D76" i="4"/>
  <c r="B76" i="4"/>
  <c r="D66" i="4"/>
  <c r="B66" i="4"/>
  <c r="D60" i="4"/>
  <c r="B60" i="4"/>
  <c r="D47" i="4"/>
  <c r="B47" i="4"/>
  <c r="D40" i="4"/>
  <c r="B40" i="4"/>
  <c r="D37" i="4"/>
  <c r="B37" i="4"/>
  <c r="D24" i="4"/>
  <c r="B24" i="4"/>
  <c r="B16" i="4"/>
  <c r="D16" i="4"/>
  <c r="D13" i="4"/>
  <c r="B13" i="4"/>
  <c r="A13" i="4"/>
  <c r="B7" i="4"/>
  <c r="D7" i="4"/>
  <c r="A7" i="4"/>
  <c r="B6" i="4"/>
  <c r="C6" i="4"/>
  <c r="D6" i="4"/>
  <c r="A6" i="4"/>
  <c r="H14" i="62" l="1"/>
  <c r="I14" i="62" s="1"/>
  <c r="I23" i="62" s="1"/>
  <c r="K14" i="62" l="1"/>
  <c r="J23" i="62" s="1"/>
  <c r="Q14" i="62"/>
  <c r="I27" i="62" s="1"/>
  <c r="S14" i="62" l="1"/>
  <c r="J27" i="62" s="1"/>
  <c r="D20" i="3" l="1"/>
  <c r="D19" i="3"/>
  <c r="D26" i="3" s="1"/>
  <c r="H20" i="3" l="1"/>
  <c r="J20" i="3" s="1"/>
  <c r="D27" i="3"/>
  <c r="H27" i="3" s="1"/>
  <c r="J27" i="3" s="1"/>
  <c r="I3" i="4"/>
  <c r="I2" i="4"/>
  <c r="A3" i="22" l="1"/>
  <c r="A2" i="22"/>
  <c r="A3" i="3"/>
  <c r="A4" i="3"/>
  <c r="A2" i="3"/>
  <c r="D3" i="4"/>
  <c r="D2" i="4"/>
  <c r="A18" i="5"/>
  <c r="A17" i="5"/>
  <c r="A76" i="4" l="1"/>
  <c r="D78" i="4"/>
  <c r="C77" i="4"/>
  <c r="D77" i="4"/>
  <c r="E77" i="4"/>
  <c r="C78" i="4"/>
  <c r="B78" i="4"/>
  <c r="B77" i="4"/>
  <c r="A15" i="5"/>
  <c r="A8" i="5"/>
  <c r="A78" i="4" l="1"/>
  <c r="E78" i="4"/>
  <c r="A77" i="4"/>
  <c r="A61" i="4"/>
  <c r="D61" i="4"/>
  <c r="E61" i="4"/>
  <c r="A49" i="4"/>
  <c r="B49" i="4"/>
  <c r="C49" i="4"/>
  <c r="D49" i="4"/>
  <c r="E49" i="4"/>
  <c r="F49" i="4"/>
  <c r="A50" i="4"/>
  <c r="B50" i="4"/>
  <c r="C50" i="4"/>
  <c r="D50" i="4"/>
  <c r="E50" i="4"/>
  <c r="F50" i="4"/>
  <c r="A51" i="4"/>
  <c r="B51" i="4"/>
  <c r="C51" i="4"/>
  <c r="D51" i="4"/>
  <c r="E51" i="4"/>
  <c r="A52" i="4"/>
  <c r="B52" i="4"/>
  <c r="C52" i="4"/>
  <c r="D52" i="4"/>
  <c r="E52" i="4"/>
  <c r="A53" i="4"/>
  <c r="B53" i="4"/>
  <c r="C53" i="4"/>
  <c r="D53" i="4"/>
  <c r="E53" i="4"/>
  <c r="A54" i="4"/>
  <c r="B54" i="4"/>
  <c r="C54" i="4"/>
  <c r="D54" i="4"/>
  <c r="E54" i="4"/>
  <c r="A55" i="4"/>
  <c r="B55" i="4"/>
  <c r="C55" i="4"/>
  <c r="D55" i="4"/>
  <c r="E55" i="4"/>
  <c r="A56" i="4"/>
  <c r="B56" i="4"/>
  <c r="C56" i="4"/>
  <c r="D56" i="4"/>
  <c r="E56" i="4"/>
  <c r="A57" i="4"/>
  <c r="B57" i="4"/>
  <c r="C57" i="4"/>
  <c r="D57" i="4"/>
  <c r="E57" i="4"/>
  <c r="A58" i="4"/>
  <c r="B58" i="4"/>
  <c r="C58" i="4"/>
  <c r="D58" i="4"/>
  <c r="E58" i="4"/>
  <c r="B48" i="4"/>
  <c r="C48" i="4"/>
  <c r="D48" i="4"/>
  <c r="E48" i="4"/>
  <c r="F48" i="4"/>
  <c r="A48" i="4"/>
  <c r="A42" i="4"/>
  <c r="B42" i="4"/>
  <c r="C42" i="4"/>
  <c r="D42" i="4"/>
  <c r="E42" i="4"/>
  <c r="B41" i="4"/>
  <c r="C41" i="4"/>
  <c r="D41" i="4"/>
  <c r="E41" i="4"/>
  <c r="A41" i="4"/>
  <c r="B38" i="4"/>
  <c r="C38" i="4"/>
  <c r="D38" i="4"/>
  <c r="E38" i="4"/>
  <c r="A38" i="4"/>
  <c r="A26" i="4"/>
  <c r="B26" i="4"/>
  <c r="C26" i="4"/>
  <c r="D26" i="4"/>
  <c r="E26" i="4"/>
  <c r="A28" i="4"/>
  <c r="B28" i="4"/>
  <c r="C28" i="4"/>
  <c r="D28" i="4"/>
  <c r="E28" i="4"/>
  <c r="A29" i="4"/>
  <c r="B29" i="4"/>
  <c r="C29" i="4"/>
  <c r="D29" i="4"/>
  <c r="E29" i="4"/>
  <c r="A30" i="4"/>
  <c r="B30" i="4"/>
  <c r="C30" i="4"/>
  <c r="D30" i="4"/>
  <c r="E30" i="4"/>
  <c r="A31" i="4"/>
  <c r="B31" i="4"/>
  <c r="C31" i="4"/>
  <c r="D31" i="4"/>
  <c r="E31" i="4"/>
  <c r="A32" i="4"/>
  <c r="B32" i="4"/>
  <c r="C32" i="4"/>
  <c r="D32" i="4"/>
  <c r="E32" i="4"/>
  <c r="A33" i="4"/>
  <c r="B33" i="4"/>
  <c r="C33" i="4"/>
  <c r="D33" i="4"/>
  <c r="E33" i="4"/>
  <c r="A34" i="4"/>
  <c r="B34" i="4"/>
  <c r="C34" i="4"/>
  <c r="D34" i="4"/>
  <c r="E34" i="4"/>
  <c r="A35" i="4"/>
  <c r="B35" i="4"/>
  <c r="C35" i="4"/>
  <c r="D35" i="4"/>
  <c r="E35" i="4"/>
  <c r="B25" i="4"/>
  <c r="C25" i="4"/>
  <c r="D25" i="4"/>
  <c r="E25" i="4"/>
  <c r="A25" i="4"/>
  <c r="A17" i="4"/>
  <c r="B17" i="4"/>
  <c r="C17" i="4"/>
  <c r="D17" i="4"/>
  <c r="E17" i="4"/>
  <c r="A18" i="4"/>
  <c r="B18" i="4"/>
  <c r="C18" i="4"/>
  <c r="D18" i="4"/>
  <c r="E18" i="4"/>
  <c r="A19" i="4"/>
  <c r="B19" i="4"/>
  <c r="C19" i="4"/>
  <c r="D19" i="4"/>
  <c r="E19" i="4"/>
  <c r="A20" i="4"/>
  <c r="B20" i="4"/>
  <c r="C20" i="4"/>
  <c r="D20" i="4"/>
  <c r="E20" i="4"/>
  <c r="A21" i="4"/>
  <c r="B21" i="4"/>
  <c r="C21" i="4"/>
  <c r="D21" i="4"/>
  <c r="E21" i="4"/>
  <c r="A22" i="4"/>
  <c r="B22" i="4"/>
  <c r="C22" i="4"/>
  <c r="D22" i="4"/>
  <c r="E22" i="4"/>
  <c r="F14" i="4"/>
  <c r="E14" i="4"/>
  <c r="D14" i="4"/>
  <c r="C14" i="4"/>
  <c r="B14" i="4"/>
  <c r="A14" i="4"/>
  <c r="A9" i="4"/>
  <c r="B9" i="4"/>
  <c r="C9" i="4"/>
  <c r="D9" i="4"/>
  <c r="E9" i="4"/>
  <c r="F9" i="4"/>
  <c r="A10" i="4"/>
  <c r="B10" i="4"/>
  <c r="C10" i="4"/>
  <c r="D10" i="4"/>
  <c r="E10" i="4"/>
  <c r="F10" i="4"/>
  <c r="A11" i="4"/>
  <c r="B11" i="4"/>
  <c r="C11" i="4"/>
  <c r="D11" i="4"/>
  <c r="E11" i="4"/>
  <c r="F11" i="4"/>
  <c r="B8" i="4"/>
  <c r="C8" i="4"/>
  <c r="D8" i="4"/>
  <c r="E8" i="4"/>
  <c r="A8" i="4"/>
  <c r="I26" i="3" l="1"/>
  <c r="I43" i="3"/>
  <c r="A43" i="3"/>
  <c r="B35" i="3"/>
  <c r="A35" i="3"/>
  <c r="B32" i="3"/>
  <c r="A32" i="3"/>
  <c r="B15" i="3"/>
  <c r="A15" i="3"/>
  <c r="B7" i="3"/>
  <c r="B12" i="3" s="1"/>
  <c r="A7" i="3"/>
  <c r="A12" i="3" s="1"/>
  <c r="B4" i="3"/>
  <c r="A1" i="3"/>
  <c r="B15" i="5"/>
  <c r="B14" i="5"/>
  <c r="A14" i="5"/>
  <c r="B13" i="5"/>
  <c r="A13" i="5"/>
  <c r="B12" i="5"/>
  <c r="A12" i="5"/>
  <c r="B11" i="5"/>
  <c r="A11" i="5"/>
  <c r="B10" i="5"/>
  <c r="A10" i="5"/>
  <c r="B9" i="5"/>
  <c r="A9" i="5"/>
  <c r="B8" i="5"/>
  <c r="B7" i="5"/>
  <c r="A7" i="5"/>
  <c r="B6" i="5"/>
  <c r="A6" i="5"/>
  <c r="I25" i="3" l="1"/>
  <c r="I38" i="3"/>
  <c r="H19" i="3" l="1"/>
  <c r="J19" i="3" s="1"/>
  <c r="H26" i="3"/>
  <c r="J26" i="3" s="1"/>
  <c r="A3" i="33" l="1"/>
  <c r="A2" i="33"/>
  <c r="E22" i="33" l="1"/>
  <c r="E19" i="33"/>
  <c r="E13" i="33"/>
  <c r="E22" i="22"/>
  <c r="E19" i="22"/>
  <c r="E13" i="22"/>
  <c r="A4" i="33"/>
  <c r="E28" i="22" l="1"/>
  <c r="D4" i="4" s="1"/>
  <c r="I62" i="4" s="1"/>
  <c r="E28" i="33"/>
  <c r="D5" i="4" s="1"/>
  <c r="H62" i="4" l="1"/>
  <c r="J62" i="4"/>
  <c r="I73" i="4"/>
  <c r="I74" i="4"/>
  <c r="I63" i="4"/>
  <c r="H63" i="4" s="1"/>
  <c r="I71" i="4"/>
  <c r="I72" i="4"/>
  <c r="I70" i="4"/>
  <c r="I68" i="4"/>
  <c r="I69" i="4"/>
  <c r="I44" i="4"/>
  <c r="I45" i="4"/>
  <c r="I43" i="4"/>
  <c r="I25" i="4"/>
  <c r="H25" i="4" s="1"/>
  <c r="I10" i="4"/>
  <c r="I67" i="4"/>
  <c r="I27" i="4"/>
  <c r="H27" i="4" s="1"/>
  <c r="I61" i="4"/>
  <c r="H61" i="4" s="1"/>
  <c r="I48" i="4"/>
  <c r="I55" i="4"/>
  <c r="H55" i="4" s="1"/>
  <c r="I31" i="4"/>
  <c r="H31" i="4" s="1"/>
  <c r="I56" i="4"/>
  <c r="H56" i="4" s="1"/>
  <c r="I53" i="4"/>
  <c r="H53" i="4" s="1"/>
  <c r="I33" i="4"/>
  <c r="H33" i="4" s="1"/>
  <c r="I78" i="4"/>
  <c r="H78" i="4" s="1"/>
  <c r="I41" i="4"/>
  <c r="H41" i="4" s="1"/>
  <c r="I35" i="4"/>
  <c r="H35" i="4" s="1"/>
  <c r="I42" i="4"/>
  <c r="H42" i="4" s="1"/>
  <c r="I17" i="4"/>
  <c r="H17" i="4" s="1"/>
  <c r="I9" i="4"/>
  <c r="I32" i="4"/>
  <c r="H32" i="4" s="1"/>
  <c r="I58" i="4"/>
  <c r="H58" i="4" s="1"/>
  <c r="I52" i="4"/>
  <c r="H52" i="4" s="1"/>
  <c r="I51" i="4"/>
  <c r="H51" i="4" s="1"/>
  <c r="I34" i="4"/>
  <c r="H34" i="4" s="1"/>
  <c r="I26" i="4"/>
  <c r="H26" i="4" s="1"/>
  <c r="I50" i="4"/>
  <c r="I30" i="4"/>
  <c r="H30" i="4" s="1"/>
  <c r="I49" i="4"/>
  <c r="I29" i="4"/>
  <c r="I8" i="4"/>
  <c r="I14" i="4"/>
  <c r="I18" i="4"/>
  <c r="H18" i="4" s="1"/>
  <c r="I11" i="4"/>
  <c r="I19" i="4"/>
  <c r="H19" i="4" s="1"/>
  <c r="I54" i="4"/>
  <c r="H54" i="4" s="1"/>
  <c r="I22" i="4"/>
  <c r="H22" i="4" s="1"/>
  <c r="I77" i="4"/>
  <c r="H77" i="4" s="1"/>
  <c r="I57" i="4"/>
  <c r="H57" i="4" s="1"/>
  <c r="I28" i="4"/>
  <c r="I20" i="4"/>
  <c r="H20" i="4" s="1"/>
  <c r="I21" i="4"/>
  <c r="H21" i="4" s="1"/>
  <c r="I38" i="4"/>
  <c r="H38" i="4" s="1"/>
  <c r="G5" i="31"/>
  <c r="H5" i="31" s="1"/>
  <c r="I5" i="31" s="1"/>
  <c r="J5" i="31" s="1"/>
  <c r="K5" i="31" s="1"/>
  <c r="L36" i="31"/>
  <c r="L35" i="31"/>
  <c r="L32" i="31"/>
  <c r="L29" i="31"/>
  <c r="L26" i="31"/>
  <c r="L23" i="31"/>
  <c r="L20" i="31"/>
  <c r="L17" i="31"/>
  <c r="L14" i="31"/>
  <c r="L11" i="31"/>
  <c r="L8" i="31"/>
  <c r="I22" i="57"/>
  <c r="E22" i="57"/>
  <c r="H22" i="57" s="1"/>
  <c r="J21" i="57"/>
  <c r="J22" i="57" s="1"/>
  <c r="E21" i="57"/>
  <c r="H21" i="57"/>
  <c r="E20" i="57"/>
  <c r="H20" i="57" s="1"/>
  <c r="L20" i="57" s="1"/>
  <c r="I15" i="57"/>
  <c r="E15" i="57"/>
  <c r="H15" i="57"/>
  <c r="J14" i="57"/>
  <c r="J15" i="57" s="1"/>
  <c r="E14" i="57"/>
  <c r="H14" i="57"/>
  <c r="E13" i="57"/>
  <c r="H13" i="57" s="1"/>
  <c r="L13" i="57" s="1"/>
  <c r="S8" i="57"/>
  <c r="V8" i="57" s="1"/>
  <c r="Z8" i="57" s="1"/>
  <c r="E8" i="57"/>
  <c r="H8" i="57"/>
  <c r="S7" i="57"/>
  <c r="V7" i="57" s="1"/>
  <c r="Z7" i="57" s="1"/>
  <c r="J7" i="57"/>
  <c r="J8" i="57" s="1"/>
  <c r="L8" i="57" s="1"/>
  <c r="E7" i="57"/>
  <c r="H7" i="57" s="1"/>
  <c r="S6" i="57"/>
  <c r="V6" i="57" s="1"/>
  <c r="Z6" i="57" s="1"/>
  <c r="E6" i="57"/>
  <c r="H6" i="57" s="1"/>
  <c r="L6" i="57" s="1"/>
  <c r="R55" i="58"/>
  <c r="N55" i="58"/>
  <c r="O55" i="58" s="1"/>
  <c r="R54" i="58"/>
  <c r="N54" i="58"/>
  <c r="O54" i="58" s="1"/>
  <c r="S54" i="58" s="1"/>
  <c r="H54" i="58"/>
  <c r="D54" i="58"/>
  <c r="E54" i="58" s="1"/>
  <c r="R53" i="58"/>
  <c r="N53" i="58"/>
  <c r="O53" i="58" s="1"/>
  <c r="S53" i="58" s="1"/>
  <c r="H53" i="58"/>
  <c r="D53" i="58"/>
  <c r="E53" i="58"/>
  <c r="I53" i="58" s="1"/>
  <c r="H52" i="58"/>
  <c r="D52" i="58"/>
  <c r="E52" i="58" s="1"/>
  <c r="R47" i="58"/>
  <c r="N47" i="58"/>
  <c r="O47" i="58" s="1"/>
  <c r="S47" i="58" s="1"/>
  <c r="H46" i="58"/>
  <c r="D46" i="58"/>
  <c r="E46" i="58"/>
  <c r="I46" i="58" s="1"/>
  <c r="H14" i="58"/>
  <c r="D14" i="58"/>
  <c r="R55" i="59"/>
  <c r="N55" i="59"/>
  <c r="O55" i="59" s="1"/>
  <c r="S55" i="59" s="1"/>
  <c r="R54" i="59"/>
  <c r="N54" i="59"/>
  <c r="O54" i="59" s="1"/>
  <c r="H54" i="59"/>
  <c r="D54" i="59"/>
  <c r="E54" i="59" s="1"/>
  <c r="I54" i="59" s="1"/>
  <c r="R53" i="59"/>
  <c r="N53" i="59"/>
  <c r="O53" i="59"/>
  <c r="S53" i="59"/>
  <c r="H53" i="59"/>
  <c r="D53" i="59"/>
  <c r="E53" i="59" s="1"/>
  <c r="I53" i="59" s="1"/>
  <c r="H52" i="59"/>
  <c r="D52" i="59"/>
  <c r="E52" i="59"/>
  <c r="I52" i="59"/>
  <c r="R47" i="59"/>
  <c r="N47" i="59"/>
  <c r="O47" i="59" s="1"/>
  <c r="H46" i="59"/>
  <c r="D46" i="59"/>
  <c r="E46" i="59" s="1"/>
  <c r="H14" i="59"/>
  <c r="D14" i="59"/>
  <c r="I14" i="59" s="1"/>
  <c r="I25" i="59" s="1"/>
  <c r="B21" i="31"/>
  <c r="A21" i="31"/>
  <c r="B18" i="31"/>
  <c r="A18" i="31"/>
  <c r="H8" i="54"/>
  <c r="I8" i="54" s="1"/>
  <c r="A2" i="54"/>
  <c r="H9" i="54"/>
  <c r="I9" i="54" s="1"/>
  <c r="H10" i="54"/>
  <c r="I10" i="54" s="1"/>
  <c r="J10" i="54" s="1"/>
  <c r="H11" i="54"/>
  <c r="I11" i="54" s="1"/>
  <c r="H12" i="54"/>
  <c r="I12" i="54" s="1"/>
  <c r="H13" i="54"/>
  <c r="I13" i="54"/>
  <c r="J13" i="54" s="1"/>
  <c r="H14" i="54"/>
  <c r="I14" i="54" s="1"/>
  <c r="A6" i="31"/>
  <c r="A9" i="31"/>
  <c r="B9" i="31"/>
  <c r="B12" i="31"/>
  <c r="A15" i="31"/>
  <c r="A24" i="31"/>
  <c r="B24" i="31"/>
  <c r="A27" i="31"/>
  <c r="A30" i="31"/>
  <c r="A33" i="31"/>
  <c r="B6" i="31"/>
  <c r="A12" i="31"/>
  <c r="B15" i="31"/>
  <c r="B27" i="31"/>
  <c r="B30" i="31"/>
  <c r="B33" i="31"/>
  <c r="A3" i="54"/>
  <c r="J63" i="4" l="1"/>
  <c r="H74" i="4"/>
  <c r="J74" i="4"/>
  <c r="H73" i="4"/>
  <c r="J73" i="4"/>
  <c r="H69" i="4"/>
  <c r="J69" i="4"/>
  <c r="H68" i="4"/>
  <c r="J68" i="4"/>
  <c r="H70" i="4"/>
  <c r="J70" i="4"/>
  <c r="H72" i="4"/>
  <c r="J72" i="4"/>
  <c r="H71" i="4"/>
  <c r="J71" i="4"/>
  <c r="H43" i="4"/>
  <c r="J43" i="4"/>
  <c r="H45" i="4"/>
  <c r="J45" i="4"/>
  <c r="H44" i="4"/>
  <c r="J44" i="4"/>
  <c r="H9" i="4"/>
  <c r="J9" i="4"/>
  <c r="H14" i="4"/>
  <c r="J14" i="4"/>
  <c r="J15" i="4" s="1"/>
  <c r="C7" i="5" s="1"/>
  <c r="H10" i="4"/>
  <c r="J10" i="4"/>
  <c r="J8" i="4"/>
  <c r="H8" i="4"/>
  <c r="H28" i="4"/>
  <c r="J28" i="4"/>
  <c r="J67" i="4"/>
  <c r="H67" i="4"/>
  <c r="S54" i="59"/>
  <c r="I54" i="58"/>
  <c r="H29" i="4"/>
  <c r="J29" i="4"/>
  <c r="H49" i="4"/>
  <c r="J49" i="4"/>
  <c r="H48" i="4"/>
  <c r="J48" i="4"/>
  <c r="H11" i="4"/>
  <c r="J11" i="4"/>
  <c r="I46" i="59"/>
  <c r="I61" i="59" s="1"/>
  <c r="S55" i="58"/>
  <c r="S62" i="58" s="1"/>
  <c r="L22" i="57"/>
  <c r="J50" i="4"/>
  <c r="H50" i="4"/>
  <c r="D18" i="3"/>
  <c r="J18" i="4"/>
  <c r="J17" i="4"/>
  <c r="I14" i="58"/>
  <c r="I25" i="58" s="1"/>
  <c r="J12" i="54"/>
  <c r="I52" i="58"/>
  <c r="I61" i="58" s="1"/>
  <c r="J9" i="54"/>
  <c r="S47" i="59"/>
  <c r="L21" i="57"/>
  <c r="L7" i="57"/>
  <c r="L15" i="57"/>
  <c r="L14" i="57"/>
  <c r="J11" i="54"/>
  <c r="J8" i="54"/>
  <c r="J14" i="54"/>
  <c r="J12" i="4" l="1"/>
  <c r="C6" i="5" s="1"/>
  <c r="J75" i="4"/>
  <c r="C14" i="5" s="1"/>
  <c r="H83" i="4"/>
  <c r="S62" i="59"/>
  <c r="D25" i="3"/>
  <c r="H25" i="3" s="1"/>
  <c r="J25" i="3" s="1"/>
  <c r="J28" i="3" s="1"/>
  <c r="H18" i="3"/>
  <c r="J18" i="3" s="1"/>
  <c r="J21" i="3" s="1"/>
  <c r="J27" i="4"/>
  <c r="J19" i="4"/>
  <c r="G34" i="62"/>
  <c r="J16" i="54"/>
  <c r="F33" i="2" l="1"/>
  <c r="F33" i="96"/>
  <c r="F34" i="2"/>
  <c r="F34" i="96"/>
  <c r="F33" i="4"/>
  <c r="J33" i="4" s="1"/>
  <c r="F34" i="4"/>
  <c r="J34" i="4" s="1"/>
  <c r="G30" i="62"/>
  <c r="G33" i="62"/>
  <c r="J31" i="4"/>
  <c r="J25" i="4"/>
  <c r="F76" i="2"/>
  <c r="F61" i="4"/>
  <c r="J61" i="4" s="1"/>
  <c r="J65" i="4" s="1"/>
  <c r="J58" i="4"/>
  <c r="F42" i="4"/>
  <c r="J42" i="4" s="1"/>
  <c r="F41" i="4"/>
  <c r="J41" i="4" s="1"/>
  <c r="J30" i="4"/>
  <c r="D7" i="3"/>
  <c r="F22" i="2"/>
  <c r="E9" i="31"/>
  <c r="E30" i="31"/>
  <c r="E6" i="31"/>
  <c r="D38" i="3"/>
  <c r="F22" i="4" l="1"/>
  <c r="J22" i="4" s="1"/>
  <c r="F51" i="4"/>
  <c r="J51" i="4" s="1"/>
  <c r="F52" i="4"/>
  <c r="J52" i="4" s="1"/>
  <c r="D43" i="3"/>
  <c r="H43" i="3" s="1"/>
  <c r="J43" i="3" s="1"/>
  <c r="J44" i="3" s="1"/>
  <c r="F56" i="2" s="1"/>
  <c r="F56" i="4" s="1"/>
  <c r="J56" i="4" s="1"/>
  <c r="H38" i="3"/>
  <c r="J38" i="3" s="1"/>
  <c r="J39" i="3" s="1"/>
  <c r="F55" i="2" s="1"/>
  <c r="F55" i="4" s="1"/>
  <c r="J55" i="4" s="1"/>
  <c r="C13" i="5"/>
  <c r="G35" i="62"/>
  <c r="F38" i="2" s="1"/>
  <c r="F38" i="4" s="1"/>
  <c r="J38" i="4" s="1"/>
  <c r="J39" i="4" s="1"/>
  <c r="C10" i="5" s="1"/>
  <c r="J26" i="4"/>
  <c r="J46" i="4"/>
  <c r="C11" i="5" s="1"/>
  <c r="F57" i="2"/>
  <c r="F57" i="4" s="1"/>
  <c r="J57" i="4" s="1"/>
  <c r="F54" i="4"/>
  <c r="J54" i="4" s="1"/>
  <c r="F77" i="4"/>
  <c r="J77" i="4" s="1"/>
  <c r="F77" i="2"/>
  <c r="F78" i="4" s="1"/>
  <c r="J78" i="4" s="1"/>
  <c r="H7" i="3"/>
  <c r="J7" i="3" s="1"/>
  <c r="J8" i="3" s="1"/>
  <c r="D12" i="3"/>
  <c r="H12" i="3" s="1"/>
  <c r="J12" i="3" s="1"/>
  <c r="J13" i="3" s="1"/>
  <c r="G9" i="31"/>
  <c r="I9" i="31"/>
  <c r="H9" i="31"/>
  <c r="J9" i="31"/>
  <c r="F9" i="31"/>
  <c r="K9" i="31"/>
  <c r="I30" i="31"/>
  <c r="F6" i="31"/>
  <c r="K6" i="31"/>
  <c r="J30" i="31"/>
  <c r="K30" i="31"/>
  <c r="H30" i="31"/>
  <c r="G30" i="31"/>
  <c r="F20" i="2" l="1"/>
  <c r="F20" i="4" s="1"/>
  <c r="F20" i="96"/>
  <c r="F21" i="2"/>
  <c r="F21" i="96"/>
  <c r="F21" i="4"/>
  <c r="J21" i="4" s="1"/>
  <c r="J20" i="4"/>
  <c r="J32" i="4"/>
  <c r="D32" i="3"/>
  <c r="H32" i="3" s="1"/>
  <c r="J32" i="3" s="1"/>
  <c r="J33" i="3" s="1"/>
  <c r="J80" i="4"/>
  <c r="L9" i="31"/>
  <c r="M9" i="31" s="1"/>
  <c r="L6" i="31"/>
  <c r="M6" i="31" s="1"/>
  <c r="L30" i="31"/>
  <c r="M30" i="31" s="1"/>
  <c r="F35" i="2" l="1"/>
  <c r="F35" i="96"/>
  <c r="F80" i="96"/>
  <c r="F35" i="4"/>
  <c r="J35" i="4" s="1"/>
  <c r="J36" i="4" s="1"/>
  <c r="C9" i="5" s="1"/>
  <c r="J23" i="4"/>
  <c r="C8" i="5" s="1"/>
  <c r="C15" i="5"/>
  <c r="E33" i="31" s="1"/>
  <c r="I33" i="31" s="1"/>
  <c r="E27" i="31"/>
  <c r="F27" i="31" s="1"/>
  <c r="J33" i="31" l="1"/>
  <c r="G33" i="31"/>
  <c r="H33" i="31"/>
  <c r="K33" i="31"/>
  <c r="E12" i="31"/>
  <c r="E18" i="31"/>
  <c r="G18" i="31" s="1"/>
  <c r="I27" i="31"/>
  <c r="J27" i="31"/>
  <c r="G27" i="31"/>
  <c r="H27" i="31"/>
  <c r="L33" i="31" l="1"/>
  <c r="M33" i="31" s="1"/>
  <c r="H12" i="31"/>
  <c r="I12" i="31"/>
  <c r="F12" i="31"/>
  <c r="F38" i="31" s="1"/>
  <c r="G12" i="31"/>
  <c r="L27" i="31"/>
  <c r="H18" i="31"/>
  <c r="J18" i="31"/>
  <c r="I18" i="31"/>
  <c r="M27" i="31" l="1"/>
  <c r="L12" i="31"/>
  <c r="M12" i="31" s="1"/>
  <c r="L18" i="31"/>
  <c r="E15" i="31" l="1"/>
  <c r="M18" i="31"/>
  <c r="G15" i="31" l="1"/>
  <c r="J15" i="31"/>
  <c r="H15" i="31"/>
  <c r="I15" i="31"/>
  <c r="L15" i="31" l="1"/>
  <c r="M15" i="31" s="1"/>
  <c r="E21" i="31"/>
  <c r="G21" i="31" l="1"/>
  <c r="G38" i="31" s="1"/>
  <c r="I21" i="31"/>
  <c r="I38" i="31" s="1"/>
  <c r="H21" i="31"/>
  <c r="H38" i="31" s="1"/>
  <c r="J21" i="31"/>
  <c r="L21" i="31" l="1"/>
  <c r="M21" i="31" l="1"/>
  <c r="F39" i="31" l="1"/>
  <c r="G39" i="31" s="1"/>
  <c r="H39" i="31" s="1"/>
  <c r="I39" i="31" s="1"/>
  <c r="F53" i="2" l="1"/>
  <c r="F80" i="2" s="1"/>
  <c r="F84" i="4" s="1"/>
  <c r="F53" i="4" l="1"/>
  <c r="F83" i="4" l="1"/>
  <c r="F85" i="4" s="1"/>
  <c r="J53" i="4"/>
  <c r="J59" i="4" l="1"/>
  <c r="C12" i="5" l="1"/>
  <c r="J81" i="4"/>
  <c r="K59" i="4" l="1"/>
  <c r="K62" i="4"/>
  <c r="K38" i="4"/>
  <c r="K73" i="4"/>
  <c r="K39" i="4"/>
  <c r="K36" i="4"/>
  <c r="K29" i="4"/>
  <c r="K26" i="4"/>
  <c r="K54" i="4"/>
  <c r="K75" i="4"/>
  <c r="K45" i="4"/>
  <c r="K61" i="4"/>
  <c r="K20" i="4"/>
  <c r="K14" i="4"/>
  <c r="K41" i="4"/>
  <c r="K50" i="4"/>
  <c r="K46" i="4"/>
  <c r="K65" i="4"/>
  <c r="K32" i="4"/>
  <c r="K77" i="4"/>
  <c r="K10" i="4"/>
  <c r="K8" i="4"/>
  <c r="K30" i="4"/>
  <c r="K28" i="4"/>
  <c r="K55" i="4"/>
  <c r="K33" i="4"/>
  <c r="K12" i="4"/>
  <c r="K18" i="4"/>
  <c r="K51" i="4"/>
  <c r="K52" i="4"/>
  <c r="K22" i="4"/>
  <c r="K78" i="4"/>
  <c r="K35" i="4"/>
  <c r="K80" i="4"/>
  <c r="K48" i="4"/>
  <c r="K72" i="4"/>
  <c r="K70" i="4"/>
  <c r="K57" i="4"/>
  <c r="K11" i="4"/>
  <c r="K42" i="4"/>
  <c r="K43" i="4"/>
  <c r="K69" i="4"/>
  <c r="K19" i="4"/>
  <c r="K74" i="4"/>
  <c r="K9" i="4"/>
  <c r="K23" i="4"/>
  <c r="K44" i="4"/>
  <c r="K63" i="4"/>
  <c r="K34" i="4"/>
  <c r="K58" i="4"/>
  <c r="K27" i="4"/>
  <c r="K25" i="4"/>
  <c r="K21" i="4"/>
  <c r="K17" i="4"/>
  <c r="K56" i="4"/>
  <c r="K15" i="4"/>
  <c r="K68" i="4"/>
  <c r="K67" i="4"/>
  <c r="K31" i="4"/>
  <c r="K71" i="4"/>
  <c r="K49" i="4"/>
  <c r="K53" i="4"/>
  <c r="C16" i="5"/>
  <c r="E24" i="31"/>
  <c r="K81" i="4" l="1"/>
  <c r="E37" i="31"/>
  <c r="D24" i="31" s="1"/>
  <c r="J24" i="31"/>
  <c r="K24" i="31"/>
  <c r="K38" i="31" s="1"/>
  <c r="K84" i="4"/>
  <c r="K37" i="31" l="1"/>
  <c r="J38" i="31"/>
  <c r="L24" i="31"/>
  <c r="D21" i="31"/>
  <c r="D12" i="31"/>
  <c r="G37" i="31"/>
  <c r="D18" i="31"/>
  <c r="D15" i="31"/>
  <c r="D27" i="31"/>
  <c r="F37" i="31"/>
  <c r="D33" i="31"/>
  <c r="D9" i="31"/>
  <c r="H37" i="31"/>
  <c r="I37" i="31"/>
  <c r="D30" i="31"/>
  <c r="D6" i="31"/>
  <c r="D37" i="31" l="1"/>
  <c r="M37" i="31"/>
  <c r="M24" i="31"/>
  <c r="J39" i="31"/>
  <c r="K39" i="31" s="1"/>
  <c r="L39" i="31" s="1"/>
  <c r="L38" i="31"/>
  <c r="J37" i="31"/>
  <c r="L37" i="31" s="1"/>
  <c r="M39" i="31" l="1"/>
</calcChain>
</file>

<file path=xl/sharedStrings.xml><?xml version="1.0" encoding="utf-8"?>
<sst xmlns="http://schemas.openxmlformats.org/spreadsheetml/2006/main" count="16280" uniqueCount="1804">
  <si>
    <t>DISCRIMINAÇÃO</t>
  </si>
  <si>
    <t>UNIDADE</t>
  </si>
  <si>
    <t>QUANTIDADE</t>
  </si>
  <si>
    <t>TERRAPLENAGEM</t>
  </si>
  <si>
    <t>m³</t>
  </si>
  <si>
    <t>m²</t>
  </si>
  <si>
    <t>DRENAGEM</t>
  </si>
  <si>
    <t>m</t>
  </si>
  <si>
    <t>unid</t>
  </si>
  <si>
    <t>x</t>
  </si>
  <si>
    <t>UNID.</t>
  </si>
  <si>
    <t>QUANT.</t>
  </si>
  <si>
    <t>P. UNIT.</t>
  </si>
  <si>
    <t>SUBTOTAL</t>
  </si>
  <si>
    <t>TOTAL</t>
  </si>
  <si>
    <t>CÓDIGO</t>
  </si>
  <si>
    <t>SERVIÇO</t>
  </si>
  <si>
    <t>MATERIAL</t>
  </si>
  <si>
    <t>UNID</t>
  </si>
  <si>
    <t>PESO(T) A TRANSPORTAR</t>
  </si>
  <si>
    <t>DMT(KM)</t>
  </si>
  <si>
    <t>MOMENTO DE TRANSPORTE(t.km)</t>
  </si>
  <si>
    <t>Solo</t>
  </si>
  <si>
    <t>t/m³</t>
  </si>
  <si>
    <t>II</t>
  </si>
  <si>
    <t>VALOR (R$)</t>
  </si>
  <si>
    <t>VI</t>
  </si>
  <si>
    <t>ITEM</t>
  </si>
  <si>
    <t>2.0</t>
  </si>
  <si>
    <t>3.0</t>
  </si>
  <si>
    <t>3.2</t>
  </si>
  <si>
    <t>4.0</t>
  </si>
  <si>
    <t>4.1</t>
  </si>
  <si>
    <t>ÁREA (m²)</t>
  </si>
  <si>
    <t>3.1</t>
  </si>
  <si>
    <t>2.1</t>
  </si>
  <si>
    <t>1.0</t>
  </si>
  <si>
    <t>1.1</t>
  </si>
  <si>
    <t>1.2</t>
  </si>
  <si>
    <t>mês</t>
  </si>
  <si>
    <t>3.3</t>
  </si>
  <si>
    <t>3.4</t>
  </si>
  <si>
    <t>txkm</t>
  </si>
  <si>
    <t>LOGRADOURO</t>
  </si>
  <si>
    <t>ESTACAS</t>
  </si>
  <si>
    <t>EXTENSÃO (m)</t>
  </si>
  <si>
    <t>INICIAL</t>
  </si>
  <si>
    <t>FINAL</t>
  </si>
  <si>
    <t>CORTE (m³)</t>
  </si>
  <si>
    <t>ATERRO (m³)</t>
  </si>
  <si>
    <t>+</t>
  </si>
  <si>
    <t xml:space="preserve"> RESUMO  DOS  PREÇOS</t>
  </si>
  <si>
    <t xml:space="preserve">ÁREA (m²): </t>
  </si>
  <si>
    <t>DATA BASE:</t>
  </si>
  <si>
    <t>CPRB</t>
  </si>
  <si>
    <t>PERCENTUAL</t>
  </si>
  <si>
    <t>BDI</t>
  </si>
  <si>
    <t>CUSTO OBRA</t>
  </si>
  <si>
    <t>VALOR DA OBRA</t>
  </si>
  <si>
    <t>( % )</t>
  </si>
  <si>
    <t>ADMINISTRAÇÃO DA OBRA</t>
  </si>
  <si>
    <t>1.3</t>
  </si>
  <si>
    <t>LUCRO</t>
  </si>
  <si>
    <t>TRIBUTOS</t>
  </si>
  <si>
    <t>Não incidem IRPJ e CSLL na composição de Tributos.</t>
  </si>
  <si>
    <t xml:space="preserve">TAXA DE BDI A SER APLICADA 
SOBRE O CUSTO DIRETO </t>
  </si>
  <si>
    <t xml:space="preserve">De acordo com o ACÓRDÃO Nº 2622/2013 – TCU – Plenário </t>
  </si>
  <si>
    <t>PREFEITURA MUNICIPAL DE VÁRZEA GRANDE</t>
  </si>
  <si>
    <t xml:space="preserve">B.D.I. </t>
  </si>
  <si>
    <t>6.1</t>
  </si>
  <si>
    <t>6.2</t>
  </si>
  <si>
    <t>VII</t>
  </si>
  <si>
    <t>%</t>
  </si>
  <si>
    <t>TOTAL ( % e R$ )</t>
  </si>
  <si>
    <t>DESEMBOLSO</t>
  </si>
  <si>
    <t xml:space="preserve"> SIMPLES</t>
  </si>
  <si>
    <t>ACUMULADO</t>
  </si>
  <si>
    <t>1.4</t>
  </si>
  <si>
    <t>PIS</t>
  </si>
  <si>
    <t>COFINS</t>
  </si>
  <si>
    <t>ISSqn</t>
  </si>
  <si>
    <t>7.1</t>
  </si>
  <si>
    <t>8.0</t>
  </si>
  <si>
    <t>ADMINISTRAÇÃO LOCAL</t>
  </si>
  <si>
    <t>CODIGO</t>
  </si>
  <si>
    <t>BANCO</t>
  </si>
  <si>
    <t>SINAPI</t>
  </si>
  <si>
    <t>SICRO 3</t>
  </si>
  <si>
    <t>B.D.I. DIFERENCIADO</t>
  </si>
  <si>
    <t>SICRO 03</t>
  </si>
  <si>
    <t>ÓRGÃOS ACESSÓRIOS</t>
  </si>
  <si>
    <t>ESCAVAÇÃO</t>
  </si>
  <si>
    <t>ÁREA</t>
  </si>
  <si>
    <t>Transporte com caminhão basculante de 10 m3, em via urbana pavimentada, dmt até 30 km (unidade: tonxkm). af_12/2016</t>
  </si>
  <si>
    <t>P. UNIT. C/BDI</t>
  </si>
  <si>
    <t>4.4</t>
  </si>
  <si>
    <t>Transporte com caminhão basculante de 10 m3, em via urbana pavimentada, dmt até 30 km (unidade: txkm). af_12/2016</t>
  </si>
  <si>
    <t>4.2</t>
  </si>
  <si>
    <t>4.5</t>
  </si>
  <si>
    <t>PLANILHA ORÇAMENTÁRIA (NÃO DESONERADO)</t>
  </si>
  <si>
    <t>NÃO DESONERADO</t>
  </si>
  <si>
    <t>9.0</t>
  </si>
  <si>
    <t>IX</t>
  </si>
  <si>
    <t>9.1</t>
  </si>
  <si>
    <t>9.2</t>
  </si>
  <si>
    <t>7.2</t>
  </si>
  <si>
    <t>BDI - BENEFICIOS E DESPESAS INDIRETAS - NÃO DESONERADO</t>
  </si>
  <si>
    <t>PAVIMENTAÇÃO DE VIAS URBANAS</t>
  </si>
  <si>
    <t>un</t>
  </si>
  <si>
    <t>PAVIMENTAÇÃO</t>
  </si>
  <si>
    <t>SINALIZAÇÃO HORIZONTAL/VERTICAL</t>
  </si>
  <si>
    <t>OBRAS COMPLEMENTARES</t>
  </si>
  <si>
    <t>TERRAPLENAGEM E PAVIMENTAÇÃO</t>
  </si>
  <si>
    <t>SUB-BASE (m³)</t>
  </si>
  <si>
    <t>BASE (m³)</t>
  </si>
  <si>
    <t>IMPRIM. (m²)</t>
  </si>
  <si>
    <t>MEIO-FIO C/ SARJETA  (m)</t>
  </si>
  <si>
    <t>massa</t>
  </si>
  <si>
    <t>X</t>
  </si>
  <si>
    <t>10.1</t>
  </si>
  <si>
    <t>10.2</t>
  </si>
  <si>
    <t>I</t>
  </si>
  <si>
    <t>SERVIÇOS PRELIMINARES</t>
  </si>
  <si>
    <t>7.3</t>
  </si>
  <si>
    <t>LARGURA   (m)</t>
  </si>
  <si>
    <t>ACOST. LE + (FOLGA)</t>
  </si>
  <si>
    <t>PISTA LD</t>
  </si>
  <si>
    <t>ACOST. LD + (FOLGA)</t>
  </si>
  <si>
    <t>PISTA LE</t>
  </si>
  <si>
    <t>LIMPEZA DE CAMADA VEGETAL (m²)</t>
  </si>
  <si>
    <t>PINTURA DE LIGAÇÃO. (m²)</t>
  </si>
  <si>
    <t>Reto</t>
  </si>
  <si>
    <t>8.2</t>
  </si>
  <si>
    <t xml:space="preserve">ASSENTAMENTO DE TUBO DE CONCRETO </t>
  </si>
  <si>
    <t/>
  </si>
  <si>
    <t>5.0</t>
  </si>
  <si>
    <t>5.1</t>
  </si>
  <si>
    <t>4.3</t>
  </si>
  <si>
    <t>Tipo  de transporte 93595  - Transporte com caminhão basculante de 10 m3, em via urbana em revestimento primário (unidade: txkm). af_04/2016</t>
  </si>
  <si>
    <t>solo</t>
  </si>
  <si>
    <t>V</t>
  </si>
  <si>
    <t>IV</t>
  </si>
  <si>
    <t>PREFEITURA MUNICIPAL DE VARZEA GRANDE</t>
  </si>
  <si>
    <t>NOTA DE SERVIÇO DRENO PROFUNDO</t>
  </si>
  <si>
    <t>OBS.</t>
  </si>
  <si>
    <t xml:space="preserve">Ø TUBO PEAD(mm) </t>
  </si>
  <si>
    <t xml:space="preserve">LE </t>
  </si>
  <si>
    <t>LD</t>
  </si>
  <si>
    <t>LOCALIZAÇÃO</t>
  </si>
  <si>
    <t>REMANEJAMENTO        (und)</t>
  </si>
  <si>
    <t>TIPO DE MATERIAL</t>
  </si>
  <si>
    <t>ESTACA</t>
  </si>
  <si>
    <t>FRAÇÃO</t>
  </si>
  <si>
    <t>LADO</t>
  </si>
  <si>
    <t>RUA</t>
  </si>
  <si>
    <t>4.6</t>
  </si>
  <si>
    <t>4.7</t>
  </si>
  <si>
    <t>REMOÇÃO DE POSTE - LOTEAMENTO CAPELA DO PIÇARRÃO</t>
  </si>
  <si>
    <t>Composição</t>
  </si>
  <si>
    <t xml:space="preserve">DATA BASE:  </t>
  </si>
  <si>
    <t>TOTAL TUBO DE DRENO PROFUNDO (m)</t>
  </si>
  <si>
    <t>SICRO</t>
  </si>
  <si>
    <t>t</t>
  </si>
  <si>
    <t>tkm</t>
  </si>
  <si>
    <t>CONTROLE E RECUPERAÇÃO AMBIENTAL</t>
  </si>
  <si>
    <t>4413989</t>
  </si>
  <si>
    <t>(*) Composição própria conforme desenho tipo apresentado)</t>
  </si>
  <si>
    <t>MÊS DE REFERENCIA - JANEIRO DE 2021</t>
  </si>
  <si>
    <t>INDICE DE REAJUSTAMENTO: Conforme Portaria DNIT nº 1977 de 25/10/2017</t>
  </si>
  <si>
    <t>TRANSPORTES DE MATERIAIS BETUMINOSOS EM RODOVIA</t>
  </si>
  <si>
    <t>OPÇÃO 1</t>
  </si>
  <si>
    <t>ORIGEM:</t>
  </si>
  <si>
    <t>CUIABÁ-MT</t>
  </si>
  <si>
    <t>CAMINHÃO:</t>
  </si>
  <si>
    <t>2S3 - Caminhão tanque de asfalto com capacidade de 25t - 5 eixos</t>
  </si>
  <si>
    <t>Cálculo conforme Portaria N° 1078 de 25 de outubro de 2017</t>
  </si>
  <si>
    <t>Natureza do Tranporte</t>
  </si>
  <si>
    <t>Equação (1)</t>
  </si>
  <si>
    <t>DMT (km) (2)</t>
  </si>
  <si>
    <t xml:space="preserve">Custo (R$/t)                         (3) = (1x2) </t>
  </si>
  <si>
    <t>Capacid. Transp. Caminhão 25t                 (4)= (3)/25</t>
  </si>
  <si>
    <t>Reajustamento</t>
  </si>
  <si>
    <t>Custo Final</t>
  </si>
  <si>
    <t xml:space="preserve">Io </t>
  </si>
  <si>
    <t>Ii</t>
  </si>
  <si>
    <t>Índice Reajuste</t>
  </si>
  <si>
    <t>(km/t)</t>
  </si>
  <si>
    <t>COT 4/5/6</t>
  </si>
  <si>
    <t>Rodovia Pavimentada</t>
  </si>
  <si>
    <t>(26,939+0,253xD)</t>
  </si>
  <si>
    <t>PEDÁGIO</t>
  </si>
  <si>
    <t>Valor Unitário</t>
  </si>
  <si>
    <t>Nº de Eixos</t>
  </si>
  <si>
    <t>OBS: Para o reajustamento do pedagio foi utilizado o ultimo indice de reajustamento disponivel pelo DNIT de agosto de 2020.</t>
  </si>
  <si>
    <t>NATUREZA DO TRANSPORTE</t>
  </si>
  <si>
    <t>EQUAÇÕES TARIFÁRIAS DE TRANSPORTES</t>
  </si>
  <si>
    <t>Rodovia em revestimento primário</t>
  </si>
  <si>
    <t>(26,939+0,299xD)</t>
  </si>
  <si>
    <t>Rodovia em leito natural</t>
  </si>
  <si>
    <t>(26,939+0,412xD)</t>
  </si>
  <si>
    <t>MÊS DE REFERENCIA - ABRIL DE 2020</t>
  </si>
  <si>
    <t>OPÇÃO 2</t>
  </si>
  <si>
    <t>OPÇÃO 3</t>
  </si>
  <si>
    <t>BETIM-MG</t>
  </si>
  <si>
    <t>PAULÍNIA - SP</t>
  </si>
  <si>
    <t>INCIDENCIA DE ICMS 18% (4) = (3/(1-0,18)</t>
  </si>
  <si>
    <t>Capacid. Transp. Caminhão 25t               (4)= (3/25)</t>
  </si>
  <si>
    <t>Rondonópilis (BR 163)</t>
  </si>
  <si>
    <t>Campo Verde (BR 163)</t>
  </si>
  <si>
    <t>Santo Antonio do Leverger (BR 163)</t>
  </si>
  <si>
    <r>
      <rPr>
        <b/>
        <i/>
        <sz val="8"/>
        <rFont val="Arial"/>
        <family val="2"/>
      </rPr>
      <t xml:space="preserve">ESTUDO DAS OPÇÕES DE AQUISIÇÃO E TRANSPORTE DOS MATERIAIS BETUMINOSOS
</t>
    </r>
    <r>
      <rPr>
        <b/>
        <i/>
        <sz val="8"/>
        <rFont val="Arial"/>
        <family val="2"/>
      </rPr>
      <t>BINÔMIO "AQUISIÇÃO + TRANSPORTE"</t>
    </r>
  </si>
  <si>
    <t>AQUISIÇÃO E TRANSPORTE DOS MATERIAIS BETUMINOSOS</t>
  </si>
  <si>
    <r>
      <rPr>
        <b/>
        <sz val="7"/>
        <rFont val="Arial"/>
        <family val="2"/>
      </rPr>
      <t>OPÇÃO 1 - MATO GROSSO</t>
    </r>
  </si>
  <si>
    <r>
      <rPr>
        <b/>
        <sz val="7"/>
        <color indexed="9"/>
        <rFont val="Arial"/>
        <family val="2"/>
      </rPr>
      <t>- Insumos Betuminosos -</t>
    </r>
  </si>
  <si>
    <t>AQUISIÇÃO DE MATERIAIS BETUMINOSOS</t>
  </si>
  <si>
    <r>
      <rPr>
        <sz val="7"/>
        <rFont val="Arial"/>
        <family val="2"/>
      </rPr>
      <t>SICRO</t>
    </r>
  </si>
  <si>
    <r>
      <rPr>
        <sz val="7"/>
        <rFont val="Arial"/>
        <family val="2"/>
      </rPr>
      <t>MATERIAL</t>
    </r>
  </si>
  <si>
    <r>
      <rPr>
        <sz val="7"/>
        <rFont val="Arial"/>
        <family val="2"/>
      </rPr>
      <t xml:space="preserve">BASE
</t>
    </r>
    <r>
      <rPr>
        <sz val="7"/>
        <rFont val="Arial"/>
        <family val="2"/>
      </rPr>
      <t>DE PREÇO</t>
    </r>
  </si>
  <si>
    <r>
      <rPr>
        <sz val="7"/>
        <rFont val="Arial"/>
        <family val="2"/>
      </rPr>
      <t xml:space="preserve">CUSTO
</t>
    </r>
    <r>
      <rPr>
        <i/>
        <sz val="7"/>
        <rFont val="Arial"/>
        <family val="2"/>
      </rPr>
      <t>em kg</t>
    </r>
  </si>
  <si>
    <r>
      <rPr>
        <sz val="7"/>
        <rFont val="Arial"/>
        <family val="2"/>
      </rPr>
      <t xml:space="preserve">CUSTO
</t>
    </r>
    <r>
      <rPr>
        <i/>
        <sz val="7"/>
        <rFont val="Arial"/>
        <family val="2"/>
      </rPr>
      <t>em ton</t>
    </r>
  </si>
  <si>
    <r>
      <rPr>
        <sz val="7"/>
        <rFont val="Arial"/>
        <family val="2"/>
      </rPr>
      <t xml:space="preserve">Impostos
</t>
    </r>
    <r>
      <rPr>
        <i/>
        <sz val="6"/>
        <rFont val="Arial"/>
        <family val="2"/>
      </rPr>
      <t>ICMS+PIS+COFINS</t>
    </r>
  </si>
  <si>
    <r>
      <rPr>
        <sz val="7"/>
        <rFont val="Arial"/>
        <family val="2"/>
      </rPr>
      <t>BASE DO FORN.</t>
    </r>
  </si>
  <si>
    <r>
      <rPr>
        <sz val="7"/>
        <rFont val="Arial"/>
        <family val="2"/>
      </rPr>
      <t>Custo com Impostos</t>
    </r>
  </si>
  <si>
    <r>
      <rPr>
        <sz val="7"/>
        <rFont val="Arial"/>
        <family val="2"/>
      </rPr>
      <t xml:space="preserve">CUSTO TPTE
</t>
    </r>
    <r>
      <rPr>
        <i/>
        <sz val="7"/>
        <rFont val="Arial"/>
        <family val="2"/>
      </rPr>
      <t>Rod. Pav.(R$/ton)</t>
    </r>
  </si>
  <si>
    <r>
      <rPr>
        <sz val="7"/>
        <rFont val="Arial"/>
        <family val="2"/>
      </rPr>
      <t xml:space="preserve">CUSTO TPTE
</t>
    </r>
    <r>
      <rPr>
        <i/>
        <sz val="7"/>
        <rFont val="Arial"/>
        <family val="2"/>
      </rPr>
      <t>Rev. prim.(R$/ton)</t>
    </r>
  </si>
  <si>
    <r>
      <rPr>
        <sz val="7"/>
        <rFont val="Arial"/>
        <family val="2"/>
      </rPr>
      <t xml:space="preserve">CUSTO TPTE
</t>
    </r>
    <r>
      <rPr>
        <i/>
        <sz val="7"/>
        <rFont val="Arial"/>
        <family val="2"/>
      </rPr>
      <t>L. Nat. (R$/ton)</t>
    </r>
  </si>
  <si>
    <r>
      <rPr>
        <b/>
        <sz val="7"/>
        <rFont val="Arial"/>
        <family val="2"/>
      </rPr>
      <t xml:space="preserve">Pr. Unitário
</t>
    </r>
    <r>
      <rPr>
        <b/>
        <i/>
        <sz val="7"/>
        <rFont val="Arial"/>
        <family val="2"/>
      </rPr>
      <t>c/ bdi (15,00%)</t>
    </r>
  </si>
  <si>
    <t>M1943</t>
  </si>
  <si>
    <t>CAP 50-70</t>
  </si>
  <si>
    <r>
      <rPr>
        <sz val="7"/>
        <rFont val="Arial"/>
        <family val="2"/>
      </rPr>
      <t>UF</t>
    </r>
  </si>
  <si>
    <r>
      <rPr>
        <sz val="7"/>
        <rFont val="Arial"/>
        <family val="2"/>
      </rPr>
      <t>Cuiabá</t>
    </r>
  </si>
  <si>
    <r>
      <rPr>
        <sz val="7"/>
        <rFont val="Arial"/>
        <family val="2"/>
      </rPr>
      <t>-</t>
    </r>
  </si>
  <si>
    <t>COT 1</t>
  </si>
  <si>
    <r>
      <rPr>
        <sz val="7"/>
        <rFont val="Arial"/>
        <family val="2"/>
      </rPr>
      <t>M0104</t>
    </r>
  </si>
  <si>
    <r>
      <rPr>
        <sz val="7"/>
        <rFont val="Arial"/>
        <family val="2"/>
      </rPr>
      <t>CM 30</t>
    </r>
  </si>
  <si>
    <t>COT 2</t>
  </si>
  <si>
    <r>
      <rPr>
        <sz val="7"/>
        <rFont val="Arial"/>
        <family val="2"/>
      </rPr>
      <t>M1956</t>
    </r>
  </si>
  <si>
    <r>
      <rPr>
        <sz val="7"/>
        <rFont val="Arial"/>
        <family val="2"/>
      </rPr>
      <t>RR-2C-E</t>
    </r>
  </si>
  <si>
    <t>COT 3</t>
  </si>
  <si>
    <r>
      <rPr>
        <b/>
        <sz val="7"/>
        <rFont val="Arial"/>
        <family val="2"/>
      </rPr>
      <t>OPÇÃO 2 - MINAS GERAIS</t>
    </r>
  </si>
  <si>
    <r>
      <rPr>
        <sz val="7"/>
        <rFont val="Arial"/>
        <family val="2"/>
      </rPr>
      <t>Betim</t>
    </r>
  </si>
  <si>
    <t>RR-2C</t>
  </si>
  <si>
    <r>
      <rPr>
        <sz val="7"/>
        <rFont val="Arial"/>
        <family val="2"/>
      </rPr>
      <t>REGIÃO</t>
    </r>
  </si>
  <si>
    <r>
      <rPr>
        <b/>
        <sz val="7"/>
        <rFont val="Arial"/>
        <family val="2"/>
      </rPr>
      <t>OPÇÃO 3 - SÃO PAULO</t>
    </r>
  </si>
  <si>
    <r>
      <rPr>
        <sz val="7"/>
        <rFont val="Arial"/>
        <family val="2"/>
      </rPr>
      <t>Paulínia</t>
    </r>
  </si>
  <si>
    <t>FONTE : ANP ABRIL/2020</t>
  </si>
  <si>
    <t xml:space="preserve">Nota 1: A incidência de ICMS sobre aquisição de produtos betuminosos no Mato Grosso, seguiu o artigo 47 do Anexo V do Decreto Estadual nº 2.212, de 20/03/2014. </t>
  </si>
  <si>
    <t>Nota 2: Alíquota do ICMS em Mato Grosso = 17,00%, PIS/Pasep = 0,65% e COFINS = 3,00% (Conforme Portaria DNIT Nº 1977 DE 25/10/2017, Art. 2º).</t>
  </si>
  <si>
    <r>
      <rPr>
        <b/>
        <sz val="7"/>
        <rFont val="Arial"/>
        <family val="2"/>
      </rPr>
      <t>Nota 3: O BDI Diferenciado foi considerado de acordo com o menor custo da obra, sem desoneração.</t>
    </r>
  </si>
  <si>
    <t>Nota 4: UF = ICMS no estado de SP e MG é de 18%.</t>
  </si>
  <si>
    <t>Nota 5: UF = Unidade da Federação.</t>
  </si>
  <si>
    <t>4.8</t>
  </si>
  <si>
    <t>SENTIDO</t>
  </si>
  <si>
    <t>FAIXA AMARELA</t>
  </si>
  <si>
    <t>FAIXA BRANCA</t>
  </si>
  <si>
    <t>COMPRIMENTO</t>
  </si>
  <si>
    <t>ESPESSURA</t>
  </si>
  <si>
    <t>(m)</t>
  </si>
  <si>
    <t>(m²)</t>
  </si>
  <si>
    <t>RESUMO DA SINALIZAÇÃO</t>
  </si>
  <si>
    <t>FAIXA BRANCA CONTÍNUA</t>
  </si>
  <si>
    <t>FAIXA BRANCA SECCIONADA 2X4m</t>
  </si>
  <si>
    <t>FAIXA BRANCA RETENÇÃO 0,40x3,00m</t>
  </si>
  <si>
    <t>FAIXA AMARELA 2X4</t>
  </si>
  <si>
    <t>FAIXA AMARELA CONTÍNUA</t>
  </si>
  <si>
    <t>TOTAL DE PINTURA DE FAIXAS</t>
  </si>
  <si>
    <t>TACHAS E TACHÕES</t>
  </si>
  <si>
    <t xml:space="preserve">SETAS  E ZEBRADOS </t>
  </si>
  <si>
    <t>TOTAL (m²)</t>
  </si>
  <si>
    <t>P. DO BDI</t>
  </si>
  <si>
    <t>Composições Analíticas com Preço Unitário</t>
  </si>
  <si>
    <t>Bancos</t>
  </si>
  <si>
    <t>B.D.I.</t>
  </si>
  <si>
    <t>Encargos Sociais</t>
  </si>
  <si>
    <t>Composições Principais</t>
  </si>
  <si>
    <t xml:space="preserve"> 1.1 </t>
  </si>
  <si>
    <t>Código</t>
  </si>
  <si>
    <t>Banco</t>
  </si>
  <si>
    <t>Descrição</t>
  </si>
  <si>
    <t>Tipo</t>
  </si>
  <si>
    <t>Und</t>
  </si>
  <si>
    <t>Quant.</t>
  </si>
  <si>
    <t>Valor Unit</t>
  </si>
  <si>
    <t>Total</t>
  </si>
  <si>
    <t>CANT - CANTEIRO DE OBRAS</t>
  </si>
  <si>
    <t>Composição Auxiliar</t>
  </si>
  <si>
    <t xml:space="preserve"> 88262 </t>
  </si>
  <si>
    <t>CARPINTEIRO DE FORMAS COM ENCARGOS COMPLEMENTARES</t>
  </si>
  <si>
    <t>H</t>
  </si>
  <si>
    <t xml:space="preserve"> 88316 </t>
  </si>
  <si>
    <t>SERVENTE COM ENCARGOS COMPLEMENTARES</t>
  </si>
  <si>
    <t>Insumo</t>
  </si>
  <si>
    <t xml:space="preserve"> 00004813 </t>
  </si>
  <si>
    <t>Material</t>
  </si>
  <si>
    <t>KG</t>
  </si>
  <si>
    <t>M</t>
  </si>
  <si>
    <t>MO sem LS =&gt;</t>
  </si>
  <si>
    <t>LS =&gt;</t>
  </si>
  <si>
    <t>MO com LS =&gt;</t>
  </si>
  <si>
    <t>Valor com BDI =&gt;</t>
  </si>
  <si>
    <t xml:space="preserve"> 1.2 </t>
  </si>
  <si>
    <t xml:space="preserve"> 93584 </t>
  </si>
  <si>
    <t>EXECUÇÃO DE DEPÓSITO EM CANTEIRO DE OBRA EM CHAPA DE MADEIRA COMPENSADA, NÃO INCLUSO MOBILIÁRIO. AF_04/2016</t>
  </si>
  <si>
    <t xml:space="preserve"> 101165 </t>
  </si>
  <si>
    <t>ALVENARIA DE EMBASAMENTO COM BLOCO ESTRUTURAL DE CONCRETO, DE 14X19X29CM E ARGAMASSA DE ASSENTAMENTO COM PREPARO EM BETONEIRA. AF_05/2020</t>
  </si>
  <si>
    <t xml:space="preserve"> 88489 </t>
  </si>
  <si>
    <t>APLICAÇÃO MANUAL DE PINTURA COM TINTA LÁTEX ACRÍLICA EM PAREDES, DUAS DEMÃOS. AF_06/2014</t>
  </si>
  <si>
    <t xml:space="preserve"> 91170 </t>
  </si>
  <si>
    <t>FIXAÇÃO DE TUBOS HORIZONTAIS DE PVC, CPVC OU COBRE DIÂMETROS MENORES OU IGUAIS A 40 MM OU ELETROCALHAS ATÉ 150MM DE LARGURA, COM ABRAÇADEIRA METÁLICA RÍGIDA TIPO D 1/2, FIXADA EM PERFILADO EM LAJE. AF_05/2015</t>
  </si>
  <si>
    <t xml:space="preserve"> 91173 </t>
  </si>
  <si>
    <t>FIXAÇÃO DE TUBOS VERTICAIS DE PPR DIÂMETROS MENORES OU IGUAIS A 40 MM COM ABRAÇADEIRA METÁLICA RÍGIDA TIPO D 1/2", FIXADA EM PERFILADO EM ALVENARIA. AF_05/2015</t>
  </si>
  <si>
    <t xml:space="preserve"> 91341 </t>
  </si>
  <si>
    <t>PORTA EM ALUMÍNIO DE ABRIR TIPO VENEZIANA COM GUARNIÇÃO, FIXAÇÃO COM PARAFUSOS - FORNECIMENTO E INSTALAÇÃO. AF_12/2019</t>
  </si>
  <si>
    <t xml:space="preserve"> 91852 </t>
  </si>
  <si>
    <t>ELETRODUTO FLEXÍVEL CORRUGADO, PVC, DN 20 MM (1/2"), PARA CIRCUITOS TERMINAIS, INSTALADO EM PAREDE - FORNECIMENTO E INSTALAÇÃO. AF_12/2015</t>
  </si>
  <si>
    <t>INEL - INSTALAÇÃO ELÉTRICA/ELETRIFICAÇÃO E ILUMINAÇÃO EXTERNA</t>
  </si>
  <si>
    <t xml:space="preserve"> 91862 </t>
  </si>
  <si>
    <t>ELETRODUTO RÍGIDO ROSCÁVEL, PVC, DN 20 MM (1/2"), PARA CIRCUITOS TERMINAIS, INSTALADO EM FORRO - FORNECIMENTO E INSTALAÇÃO. AF_12/2015</t>
  </si>
  <si>
    <t xml:space="preserve"> 91870 </t>
  </si>
  <si>
    <t>ELETRODUTO RÍGIDO ROSCÁVEL, PVC, DN 20 MM (1/2"), PARA CIRCUITOS TERMINAIS, INSTALADO EM PAREDE - FORNECIMENTO E INSTALAÇÃO. AF_12/2015</t>
  </si>
  <si>
    <t xml:space="preserve"> 91924 </t>
  </si>
  <si>
    <t>CABO DE COBRE FLEXÍVEL ISOLADO, 1,5 MM², ANTI-CHAMA 450/750 V, PARA CIRCUITOS TERMINAIS - FORNECIMENTO E INSTALAÇÃO. AF_12/2015</t>
  </si>
  <si>
    <t xml:space="preserve"> 92023 </t>
  </si>
  <si>
    <t>INTERRUPTOR SIMPLES (1 MÓDULO) COM 1 TOMADA DE EMBUTIR 2P+T 10 A,  INCLUINDO SUPORTE E PLACA - FORNECIMENTO E INSTALAÇÃO. AF_12/2015</t>
  </si>
  <si>
    <t>UN</t>
  </si>
  <si>
    <t xml:space="preserve"> 92543 </t>
  </si>
  <si>
    <t>TRAMA DE MADEIRA COMPOSTA POR TERÇAS PARA TELHADOS DE ATÉ 2 ÁGUAS PARA TELHA ONDULADA DE FIBROCIMENTO, METÁLICA, PLÁSTICA OU TERMOACÚSTICA, INCLUSO TRANSPORTE VERTICAL. AF_07/2019</t>
  </si>
  <si>
    <t xml:space="preserve"> 93358 </t>
  </si>
  <si>
    <t>ESCAVAÇÃO MANUAL DE VALA COM PROFUNDIDADE MENOR OU IGUAL A 1,30 M. AF_03/2016</t>
  </si>
  <si>
    <t>MOVT - MOVIMENTO DE TERRA</t>
  </si>
  <si>
    <t xml:space="preserve"> 93382 </t>
  </si>
  <si>
    <t>REATERRO MANUAL DE VALAS, COM COMPACTADOR DE SOLOS DE PERCUSSÃO. AF_08/2023</t>
  </si>
  <si>
    <t xml:space="preserve"> 94210 </t>
  </si>
  <si>
    <t>TELHAMENTO COM TELHA ONDULADA DE FIBROCIMENTO E = 6 MM, COM RECOBRIMENTO LATERAL DE 1 1/4 DE ONDA PARA TELHADO COM INCLINAÇÃO MÁXIMA DE 10°, COM ATÉ 2 ÁGUAS, INCLUSO IÇAMENTO. AF_07/2019</t>
  </si>
  <si>
    <t xml:space="preserve"> 94559 </t>
  </si>
  <si>
    <t>JANELA DE AÇO TIPO BASCULANTE PARA VIDROS, COM BATENTE, FERRAGENS E PINTURA ANTICORROSIVA. EXCLUSIVE VIDROS, ACABAMENTO, ALIZAR E CONTRAMARCO. FORNECIMENTO E INSTALAÇÃO. AF_12/2019</t>
  </si>
  <si>
    <t xml:space="preserve"> 95240 </t>
  </si>
  <si>
    <t>LASTRO DE CONCRETO MAGRO, APLICADO EM PISOS OU RADIERS, ESPESSURA DE 3 CM. AF_07/2016</t>
  </si>
  <si>
    <t xml:space="preserve"> 95241 </t>
  </si>
  <si>
    <t>LASTRO DE CONCRETO MAGRO, APLICADO EM PISOS OU RADIERS, ESPESSURA DE 5 CM. AF_07/2016</t>
  </si>
  <si>
    <t xml:space="preserve"> 95805 </t>
  </si>
  <si>
    <t>CONDULETE DE PVC, TIPO B, PARA ELETRODUTO DE PVC SOLDÁVEL DN 25 MM (3/4''), APARENTE - FORNECIMENTO E INSTALAÇÃO. AF_11/2016</t>
  </si>
  <si>
    <t xml:space="preserve"> 97586 </t>
  </si>
  <si>
    <t>LUMINÁRIA TIPO CALHA, DE SOBREPOR, COM 2 LÂMPADAS TUBULARES FLUORESCENTES DE 36 W, COM REATOR DE PARTIDA RÁPIDA - FORNECIMENTO E INSTALAÇÃO. AF_02/2020</t>
  </si>
  <si>
    <t xml:space="preserve"> 98441 </t>
  </si>
  <si>
    <t>PAREDE DE MADEIRA COMPENSADA PARA CONSTRUÇÃO TEMPORÁRIA EM CHAPA SIMPLES, EXTERNA, COM ÁREA LÍQUIDA MAIOR OU IGUAL A 6 M², SEM VÃO. AF_05/2018</t>
  </si>
  <si>
    <t xml:space="preserve"> 98442 </t>
  </si>
  <si>
    <t>PAREDE DE MADEIRA COMPENSADA PARA CONSTRUÇÃO TEMPORÁRIA EM CHAPA SIMPLES, EXTERNA, COM ÁREA LÍQUIDA MENOR QUE 6 M², SEM VÃO. AF_05/2018</t>
  </si>
  <si>
    <t xml:space="preserve"> 98445 </t>
  </si>
  <si>
    <t>PAREDE DE MADEIRA COMPENSADA PARA CONSTRUÇÃO TEMPORÁRIA EM CHAPA SIMPLES, EXTERNA, COM ÁREA LÍQUIDA MAIOR OU IGUAL A 6 M², COM VÃO. AF_05/2018</t>
  </si>
  <si>
    <t xml:space="preserve"> 98446 </t>
  </si>
  <si>
    <t>PAREDE DE MADEIRA COMPENSADA PARA CONSTRUÇÃO TEMPORÁRIA EM CHAPA SIMPLES, EXTERNA, COM ÁREA LÍQUIDA MENOR QUE 6 M², COM VÃO. AF_05/2018</t>
  </si>
  <si>
    <t xml:space="preserve"> 00011455 </t>
  </si>
  <si>
    <t>FERROLHO COM FECHO / TRINCO REDONDO, EM ACO GALVANIZADO / ZINCADO, DE SOBREPOR, COM COMPRIMENTO DE 8" E ESPESSURA MINIMA DA CHAPA DE 1,50 MM</t>
  </si>
  <si>
    <t xml:space="preserve"> 5213417 </t>
  </si>
  <si>
    <t>SICRO3</t>
  </si>
  <si>
    <t>A</t>
  </si>
  <si>
    <t>Equipamentos</t>
  </si>
  <si>
    <t>Quantidade</t>
  </si>
  <si>
    <t>Utilização</t>
  </si>
  <si>
    <t>Custo Operacional</t>
  </si>
  <si>
    <t>Custo Horário</t>
  </si>
  <si>
    <t>Operativa</t>
  </si>
  <si>
    <t>Improdutiva</t>
  </si>
  <si>
    <t>E9568</t>
  </si>
  <si>
    <t>Furadeira de impacto de 12,5 mm - 0,8 kW</t>
  </si>
  <si>
    <t>E9753</t>
  </si>
  <si>
    <t>Grupo gerador - 23 kVA</t>
  </si>
  <si>
    <t>E9623</t>
  </si>
  <si>
    <t>Máquina de bancada guilhotina - 4 kW</t>
  </si>
  <si>
    <t>E9622</t>
  </si>
  <si>
    <t>Máquina de bancada universal para corte de chapa - 1,5 kW</t>
  </si>
  <si>
    <t>E9507</t>
  </si>
  <si>
    <t>Computador, plotter de recorte e software</t>
  </si>
  <si>
    <t>Custo Horário de Equipamentos =&gt;</t>
  </si>
  <si>
    <t>B</t>
  </si>
  <si>
    <t>Mão de Obra</t>
  </si>
  <si>
    <t>Salário Hora</t>
  </si>
  <si>
    <t>P9801</t>
  </si>
  <si>
    <t>Ajudante</t>
  </si>
  <si>
    <t>P9830</t>
  </si>
  <si>
    <t>Montador</t>
  </si>
  <si>
    <t>P9823</t>
  </si>
  <si>
    <t>Serralheiro</t>
  </si>
  <si>
    <t>P9824</t>
  </si>
  <si>
    <t>Servente</t>
  </si>
  <si>
    <t>Custo Horário da Mão de Obra =&gt;</t>
  </si>
  <si>
    <t>Adc.M.O. - Ferramentas (0,0%) =&gt;</t>
  </si>
  <si>
    <t>Custo Horário de Execução =&gt;</t>
  </si>
  <si>
    <t>Fator de Influencia da Chuva - FIC =&gt;</t>
  </si>
  <si>
    <t>Custo do FIC =&gt;</t>
  </si>
  <si>
    <t>Produção de Equipe =&gt;</t>
  </si>
  <si>
    <t>Custo Unitário de Execução =&gt;</t>
  </si>
  <si>
    <t>C</t>
  </si>
  <si>
    <t>Unidade</t>
  </si>
  <si>
    <t>Preço Unitário</t>
  </si>
  <si>
    <t>M1367</t>
  </si>
  <si>
    <t>Chapa de aço galvanizado</t>
  </si>
  <si>
    <t>kg</t>
  </si>
  <si>
    <t>M3235</t>
  </si>
  <si>
    <t>Película retrorrefletiva tipo I</t>
  </si>
  <si>
    <t>M3237</t>
  </si>
  <si>
    <t>Película retrorrefletiva Tipo III</t>
  </si>
  <si>
    <t>Custo Total do Material =&gt;</t>
  </si>
  <si>
    <t>D</t>
  </si>
  <si>
    <t>Atividades Auxiliares</t>
  </si>
  <si>
    <t>Atividade Auxiliar</t>
  </si>
  <si>
    <t>Pintura eletrostática a pó com tinta poliester em chapa de aço</t>
  </si>
  <si>
    <t>Custo Total das Atividades =&gt;</t>
  </si>
  <si>
    <t>E</t>
  </si>
  <si>
    <t>Tempos Fixos</t>
  </si>
  <si>
    <t>Tempo Fixo</t>
  </si>
  <si>
    <t>Carga, manobra e descarga de materiais diversos em caminhão carroceria de 15 t - carga e descarga com caminhãoguindauto de 20 t.m</t>
  </si>
  <si>
    <t>Carga, manobra e descarga de materiais diversos em caminhão carroceria de 15 t - carga e descarga manuais</t>
  </si>
  <si>
    <t>Custo Total dos Tempos Fixos =&gt;</t>
  </si>
  <si>
    <t>F</t>
  </si>
  <si>
    <t>Momento de Transporte</t>
  </si>
  <si>
    <t>Distância Média de Transporte (DMT)</t>
  </si>
  <si>
    <t>LN</t>
  </si>
  <si>
    <t>RP</t>
  </si>
  <si>
    <t>P</t>
  </si>
  <si>
    <t>Chapa de aço galvanizado - Caminhão carroceria com capacidade de 15 t - 188 kW</t>
  </si>
  <si>
    <t>Película retrorrefletiva tipo I - Caminhão carroceria com capacidade de 15 t - 188 kW</t>
  </si>
  <si>
    <t>Película retrorrefletiva Tipo III - Caminhão carroceria com capacidade de 15 t - 188 kW</t>
  </si>
  <si>
    <t>Custo total dos Momentos de Transportes =&gt;</t>
  </si>
  <si>
    <t xml:space="preserve"> 2.1 </t>
  </si>
  <si>
    <t xml:space="preserve"> 5932 </t>
  </si>
  <si>
    <t>MOTONIVELADORA POTÊNCIA BÁSICA LÍQUIDA (PRIMEIRA MARCHA) 125 HP, PESO BRUTO 13032 KG, LARGURA DA LÂMINA DE 3,7 M - CHP DIURNO. AF_06/2014</t>
  </si>
  <si>
    <t>CHP</t>
  </si>
  <si>
    <t>E9667</t>
  </si>
  <si>
    <t>Caminhão basculante com capacidade de 14 m³ - 188 kW</t>
  </si>
  <si>
    <t>E9515</t>
  </si>
  <si>
    <t>Escavadeira hidráulica sobre esteiras com caçamba com capacidade de 1,56 m³ - 118 kW</t>
  </si>
  <si>
    <t xml:space="preserve"> 5503041 </t>
  </si>
  <si>
    <t>E9571</t>
  </si>
  <si>
    <t>Caminhão tanque com capacidade de 10.000 l - 188 kW</t>
  </si>
  <si>
    <t>E9518</t>
  </si>
  <si>
    <t>Grade de 24 discos rebocável de 24"</t>
  </si>
  <si>
    <t>E9524</t>
  </si>
  <si>
    <t>Motoniveladora - 93 kW</t>
  </si>
  <si>
    <t>E9685</t>
  </si>
  <si>
    <t>Rolo compactador pé de carneiro vibratório autopropelido de 11,6 t - 82 kW</t>
  </si>
  <si>
    <t>E9577</t>
  </si>
  <si>
    <t>Trator agrícola - 77 kW</t>
  </si>
  <si>
    <t xml:space="preserve"> 93595 </t>
  </si>
  <si>
    <t>TRANSPORTE COM CAMINHÃO BASCULANTE DE 10 M³, EM VIA URBANA EM REVESTIMENTO PRIMÁRIO (UNIDADE: TXKM). AF_07/2020</t>
  </si>
  <si>
    <t>TXKM</t>
  </si>
  <si>
    <t xml:space="preserve"> 91386 </t>
  </si>
  <si>
    <t>CAMINHÃO BASCULANTE 10 M3, TRUCADO CABINE SIMPLES, PESO BRUTO TOTAL 23.000 KG, CARGA ÚTIL MÁXIMA 15.935 KG, DISTÂNCIA ENTRE EIXOS 4,80 M, POTÊNCIA 230 CV INCLUSIVE CAÇAMBA METÁLICA - CHP DIURNO. AF_06/2014</t>
  </si>
  <si>
    <t xml:space="preserve"> 91387 </t>
  </si>
  <si>
    <t>CAMINHÃO BASCULANTE 10 M3, TRUCADO CABINE SIMPLES, PESO BRUTO TOTAL 23.000 KG, CARGA ÚTIL MÁXIMA 15.935 KG, DISTÂNCIA ENTRE EIXOS 4,80 M, POTÊNCIA 230 CV INCLUSIVE CAÇAMBA METÁLICA - CHI DIURNO. AF_06/2014</t>
  </si>
  <si>
    <t>CHI</t>
  </si>
  <si>
    <t xml:space="preserve"> 5914389 </t>
  </si>
  <si>
    <t>E9579</t>
  </si>
  <si>
    <t>Caminhão basculante com capacidade de 10 m³ - 188 kW</t>
  </si>
  <si>
    <t xml:space="preserve"> 5901 </t>
  </si>
  <si>
    <t>CAMINHÃO PIPA 10.000 L TRUCADO, PESO BRUTO TOTAL 23.000 KG, CARGA ÚTIL MÁXIMA 15.935 KG, DISTÂNCIA ENTRE EIXOS 4,8 M, POTÊNCIA 230 CV, INCLUSIVE TANQUE DE AÇO PARA TRANSPORTE DE ÁGUA - CHP DIURNO. AF_06/2014</t>
  </si>
  <si>
    <t xml:space="preserve"> 5903 </t>
  </si>
  <si>
    <t>CAMINHÃO PIPA 10.000 L TRUCADO, PESO BRUTO TOTAL 23.000 KG, CARGA ÚTIL MÁXIMA 15.935 KG, DISTÂNCIA ENTRE EIXOS 4,8 M, POTÊNCIA 230 CV, INCLUSIVE TANQUE DE AÇO PARA TRANSPORTE DE ÁGUA - CHI DIURNO. AF_06/2014</t>
  </si>
  <si>
    <t xml:space="preserve"> 5934 </t>
  </si>
  <si>
    <t>MOTONIVELADORA POTÊNCIA BÁSICA LÍQUIDA (PRIMEIRA MARCHA) 125 HP, PESO BRUTO 13032 KG, LARGURA DA LÂMINA DE 3,7 M - CHI DIURNO. AF_06/2014</t>
  </si>
  <si>
    <t xml:space="preserve"> 96463 </t>
  </si>
  <si>
    <t>ROLO COMPACTADOR DE PNEUS, ESTATICO, PRESSAO VARIAVEL, POTENCIA 110 HP, PESO SEM/COM LASTRO 10,8/27 T, LARGURA DE ROLAGEM 2,30 M - CHP DIURNO. AF_06/2017</t>
  </si>
  <si>
    <t xml:space="preserve"> 96464 </t>
  </si>
  <si>
    <t>ROLO COMPACTADOR DE PNEUS, ESTATICO, PRESSAO VARIAVEL, POTENCIA 110 HP, PESO SEM/COM LASTRO 10,8/27 T, LARGURA DE ROLAGEM 2,30 M - CHI DIURNO. AF_06/2017</t>
  </si>
  <si>
    <t>PAVI - PAVIMENTAÇÃO</t>
  </si>
  <si>
    <t>E9509</t>
  </si>
  <si>
    <t>Caminhão tanque distribuidor de asfalto com capacidade de 6.000 l - 7 kW/136 kW</t>
  </si>
  <si>
    <t>E9558</t>
  </si>
  <si>
    <t>Tanque de estocagem de asfalto com capacidade de 30.000 l</t>
  </si>
  <si>
    <t xml:space="preserve"> 95133 </t>
  </si>
  <si>
    <t>MÁQUINA DEMARCADORA DE FAIXA DE TRÁFEGO À FRIO, AUTOPROPELIDA, POTÊNCIA 38 HP - CHP DIURNO. AF_07/2016</t>
  </si>
  <si>
    <t xml:space="preserve"> 00005318 </t>
  </si>
  <si>
    <t>L</t>
  </si>
  <si>
    <t xml:space="preserve"> 00007343 </t>
  </si>
  <si>
    <t>Concreto fck = 20 MPa - confecção em betoneira e lançamento manual - areia e brita comerciais</t>
  </si>
  <si>
    <t>Escavação manual em material de 1ª categoria na profundidade de até 1 m</t>
  </si>
  <si>
    <t xml:space="preserve"> 94267 </t>
  </si>
  <si>
    <t xml:space="preserve"> 88243 </t>
  </si>
  <si>
    <t>AJUDANTE ESPECIALIZADO COM ENCARGOS COMPLEMENTARES</t>
  </si>
  <si>
    <t xml:space="preserve"> 88309 </t>
  </si>
  <si>
    <t>PEDREIRO COM ENCARGOS COMPLEMENTARES</t>
  </si>
  <si>
    <t xml:space="preserve"> 88631 </t>
  </si>
  <si>
    <t>ARGAMASSA TRAÇO 1:4 (EM VOLUME DE CIMENTO E AREIA MÉDIA ÚMIDA), PREPARO MANUAL. AF_08/2019</t>
  </si>
  <si>
    <t xml:space="preserve"> 92960 </t>
  </si>
  <si>
    <t>MÁQUINA EXTRUSORA DE CONCRETO PARA GUIAS E SARJETAS, MOTOR A DIESEL, POTÊNCIA 14 CV - CHP DIURNO. AF_12/2015</t>
  </si>
  <si>
    <t xml:space="preserve"> 92961 </t>
  </si>
  <si>
    <t>MÁQUINA EXTRUSORA DE CONCRETO PARA GUIAS E SARJETAS, MOTOR A DIESEL, POTÊNCIA 14 CV - CHI DIURNO. AF_12/2015</t>
  </si>
  <si>
    <t xml:space="preserve"> 00000370 </t>
  </si>
  <si>
    <t>AREIA MEDIA - POSTO JAZIDA/FORNECEDOR (RETIRADO NA JAZIDA, SEM TRANSPORTE)</t>
  </si>
  <si>
    <t xml:space="preserve"> 00034492 </t>
  </si>
  <si>
    <t>CONCRETO USINADO BOMBEAVEL, CLASSE DE RESISTENCIA C20, COM BRITA 0 E 1, SLUMP = 100 +/- 20 MM, EXCLUI SERVICO DE BOMBEAMENTO (NBR 8953)</t>
  </si>
  <si>
    <t xml:space="preserve"> 94268 </t>
  </si>
  <si>
    <t xml:space="preserve"> 00005061 </t>
  </si>
  <si>
    <t>PREGO DE ACO POLIDO COM CABECA 18 X 27 (2 1/2 X 10)</t>
  </si>
  <si>
    <t xml:space="preserve"> 00004509 </t>
  </si>
  <si>
    <t>SARRAFO *2,5 X 10* CM EM PINUS, MISTA OU EQUIVALENTE DA REGIAO - BRUTA</t>
  </si>
  <si>
    <t xml:space="preserve"> 00006189 </t>
  </si>
  <si>
    <t>TABUA DE MADEIRA NAO APARELHADA *2,5 X 30* CM, CEDRINHO OU EQUIVALENTE DA REGIAO</t>
  </si>
  <si>
    <t xml:space="preserve"> 00004472 </t>
  </si>
  <si>
    <t>VIGA DE MADEIRA NAO APARELHADA *6 X 16* CM, MACARANDUBA, ANGELIM OU EQUIVALENTE DA REGIAO</t>
  </si>
  <si>
    <t xml:space="preserve"> 90091 </t>
  </si>
  <si>
    <t xml:space="preserve"> 5631 </t>
  </si>
  <si>
    <t>ESCAVADEIRA HIDRÁULICA SOBRE ESTEIRAS, CAÇAMBA 0,80 M3, PESO OPERACIONAL 17 T, POTENCIA BRUTA 111 HP - CHP DIURNO. AF_06/2014</t>
  </si>
  <si>
    <t xml:space="preserve"> 5632 </t>
  </si>
  <si>
    <t>ESCAVADEIRA HIDRÁULICA SOBRE ESTEIRAS, CAÇAMBA 0,80 M3, PESO OPERACIONAL 17 T, POTENCIA BRUTA 111 HP - CHI DIURNO. AF_06/2014</t>
  </si>
  <si>
    <t xml:space="preserve"> 91533 </t>
  </si>
  <si>
    <t>COMPACTADOR DE SOLOS DE PERCUSSÃO (SOQUETE) COM MOTOR A GASOLINA 4 TEMPOS, POTÊNCIA 4 CV - CHP DIURNO. AF_08/2015</t>
  </si>
  <si>
    <t xml:space="preserve"> 93381 </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</si>
  <si>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</si>
  <si>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</si>
  <si>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</si>
  <si>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</si>
  <si>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95878 </t>
  </si>
  <si>
    <t>TRANSPORTE COM CAMINHÃO BASCULANTE DE 10 M³, EM VIA URBANA PAVIMENTADA, DMT ATÉ 30 KM (UNIDADE: TXKM). AF_07/2020</t>
  </si>
  <si>
    <t xml:space="preserve"> 00021138 </t>
  </si>
  <si>
    <t>MOURAO ROLICO DE MADEIRA TRATADA, D = 8 A 11 CM, H = 2,20 M, EM EUCALIPTO OU EQUIVALENTE DA REGIAO (PARA CERCA)</t>
  </si>
  <si>
    <t xml:space="preserve"> 88629 </t>
  </si>
  <si>
    <t>ARGAMASSA TRAÇO 1:3 (EM VOLUME DE CIMENTO E AREIA MÉDIA ÚMIDA), PREPARO MANUAL. AF_08/2019</t>
  </si>
  <si>
    <t>M1097</t>
  </si>
  <si>
    <t>Pedra de mão ou rachão</t>
  </si>
  <si>
    <t>Carga, manobra e descarga de agregados ou solos em caminhão basculante de 10 m³ - carga com carregadeira de 3,40 m³(exclusa) e descarga livre</t>
  </si>
  <si>
    <t>Pedra de mão ou rachão - Caminhão basculante com capacidade de 10 m³ - 188 kW</t>
  </si>
  <si>
    <t>URBA - URBANIZAÇÃO</t>
  </si>
  <si>
    <t>Armação em aço CA-50 - fornecimento, preparo e colocação</t>
  </si>
  <si>
    <t>Argamassa de cimento e areia 1:3 - confecção em betoneira e lançamento manual - areia comercial</t>
  </si>
  <si>
    <t xml:space="preserve"> 4413905 </t>
  </si>
  <si>
    <t>E9792</t>
  </si>
  <si>
    <t>Caminhão para hidrossemeadura com capacidade de 7.000 l - 25 kW/136 kW</t>
  </si>
  <si>
    <t>M0050</t>
  </si>
  <si>
    <t>Adesivo fixador para hidrossemeadura - Goma Xantana</t>
  </si>
  <si>
    <t>M0220</t>
  </si>
  <si>
    <t>Adubo NPK</t>
  </si>
  <si>
    <t>M0225</t>
  </si>
  <si>
    <t>Adubo orgânico</t>
  </si>
  <si>
    <t>M0217</t>
  </si>
  <si>
    <t>Enxofre</t>
  </si>
  <si>
    <t>M1756</t>
  </si>
  <si>
    <t>Material formador da camada protetora de hidrossemeadura</t>
  </si>
  <si>
    <t>M1755</t>
  </si>
  <si>
    <t>Pó calcário</t>
  </si>
  <si>
    <t>M0223</t>
  </si>
  <si>
    <t>Sementes para hidrossemeadura</t>
  </si>
  <si>
    <t>Adesivo fixador para hidrossemeadura - Goma Xantana - Caminhão carroceria com capacidade de 15 t - 188 kW</t>
  </si>
  <si>
    <t>Adubo NPK - Caminhão carroceria com capacidade de 15 t - 188 kW</t>
  </si>
  <si>
    <t>Adubo orgânico - Caminhão carroceria com capacidade de 15 t - 188 kW</t>
  </si>
  <si>
    <t>Material formador da camada protetora de hidrossemeadura - Caminhão carroceria com capacidade de 15 t - 188 kW</t>
  </si>
  <si>
    <t>Pó calcário - Caminhão carroceria com capacidade de 15 t - 188 kW</t>
  </si>
  <si>
    <t>Sementes para hidrossemeadura - Caminhão carroceria com capacidade de 15 t - 188 kW</t>
  </si>
  <si>
    <t xml:space="preserve"> 4413989 </t>
  </si>
  <si>
    <t>P9815</t>
  </si>
  <si>
    <t>Jardineiro</t>
  </si>
  <si>
    <t>M1787</t>
  </si>
  <si>
    <t>Estaca de tutoramento de 5 x 2 m</t>
  </si>
  <si>
    <t>M0073</t>
  </si>
  <si>
    <t>Muda arbórea de porte de 30 a 80 cm</t>
  </si>
  <si>
    <t>Enxofre - Caminhão carroceria com capacidade de 15 t - 188 kW</t>
  </si>
  <si>
    <t>Estaca de tutoramento de 5 x 2 m - Caminhão carroceria com capacidade de 15 t - 188 kW</t>
  </si>
  <si>
    <t>Muda arbórea de porte de 30 a 80 cm - Caminhão carroceria com capacidade de 15 t - 188 kW</t>
  </si>
  <si>
    <t>CONTINUA (EIXO)</t>
  </si>
  <si>
    <t>LE</t>
  </si>
  <si>
    <t>RETO</t>
  </si>
  <si>
    <t>CURVO</t>
  </si>
  <si>
    <t>CONTINUA</t>
  </si>
  <si>
    <t>DESCONTINUA</t>
  </si>
  <si>
    <t>QTDE (m)</t>
  </si>
  <si>
    <t>QTDE (ÁREA)</t>
  </si>
  <si>
    <t>Cuiabá</t>
  </si>
  <si>
    <t>COMP 2.1</t>
  </si>
  <si>
    <t>PLACA DE OBRA (PARA CONSTRUCAO CIVIL) EM CHAPA GALVANIZADA *N. 22*, ADESIVADA, DE *2,4 X 1,2* M (SEM POSTES PARA FIXACAO)</t>
  </si>
  <si>
    <t xml:space="preserve"> 100977 </t>
  </si>
  <si>
    <t>CARGA, MANOBRA E DESCARGA DE SOLOS E MATERIAIS GRANULARES EM CAMINHÃO BASCULANTE 6 M³ - CARGA COM ESCAVADEIRA HIDRÁULICA (CAÇAMBA DE 1,20 M³ / 155 HP) E DESCARGA LIVRE (UNIDADE: M3). AF_07/2020</t>
  </si>
  <si>
    <t xml:space="preserve"> 67826 </t>
  </si>
  <si>
    <t>CAMINHÃO BASCULANTE 6 M3 TOCO, PESO BRUTO TOTAL 16.000 KG, CARGA ÚTIL MÁXIMA 11.130 KG, DISTÂNCIA ENTRE EIXOS 5,36 M, POTÊNCIA 185 CV, INCLUSIVE CAÇAMBA METÁLICA - CHP DIURNO. AF_06/2014</t>
  </si>
  <si>
    <t xml:space="preserve"> 67827 </t>
  </si>
  <si>
    <t>CAMINHÃO BASCULANTE 6 M3 TOCO, PESO BRUTO TOTAL 16.000 KG, CARGA ÚTIL MÁXIMA 11.130 KG, DISTÂNCIA ENTRE EIXOS 5,36 M, POTÊNCIA 185 CV, INCLUSIVE CAÇAMBA METÁLICA - CHI DIURNO. AF_06/2014</t>
  </si>
  <si>
    <t xml:space="preserve"> 88907 </t>
  </si>
  <si>
    <t>ESCAVADEIRA HIDRÁULICA SOBRE ESTEIRAS, CAÇAMBA 1,20 M3, PESO OPERACIONAL 21 T, POTÊNCIA BRUTA 155 HP - CHP DIURNO. AF_06/2014</t>
  </si>
  <si>
    <t xml:space="preserve"> 88908 </t>
  </si>
  <si>
    <t>ESCAVADEIRA HIDRÁULICA SOBRE ESTEIRAS, CAÇAMBA 1,20 M3, PESO OPERACIONAL 21 T, POTÊNCIA BRUTA 155 HP - CHI DIURNO. AF_06/2014</t>
  </si>
  <si>
    <t xml:space="preserve"> 102293 </t>
  </si>
  <si>
    <t xml:space="preserve"> 100574 </t>
  </si>
  <si>
    <t xml:space="preserve"> 5851 </t>
  </si>
  <si>
    <t>TRATOR DE ESTEIRAS, POTÊNCIA 150 HP, PESO OPERACIONAL 16,7 T, COM RODA MOTRIZ ELEVADA E LÂMINA 3,18 M3 - CHP DIURNO. AF_06/2014</t>
  </si>
  <si>
    <t xml:space="preserve"> 5853 </t>
  </si>
  <si>
    <t>TRATOR DE ESTEIRAS, POTÊNCIA 150 HP, PESO OPERACIONAL 16,7 T, COM RODA MOTRIZ ELEVADA E LÂMINA 3,18 M3 - CHI DIURNO. AF_06/2014</t>
  </si>
  <si>
    <t xml:space="preserve"> 101576 </t>
  </si>
  <si>
    <t>ESCORAMENTO DE VALA, TIPO DESCONTÍNUO, COM PROFUNDIDADE DE 0 A 1,5 M, LARGURA MENOR QUE 1,5 M. AF_08/2020</t>
  </si>
  <si>
    <t>Própria</t>
  </si>
  <si>
    <t xml:space="preserve"> 00044478 </t>
  </si>
  <si>
    <t>MICROESFERAS DE VIDRO PARA SINALIZACAO HORIZONTAL VIARIA, TIPO I-B (PREMIX) - NBR  16184</t>
  </si>
  <si>
    <t>SERVIÇOS</t>
  </si>
  <si>
    <t>TOTAL  GERAL (R$)</t>
  </si>
  <si>
    <t>8.1</t>
  </si>
  <si>
    <t>EXTENSÃO (m):</t>
  </si>
  <si>
    <t>TOTAL (R$)</t>
  </si>
  <si>
    <t>SUBTOTAL (R$)</t>
  </si>
  <si>
    <t>ETAPAS DE SERVIÇOS</t>
  </si>
  <si>
    <t>RESUMO</t>
  </si>
  <si>
    <t xml:space="preserve"> 5502109 </t>
  </si>
  <si>
    <t>NP</t>
  </si>
  <si>
    <t>AMPARO LEGAL</t>
  </si>
  <si>
    <t>DE ACORODO COM O ACÓRDÃO Nº 2622/2013 – TCU – PLENÁRIO</t>
  </si>
  <si>
    <t>ART. 84-A DA LEI Nº 1.178, 23 DE DEZEMBRO DE 1991 DO CÓDIGO TRIBUTÁRIO DE VÁRZEA GRANDE-MT COM A NOVA REDAÇÃO DADA PELA LEI COMPLEMENTAR Nº 5.177/2023</t>
  </si>
  <si>
    <t>https://leismunicipais.com.br/codigo-tributario-varzea-grande-mt</t>
  </si>
  <si>
    <t>OUTRAS FONTES</t>
  </si>
  <si>
    <t>(R$)</t>
  </si>
  <si>
    <t>ADIMINISTRAÇÃO GERAL</t>
  </si>
  <si>
    <t>SEGURO E GARANTIA</t>
  </si>
  <si>
    <t>RISCOS</t>
  </si>
  <si>
    <t>DESPESAS FINANCEIRAS</t>
  </si>
  <si>
    <t>LUCRO OPERACIONAL</t>
  </si>
  <si>
    <t>NÃO INCIDEM IRPJ E CSLL NA COMPOSIÇÃO DE TRIBUTOS</t>
  </si>
  <si>
    <t>FORMULA PARA CÁLCULO DO BDI:</t>
  </si>
  <si>
    <t>Próprio</t>
  </si>
  <si>
    <t xml:space="preserve"> 1.4 </t>
  </si>
  <si>
    <t>QUADRO RESUMO DAS DISTÂNCIAS DE TRANSPORTE</t>
  </si>
  <si>
    <t>Serviço</t>
  </si>
  <si>
    <t>Percurso</t>
  </si>
  <si>
    <t>Transp Local (DMT)</t>
  </si>
  <si>
    <t>Transp Comercial(DMT)</t>
  </si>
  <si>
    <t>Origem</t>
  </si>
  <si>
    <t>Destino</t>
  </si>
  <si>
    <t>Material de jazida</t>
  </si>
  <si>
    <t>J-01</t>
  </si>
  <si>
    <t>Pista</t>
  </si>
  <si>
    <t xml:space="preserve">Concretos, argamassas </t>
  </si>
  <si>
    <t>Cimento</t>
  </si>
  <si>
    <t>Várzea Grande</t>
  </si>
  <si>
    <t>Areia</t>
  </si>
  <si>
    <t>A-01(Draga Monte Sto.)</t>
  </si>
  <si>
    <t>Brita</t>
  </si>
  <si>
    <t>Brita Guia</t>
  </si>
  <si>
    <t>CBUQ</t>
  </si>
  <si>
    <t>Distrito Industrial (Cuiabá)</t>
  </si>
  <si>
    <t>Usina</t>
  </si>
  <si>
    <t>Brita, pó de pedra e pedra de mão</t>
  </si>
  <si>
    <t>usina</t>
  </si>
  <si>
    <t>Imprimação e Pintura de ligação</t>
  </si>
  <si>
    <t>Formas e escoramentos</t>
  </si>
  <si>
    <t>Madeiras e pregos</t>
  </si>
  <si>
    <t>Concretos e cercas</t>
  </si>
  <si>
    <t>Aços e arames</t>
  </si>
  <si>
    <t>7.0</t>
  </si>
  <si>
    <t>6.0</t>
  </si>
  <si>
    <t>III</t>
  </si>
  <si>
    <t>10.0</t>
  </si>
  <si>
    <t xml:space="preserve"> 3.1 </t>
  </si>
  <si>
    <t>SERT - SERVIÇOS TÉCNICOS</t>
  </si>
  <si>
    <t xml:space="preserve"> 3.2 </t>
  </si>
  <si>
    <t xml:space="preserve"> 3.3 </t>
  </si>
  <si>
    <t>Asfalto Diluído CM-30</t>
  </si>
  <si>
    <t>Emulsão asfáltica RR-2C E</t>
  </si>
  <si>
    <t>REFORÇO SUBLEITO (m³)</t>
  </si>
  <si>
    <t>COMP. 1.1</t>
  </si>
  <si>
    <t>Placa de obra em chapa de aço galvanizado</t>
  </si>
  <si>
    <t>Execução de depósito em canteiro de obra</t>
  </si>
  <si>
    <t>COMP. 1.3</t>
  </si>
  <si>
    <t>Aluguel container/sanit c/2 vasos/1 lavat/1 mic/4 chuv larg2,20m compr=6,20m alt=2,50m chapa aco c/nerv trapez forro c/isolam termo/acustico chassis reforc piso compens naval inclinst eletr/hidr excl transp/carga/descarga</t>
  </si>
  <si>
    <t>Confecção de placa em aço nº 16 galvanizado, com película retrorrefletiva tipo I + III</t>
  </si>
  <si>
    <t>Administração Local com encargos complementares (93565-Engenheiro Civil de Obra Junior) (94296-Topografo), (93572-Encarregado heral de obras), (93564-Apontador ou apropriador).</t>
  </si>
  <si>
    <t>Escavação, carga e transporte de material de 1ª categoria - DMT de 50 a 200 m - caminho de serviço em leito natural - com</t>
  </si>
  <si>
    <t>Compactação de aterros a 100% do Proctor intermediário</t>
  </si>
  <si>
    <t>Carga, manobra e descarga de solos e materiais granulares em caminhão basculante 6 m³ - carga com escavadeira hidráulica (caçamba de 1,20 m³ / 155 hp) e descarga livre (unidade: m3). Af_07/2020</t>
  </si>
  <si>
    <t>Transporte com caminhão basculante de 10 m3, em via urbana em revestimento primário (unidade: tonxkm). af_04/2016</t>
  </si>
  <si>
    <t>Transporte com caminhão basculante de 10 m³ - rodovia pavimentada</t>
  </si>
  <si>
    <t>COMP. 4.8 (83344)</t>
  </si>
  <si>
    <t>Espalhamento de material em bota fora, com utilização de trator de esteiras de 165 hp</t>
  </si>
  <si>
    <t>COT. 1 (M980)</t>
  </si>
  <si>
    <t>COTAÇÃO</t>
  </si>
  <si>
    <t>Indenização de jazida não condiz com o preço praticado na região (Preço praticado na jazida)</t>
  </si>
  <si>
    <t>Imprimação com emulsão asfáltica</t>
  </si>
  <si>
    <t>Pintura de ligação com emulsão RR-2C</t>
  </si>
  <si>
    <t>COMP. 5.10 (95303)</t>
  </si>
  <si>
    <t>Transporte com caminhão basculante 10 m3 de massa asfáltica para pavimentação urbana</t>
  </si>
  <si>
    <t>m³xkm</t>
  </si>
  <si>
    <t>COMP. 6.1</t>
  </si>
  <si>
    <t>Sinalizacao horizontal com tinta retrorrefletiva a base de resina acrilica  c/ micro esfera de vidro</t>
  </si>
  <si>
    <t>Guia (meio-fio) e sarjeta conjugados de concreto, moldada i n loco em trecho
reto com extrusora, guia 13 cm base x 22 cm altura. af_06/2016</t>
  </si>
  <si>
    <t>Guia (meio-fio) e sarjeta conjugados de concreto, moldada i n loco em trecho
curvo com extrusora, guia 13 cm base x 22 cm altura. af_06/2016</t>
  </si>
  <si>
    <t>COMP. 8.2</t>
  </si>
  <si>
    <t>Isolamento de obra com tela plástica com malha de 5mm e estrutura de madeira pontaleteada</t>
  </si>
  <si>
    <t>COMP. 8.3</t>
  </si>
  <si>
    <t>Passadicos de madeira para pedestres</t>
  </si>
  <si>
    <t>Escavação mecanizada de vala com prof. até 1,5 m (média entre montante e jusante/uma composição por trecho), com retroescavadeira (0,26 m3/88 hp), larg. de 1,5 m a 2,5 m, em solo de 1a categoria, em locais com baixo nível de interferência. af_01/2015</t>
  </si>
  <si>
    <t>Escavação mecanizada de vala com prof.maior que 3,0 m até 4,5 m (média montante e jusante/uma composição por trecho), escavadeira (0,8 m3), larg. Menor que 1,5 m, em solo mole, locais com baixo nível de interferência. Af_02/2021</t>
  </si>
  <si>
    <t>Reaterro mecanizado de vala com retroescavadeira (capacidade da caçamb a da retro: 0,26 m³ / potência: 88 hp), largura de 0,8 a 1,5 m, profun didade de 1,5 a 3,0 m, com solo (sem substituição) de 1ª categoria em locais com baixo nível de interferência. af_04/2016</t>
  </si>
  <si>
    <t>Espalhamento de material com trator de esteiras. Af_11/2019</t>
  </si>
  <si>
    <t>Escoramento de vala, tipo descontínuo, com profundidade de 0 a 1,5 m, largura menor que 1,5 m. Af_08/2020</t>
  </si>
  <si>
    <t>Hidrossemeadura</t>
  </si>
  <si>
    <t>Plantio de mudas arbóreas com porte de 30 a 80 cm em covas de 0,60 x 0,60 x 0,60 m</t>
  </si>
  <si>
    <t>F.UTILIZAÇÃO</t>
  </si>
  <si>
    <t>t/km</t>
  </si>
  <si>
    <t>F.UTILIZAÇÃO  FATOR</t>
  </si>
  <si>
    <t>m³/m³</t>
  </si>
  <si>
    <t>Tipo  de transporte 95303  -  Transporte  comercial c/basculante de massa asfáltica</t>
  </si>
  <si>
    <t>m³/km</t>
  </si>
  <si>
    <t>20,7%</t>
  </si>
  <si>
    <t>Não Desonerado: embutido nos preços unitário dos insumos de mão de obra, de acordo com as bases.</t>
  </si>
  <si>
    <t xml:space="preserve"> 74209/001 </t>
  </si>
  <si>
    <t>PLACA DE OBRA EM CHAPA DE ACO GALVANIZADO</t>
  </si>
  <si>
    <t xml:space="preserve"> 94962 </t>
  </si>
  <si>
    <t>CONCRETO MAGRO PARA LASTRO, TRAÇO 1:4,5:4,5 (EM MASSA SECA DE CIMENTO/ AREIA MÉDIA/ BRITA 1) - PREPARO MECÂNICO COM BETONEIRA 400 L. AF_05/2021</t>
  </si>
  <si>
    <t xml:space="preserve"> 00004417 </t>
  </si>
  <si>
    <t>SARRAFO NAO APARELHADO *2,5 X 7* CM, EM MACARANDUBA/MASSARANDUBA, ANGELIM, PEROBA-ROSA OU EQUIVALENTE DA REGIAO - BRUTA</t>
  </si>
  <si>
    <t xml:space="preserve"> 00004491 </t>
  </si>
  <si>
    <t>PONTALETE *7,5 X 7,5* CM EM PINUS, MISTA OU EQUIVALENTE DA REGIAO - BRUTA</t>
  </si>
  <si>
    <t xml:space="preserve"> 00005075 </t>
  </si>
  <si>
    <t>PREGO DE ACO POLIDO COM CABECA 18 X 30 (2 3/4 X 10)</t>
  </si>
  <si>
    <t>Valor do BDI =&gt;</t>
  </si>
  <si>
    <t xml:space="preserve"> 1.3 </t>
  </si>
  <si>
    <t xml:space="preserve"> 73847/001 </t>
  </si>
  <si>
    <t>ALUGUEL CONTAINER/ESCRIT INCL INST ELET LARG=2,20 COMP=6,20M          ALT=2,50M CHAPA ACO C/NERV TRAPEZ FORRO C/ISOL TERMO/ACUSTICO         CHASSIS REFORC PISO COMPENS NAVAL EXC TRANSP/CARGA/DESCARGA</t>
  </si>
  <si>
    <t>MES</t>
  </si>
  <si>
    <t xml:space="preserve"> 00010776 </t>
  </si>
  <si>
    <t>LOCACAO DE CONTAINER 2,30  X  6,00 M, ALT. 2,50 M, PARA ESCRITORIO, SEM DIVISORIAS INTERNAS E SEM SANITARIO</t>
  </si>
  <si>
    <t>Equipamento</t>
  </si>
  <si>
    <t>Placa em aço nº 16 galvanizado com película retrorrefletiva tipo I + III - confecção</t>
  </si>
  <si>
    <t xml:space="preserve"> COMP. 2.1 </t>
  </si>
  <si>
    <t xml:space="preserve"> 93565 </t>
  </si>
  <si>
    <t>ENGENHEIRO CIVIL DE OBRA JUNIOR COM ENCARGOS COMPLEMENTARES</t>
  </si>
  <si>
    <t xml:space="preserve"> 94296 </t>
  </si>
  <si>
    <t>TOPOGRAFO COM ENCARGOS COMPLEMENTARES</t>
  </si>
  <si>
    <t xml:space="preserve"> 101389 </t>
  </si>
  <si>
    <t>AUXILIAR DE TOPÓGRAFO COM ENCARGOS COMPLEMENTARES</t>
  </si>
  <si>
    <t xml:space="preserve"> 93572 </t>
  </si>
  <si>
    <t>ENCARREGADO GERAL DE OBRAS COM ENCARGOS COMPLEMENTARES</t>
  </si>
  <si>
    <t xml:space="preserve"> 93564 </t>
  </si>
  <si>
    <t>APONTADOR OU APROPRIADOR COM ENCARGOS COMPLEMENTARES</t>
  </si>
  <si>
    <t xml:space="preserve"> 4.2 </t>
  </si>
  <si>
    <t>Escavação, carga e transporte de material de 1ª categoria - DMT de 50 a 200 m - caminho de serviço em leito natural - com escavadeira e caminhão basculante de 14 m³</t>
  </si>
  <si>
    <t xml:space="preserve"> 4.3 </t>
  </si>
  <si>
    <t xml:space="preserve"> 4.6 </t>
  </si>
  <si>
    <t xml:space="preserve"> 4.7 </t>
  </si>
  <si>
    <t xml:space="preserve"> 4.8 </t>
  </si>
  <si>
    <t xml:space="preserve"> 83344 </t>
  </si>
  <si>
    <t>ESPALHAMENTO DE MATERIAL EM BOTA FORA, COM UTILIZACAO DE TRATOR DE ESTEIRAS DE 165 HP</t>
  </si>
  <si>
    <t xml:space="preserve"> 5847 </t>
  </si>
  <si>
    <t>TRATOR DE ESTEIRAS, POTÊNCIA 170 HP, PESO OPERACIONAL 19 T, CAÇAMBA 5,2 M3 - CHP DIURNO. AF_06/2014</t>
  </si>
  <si>
    <t xml:space="preserve"> 73436 </t>
  </si>
  <si>
    <t>ROLO COMPACTADOR VIBRATÓRIO PÉ DE CARNEIRO PARA SOLOS, POTÊNCIA 80 HP, PESO OPERACIONAL SEM/COM LASTRO 7,4 / 8,8 T, LARGURA DE TRABALHO 1,68 M - CHP DIURNO. AF_02/2016</t>
  </si>
  <si>
    <t xml:space="preserve"> 89035 </t>
  </si>
  <si>
    <t>TRATOR DE PNEUS, POTÊNCIA 85 CV, TRAÇÃO 4X4, PESO COM LASTRO DE 4.675 KG - CHP DIURNO. AF_06/2014</t>
  </si>
  <si>
    <t xml:space="preserve"> 89036 </t>
  </si>
  <si>
    <t>TRATOR DE PNEUS, POTÊNCIA 85 CV, TRAÇÃO 4X4, PESO COM LASTRO DE 4.675 KG - CHI DIURNO. AF_06/2014</t>
  </si>
  <si>
    <t xml:space="preserve"> 93244 </t>
  </si>
  <si>
    <t>ROLO COMPACTADOR VIBRATÓRIO PÉ DE CARNEIRO PARA SOLOS, POTÊNCIA 80 HP, PESO OPERACIONAL SEM/COM LASTRO 7,4 / 8,8 T, LARGURA DE TRABALHO 1,68 M - CHI DIURNO. AF_02/2016</t>
  </si>
  <si>
    <t xml:space="preserve"> 4011352 </t>
  </si>
  <si>
    <t>M2092</t>
  </si>
  <si>
    <t>Emulsão asfáltica para imprimação</t>
  </si>
  <si>
    <t xml:space="preserve"> 83362 </t>
  </si>
  <si>
    <t xml:space="preserve"> 95993 </t>
  </si>
  <si>
    <t>CONSTRUÇÃO DE PAVIMENTO COM APLICAÇÃO DE CONCRETO BETUMINOSO USINADO A QUENTE (CBUQ), CAMADA DE ROLAMENTO, COM ESPESSURA DE 4,0 CM - EXCLUSIVE TRANSPORTE. AF_03/2017</t>
  </si>
  <si>
    <t xml:space="preserve"> 5835 </t>
  </si>
  <si>
    <t>VIBROACABADORA DE ASFALTO SOBRE ESTEIRAS, LARGURA DE PAVIMENTAÇÃO 1,90 M A 5,30 M, POTÊNCIA 105 HP CAPACIDADE 450 T/H - CHP DIURNO. AF_11/2014</t>
  </si>
  <si>
    <t xml:space="preserve"> 5837 </t>
  </si>
  <si>
    <t>VIBROACABADORA DE ASFALTO SOBRE ESTEIRAS, LARGURA DE PAVIMENTAÇÃO 1,90 M A 5,30 M, POTÊNCIA 105 HP CAPACIDADE 450 T/H - CHI DIURNO. AF_11/2014</t>
  </si>
  <si>
    <t xml:space="preserve"> 88314 </t>
  </si>
  <si>
    <t>RASTELEIRO COM ENCARGOS COMPLEMENTARES</t>
  </si>
  <si>
    <t xml:space="preserve"> 95631 </t>
  </si>
  <si>
    <t>ROLO COMPACTADOR VIBRATORIO TANDEM, ACO LISO, POTENCIA 125 HP, PESO SEM/COM LASTRO 10,20/11,65 T, LARGURA DE TRABALHO 1,73 M - CHP DIURNO. AF_11/2016</t>
  </si>
  <si>
    <t xml:space="preserve"> 95632 </t>
  </si>
  <si>
    <t>ROLO COMPACTADOR VIBRATORIO TANDEM, ACO LISO, POTENCIA 125 HP, PESO SEM/COM LASTRO 10,20/11,65 T, LARGURA DE TRABALHO 1,73 M - CHI DIURNO. AF_11/2016</t>
  </si>
  <si>
    <t xml:space="preserve"> 96155 </t>
  </si>
  <si>
    <t>TRATOR DE PNEUS COM POTÊNCIA DE 85 CV, TRAÇÃO 4X4, COM VASSOURA MECÂNICA ACOPLADA - CHI DIURNO. AF_02/2017</t>
  </si>
  <si>
    <t xml:space="preserve"> 96157 </t>
  </si>
  <si>
    <t>TRATOR DE PNEUS COM POTÊNCIA DE 85 CV, TRAÇÃO 4X4, COM VASSOURA MECÂNICA ACOPLADA - CHP DIURNO. AF_03/2017</t>
  </si>
  <si>
    <t xml:space="preserve"> 00001518 </t>
  </si>
  <si>
    <t>CONCRETO BETUMINOSO USINADO A QUENTE (CBUQ) PARA PAVIMENTACAO ASFALTICA, PADRAO DNIT, FAIXA C, COM CAP 50/70 - AQUISICAO POSTO USINA</t>
  </si>
  <si>
    <t>T</t>
  </si>
  <si>
    <t xml:space="preserve"> 95303 </t>
  </si>
  <si>
    <t>TRANSPORTE COM CAMINHÃO BASCULANTE 10 M3 DE MASSA ASFALTICA PARA PAVIMENTAÇÃO URBANA</t>
  </si>
  <si>
    <t>M3XKM</t>
  </si>
  <si>
    <t xml:space="preserve"> 6.1 </t>
  </si>
  <si>
    <t xml:space="preserve"> 72947 </t>
  </si>
  <si>
    <t>SINALIZACAO HORIZONTAL COM TINTA RETRORREFLETIVA A BASE DE RESINA ACRILICA COM MICROESFERAS DE VIDRO</t>
  </si>
  <si>
    <t xml:space="preserve"> 5824 </t>
  </si>
  <si>
    <t>CAMINHÃO TOCO, PBT 16.000 KG, CARGA ÚTIL MÁX. 10.685 KG, DIST. ENTRE EIXOS 4,8 M, POTÊNCIA 189 CV, INCLUSIVE CARROCERIA FIXA ABERTA DE MADEIRA P/ TRANSPORTE GERAL DE CARGA SECA, DIMEN. APROX. 2,5 X 7,00 X 0,50 M - CHP DIURNO. AF_06/2014</t>
  </si>
  <si>
    <t>SOLVENTE DILUENTE A BASE DE AGUARRAS</t>
  </si>
  <si>
    <t>TINTA A BASE DE RESINA ACRILICA, PARA SINALIZACAO HORIZONTAL VIARIA (NBR 11862)</t>
  </si>
  <si>
    <t xml:space="preserve"> 00007348 </t>
  </si>
  <si>
    <t>TINTA ACRILICA PREMIUM PARA PISO</t>
  </si>
  <si>
    <t xml:space="preserve"> 6.2 </t>
  </si>
  <si>
    <t xml:space="preserve"> 7.2 </t>
  </si>
  <si>
    <t xml:space="preserve"> 85424 </t>
  </si>
  <si>
    <t>ISOLAMENTO DE OBRA COM TELA PLASTICA COM MALHA DE 5MM E ESTRUTURA DE MADEIRA PONTALETEADA</t>
  </si>
  <si>
    <t>SERP - SERVIÇOS PRELIMINARES</t>
  </si>
  <si>
    <t xml:space="preserve"> 88239 </t>
  </si>
  <si>
    <t>AJUDANTE DE CARPINTEIRO COM ENCARGOS COMPLEMENTARES</t>
  </si>
  <si>
    <t xml:space="preserve"> 00007170 </t>
  </si>
  <si>
    <t>TELA FACHADEIRA EM POLIETILENO, ROLO DE 3 X 100 M (L X C), COR BRANCA, SEM LOGOMARCA - PARA PROTECAO DE OBRAS</t>
  </si>
  <si>
    <t xml:space="preserve"> 74219/001 </t>
  </si>
  <si>
    <t>PASSADICOS COM TABUAS DE MADEIRA PARA PEDESTRES</t>
  </si>
  <si>
    <t xml:space="preserve"> 10.1 </t>
  </si>
  <si>
    <t xml:space="preserve"> 10.2 </t>
  </si>
  <si>
    <t>Plantio de muda de árvore com altura de 0,30 a 0,80 m em cova de 0,60 x 0,60 x 0,60 m</t>
  </si>
  <si>
    <t>3.5</t>
  </si>
  <si>
    <t>3.6</t>
  </si>
  <si>
    <t>4.10</t>
  </si>
  <si>
    <t>4.11</t>
  </si>
  <si>
    <t>7.4</t>
  </si>
  <si>
    <t>7.5</t>
  </si>
  <si>
    <t>7.6</t>
  </si>
  <si>
    <t>7.7</t>
  </si>
  <si>
    <t>7.8</t>
  </si>
  <si>
    <t>7.9</t>
  </si>
  <si>
    <t>7.10</t>
  </si>
  <si>
    <t>7.11</t>
  </si>
  <si>
    <t xml:space="preserve"> 3.6 </t>
  </si>
  <si>
    <t xml:space="preserve"> 4.9 </t>
  </si>
  <si>
    <t xml:space="preserve"> 4.11 </t>
  </si>
  <si>
    <t xml:space="preserve"> 5.1 </t>
  </si>
  <si>
    <t xml:space="preserve"> 7.3 </t>
  </si>
  <si>
    <t xml:space="preserve"> 7.4 </t>
  </si>
  <si>
    <t xml:space="preserve"> 7.5 </t>
  </si>
  <si>
    <t xml:space="preserve"> 7.6 </t>
  </si>
  <si>
    <t xml:space="preserve"> 7.7 </t>
  </si>
  <si>
    <t xml:space="preserve"> 7.11 </t>
  </si>
  <si>
    <t xml:space="preserve"> 9.1 </t>
  </si>
  <si>
    <t xml:space="preserve"> 9.2 </t>
  </si>
  <si>
    <t xml:space="preserve"> 9.3 </t>
  </si>
  <si>
    <t>Construção de pavimento com aplicação de concreto betuminoso usinado a quente (cbuq), camada de rolamento, com espessura de 3,0 cm  exclusive transporte. af_03/2017</t>
  </si>
  <si>
    <t>4.9</t>
  </si>
  <si>
    <t>ESCAV.</t>
  </si>
  <si>
    <t xml:space="preserve">	Dissipador de energia - DEB 360-414 - areia, brita e pedra de mão comerciais</t>
  </si>
  <si>
    <t>Regularização e compactação de subleito de solo predominantemente argiloso, para obras de construção de pavimentos. Af_09/2024</t>
  </si>
  <si>
    <t>COMP. 5.8 (95993)</t>
  </si>
  <si>
    <t>Construção de base e sub-base para pavimentação de solo de comportamento laterítico (arenoso), com espessura de 20 cm - exclusive escavação, carga e transporte e solo.</t>
  </si>
  <si>
    <t>Livro SINAPI: Cálculos e Parâmetros</t>
  </si>
  <si>
    <t>Produção de Concreto</t>
  </si>
  <si>
    <t>Alvenarias Diversas</t>
  </si>
  <si>
    <t>Pintura Interna</t>
  </si>
  <si>
    <t>Rasgos e Fixações</t>
  </si>
  <si>
    <t>Esquadrias - Portas</t>
  </si>
  <si>
    <t>Instalações Elétricas - Eletrodutos Embutidos, Cabos, Caixas, Tomadas e Interruptores</t>
  </si>
  <si>
    <t>Estrutura e Trama para Cobertura</t>
  </si>
  <si>
    <t>Escavação de Valas</t>
  </si>
  <si>
    <t>Aterro e Reaterro de Valas</t>
  </si>
  <si>
    <t>Telhamento para Cobertura</t>
  </si>
  <si>
    <t>Esquadrias - Janelas</t>
  </si>
  <si>
    <t>Lastro</t>
  </si>
  <si>
    <t>Instalações Elétricas - Eletrodutos, Conexões e Conduletes Aparentes</t>
  </si>
  <si>
    <t>Instalações para Canteiros de Obras</t>
  </si>
  <si>
    <t>Custos Horários Produtivo e Improdutivo dos Equipamentos</t>
  </si>
  <si>
    <t>Transporte, Carga e Descarga de Materiais</t>
  </si>
  <si>
    <t xml:space="preserve"> 100576 </t>
  </si>
  <si>
    <t>REGULARIZAÇÃO E COMPACTAÇÃO DE SUBLEITO DE SOLO PREDOMINANTEMENTE ARGILOSO, PARA OBRAS DE CONSTRUÇÃO DE PAVIMENTOS. AF_09/2024</t>
  </si>
  <si>
    <t>Aterros, Bases, Sub bases e Imprimações</t>
  </si>
  <si>
    <t xml:space="preserve"> 105569 </t>
  </si>
  <si>
    <t>CONSTRUÇÃO DE BASE E SUB-BASE PARA PAVIMENTAÇÃO DE SOLO DE COMPORTAMENTO LATERÍTICO (ARENOSO), COM ESPESSURA DE 20 CM - EXCLUSIVE ESCAVAÇÃO, CARGA E TRANSPORTE E SOLO. AF_09/2024</t>
  </si>
  <si>
    <t xml:space="preserve"> 5684 </t>
  </si>
  <si>
    <t>ROLO COMPACTADOR VIBRATÓRIO DE UM CILINDRO AÇO LISO, POTÊNCIA 80 HP, PESO OPERACIONAL MÁXIMO 8,1 T, IMPACTO DINÂMICO 16,15 / 9,5 T, LARGURA DE TRABALHO 1,68 M - CHP DIURNO. AF_06/2014</t>
  </si>
  <si>
    <t xml:space="preserve"> 5685 </t>
  </si>
  <si>
    <t>ROLO COMPACTADOR VIBRATÓRIO DE UM CILINDRO AÇO LISO, POTÊNCIA 80 HP, PESO OPERACIONAL MÁXIMO 8,1 T, IMPACTO DINÂMICO 16,15 / 9,5 T, LARGURA DE TRABALHO 1,68 M - CHI DIURNO. AF_06/2014</t>
  </si>
  <si>
    <t xml:space="preserve"> 4.4 </t>
  </si>
  <si>
    <t xml:space="preserve"> 4.5 </t>
  </si>
  <si>
    <t xml:space="preserve"> 104375 </t>
  </si>
  <si>
    <t>EXECUÇÃO DE PINTURA DE LIGAÇÃO COM EMULSÃO ASFÁLTICA RR-2C, PARA OBRAS DE CONSTRUÇÃO DE PAVIMENTOS. AF_09/2024</t>
  </si>
  <si>
    <t xml:space="preserve"> 5839 </t>
  </si>
  <si>
    <t>VASSOURA MECÂNICA REBOCÁVEL COM ESCOVA CILÍNDRICA, LARGURA ÚTIL DE VARRIMENTO DE 2,44 M - CHP DIURNO. AF_06/2014</t>
  </si>
  <si>
    <t xml:space="preserve"> 5841 </t>
  </si>
  <si>
    <t>VASSOURA MECÂNICA REBOCÁVEL COM ESCOVA CILÍNDRICA, LARGURA ÚTIL DE VARRIMENTO DE 2,44 M - CHI DIURNO. AF_06/2014</t>
  </si>
  <si>
    <t>ESPARGIDOR DE ASFALTO PRESSURIZADO, TANQUE 6 M3 COM ISOLAÇÃO TÉRMICA, AQUECIDO COM 2 MAÇARICOS, COM BARRA ESPARGIDORA 3,60 M, MONTADO SOBRE CAMINHÃO TOCO, PBT 14.300 KG, POTÊNCIA 185 CV - CHP DIURNO. AF_05/2023</t>
  </si>
  <si>
    <t xml:space="preserve"> 91486 </t>
  </si>
  <si>
    <t>ESPARGIDOR DE ASFALTO PRESSURIZADO, TANQUE 6 M3 COM ISOLAÇÃO TÉRMICA, AQUECIDO COM 2 MAÇARICOS, COM BARRA ESPARGIDORA 3,60 M, MONTADO SOBRE CAMINHÃO TOCO, PBT 14.300 KG, POTÊNCIA 185 CV - CHI DIURNO. AF_05/2023</t>
  </si>
  <si>
    <t xml:space="preserve"> 00044952 </t>
  </si>
  <si>
    <t>EMULSAO ASFALTICA CATIONICA RR-2C PARA USO EM PAVIMENTACAO ASFALTICA</t>
  </si>
  <si>
    <t xml:space="preserve"> 4.10 </t>
  </si>
  <si>
    <t>GUIA (MEIO-FIO) E SARJETA CONJUGADOS DE CONCRETO, MOLDADA IN LOCO EM TRECHO RETO COM EXTRUSORA, 45 CM BASE (15 CM BASE DA GUIA + 30 CM BASE DA SARJETA) X 22 CM ALTURA. AF_01/2024</t>
  </si>
  <si>
    <t>Guias e sarjetas</t>
  </si>
  <si>
    <t>Argamassas</t>
  </si>
  <si>
    <t>GUIA (MEIO-FIO) E SARJETA CONJUGADOS DE CONCRETO, MOLDADA IN LOCO EM TRECHO CURVO COM EXTRUSORA, 45 CM BASE (15 CM BASE DA GUIA + 30 CM BASE DA SARJETA) X 22 CM ALTURA. AF_01/2024</t>
  </si>
  <si>
    <t xml:space="preserve"> 7.1 </t>
  </si>
  <si>
    <t>ESCAVAÇÃO MECANIZADA DE VALA COM PROF. ATÉ 1,5 M (MÉDIA MONTANTE E JUSANTE/UMA COMPOSIÇÃO POR TRECHO), ESCAVADEIRA (0,8 M3), LARG. DE 1,5 M A 2,5 M, EM SOLO DE 1A CATEGORIA, LOCAIS COM BAIXO NÍVEL DE INTERFERÊNCIA. AF_09/2024</t>
  </si>
  <si>
    <t>ESCAVAÇÃO MECANIZADA DE VALA COM PROF.MAIOR QUE 3,0 M ATÉ 4,5 M (MÉDIA MONTANTE E JUSANTE/UMA COMPOSIÇÃO POR TRECHO), ESCAVADEIRA (0,8 M3), LARG. MENOR QUE 1,5 M, EM SOLO MOLE, LOCAIS COM BAIXO NÍVEL DE INTERFERÊNCIA. AF_09/2024</t>
  </si>
  <si>
    <t>REATERRO MECANIZADO DE VALA COM RETROESCAVADEIRA (CAPACIDADE DA CAÇAMBA DA RETRO: 0,26 M³/POTÊNCIA: 88 HP), LARGURA 0,8 A 1,5 M, PROFUNDIDADE 1,5 A 3,0 M, COM SOLO (SEM SUBSTITUIÇÃO) DE 1ª CATEGORIA E COMPACTADOR DE SOLOS DE PERCUSSÃO. AF_08/2023</t>
  </si>
  <si>
    <t xml:space="preserve"> 7.8 </t>
  </si>
  <si>
    <t xml:space="preserve"> 7.9 </t>
  </si>
  <si>
    <t>ESPALHAMENTO DE MATERIAL COM TRATOR DE ESTEIRAS. AF_09/2024</t>
  </si>
  <si>
    <t>Escoramento e Preparo de Fundo de Valas</t>
  </si>
  <si>
    <t xml:space="preserve"> 9.4 </t>
  </si>
  <si>
    <t>P9821</t>
  </si>
  <si>
    <t>Pedreiro</t>
  </si>
  <si>
    <t xml:space="preserve"> 2003459 </t>
  </si>
  <si>
    <t>Dissipador de energia - DEB 360-414 - areia, brita e pedra de mão comerciais</t>
  </si>
  <si>
    <t>Apiloamento manual de superfície com espessura de 15 cm</t>
  </si>
  <si>
    <t>M0192</t>
  </si>
  <si>
    <t>Brita 2</t>
  </si>
  <si>
    <t>Brita 2 - Caminhão basculante com capacidade de 10 m³ - 188 kW</t>
  </si>
  <si>
    <t>Construção de Reforço para pavimentação de solo de comportamento laterítico (arenoso), com espessura de 40 cm - exclusive escavação, carga e transporte e solo.</t>
  </si>
  <si>
    <t>Construção de base para pavimentação de solo de comportamento laterítico (arenoso), com espessura de 20 cm - exclusive escavação, carga e transporte e solo.</t>
  </si>
  <si>
    <t>SUBLEITO (m²)</t>
  </si>
  <si>
    <t>-</t>
  </si>
  <si>
    <t xml:space="preserve">Remoção de tubos de concreto em com diametro de 0,40m a 1,00 m em valas e bueiros </t>
  </si>
  <si>
    <t xml:space="preserve">Remoção de tubos de concreto em com diametro de 1,20m a 1,50 m em valas e bueiros </t>
  </si>
  <si>
    <t>CBUQ             (M³)</t>
  </si>
  <si>
    <t>CALÇADA (m²)</t>
  </si>
  <si>
    <t>RUA VEREADOR ABERLADO DE AZEVEDO</t>
  </si>
  <si>
    <t>RUA DO INDEPENDENTE</t>
  </si>
  <si>
    <t>RUA F OU JOAQUIM MARTINS PEREIRA</t>
  </si>
  <si>
    <t>RUA MIGUEL JOSÉ DA SILVA MARIA1)</t>
  </si>
  <si>
    <t>RUA MARIANO DE CAMPOS MAIA</t>
  </si>
  <si>
    <t>RUA VALTER FONTANA (ALAMEDA)</t>
  </si>
  <si>
    <t>QUADRO DE QUANTIDADE  DE  BUEIROS  - BAIRRO: ALAMEDA</t>
  </si>
  <si>
    <t>REMOÇÃO DE BUERIOS TUBULARES (m)</t>
  </si>
  <si>
    <t>IMPLANTAÇÃO POÇO DE VISITA (unid&gt;)</t>
  </si>
  <si>
    <t>IMPLAÇÃO DE DE BOCA DE  BUEIROS</t>
  </si>
  <si>
    <t xml:space="preserve"> EDA 03 B (und)</t>
  </si>
  <si>
    <t>DAR 60-30 (m)</t>
  </si>
  <si>
    <t>DED 01 B (und)</t>
  </si>
  <si>
    <t xml:space="preserve">BTTC=0,80M </t>
  </si>
  <si>
    <t>BSTC=1,00M</t>
  </si>
  <si>
    <t>BTTC=1,00M</t>
  </si>
  <si>
    <t>BTTC=1,20M</t>
  </si>
  <si>
    <t>BTTC=1,50M</t>
  </si>
  <si>
    <t>BSCC=2,00X2,00M</t>
  </si>
  <si>
    <t>RUA VEREADOR ABELARDO DE AZEVEDO</t>
  </si>
  <si>
    <t>RUA F OU JOAQUIM MARTINS  PEREIRA</t>
  </si>
  <si>
    <t>RUA MIGUEL JOSÉ DA SILVA (SANTA MARIA 1)</t>
  </si>
  <si>
    <t>RUA MARIANO DE CAMPOS MAIA (ALAMEDA)</t>
  </si>
  <si>
    <t>TOTAL GERAL</t>
  </si>
  <si>
    <t>MUNICÍPIO DE VÁRZEA GRANDE</t>
  </si>
  <si>
    <t>BAIRRO: ALAMEDA</t>
  </si>
  <si>
    <t>QUANTIFICAÇÃO</t>
  </si>
  <si>
    <t>(min)</t>
  </si>
  <si>
    <t>(mm/h)</t>
  </si>
  <si>
    <t>NOTA  DE  SERVIÇO  DE  BUEIROS  - BAIRRO: ALAMEDA</t>
  </si>
  <si>
    <t>TIPO E DIMENSÕES DO BUEIRO</t>
  </si>
  <si>
    <t>ESCONSIDADE (1)</t>
  </si>
  <si>
    <t>POSIÇÃO DE MONTANTE</t>
  </si>
  <si>
    <t>CLASSIF. TUBO (2)</t>
  </si>
  <si>
    <t>DECLIV.  %</t>
  </si>
  <si>
    <t>COMPRIMENTO (m)</t>
  </si>
  <si>
    <t>COTAS DE SOLEIRA</t>
  </si>
  <si>
    <t>TIPOS DAS ENTRADAS/SAÍDAS(3)</t>
  </si>
  <si>
    <t xml:space="preserve">TIPO DE </t>
  </si>
  <si>
    <t>VOLUME ESTIMADO</t>
  </si>
  <si>
    <t>REAT.</t>
  </si>
  <si>
    <t>APILOAMENTO</t>
  </si>
  <si>
    <t>ESQ.</t>
  </si>
  <si>
    <t>DIR.</t>
  </si>
  <si>
    <t>EIXO</t>
  </si>
  <si>
    <t>SERV.(4)</t>
  </si>
  <si>
    <t>FORRO C/PEDRA 0,30m(m³)</t>
  </si>
  <si>
    <t>LARGURA</t>
  </si>
  <si>
    <t xml:space="preserve">COMPRIMENTO </t>
  </si>
  <si>
    <t>PROFUND.</t>
  </si>
  <si>
    <t>BDCC 2,00X2,00</t>
  </si>
  <si>
    <t xml:space="preserve">0º </t>
  </si>
  <si>
    <t>CONC.</t>
  </si>
  <si>
    <t>NT</t>
  </si>
  <si>
    <t>S</t>
  </si>
  <si>
    <t>OBSERVAÇÕES</t>
  </si>
  <si>
    <t>(3) TIPO DAS  ENTRADAS</t>
  </si>
  <si>
    <t>(4)  TIPO DE SERVIÇO</t>
  </si>
  <si>
    <t>(1)   SENTIDO DE ESTAQUEAMENTO</t>
  </si>
  <si>
    <t>CLASSE DE TUBOS</t>
  </si>
  <si>
    <t>NT - NÍVEL DE TERRA</t>
  </si>
  <si>
    <t>R   - REPARAR</t>
  </si>
  <si>
    <t>CLASSE: CA-1</t>
  </si>
  <si>
    <t>CCT. - CAIXA COLETORA DETALVEGUE</t>
  </si>
  <si>
    <t>I - IMPLANTAR</t>
  </si>
  <si>
    <t>CLASSE: CA-2</t>
  </si>
  <si>
    <t>DAS - DESCIDA D'ÁGUA</t>
  </si>
  <si>
    <t>P - PROLONGAR</t>
  </si>
  <si>
    <t>CLASSE: CA-3</t>
  </si>
  <si>
    <t>CLP - CAIXA LIGA. PASSA.</t>
  </si>
  <si>
    <t>S - SUBSTITUIR</t>
  </si>
  <si>
    <t>CLASSE: CA-4</t>
  </si>
  <si>
    <t>BB - Boca de Bueiro</t>
  </si>
  <si>
    <t>M - MANTER</t>
  </si>
  <si>
    <t>LOCAL: BAIRRO ALAMEDA</t>
  </si>
  <si>
    <t>BUEIROS: RUA DIVERSAS</t>
  </si>
  <si>
    <t>DIMENSIONAMENTO HIDRÁULICO DE BUEIROS</t>
  </si>
  <si>
    <t>BACIAS COM ÁREAS INFERIORES A 10Km2</t>
  </si>
  <si>
    <t>BACIA N°</t>
  </si>
  <si>
    <t>d</t>
  </si>
  <si>
    <t>tc</t>
  </si>
  <si>
    <t>PRECIPITAÇÕES (mm/h)</t>
  </si>
  <si>
    <t>DESCARGAS (m³/s)</t>
  </si>
  <si>
    <t>OBRA</t>
  </si>
  <si>
    <t>OBRA EXISTENTE</t>
  </si>
  <si>
    <t>PROJETADA</t>
  </si>
  <si>
    <t>(15anos)</t>
  </si>
  <si>
    <t>(25anos)</t>
  </si>
  <si>
    <t>(50 anos)</t>
  </si>
  <si>
    <t>EXITENTE</t>
  </si>
  <si>
    <t>COTA SOLEIRA</t>
  </si>
  <si>
    <t>COTA TOPO</t>
  </si>
  <si>
    <t>ALTURA</t>
  </si>
  <si>
    <t>(Km2)</t>
  </si>
  <si>
    <t>(Km)</t>
  </si>
  <si>
    <t>(m/m)</t>
  </si>
  <si>
    <t>(m3/s)</t>
  </si>
  <si>
    <t>RUA VEREADOR ABERLADO DE OLIVEIRA</t>
  </si>
  <si>
    <t>0,056% e 1,139%</t>
  </si>
  <si>
    <t>BQTC D=0,80m E  BSTC1,00m</t>
  </si>
  <si>
    <t>BTTC D=1,50m</t>
  </si>
  <si>
    <t>RUA F</t>
  </si>
  <si>
    <t>BTTC D=1,20m</t>
  </si>
  <si>
    <t>RUA MIGUEL JOSÉ DA SILVA (SANTA MARIA)</t>
  </si>
  <si>
    <t>BTTC D=1,00m</t>
  </si>
  <si>
    <t>BAIRRO ALAMEDA</t>
  </si>
  <si>
    <t>Entrad para descia d'água EDA 03 B - areia e brita comerciais</t>
  </si>
  <si>
    <t>Entrad para descia d'água EDA 03 A - areia e brita comerciais</t>
  </si>
  <si>
    <t>Descida d'água de aterros tipo rápido - dar 60-30 areai e brita comerciais</t>
  </si>
  <si>
    <t>Dissipador de energia - DED 01 B - areia e brita comerciais</t>
  </si>
  <si>
    <t>RUA ABELARDO DE AZEVEDO - BUEIRO 1</t>
  </si>
  <si>
    <t>RUA DO INDEPENDENTE - BUEIRO 2</t>
  </si>
  <si>
    <t>RUA F - BUEIRO 3</t>
  </si>
  <si>
    <t>RUA MARIANO DE CAMPOS MAIA - BUEIRO 5</t>
  </si>
  <si>
    <t>RUA MIGUEL JOSÉ DA SILVA - BUEIRO 4</t>
  </si>
  <si>
    <t>RUA VALTER FONTANA - BUEIRO 6</t>
  </si>
  <si>
    <r>
      <t>NOTA DE  SERVIÇO DE  SINALIZAÇÃO  HORIZONTAL</t>
    </r>
    <r>
      <rPr>
        <b/>
        <sz val="12"/>
        <color indexed="13"/>
        <rFont val="Arial"/>
        <family val="2"/>
      </rPr>
      <t xml:space="preserve"> </t>
    </r>
    <r>
      <rPr>
        <b/>
        <sz val="12"/>
        <rFont val="Arial"/>
        <family val="2"/>
      </rPr>
      <t>- BAIRRO: ALAMEDA</t>
    </r>
  </si>
  <si>
    <t>ESCAVAÇÃO DOS BUEIROS DE TALVEGUE E LANÇAMENTO</t>
  </si>
  <si>
    <t>Curvo</t>
  </si>
  <si>
    <t>OBRA: SUBSTITUIÇÃO E IMPLANTAÇÃO DE BUEIRO</t>
  </si>
  <si>
    <t>6.7</t>
  </si>
  <si>
    <t>6.8</t>
  </si>
  <si>
    <t>6.9</t>
  </si>
  <si>
    <t>COMP. 11.15</t>
  </si>
  <si>
    <t>Lastro com pedra de mão</t>
  </si>
  <si>
    <t>Demolição manual de concreto simples (Meios-fios e Sarjetas) e calçadas</t>
  </si>
  <si>
    <t>ADUELA/ GALERIA FECHADA PRE-MOLDADA DE CONCRETO ARMADO, SECAO QUADRANGULAR INTERNA DE 2,00 X 2,00 M (L X A), MISULA DE 20 X 20 CM, C = 1,00 M, ESPESSURA MIN = 15 CM, TB-45 E FCK DO CONCRETO = 30 MPA FORNECIMENTO E ASSENTAMENTO. AF_01/2023</t>
  </si>
  <si>
    <t>Assentamento de Aduela/ galeria fechada pre-moldada de concreto armado, secao quadrangular interna de 2,00 x 2,00 m (l x a), misula de 20 x 20 cm, c = 1,00 m, espessura min = 15 cm, tb-45 e fck do concreto = 30 mpa. Af_01/2023</t>
  </si>
  <si>
    <t>Boca de BDCC 2,00 x 2,00 m - esconsidade 30° - areia e brita comerciais</t>
  </si>
  <si>
    <t>Concreto magro - confecção em betoneira e lançamento manual - areia e brita comerciais</t>
  </si>
  <si>
    <t>9.3</t>
  </si>
  <si>
    <t>9.4</t>
  </si>
  <si>
    <t>9.5</t>
  </si>
  <si>
    <t>9.6</t>
  </si>
  <si>
    <t>9.7</t>
  </si>
  <si>
    <t>9.8</t>
  </si>
  <si>
    <t>VIIi</t>
  </si>
  <si>
    <t>OBRA: SUBSTITUIÇÃO E IMPLANTAÇÃO DE BUEIROS EM VIAS URBANAS</t>
  </si>
  <si>
    <t>SUBSTITUIÇÃO E IMPLANTAÇÃO DE BUEIROS EM VIAS URBANAS</t>
  </si>
  <si>
    <t xml:space="preserve"> 3.4 </t>
  </si>
  <si>
    <t xml:space="preserve"> 3.5 </t>
  </si>
  <si>
    <t xml:space="preserve"> 6.3 </t>
  </si>
  <si>
    <t xml:space="preserve"> 1600404 </t>
  </si>
  <si>
    <t>Remoção de tubos de concreto com diâmetro de 0,40 m a 1,00 m em valas e bueiros</t>
  </si>
  <si>
    <t>E9526</t>
  </si>
  <si>
    <t>Retroescavadeira de pneus - capacidade da caçamba da pá-carregadeira de 0,76 m³ e da retroescavadeira de 0,29 m³ - 58 kW</t>
  </si>
  <si>
    <t xml:space="preserve"> 6.4 </t>
  </si>
  <si>
    <t xml:space="preserve"> 1600405 </t>
  </si>
  <si>
    <t>Remoção de tubos de concreto com diâmetro de 1,20 m a 1,50 m em valas e bueiros</t>
  </si>
  <si>
    <t xml:space="preserve"> 6.5 </t>
  </si>
  <si>
    <t xml:space="preserve"> 1600436 </t>
  </si>
  <si>
    <t>Demolição manual de concreto simples</t>
  </si>
  <si>
    <t>E9071</t>
  </si>
  <si>
    <t>Transportador manual carrinho de mão com capacidade de 80 l</t>
  </si>
  <si>
    <t>M3505</t>
  </si>
  <si>
    <t>Carga, manobra e descarga de material demolido em caminhão basculante de 6 m³ - carga manual e descarga livre</t>
  </si>
  <si>
    <t>Material demolido - concreto simples - Caminhão basculante com capacidade de 6 m³ - 136 kW</t>
  </si>
  <si>
    <t xml:space="preserve"> 8.1 </t>
  </si>
  <si>
    <t xml:space="preserve"> 104492 </t>
  </si>
  <si>
    <t>Galerias com Aduelas de Concreto</t>
  </si>
  <si>
    <t xml:space="preserve"> 5940 </t>
  </si>
  <si>
    <t>PÁ CARREGADEIRA SOBRE RODAS, POTÊNCIA LÍQUIDA 128 HP, CAPACIDADE DA CAÇAMBA 1,7 A 2,8 M3, PESO OPERACIONAL 11632 KG - CHP DIURNO. AF_06/2014</t>
  </si>
  <si>
    <t xml:space="preserve"> 5942 </t>
  </si>
  <si>
    <t>PÁ CARREGADEIRA SOBRE RODAS, POTÊNCIA LÍQUIDA 128 HP, CAPACIDADE DA CAÇAMBA 1,7 A 2,8 M3, PESO OPERACIONAL 11632 KG - CHI DIURNO. AF_06/2014</t>
  </si>
  <si>
    <t xml:space="preserve"> 00037478 </t>
  </si>
  <si>
    <t>ADUELA/ GALERIA PRE-MOLDADA DE CONCRETO ARMADO, SECAO RETANGULAR INTERNA DE 2,00 X 2,00 M (L X A), MISULA DE 20 X 20 CM, C = 1,00 M, ESPESSURA MIN = 15 CM, TB-45 E FCK DO CONCRETO = 30 MPA</t>
  </si>
  <si>
    <t xml:space="preserve"> 8.2 </t>
  </si>
  <si>
    <t xml:space="preserve"> 1106057 </t>
  </si>
  <si>
    <t>E9519</t>
  </si>
  <si>
    <t>Betoneira com motor a gasolina com capacidade de 600 l - 10 kW</t>
  </si>
  <si>
    <t>E9064</t>
  </si>
  <si>
    <t>Transportador manual gerica com capacidade de 180 l</t>
  </si>
  <si>
    <t>M0082</t>
  </si>
  <si>
    <t>Areia média lavada</t>
  </si>
  <si>
    <t>M0424</t>
  </si>
  <si>
    <t>Cimento Portland CP II - 32</t>
  </si>
  <si>
    <t>Areia média lavada - Caminhão basculante com capacidade de 10 m³ - 188 kW</t>
  </si>
  <si>
    <t>Cimento Portland CP II - 32 - Caminhão carroceria com capacidade de 15 t - 188 kW</t>
  </si>
  <si>
    <t xml:space="preserve"> 2003201 </t>
  </si>
  <si>
    <t>Adensamento de concreto por vibrador de imersão</t>
  </si>
  <si>
    <t xml:space="preserve"> 9.5 </t>
  </si>
  <si>
    <t xml:space="preserve"> 2003107 </t>
  </si>
  <si>
    <t>Entrada para descida d'água - EDA 03 A - areia e brita comerciais</t>
  </si>
  <si>
    <t xml:space="preserve"> 9.6 </t>
  </si>
  <si>
    <t xml:space="preserve"> 2003119 </t>
  </si>
  <si>
    <t>Entrada para descida d'água - EDA 03 B - areia e brita comerciais</t>
  </si>
  <si>
    <t xml:space="preserve"> 9.7 </t>
  </si>
  <si>
    <t xml:space="preserve"> 2003393 </t>
  </si>
  <si>
    <t>Descida d'água de aterros tipo rápido - DAR 60-30 - areia e brita comerciais</t>
  </si>
  <si>
    <t xml:space="preserve"> 9.8 </t>
  </si>
  <si>
    <t xml:space="preserve"> 0705326 </t>
  </si>
  <si>
    <t xml:space="preserve"> COMP. 05 </t>
  </si>
  <si>
    <t>Lastro de pedra de mão</t>
  </si>
  <si>
    <t>M³</t>
  </si>
  <si>
    <t>E9042</t>
  </si>
  <si>
    <t>Trator sobre esteiras com lâmina - 97 kW</t>
  </si>
  <si>
    <t>E9604</t>
  </si>
  <si>
    <t>Caminhão basculante para rocha com capacidade de 8 m³ - 210 kW</t>
  </si>
  <si>
    <t>RUAS: VEREADOR ABERLADO DE AZEVEDO, DO INDEPENDENTE, F, MIGUEL JOSÉ DA SILVA, MARIANO DE CAMPOS MAIA, VALTER FONTANA</t>
  </si>
  <si>
    <t>Composições Auxiliares</t>
  </si>
  <si>
    <t xml:space="preserve"> 5914647 </t>
  </si>
  <si>
    <t xml:space="preserve"> 5914333 </t>
  </si>
  <si>
    <t>E9592</t>
  </si>
  <si>
    <t>Caminhão carroceria com capacidade de 15 t - 188 kW</t>
  </si>
  <si>
    <t>E9686</t>
  </si>
  <si>
    <t>Caminhão carroceria com guindauto com capacidade de 20 t.m - 136 kW</t>
  </si>
  <si>
    <t xml:space="preserve"> 95309 </t>
  </si>
  <si>
    <t>CURSO DE CAPACITAÇÃO PARA AJUDANTE DE CARPINTEIRO (ENCARGOS COMPLEMENTARES) - HORISTA</t>
  </si>
  <si>
    <t xml:space="preserve"> 00006117 </t>
  </si>
  <si>
    <t>CARPINTEIRO AUXILIAR</t>
  </si>
  <si>
    <t xml:space="preserve"> 00037370 </t>
  </si>
  <si>
    <t>ALIMENTACAO - HORISTA (COLETADO CAIXA)</t>
  </si>
  <si>
    <t>Outros</t>
  </si>
  <si>
    <t xml:space="preserve"> 00037371 </t>
  </si>
  <si>
    <t>TRANSPORTE - HORISTA (COLETADO CAIXA)</t>
  </si>
  <si>
    <t>Serviços</t>
  </si>
  <si>
    <t xml:space="preserve"> 00037372 </t>
  </si>
  <si>
    <t>EXAMES - HORISTA (COLETADO CAIXA)</t>
  </si>
  <si>
    <t xml:space="preserve"> 00037373 </t>
  </si>
  <si>
    <t>SEGURO - HORISTA (COLETADO CAIXA)</t>
  </si>
  <si>
    <t>Taxas</t>
  </si>
  <si>
    <t xml:space="preserve"> 00043459 </t>
  </si>
  <si>
    <t>FERRAMENTAS - FAMILIA CARPINTEIRO DE FORMAS - HORISTA (ENCARGOS COMPLEMENTARES - COLETADO CAIXA)</t>
  </si>
  <si>
    <t xml:space="preserve"> 00043483 </t>
  </si>
  <si>
    <t>EPI - FAMILIA CARPINTEIRO DE FORMAS - HORISTA (ENCARGOS COMPLEMENTARES - COLETADO CAIXA)</t>
  </si>
  <si>
    <t xml:space="preserve"> 95313 </t>
  </si>
  <si>
    <t>CURSO DE CAPACITAÇÃO PARA AJUDANTE ESPECIALIZADO (ENCARGOS COMPLEMENTARES) - HORISTA</t>
  </si>
  <si>
    <t xml:space="preserve"> 00000242 </t>
  </si>
  <si>
    <t>AJUDANTE ESPECIALIZADO</t>
  </si>
  <si>
    <t xml:space="preserve"> 00043467 </t>
  </si>
  <si>
    <t>FERRAMENTAS - FAMILIA SERVENTE - HORISTA (ENCARGOS COMPLEMENTARES - COLETADO CAIXA)</t>
  </si>
  <si>
    <t xml:space="preserve"> 00043491 </t>
  </si>
  <si>
    <t>EPI - FAMILIA SERVENTE - HORISTA (ENCARGOS COMPLEMENTARES - COLETADO CAIXA)</t>
  </si>
  <si>
    <t xml:space="preserve"> 87292 </t>
  </si>
  <si>
    <t>ARGAMASSA TRAÇO 1:2:8 (EM VOLUME DE CIMENTO, CAL E AREIA MÉDIA ÚMIDA) PARA EMBOÇO/MASSA ÚNICA/ASSENTAMENTO DE ALVENARIA DE VEDAÇÃO, PREPARO MECÂNICO COM BETONEIRA 400 L. AF_08/2019</t>
  </si>
  <si>
    <t xml:space="preserve"> 00034566 </t>
  </si>
  <si>
    <t>BLOCO DE CONCRETO ESTRUTURAL 14 X 19 X 29 CM, FBK 6 MPA (NBR 6136)</t>
  </si>
  <si>
    <t xml:space="preserve"> 88310 </t>
  </si>
  <si>
    <t>PINTOR COM ENCARGOS COMPLEMENTARES</t>
  </si>
  <si>
    <t xml:space="preserve"> 00007356 </t>
  </si>
  <si>
    <t>TINTA ACRILICA PREMIUM, COR BRANCO FOSCO</t>
  </si>
  <si>
    <t xml:space="preserve"> 95414 </t>
  </si>
  <si>
    <t>CURSO DE CAPACITAÇÃO PARA APONTADOR OU APROPRIADOR (ENCARGOS COMPLEMENTARES) - MENSALISTA</t>
  </si>
  <si>
    <t xml:space="preserve"> 00040810 </t>
  </si>
  <si>
    <t>APONTADOR OU APROPRIADOR DE MAO DE OBRA (MENSALISTA)</t>
  </si>
  <si>
    <t xml:space="preserve"> 00040863 </t>
  </si>
  <si>
    <t>EXAMES - MENSALISTA (COLETADO CAIXA)</t>
  </si>
  <si>
    <t xml:space="preserve"> 00040864 </t>
  </si>
  <si>
    <t>SEGURO - MENSALISTA (COLETADO CAIXA)</t>
  </si>
  <si>
    <t xml:space="preserve"> 00043470 </t>
  </si>
  <si>
    <t>FERRAMENTAS - FAMILIA ALMOXARIFE - MENSALISTA (ENCARGOS COMPLEMENTARES - COLETADO CAIXA)</t>
  </si>
  <si>
    <t xml:space="preserve"> 00043494 </t>
  </si>
  <si>
    <t>EPI - FAMILIA ALMOXARIFE - MENSALISTA (ENCARGOS COMPLEMENTARES - COLETADO CAIXA)</t>
  </si>
  <si>
    <t xml:space="preserve"> 88377 </t>
  </si>
  <si>
    <t>OPERADOR DE BETONEIRA ESTACIONÁRIA/MISTURADOR COM ENCARGOS COMPLEMENTARES</t>
  </si>
  <si>
    <t xml:space="preserve"> 88830 </t>
  </si>
  <si>
    <t>BETONEIRA CAPACIDADE NOMINAL DE 400 L, CAPACIDADE DE MISTURA 280 L, MOTOR ELÉTRICO TRIFÁSICO POTÊNCIA DE 2 CV, SEM CARREGADOR - CHP DIURNO. AF_10/2014</t>
  </si>
  <si>
    <t xml:space="preserve"> 88831 </t>
  </si>
  <si>
    <t>BETONEIRA CAPACIDADE NOMINAL DE 400 L, CAPACIDADE DE MISTURA 280 L, MOTOR ELÉTRICO TRIFÁSICO POTÊNCIA DE 2 CV, SEM CARREGADOR - CHI DIURNO. AF_10/2014</t>
  </si>
  <si>
    <t xml:space="preserve"> 00001106 </t>
  </si>
  <si>
    <t>CAL HIDRATADA CH-I PARA ARGAMASSAS</t>
  </si>
  <si>
    <t xml:space="preserve"> 00001379 </t>
  </si>
  <si>
    <t>CIMENTO PORTLAND COMPOSTO CP II-32</t>
  </si>
  <si>
    <t xml:space="preserve"> 88247 </t>
  </si>
  <si>
    <t>AUXILIAR DE ELETRICISTA COM ENCARGOS COMPLEMENTARES</t>
  </si>
  <si>
    <t xml:space="preserve"> 95316 </t>
  </si>
  <si>
    <t>CURSO DE CAPACITAÇÃO PARA AUXILIAR DE ELETRICISTA (ENCARGOS COMPLEMENTARES) - HORISTA</t>
  </si>
  <si>
    <t xml:space="preserve"> 00000247 </t>
  </si>
  <si>
    <t>AJUDANTE DE ELETRICISTA</t>
  </si>
  <si>
    <t xml:space="preserve"> 00043460 </t>
  </si>
  <si>
    <t>FERRAMENTAS - FAMILIA ELETRICISTA - HORISTA (ENCARGOS COMPLEMENTARES - COLETADO CAIXA)</t>
  </si>
  <si>
    <t xml:space="preserve"> 00043484 </t>
  </si>
  <si>
    <t>EPI - FAMILIA ELETRICISTA - HORISTA (ENCARGOS COMPLEMENTARES - COLETADO CAIXA)</t>
  </si>
  <si>
    <t xml:space="preserve"> 88248 </t>
  </si>
  <si>
    <t>AUXILIAR DE ENCANADOR OU BOMBEIRO HIDRÁULICO COM ENCARGOS COMPLEMENTARES</t>
  </si>
  <si>
    <t xml:space="preserve"> 95317 </t>
  </si>
  <si>
    <t>CURSO DE CAPACITAÇÃO PARA AUXILIAR DE ENCANADOR OU BOMBEIRO HIDRÁULICO (ENCARGOS COMPLEMENTARES) - HORISTA</t>
  </si>
  <si>
    <t xml:space="preserve"> 00000246 </t>
  </si>
  <si>
    <t>AUXILIAR DE ENCANADOR OU BOMBEIRO HIDRAULICO</t>
  </si>
  <si>
    <t xml:space="preserve"> 00043461 </t>
  </si>
  <si>
    <t>FERRAMENTAS - FAMILIA ENCANADOR - HORISTA (ENCARGOS COMPLEMENTARES - COLETADO CAIXA)</t>
  </si>
  <si>
    <t xml:space="preserve"> 00043485 </t>
  </si>
  <si>
    <t>EPI - FAMILIA ENCANADOR - HORISTA (ENCARGOS COMPLEMENTARES - COLETADO CAIXA)</t>
  </si>
  <si>
    <t xml:space="preserve"> 101301 </t>
  </si>
  <si>
    <t>CURSO DE CAPACITAÇÃO PARA AUXILIAR DE TOPÓGRAFO (ENCARGOS COMPLEMENTARES) - MENSALISTA</t>
  </si>
  <si>
    <t xml:space="preserve"> 00041093 </t>
  </si>
  <si>
    <t>AUXILIAR DE TOPOGRAFO (MENSALISTA)</t>
  </si>
  <si>
    <t xml:space="preserve"> 00043481 </t>
  </si>
  <si>
    <t>FERRAMENTAS - FAMILIA TOPOGRAFO - MENSALISTA (ENCARGOS COMPLEMENTARES - COLETADO CAIXA)</t>
  </si>
  <si>
    <t xml:space="preserve"> 00043505 </t>
  </si>
  <si>
    <t>EPI - FAMILIA TOPOGRAFO - MENSALISTA (ENCARGOS COMPLEMENTARES - COLETADO CAIXA)</t>
  </si>
  <si>
    <t xml:space="preserve"> 1100657 </t>
  </si>
  <si>
    <t>E9069</t>
  </si>
  <si>
    <t>Vibrador de imersão para concreto - 4,10 kW</t>
  </si>
  <si>
    <t xml:space="preserve"> 4805756 </t>
  </si>
  <si>
    <t xml:space="preserve"> 1109669 </t>
  </si>
  <si>
    <t xml:space="preserve"> 0407819 </t>
  </si>
  <si>
    <t>P9805</t>
  </si>
  <si>
    <t>Armador</t>
  </si>
  <si>
    <t>M0004</t>
  </si>
  <si>
    <t>Aço CA 50</t>
  </si>
  <si>
    <t>M0075</t>
  </si>
  <si>
    <t>Arame recozido 18 BWG</t>
  </si>
  <si>
    <t>Aço CA 50 - Caminhão carroceria com capacidade de 15 t - 188 kW</t>
  </si>
  <si>
    <t>Arame recozido 18 BWG - Caminhão carroceria com capacidade de 15 t - 188 kW</t>
  </si>
  <si>
    <t xml:space="preserve"> 88826 </t>
  </si>
  <si>
    <t>BETONEIRA CAPACIDADE NOMINAL DE 400 L, CAPACIDADE DE MISTURA 280 L, MOTOR ELÉTRICO TRIFÁSICO POTÊNCIA DE 2 CV, SEM CARREGADOR - DEPRECIAÇÃO. AF_10/2014</t>
  </si>
  <si>
    <t>Depreciação, Juros, Impostos e Seguros, Manutenção e Materiais na Operação dos Equipamentos</t>
  </si>
  <si>
    <t xml:space="preserve"> 88827 </t>
  </si>
  <si>
    <t>BETONEIRA CAPACIDADE NOMINAL DE 400 L, CAPACIDADE DE MISTURA 280 L, MOTOR ELÉTRICO TRIFÁSICO POTÊNCIA DE 2 CV, SEM CARREGADOR - JUROS. AF_10/2014</t>
  </si>
  <si>
    <t xml:space="preserve"> 88828 </t>
  </si>
  <si>
    <t>BETONEIRA CAPACIDADE NOMINAL DE 400 L, CAPACIDADE DE MISTURA 280 L, MOTOR ELÉTRICO TRIFÁSICO POTÊNCIA DE 2 CV, SEM CARREGADOR - MANUTENÇÃO. AF_10/2014</t>
  </si>
  <si>
    <t xml:space="preserve"> 88829 </t>
  </si>
  <si>
    <t>BETONEIRA CAPACIDADE NOMINAL DE 400 L, CAPACIDADE DE MISTURA 280 L, MOTOR ELÉTRICO TRIFÁSICO POTÊNCIA DE 2 CV, SEM CARREGADOR - MATERIAIS NA OPERAÇÃO. AF_10/2014</t>
  </si>
  <si>
    <t xml:space="preserve"> 00010535 </t>
  </si>
  <si>
    <t>BETONEIRA CAPACIDADE NOMINAL 400 L, CAPACIDADE DE MISTURA  280 L, MOTOR ELETRICO TRIFASICO 220/380 V POTENCIA 2 CV, SEM CARREGADOR</t>
  </si>
  <si>
    <t xml:space="preserve"> 00002705 </t>
  </si>
  <si>
    <t>ENERGIA ELETRICA ATE 2000 KWH INDUSTRIAL, SEM DEMANDA</t>
  </si>
  <si>
    <t>KW/H</t>
  </si>
  <si>
    <t xml:space="preserve"> 89226 </t>
  </si>
  <si>
    <t>BETONEIRA CAPACIDADE NOMINAL DE 600 L, CAPACIDADE DE MISTURA 360 L, MOTOR ELÉTRICO TRIFÁSICO POTÊNCIA DE 4 CV, SEM CARREGADOR - CHI DIURNO. AF_11/2014</t>
  </si>
  <si>
    <t xml:space="preserve"> 89221 </t>
  </si>
  <si>
    <t>BETONEIRA CAPACIDADE NOMINAL DE 600 L, CAPACIDADE DE MISTURA 360 L, MOTOR ELÉTRICO TRIFÁSICO POTÊNCIA DE 4 CV, SEM CARREGADOR - DEPRECIAÇÃO. AF_11/2014</t>
  </si>
  <si>
    <t xml:space="preserve"> 89222 </t>
  </si>
  <si>
    <t>BETONEIRA CAPACIDADE NOMINAL DE 600 L, CAPACIDADE DE MISTURA 360 L, MOTOR ELÉTRICO TRIFÁSICO POTÊNCIA DE 4 CV, SEM CARREGADOR - JUROS. AF_11/2014</t>
  </si>
  <si>
    <t xml:space="preserve"> 89225 </t>
  </si>
  <si>
    <t>BETONEIRA CAPACIDADE NOMINAL DE 600 L, CAPACIDADE DE MISTURA 360 L, MOTOR ELÉTRICO TRIFÁSICO POTÊNCIA DE 4 CV, SEM CARREGADOR - CHP DIURNO. AF_11/2014</t>
  </si>
  <si>
    <t xml:space="preserve"> 89223 </t>
  </si>
  <si>
    <t>BETONEIRA CAPACIDADE NOMINAL DE 600 L, CAPACIDADE DE MISTURA 360 L, MOTOR ELÉTRICO TRIFÁSICO POTÊNCIA DE 4 CV, SEM CARREGADOR - MANUTENÇÃO. AF_11/2014</t>
  </si>
  <si>
    <t xml:space="preserve"> 89224 </t>
  </si>
  <si>
    <t>BETONEIRA CAPACIDADE NOMINAL DE 600 L, CAPACIDADE DE MISTURA 360 L, MOTOR ELÉTRICO TRIFÁSICO POTÊNCIA DE 4 CV, SEM CARREGADOR - MATERIAIS NA OPERAÇÃO. AF_11/2014</t>
  </si>
  <si>
    <t xml:space="preserve"> 00036397 </t>
  </si>
  <si>
    <t>BETONEIRA, CAPACIDADE NOMINAL 600 L, CAPACIDADE DE MISTURA  360L, MOTOR ELETRICO TRIFASICO 220/380V, POTENCIA 4CV, EXCLUSO CARREGADOR</t>
  </si>
  <si>
    <t xml:space="preserve"> 88264 </t>
  </si>
  <si>
    <t>ELETRICISTA COM ENCARGOS COMPLEMENTARES</t>
  </si>
  <si>
    <t xml:space="preserve"> 00001013 </t>
  </si>
  <si>
    <t>CABO DE COBRE, FLEXIVEL, CLASSE 4 OU 5, ISOLACAO EM PVC/A, ANTICHAMA BWF-B, 1 CONDUTOR, 450/750 V, SECAO NOMINAL 1,5 MM2</t>
  </si>
  <si>
    <t xml:space="preserve"> 00021127 </t>
  </si>
  <si>
    <t>FITA ISOLANTE ADESIVA ANTICHAMA, USO ATE 750 V, EM ROLO DE 19 MM X 5 M</t>
  </si>
  <si>
    <t xml:space="preserve"> 88281 </t>
  </si>
  <si>
    <t>MOTORISTA DE BASCULANTE COM ENCARGOS COMPLEMENTARES</t>
  </si>
  <si>
    <t xml:space="preserve"> 91380 </t>
  </si>
  <si>
    <t>CAMINHÃO BASCULANTE 10 M3, TRUCADO CABINE SIMPLES, PESO BRUTO TOTAL 23.000 KG, CARGA ÚTIL MÁXIMA 15.935 KG, DISTÂNCIA ENTRE EIXOS 4,80 M, POTÊNCIA 230 CV INCLUSIVE CAÇAMBA METÁLICA - DEPRECIAÇÃO. AF_06/2014</t>
  </si>
  <si>
    <t xml:space="preserve"> 91381 </t>
  </si>
  <si>
    <t>CAMINHÃO BASCULANTE 10 M3, TRUCADO CABINE SIMPLES, PESO BRUTO TOTAL 23.000 KG, CARGA ÚTIL MÁXIMA 15.935 KG, DISTÂNCIA ENTRE EIXOS 4,80 M, POTÊNCIA 230 CV INCLUSIVE CAÇAMBA METÁLICA - JUROS. AF_06/2014</t>
  </si>
  <si>
    <t xml:space="preserve"> 91382 </t>
  </si>
  <si>
    <t>CAMINHÃO BASCULANTE 10 M3, TRUCADO CABINE SIMPLES, PESO BRUTO TOTAL 23.000 KG, CARGA ÚTIL MÁXIMA 15.935 KG, DISTÂNCIA ENTRE EIXOS 4,80 M, POTÊNCIA 230 CV INCLUSIVE CAÇAMBA METÁLICA - IMPOSTOS E SEGUROS. AF_06/2014</t>
  </si>
  <si>
    <t xml:space="preserve"> 91383 </t>
  </si>
  <si>
    <t>CAMINHÃO BASCULANTE 10 M3, TRUCADO CABINE SIMPLES, PESO BRUTO TOTAL 23.000 KG, CARGA ÚTIL MÁXIMA 15.935 KG, DISTÂNCIA ENTRE EIXOS 4,80 M, POTÊNCIA 230 CV INCLUSIVE CAÇAMBA METÁLICA - MANUTENÇÃO. AF_06/2014</t>
  </si>
  <si>
    <t xml:space="preserve"> 91384 </t>
  </si>
  <si>
    <t>CAMINHÃO BASCULANTE 10 M3, TRUCADO CABINE SIMPLES, PESO BRUTO TOTAL 23.000 KG, CARGA ÚTIL MÁXIMA 15.935 KG, DISTÂNCIA ENTRE EIXOS 4,80 M, POTÊNCIA 230 CV INCLUSIVE CAÇAMBA METÁLICA - MATERIAIS NA OPERAÇÃO. AF_06/2014</t>
  </si>
  <si>
    <t xml:space="preserve"> 00037734 </t>
  </si>
  <si>
    <t>CACAMBA METALICA BASCULANTE COM CAPACIDADE DE 10 M3 (INCLUI MONTAGEM, NAO INCLUI CAMINHAO)</t>
  </si>
  <si>
    <t xml:space="preserve"> 00037758 </t>
  </si>
  <si>
    <t>CAMINHAO TRUCADO, PESO BRUTO TOTAL 23000 KG, CARGA UTIL MAXIMA 15285 KG, DISTANCIA ENTRE EIXOS 4,80 M, POTENCIA 326 CV (INCLUI CABINE E CHASSI, NAO INCLUI CARROCERIA)</t>
  </si>
  <si>
    <t xml:space="preserve"> 00004221 </t>
  </si>
  <si>
    <t>OLEO DIESEL COMBUSTIVEL COMUM</t>
  </si>
  <si>
    <t xml:space="preserve"> 7058 </t>
  </si>
  <si>
    <t>CAMINHÃO BASCULANTE 6 M3 TOCO, PESO BRUTO TOTAL 16.000 KG, CARGA ÚTIL MÁXIMA 11.130 KG, DISTÂNCIA ENTRE EIXOS 5,36 M, POTÊNCIA 185 CV, INCLUSIVE CAÇAMBA METÁLICA - DEPRECIAÇÃO. AF_06/2014</t>
  </si>
  <si>
    <t xml:space="preserve"> 7059 </t>
  </si>
  <si>
    <t>CAMINHÃO BASCULANTE 6 M3 TOCO, PESO BRUTO TOTAL 16.000 KG, CARGA ÚTIL MÁXIMA 11.130 KG, DISTÂNCIA ENTRE EIXOS 5,36 M, POTÊNCIA 185 CV, INCLUSIVE CAÇAMBA METÁLICA - JUROS. AF_06/2014</t>
  </si>
  <si>
    <t xml:space="preserve"> 91402 </t>
  </si>
  <si>
    <t>CAMINHÃO BASCULANTE 6 M3 TOCO, PESO BRUTO TOTAL 16.000 KG, CARGA ÚTIL MÁXIMA 11.130 KG, DISTÂNCIA ENTRE EIXOS 5,36 M, POTÊNCIA 185 CV, INCLUSIVE CAÇAMBA METÁLICA - IMPOSTOS E SEGUROS. AF_06/2014</t>
  </si>
  <si>
    <t xml:space="preserve"> 7060 </t>
  </si>
  <si>
    <t>CAMINHÃO BASCULANTE 6 M3 TOCO, PESO BRUTO TOTAL 16.000 KG, CARGA ÚTIL MÁXIMA 11.130 KG, DISTÂNCIA ENTRE EIXOS 5,36 M, POTÊNCIA 185 CV, INCLUSIVE CAÇAMBA METÁLICA - MANUTENÇÃO. AF_06/2014</t>
  </si>
  <si>
    <t xml:space="preserve"> 7061 </t>
  </si>
  <si>
    <t>CAMINHÃO BASCULANTE 6 M3 TOCO, PESO BRUTO TOTAL 16.000 KG, CARGA ÚTIL MÁXIMA 11.130 KG, DISTÂNCIA ENTRE EIXOS 5,36 M, POTÊNCIA 185 CV, INCLUSIVE CAÇAMBA METÁLICA - MATERIAIS NA OPERAÇÃO. AF_06/2014</t>
  </si>
  <si>
    <t xml:space="preserve"> 00037733 </t>
  </si>
  <si>
    <t>CACAMBA METALICA BASCULANTE COM CAPACIDADE DE 6 M3 (INCLUI MONTAGEM, NAO INCLUI CAMINHAO)</t>
  </si>
  <si>
    <t xml:space="preserve"> 00037752 </t>
  </si>
  <si>
    <t>CAMINHAO TOCO, PESO BRUTO TOTAL 16000 KG, CARGA UTIL MAXIMA 11030 KG, DISTANCIA ENTRE EIXOS 5,41 M, POTENCIA 185 CV (INCLUI CABINE E CHASSI, NAO INCLUI CARROCERIA)</t>
  </si>
  <si>
    <t xml:space="preserve"> 88282 </t>
  </si>
  <si>
    <t>MOTORISTA DE CAMINHÃO COM ENCARGOS COMPLEMENTARES</t>
  </si>
  <si>
    <t xml:space="preserve"> 91396 </t>
  </si>
  <si>
    <t>CAMINHÃO PIPA 10.000 L TRUCADO, PESO BRUTO TOTAL 23.000 KG, CARGA ÚTIL MÁXIMA 15.935 KG, DISTÂNCIA ENTRE EIXOS 4,8 M, POTÊNCIA 230 CV, INCLUSIVE TANQUE DE AÇO PARA TRANSPORTE DE ÁGUA - DEPRECIAÇÃO. AF_06/2014</t>
  </si>
  <si>
    <t xml:space="preserve"> 91397 </t>
  </si>
  <si>
    <t>CAMINHÃO PIPA 10.000 L TRUCADO, PESO BRUTO TOTAL 23.000 KG, CARGA ÚTIL MÁXIMA 15.935 KG, DISTÂNCIA ENTRE EIXOS 4,8 M, POTÊNCIA 230 CV, INCLUSIVE TANQUE DE AÇO PARA TRANSPORTE DE ÁGUA - JUROS. AF_06/2014</t>
  </si>
  <si>
    <t xml:space="preserve"> 91398 </t>
  </si>
  <si>
    <t>CAMINHÃO PIPA 10.000 L TRUCADO, PESO BRUTO TOTAL 23.000 KG, CARGA ÚTIL MÁXIMA 15.935 KG, DISTÂNCIA ENTRE EIXOS 4,8 M, POTÊNCIA 230 CV, INCLUSIVE TANQUE DE AÇO PARA TRANSPORTE DE ÁGUA - IMPOSTOS E SEGUROS.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</si>
  <si>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</si>
  <si>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</si>
  <si>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5763 </t>
  </si>
  <si>
    <t>CAMINHÃO PIPA 10.000 L TRUCADO, PESO BRUTO TOTAL 23.000 KG, CARGA ÚTIL MÁXIMA 15.935 KG, DISTÂNCIA ENTRE EIXOS 4,8 M, POTÊNCIA 230 CV, INCLUSIVE TANQUE DE AÇO PARA TRANSPORTE DE ÁGUA - MANUTENÇÃO. AF_06/2014</t>
  </si>
  <si>
    <t xml:space="preserve"> 00037736 </t>
  </si>
  <si>
    <t>TANQUE DE ACO CARBONO NAO REVESTIDO, PARA TRANSPORTE DE AGUA COM CAPACIDADE DE 10 M3, COM BOMBA CENTRIFUGA POR TOMADA DE FORCA, VAZAO MAXIMA *75* M3/H (INCLUI MONTAGEM, NAO INCLUI CAMINHAO)</t>
  </si>
  <si>
    <t xml:space="preserve"> 53797 </t>
  </si>
  <si>
    <t>CAMINHÃO TOCO, PBT 16.000 KG, CARGA ÚTIL MÁX. 10.685 KG, DIST. ENTRE EIXOS 4,8 M, POTÊNCIA 189 CV, INCLUSIVE CARROCERIA FIXA ABERTA DE MADEIRA P/ TRANSPORTE GERAL DE CARGA SECA, DIMEN. APROX. 2,5 X 7,00 X 0,50 M - MATERIAIS NA OPERAÇÃO. AF_06/2014</t>
  </si>
  <si>
    <t xml:space="preserve"> 5705 </t>
  </si>
  <si>
    <t>CAMINHÃO TOCO, PBT 16.000 KG, CARGA ÚTIL MÁX. 10.685 KG, DIST. ENTRE EIXOS 4,8 M, POTÊNCIA 189 CV, INCLUSIVE CARROCERIA FIXA ABERTA DE MADEIRA P/ TRANSPORTE GERAL DE CARGA SECA, DIMEN. APROX. 2,5 X 7,00 X 0,50 M - MANUTENÇÃO. AF_06/2014</t>
  </si>
  <si>
    <t xml:space="preserve"> 89264 </t>
  </si>
  <si>
    <t>CAMINHÃO TOCO, PBT 16.000 KG, CARGA ÚTIL MÁX. 10.685 KG, DIST. ENTRE EIXOS 4,8 M, POTÊNCIA 189 CV, INCLUSIVE CARROCERIA FIXA ABERTA DE MADEIRA P/ TRANSPORTE GERAL DE CARGA SECA, DIMEN. APROX. 2,5 X 7,00 X 0,50 M - DEPRECIAÇÃO. AF_06/2014</t>
  </si>
  <si>
    <t xml:space="preserve"> 89265 </t>
  </si>
  <si>
    <t>CAMINHÃO TOCO, PBT 16.000 KG, CARGA ÚTIL MÁX. 10.685 KG, DIST. ENTRE EIXOS 4,8 M, POTÊNCIA 189 CV, INCLUSIVE CARROCERIA FIXA ABERTA DE MADEIRA P/ TRANSPORTE GERAL DE CARGA SECA, DIMEN. APROX. 2,5 X 7,00 X 0,50 M - JUROS. AF_06/2014</t>
  </si>
  <si>
    <t xml:space="preserve"> 89266 </t>
  </si>
  <si>
    <t>CAMINHÃO TOCO, PBT 16.000 KG, CARGA ÚTIL MÁX. 10.685 KG, DIST. ENTRE EIXOS 4,8 M, POTÊNCIA 189 CV, INCLUSIVE CARROCERIA FIXA ABERTA DE MADEIRA P/ TRANSPORTE GERAL DE CARGA SECA, DIMEN. APROX. 2,5 X 7,00 X 0,50 M - IMPOSTOS E SEGUROS. AF_06/2014</t>
  </si>
  <si>
    <t xml:space="preserve"> 00037731 </t>
  </si>
  <si>
    <t>CARROCERIA FIXA ABERTA DE MADEIRA PARA TRANSPORTE GERAL DE CARGA SECA DIMENSOES APROXIMADAS 2,5 X 7,00 X 0,50 M (INCLUI MONTAGEM, NAO INCLUI CAMINHAO)</t>
  </si>
  <si>
    <t xml:space="preserve"> 95330 </t>
  </si>
  <si>
    <t>CURSO DE CAPACITAÇÃO PARA CARPINTEIRO DE FÔRMAS (ENCARGOS COMPLEMENTARES) - HORISTA</t>
  </si>
  <si>
    <t xml:space="preserve"> 00001213 </t>
  </si>
  <si>
    <t>CARPINTEIRO DE FORMAS</t>
  </si>
  <si>
    <t xml:space="preserve"> 88297 </t>
  </si>
  <si>
    <t>OPERADOR DE MÁQUINAS E EQUIPAMENTOS COM ENCARGOS COMPLEMENTARES</t>
  </si>
  <si>
    <t xml:space="preserve"> 91529 </t>
  </si>
  <si>
    <t>COMPACTADOR DE SOLOS DE PERCUSSÃO (SOQUETE) COM MOTOR A GASOLINA 4 TEMPOS, POTÊNCIA 4 CV - DEPRECIAÇÃO. AF_08/2015</t>
  </si>
  <si>
    <t xml:space="preserve"> 91530 </t>
  </si>
  <si>
    <t>COMPACTADOR DE SOLOS DE PERCUSSÃO (SOQUETE) COM MOTOR A GASOLINA 4 TEMPOS, POTÊNCIA 4 CV - JUROS. AF_08/2015</t>
  </si>
  <si>
    <t xml:space="preserve"> 91531 </t>
  </si>
  <si>
    <t>COMPACTADOR DE SOLOS DE PERCUSSÃO (SOQUETE) COM MOTOR A GASOLINA 4 TEMPOS, POTÊNCIA 4 CV - MANUTENÇÃO. AF_08/2015</t>
  </si>
  <si>
    <t xml:space="preserve"> 91532 </t>
  </si>
  <si>
    <t>COMPACTADOR DE SOLOS DE PERCUSSÃO (SOQUETE) COM MOTOR A GASOLINA 4 TEMPOS, POTÊNCIA 4 CV - MATERIAIS NA OPERAÇÃO. AF_08/2015</t>
  </si>
  <si>
    <t xml:space="preserve"> 00013458 </t>
  </si>
  <si>
    <t>COMPACTADOR DE SOLOS DE PERCURSAO (SOQUETE) COM MOTOR A GASOLINA 4 TEMPOS DE 4 HP (4 CV)</t>
  </si>
  <si>
    <t xml:space="preserve"> 00004222 </t>
  </si>
  <si>
    <t>GASOLINA COMUM</t>
  </si>
  <si>
    <t xml:space="preserve"> 94974 </t>
  </si>
  <si>
    <t>CONCRETO MAGRO PARA LASTRO, TRAÇO 1:4,5:4,5 (CIMENTO/ AREIA MÉDIA/ BRITA 1)  - PREPARO MANUAL. AF_07/2016</t>
  </si>
  <si>
    <t xml:space="preserve"> 00004721 </t>
  </si>
  <si>
    <t>PEDRA BRITADA N. 1 (9,5 a 19 MM) POSTO PEDREIRA/FORNECEDOR, SEM FRETE</t>
  </si>
  <si>
    <t xml:space="preserve"> 94968 </t>
  </si>
  <si>
    <t>CONCRETO MAGRO PARA LASTRO, TRAÇO 1:4,5:4,5 (CIMENTO/ AREIA MÉDIA/ BRITA 1)  - PREPARO MECÂNICO COM BETONEIRA 600 L. AF_07/2016</t>
  </si>
  <si>
    <t xml:space="preserve"> 00011950 </t>
  </si>
  <si>
    <t>BUCHA DE NYLON SEM ABA S6, COM PARAFUSO DE 4,20 X 40 MM EM ACO ZINCADO COM ROSCA SOBERBA, CABECA CHATA E FENDA PHILLIPS</t>
  </si>
  <si>
    <t xml:space="preserve"> 00012010 </t>
  </si>
  <si>
    <t>CONDULETE EM PVC, TIPO "B", SEM TAMPA, DE 1/2" OU 3/4"</t>
  </si>
  <si>
    <t xml:space="preserve"> 95332 </t>
  </si>
  <si>
    <t>CURSO DE CAPACITAÇÃO PARA ELETRICISTA (ENCARGOS COMPLEMENTARES) - HORISTA</t>
  </si>
  <si>
    <t xml:space="preserve"> 00002436 </t>
  </si>
  <si>
    <t>ELETRICISTA</t>
  </si>
  <si>
    <t xml:space="preserve"> 95335 </t>
  </si>
  <si>
    <t>CURSO DE CAPACITAÇÃO PARA ENCANADOR OU BOMBEIRO HIDRÁULICO (ENCARGOS COMPLEMENTARES) - HORISTA</t>
  </si>
  <si>
    <t xml:space="preserve"> 00002696 </t>
  </si>
  <si>
    <t>ENCANADOR OU BOMBEIRO HIDRAULICO</t>
  </si>
  <si>
    <t xml:space="preserve"> 95422 </t>
  </si>
  <si>
    <t>CURSO DE CAPACITAÇÃO PARA ENCARREGADO GERAL DE OBRAS (ENCARGOS COMPLEMENTARES) - MENSALISTA</t>
  </si>
  <si>
    <t xml:space="preserve"> 00040818 </t>
  </si>
  <si>
    <t>ENCARREGADO GERAL DE OBRAS (MENSALISTA)</t>
  </si>
  <si>
    <t xml:space="preserve"> 95415 </t>
  </si>
  <si>
    <t>CURSO DE CAPACITAÇÃO PARA ENGENHEIRO CIVIL DE OBRA JÚNIOR (ENCARGOS COMPLEMENTARES) - MENSALISTA</t>
  </si>
  <si>
    <t xml:space="preserve"> 00040811 </t>
  </si>
  <si>
    <t>ENGENHEIRO CIVIL DE OBRA JUNIOR (MENSALISTA)</t>
  </si>
  <si>
    <t xml:space="preserve"> 95346 </t>
  </si>
  <si>
    <t>CURSO DE CAPACITAÇÃO PARA MOTORISTA DE BASCULANTE (ENCARGOS COMPLEMENTARES) - HORISTA</t>
  </si>
  <si>
    <t xml:space="preserve"> 00020020 </t>
  </si>
  <si>
    <t>MOTORISTA DE CAMINHAO-BASCULANTE</t>
  </si>
  <si>
    <t xml:space="preserve"> 95347 </t>
  </si>
  <si>
    <t>CURSO DE CAPACITAÇÃO PARA MOTORISTA DE CAMINHÃO (ENCARGOS COMPLEMENTARES) - HORISTA</t>
  </si>
  <si>
    <t xml:space="preserve"> 00004093 </t>
  </si>
  <si>
    <t>MOTORISTA DE CAMINHAO</t>
  </si>
  <si>
    <t xml:space="preserve"> 95389 </t>
  </si>
  <si>
    <t>CURSO DE CAPACITAÇÃO PARA OPERADOR DE BETONEIRA ESTACIONÁRIA/MISTURADOR (ENCARGOS COMPLEMENTARES) - HORISTA</t>
  </si>
  <si>
    <t xml:space="preserve"> 00037666 </t>
  </si>
  <si>
    <t>OPERADOR DE BETONEIRA ESTACIONARIA / MISTURADOR</t>
  </si>
  <si>
    <t xml:space="preserve"> 95356 </t>
  </si>
  <si>
    <t>CURSO DE CAPACITAÇÃO PARA OPERADOR DE DEMARCADORA DE FAIXAS (ENCARGOS COMPLEMENTARES) - HORISTA</t>
  </si>
  <si>
    <t xml:space="preserve"> 00044501 </t>
  </si>
  <si>
    <t>OPERADOR DE DEMARCADORA DE FAIXAS DE TRAFEGO HORISTA</t>
  </si>
  <si>
    <t xml:space="preserve"> 95357 </t>
  </si>
  <si>
    <t>CURSO DE CAPACITAÇÃO PARA OPERADOR DE ESCAVADEIRA (ENCARGOS COMPLEMENTARES) - HORISTA</t>
  </si>
  <si>
    <t xml:space="preserve"> 00004234 </t>
  </si>
  <si>
    <t>OPERADOR DE ESCAVADEIRA</t>
  </si>
  <si>
    <t xml:space="preserve"> 95358 </t>
  </si>
  <si>
    <t>CURSO DE CAPACITAÇÃO PARA OPERADOR DE GUINCHO (ENCARGOS COMPLEMENTARES) - HORISTA</t>
  </si>
  <si>
    <t xml:space="preserve"> 00004253 </t>
  </si>
  <si>
    <t>OPERADOR DE GUINCHO OU GUINCHEIRO</t>
  </si>
  <si>
    <t xml:space="preserve"> 95363 </t>
  </si>
  <si>
    <t>CURSO DE CAPACITAÇÃO PARA OPERADOR DE MOTONIVELADORA (ENCARGOS COMPLEMENTARES) - HORISTA</t>
  </si>
  <si>
    <t xml:space="preserve"> 00004239 </t>
  </si>
  <si>
    <t>OPERADOR DE MOTONIVELADORA</t>
  </si>
  <si>
    <t xml:space="preserve"> 95360 </t>
  </si>
  <si>
    <t>CURSO DE CAPACITAÇÃO PARA OPERADOR DE MÁQUINAS E EQUIPAMENTOS (ENCARGOS COMPLEMENTARES) - HORISTA</t>
  </si>
  <si>
    <t xml:space="preserve"> 00004230 </t>
  </si>
  <si>
    <t>OPERADOR DE MAQUINAS E TRATORES DIVERSOS (TERRAPLANAGEM)</t>
  </si>
  <si>
    <t xml:space="preserve"> 95365 </t>
  </si>
  <si>
    <t>CURSO DE CAPACITAÇÃO PARA OPERADOR DE PAVIMENTADORA (ENCARGOS COMPLEMENTARES) - HORISTA</t>
  </si>
  <si>
    <t xml:space="preserve"> 00044500 </t>
  </si>
  <si>
    <t>OPERADOR DE PAVIMENTADORA / MESA VIBROACABADORA (HORISTA)</t>
  </si>
  <si>
    <t xml:space="preserve"> 95364 </t>
  </si>
  <si>
    <t>CURSO DE CAPACITAÇÃO PARA OPERADOR DE PÁ CARREGADEIRA (ENCARGOS COMPLEMENTARES) - HORISTA</t>
  </si>
  <si>
    <t xml:space="preserve"> 00004248 </t>
  </si>
  <si>
    <t>OPERADOR DE PA CARREGADEIRA (HORISTA)</t>
  </si>
  <si>
    <t xml:space="preserve"> 95366 </t>
  </si>
  <si>
    <t>CURSO DE CAPACITAÇÃO PARA OPERADOR DE ROLO COMPACTADOR (ENCARGOS COMPLEMENTARES) - HORISTA</t>
  </si>
  <si>
    <t xml:space="preserve"> 00004238 </t>
  </si>
  <si>
    <t>OPERADOR DE ROLO COMPACTADOR</t>
  </si>
  <si>
    <t xml:space="preserve"> 95371 </t>
  </si>
  <si>
    <t>CURSO DE CAPACITAÇÃO PARA PEDREIRO (ENCARGOS COMPLEMENTARES) - HORISTA</t>
  </si>
  <si>
    <t xml:space="preserve"> 00004750 </t>
  </si>
  <si>
    <t>PEDREIRO</t>
  </si>
  <si>
    <t xml:space="preserve"> 95372 </t>
  </si>
  <si>
    <t>CURSO DE CAPACITAÇÃO PARA PINTOR (ENCARGOS COMPLEMENTARES) - HORISTA</t>
  </si>
  <si>
    <t xml:space="preserve"> 00004783 </t>
  </si>
  <si>
    <t>PINTOR</t>
  </si>
  <si>
    <t xml:space="preserve"> 95376 </t>
  </si>
  <si>
    <t>CURSO DE CAPACITAÇÃO PARA RASTELEIRO (ENCARGOS COMPLEMENTARES) - HORISTA</t>
  </si>
  <si>
    <t xml:space="preserve"> 00004759 </t>
  </si>
  <si>
    <t>CALCETEIRO / RASTELEIRO (HORISTA)</t>
  </si>
  <si>
    <t xml:space="preserve"> 95378 </t>
  </si>
  <si>
    <t>CURSO DE CAPACITAÇÃO PARA SERVENTE (ENCARGOS COMPLEMENTARES) - HORISTA</t>
  </si>
  <si>
    <t xml:space="preserve"> 00006111 </t>
  </si>
  <si>
    <t>SERVENTE DE OBRAS</t>
  </si>
  <si>
    <t xml:space="preserve"> 95385 </t>
  </si>
  <si>
    <t>CURSO DE CAPACITAÇÃO PARA TELHADISTA (ENCARGOS COMPLEMENTARES) - HORISTA</t>
  </si>
  <si>
    <t xml:space="preserve"> 00012869 </t>
  </si>
  <si>
    <t>TELHADOR</t>
  </si>
  <si>
    <t xml:space="preserve"> 95424 </t>
  </si>
  <si>
    <t>CURSO DE CAPACITAÇÃO PARA TOPÓGRAFO (ENCARGOS COMPLEMENTARES) - MENSALISTA</t>
  </si>
  <si>
    <t xml:space="preserve"> 00040820 </t>
  </si>
  <si>
    <t>TOPOGRAFO (MENSALISTA)</t>
  </si>
  <si>
    <t xml:space="preserve"> 95386 </t>
  </si>
  <si>
    <t>CURSO DE CAPACITAÇÃO PARA TRATORISTA (ENCARGOS COMPLEMENTARES) - HORISTA</t>
  </si>
  <si>
    <t xml:space="preserve"> 5914655 </t>
  </si>
  <si>
    <t xml:space="preserve"> 5915433 </t>
  </si>
  <si>
    <t>E9506</t>
  </si>
  <si>
    <t>Caminhão basculante com capacidade de 6 m³ - 136 kW</t>
  </si>
  <si>
    <t xml:space="preserve"> 1107892 </t>
  </si>
  <si>
    <t>E9010</t>
  </si>
  <si>
    <t>Balança plataforma digital com mesa de 75 x 75 cm com capacidade de 500 kg</t>
  </si>
  <si>
    <t>M0030</t>
  </si>
  <si>
    <t>Aditivo plastificante e retardador de pega para concreto e argamassa</t>
  </si>
  <si>
    <t>M0191</t>
  </si>
  <si>
    <t>Brita 1</t>
  </si>
  <si>
    <t>Aditivo plastificante e retardador de pega para concreto e argamassa - Caminhão carroceria com capacidade de 15 t - 188 kW</t>
  </si>
  <si>
    <t>Brita 1 - Caminhão basculante com capacidade de 10 m³ - 188 kW</t>
  </si>
  <si>
    <t xml:space="preserve"> 00002689 </t>
  </si>
  <si>
    <t>ELETRODUTO PVC FLEXIVEL CORRUGADO, COR AMARELA, DE 20 MM</t>
  </si>
  <si>
    <t xml:space="preserve"> 00002673 </t>
  </si>
  <si>
    <t>ELETRODUTO DE PVC RIGIDO ROSCAVEL DE 1/2 ", SEM LUVA</t>
  </si>
  <si>
    <t xml:space="preserve"> 88267 </t>
  </si>
  <si>
    <t>ENCANADOR OU BOMBEIRO HIDRÁULICO COM ENCARGOS COMPLEMENTARES</t>
  </si>
  <si>
    <t xml:space="preserve"> 00043475 </t>
  </si>
  <si>
    <t>FERRAMENTAS - FAMILIA ENCARREGADO GERAL - MENSALISTA (ENCARGOS COMPLEMENTARES - COLETADO CAIXA)</t>
  </si>
  <si>
    <t xml:space="preserve"> 00043499 </t>
  </si>
  <si>
    <t>EPI - FAMILIA ENCARREGADO GERAL - MENSALISTA (ENCARGOS COMPLEMENTARES - COLETADO CAIXA)</t>
  </si>
  <si>
    <t xml:space="preserve"> 00043474 </t>
  </si>
  <si>
    <t>FERRAMENTAS - FAMILIA ENGENHEIRO CIVIL - MENSALISTA (ENCARGOS COMPLEMENTARES - COLETADO CAIXA)</t>
  </si>
  <si>
    <t xml:space="preserve"> 00043498 </t>
  </si>
  <si>
    <t>EPI - FAMILIA ENGENHEIRO CIVIL - MENSALISTA (ENCARGOS COMPLEMENTARES - COLETADO CAIXA)</t>
  </si>
  <si>
    <t xml:space="preserve"> 5627 </t>
  </si>
  <si>
    <t>ESCAVADEIRA HIDRÁULICA SOBRE ESTEIRAS, CAÇAMBA 0,80 M3, PESO OPERACIONAL 17 T, POTENCIA BRUTA 111 HP - DEPRECIAÇÃO. AF_06/2014</t>
  </si>
  <si>
    <t xml:space="preserve"> 5628 </t>
  </si>
  <si>
    <t>ESCAVADEIRA HIDRÁULICA SOBRE ESTEIRAS, CAÇAMBA 0,80 M3, PESO OPERACIONAL 17 T, POTENCIA BRUTA 111 HP - JUROS. AF_06/2014</t>
  </si>
  <si>
    <t xml:space="preserve"> 88294 </t>
  </si>
  <si>
    <t>OPERADOR DE ESCAVADEIRA COM ENCARGOS COMPLEMENTARES</t>
  </si>
  <si>
    <t xml:space="preserve"> 5629 </t>
  </si>
  <si>
    <t>ESCAVADEIRA HIDRÁULICA SOBRE ESTEIRAS, CAÇAMBA 0,80 M3, PESO OPERACIONAL 17 T, POTENCIA BRUTA 111 HP - MANUTENÇÃO. AF_06/2014</t>
  </si>
  <si>
    <t xml:space="preserve"> 5630 </t>
  </si>
  <si>
    <t>ESCAVADEIRA HIDRÁULICA SOBRE ESTEIRAS, CAÇAMBA 0,80 M3, PESO OPERACIONAL 17 T, POTENCIA BRUTA 111 HP - MATERIAIS NA OPERAÇÃO. AF_06/2014</t>
  </si>
  <si>
    <t xml:space="preserve"> 00010685 </t>
  </si>
  <si>
    <t>ESCAVADEIRA HIDRAULICA SOBRE ESTEIRAS, CACAMBA 0,80M3, PESO OPERACIONAL 17T, POTENCIA BRUTA 111HP</t>
  </si>
  <si>
    <t xml:space="preserve"> 88900 </t>
  </si>
  <si>
    <t>ESCAVADEIRA HIDRÁULICA SOBRE ESTEIRAS, CAÇAMBA 1,20 M3, PESO OPERACIONAL 21 T, POTÊNCIA BRUTA 155 HP - DEPRECIAÇÃO. AF_06/2014</t>
  </si>
  <si>
    <t xml:space="preserve"> 88902 </t>
  </si>
  <si>
    <t>ESCAVADEIRA HIDRÁULICA SOBRE ESTEIRAS, CAÇAMBA 1,20 M3, PESO OPERACIONAL 21 T, POTÊNCIA BRUTA 155 HP - JUROS. AF_06/2014</t>
  </si>
  <si>
    <t xml:space="preserve"> 88903 </t>
  </si>
  <si>
    <t>ESCAVADEIRA HIDRÁULICA SOBRE ESTEIRAS, CAÇAMBA 1,20 M3, PESO OPERACIONAL 21 T, POTÊNCIA BRUTA 155 HP - MANUTENÇÃO. AF_06/2014</t>
  </si>
  <si>
    <t xml:space="preserve"> 88904 </t>
  </si>
  <si>
    <t>ESCAVADEIRA HIDRÁULICA SOBRE ESTEIRAS, CAÇAMBA 1,20 M3, PESO OPERACIONAL 21 T, POTÊNCIA BRUTA 155 HP - MATERIAIS NA OPERAÇÃO. AF_06/2014</t>
  </si>
  <si>
    <t xml:space="preserve"> 00014525 </t>
  </si>
  <si>
    <t>ESCAVADEIRA HIDRAULICA SOBRE ESTEIRAS COM CACAMBA DE 1,20 M3, PESO OPERACIONAL 21 T, POTENCIA BRUTA 155 HP</t>
  </si>
  <si>
    <t xml:space="preserve"> 91468 </t>
  </si>
  <si>
    <t>ESPARGIDOR DE ASFALTO PRESSURIZADO, TANQUE 6 M3 COM ISOLAÇÃO TÉRMICA, AQUECIDO COM 2 MAÇARICOS, COM BARRA ESPARGIDORA 3,60 M, MONTADO SOBRE CAMINHÃO TOCO, PBT 14.300 KG, POTÊNCIA 185 CV - DEPRECIAÇÃO. AF_05/2023</t>
  </si>
  <si>
    <t xml:space="preserve"> 91469 </t>
  </si>
  <si>
    <t>ESPARGIDOR DE ASFALTO PRESSURIZADO, TANQUE 6 M3 COM ISOLAÇÃO TÉRMICA, AQUECIDO COM 2 MAÇARICOS, COM BARRA ESPARGIDORA 3,60 M, MONTADO SOBRE CAMINHÃO TOCO, PBT 14.300 KG, POTÊNCIA 185 CV - JUROS. AF_05/2023</t>
  </si>
  <si>
    <t xml:space="preserve"> 91484 </t>
  </si>
  <si>
    <t>ESPARGIDOR DE ASFALTO PRESSURIZADO, TANQUE 6 M3 COM ISOLAÇÃO TÉRMICA, AQUECIDO COM 2 MAÇARICOS, COM BARRA ESPARGIDORA 3,60 M, MONTADO SOBRE CAMINHÃO TOCO, PBT 14.300 KG, POTÊNCIA 185 CV - IMPOSTOS E SEGUROS. AF_05/2023</t>
  </si>
  <si>
    <t xml:space="preserve"> 83361 </t>
  </si>
  <si>
    <t>ESPARGIDOR DE ASFALTO PRESSURIZADO, TANQUE 6 M3 COM ISOLAÇÃO TÉRMICA, AQUECIDO COM 2 MAÇARICOS, COM BARRA ESPARGIDORA 3,60 M, MONTADO SOBRE CAMINHÃO TOCO, PBT 14.300 KG, POTÊNCIA 185 CV - MANUTENÇÃO. AF_08/2015</t>
  </si>
  <si>
    <t xml:space="preserve"> 91485 </t>
  </si>
  <si>
    <t>ESPARGIDOR DE ASFALTO PRESSURIZADO, TANQUE 6 M3 COM ISOLAÇÃO TÉRMICA, AQUECIDO COM 2 MAÇARICOS, COM BARRA ESPARGIDORA 3,60 M, MONTADO SOBRE CAMINHÃO TOCO, PBT 14.300 KG, POTÊNCIA 185 CV - MATERIAIS NA OPERAÇÃO. AF_05/2023</t>
  </si>
  <si>
    <t xml:space="preserve"> 00036484 </t>
  </si>
  <si>
    <t>ESPARGIDOR DE ASFALTO PRESSURIZADO, TANQUE 6 M3 COM ISOLACAO TERMICA, AQUECIDO COM 2 MACARICOS, COM BARRA ESPARGIDORA 3,60 M, A SER MONTADO SOBRE CAMINHAO</t>
  </si>
  <si>
    <t>Equipamento para Aquisição Permanente</t>
  </si>
  <si>
    <t xml:space="preserve"> 00037754 </t>
  </si>
  <si>
    <t>CAMINHAO TOCO, PESO BRUTO TOTAL 14300 KG, CARGA UTIL MAXIMA 9480 KG, DISTANCIA ENTRE EIXOS 4,80 M, POTENCIA 185 CV (INCLUI CABINE E CHASSI, NAO INCLUI CARROCERIA)</t>
  </si>
  <si>
    <t xml:space="preserve"> 4805750 </t>
  </si>
  <si>
    <t xml:space="preserve"> 00000392 </t>
  </si>
  <si>
    <t>ABRACADEIRA EM ACO PARA AMARRACAO DE ELETRODUTOS, TIPO D, COM 1/2" E PARAFUSO DE FIXACAO</t>
  </si>
  <si>
    <t xml:space="preserve"> 3103302 </t>
  </si>
  <si>
    <t>E9066</t>
  </si>
  <si>
    <t>Grupo gerador - 13/14 kVA</t>
  </si>
  <si>
    <t>E9535</t>
  </si>
  <si>
    <t>Serra circular com bancada - D = 30 cm - 4 kW</t>
  </si>
  <si>
    <t>P9808</t>
  </si>
  <si>
    <t>Carpinteiro</t>
  </si>
  <si>
    <t>M0560</t>
  </si>
  <si>
    <t>Desmoldante para formas</t>
  </si>
  <si>
    <t>l</t>
  </si>
  <si>
    <t>M1205</t>
  </si>
  <si>
    <t>Prego de ferro</t>
  </si>
  <si>
    <t>M0290</t>
  </si>
  <si>
    <t>Tábua de 2,5 x 10 cm</t>
  </si>
  <si>
    <t>M1429</t>
  </si>
  <si>
    <t>Tábua de pinho de terceira - E = 2,5 cm</t>
  </si>
  <si>
    <t>Desmoldante para formas - Caminhão carroceria com capacidade de 15 t - 188 kW</t>
  </si>
  <si>
    <t>Prego de ferro - Caminhão carroceria com capacidade de 15 t - 188 kW</t>
  </si>
  <si>
    <t>Tábua de 2,5 x 10 cm - Caminhão carroceria com capacidade de 15 t - 188 kW</t>
  </si>
  <si>
    <t>Tábua de pinho de terceira - E = 2,5 cm - Caminhão carroceria com capacidade de 15 t - 188 kW</t>
  </si>
  <si>
    <t xml:space="preserve"> 93282 </t>
  </si>
  <si>
    <t>GUINCHO ELÉTRICO DE COLUNA, CAPACIDADE 400 KG, COM MOTO FREIO, MOTOR TRIFÁSICO DE 1,25 CV - CHI DIURNO. AF_03/2016</t>
  </si>
  <si>
    <t xml:space="preserve"> 88295 </t>
  </si>
  <si>
    <t>OPERADOR DE GUINCHO COM ENCARGOS COMPLEMENTARES</t>
  </si>
  <si>
    <t xml:space="preserve"> 93277 </t>
  </si>
  <si>
    <t>GUINCHO ELÉTRICO DE COLUNA, CAPACIDADE 400 KG, COM MOTO FREIO, MOTOR TRIFÁSICO DE 1,25 CV - DEPRECIAÇÃO. AF_03/2016</t>
  </si>
  <si>
    <t xml:space="preserve"> 93278 </t>
  </si>
  <si>
    <t>GUINCHO ELÉTRICO DE COLUNA, CAPACIDADE 400 KG, COM MOTO FREIO, MOTOR TRIFÁSICO DE 1,25 CV - JUROS. AF_03/2016</t>
  </si>
  <si>
    <t xml:space="preserve"> 93281 </t>
  </si>
  <si>
    <t>GUINCHO ELÉTRICO DE COLUNA, CAPACIDADE 400 KG, COM MOTO FREIO, MOTOR TRIFÁSICO DE 1,25 CV - CHP DIURNO. AF_03/2016</t>
  </si>
  <si>
    <t xml:space="preserve"> 93279 </t>
  </si>
  <si>
    <t>GUINCHO ELÉTRICO DE COLUNA, CAPACIDADE 400 KG, COM MOTO FREIO, MOTOR TRIFÁSICO DE 1,25 CV - MANUTENÇÃO. AF_03/2016</t>
  </si>
  <si>
    <t xml:space="preserve"> 93280 </t>
  </si>
  <si>
    <t>GUINCHO ELÉTRICO DE COLUNA, CAPACIDADE 400 KG, COM MOTO FREIO, MOTOR TRIFÁSICO DE 1,25 CV - MATERIAIS NA OPERAÇÃO. AF_03/2016</t>
  </si>
  <si>
    <t xml:space="preserve"> 00036487 </t>
  </si>
  <si>
    <t>GUINCHO ELETRICO DE COLUNA, CAPACIDADE 400 KG, COM MOTO FREIO, MOTOR TRIFASICO DE 1,25 CV</t>
  </si>
  <si>
    <t xml:space="preserve"> 91946 </t>
  </si>
  <si>
    <t>SUPORTE PARAFUSADO COM PLACA DE ENCAIXE 4" X 2" MÉDIO (1,30 M DO PISO) PARA PONTO ELÉTRICO - FORNECIMENTO E INSTALAÇÃO. AF_12/2015</t>
  </si>
  <si>
    <t xml:space="preserve"> 92022 </t>
  </si>
  <si>
    <t>INTERRUPTOR SIMPLES (1 MÓDULO) COM 1 TOMADA DE EMBUTIR 2P+T 10 A,  SEM SUPORTE E SEM PLACA - FORNECIMENTO E INSTALAÇÃO. AF_12/2015</t>
  </si>
  <si>
    <t xml:space="preserve"> 00038101 </t>
  </si>
  <si>
    <t>TOMADA 2P+T 10A, 250V  (APENAS MODULO)</t>
  </si>
  <si>
    <t xml:space="preserve"> 00038112 </t>
  </si>
  <si>
    <t>INTERRUPTOR SIMPLES 10A, 250V (APENAS MODULO)</t>
  </si>
  <si>
    <t xml:space="preserve"> 00011190 </t>
  </si>
  <si>
    <t>JANELA BASCULANTE, ACO, COM BATENTE/REQUADRO, 60 X 60 CM (SEM VIDROS)</t>
  </si>
  <si>
    <t xml:space="preserve"> 00003799 </t>
  </si>
  <si>
    <t>LUMINARIA DE SOBREPOR EM CHAPA DE ACO PARA 2 LAMPADAS FLUORESCENTES DE *36* W, ALETADA, COMPLETA (LAMPADAS E REATOR INCLUSOS)</t>
  </si>
  <si>
    <t xml:space="preserve"> 88300 </t>
  </si>
  <si>
    <t>OPERADOR DE MOTONIVELADORA COM ENCARGOS COMPLEMENTARES</t>
  </si>
  <si>
    <t xml:space="preserve"> 89228 </t>
  </si>
  <si>
    <t>MOTONIVELADORA POTÊNCIA BÁSICA LÍQUIDA (PRIMEIRA MARCHA) 125 HP, PESO BRUTO 13032 KG, LARGURA DA LÂMINA DE 3,7 M - DEPRECIAÇÃO. AF_06/2014</t>
  </si>
  <si>
    <t xml:space="preserve"> 89229 </t>
  </si>
  <si>
    <t>MOTONIVELADORA POTÊNCIA BÁSICA LÍQUIDA (PRIMEIRA MARCHA) 125 HP, PESO BRUTO 13032 KG, LARGURA DA LÂMINA DE 3,7 M - JUROS. AF_06/2014</t>
  </si>
  <si>
    <t xml:space="preserve"> 53849 </t>
  </si>
  <si>
    <t>MOTONIVELADORA POTÊNCIA BÁSICA LÍQUIDA (PRIMEIRA MARCHA) 125 HP, PESO BRUTO 13032 KG, LARGURA DA LÂMINA DE 3,7 M - MATERIAIS NA OPERAÇÃO. AF_06/2014</t>
  </si>
  <si>
    <t xml:space="preserve"> 5779 </t>
  </si>
  <si>
    <t>MOTONIVELADORA POTÊNCIA BÁSICA LÍQUIDA (PRIMEIRA MARCHA) 125 HP, PESO BRUTO 13032 KG, LARGURA DA LÂMINA DE 3,7 M - MANUTENÇÃO. AF_06/2014</t>
  </si>
  <si>
    <t xml:space="preserve"> 00004090 </t>
  </si>
  <si>
    <t>MOTONIVELADORA POTENCIA BASICA LIQUIDA (PRIMEIRA MARCHA) 125 HP , PESO BRUTO 13843 KG, LARGURA DA LAMINA DE 3,7 M</t>
  </si>
  <si>
    <t xml:space="preserve"> 00043464 </t>
  </si>
  <si>
    <t>FERRAMENTAS - FAMILIA OPERADOR ESCAVADEIRA - HORISTA (ENCARGOS COMPLEMENTARES - COLETADO CAIXA)</t>
  </si>
  <si>
    <t xml:space="preserve"> 00043488 </t>
  </si>
  <si>
    <t>EPI - FAMILIA OPERADOR ESCAVADEIRA - HORISTA (ENCARGOS COMPLEMENTARES - COLETADO CAIXA)</t>
  </si>
  <si>
    <t xml:space="preserve"> 88293 </t>
  </si>
  <si>
    <t>OPERADOR DE DEMARCADORA DE FAIXAS COM ENCARGOS COMPLEMENTARES</t>
  </si>
  <si>
    <t xml:space="preserve"> 95129 </t>
  </si>
  <si>
    <t>MÁQUINA DEMARCADORA DE FAIXA DE TRÁFEGO À FRIO, AUTOPROPELIDA, POTÊNCIA 38 HP - DEPRECIAÇÃO. AF_07/2016</t>
  </si>
  <si>
    <t xml:space="preserve"> 95130 </t>
  </si>
  <si>
    <t>MÁQUINA DEMARCADORA DE FAIXA DE TRÁFEGO À FRIO, AUTOPROPELIDA, POTÊNCIA 38 HP - JUROS. AF_07/2016</t>
  </si>
  <si>
    <t xml:space="preserve"> 95131 </t>
  </si>
  <si>
    <t>MÁQUINA DEMARCADORA DE FAIXA DE TRÁFEGO À FRIO, AUTOPROPELIDA, POTÊNCIA 38 HP - MANUTENÇÃO. AF_07/2016</t>
  </si>
  <si>
    <t xml:space="preserve"> 95132 </t>
  </si>
  <si>
    <t>MÁQUINA DEMARCADORA DE FAIXA DE TRÁFEGO À FRIO, AUTOPROPELIDA, POTÊNCIA 38 HP - MATERIAIS NA OPERAÇÃO. AF_07/2016</t>
  </si>
  <si>
    <t xml:space="preserve"> 00040637 </t>
  </si>
  <si>
    <t>MAQUINA DEMARCADORA DE FAIXA DE TRAFEGO A FRIO, AUTOPROPELIDA, MOTOR DIESEL 38 HP</t>
  </si>
  <si>
    <t xml:space="preserve"> 92956 </t>
  </si>
  <si>
    <t>MÁQUINA EXTRUSORA DE CONCRETO PARA GUIAS E SARJETAS, MOTOR A DIESEL, POTÊNCIA 14 CV - DEPRECIAÇÃO. AF_12/2015</t>
  </si>
  <si>
    <t xml:space="preserve"> 92957 </t>
  </si>
  <si>
    <t>MÁQUINA EXTRUSORA DE CONCRETO PARA GUIAS E SARJETAS, MOTOR A DIESEL, POTÊNCIA 14 CV - JUROS. AF_12/2015</t>
  </si>
  <si>
    <t xml:space="preserve"> 92958 </t>
  </si>
  <si>
    <t>MÁQUINA EXTRUSORA DE CONCRETO PARA GUIAS E SARJETAS, MOTOR A DIESEL, POTÊNCIA 14 CV - MANUTENÇÃO. AF_12/2015</t>
  </si>
  <si>
    <t xml:space="preserve"> 92959 </t>
  </si>
  <si>
    <t>MÁQUINA EXTRUSORA DE CONCRETO PARA GUIAS E SARJETAS, MOTOR A DIESEL, POTÊNCIA 14 CV - MATERIAIS NA OPERAÇÃO. AF_12/2015</t>
  </si>
  <si>
    <t xml:space="preserve"> 00013836 </t>
  </si>
  <si>
    <t>MAQUINA EXTRUSORA DE CONCRETO PARA GUIAS E SARJETAS, COM MOTOR A DIESEL DE 14 CV</t>
  </si>
  <si>
    <t xml:space="preserve"> 88302 </t>
  </si>
  <si>
    <t>OPERADOR DE PAVIMENTADORA COM ENCARGOS COMPLEMENTARES</t>
  </si>
  <si>
    <t xml:space="preserve"> 88301 </t>
  </si>
  <si>
    <t>OPERADOR DE PÁ CARREGADEIRA COM ENCARGOS COMPLEMENTARES</t>
  </si>
  <si>
    <t xml:space="preserve"> 88303 </t>
  </si>
  <si>
    <t>OPERADOR DE ROLO COMPACTADOR COM ENCARGOS COMPLEMENTARES</t>
  </si>
  <si>
    <t xml:space="preserve"> 91692 </t>
  </si>
  <si>
    <t>SERRA CIRCULAR DE BANCADA COM MOTOR ELÉTRICO POTÊNCIA DE 5HP, COM COIFA PARA DISCO 10" - CHP DIURNO. AF_08/2015</t>
  </si>
  <si>
    <t xml:space="preserve"> 91693 </t>
  </si>
  <si>
    <t>SERRA CIRCULAR DE BANCADA COM MOTOR ELÉTRICO POTÊNCIA DE 5HP, COM COIFA PARA DISCO 10" - CHI DIURNO. AF_08/2015</t>
  </si>
  <si>
    <t xml:space="preserve"> 00006194 </t>
  </si>
  <si>
    <t>TABUA *2,5 X 15 CM EM PINUS, MISTA OU EQUIVALENTE DA REGIAO - BRUTA</t>
  </si>
  <si>
    <t xml:space="preserve"> 00043681 </t>
  </si>
  <si>
    <t>CHAPA/PAINEL DE MADEIRA COMPENSADA RESINADA (MADEIRITE RESINADO ROSA) PARA FORMA DE CONCRETO, DE 2200 x 1100 MM, E = 8 A 12 MM</t>
  </si>
  <si>
    <t xml:space="preserve"> 00003992 </t>
  </si>
  <si>
    <t>TABUA DE MADEIRA APARELHADA *2,5 X 30* CM, MACARANDUBA, ANGELIM OU EQUIVALENTE DA REGIAO</t>
  </si>
  <si>
    <t xml:space="preserve"> 00004433 </t>
  </si>
  <si>
    <t>PECA DE MADEIRA NAO APARELHADA *7,5 X 7,5* CM (3 X 3 ") MACARANDUBA, ANGELIM OU EQUIVALENTE DA REGIAO</t>
  </si>
  <si>
    <t xml:space="preserve"> 00043465 </t>
  </si>
  <si>
    <t>FERRAMENTAS - FAMILIA PEDREIRO - HORISTA (ENCARGOS COMPLEMENTARES - COLETADO CAIXA)</t>
  </si>
  <si>
    <t xml:space="preserve"> 00043489 </t>
  </si>
  <si>
    <t>EPI - FAMILIA PEDREIRO - HORISTA (ENCARGOS COMPLEMENTARES - COLETADO CAIXA)</t>
  </si>
  <si>
    <t xml:space="preserve"> 00043466 </t>
  </si>
  <si>
    <t>FERRAMENTAS - FAMILIA PINTOR - HORISTA (ENCARGOS COMPLEMENTARES - COLETADO CAIXA)</t>
  </si>
  <si>
    <t xml:space="preserve"> 00043490 </t>
  </si>
  <si>
    <t>EPI - FAMILIA PINTOR - HORISTA (ENCARGOS COMPLEMENTARES - COLETADO CAIXA)</t>
  </si>
  <si>
    <t xml:space="preserve"> 00000142 </t>
  </si>
  <si>
    <t>SELANTE ELASTICO MONOCOMPONENTE A BASE DE POLIURETANO (PU) PARA JUNTAS DIVERSAS</t>
  </si>
  <si>
    <t>310ML</t>
  </si>
  <si>
    <t xml:space="preserve"> 00007568 </t>
  </si>
  <si>
    <t>BUCHA DE NYLON SEM ABA S10, COM PARAFUSO DE 6,10 X 65 MM EM ACO ZINCADO COM ROSCA SOBERBA, CABECA CHATA E FENDA PHILLIPS</t>
  </si>
  <si>
    <t xml:space="preserve"> 00036888 </t>
  </si>
  <si>
    <t>GUARNICAO/MOLDURA DE ACABAMENTO PARA ESQUADRIA DE ALUMINIO ANODIZADO NATURAL, PARA 1 FACE</t>
  </si>
  <si>
    <t xml:space="preserve"> 00039025 </t>
  </si>
  <si>
    <t>PORTA DE ABRIR EM ALUMINIO TIPO VENEZIANA, ACABAMENTO ANODIZADO NATURAL, SEM GUARNICAO/ALIZAR/VISTA, 87 X 210 CM</t>
  </si>
  <si>
    <t xml:space="preserve"> 5212552 </t>
  </si>
  <si>
    <t>E9076</t>
  </si>
  <si>
    <t>Equipamento de pintura com cabine de 7,00 kW e estufa de 80.000 kCal para pintura</t>
  </si>
  <si>
    <t>P9822</t>
  </si>
  <si>
    <t>Pintor</t>
  </si>
  <si>
    <t>M3153</t>
  </si>
  <si>
    <t>Tinta poliéster em pó</t>
  </si>
  <si>
    <t>Tinta poliéster em pó - Caminhão carroceria com capacidade de 15 t - 188 kW</t>
  </si>
  <si>
    <t xml:space="preserve"> 89128 </t>
  </si>
  <si>
    <t>PÁ CARREGADEIRA SOBRE RODAS, POTÊNCIA LÍQUIDA 128 HP, CAPACIDADE DA CAÇAMBA 1,7 A 2,8 M3, PESO OPERACIONAL 11632 KG - DEPRECIAÇÃO. AF_06/2014</t>
  </si>
  <si>
    <t xml:space="preserve"> 89129 </t>
  </si>
  <si>
    <t>PÁ CARREGADEIRA SOBRE RODAS, POTÊNCIA LÍQUIDA 128 HP, CAPACIDADE DA CAÇAMBA 1,7 A 2,8 M3, PESO OPERACIONAL 11632 KG - JUROS. AF_06/2014</t>
  </si>
  <si>
    <t xml:space="preserve"> 53857 </t>
  </si>
  <si>
    <t>PÁ CARREGADEIRA SOBRE RODAS, POTÊNCIA LÍQUIDA 128 HP, CAPACIDADE DA CAÇAMBA 1,7 A 2,8 M3, PESO OPERACIONAL 11632 KG - MANUTENÇÃO. AF_06/2014</t>
  </si>
  <si>
    <t xml:space="preserve"> 53858 </t>
  </si>
  <si>
    <t>PÁ CARREGADEIRA SOBRE RODAS, POTÊNCIA LÍQUIDA 128 HP, CAPACIDADE DA CAÇAMBA 1,7 A 2,8 M3, PESO OPERACIONAL 11632 KG - MATERIAIS NA OPERAÇÃO. AF_06/2014</t>
  </si>
  <si>
    <t xml:space="preserve"> 00004262 </t>
  </si>
  <si>
    <t>PA CARREGADEIRA SOBRE RODAS, POTENCIA LIQUIDA 128 HP, CAPACIDADE DA CACAMBA DE 1,7 A 2,8 M3, PESO OPERACIONAL MAXIMO DE 11632 KG</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</si>
  <si>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</si>
  <si>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</si>
  <si>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</si>
  <si>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</si>
  <si>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</si>
  <si>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</si>
  <si>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</si>
  <si>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</si>
  <si>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</si>
  <si>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</si>
  <si>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96459 </t>
  </si>
  <si>
    <t>ROLO COMPACTADOR DE PNEUS, ESTATICO, PRESSAO VARIAVEL, POTENCIA 110 HP, PESO SEM/COM LASTRO 10,8/27 T, LARGURA DE ROLAGEM 2,30 M - JUROS. AF_06/2017</t>
  </si>
  <si>
    <t xml:space="preserve"> 96460 </t>
  </si>
  <si>
    <t>ROLO COMPACTADOR DE PNEUS, ESTATICO, PRESSAO VARIAVEL, POTENCIA 110 HP, PESO SEM/COM LASTRO 10,8/27 T, LARGURA DE ROLAGEM 2,30 M - DEPRECIAÇÃO. AF_06/2017</t>
  </si>
  <si>
    <t xml:space="preserve"> 96457 </t>
  </si>
  <si>
    <t>ROLO COMPACTADOR DE PNEUS, ESTATICO, PRESSAO VARIAVEL, POTENCIA 110 HP, PESO SEM/COM LASTRO 10,8/27 T, LARGURA DE ROLAGEM 2,30 M - MATERIAIS NA OPERACAO. AF_06/2017</t>
  </si>
  <si>
    <t xml:space="preserve"> 96458 </t>
  </si>
  <si>
    <t>ROLO COMPACTADOR DE PNEUS, ESTATICO, PRESSAO VARIAVEL, POTENCIA 110 HP, PESO SEM/COM LASTRO 10,8/27 T, LARGURA DE ROLAGEM 2,30 M - MANUTENCAO. AF_06/2017</t>
  </si>
  <si>
    <t xml:space="preserve"> 00014511 </t>
  </si>
  <si>
    <t>ROLO COMPACTADOR DE PNEUS, ESTATICO, PRESSAO VARIAVEL, POTENCIA 110 HP, PESO SEM/COM LASTRO 10,8/27 T, LARGURA DE ROLAGEM 2,30 M</t>
  </si>
  <si>
    <t xml:space="preserve"> 95627 </t>
  </si>
  <si>
    <t>ROLO COMPACTADOR VIBRATORIO TANDEM, ACO LISO, POTENCIA 125 HP, PESO SEM/COM LASTRO 10,20/11,65 T, LARGURA DE TRABALHO 1,73 M - DEPRECIAÇÃO. AF_11/2016</t>
  </si>
  <si>
    <t xml:space="preserve"> 95628 </t>
  </si>
  <si>
    <t>ROLO COMPACTADOR VIBRATORIO TANDEM, ACO LISO, POTENCIA 125 HP, PESO SEM/COM LASTRO 10,20/11,65 T, LARGURA DE TRABALHO 1,73 M - JUROS. AF_11/2016</t>
  </si>
  <si>
    <t xml:space="preserve"> 95629 </t>
  </si>
  <si>
    <t>ROLO COMPACTADOR VIBRATORIO TANDEM, ACO LISO, POTENCIA 125 HP, PESO SEM/COM LASTRO 10,20/11,65 T, LARGURA DE TRABALHO 1,73 M - MANUTENÇÃO. AF_11/2016</t>
  </si>
  <si>
    <t xml:space="preserve"> 95630 </t>
  </si>
  <si>
    <t>ROLO COMPACTADOR VIBRATORIO TANDEM, ACO LISO, POTENCIA 125 HP, PESO SEM/COM LASTRO 10,20/11,65 T, LARGURA DE TRABALHO 1,73 M - MATERIAIS NA OPERAÇÃO. AF_11/2016</t>
  </si>
  <si>
    <t xml:space="preserve"> 00014626 </t>
  </si>
  <si>
    <t>ROLO COMPACTADOR VIBRATORIO TANDEM, ACO LISO, POTENCIA 125 HP, PESO SEM/COM LASTRO 10,20/11,65 T, LARGURA DE TRABALHO 1,73 M</t>
  </si>
  <si>
    <t xml:space="preserve"> 89210 </t>
  </si>
  <si>
    <t>ROLO COMPACTADOR VIBRATÓRIO DE UM CILINDRO AÇO LISO, POTÊNCIA 80 HP, PESO OPERACIONAL MÁXIMO 8,1 T, IMPACTO DINÂMICO 16,15 / 9,5 T, LARGURA DE TRABALHO 1,68 M - DEPRECIAÇÃO. AF_06/2014</t>
  </si>
  <si>
    <t xml:space="preserve"> 89211 </t>
  </si>
  <si>
    <t>ROLO COMPACTADOR VIBRATÓRIO DE UM CILINDRO AÇO LISO, POTÊNCIA 80 HP, PESO OPERACIONAL MÁXIMO 8,1 T, IMPACTO DINÂMICO 16,15 / 9,5 T, LARGURA DE TRABALHO 1,68 M - JUROS. AF_06/2014</t>
  </si>
  <si>
    <t xml:space="preserve"> 53788 </t>
  </si>
  <si>
    <t>ROLO COMPACTADOR VIBRATÓRIO DE UM CILINDRO AÇO LISO, POTÊNCIA 80 HP, PESO OPERACIONAL MÁXIMO 8,1 T, IMPACTO DINÂMICO 16,15 / 9,5 T, LARGURA DE TRABALHO 1,68 M - MATERIAIS NA OPERAÇÃO. AF_06/2014</t>
  </si>
  <si>
    <t xml:space="preserve"> 5674 </t>
  </si>
  <si>
    <t>ROLO COMPACTADOR VIBRATÓRIO DE UM CILINDRO AÇO LISO, POTÊNCIA 80 HP, PESO OPERACIONAL MÁXIMO 8,1 T, IMPACTO DINÂMICO 16,15 / 9,5 T, LARGURA DE TRABALHO 1,68 M - MANUTENÇÃO. AF_06/2014</t>
  </si>
  <si>
    <t xml:space="preserve"> 00010646 </t>
  </si>
  <si>
    <t>ROLO COMPACTADOR VIBRATORIO DE UM CILINDRO, ACO LISO, POTENCIA 80 HP, PESO OPERACIONAL MAXIMO 8,1 T, IMPACTO DINAMICO 16,15/9,5 T, LARGURA TRABALHO 1,68 M</t>
  </si>
  <si>
    <t xml:space="preserve"> 73309 </t>
  </si>
  <si>
    <t>ROLO COMPACTADOR VIBRATÓRIO PÉ DE CARNEIRO PARA SOLOS, POTÊNCIA 80 HP, PESO OPERACIONAL SEM/COM LASTRO 7,4 / 8,8 T, LARGURA DE TRABALHO 1,68 M - DEPRECIAÇÃO. AF_02/2016</t>
  </si>
  <si>
    <t xml:space="preserve"> 73313 </t>
  </si>
  <si>
    <t>ROLO COMPACTADOR VIBRATÓRIO PÉ DE CARNEIRO PARA SOLOS, POTÊNCIA 80 HP, PESO OPERACIONAL SEM/COM LASTRO 7,4 / 8,8 T, LARGURA DE TRABALHO 1,68 M - JUROS. AF_02/2016</t>
  </si>
  <si>
    <t xml:space="preserve"> 5089 </t>
  </si>
  <si>
    <t>ROLO COMPACTADOR VIBRATÓRIO PÉ DE CARNEIRO PARA SOLOS, POTÊNCIA 80 HP, PESO OPERACIONAL SEM/COM LASTRO 7,4 / 8,8 T, LARGURA DE TRABALHO 1,68 M - MANUTENÇÃO. AF_02/2016</t>
  </si>
  <si>
    <t xml:space="preserve"> 73315 </t>
  </si>
  <si>
    <t>ROLO COMPACTADOR VIBRATÓRIO PÉ DE CARNEIRO PARA SOLOS, POTÊNCIA 80 HP, PESO OPERACIONAL SEM/COM LASTRO 7,4 / 8,8 T, LARGURA DE TRABALHO 1,68 M - MATERIAIS NA OPERAÇÃO. AF_02/2016</t>
  </si>
  <si>
    <t xml:space="preserve"> 00014513 </t>
  </si>
  <si>
    <t>ROLO COMPACTADOR PE DE CARNEIRO VIBRATORIO, POTENCIA 80 HP, PESO OPERACIONAL SEM/COM LASTRO 7,4/8,8 T, LARGURA DE TRABALHO 1,68 M</t>
  </si>
  <si>
    <t xml:space="preserve"> 91688 </t>
  </si>
  <si>
    <t>SERRA CIRCULAR DE BANCADA COM MOTOR ELÉTRICO POTÊNCIA DE 5HP, COM COIFA PARA DISCO 10" - DEPRECIAÇÃO. AF_08/2015</t>
  </si>
  <si>
    <t xml:space="preserve"> 91689 </t>
  </si>
  <si>
    <t>SERRA CIRCULAR DE BANCADA COM MOTOR ELÉTRICO POTÊNCIA DE 5HP, COM COIFA PARA DISCO 10" - JUROS.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</si>
  <si>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</si>
  <si>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</si>
  <si>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</si>
  <si>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</si>
  <si>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00014618 </t>
  </si>
  <si>
    <t>SERRA CIRCULAR DE BANCADA COM MOTOR ELETRICO, POTENCIA DE *1600* W, PARA DISCO DE DIAMETRO DE 10" (250 MM)</t>
  </si>
  <si>
    <t xml:space="preserve"> 00038094 </t>
  </si>
  <si>
    <t>ESPELHO / PLACA DE 3 POSTOS 4" X 2", PARA INSTALACAO DE TOMADAS E INTERRUPTORES</t>
  </si>
  <si>
    <t xml:space="preserve"> 00038099 </t>
  </si>
  <si>
    <t>SUPORTE DE FIXACAO PARA ESPELHO / PLACA 4" X 2", PARA 3 MODULOS, PARA INSTALACAO DE TOMADAS E INTERRUPTORES (SOMENTE SUPORTE)</t>
  </si>
  <si>
    <t xml:space="preserve"> 88323 </t>
  </si>
  <si>
    <t>TELHADISTA COM ENCARGOS COMPLEMENTARES</t>
  </si>
  <si>
    <t xml:space="preserve"> 00001607 </t>
  </si>
  <si>
    <t>CONJUNTO ARRUELAS DE VEDACAO 5/16" PARA TELHA FIBROCIMENTO (UMA ARRUELA METALICA E UMA ARRUELA PVC - CONICAS)</t>
  </si>
  <si>
    <t>CJ</t>
  </si>
  <si>
    <t xml:space="preserve"> 00004302 </t>
  </si>
  <si>
    <t>PARAFUSO ZINCADO ROSCA SOBERBA, CABECA SEXTAVADA, 5/16 " X 250 MM, PARA FIXACAO DE TELHA EM MADEIRA</t>
  </si>
  <si>
    <t xml:space="preserve"> 00007194 </t>
  </si>
  <si>
    <t>TELHA DE FIBROCIMENTO ONDULADA E = 6 MM, DE 2,44 X 1,10 M (SEM AMIANTO)</t>
  </si>
  <si>
    <t xml:space="preserve"> 00004425 </t>
  </si>
  <si>
    <t>VIGA DE MADEIRA NAO APARELHADA 6 X 12 CM, MACARANDUBA, ANGELIM OU EQUIVALENTE DA REGIAO</t>
  </si>
  <si>
    <t xml:space="preserve"> 00040568 </t>
  </si>
  <si>
    <t>PREGO DE ACO POLIDO COM CABECA 22 X 48 (4 1/4 X 5)</t>
  </si>
  <si>
    <t xml:space="preserve"> 88324 </t>
  </si>
  <si>
    <t>TRATORISTA COM ENCARGOS COMPLEMENTARES</t>
  </si>
  <si>
    <t xml:space="preserve"> 89009 </t>
  </si>
  <si>
    <t>TRATOR DE ESTEIRAS, POTÊNCIA 150 HP, PESO OPERACIONAL 16,7 T, COM RODA MOTRIZ ELEVADA E LÂMINA 3,18 M3 - DEPRECIAÇÃO. AF_06/2014</t>
  </si>
  <si>
    <t xml:space="preserve"> 89010 </t>
  </si>
  <si>
    <t>TRATOR DE ESTEIRAS, POTÊNCIA 150 HP, PESO OPERACIONAL 16,7 T, COM RODA MOTRIZ ELEVADA E LÂMINA 3,18 M3 - JUROS. AF_06/2014</t>
  </si>
  <si>
    <t xml:space="preserve"> 53810 </t>
  </si>
  <si>
    <t>TRATOR DE ESTEIRAS, POTÊNCIA 150 HP, PESO OPERACIONAL 16,7 T, COM RODA MOTRIZ ELEVADA E LÂMINA 3,18 M3 - MANUTENÇÃO. AF_06/2014</t>
  </si>
  <si>
    <t xml:space="preserve"> 5721 </t>
  </si>
  <si>
    <t>TRATOR DE ESTEIRAS, POTÊNCIA 150 HP, PESO OPERACIONAL 16,7 T, COM RODA MOTRIZ ELEVADA E LÂMINA 3,18 M3 - MATERIAIS NA OPERAÇÃO. AF_06/2014</t>
  </si>
  <si>
    <t xml:space="preserve"> 00007624 </t>
  </si>
  <si>
    <t>TRATOR DE ESTEIRAS, POTENCIA DE 150 HP, PESO OPERACIONAL DE 16,7 T, COM RODA MOTRIZ ELEVADA E LAMINA COM CONTATO DE 3,18M3</t>
  </si>
  <si>
    <t xml:space="preserve"> 53806 </t>
  </si>
  <si>
    <t>TRATOR DE ESTEIRAS, POTÊNCIA 170 HP, PESO OPERACIONAL 19 T, CAÇAMBA 5,2 M3 - MANUTENÇÃO. AF_06/2014</t>
  </si>
  <si>
    <t xml:space="preserve"> 5718 </t>
  </si>
  <si>
    <t>TRATOR DE ESTEIRAS, POTÊNCIA 170 HP, PESO OPERACIONAL 19 T, CAÇAMBA 5,2 M3 - MATERIAIS NA OPERAÇÃO. AF_06/2014</t>
  </si>
  <si>
    <t xml:space="preserve"> 89017 </t>
  </si>
  <si>
    <t>TRATOR DE ESTEIRAS, POTÊNCIA 170 HP, PESO OPERACIONAL 19 T, CAÇAMBA 5,2 M3 - DEPRECIAÇÃO. AF_06/2014</t>
  </si>
  <si>
    <t xml:space="preserve"> 89018 </t>
  </si>
  <si>
    <t>TRATOR DE ESTEIRAS, POTÊNCIA 170 HP, PESO OPERACIONAL 19 T, CAÇAMBA 5,2 M3 - JUROS. AF_06/2014</t>
  </si>
  <si>
    <t xml:space="preserve"> 00007625 </t>
  </si>
  <si>
    <t>TRATOR DE ESTEIRAS, POTENCIA DE 170 HP, PESO OPERACIONAL DE 19 T, COM LAMINA COM CAPACIDADE DE 5,2 M3</t>
  </si>
  <si>
    <t xml:space="preserve"> 96053 </t>
  </si>
  <si>
    <t>TRATOR DE PNEUS COM POTÊNCIA DE 85 CV, TRAÇÃO 4X4, COM VASSOURA MECÂNICA ACOPLADA - DEPRECIAÇÃO. AF_03/2017</t>
  </si>
  <si>
    <t xml:space="preserve"> 96055 </t>
  </si>
  <si>
    <t>TRATOR DE PNEUS COM POTÊNCIA DE 85 CV, TRAÇÃO 4X4, COM VASSOURA MECÂNICA ACOPLADA - JUROS. AF_03/2017</t>
  </si>
  <si>
    <t xml:space="preserve"> 96056 </t>
  </si>
  <si>
    <t>TRATOR DE PNEUS COM POTÊNCIA DE 85 CV, TRAÇÃO 4X4, COM VASSOURA MECÂNICA ACOPLADA - MANUTENÇÃO. AF_03/2017</t>
  </si>
  <si>
    <t xml:space="preserve"> 96057 </t>
  </si>
  <si>
    <t>TRATOR DE PNEUS COM POTÊNCIA DE 85 CV, TRAÇÃO 4X4, COM VASSOURA MECÂNICA ACOPLADA - MATERIAIS NA OPERAÇÃO. AF_03/2017</t>
  </si>
  <si>
    <t xml:space="preserve"> 00007640 </t>
  </si>
  <si>
    <t>TRATOR DE PNEUS COM POTENCIA DE 85 CV, TRACAO 4 X 4, PESO COM LASTRO DE 4675 KG</t>
  </si>
  <si>
    <t xml:space="preserve"> 00013726 </t>
  </si>
  <si>
    <t>VASSOURA MECANICA REBOCAVEL COM ESCOVA CILINDRICA LARGURA UTIL DE VARRIMENTO = 2,44M</t>
  </si>
  <si>
    <t xml:space="preserve"> 89033 </t>
  </si>
  <si>
    <t>TRATOR DE PNEUS, POTÊNCIA 85 CV, TRAÇÃO 4X4, PESO COM LASTRO DE 4.675 KG - DEPRECIAÇÃO. AF_06/2014</t>
  </si>
  <si>
    <t xml:space="preserve"> 89034 </t>
  </si>
  <si>
    <t>TRATOR DE PNEUS, POTÊNCIA 85 CV, TRAÇÃO 4X4, PESO COM LASTRO DE 4.675 KG - JUROS. AF_06/2014</t>
  </si>
  <si>
    <t xml:space="preserve"> 5714 </t>
  </si>
  <si>
    <t>TRATOR DE PNEUS, POTÊNCIA 85 CV, TRAÇÃO 4X4, PESO COM LASTRO DE 4.675 KG - MANUTENÇÃO. AF_06/2014</t>
  </si>
  <si>
    <t xml:space="preserve"> 5715 </t>
  </si>
  <si>
    <t>TRATOR DE PNEUS, POTÊNCIA 85 CV, TRAÇÃO 4X4, PESO COM LASTRO DE 4.675 KG - MATERIAIS NA OPERAÇÃO. AF_06/2014</t>
  </si>
  <si>
    <t xml:space="preserve"> 5914359 </t>
  </si>
  <si>
    <t>Transporte com caminhão basculante de 10 m³ - rodovia em leito natural</t>
  </si>
  <si>
    <t xml:space="preserve"> 5914374 </t>
  </si>
  <si>
    <t>Transporte com caminhão basculante de 10 m³ - rodovia em revestimento primário</t>
  </si>
  <si>
    <t xml:space="preserve"> 5914314 </t>
  </si>
  <si>
    <t>Transporte com caminhão basculante de 6 m³ - rodovia em leito natural</t>
  </si>
  <si>
    <t xml:space="preserve"> 5914329 </t>
  </si>
  <si>
    <t>Transporte com caminhão basculante de 6 m³ - rodovia em revestimento primário</t>
  </si>
  <si>
    <t xml:space="preserve"> 5914344 </t>
  </si>
  <si>
    <t>Transporte com caminhão basculante de 6 m³ - rodovia pavimentada</t>
  </si>
  <si>
    <t xml:space="preserve"> 5914449 </t>
  </si>
  <si>
    <t>Transporte com caminhão carroceria de 15 t - rodovia em leito natural</t>
  </si>
  <si>
    <t xml:space="preserve"> 5914464 </t>
  </si>
  <si>
    <t>Transporte com caminhão carroceria de 15 t - rodovia em revestimento primário</t>
  </si>
  <si>
    <t xml:space="preserve"> 5914479 </t>
  </si>
  <si>
    <t>Transporte com caminhão carroceria de 15 t - rodovia pavimentada</t>
  </si>
  <si>
    <t xml:space="preserve"> 89015 </t>
  </si>
  <si>
    <t>VASSOURA MECÂNICA REBOCÁVEL COM ESCOVA CILÍNDRICA, LARGURA ÚTIL DE VARRIMENTO DE 2,44 M - DEPRECIAÇÃO. AF_06/2014</t>
  </si>
  <si>
    <t xml:space="preserve"> 89016 </t>
  </si>
  <si>
    <t>VASSOURA MECÂNICA REBOCÁVEL COM ESCOVA CILÍNDRICA, LARGURA ÚTIL DE VARRIMENTO DE 2,44 M - JUROS. AF_06/2014</t>
  </si>
  <si>
    <t xml:space="preserve"> 53804 </t>
  </si>
  <si>
    <t>VASSOURA MECÂNICA REBOCÁVEL COM ESCOVA CILÍNDRICA, LARGURA ÚTIL DE VARRIMENTO DE 2,44 M - MANUTENÇÃO. AF_06/2014</t>
  </si>
  <si>
    <t xml:space="preserve"> 89240 </t>
  </si>
  <si>
    <t>VIBROACABADORA DE ASFALTO SOBRE ESTEIRAS, LARGURA DE PAVIMENTAÇÃO 1,90 M A 5,30 M, POTÊNCIA 105 HP CAPACIDADE 450 T/H - DEPRECIAÇÃO. AF_11/2014</t>
  </si>
  <si>
    <t xml:space="preserve"> 89241 </t>
  </si>
  <si>
    <t>VIBROACABADORA DE ASFALTO SOBRE ESTEIRAS, LARGURA DE PAVIMENTAÇÃO 1,90 M A 5,30 M, POTÊNCIA 105 HP CAPACIDADE 450 T/H - JUROS. AF_11/2014</t>
  </si>
  <si>
    <t xml:space="preserve"> 5710 </t>
  </si>
  <si>
    <t>VIBROACABADORA DE ASFALTO SOBRE ESTEIRAS, LARGURA DE PAVIMENTAÇÃO 1,90 M A 5,30 M, POTÊNCIA 105 HP CAPACIDADE 450 T/H - MANUTENÇÃO. AF_11/2014</t>
  </si>
  <si>
    <t xml:space="preserve"> 5711 </t>
  </si>
  <si>
    <t>VIBROACABADORA DE ASFALTO SOBRE ESTEIRAS, LARGURA DE PAVIMENTAÇÃO 1,90 M A 5,30 M, POTÊNCIA 105 HP CAPACIDADE 450 T/H - MATERIAIS NA OPERAÇÃO. AF_11/2014</t>
  </si>
  <si>
    <t xml:space="preserve"> 00010488 </t>
  </si>
  <si>
    <t>VIBROACABADORA DE ASFALTO SOBRE ESTEIRAS, LARG. PAVIMENT. 1,90 A 5,3 M, POT. 78 KW/105 HP, CAP. 450 T/H</t>
  </si>
  <si>
    <t>Total sem BDI</t>
  </si>
  <si>
    <t>Total do BDI</t>
  </si>
  <si>
    <t>Total Geral</t>
  </si>
  <si>
    <t>_______________________________________________________________
A.F. PROJETOS E CONSTRUÇÕES LTDA
Sócio/CEO/Proprietário</t>
  </si>
  <si>
    <t>andré</t>
  </si>
  <si>
    <t>BDCC 2,00X1,00</t>
  </si>
  <si>
    <t>BDCC=2,00X1,00M</t>
  </si>
  <si>
    <t>CORPO  CDCC 2,00X2,00m</t>
  </si>
  <si>
    <t>CORPO  CDCC 2,00X1,00m</t>
  </si>
  <si>
    <t>BOCA    BDCC 2,00X1,00m</t>
  </si>
  <si>
    <t>BOCA   BDCC 2,00X2,00m</t>
  </si>
  <si>
    <t>Boca de BSCC 2,00 x 1,00 m - esconsidade 30° - areia e brita comerciais</t>
  </si>
  <si>
    <t>08/2025 SINAPI</t>
  </si>
  <si>
    <t>07/2025 SICRO 3</t>
  </si>
  <si>
    <t>Assentamento de Aduela/ galeria fechada pre-moldada de concreto armado, secao quadrangular interna de 2,00 x 1,00 m (l x a), misula de 20 x 20 cm, c = 1,00 m, espessura min = 15 cm, tb-45 e fck do concreto = 30 mpa. Af_01/2023</t>
  </si>
  <si>
    <t>8.3</t>
  </si>
  <si>
    <t>COMP. 9.6</t>
  </si>
  <si>
    <t>ORÇAMENTO NÃO DESONERADO-ALAMEDA 6 BUEIROS</t>
  </si>
  <si>
    <t xml:space="preserve">SINAPI - 08/2025 - Mato Grosso
SICRO3 - 07/2025 - Mato Grosso
</t>
  </si>
  <si>
    <t>5914449
0,000
R$ 1,15</t>
  </si>
  <si>
    <t>5914464
0,000
R$ 0,92</t>
  </si>
  <si>
    <t>5914479
0,000
R$ 0,74</t>
  </si>
  <si>
    <t>5914314
0,000
R$ 1,40</t>
  </si>
  <si>
    <t>5914329
0,000
R$ 1,12</t>
  </si>
  <si>
    <t>5914344
0,000
R$ 0,90</t>
  </si>
  <si>
    <t xml:space="preserve"> 104501 </t>
  </si>
  <si>
    <t>ADUELA/ GALERIA ABERTA PRE-MOLDADA DE CONCRETO ARMADO, SECAO RETANGULAR INTERNA DE 2,00 X 1,50 M (L X A), MISULA DE 20 X 20 CM, C = 1,00 M, ESPESSURA MIN = 20 CM, TB-45 E FCK DO CONCRETO = 30 MPA FORNECIMENTO E ASSENTAMENTO. AF_01/2023</t>
  </si>
  <si>
    <t xml:space="preserve"> 00044926 </t>
  </si>
  <si>
    <t>ADUELA/GALERIA ABERTA PRE-MOLDADA DE CONCRETO ARMADO, SECAO RETANGULAR INTERNA DE 2,0 X 1,50 M (L X A), MISULA DE 20 X 20 CM, C = 1,00 M, ESPESSURA MIN = 20 CM, TB-45 E FCK DO CONCRETO = 30 MPA</t>
  </si>
  <si>
    <t xml:space="preserve"> 8.3 </t>
  </si>
  <si>
    <t>5914359
0,000
R$ 1,30</t>
  </si>
  <si>
    <t>5914374
0,000
R$ 1,04</t>
  </si>
  <si>
    <t>5914389
0,000
R$ 0,84</t>
  </si>
  <si>
    <t>Fôrmas de tábuas de pinho para dispositivos de drenagem - utilização de 3 vezes - confecção, instalação e retirada</t>
  </si>
  <si>
    <t xml:space="preserve"> COMP. 9.6 </t>
  </si>
  <si>
    <t>Boca de BDCC 2,00 x 1,00 m - esconsidade 0° - areia e brita comerciais</t>
  </si>
  <si>
    <t>ASTU - ASSENTAMENTO DE TUBOS E PECAS</t>
  </si>
  <si>
    <t>Carga, manobra e descarga de agregados ou solos em caminhão basculante de 10 m³ - carga com carregadeira de 3,40 m³ (exclusa) e descarga livre</t>
  </si>
  <si>
    <t>EDA 03 A (und)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</si>
</sst>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4" formatCode="_-&quot;R$&quot;\ * #,##0.00_-;\-&quot;R$&quot;\ * #,##0.00_-;_-&quot;R$&quot;\ * &quot;-&quot;??_-;_-@_-"/>
    <numFmt numFmtId="43" formatCode="_-* #,##0.00_-;\-* #,##0.00_-;_-* &quot;-&quot;??_-;_-@_-"/>
    <numFmt numFmtId="164" formatCode="_-&quot;R$&quot;* #,##0.00_-;\-&quot;R$&quot;* #,##0.00_-;_-&quot;R$&quot;* &quot;-&quot;??_-;_-@_-"/>
    <numFmt numFmtId="165" formatCode="_(&quot;$&quot;* #,##0.00_);_(&quot;$&quot;* \(#,##0.00\);_(&quot;$&quot;* &quot;-&quot;??_);_(@_)"/>
    <numFmt numFmtId="166" formatCode="_(* #,##0.00_);_(* \(#,##0.00\);_(* &quot;-&quot;??_);_(@_)"/>
    <numFmt numFmtId="167" formatCode="_(&quot;R$ &quot;* #,##0.00_);_(&quot;R$ &quot;* \(#,##0.00\);_(&quot;R$ &quot;* &quot;-&quot;??_);_(@_)"/>
    <numFmt numFmtId="168" formatCode="mmmm\-yy"/>
    <numFmt numFmtId="169" formatCode="#,##0.000"/>
    <numFmt numFmtId="170" formatCode="0.000"/>
    <numFmt numFmtId="171" formatCode="0.0000"/>
    <numFmt numFmtId="172" formatCode="_(* #,##0.000_);_(* \(#,##0.000\);_(* &quot;-&quot;??_);_(@_)"/>
    <numFmt numFmtId="173" formatCode="&quot;Cr$&quot;#,##0_);\(&quot;Cr$&quot;#,##0\)"/>
    <numFmt numFmtId="174" formatCode="#,##0.0000"/>
    <numFmt numFmtId="175" formatCode="0.0"/>
    <numFmt numFmtId="176" formatCode="_(* #,##0.00_);_(* \(#,##0.00\);_(* \-??_);_(@_)"/>
    <numFmt numFmtId="177" formatCode="_([$€-2]* #,##0.00_);_([$€-2]* \(#,##0.00\);_([$€-2]* &quot;-&quot;??_)"/>
    <numFmt numFmtId="178" formatCode="0.0%"/>
    <numFmt numFmtId="179" formatCode="[$-F800]dddd\,\ mmmm\ dd\,\ yyyy"/>
    <numFmt numFmtId="180" formatCode="_(* #,##0.000_);_(* \(#,##0.000\);_(* &quot;-&quot;???_);_(@_)"/>
    <numFmt numFmtId="181" formatCode="#,##0.00_ ;[Red]\-#,##0.00\ "/>
    <numFmt numFmtId="182" formatCode="0.00000"/>
    <numFmt numFmtId="183" formatCode="_-&quot;R$&quot;\ * #,##0.00_-;\-&quot;R$&quot;\ * #,##0.00_-;_-&quot;R$&quot;\ * &quot;-&quot;???_-;_-@_-"/>
    <numFmt numFmtId="184" formatCode="_-[$R$-416]\ * #,##0.00_-;\-[$R$-416]\ * #,##0.00_-;_-[$R$-416]\ * &quot;-&quot;??_-;_-@_-"/>
    <numFmt numFmtId="185" formatCode="#,##0.0000000"/>
    <numFmt numFmtId="186" formatCode="#,###\ &quot;dias&quot;"/>
    <numFmt numFmtId="187" formatCode="_(* #,##0.0000_);_(* \(#,##0.0000\);_(* &quot;-&quot;??_);_(@_)"/>
    <numFmt numFmtId="188" formatCode="0.000%"/>
    <numFmt numFmtId="189" formatCode="#,##0.000;[Red]\-#,##0.000"/>
  </numFmts>
  <fonts count="11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Times New Roman"/>
      <family val="1"/>
    </font>
    <font>
      <b/>
      <sz val="10"/>
      <name val="Times New Roman"/>
      <family val="1"/>
    </font>
    <font>
      <b/>
      <sz val="12"/>
      <name val="Times New Roman"/>
      <family val="1"/>
    </font>
    <font>
      <b/>
      <sz val="10"/>
      <name val="Arial"/>
      <family val="2"/>
    </font>
    <font>
      <sz val="9"/>
      <name val="Arial"/>
      <family val="2"/>
    </font>
    <font>
      <b/>
      <sz val="12"/>
      <name val="Arial"/>
      <family val="2"/>
    </font>
    <font>
      <sz val="12"/>
      <name val="Arial"/>
      <family val="2"/>
    </font>
    <font>
      <b/>
      <sz val="9"/>
      <name val="Arial"/>
      <family val="2"/>
    </font>
    <font>
      <sz val="11"/>
      <color indexed="8"/>
      <name val="Calibri"/>
      <family val="2"/>
    </font>
    <font>
      <sz val="11"/>
      <color indexed="9"/>
      <name val="Calibri"/>
      <family val="2"/>
    </font>
    <font>
      <sz val="11"/>
      <color indexed="17"/>
      <name val="Calibri"/>
      <family val="2"/>
    </font>
    <font>
      <b/>
      <sz val="11"/>
      <color indexed="10"/>
      <name val="Calibri"/>
      <family val="2"/>
    </font>
    <font>
      <b/>
      <sz val="11"/>
      <color indexed="9"/>
      <name val="Calibri"/>
      <family val="2"/>
    </font>
    <font>
      <sz val="11"/>
      <color indexed="10"/>
      <name val="Calibri"/>
      <family val="2"/>
    </font>
    <font>
      <sz val="11"/>
      <color indexed="62"/>
      <name val="Calibri"/>
      <family val="2"/>
    </font>
    <font>
      <u/>
      <sz val="10"/>
      <color indexed="12"/>
      <name val="Arial"/>
      <family val="2"/>
    </font>
    <font>
      <sz val="11"/>
      <color indexed="20"/>
      <name val="Calibri"/>
      <family val="2"/>
    </font>
    <font>
      <sz val="11"/>
      <color indexed="19"/>
      <name val="Calibri"/>
      <family val="2"/>
    </font>
    <font>
      <b/>
      <sz val="11"/>
      <color indexed="63"/>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52"/>
      <name val="Calibri"/>
      <family val="2"/>
    </font>
    <font>
      <sz val="11"/>
      <color indexed="52"/>
      <name val="Calibri"/>
      <family val="2"/>
    </font>
    <font>
      <sz val="10"/>
      <color indexed="8"/>
      <name val="Arial"/>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0"/>
      <name val="Helv"/>
      <charset val="204"/>
    </font>
    <font>
      <b/>
      <sz val="8"/>
      <name val="Times New Roman"/>
      <family val="1"/>
    </font>
    <font>
      <sz val="10"/>
      <color indexed="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u/>
      <sz val="9"/>
      <color indexed="12"/>
      <name val="Arial"/>
      <family val="2"/>
    </font>
    <font>
      <sz val="10"/>
      <color indexed="36"/>
      <name val="Arial"/>
      <family val="2"/>
    </font>
    <font>
      <sz val="10"/>
      <color indexed="37"/>
      <name val="Arial"/>
      <family val="2"/>
    </font>
    <font>
      <sz val="10"/>
      <name val="Times New Roman"/>
      <family val="1"/>
      <charset val="204"/>
    </font>
    <font>
      <b/>
      <sz val="10"/>
      <color indexed="22"/>
      <name val="Arial"/>
      <family val="2"/>
    </font>
    <font>
      <i/>
      <sz val="10"/>
      <color indexed="23"/>
      <name val="Arial"/>
      <family val="2"/>
    </font>
    <font>
      <b/>
      <sz val="15"/>
      <color indexed="32"/>
      <name val="Arial"/>
      <family val="2"/>
    </font>
    <font>
      <b/>
      <sz val="18"/>
      <color indexed="32"/>
      <name val="Cambria"/>
      <family val="1"/>
    </font>
    <font>
      <b/>
      <sz val="13"/>
      <color indexed="32"/>
      <name val="Arial"/>
      <family val="2"/>
    </font>
    <font>
      <b/>
      <sz val="11"/>
      <color indexed="32"/>
      <name val="Arial"/>
      <family val="2"/>
    </font>
    <font>
      <sz val="10"/>
      <name val="Arial"/>
      <family val="2"/>
      <charset val="1"/>
    </font>
    <font>
      <sz val="10"/>
      <name val="Arial"/>
      <family val="2"/>
      <charset val="204"/>
    </font>
    <font>
      <sz val="12"/>
      <color indexed="8"/>
      <name val="Calibri"/>
      <family val="2"/>
    </font>
    <font>
      <sz val="8"/>
      <name val="Times New Roman"/>
      <family val="1"/>
    </font>
    <font>
      <b/>
      <sz val="7"/>
      <name val="Times New Roman"/>
      <family val="1"/>
    </font>
    <font>
      <sz val="8"/>
      <name val="Arial"/>
      <family val="2"/>
    </font>
    <font>
      <sz val="11"/>
      <name val="Arial"/>
      <family val="1"/>
    </font>
    <font>
      <b/>
      <i/>
      <sz val="8"/>
      <name val="Arial"/>
      <family val="2"/>
    </font>
    <font>
      <b/>
      <sz val="7"/>
      <name val="Arial"/>
      <family val="2"/>
    </font>
    <font>
      <b/>
      <sz val="7"/>
      <color indexed="9"/>
      <name val="Arial"/>
      <family val="2"/>
    </font>
    <font>
      <sz val="7"/>
      <name val="Arial"/>
      <family val="2"/>
    </font>
    <font>
      <i/>
      <sz val="7"/>
      <name val="Arial"/>
      <family val="2"/>
    </font>
    <font>
      <i/>
      <sz val="6"/>
      <name val="Arial"/>
      <family val="2"/>
    </font>
    <font>
      <b/>
      <i/>
      <sz val="7"/>
      <name val="Arial"/>
      <family val="2"/>
    </font>
    <font>
      <sz val="11"/>
      <color theme="1"/>
      <name val="Calibri"/>
      <family val="2"/>
      <scheme val="minor"/>
    </font>
    <font>
      <u/>
      <sz val="10"/>
      <color theme="10"/>
      <name val="Arial"/>
      <family val="2"/>
    </font>
    <font>
      <b/>
      <sz val="11"/>
      <color rgb="FF3F3F3F"/>
      <name val="Calibri"/>
      <family val="2"/>
      <scheme val="minor"/>
    </font>
    <font>
      <b/>
      <sz val="9"/>
      <color theme="1"/>
      <name val="Arial"/>
      <family val="2"/>
    </font>
    <font>
      <sz val="9"/>
      <color theme="1"/>
      <name val="Arial"/>
      <family val="2"/>
    </font>
    <font>
      <sz val="7"/>
      <color rgb="FF000000"/>
      <name val="Arial"/>
      <family val="2"/>
    </font>
    <font>
      <b/>
      <sz val="7"/>
      <color rgb="FF000000"/>
      <name val="Arial"/>
      <family val="2"/>
    </font>
    <font>
      <b/>
      <sz val="12"/>
      <color rgb="FF000000"/>
      <name val="Calibri"/>
      <family val="2"/>
      <scheme val="minor"/>
    </font>
    <font>
      <sz val="12"/>
      <name val="Calibri"/>
      <family val="2"/>
      <scheme val="minor"/>
    </font>
    <font>
      <b/>
      <sz val="12"/>
      <name val="Calibri"/>
      <family val="2"/>
      <scheme val="minor"/>
    </font>
    <font>
      <b/>
      <sz val="12"/>
      <color rgb="FF000000"/>
      <name val="Arial"/>
      <family val="2"/>
    </font>
    <font>
      <sz val="12"/>
      <color rgb="FFFF0000"/>
      <name val="Arial"/>
      <family val="2"/>
    </font>
    <font>
      <b/>
      <sz val="12"/>
      <color rgb="FFFF0000"/>
      <name val="Arial"/>
      <family val="2"/>
    </font>
    <font>
      <b/>
      <i/>
      <sz val="7"/>
      <color rgb="FFFFFFFF"/>
      <name val="Arial"/>
      <family val="2"/>
    </font>
    <font>
      <b/>
      <sz val="7"/>
      <color rgb="FFFFFFFF"/>
      <name val="Arial"/>
      <family val="2"/>
    </font>
    <font>
      <sz val="12"/>
      <name val="Times New Roman"/>
      <family val="1"/>
    </font>
    <font>
      <b/>
      <sz val="12"/>
      <color indexed="13"/>
      <name val="Arial"/>
      <family val="2"/>
    </font>
    <font>
      <sz val="10"/>
      <name val="MS Sans Serif"/>
    </font>
    <font>
      <b/>
      <sz val="11"/>
      <name val="Arial"/>
      <family val="1"/>
    </font>
    <font>
      <b/>
      <sz val="10"/>
      <name val="Arial"/>
      <family val="1"/>
    </font>
    <font>
      <sz val="10"/>
      <color rgb="FF000000"/>
      <name val="Arial"/>
      <family val="1"/>
    </font>
    <font>
      <sz val="10"/>
      <name val="Arial"/>
      <family val="1"/>
    </font>
    <font>
      <u/>
      <sz val="11"/>
      <color theme="10"/>
      <name val="Calibri"/>
      <family val="2"/>
      <scheme val="minor"/>
    </font>
    <font>
      <b/>
      <sz val="13"/>
      <name val="Arial"/>
      <family val="2"/>
    </font>
    <font>
      <sz val="10"/>
      <color rgb="FFFF0000"/>
      <name val="Arial"/>
      <family val="2"/>
    </font>
    <font>
      <b/>
      <sz val="11"/>
      <name val="Arial"/>
      <family val="2"/>
    </font>
    <font>
      <sz val="11"/>
      <name val="Arial"/>
      <family val="2"/>
    </font>
    <font>
      <sz val="10"/>
      <color rgb="FF000000"/>
      <name val="Times New Roman"/>
      <family val="1"/>
    </font>
    <font>
      <b/>
      <sz val="10"/>
      <color rgb="FF000000"/>
      <name val="Arial"/>
      <family val="2"/>
    </font>
    <font>
      <sz val="10"/>
      <color rgb="FF000000"/>
      <name val="Arial"/>
      <family val="2"/>
    </font>
    <font>
      <b/>
      <sz val="16"/>
      <name val="Times New Roman"/>
      <family val="1"/>
    </font>
    <font>
      <b/>
      <sz val="14"/>
      <color theme="1"/>
      <name val="Calibri"/>
      <family val="2"/>
      <scheme val="minor"/>
    </font>
    <font>
      <sz val="11"/>
      <name val="Times New Roman"/>
      <family val="1"/>
    </font>
    <font>
      <sz val="11"/>
      <color rgb="FF212421"/>
      <name val="Arial"/>
      <family val="2"/>
    </font>
    <font>
      <b/>
      <sz val="11"/>
      <name val="Times New Roman"/>
      <family val="1"/>
    </font>
    <font>
      <sz val="13"/>
      <name val="Times New Roman"/>
      <family val="1"/>
    </font>
    <font>
      <b/>
      <sz val="13"/>
      <name val="Times New Roman"/>
      <family val="1"/>
    </font>
    <font>
      <sz val="9"/>
      <name val="Times New Roman"/>
      <family val="1"/>
    </font>
    <font>
      <b/>
      <sz val="12"/>
      <color theme="1"/>
      <name val="Times New Roman"/>
      <family val="1"/>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11"/>
        <bgColor indexed="11"/>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22"/>
        <bgColor indexed="22"/>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rgb="FFD8D8D8"/>
      </patternFill>
    </fill>
    <fill>
      <patternFill patternType="solid">
        <fgColor rgb="FF193283"/>
      </patternFill>
    </fill>
    <fill>
      <patternFill patternType="solid">
        <fgColor rgb="FFF2F2F2"/>
      </patternFill>
    </fill>
    <fill>
      <patternFill patternType="solid">
        <fgColor rgb="FFFFFFFF"/>
        <bgColor rgb="FFFFFFFF"/>
      </patternFill>
    </fill>
    <fill>
      <patternFill patternType="solid">
        <fgColor rgb="FFDFF0D8"/>
        <bgColor rgb="FFDFF0D8"/>
      </patternFill>
    </fill>
    <fill>
      <patternFill patternType="solid">
        <fgColor rgb="FFD6D6D6"/>
        <bgColor rgb="FFD6D6D6"/>
      </patternFill>
    </fill>
    <fill>
      <patternFill patternType="solid">
        <fgColor rgb="FFEFEFEF"/>
        <bgColor rgb="FFEFEFEF"/>
      </patternFill>
    </fill>
    <fill>
      <patternFill patternType="lightGray">
        <fgColor indexed="55"/>
      </patternFill>
    </fill>
  </fills>
  <borders count="1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0"/>
      </left>
      <right style="double">
        <color indexed="0"/>
      </right>
      <top style="double">
        <color indexed="0"/>
      </top>
      <bottom style="double">
        <color indexed="0"/>
      </bottom>
      <diagonal/>
    </border>
    <border>
      <left/>
      <right/>
      <top/>
      <bottom style="double">
        <color indexed="52"/>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style="thin">
        <color indexed="64"/>
      </right>
      <top style="double">
        <color indexed="64"/>
      </top>
      <bottom/>
      <diagonal/>
    </border>
    <border>
      <left style="thin">
        <color indexed="0"/>
      </left>
      <right style="thin">
        <color indexed="0"/>
      </right>
      <top style="thin">
        <color indexed="0"/>
      </top>
      <bottom style="thin">
        <color indexed="0"/>
      </bottom>
      <diagonal/>
    </border>
    <border>
      <left/>
      <right/>
      <top/>
      <bottom style="thick">
        <color indexed="56"/>
      </bottom>
      <diagonal/>
    </border>
    <border>
      <left/>
      <right/>
      <top/>
      <bottom style="thick">
        <color indexed="32"/>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32"/>
      </top>
      <bottom style="double">
        <color indexed="32"/>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medium">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bottom/>
      <diagonal/>
    </border>
    <border>
      <left style="thin">
        <color rgb="FF3F3F3F"/>
      </left>
      <right style="thin">
        <color rgb="FF3F3F3F"/>
      </right>
      <top style="thin">
        <color rgb="FF3F3F3F"/>
      </top>
      <bottom style="thin">
        <color rgb="FF3F3F3F"/>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right/>
      <top style="thin">
        <color rgb="FF000000"/>
      </top>
      <bottom style="thin">
        <color rgb="FF000000"/>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988">
    <xf numFmtId="0" fontId="0" fillId="0" borderId="0"/>
    <xf numFmtId="0" fontId="4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2" borderId="0" applyNumberFormat="0" applyBorder="0" applyAlignment="0" applyProtection="0"/>
    <xf numFmtId="0" fontId="15" fillId="8" borderId="0" applyNumberFormat="0" applyBorder="0" applyAlignment="0" applyProtection="0"/>
    <xf numFmtId="0" fontId="6" fillId="2" borderId="0" applyNumberFormat="0" applyFont="0" applyFill="0" applyProtection="0"/>
    <xf numFmtId="0" fontId="15" fillId="2" borderId="0" applyNumberFormat="0" applyBorder="0" applyAlignment="0" applyProtection="0"/>
    <xf numFmtId="0" fontId="15" fillId="2" borderId="0" applyNumberFormat="0" applyBorder="0" applyAlignment="0" applyProtection="0"/>
    <xf numFmtId="0" fontId="15" fillId="8" borderId="0" applyNumberFormat="0" applyBorder="0" applyAlignment="0" applyProtection="0"/>
    <xf numFmtId="0" fontId="6" fillId="2" borderId="0" applyNumberFormat="0" applyFont="0" applyFill="0" applyProtection="0"/>
    <xf numFmtId="0" fontId="15" fillId="2" borderId="0" applyNumberFormat="0" applyBorder="0" applyAlignment="0" applyProtection="0"/>
    <xf numFmtId="0" fontId="15" fillId="3" borderId="0" applyNumberFormat="0" applyBorder="0" applyAlignment="0" applyProtection="0"/>
    <xf numFmtId="0" fontId="15" fillId="9" borderId="0" applyNumberFormat="0" applyBorder="0" applyAlignment="0" applyProtection="0"/>
    <xf numFmtId="0" fontId="6" fillId="3" borderId="0" applyNumberFormat="0" applyFont="0" applyFill="0" applyProtection="0"/>
    <xf numFmtId="0" fontId="15" fillId="3" borderId="0" applyNumberFormat="0" applyBorder="0" applyAlignment="0" applyProtection="0"/>
    <xf numFmtId="0" fontId="15" fillId="3" borderId="0" applyNumberFormat="0" applyBorder="0" applyAlignment="0" applyProtection="0"/>
    <xf numFmtId="0" fontId="15" fillId="9" borderId="0" applyNumberFormat="0" applyBorder="0" applyAlignment="0" applyProtection="0"/>
    <xf numFmtId="0" fontId="6" fillId="3" borderId="0" applyNumberFormat="0" applyFont="0" applyFill="0" applyProtection="0"/>
    <xf numFmtId="0" fontId="15" fillId="3"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6" fillId="4" borderId="0" applyNumberFormat="0" applyFont="0" applyFill="0" applyProtection="0"/>
    <xf numFmtId="0" fontId="15" fillId="4"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6" fillId="4" borderId="0" applyNumberFormat="0" applyFont="0" applyFill="0" applyProtection="0"/>
    <xf numFmtId="0" fontId="15" fillId="4" borderId="0" applyNumberFormat="0" applyBorder="0" applyAlignment="0" applyProtection="0"/>
    <xf numFmtId="0" fontId="15" fillId="5" borderId="0" applyNumberFormat="0" applyBorder="0" applyAlignment="0" applyProtection="0"/>
    <xf numFmtId="0" fontId="15" fillId="7" borderId="0" applyNumberFormat="0" applyBorder="0" applyAlignment="0" applyProtection="0"/>
    <xf numFmtId="0" fontId="6" fillId="2" borderId="0" applyNumberFormat="0" applyFont="0" applyFill="0" applyProtection="0"/>
    <xf numFmtId="0" fontId="15" fillId="5" borderId="0" applyNumberFormat="0" applyBorder="0" applyAlignment="0" applyProtection="0"/>
    <xf numFmtId="0" fontId="15" fillId="5" borderId="0" applyNumberFormat="0" applyBorder="0" applyAlignment="0" applyProtection="0"/>
    <xf numFmtId="0" fontId="15" fillId="7" borderId="0" applyNumberFormat="0" applyBorder="0" applyAlignment="0" applyProtection="0"/>
    <xf numFmtId="0" fontId="6" fillId="2" borderId="0" applyNumberFormat="0" applyFont="0" applyFill="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6" fillId="4" borderId="0" applyNumberFormat="0" applyFont="0" applyFill="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6" fillId="4" borderId="0" applyNumberFormat="0" applyFont="0" applyFill="0" applyProtection="0"/>
    <xf numFmtId="0" fontId="15" fillId="6" borderId="0" applyNumberFormat="0" applyBorder="0" applyAlignment="0" applyProtection="0"/>
    <xf numFmtId="0" fontId="15" fillId="7" borderId="0" applyNumberFormat="0" applyBorder="0" applyAlignment="0" applyProtection="0"/>
    <xf numFmtId="0" fontId="15" fillId="10" borderId="0" applyNumberFormat="0" applyBorder="0" applyAlignment="0" applyProtection="0"/>
    <xf numFmtId="0" fontId="6" fillId="3" borderId="0" applyNumberFormat="0" applyFont="0" applyFill="0" applyProtection="0"/>
    <xf numFmtId="0" fontId="15" fillId="7" borderId="0" applyNumberFormat="0" applyBorder="0" applyAlignment="0" applyProtection="0"/>
    <xf numFmtId="0" fontId="15" fillId="7" borderId="0" applyNumberFormat="0" applyBorder="0" applyAlignment="0" applyProtection="0"/>
    <xf numFmtId="0" fontId="15" fillId="10" borderId="0" applyNumberFormat="0" applyBorder="0" applyAlignment="0" applyProtection="0"/>
    <xf numFmtId="0" fontId="6" fillId="3" borderId="0" applyNumberFormat="0" applyFont="0" applyFill="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1"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2"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6" fillId="2" borderId="0" applyNumberFormat="0" applyFont="0" applyFill="0" applyProtection="0"/>
    <xf numFmtId="0" fontId="15" fillId="8"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6" fillId="2" borderId="0" applyNumberFormat="0" applyFont="0" applyFill="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6" fillId="9" borderId="0" applyNumberFormat="0" applyFont="0" applyFill="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6" fillId="9" borderId="0" applyNumberFormat="0" applyFont="0" applyFill="0" applyProtection="0"/>
    <xf numFmtId="0" fontId="15" fillId="9" borderId="0" applyNumberFormat="0" applyBorder="0" applyAlignment="0" applyProtection="0"/>
    <xf numFmtId="0" fontId="15" fillId="11" borderId="0" applyNumberFormat="0" applyBorder="0" applyAlignment="0" applyProtection="0"/>
    <xf numFmtId="0" fontId="15" fillId="13" borderId="0" applyNumberFormat="0" applyBorder="0" applyAlignment="0" applyProtection="0"/>
    <xf numFmtId="0" fontId="6" fillId="14" borderId="0" applyNumberFormat="0" applyFont="0" applyFill="0" applyProtection="0"/>
    <xf numFmtId="0" fontId="15" fillId="11" borderId="0" applyNumberFormat="0" applyBorder="0" applyAlignment="0" applyProtection="0"/>
    <xf numFmtId="0" fontId="15" fillId="11" borderId="0" applyNumberFormat="0" applyBorder="0" applyAlignment="0" applyProtection="0"/>
    <xf numFmtId="0" fontId="15" fillId="13" borderId="0" applyNumberFormat="0" applyBorder="0" applyAlignment="0" applyProtection="0"/>
    <xf numFmtId="0" fontId="6" fillId="14" borderId="0" applyNumberFormat="0" applyFont="0" applyFill="0" applyProtection="0"/>
    <xf numFmtId="0" fontId="15" fillId="11"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6" fillId="2" borderId="0" applyNumberFormat="0" applyFont="0" applyFill="0" applyProtection="0"/>
    <xf numFmtId="0" fontId="15" fillId="5"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6" fillId="2" borderId="0" applyNumberFormat="0" applyFont="0" applyFill="0" applyProtection="0"/>
    <xf numFmtId="0" fontId="15" fillId="5"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6" fillId="2" borderId="0" applyNumberFormat="0" applyFont="0" applyFill="0" applyProtection="0"/>
    <xf numFmtId="0" fontId="15" fillId="8"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6" fillId="2" borderId="0" applyNumberFormat="0" applyFont="0" applyFill="0" applyProtection="0"/>
    <xf numFmtId="0" fontId="15" fillId="8" borderId="0" applyNumberFormat="0" applyBorder="0" applyAlignment="0" applyProtection="0"/>
    <xf numFmtId="0" fontId="15" fillId="12" borderId="0" applyNumberFormat="0" applyBorder="0" applyAlignment="0" applyProtection="0"/>
    <xf numFmtId="0" fontId="15" fillId="10" borderId="0" applyNumberFormat="0" applyBorder="0" applyAlignment="0" applyProtection="0"/>
    <xf numFmtId="0" fontId="6" fillId="15" borderId="0" applyNumberFormat="0" applyFont="0" applyFill="0" applyProtection="0"/>
    <xf numFmtId="0" fontId="15" fillId="12" borderId="0" applyNumberFormat="0" applyBorder="0" applyAlignment="0" applyProtection="0"/>
    <xf numFmtId="0" fontId="15" fillId="12" borderId="0" applyNumberFormat="0" applyBorder="0" applyAlignment="0" applyProtection="0"/>
    <xf numFmtId="0" fontId="15" fillId="10" borderId="0" applyNumberFormat="0" applyBorder="0" applyAlignment="0" applyProtection="0"/>
    <xf numFmtId="0" fontId="6" fillId="15" borderId="0" applyNumberFormat="0" applyFont="0" applyFill="0" applyProtection="0"/>
    <xf numFmtId="0" fontId="15" fillId="12" borderId="0" applyNumberFormat="0" applyBorder="0" applyAlignment="0" applyProtection="0"/>
    <xf numFmtId="0" fontId="16" fillId="16" borderId="0" applyNumberFormat="0" applyBorder="0" applyAlignment="0" applyProtection="0"/>
    <xf numFmtId="0" fontId="16" fillId="9" borderId="0" applyNumberFormat="0" applyBorder="0" applyAlignment="0" applyProtection="0"/>
    <xf numFmtId="0" fontId="16" fillId="11"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43" fillId="16" borderId="0" applyNumberFormat="0" applyFont="0" applyFill="0" applyProtection="0"/>
    <xf numFmtId="0" fontId="43" fillId="16" borderId="0" applyNumberFormat="0" applyFont="0" applyFill="0" applyProtection="0"/>
    <xf numFmtId="0" fontId="16" fillId="6" borderId="0" applyNumberFormat="0" applyBorder="0" applyAlignment="0" applyProtection="0"/>
    <xf numFmtId="0" fontId="43" fillId="16" borderId="0" applyNumberFormat="0" applyFont="0" applyFill="0" applyProtection="0"/>
    <xf numFmtId="0" fontId="16" fillId="16" borderId="0" applyNumberFormat="0" applyBorder="0" applyAlignment="0" applyProtection="0"/>
    <xf numFmtId="0" fontId="43" fillId="16" borderId="0" applyNumberFormat="0" applyFont="0" applyFill="0" applyProtection="0"/>
    <xf numFmtId="0" fontId="16" fillId="9" borderId="0" applyNumberFormat="0" applyBorder="0" applyAlignment="0" applyProtection="0"/>
    <xf numFmtId="0" fontId="16" fillId="9" borderId="0" applyNumberFormat="0" applyBorder="0" applyAlignment="0" applyProtection="0"/>
    <xf numFmtId="0" fontId="43" fillId="9" borderId="0" applyNumberFormat="0" applyFont="0" applyFill="0" applyProtection="0"/>
    <xf numFmtId="0" fontId="43" fillId="9" borderId="0" applyNumberFormat="0" applyFont="0" applyFill="0" applyProtection="0"/>
    <xf numFmtId="0" fontId="16" fillId="20" borderId="0" applyNumberFormat="0" applyBorder="0" applyAlignment="0" applyProtection="0"/>
    <xf numFmtId="0" fontId="43" fillId="9" borderId="0" applyNumberFormat="0" applyFont="0" applyFill="0" applyProtection="0"/>
    <xf numFmtId="0" fontId="16" fillId="9" borderId="0" applyNumberFormat="0" applyBorder="0" applyAlignment="0" applyProtection="0"/>
    <xf numFmtId="0" fontId="43" fillId="9" borderId="0" applyNumberFormat="0" applyFont="0" applyFill="0" applyProtection="0"/>
    <xf numFmtId="0" fontId="16" fillId="11" borderId="0" applyNumberFormat="0" applyBorder="0" applyAlignment="0" applyProtection="0"/>
    <xf numFmtId="0" fontId="16" fillId="11" borderId="0" applyNumberFormat="0" applyBorder="0" applyAlignment="0" applyProtection="0"/>
    <xf numFmtId="0" fontId="43" fillId="14" borderId="0" applyNumberFormat="0" applyFont="0" applyFill="0" applyProtection="0"/>
    <xf numFmtId="0" fontId="43" fillId="14" borderId="0" applyNumberFormat="0" applyFont="0" applyFill="0" applyProtection="0"/>
    <xf numFmtId="0" fontId="16" fillId="12" borderId="0" applyNumberFormat="0" applyBorder="0" applyAlignment="0" applyProtection="0"/>
    <xf numFmtId="0" fontId="43" fillId="14" borderId="0" applyNumberFormat="0" applyFont="0" applyFill="0" applyProtection="0"/>
    <xf numFmtId="0" fontId="16" fillId="11" borderId="0" applyNumberFormat="0" applyBorder="0" applyAlignment="0" applyProtection="0"/>
    <xf numFmtId="0" fontId="43" fillId="14" borderId="0" applyNumberFormat="0" applyFont="0" applyFill="0" applyProtection="0"/>
    <xf numFmtId="0" fontId="16" fillId="17" borderId="0" applyNumberFormat="0" applyBorder="0" applyAlignment="0" applyProtection="0"/>
    <xf numFmtId="0" fontId="16" fillId="17" borderId="0" applyNumberFormat="0" applyBorder="0" applyAlignment="0" applyProtection="0"/>
    <xf numFmtId="0" fontId="43" fillId="21" borderId="0" applyNumberFormat="0" applyFont="0" applyFill="0" applyProtection="0"/>
    <xf numFmtId="0" fontId="43" fillId="21" borderId="0" applyNumberFormat="0" applyFont="0" applyFill="0" applyProtection="0"/>
    <xf numFmtId="0" fontId="16" fillId="3" borderId="0" applyNumberFormat="0" applyBorder="0" applyAlignment="0" applyProtection="0"/>
    <xf numFmtId="0" fontId="43" fillId="21" borderId="0" applyNumberFormat="0" applyFont="0" applyFill="0" applyProtection="0"/>
    <xf numFmtId="0" fontId="16" fillId="17" borderId="0" applyNumberFormat="0" applyBorder="0" applyAlignment="0" applyProtection="0"/>
    <xf numFmtId="0" fontId="43" fillId="21" borderId="0" applyNumberFormat="0" applyFont="0" applyFill="0" applyProtection="0"/>
    <xf numFmtId="0" fontId="16" fillId="18" borderId="0" applyNumberFormat="0" applyBorder="0" applyAlignment="0" applyProtection="0"/>
    <xf numFmtId="0" fontId="16" fillId="18" borderId="0" applyNumberFormat="0" applyBorder="0" applyAlignment="0" applyProtection="0"/>
    <xf numFmtId="0" fontId="43" fillId="18" borderId="0" applyNumberFormat="0" applyFont="0" applyFill="0" applyProtection="0"/>
    <xf numFmtId="0" fontId="43" fillId="18" borderId="0" applyNumberFormat="0" applyFont="0" applyFill="0" applyProtection="0"/>
    <xf numFmtId="0" fontId="16" fillId="6" borderId="0" applyNumberFormat="0" applyBorder="0" applyAlignment="0" applyProtection="0"/>
    <xf numFmtId="0" fontId="43" fillId="18" borderId="0" applyNumberFormat="0" applyFont="0" applyFill="0" applyProtection="0"/>
    <xf numFmtId="0" fontId="16" fillId="18" borderId="0" applyNumberFormat="0" applyBorder="0" applyAlignment="0" applyProtection="0"/>
    <xf numFmtId="0" fontId="43" fillId="18" borderId="0" applyNumberFormat="0" applyFont="0" applyFill="0" applyProtection="0"/>
    <xf numFmtId="0" fontId="16" fillId="19" borderId="0" applyNumberFormat="0" applyBorder="0" applyAlignment="0" applyProtection="0"/>
    <xf numFmtId="0" fontId="16" fillId="19" borderId="0" applyNumberFormat="0" applyBorder="0" applyAlignment="0" applyProtection="0"/>
    <xf numFmtId="0" fontId="43" fillId="15" borderId="0" applyNumberFormat="0" applyFont="0" applyFill="0" applyProtection="0"/>
    <xf numFmtId="0" fontId="43" fillId="15" borderId="0" applyNumberFormat="0" applyFont="0" applyFill="0" applyProtection="0"/>
    <xf numFmtId="0" fontId="16" fillId="9" borderId="0" applyNumberFormat="0" applyBorder="0" applyAlignment="0" applyProtection="0"/>
    <xf numFmtId="0" fontId="43" fillId="15" borderId="0" applyNumberFormat="0" applyFont="0" applyFill="0" applyProtection="0"/>
    <xf numFmtId="0" fontId="16" fillId="19" borderId="0" applyNumberFormat="0" applyBorder="0" applyAlignment="0" applyProtection="0"/>
    <xf numFmtId="0" fontId="43" fillId="15" borderId="0" applyNumberFormat="0" applyFont="0" applyFill="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20" borderId="0" applyNumberFormat="0" applyBorder="0" applyAlignment="0" applyProtection="0"/>
    <xf numFmtId="0" fontId="23" fillId="3"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44" fillId="4" borderId="0" applyNumberFormat="0" applyFont="0" applyFill="0" applyProtection="0"/>
    <xf numFmtId="0" fontId="44" fillId="4" borderId="0" applyNumberFormat="0" applyFont="0" applyFill="0" applyProtection="0"/>
    <xf numFmtId="0" fontId="17" fillId="6" borderId="0" applyNumberFormat="0" applyBorder="0" applyAlignment="0" applyProtection="0"/>
    <xf numFmtId="0" fontId="44" fillId="4" borderId="0" applyNumberFormat="0" applyFont="0" applyFill="0" applyProtection="0"/>
    <xf numFmtId="0" fontId="17" fillId="4" borderId="0" applyNumberFormat="0" applyBorder="0" applyAlignment="0" applyProtection="0"/>
    <xf numFmtId="0" fontId="44" fillId="4" borderId="0" applyNumberFormat="0" applyFont="0" applyFill="0" applyProtection="0"/>
    <xf numFmtId="0" fontId="32" fillId="25" borderId="1" applyNumberFormat="0" applyAlignment="0" applyProtection="0"/>
    <xf numFmtId="0" fontId="32" fillId="25" borderId="1" applyNumberFormat="0" applyAlignment="0" applyProtection="0"/>
    <xf numFmtId="0" fontId="32" fillId="25" borderId="1" applyNumberFormat="0" applyAlignment="0" applyProtection="0"/>
    <xf numFmtId="0" fontId="45" fillId="27" borderId="1" applyNumberFormat="0" applyFont="0" applyProtection="0"/>
    <xf numFmtId="0" fontId="32" fillId="25" borderId="1" applyNumberFormat="0" applyAlignment="0" applyProtection="0"/>
    <xf numFmtId="0" fontId="18" fillId="26" borderId="1" applyNumberFormat="0" applyAlignment="0" applyProtection="0"/>
    <xf numFmtId="0" fontId="45" fillId="27" borderId="1" applyNumberFormat="0" applyFont="0" applyProtection="0"/>
    <xf numFmtId="0" fontId="32" fillId="25" borderId="1" applyNumberFormat="0" applyAlignment="0" applyProtection="0"/>
    <xf numFmtId="0" fontId="45" fillId="27" borderId="1" applyNumberFormat="0" applyFont="0" applyProtection="0"/>
    <xf numFmtId="0" fontId="6" fillId="0" borderId="0"/>
    <xf numFmtId="0" fontId="19" fillId="28" borderId="2" applyNumberFormat="0" applyAlignment="0" applyProtection="0"/>
    <xf numFmtId="0" fontId="19" fillId="28" borderId="2" applyNumberFormat="0" applyAlignment="0" applyProtection="0"/>
    <xf numFmtId="0" fontId="46" fillId="28" borderId="3" applyNumberFormat="0" applyFont="0" applyProtection="0"/>
    <xf numFmtId="0" fontId="19" fillId="28" borderId="2" applyNumberFormat="0" applyAlignment="0" applyProtection="0"/>
    <xf numFmtId="0" fontId="19" fillId="28" borderId="2" applyNumberFormat="0" applyAlignment="0" applyProtection="0"/>
    <xf numFmtId="0" fontId="46" fillId="28" borderId="3" applyNumberFormat="0" applyFont="0" applyProtection="0"/>
    <xf numFmtId="0" fontId="19" fillId="28" borderId="2" applyNumberFormat="0" applyAlignment="0" applyProtection="0"/>
    <xf numFmtId="0" fontId="46" fillId="28" borderId="3" applyNumberFormat="0" applyFont="0" applyProtection="0"/>
    <xf numFmtId="0" fontId="33" fillId="0" borderId="4" applyNumberFormat="0" applyFill="0" applyAlignment="0" applyProtection="0"/>
    <xf numFmtId="0" fontId="33" fillId="0" borderId="4" applyNumberFormat="0" applyFill="0" applyAlignment="0" applyProtection="0"/>
    <xf numFmtId="0" fontId="47" fillId="0" borderId="5" applyNumberFormat="0" applyFont="0" applyAlignment="0" applyProtection="0"/>
    <xf numFmtId="0" fontId="33" fillId="0" borderId="4" applyNumberFormat="0" applyFill="0" applyAlignment="0" applyProtection="0"/>
    <xf numFmtId="0" fontId="20" fillId="0" borderId="6" applyNumberFormat="0" applyFill="0" applyAlignment="0" applyProtection="0"/>
    <xf numFmtId="0" fontId="47" fillId="0" borderId="5" applyNumberFormat="0" applyFont="0" applyAlignment="0" applyProtection="0"/>
    <xf numFmtId="0" fontId="33" fillId="0" borderId="4" applyNumberFormat="0" applyFill="0" applyAlignment="0" applyProtection="0"/>
    <xf numFmtId="0" fontId="47" fillId="0" borderId="5" applyNumberFormat="0" applyFont="0" applyAlignment="0" applyProtection="0"/>
    <xf numFmtId="3" fontId="6" fillId="0" borderId="0" applyFont="0" applyFill="0" applyBorder="0" applyAlignment="0" applyProtection="0"/>
    <xf numFmtId="3" fontId="6" fillId="0" borderId="0" applyFont="0" applyFill="0" applyBorder="0" applyAlignment="0" applyProtection="0"/>
    <xf numFmtId="0" fontId="16" fillId="22" borderId="0" applyNumberFormat="0" applyBorder="0" applyAlignment="0" applyProtection="0"/>
    <xf numFmtId="0" fontId="16" fillId="22" borderId="0" applyNumberFormat="0" applyBorder="0" applyAlignment="0" applyProtection="0"/>
    <xf numFmtId="0" fontId="43" fillId="22" borderId="0" applyNumberFormat="0" applyFont="0" applyFill="0" applyProtection="0"/>
    <xf numFmtId="0" fontId="43" fillId="22" borderId="0" applyNumberFormat="0" applyFont="0" applyFill="0" applyProtection="0"/>
    <xf numFmtId="0" fontId="16" fillId="29" borderId="0" applyNumberFormat="0" applyBorder="0" applyAlignment="0" applyProtection="0"/>
    <xf numFmtId="0" fontId="43" fillId="22" borderId="0" applyNumberFormat="0" applyFont="0" applyFill="0" applyProtection="0"/>
    <xf numFmtId="0" fontId="16" fillId="22" borderId="0" applyNumberFormat="0" applyBorder="0" applyAlignment="0" applyProtection="0"/>
    <xf numFmtId="0" fontId="43" fillId="22" borderId="0" applyNumberFormat="0" applyFont="0" applyFill="0" applyProtection="0"/>
    <xf numFmtId="0" fontId="16" fillId="23" borderId="0" applyNumberFormat="0" applyBorder="0" applyAlignment="0" applyProtection="0"/>
    <xf numFmtId="0" fontId="16" fillId="23" borderId="0" applyNumberFormat="0" applyBorder="0" applyAlignment="0" applyProtection="0"/>
    <xf numFmtId="0" fontId="43" fillId="30" borderId="0" applyNumberFormat="0" applyFont="0" applyFill="0" applyProtection="0"/>
    <xf numFmtId="0" fontId="43" fillId="30" borderId="0" applyNumberFormat="0" applyFont="0" applyFill="0" applyProtection="0"/>
    <xf numFmtId="0" fontId="16" fillId="20" borderId="0" applyNumberFormat="0" applyBorder="0" applyAlignment="0" applyProtection="0"/>
    <xf numFmtId="0" fontId="43" fillId="30" borderId="0" applyNumberFormat="0" applyFont="0" applyFill="0" applyProtection="0"/>
    <xf numFmtId="0" fontId="16" fillId="23" borderId="0" applyNumberFormat="0" applyBorder="0" applyAlignment="0" applyProtection="0"/>
    <xf numFmtId="0" fontId="43" fillId="30" borderId="0" applyNumberFormat="0" applyFont="0" applyFill="0" applyProtection="0"/>
    <xf numFmtId="0" fontId="16" fillId="24" borderId="0" applyNumberFormat="0" applyBorder="0" applyAlignment="0" applyProtection="0"/>
    <xf numFmtId="0" fontId="16" fillId="24" borderId="0" applyNumberFormat="0" applyBorder="0" applyAlignment="0" applyProtection="0"/>
    <xf numFmtId="0" fontId="43" fillId="31" borderId="0" applyNumberFormat="0" applyFont="0" applyFill="0" applyProtection="0"/>
    <xf numFmtId="0" fontId="43" fillId="31" borderId="0" applyNumberFormat="0" applyFont="0" applyFill="0" applyProtection="0"/>
    <xf numFmtId="0" fontId="16" fillId="12" borderId="0" applyNumberFormat="0" applyBorder="0" applyAlignment="0" applyProtection="0"/>
    <xf numFmtId="0" fontId="43" fillId="31" borderId="0" applyNumberFormat="0" applyFont="0" applyFill="0" applyProtection="0"/>
    <xf numFmtId="0" fontId="16" fillId="24" borderId="0" applyNumberFormat="0" applyBorder="0" applyAlignment="0" applyProtection="0"/>
    <xf numFmtId="0" fontId="43" fillId="31" borderId="0" applyNumberFormat="0" applyFont="0" applyFill="0" applyProtection="0"/>
    <xf numFmtId="0" fontId="16" fillId="17" borderId="0" applyNumberFormat="0" applyBorder="0" applyAlignment="0" applyProtection="0"/>
    <xf numFmtId="0" fontId="16" fillId="17" borderId="0" applyNumberFormat="0" applyBorder="0" applyAlignment="0" applyProtection="0"/>
    <xf numFmtId="0" fontId="43" fillId="21" borderId="0" applyNumberFormat="0" applyFont="0" applyFill="0" applyProtection="0"/>
    <xf numFmtId="0" fontId="43" fillId="21" borderId="0" applyNumberFormat="0" applyFont="0" applyFill="0" applyProtection="0"/>
    <xf numFmtId="0" fontId="16" fillId="32" borderId="0" applyNumberFormat="0" applyBorder="0" applyAlignment="0" applyProtection="0"/>
    <xf numFmtId="0" fontId="43" fillId="21" borderId="0" applyNumberFormat="0" applyFont="0" applyFill="0" applyProtection="0"/>
    <xf numFmtId="0" fontId="16" fillId="17" borderId="0" applyNumberFormat="0" applyBorder="0" applyAlignment="0" applyProtection="0"/>
    <xf numFmtId="0" fontId="43" fillId="21" borderId="0" applyNumberFormat="0" applyFont="0" applyFill="0" applyProtection="0"/>
    <xf numFmtId="0" fontId="16" fillId="18" borderId="0" applyNumberFormat="0" applyBorder="0" applyAlignment="0" applyProtection="0"/>
    <xf numFmtId="0" fontId="16" fillId="18" borderId="0" applyNumberFormat="0" applyBorder="0" applyAlignment="0" applyProtection="0"/>
    <xf numFmtId="0" fontId="43" fillId="18" borderId="0" applyNumberFormat="0" applyFont="0" applyFill="0" applyProtection="0"/>
    <xf numFmtId="0" fontId="43" fillId="18" borderId="0" applyNumberFormat="0" applyFont="0" applyFill="0" applyProtection="0"/>
    <xf numFmtId="0" fontId="16" fillId="18" borderId="0" applyNumberFormat="0" applyBorder="0" applyAlignment="0" applyProtection="0"/>
    <xf numFmtId="0" fontId="43" fillId="18" borderId="0" applyNumberFormat="0" applyFont="0" applyFill="0" applyProtection="0"/>
    <xf numFmtId="0" fontId="16" fillId="18" borderId="0" applyNumberFormat="0" applyBorder="0" applyAlignment="0" applyProtection="0"/>
    <xf numFmtId="0" fontId="43" fillId="18" borderId="0" applyNumberFormat="0" applyFont="0" applyFill="0" applyProtection="0"/>
    <xf numFmtId="0" fontId="16" fillId="20" borderId="0" applyNumberFormat="0" applyBorder="0" applyAlignment="0" applyProtection="0"/>
    <xf numFmtId="0" fontId="16" fillId="20" borderId="0" applyNumberFormat="0" applyBorder="0" applyAlignment="0" applyProtection="0"/>
    <xf numFmtId="0" fontId="43" fillId="23" borderId="0" applyNumberFormat="0" applyFont="0" applyFill="0" applyProtection="0"/>
    <xf numFmtId="0" fontId="43" fillId="23" borderId="0" applyNumberFormat="0" applyFont="0" applyFill="0" applyProtection="0"/>
    <xf numFmtId="0" fontId="16" fillId="23" borderId="0" applyNumberFormat="0" applyBorder="0" applyAlignment="0" applyProtection="0"/>
    <xf numFmtId="0" fontId="43" fillId="23" borderId="0" applyNumberFormat="0" applyFont="0" applyFill="0" applyProtection="0"/>
    <xf numFmtId="0" fontId="16" fillId="20" borderId="0" applyNumberFormat="0" applyBorder="0" applyAlignment="0" applyProtection="0"/>
    <xf numFmtId="0" fontId="43" fillId="23" borderId="0" applyNumberFormat="0" applyFont="0" applyFill="0" applyProtection="0"/>
    <xf numFmtId="0" fontId="21" fillId="7" borderId="1" applyNumberFormat="0" applyAlignment="0" applyProtection="0"/>
    <xf numFmtId="0" fontId="21" fillId="7" borderId="1" applyNumberFormat="0" applyAlignment="0" applyProtection="0"/>
    <xf numFmtId="0" fontId="48" fillId="3" borderId="1" applyNumberFormat="0" applyFont="0" applyProtection="0"/>
    <xf numFmtId="0" fontId="21" fillId="7" borderId="1" applyNumberFormat="0" applyAlignment="0" applyProtection="0"/>
    <xf numFmtId="0" fontId="21" fillId="13" borderId="1" applyNumberFormat="0" applyAlignment="0" applyProtection="0"/>
    <xf numFmtId="0" fontId="48" fillId="3" borderId="1" applyNumberFormat="0" applyFont="0" applyProtection="0"/>
    <xf numFmtId="0" fontId="21" fillId="7" borderId="1" applyNumberFormat="0" applyAlignment="0" applyProtection="0"/>
    <xf numFmtId="0" fontId="48" fillId="3" borderId="1" applyNumberFormat="0" applyFont="0" applyProtection="0"/>
    <xf numFmtId="0" fontId="40" fillId="0" borderId="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177" fontId="6" fillId="0" borderId="0" applyFont="0" applyFill="0" applyBorder="0" applyAlignment="0" applyProtection="0"/>
    <xf numFmtId="0" fontId="61" fillId="0" borderId="0"/>
    <xf numFmtId="0" fontId="60" fillId="0" borderId="0"/>
    <xf numFmtId="0" fontId="59" fillId="0" borderId="0"/>
    <xf numFmtId="176" fontId="59" fillId="0" borderId="0" applyBorder="0" applyProtection="0"/>
    <xf numFmtId="0" fontId="26" fillId="0" borderId="0" applyNumberFormat="0" applyFill="0" applyBorder="0" applyAlignment="0" applyProtection="0"/>
    <xf numFmtId="0" fontId="37" fillId="0" borderId="7" applyNumberFormat="0" applyFill="0" applyAlignment="0" applyProtection="0"/>
    <xf numFmtId="0" fontId="38" fillId="0" borderId="8" applyNumberFormat="0" applyFill="0" applyAlignment="0" applyProtection="0"/>
    <xf numFmtId="0" fontId="39" fillId="0" borderId="9" applyNumberFormat="0" applyFill="0" applyAlignment="0" applyProtection="0"/>
    <xf numFmtId="0" fontId="39" fillId="0" borderId="0" applyNumberFormat="0" applyFill="0" applyBorder="0" applyAlignment="0" applyProtection="0"/>
    <xf numFmtId="0" fontId="7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23" fillId="3" borderId="0" applyNumberFormat="0" applyBorder="0" applyAlignment="0" applyProtection="0"/>
    <xf numFmtId="0" fontId="23" fillId="3" borderId="0" applyNumberFormat="0" applyBorder="0" applyAlignment="0" applyProtection="0"/>
    <xf numFmtId="0" fontId="50" fillId="3" borderId="0" applyNumberFormat="0" applyFont="0" applyFill="0" applyProtection="0"/>
    <xf numFmtId="0" fontId="50" fillId="3" borderId="0" applyNumberFormat="0" applyFont="0" applyFill="0" applyProtection="0"/>
    <xf numFmtId="0" fontId="23" fillId="5" borderId="0" applyNumberFormat="0" applyBorder="0" applyAlignment="0" applyProtection="0"/>
    <xf numFmtId="0" fontId="50" fillId="3" borderId="0" applyNumberFormat="0" applyFont="0" applyFill="0" applyProtection="0"/>
    <xf numFmtId="0" fontId="23" fillId="3" borderId="0" applyNumberFormat="0" applyBorder="0" applyAlignment="0" applyProtection="0"/>
    <xf numFmtId="0" fontId="50" fillId="3" borderId="0" applyNumberFormat="0" applyFont="0" applyFill="0" applyProtection="0"/>
    <xf numFmtId="44" fontId="6" fillId="0" borderId="0" applyFont="0" applyFill="0" applyBorder="0" applyAlignment="0" applyProtection="0"/>
    <xf numFmtId="164" fontId="6" fillId="0" borderId="0" applyFont="0" applyFill="0" applyBorder="0" applyAlignment="0" applyProtection="0"/>
    <xf numFmtId="167" fontId="6" fillId="0" borderId="0" applyFont="0" applyFill="0" applyBorder="0" applyAlignment="0" applyProtection="0"/>
    <xf numFmtId="44" fontId="15" fillId="0" borderId="0" applyFont="0" applyFill="0" applyBorder="0" applyAlignment="0" applyProtection="0"/>
    <xf numFmtId="165" fontId="15" fillId="0" borderId="0" applyFont="0" applyFill="0" applyBorder="0" applyAlignment="0" applyProtection="0"/>
    <xf numFmtId="44" fontId="15" fillId="0" borderId="0" applyFont="0" applyFill="0" applyBorder="0" applyAlignment="0" applyProtection="0"/>
    <xf numFmtId="167"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7" fontId="1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35" fillId="13" borderId="0" applyNumberFormat="0" applyBorder="0" applyAlignment="0" applyProtection="0"/>
    <xf numFmtId="0" fontId="35" fillId="13" borderId="0" applyNumberFormat="0" applyBorder="0" applyAlignment="0" applyProtection="0"/>
    <xf numFmtId="0" fontId="51" fillId="10" borderId="0" applyNumberFormat="0" applyFont="0" applyFill="0" applyProtection="0"/>
    <xf numFmtId="0" fontId="51" fillId="10" borderId="0" applyNumberFormat="0" applyFont="0" applyFill="0" applyProtection="0"/>
    <xf numFmtId="0" fontId="24" fillId="13" borderId="0" applyNumberFormat="0" applyBorder="0" applyAlignment="0" applyProtection="0"/>
    <xf numFmtId="0" fontId="51" fillId="10" borderId="0" applyNumberFormat="0" applyFont="0" applyFill="0" applyProtection="0"/>
    <xf numFmtId="0" fontId="35" fillId="13" borderId="0" applyNumberFormat="0" applyBorder="0" applyAlignment="0" applyProtection="0"/>
    <xf numFmtId="0" fontId="51" fillId="10" borderId="0" applyNumberFormat="0" applyFont="0" applyFill="0" applyProtection="0"/>
    <xf numFmtId="0" fontId="6" fillId="0" borderId="0"/>
    <xf numFmtId="0" fontId="6" fillId="0" borderId="0"/>
    <xf numFmtId="0" fontId="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 fillId="0" borderId="0"/>
    <xf numFmtId="0" fontId="6" fillId="0" borderId="0"/>
    <xf numFmtId="0" fontId="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 fillId="0" borderId="0"/>
    <xf numFmtId="0" fontId="6" fillId="0" borderId="0"/>
    <xf numFmtId="0" fontId="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 fillId="0" borderId="0"/>
    <xf numFmtId="0" fontId="6" fillId="0" borderId="0"/>
    <xf numFmtId="0" fontId="6" fillId="0" borderId="0"/>
    <xf numFmtId="0" fontId="15" fillId="0" borderId="0"/>
    <xf numFmtId="0" fontId="6" fillId="0" borderId="0"/>
    <xf numFmtId="0" fontId="6" fillId="0" borderId="0"/>
    <xf numFmtId="0" fontId="15" fillId="0" borderId="0"/>
    <xf numFmtId="0" fontId="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 fillId="0" borderId="0"/>
    <xf numFmtId="0" fontId="6" fillId="0" borderId="0"/>
    <xf numFmtId="0" fontId="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 fillId="0" borderId="0"/>
    <xf numFmtId="0" fontId="6" fillId="0" borderId="0"/>
    <xf numFmtId="0" fontId="6" fillId="0" borderId="0"/>
    <xf numFmtId="0" fontId="15" fillId="0" borderId="0"/>
    <xf numFmtId="0" fontId="6" fillId="0" borderId="0"/>
    <xf numFmtId="0" fontId="6" fillId="0" borderId="0"/>
    <xf numFmtId="0" fontId="15" fillId="0" borderId="0"/>
    <xf numFmtId="0" fontId="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 fillId="0" borderId="0"/>
    <xf numFmtId="0" fontId="6" fillId="0" borderId="0"/>
    <xf numFmtId="0" fontId="6" fillId="0" borderId="0"/>
    <xf numFmtId="0" fontId="15" fillId="0" borderId="0"/>
    <xf numFmtId="0" fontId="6" fillId="0" borderId="0"/>
    <xf numFmtId="0" fontId="6" fillId="0" borderId="0"/>
    <xf numFmtId="0" fontId="15" fillId="0" borderId="0"/>
    <xf numFmtId="0" fontId="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3" fillId="0" borderId="0"/>
    <xf numFmtId="0" fontId="73" fillId="0" borderId="0"/>
    <xf numFmtId="0" fontId="6" fillId="0" borderId="0"/>
    <xf numFmtId="0" fontId="6" fillId="0" borderId="0">
      <alignment horizontal="left" wrapText="1"/>
    </xf>
    <xf numFmtId="0" fontId="6" fillId="0" borderId="0"/>
    <xf numFmtId="0" fontId="6" fillId="0" borderId="0"/>
    <xf numFmtId="0" fontId="6" fillId="0" borderId="0"/>
    <xf numFmtId="0" fontId="6" fillId="0" borderId="0"/>
    <xf numFmtId="0" fontId="6" fillId="0" borderId="0"/>
    <xf numFmtId="0" fontId="6" fillId="0" borderId="0"/>
    <xf numFmtId="0" fontId="73" fillId="0" borderId="0"/>
    <xf numFmtId="0" fontId="73" fillId="0" borderId="0"/>
    <xf numFmtId="0" fontId="73" fillId="0" borderId="0"/>
    <xf numFmtId="0" fontId="73"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5" fillId="0" borderId="0"/>
    <xf numFmtId="0" fontId="6"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73" fillId="0" borderId="0"/>
    <xf numFmtId="0" fontId="6" fillId="0" borderId="0"/>
    <xf numFmtId="0" fontId="6" fillId="0" borderId="0"/>
    <xf numFmtId="0" fontId="15" fillId="0" borderId="0"/>
    <xf numFmtId="0" fontId="6" fillId="0" borderId="0"/>
    <xf numFmtId="0" fontId="15" fillId="0" borderId="0"/>
    <xf numFmtId="0" fontId="73" fillId="0" borderId="0"/>
    <xf numFmtId="0" fontId="73" fillId="0" borderId="0"/>
    <xf numFmtId="0" fontId="73" fillId="0" borderId="0"/>
    <xf numFmtId="0" fontId="73" fillId="0" borderId="0"/>
    <xf numFmtId="0" fontId="73" fillId="0" borderId="0"/>
    <xf numFmtId="0" fontId="73" fillId="0" borderId="0"/>
    <xf numFmtId="0" fontId="6" fillId="0" borderId="0"/>
    <xf numFmtId="0" fontId="15" fillId="0" borderId="0"/>
    <xf numFmtId="0" fontId="15"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52" fillId="0" borderId="0" applyNumberFormat="0" applyFill="0" applyBorder="0" applyProtection="0">
      <alignment vertical="top" wrapText="1"/>
    </xf>
    <xf numFmtId="0" fontId="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 fillId="0" borderId="0"/>
    <xf numFmtId="0" fontId="6" fillId="0" borderId="0"/>
    <xf numFmtId="0" fontId="6" fillId="0" borderId="0"/>
    <xf numFmtId="0" fontId="15" fillId="0" borderId="0"/>
    <xf numFmtId="0" fontId="1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1" fillId="0" borderId="0"/>
    <xf numFmtId="0" fontId="64" fillId="0" borderId="0"/>
    <xf numFmtId="0" fontId="6" fillId="0" borderId="0"/>
    <xf numFmtId="0" fontId="6" fillId="0" borderId="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34" fillId="10" borderId="10" applyNumberFormat="0" applyFont="0" applyAlignment="0" applyProtection="0"/>
    <xf numFmtId="0" fontId="15" fillId="10" borderId="10" applyNumberFormat="0" applyFont="0" applyAlignment="0" applyProtection="0"/>
    <xf numFmtId="0" fontId="6" fillId="10" borderId="10" applyNumberFormat="0" applyFont="0" applyBorder="0" applyProtection="0"/>
    <xf numFmtId="0" fontId="34" fillId="10" borderId="10" applyNumberFormat="0" applyFont="0" applyAlignment="0" applyProtection="0"/>
    <xf numFmtId="0" fontId="34"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6" fillId="10" borderId="10" applyNumberFormat="0" applyFont="0" applyBorder="0" applyProtection="0"/>
    <xf numFmtId="0" fontId="34"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15" fillId="10" borderId="10" applyNumberFormat="0" applyFont="0" applyAlignment="0" applyProtection="0"/>
    <xf numFmtId="0" fontId="25" fillId="25" borderId="11" applyNumberFormat="0" applyAlignment="0" applyProtection="0"/>
    <xf numFmtId="0" fontId="41" fillId="0" borderId="12" applyNumberFormat="0" applyFont="0" applyBorder="0" applyAlignment="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75" fillId="26" borderId="94" applyNumberFormat="0" applyAlignment="0" applyProtection="0"/>
    <xf numFmtId="0" fontId="25" fillId="25" borderId="11" applyNumberFormat="0" applyAlignment="0" applyProtection="0"/>
    <xf numFmtId="0" fontId="25" fillId="25" borderId="11" applyNumberFormat="0" applyAlignment="0" applyProtection="0"/>
    <xf numFmtId="0" fontId="53" fillId="27" borderId="13" applyNumberFormat="0" applyFont="0" applyProtection="0"/>
    <xf numFmtId="0" fontId="25" fillId="25" borderId="11" applyNumberFormat="0" applyAlignment="0" applyProtection="0"/>
    <xf numFmtId="0" fontId="25" fillId="26" borderId="11" applyNumberFormat="0" applyAlignment="0" applyProtection="0"/>
    <xf numFmtId="0" fontId="53" fillId="27" borderId="13" applyNumberFormat="0" applyFont="0" applyProtection="0"/>
    <xf numFmtId="0" fontId="25" fillId="25" borderId="11" applyNumberFormat="0" applyAlignment="0" applyProtection="0"/>
    <xf numFmtId="0" fontId="53" fillId="27" borderId="13" applyNumberFormat="0" applyFo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76" fontId="6" fillId="0" borderId="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42" fillId="0" borderId="0" applyNumberFormat="0" applyFont="0" applyFill="0" applyAlignment="0" applyProtection="0"/>
    <xf numFmtId="0" fontId="42" fillId="0" borderId="0" applyNumberFormat="0" applyFont="0" applyFill="0" applyAlignment="0" applyProtection="0"/>
    <xf numFmtId="0" fontId="20" fillId="0" borderId="0" applyNumberFormat="0" applyFill="0" applyBorder="0" applyAlignment="0" applyProtection="0"/>
    <xf numFmtId="0" fontId="42" fillId="0" borderId="0" applyNumberFormat="0" applyFont="0" applyFill="0" applyAlignment="0" applyProtection="0"/>
    <xf numFmtId="0" fontId="20" fillId="0" borderId="0" applyNumberFormat="0" applyFill="0" applyBorder="0" applyAlignment="0" applyProtection="0"/>
    <xf numFmtId="0" fontId="42" fillId="0" borderId="0" applyNumberFormat="0" applyFon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54" fillId="0" borderId="0" applyNumberFormat="0" applyFont="0" applyFill="0" applyAlignment="0" applyProtection="0"/>
    <xf numFmtId="0" fontId="54" fillId="0" borderId="0" applyNumberFormat="0" applyFont="0" applyFill="0" applyAlignment="0" applyProtection="0"/>
    <xf numFmtId="0" fontId="26" fillId="0" borderId="0" applyNumberFormat="0" applyFill="0" applyBorder="0" applyAlignment="0" applyProtection="0"/>
    <xf numFmtId="0" fontId="54" fillId="0" borderId="0" applyNumberFormat="0" applyFont="0" applyFill="0" applyAlignment="0" applyProtection="0"/>
    <xf numFmtId="0" fontId="26" fillId="0" borderId="0" applyNumberFormat="0" applyFill="0" applyBorder="0" applyAlignment="0" applyProtection="0"/>
    <xf numFmtId="0" fontId="54" fillId="0" borderId="0" applyNumberFormat="0" applyFont="0" applyFill="0" applyAlignment="0" applyProtection="0"/>
    <xf numFmtId="0" fontId="36" fillId="0" borderId="0" applyNumberFormat="0" applyFill="0" applyBorder="0" applyAlignment="0" applyProtection="0"/>
    <xf numFmtId="0" fontId="37" fillId="0" borderId="7" applyNumberFormat="0" applyFill="0" applyAlignment="0" applyProtection="0"/>
    <xf numFmtId="0" fontId="37" fillId="0" borderId="7" applyNumberFormat="0" applyFill="0" applyAlignment="0" applyProtection="0"/>
    <xf numFmtId="0" fontId="55" fillId="0" borderId="15" applyNumberFormat="0" applyFont="0" applyAlignment="0" applyProtection="0"/>
    <xf numFmtId="0" fontId="37" fillId="0" borderId="7" applyNumberFormat="0" applyFill="0" applyAlignment="0" applyProtection="0"/>
    <xf numFmtId="0" fontId="28" fillId="0" borderId="14" applyNumberFormat="0" applyFill="0" applyAlignment="0" applyProtection="0"/>
    <xf numFmtId="0" fontId="55" fillId="0" borderId="15" applyNumberFormat="0" applyFont="0" applyAlignment="0" applyProtection="0"/>
    <xf numFmtId="0" fontId="37" fillId="0" borderId="7" applyNumberFormat="0" applyFill="0" applyAlignment="0" applyProtection="0"/>
    <xf numFmtId="0" fontId="55" fillId="0" borderId="15" applyNumberFormat="0" applyFont="0" applyAlignment="0" applyProtection="0"/>
    <xf numFmtId="0" fontId="56" fillId="0" borderId="0" applyNumberFormat="0" applyFont="0" applyFill="0" applyAlignment="0" applyProtection="0"/>
    <xf numFmtId="0" fontId="38" fillId="0" borderId="8" applyNumberFormat="0" applyFill="0" applyAlignment="0" applyProtection="0"/>
    <xf numFmtId="0" fontId="38" fillId="0" borderId="8" applyNumberFormat="0" applyFill="0" applyAlignment="0" applyProtection="0"/>
    <xf numFmtId="0" fontId="57" fillId="0" borderId="8" applyNumberFormat="0" applyFont="0" applyAlignment="0" applyProtection="0"/>
    <xf numFmtId="0" fontId="38" fillId="0" borderId="8" applyNumberFormat="0" applyFill="0" applyAlignment="0" applyProtection="0"/>
    <xf numFmtId="0" fontId="29" fillId="0" borderId="16" applyNumberFormat="0" applyFill="0" applyAlignment="0" applyProtection="0"/>
    <xf numFmtId="0" fontId="57" fillId="0" borderId="8" applyNumberFormat="0" applyFont="0" applyAlignment="0" applyProtection="0"/>
    <xf numFmtId="0" fontId="38" fillId="0" borderId="8" applyNumberFormat="0" applyFill="0" applyAlignment="0" applyProtection="0"/>
    <xf numFmtId="0" fontId="57" fillId="0" borderId="8" applyNumberFormat="0" applyFont="0" applyAlignment="0" applyProtection="0"/>
    <xf numFmtId="0" fontId="39" fillId="0" borderId="9" applyNumberFormat="0" applyFill="0" applyAlignment="0" applyProtection="0"/>
    <xf numFmtId="0" fontId="39" fillId="0" borderId="9" applyNumberFormat="0" applyFill="0" applyAlignment="0" applyProtection="0"/>
    <xf numFmtId="0" fontId="58" fillId="0" borderId="15" applyNumberFormat="0" applyFont="0" applyAlignment="0" applyProtection="0"/>
    <xf numFmtId="0" fontId="39" fillId="0" borderId="9" applyNumberFormat="0" applyFill="0" applyAlignment="0" applyProtection="0"/>
    <xf numFmtId="0" fontId="30" fillId="0" borderId="17" applyNumberFormat="0" applyFill="0" applyAlignment="0" applyProtection="0"/>
    <xf numFmtId="0" fontId="58" fillId="0" borderId="15" applyNumberFormat="0" applyFont="0" applyAlignment="0" applyProtection="0"/>
    <xf numFmtId="0" fontId="39" fillId="0" borderId="9" applyNumberFormat="0" applyFill="0" applyAlignment="0" applyProtection="0"/>
    <xf numFmtId="0" fontId="58" fillId="0" borderId="15" applyNumberFormat="0" applyFont="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58" fillId="0" borderId="0" applyNumberFormat="0" applyFont="0" applyFill="0" applyAlignment="0" applyProtection="0"/>
    <xf numFmtId="0" fontId="58" fillId="0" borderId="0" applyNumberFormat="0" applyFont="0" applyFill="0" applyAlignment="0" applyProtection="0"/>
    <xf numFmtId="0" fontId="30" fillId="0" borderId="0" applyNumberFormat="0" applyFill="0" applyBorder="0" applyAlignment="0" applyProtection="0"/>
    <xf numFmtId="0" fontId="58" fillId="0" borderId="0" applyNumberFormat="0" applyFont="0" applyFill="0" applyAlignment="0" applyProtection="0"/>
    <xf numFmtId="0" fontId="39" fillId="0" borderId="0" applyNumberFormat="0" applyFill="0" applyBorder="0" applyAlignment="0" applyProtection="0"/>
    <xf numFmtId="0" fontId="58" fillId="0" borderId="0" applyNumberFormat="0" applyFon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6" fillId="0" borderId="0" applyNumberFormat="0" applyFont="0" applyFill="0" applyAlignment="0" applyProtection="0"/>
    <xf numFmtId="0" fontId="56" fillId="0" borderId="0" applyNumberFormat="0" applyFont="0" applyFill="0" applyAlignment="0" applyProtection="0"/>
    <xf numFmtId="0" fontId="27" fillId="0" borderId="0" applyNumberFormat="0" applyFill="0" applyBorder="0" applyAlignment="0" applyProtection="0"/>
    <xf numFmtId="0" fontId="56" fillId="0" borderId="0" applyNumberFormat="0" applyFont="0" applyFill="0" applyAlignment="0" applyProtection="0"/>
    <xf numFmtId="0" fontId="36" fillId="0" borderId="0" applyNumberFormat="0" applyFill="0" applyBorder="0" applyAlignment="0" applyProtection="0"/>
    <xf numFmtId="0" fontId="56" fillId="0" borderId="0" applyNumberFormat="0" applyFont="0" applyFill="0" applyAlignment="0" applyProtection="0"/>
    <xf numFmtId="0" fontId="31" fillId="0" borderId="19" applyNumberFormat="0" applyFill="0" applyAlignment="0" applyProtection="0"/>
    <xf numFmtId="0" fontId="31" fillId="0" borderId="19" applyNumberFormat="0" applyFill="0" applyAlignment="0" applyProtection="0"/>
    <xf numFmtId="0" fontId="10" fillId="0" borderId="20" applyNumberFormat="0" applyFont="0" applyAlignment="0" applyProtection="0"/>
    <xf numFmtId="0" fontId="31" fillId="0" borderId="19" applyNumberFormat="0" applyFill="0" applyAlignment="0" applyProtection="0"/>
    <xf numFmtId="0" fontId="31" fillId="0" borderId="18" applyNumberFormat="0" applyFill="0" applyAlignment="0" applyProtection="0"/>
    <xf numFmtId="0" fontId="10" fillId="0" borderId="20" applyNumberFormat="0" applyFont="0" applyAlignment="0" applyProtection="0"/>
    <xf numFmtId="0" fontId="31" fillId="0" borderId="19" applyNumberFormat="0" applyFill="0" applyAlignment="0" applyProtection="0"/>
    <xf numFmtId="0" fontId="10" fillId="0" borderId="20" applyNumberFormat="0" applyFont="0" applyAlignment="0" applyProtection="0"/>
    <xf numFmtId="0" fontId="31" fillId="0" borderId="19" applyNumberFormat="0" applyFill="0" applyAlignment="0" applyProtection="0"/>
    <xf numFmtId="166" fontId="6" fillId="0" borderId="0" applyFont="0" applyFill="0" applyBorder="0" applyAlignment="0" applyProtection="0"/>
    <xf numFmtId="166" fontId="6" fillId="0" borderId="0" applyFont="0" applyFill="0" applyBorder="0" applyAlignment="0" applyProtection="0"/>
    <xf numFmtId="166" fontId="15" fillId="0" borderId="0" applyFont="0" applyFill="0" applyBorder="0" applyAlignment="0" applyProtection="0"/>
    <xf numFmtId="43" fontId="15"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0" fontId="88" fillId="0" borderId="0"/>
    <xf numFmtId="166" fontId="88" fillId="0" borderId="0" applyFont="0" applyFill="0" applyBorder="0" applyAlignment="0" applyProtection="0"/>
    <xf numFmtId="0" fontId="90" fillId="0" borderId="0"/>
    <xf numFmtId="166" fontId="88" fillId="0" borderId="0" applyFont="0" applyFill="0" applyBorder="0" applyAlignment="0" applyProtection="0"/>
    <xf numFmtId="0" fontId="34" fillId="0" borderId="0"/>
    <xf numFmtId="166" fontId="6" fillId="0" borderId="0" applyFont="0" applyFill="0" applyBorder="0" applyAlignment="0" applyProtection="0"/>
    <xf numFmtId="0" fontId="5" fillId="0" borderId="0"/>
    <xf numFmtId="0" fontId="95" fillId="0" borderId="0" applyNumberForma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4" fillId="0" borderId="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6" fillId="0" borderId="0"/>
    <xf numFmtId="0" fontId="65" fillId="0" borderId="0"/>
    <xf numFmtId="0" fontId="65" fillId="0" borderId="0"/>
    <xf numFmtId="0" fontId="65" fillId="0" borderId="0"/>
    <xf numFmtId="0" fontId="6" fillId="0" borderId="0"/>
    <xf numFmtId="0" fontId="75" fillId="40" borderId="94" applyNumberFormat="0" applyAlignment="0" applyProtection="0"/>
    <xf numFmtId="0" fontId="100" fillId="0" borderId="0"/>
    <xf numFmtId="43" fontId="100" fillId="0" borderId="0" applyFont="0" applyFill="0" applyBorder="0" applyAlignment="0" applyProtection="0"/>
    <xf numFmtId="43" fontId="88" fillId="0" borderId="0" applyFont="0" applyFill="0" applyBorder="0" applyAlignment="0" applyProtection="0"/>
    <xf numFmtId="0" fontId="2" fillId="0" borderId="0"/>
    <xf numFmtId="44" fontId="6" fillId="0" borderId="0" applyFont="0" applyFill="0" applyBorder="0" applyAlignment="0" applyProtection="0"/>
    <xf numFmtId="44" fontId="1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cellStyleXfs>
  <cellXfs count="1094">
    <xf numFmtId="0" fontId="0" fillId="0" borderId="0" xfId="0"/>
    <xf numFmtId="0" fontId="7" fillId="35" borderId="21" xfId="0" applyFont="1" applyFill="1" applyBorder="1" applyAlignment="1">
      <alignment horizontal="center" vertical="center"/>
    </xf>
    <xf numFmtId="0" fontId="63" fillId="0" borderId="2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7" fillId="35" borderId="26" xfId="0" applyFont="1" applyFill="1" applyBorder="1" applyAlignment="1">
      <alignment horizontal="center" vertical="center"/>
    </xf>
    <xf numFmtId="4" fontId="7" fillId="35" borderId="21" xfId="0" applyNumberFormat="1" applyFont="1" applyFill="1" applyBorder="1" applyAlignment="1">
      <alignment horizontal="center" vertical="center"/>
    </xf>
    <xf numFmtId="0" fontId="8" fillId="0" borderId="27" xfId="0" applyFont="1" applyBorder="1" applyAlignment="1">
      <alignment horizontal="right" vertical="center"/>
    </xf>
    <xf numFmtId="0" fontId="11" fillId="0" borderId="0" xfId="0" applyFont="1" applyAlignment="1">
      <alignment wrapText="1"/>
    </xf>
    <xf numFmtId="0" fontId="11" fillId="35" borderId="21" xfId="0" applyFont="1" applyFill="1" applyBorder="1" applyAlignment="1">
      <alignment horizontal="left" vertical="center" wrapText="1"/>
    </xf>
    <xf numFmtId="169" fontId="11" fillId="0" borderId="21" xfId="0" applyNumberFormat="1" applyFont="1" applyBorder="1" applyAlignment="1">
      <alignment horizontal="center" vertical="center"/>
    </xf>
    <xf numFmtId="0" fontId="10" fillId="35" borderId="21" xfId="0" applyFont="1" applyFill="1" applyBorder="1" applyAlignment="1">
      <alignment horizontal="left" vertical="center" wrapText="1"/>
    </xf>
    <xf numFmtId="3" fontId="11" fillId="35" borderId="25" xfId="0" applyNumberFormat="1" applyFont="1" applyFill="1" applyBorder="1" applyAlignment="1">
      <alignment horizontal="center" vertical="center" wrapText="1"/>
    </xf>
    <xf numFmtId="3" fontId="11" fillId="35" borderId="25" xfId="0" quotePrefix="1" applyNumberFormat="1" applyFont="1" applyFill="1" applyBorder="1" applyAlignment="1">
      <alignment horizontal="center" vertical="center" wrapText="1"/>
    </xf>
    <xf numFmtId="169" fontId="11" fillId="35" borderId="25" xfId="0" applyNumberFormat="1" applyFont="1" applyFill="1" applyBorder="1" applyAlignment="1">
      <alignment horizontal="center" vertical="center" wrapText="1"/>
    </xf>
    <xf numFmtId="2" fontId="11" fillId="35" borderId="28" xfId="0" applyNumberFormat="1" applyFont="1" applyFill="1" applyBorder="1" applyAlignment="1">
      <alignment horizontal="center" vertical="center" wrapText="1"/>
    </xf>
    <xf numFmtId="1" fontId="11" fillId="35" borderId="28" xfId="0" applyNumberFormat="1" applyFont="1" applyFill="1" applyBorder="1" applyAlignment="1">
      <alignment horizontal="center" wrapText="1"/>
    </xf>
    <xf numFmtId="4" fontId="11" fillId="35" borderId="25" xfId="0" applyNumberFormat="1" applyFont="1" applyFill="1" applyBorder="1" applyAlignment="1">
      <alignment horizontal="left" wrapText="1"/>
    </xf>
    <xf numFmtId="3" fontId="10" fillId="35" borderId="25" xfId="0" applyNumberFormat="1" applyFont="1" applyFill="1" applyBorder="1" applyAlignment="1">
      <alignment horizontal="left" vertical="center" wrapText="1"/>
    </xf>
    <xf numFmtId="4" fontId="11" fillId="35" borderId="21" xfId="0" applyNumberFormat="1" applyFont="1" applyFill="1" applyBorder="1"/>
    <xf numFmtId="2" fontId="6" fillId="35" borderId="21" xfId="0" applyNumberFormat="1" applyFont="1" applyFill="1" applyBorder="1"/>
    <xf numFmtId="4" fontId="10" fillId="35" borderId="29" xfId="923" applyNumberFormat="1" applyFont="1" applyFill="1" applyBorder="1" applyAlignment="1">
      <alignment vertical="center"/>
    </xf>
    <xf numFmtId="4" fontId="11" fillId="35" borderId="25" xfId="0" applyNumberFormat="1" applyFont="1" applyFill="1" applyBorder="1" applyAlignment="1">
      <alignment horizontal="left" vertical="center" wrapText="1"/>
    </xf>
    <xf numFmtId="4" fontId="64" fillId="35" borderId="25" xfId="0" applyNumberFormat="1" applyFont="1" applyFill="1" applyBorder="1" applyAlignment="1">
      <alignment horizontal="left" vertical="center" wrapText="1"/>
    </xf>
    <xf numFmtId="3" fontId="11" fillId="0" borderId="21" xfId="0" applyNumberFormat="1" applyFont="1" applyBorder="1" applyAlignment="1">
      <alignment horizontal="center" vertical="center"/>
    </xf>
    <xf numFmtId="3" fontId="11" fillId="0" borderId="21" xfId="0" quotePrefix="1" applyNumberFormat="1" applyFont="1" applyBorder="1" applyAlignment="1">
      <alignment horizontal="center" vertical="center"/>
    </xf>
    <xf numFmtId="170" fontId="11" fillId="0" borderId="21" xfId="718" applyNumberFormat="1" applyFont="1" applyFill="1" applyBorder="1" applyAlignment="1">
      <alignment horizontal="center" vertical="center"/>
    </xf>
    <xf numFmtId="2" fontId="11" fillId="0" borderId="21" xfId="0" applyNumberFormat="1" applyFont="1" applyBorder="1" applyAlignment="1">
      <alignment horizontal="center" vertical="center" wrapText="1"/>
    </xf>
    <xf numFmtId="2" fontId="11" fillId="0" borderId="29" xfId="0" applyNumberFormat="1" applyFont="1" applyBorder="1" applyAlignment="1">
      <alignment horizontal="center" vertical="center" wrapText="1"/>
    </xf>
    <xf numFmtId="1" fontId="11" fillId="0" borderId="29" xfId="0" applyNumberFormat="1" applyFont="1" applyBorder="1" applyAlignment="1">
      <alignment horizontal="center" vertical="center" wrapText="1"/>
    </xf>
    <xf numFmtId="0" fontId="73" fillId="0" borderId="0" xfId="422"/>
    <xf numFmtId="0" fontId="76" fillId="35" borderId="30" xfId="422" applyFont="1" applyFill="1" applyBorder="1" applyAlignment="1">
      <alignment horizontal="center"/>
    </xf>
    <xf numFmtId="0" fontId="76" fillId="35" borderId="0" xfId="422" applyFont="1" applyFill="1" applyAlignment="1">
      <alignment horizontal="center"/>
    </xf>
    <xf numFmtId="0" fontId="76" fillId="35" borderId="31" xfId="422" applyFont="1" applyFill="1" applyBorder="1" applyAlignment="1">
      <alignment horizontal="center"/>
    </xf>
    <xf numFmtId="0" fontId="76" fillId="35" borderId="30" xfId="422" applyFont="1" applyFill="1" applyBorder="1" applyAlignment="1">
      <alignment horizontal="left" vertical="center"/>
    </xf>
    <xf numFmtId="0" fontId="76" fillId="35" borderId="0" xfId="422" applyFont="1" applyFill="1" applyAlignment="1">
      <alignment horizontal="left" vertical="center"/>
    </xf>
    <xf numFmtId="0" fontId="14" fillId="36" borderId="21" xfId="422" applyFont="1" applyFill="1" applyBorder="1" applyAlignment="1">
      <alignment vertical="center"/>
    </xf>
    <xf numFmtId="0" fontId="14" fillId="36" borderId="32" xfId="422" applyFont="1" applyFill="1" applyBorder="1" applyAlignment="1">
      <alignment vertical="center"/>
    </xf>
    <xf numFmtId="0" fontId="14" fillId="36" borderId="33" xfId="422" applyFont="1" applyFill="1" applyBorder="1" applyAlignment="1">
      <alignment vertical="center"/>
    </xf>
    <xf numFmtId="0" fontId="14" fillId="36" borderId="34" xfId="422" applyFont="1" applyFill="1" applyBorder="1" applyAlignment="1">
      <alignment vertical="center"/>
    </xf>
    <xf numFmtId="0" fontId="14" fillId="36" borderId="35" xfId="422" applyFont="1" applyFill="1" applyBorder="1" applyAlignment="1">
      <alignment vertical="center"/>
    </xf>
    <xf numFmtId="0" fontId="14" fillId="36" borderId="36" xfId="422" applyFont="1" applyFill="1" applyBorder="1" applyAlignment="1">
      <alignment vertical="center"/>
    </xf>
    <xf numFmtId="0" fontId="14" fillId="36" borderId="21" xfId="422" applyFont="1" applyFill="1" applyBorder="1" applyAlignment="1">
      <alignment horizontal="center" vertical="center"/>
    </xf>
    <xf numFmtId="0" fontId="14" fillId="36" borderId="21" xfId="422" applyFont="1" applyFill="1" applyBorder="1" applyAlignment="1">
      <alignment horizontal="center" vertical="center" wrapText="1"/>
    </xf>
    <xf numFmtId="0" fontId="14" fillId="36" borderId="25" xfId="422" applyFont="1" applyFill="1" applyBorder="1" applyAlignment="1">
      <alignment horizontal="center" vertical="center" wrapText="1"/>
    </xf>
    <xf numFmtId="0" fontId="14" fillId="36" borderId="37" xfId="422" applyFont="1" applyFill="1" applyBorder="1" applyAlignment="1">
      <alignment vertical="center"/>
    </xf>
    <xf numFmtId="17" fontId="14" fillId="36" borderId="21" xfId="422" applyNumberFormat="1" applyFont="1" applyFill="1" applyBorder="1" applyAlignment="1">
      <alignment horizontal="center" vertical="center"/>
    </xf>
    <xf numFmtId="0" fontId="14" fillId="36" borderId="38" xfId="422" applyFont="1" applyFill="1" applyBorder="1" applyAlignment="1">
      <alignment horizontal="center" vertical="center" wrapText="1"/>
    </xf>
    <xf numFmtId="0" fontId="76" fillId="0" borderId="26" xfId="422" applyFont="1" applyBorder="1"/>
    <xf numFmtId="0" fontId="77" fillId="0" borderId="21" xfId="422" applyFont="1" applyBorder="1"/>
    <xf numFmtId="170" fontId="77" fillId="0" borderId="21" xfId="422" applyNumberFormat="1" applyFont="1" applyBorder="1"/>
    <xf numFmtId="0" fontId="77" fillId="0" borderId="32" xfId="422" applyFont="1" applyBorder="1"/>
    <xf numFmtId="0" fontId="77" fillId="0" borderId="39" xfId="422" applyFont="1" applyBorder="1"/>
    <xf numFmtId="0" fontId="77" fillId="0" borderId="40" xfId="422" applyFont="1" applyBorder="1"/>
    <xf numFmtId="170" fontId="77" fillId="0" borderId="41" xfId="422" applyNumberFormat="1" applyFont="1" applyBorder="1"/>
    <xf numFmtId="0" fontId="77" fillId="0" borderId="42" xfId="422" applyFont="1" applyBorder="1"/>
    <xf numFmtId="0" fontId="77" fillId="0" borderId="26" xfId="422" applyFont="1" applyBorder="1" applyAlignment="1">
      <alignment horizontal="left" vertical="center"/>
    </xf>
    <xf numFmtId="0" fontId="77" fillId="0" borderId="21" xfId="422" applyFont="1" applyBorder="1" applyAlignment="1">
      <alignment horizontal="center"/>
    </xf>
    <xf numFmtId="170" fontId="77" fillId="0" borderId="43" xfId="422" applyNumberFormat="1" applyFont="1" applyBorder="1"/>
    <xf numFmtId="171" fontId="77" fillId="0" borderId="21" xfId="422" applyNumberFormat="1" applyFont="1" applyBorder="1"/>
    <xf numFmtId="183" fontId="77" fillId="0" borderId="32" xfId="422" applyNumberFormat="1" applyFont="1" applyBorder="1"/>
    <xf numFmtId="0" fontId="77" fillId="0" borderId="44" xfId="422" applyFont="1" applyBorder="1" applyAlignment="1">
      <alignment horizontal="left" vertical="center"/>
    </xf>
    <xf numFmtId="0" fontId="77" fillId="0" borderId="41" xfId="422" applyFont="1" applyBorder="1" applyAlignment="1">
      <alignment horizontal="center"/>
    </xf>
    <xf numFmtId="166" fontId="77" fillId="0" borderId="41" xfId="925" applyFont="1" applyBorder="1"/>
    <xf numFmtId="171" fontId="77" fillId="0" borderId="41" xfId="422" applyNumberFormat="1" applyFont="1" applyBorder="1"/>
    <xf numFmtId="183" fontId="77" fillId="0" borderId="45" xfId="422" applyNumberFormat="1" applyFont="1" applyBorder="1"/>
    <xf numFmtId="183" fontId="77" fillId="0" borderId="32" xfId="422" applyNumberFormat="1" applyFont="1" applyBorder="1" applyAlignment="1">
      <alignment horizontal="right"/>
    </xf>
    <xf numFmtId="170" fontId="77" fillId="0" borderId="46" xfId="422" applyNumberFormat="1" applyFont="1" applyBorder="1"/>
    <xf numFmtId="183" fontId="77" fillId="0" borderId="47" xfId="422" applyNumberFormat="1" applyFont="1" applyBorder="1" applyAlignment="1">
      <alignment horizontal="right"/>
    </xf>
    <xf numFmtId="170" fontId="77" fillId="0" borderId="48" xfId="422" applyNumberFormat="1" applyFont="1" applyBorder="1"/>
    <xf numFmtId="171" fontId="77" fillId="0" borderId="49" xfId="422" applyNumberFormat="1" applyFont="1" applyBorder="1"/>
    <xf numFmtId="170" fontId="77" fillId="0" borderId="50" xfId="422" applyNumberFormat="1" applyFont="1" applyBorder="1"/>
    <xf numFmtId="170" fontId="77" fillId="0" borderId="32" xfId="422" applyNumberFormat="1" applyFont="1" applyBorder="1"/>
    <xf numFmtId="170" fontId="77" fillId="0" borderId="49" xfId="422" applyNumberFormat="1" applyFont="1" applyBorder="1"/>
    <xf numFmtId="170" fontId="77" fillId="0" borderId="47" xfId="422" applyNumberFormat="1" applyFont="1" applyBorder="1"/>
    <xf numFmtId="0" fontId="76" fillId="0" borderId="26" xfId="422" applyFont="1" applyBorder="1" applyAlignment="1">
      <alignment horizontal="left" vertical="center"/>
    </xf>
    <xf numFmtId="0" fontId="77" fillId="0" borderId="21" xfId="422" applyFont="1" applyBorder="1" applyAlignment="1">
      <alignment horizontal="center" vertical="center"/>
    </xf>
    <xf numFmtId="170" fontId="77" fillId="0" borderId="21" xfId="422" applyNumberFormat="1" applyFont="1" applyBorder="1" applyAlignment="1">
      <alignment horizontal="center" vertical="center"/>
    </xf>
    <xf numFmtId="170" fontId="77" fillId="0" borderId="50" xfId="422" applyNumberFormat="1" applyFont="1" applyBorder="1" applyAlignment="1">
      <alignment horizontal="center" vertical="center"/>
    </xf>
    <xf numFmtId="170" fontId="77" fillId="0" borderId="32" xfId="422" applyNumberFormat="1" applyFont="1" applyBorder="1" applyAlignment="1">
      <alignment horizontal="center" vertical="center"/>
    </xf>
    <xf numFmtId="0" fontId="76" fillId="0" borderId="44" xfId="422" applyFont="1" applyBorder="1" applyAlignment="1">
      <alignment horizontal="left" vertical="center"/>
    </xf>
    <xf numFmtId="0" fontId="77" fillId="0" borderId="41" xfId="422" applyFont="1" applyBorder="1" applyAlignment="1">
      <alignment horizontal="center" vertical="center"/>
    </xf>
    <xf numFmtId="170" fontId="77" fillId="0" borderId="41" xfId="422" applyNumberFormat="1" applyFont="1" applyBorder="1" applyAlignment="1">
      <alignment horizontal="center" vertical="center"/>
    </xf>
    <xf numFmtId="170" fontId="77" fillId="0" borderId="48" xfId="422" applyNumberFormat="1" applyFont="1" applyBorder="1" applyAlignment="1">
      <alignment horizontal="center" vertical="center"/>
    </xf>
    <xf numFmtId="17" fontId="14" fillId="36" borderId="51" xfId="422" applyNumberFormat="1" applyFont="1" applyFill="1" applyBorder="1" applyAlignment="1">
      <alignment horizontal="center" vertical="center"/>
    </xf>
    <xf numFmtId="17" fontId="14" fillId="36" borderId="52" xfId="422" applyNumberFormat="1" applyFont="1" applyFill="1" applyBorder="1" applyAlignment="1">
      <alignment horizontal="center" vertical="center"/>
    </xf>
    <xf numFmtId="170" fontId="77" fillId="0" borderId="49" xfId="422" applyNumberFormat="1" applyFont="1" applyBorder="1" applyAlignment="1">
      <alignment horizontal="center" vertical="center"/>
    </xf>
    <xf numFmtId="170" fontId="77" fillId="0" borderId="47" xfId="422" applyNumberFormat="1" applyFont="1" applyBorder="1" applyAlignment="1">
      <alignment horizontal="center" vertical="center"/>
    </xf>
    <xf numFmtId="166" fontId="77" fillId="0" borderId="21" xfId="925" applyFont="1" applyBorder="1" applyAlignment="1">
      <alignment horizontal="center"/>
    </xf>
    <xf numFmtId="166" fontId="77" fillId="0" borderId="41" xfId="925" applyFont="1" applyBorder="1" applyAlignment="1">
      <alignment horizontal="center"/>
    </xf>
    <xf numFmtId="0" fontId="77" fillId="0" borderId="26" xfId="422" applyFont="1" applyBorder="1"/>
    <xf numFmtId="170" fontId="77" fillId="0" borderId="21" xfId="422" applyNumberFormat="1" applyFont="1" applyBorder="1" applyAlignment="1">
      <alignment horizontal="right"/>
    </xf>
    <xf numFmtId="170" fontId="77" fillId="0" borderId="32" xfId="422" applyNumberFormat="1" applyFont="1" applyBorder="1" applyAlignment="1">
      <alignment horizontal="right"/>
    </xf>
    <xf numFmtId="171" fontId="77" fillId="35" borderId="41" xfId="422" applyNumberFormat="1" applyFont="1" applyFill="1" applyBorder="1"/>
    <xf numFmtId="170" fontId="77" fillId="35" borderId="48" xfId="422" applyNumberFormat="1" applyFont="1" applyFill="1" applyBorder="1" applyAlignment="1">
      <alignment horizontal="right"/>
    </xf>
    <xf numFmtId="170" fontId="77" fillId="35" borderId="47" xfId="422" applyNumberFormat="1" applyFont="1" applyFill="1" applyBorder="1" applyAlignment="1">
      <alignment horizontal="right"/>
    </xf>
    <xf numFmtId="0" fontId="77" fillId="0" borderId="44" xfId="422" applyFont="1" applyBorder="1"/>
    <xf numFmtId="0" fontId="77" fillId="0" borderId="41" xfId="422" applyFont="1" applyBorder="1"/>
    <xf numFmtId="0" fontId="77" fillId="35" borderId="41" xfId="422" applyFont="1" applyFill="1" applyBorder="1"/>
    <xf numFmtId="0" fontId="77" fillId="35" borderId="48" xfId="422" applyFont="1" applyFill="1" applyBorder="1"/>
    <xf numFmtId="0" fontId="77" fillId="35" borderId="47" xfId="422" applyFont="1" applyFill="1" applyBorder="1"/>
    <xf numFmtId="184" fontId="76" fillId="0" borderId="32" xfId="422" applyNumberFormat="1" applyFont="1" applyBorder="1"/>
    <xf numFmtId="0" fontId="77" fillId="0" borderId="27" xfId="422" applyFont="1" applyBorder="1"/>
    <xf numFmtId="184" fontId="76" fillId="0" borderId="53" xfId="422" applyNumberFormat="1" applyFont="1" applyBorder="1"/>
    <xf numFmtId="0" fontId="77" fillId="35" borderId="30" xfId="422" applyFont="1" applyFill="1" applyBorder="1"/>
    <xf numFmtId="0" fontId="77" fillId="35" borderId="0" xfId="422" applyFont="1" applyFill="1"/>
    <xf numFmtId="0" fontId="77" fillId="35" borderId="31" xfId="422" applyFont="1" applyFill="1" applyBorder="1"/>
    <xf numFmtId="0" fontId="77" fillId="35" borderId="54" xfId="422" applyFont="1" applyFill="1" applyBorder="1"/>
    <xf numFmtId="0" fontId="77" fillId="35" borderId="55" xfId="422" applyFont="1" applyFill="1" applyBorder="1"/>
    <xf numFmtId="0" fontId="77" fillId="35" borderId="56" xfId="422" applyFont="1" applyFill="1" applyBorder="1"/>
    <xf numFmtId="0" fontId="77" fillId="35" borderId="57" xfId="422" applyFont="1" applyFill="1" applyBorder="1" applyAlignment="1">
      <alignment horizontal="center" vertical="center"/>
    </xf>
    <xf numFmtId="0" fontId="77" fillId="35" borderId="26" xfId="422" applyFont="1" applyFill="1" applyBorder="1"/>
    <xf numFmtId="184" fontId="77" fillId="35" borderId="31" xfId="422" applyNumberFormat="1" applyFont="1" applyFill="1" applyBorder="1"/>
    <xf numFmtId="0" fontId="77" fillId="35" borderId="58" xfId="422" applyFont="1" applyFill="1" applyBorder="1"/>
    <xf numFmtId="0" fontId="73" fillId="35" borderId="59" xfId="422" applyFill="1" applyBorder="1"/>
    <xf numFmtId="0" fontId="73" fillId="35" borderId="27" xfId="422" applyFill="1" applyBorder="1"/>
    <xf numFmtId="0" fontId="73" fillId="35" borderId="60" xfId="422" applyFill="1" applyBorder="1"/>
    <xf numFmtId="0" fontId="76" fillId="0" borderId="44" xfId="422" applyFont="1" applyBorder="1"/>
    <xf numFmtId="0" fontId="0" fillId="0" borderId="0" xfId="0" applyAlignment="1">
      <alignment horizontal="left" vertical="top"/>
    </xf>
    <xf numFmtId="0" fontId="0" fillId="0" borderId="95" xfId="0" applyBorder="1" applyAlignment="1">
      <alignment horizontal="left" vertical="center" wrapText="1"/>
    </xf>
    <xf numFmtId="0" fontId="0" fillId="0" borderId="96" xfId="0" applyBorder="1" applyAlignment="1">
      <alignment horizontal="left" vertical="center" wrapText="1"/>
    </xf>
    <xf numFmtId="0" fontId="0" fillId="0" borderId="97" xfId="0" applyBorder="1" applyAlignment="1">
      <alignment horizontal="left" vertical="center" wrapText="1"/>
    </xf>
    <xf numFmtId="0" fontId="0" fillId="0" borderId="98" xfId="0" applyBorder="1" applyAlignment="1">
      <alignment horizontal="left" vertical="center" wrapText="1"/>
    </xf>
    <xf numFmtId="0" fontId="69" fillId="0" borderId="95" xfId="0" applyFont="1" applyBorder="1" applyAlignment="1">
      <alignment horizontal="center" vertical="top" wrapText="1"/>
    </xf>
    <xf numFmtId="0" fontId="69" fillId="0" borderId="96" xfId="0" applyFont="1" applyBorder="1" applyAlignment="1">
      <alignment horizontal="left" vertical="top" wrapText="1" indent="1"/>
    </xf>
    <xf numFmtId="0" fontId="0" fillId="0" borderId="96" xfId="0" applyBorder="1" applyAlignment="1">
      <alignment horizontal="center" vertical="top" wrapText="1"/>
    </xf>
    <xf numFmtId="0" fontId="0" fillId="0" borderId="96" xfId="0" applyBorder="1" applyAlignment="1">
      <alignment horizontal="left" vertical="top" wrapText="1" indent="2"/>
    </xf>
    <xf numFmtId="0" fontId="0" fillId="0" borderId="96" xfId="0" applyBorder="1" applyAlignment="1">
      <alignment horizontal="left" vertical="top" wrapText="1"/>
    </xf>
    <xf numFmtId="0" fontId="0" fillId="0" borderId="97" xfId="0" applyBorder="1" applyAlignment="1">
      <alignment horizontal="center" vertical="top" wrapText="1"/>
    </xf>
    <xf numFmtId="0" fontId="69" fillId="0" borderId="95" xfId="0" applyFont="1" applyBorder="1" applyAlignment="1">
      <alignment horizontal="center" vertical="center" wrapText="1"/>
    </xf>
    <xf numFmtId="0" fontId="69" fillId="0" borderId="96" xfId="0" applyFont="1" applyBorder="1" applyAlignment="1">
      <alignment horizontal="left" vertical="center" wrapText="1"/>
    </xf>
    <xf numFmtId="0" fontId="0" fillId="0" borderId="96" xfId="0" applyBorder="1" applyAlignment="1">
      <alignment horizontal="center" vertical="center" wrapText="1"/>
    </xf>
    <xf numFmtId="0" fontId="0" fillId="0" borderId="97" xfId="0" applyBorder="1" applyAlignment="1">
      <alignment horizontal="center" vertical="center" wrapText="1"/>
    </xf>
    <xf numFmtId="0" fontId="69" fillId="0" borderId="96" xfId="0" applyFont="1" applyBorder="1" applyAlignment="1">
      <alignment horizontal="center" vertical="center" wrapText="1"/>
    </xf>
    <xf numFmtId="182" fontId="78" fillId="0" borderId="96" xfId="0" applyNumberFormat="1" applyFont="1" applyBorder="1" applyAlignment="1">
      <alignment horizontal="center" vertical="center" shrinkToFit="1"/>
    </xf>
    <xf numFmtId="4" fontId="78" fillId="0" borderId="96" xfId="0" applyNumberFormat="1" applyFont="1" applyBorder="1" applyAlignment="1">
      <alignment horizontal="right" vertical="center" shrinkToFit="1"/>
    </xf>
    <xf numFmtId="10" fontId="78" fillId="0" borderId="96" xfId="0" applyNumberFormat="1" applyFont="1" applyBorder="1" applyAlignment="1">
      <alignment horizontal="right" vertical="center" shrinkToFit="1"/>
    </xf>
    <xf numFmtId="2" fontId="78" fillId="0" borderId="96" xfId="0" applyNumberFormat="1" applyFont="1" applyBorder="1" applyAlignment="1">
      <alignment horizontal="right" vertical="center" shrinkToFit="1"/>
    </xf>
    <xf numFmtId="0" fontId="69" fillId="0" borderId="96" xfId="0" applyFont="1" applyBorder="1" applyAlignment="1">
      <alignment horizontal="right" vertical="center" wrapText="1"/>
    </xf>
    <xf numFmtId="4" fontId="79" fillId="0" borderId="97" xfId="0" applyNumberFormat="1" applyFont="1" applyBorder="1" applyAlignment="1">
      <alignment horizontal="right" vertical="center" shrinkToFit="1"/>
    </xf>
    <xf numFmtId="0" fontId="67" fillId="0" borderId="95" xfId="0" applyFont="1" applyBorder="1" applyAlignment="1">
      <alignment horizontal="center" vertical="center" wrapText="1"/>
    </xf>
    <xf numFmtId="0" fontId="69" fillId="0" borderId="96" xfId="0" applyFont="1" applyBorder="1" applyAlignment="1">
      <alignment horizontal="left" vertical="center" wrapText="1" indent="2"/>
    </xf>
    <xf numFmtId="0" fontId="69" fillId="0" borderId="96" xfId="0" applyFont="1" applyBorder="1" applyAlignment="1">
      <alignment horizontal="left" vertical="center" wrapText="1" indent="1"/>
    </xf>
    <xf numFmtId="0" fontId="0" fillId="35" borderId="59" xfId="0" applyFill="1" applyBorder="1" applyAlignment="1">
      <alignment horizontal="left" vertical="center"/>
    </xf>
    <xf numFmtId="0" fontId="0" fillId="35" borderId="27" xfId="0" applyFill="1" applyBorder="1" applyAlignment="1">
      <alignment horizontal="left" vertical="center"/>
    </xf>
    <xf numFmtId="0" fontId="0" fillId="35" borderId="60" xfId="0" applyFill="1" applyBorder="1" applyAlignment="1">
      <alignment horizontal="left" vertical="center"/>
    </xf>
    <xf numFmtId="0" fontId="69" fillId="35" borderId="96" xfId="0" applyFont="1" applyFill="1" applyBorder="1" applyAlignment="1">
      <alignment horizontal="center" vertical="center" wrapText="1"/>
    </xf>
    <xf numFmtId="0" fontId="69" fillId="35" borderId="95" xfId="0" applyFont="1" applyFill="1" applyBorder="1" applyAlignment="1">
      <alignment horizontal="center" vertical="center" wrapText="1"/>
    </xf>
    <xf numFmtId="0" fontId="69" fillId="35" borderId="96" xfId="0" applyFont="1" applyFill="1" applyBorder="1" applyAlignment="1">
      <alignment horizontal="left" vertical="center" wrapText="1" indent="2"/>
    </xf>
    <xf numFmtId="4" fontId="78" fillId="35" borderId="96" xfId="0" applyNumberFormat="1" applyFont="1" applyFill="1" applyBorder="1" applyAlignment="1">
      <alignment horizontal="right" vertical="center" shrinkToFit="1"/>
    </xf>
    <xf numFmtId="10" fontId="78" fillId="35" borderId="96" xfId="0" applyNumberFormat="1" applyFont="1" applyFill="1" applyBorder="1" applyAlignment="1">
      <alignment horizontal="right" vertical="center" shrinkToFit="1"/>
    </xf>
    <xf numFmtId="2" fontId="78" fillId="35" borderId="96" xfId="0" applyNumberFormat="1" applyFont="1" applyFill="1" applyBorder="1" applyAlignment="1">
      <alignment horizontal="right" vertical="center" shrinkToFit="1"/>
    </xf>
    <xf numFmtId="0" fontId="69" fillId="35" borderId="96" xfId="0" applyFont="1" applyFill="1" applyBorder="1" applyAlignment="1">
      <alignment horizontal="right" vertical="center" wrapText="1"/>
    </xf>
    <xf numFmtId="4" fontId="79" fillId="35" borderId="97" xfId="0" applyNumberFormat="1" applyFont="1" applyFill="1" applyBorder="1" applyAlignment="1">
      <alignment horizontal="right" vertical="center" shrinkToFit="1"/>
    </xf>
    <xf numFmtId="0" fontId="0" fillId="35" borderId="0" xfId="0" applyFill="1" applyAlignment="1">
      <alignment horizontal="left" vertical="top"/>
    </xf>
    <xf numFmtId="0" fontId="69" fillId="0" borderId="95" xfId="0" applyFont="1" applyBorder="1" applyAlignment="1">
      <alignment horizontal="center" wrapText="1"/>
    </xf>
    <xf numFmtId="0" fontId="67" fillId="35" borderId="54" xfId="0" applyFont="1" applyFill="1" applyBorder="1" applyAlignment="1">
      <alignment horizontal="left" vertical="center"/>
    </xf>
    <xf numFmtId="0" fontId="0" fillId="35" borderId="55" xfId="0" applyFill="1" applyBorder="1" applyAlignment="1">
      <alignment horizontal="left" vertical="top"/>
    </xf>
    <xf numFmtId="0" fontId="0" fillId="35" borderId="56" xfId="0" applyFill="1" applyBorder="1" applyAlignment="1">
      <alignment horizontal="left" vertical="top"/>
    </xf>
    <xf numFmtId="0" fontId="67" fillId="35" borderId="30" xfId="0" applyFont="1" applyFill="1" applyBorder="1" applyAlignment="1">
      <alignment horizontal="left" vertical="center"/>
    </xf>
    <xf numFmtId="0" fontId="0" fillId="35" borderId="31" xfId="0" applyFill="1" applyBorder="1" applyAlignment="1">
      <alignment horizontal="left" vertical="top"/>
    </xf>
    <xf numFmtId="0" fontId="67" fillId="35" borderId="59" xfId="0" applyFont="1" applyFill="1" applyBorder="1" applyAlignment="1">
      <alignment horizontal="left" vertical="center"/>
    </xf>
    <xf numFmtId="0" fontId="0" fillId="35" borderId="27" xfId="0" applyFill="1" applyBorder="1" applyAlignment="1">
      <alignment horizontal="left" vertical="top"/>
    </xf>
    <xf numFmtId="0" fontId="0" fillId="35" borderId="60" xfId="0" applyFill="1" applyBorder="1" applyAlignment="1">
      <alignment horizontal="left" vertical="top"/>
    </xf>
    <xf numFmtId="0" fontId="80" fillId="0" borderId="0" xfId="0" applyFont="1" applyAlignment="1">
      <alignment horizontal="left" vertical="center"/>
    </xf>
    <xf numFmtId="0" fontId="81" fillId="0" borderId="0" xfId="0" applyFont="1"/>
    <xf numFmtId="0" fontId="81" fillId="0" borderId="0" xfId="0" applyFont="1" applyAlignment="1">
      <alignment horizontal="center"/>
    </xf>
    <xf numFmtId="0" fontId="82" fillId="0" borderId="21" xfId="0" applyFont="1" applyBorder="1" applyAlignment="1">
      <alignment horizontal="center"/>
    </xf>
    <xf numFmtId="0" fontId="82" fillId="0" borderId="21" xfId="0" applyFont="1" applyBorder="1" applyAlignment="1">
      <alignment horizontal="center" vertical="center"/>
    </xf>
    <xf numFmtId="0" fontId="82" fillId="37" borderId="21" xfId="0" applyFont="1" applyFill="1" applyBorder="1" applyAlignment="1">
      <alignment horizontal="center" vertical="center"/>
    </xf>
    <xf numFmtId="0" fontId="82" fillId="37" borderId="21" xfId="0" applyFont="1" applyFill="1" applyBorder="1" applyAlignment="1">
      <alignment horizontal="center" vertical="center" wrapText="1"/>
    </xf>
    <xf numFmtId="0" fontId="81" fillId="35" borderId="21" xfId="0" applyFont="1" applyFill="1" applyBorder="1" applyAlignment="1">
      <alignment horizontal="center" vertical="center"/>
    </xf>
    <xf numFmtId="0" fontId="81" fillId="35" borderId="21" xfId="0" applyFont="1" applyFill="1" applyBorder="1" applyAlignment="1">
      <alignment horizontal="left" vertical="center" wrapText="1"/>
    </xf>
    <xf numFmtId="4" fontId="81" fillId="35" borderId="21" xfId="0" applyNumberFormat="1" applyFont="1" applyFill="1" applyBorder="1" applyAlignment="1">
      <alignment horizontal="center" vertical="center"/>
    </xf>
    <xf numFmtId="0" fontId="81" fillId="35" borderId="25" xfId="0" applyFont="1" applyFill="1" applyBorder="1" applyAlignment="1">
      <alignment horizontal="center" vertical="center"/>
    </xf>
    <xf numFmtId="0" fontId="81" fillId="35" borderId="25" xfId="0" applyFont="1" applyFill="1" applyBorder="1" applyAlignment="1">
      <alignment horizontal="left" vertical="center" wrapText="1"/>
    </xf>
    <xf numFmtId="4" fontId="81" fillId="35" borderId="25" xfId="0" applyNumberFormat="1" applyFont="1" applyFill="1" applyBorder="1" applyAlignment="1">
      <alignment horizontal="center" vertical="center"/>
    </xf>
    <xf numFmtId="0" fontId="81" fillId="35" borderId="21" xfId="0" applyFont="1" applyFill="1" applyBorder="1" applyAlignment="1">
      <alignment horizontal="left" vertical="center"/>
    </xf>
    <xf numFmtId="4" fontId="82" fillId="37" borderId="21" xfId="0" applyNumberFormat="1" applyFont="1" applyFill="1" applyBorder="1" applyAlignment="1">
      <alignment horizontal="center" vertical="center"/>
    </xf>
    <xf numFmtId="0" fontId="13" fillId="0" borderId="0" xfId="0" applyFont="1"/>
    <xf numFmtId="0" fontId="13" fillId="0" borderId="21" xfId="0" applyFont="1" applyBorder="1" applyAlignment="1">
      <alignment vertical="center"/>
    </xf>
    <xf numFmtId="0" fontId="13" fillId="35" borderId="0" xfId="0" applyFont="1" applyFill="1"/>
    <xf numFmtId="0" fontId="12" fillId="0" borderId="21" xfId="0" applyFont="1" applyBorder="1" applyAlignment="1">
      <alignment horizontal="center" vertical="center"/>
    </xf>
    <xf numFmtId="0" fontId="13" fillId="35" borderId="0" xfId="0" applyFont="1" applyFill="1" applyAlignment="1">
      <alignment horizontal="center" vertical="center"/>
    </xf>
    <xf numFmtId="0" fontId="12" fillId="37" borderId="21" xfId="0" applyFont="1" applyFill="1" applyBorder="1" applyAlignment="1">
      <alignment horizontal="left" vertical="center"/>
    </xf>
    <xf numFmtId="0" fontId="13" fillId="37" borderId="21" xfId="0" applyFont="1" applyFill="1" applyBorder="1" applyAlignment="1">
      <alignment horizontal="center" vertical="center"/>
    </xf>
    <xf numFmtId="0" fontId="13" fillId="0" borderId="0" xfId="0" applyFont="1" applyAlignment="1">
      <alignment horizontal="left"/>
    </xf>
    <xf numFmtId="0" fontId="13" fillId="0" borderId="21" xfId="0" applyFont="1" applyBorder="1" applyAlignment="1">
      <alignment horizontal="center" vertical="center"/>
    </xf>
    <xf numFmtId="4" fontId="13" fillId="0" borderId="21" xfId="0" applyNumberFormat="1" applyFont="1" applyBorder="1" applyAlignment="1">
      <alignment horizontal="center" vertical="center"/>
    </xf>
    <xf numFmtId="0" fontId="13" fillId="0" borderId="21" xfId="480" applyFont="1" applyBorder="1" applyAlignment="1">
      <alignment horizontal="center" vertical="center"/>
    </xf>
    <xf numFmtId="0" fontId="13" fillId="0" borderId="21" xfId="480" applyFont="1" applyBorder="1" applyAlignment="1">
      <alignment horizontal="left" vertical="center" wrapText="1"/>
    </xf>
    <xf numFmtId="0" fontId="13" fillId="0" borderId="21" xfId="0" applyFont="1" applyBorder="1" applyAlignment="1">
      <alignment horizontal="left" vertical="center"/>
    </xf>
    <xf numFmtId="169" fontId="12" fillId="0" borderId="21" xfId="0" applyNumberFormat="1" applyFont="1" applyBorder="1" applyAlignment="1">
      <alignment vertical="center"/>
    </xf>
    <xf numFmtId="4" fontId="12" fillId="0" borderId="21" xfId="0" applyNumberFormat="1" applyFont="1" applyBorder="1" applyAlignment="1">
      <alignment horizontal="center" vertical="center"/>
    </xf>
    <xf numFmtId="169" fontId="12" fillId="37" borderId="21" xfId="0" applyNumberFormat="1" applyFont="1" applyFill="1" applyBorder="1" applyAlignment="1">
      <alignment horizontal="center" vertical="center"/>
    </xf>
    <xf numFmtId="0" fontId="12" fillId="0" borderId="0" xfId="0" applyFont="1"/>
    <xf numFmtId="0" fontId="13" fillId="37" borderId="21" xfId="0" applyFont="1" applyFill="1" applyBorder="1" applyAlignment="1">
      <alignment vertical="center"/>
    </xf>
    <xf numFmtId="173" fontId="12" fillId="37" borderId="21" xfId="571" applyNumberFormat="1" applyFont="1" applyFill="1" applyBorder="1" applyAlignment="1" applyProtection="1">
      <alignment horizontal="left" vertical="center"/>
      <protection locked="0"/>
    </xf>
    <xf numFmtId="0" fontId="13" fillId="0" borderId="21" xfId="0" applyFont="1" applyBorder="1" applyAlignment="1">
      <alignment horizontal="center" vertical="center" wrapText="1"/>
    </xf>
    <xf numFmtId="0" fontId="13" fillId="0" borderId="21" xfId="480" applyFont="1" applyBorder="1" applyAlignment="1">
      <alignment horizontal="left" vertical="center"/>
    </xf>
    <xf numFmtId="4" fontId="13" fillId="0" borderId="21" xfId="480" applyNumberFormat="1" applyFont="1" applyBorder="1" applyAlignment="1">
      <alignment horizontal="right" vertical="center"/>
    </xf>
    <xf numFmtId="4" fontId="13" fillId="0" borderId="21" xfId="0" applyNumberFormat="1" applyFont="1" applyBorder="1" applyAlignment="1">
      <alignment horizontal="right" vertical="center"/>
    </xf>
    <xf numFmtId="169" fontId="13" fillId="0" borderId="21" xfId="0" applyNumberFormat="1" applyFont="1" applyBorder="1" applyAlignment="1">
      <alignment horizontal="right" vertical="center"/>
    </xf>
    <xf numFmtId="4" fontId="12" fillId="37" borderId="21" xfId="571" applyNumberFormat="1" applyFont="1" applyFill="1" applyBorder="1" applyAlignment="1" applyProtection="1">
      <alignment horizontal="left" vertical="center"/>
      <protection locked="0"/>
    </xf>
    <xf numFmtId="0" fontId="13" fillId="0" borderId="21" xfId="491" applyFont="1" applyBorder="1" applyAlignment="1">
      <alignment horizontal="left" vertical="center" wrapText="1"/>
    </xf>
    <xf numFmtId="0" fontId="12" fillId="37" borderId="21" xfId="480" applyFont="1" applyFill="1" applyBorder="1" applyAlignment="1">
      <alignment horizontal="center" vertical="center"/>
    </xf>
    <xf numFmtId="0" fontId="13" fillId="37" borderId="21" xfId="480" applyFont="1" applyFill="1" applyBorder="1" applyAlignment="1">
      <alignment horizontal="center" vertical="center"/>
    </xf>
    <xf numFmtId="4" fontId="13" fillId="37" borderId="21" xfId="480" applyNumberFormat="1" applyFont="1" applyFill="1" applyBorder="1" applyAlignment="1">
      <alignment horizontal="right" vertical="center"/>
    </xf>
    <xf numFmtId="0" fontId="13" fillId="0" borderId="38" xfId="491" applyFont="1" applyBorder="1" applyAlignment="1">
      <alignment horizontal="left" vertical="center" wrapText="1"/>
    </xf>
    <xf numFmtId="0" fontId="13" fillId="0" borderId="50" xfId="480" applyFont="1" applyBorder="1" applyAlignment="1">
      <alignment horizontal="center" vertical="center"/>
    </xf>
    <xf numFmtId="0" fontId="13" fillId="0" borderId="21" xfId="0" quotePrefix="1" applyFont="1" applyBorder="1" applyAlignment="1">
      <alignment horizontal="center" vertical="center"/>
    </xf>
    <xf numFmtId="173" fontId="13" fillId="0" borderId="21" xfId="571" applyNumberFormat="1" applyFont="1" applyBorder="1" applyAlignment="1" applyProtection="1">
      <alignment horizontal="center" vertical="center"/>
      <protection locked="0"/>
    </xf>
    <xf numFmtId="0" fontId="13" fillId="0" borderId="21" xfId="574" applyFont="1" applyBorder="1" applyAlignment="1">
      <alignment horizontal="center" vertical="center"/>
    </xf>
    <xf numFmtId="0" fontId="12" fillId="37" borderId="21" xfId="0" applyFont="1" applyFill="1" applyBorder="1" applyAlignment="1">
      <alignment vertical="center"/>
    </xf>
    <xf numFmtId="0" fontId="13" fillId="0" borderId="21" xfId="480" applyFont="1" applyBorder="1" applyAlignment="1">
      <alignment horizontal="center" vertical="center" wrapText="1"/>
    </xf>
    <xf numFmtId="0" fontId="12" fillId="37" borderId="21" xfId="480" applyFont="1" applyFill="1" applyBorder="1" applyAlignment="1">
      <alignment vertical="center"/>
    </xf>
    <xf numFmtId="0" fontId="12" fillId="0" borderId="21" xfId="480" applyFont="1" applyBorder="1" applyAlignment="1">
      <alignment vertical="center"/>
    </xf>
    <xf numFmtId="0" fontId="13" fillId="0" borderId="0" xfId="480" applyFont="1" applyAlignment="1">
      <alignment horizontal="center" vertical="center"/>
    </xf>
    <xf numFmtId="180" fontId="13" fillId="37" borderId="21" xfId="925" applyNumberFormat="1" applyFont="1" applyFill="1" applyBorder="1" applyAlignment="1" applyProtection="1">
      <alignment horizontal="center" vertical="center"/>
      <protection locked="0"/>
    </xf>
    <xf numFmtId="4" fontId="13" fillId="37" borderId="21" xfId="925" applyNumberFormat="1" applyFont="1" applyFill="1" applyBorder="1" applyAlignment="1" applyProtection="1">
      <alignment horizontal="right" vertical="center"/>
      <protection locked="0"/>
    </xf>
    <xf numFmtId="0" fontId="13" fillId="0" borderId="21" xfId="0" applyFont="1" applyBorder="1" applyAlignment="1">
      <alignment horizontal="center"/>
    </xf>
    <xf numFmtId="173" fontId="13" fillId="0" borderId="21" xfId="572" applyNumberFormat="1" applyFont="1" applyBorder="1" applyAlignment="1" applyProtection="1">
      <alignment horizontal="center" vertical="center"/>
      <protection locked="0"/>
    </xf>
    <xf numFmtId="4" fontId="13" fillId="0" borderId="21" xfId="925" applyNumberFormat="1" applyFont="1" applyFill="1" applyBorder="1" applyAlignment="1" applyProtection="1">
      <alignment horizontal="right" vertical="center"/>
      <protection locked="0"/>
    </xf>
    <xf numFmtId="4" fontId="13" fillId="0" borderId="21" xfId="574" applyNumberFormat="1" applyFont="1" applyBorder="1" applyAlignment="1">
      <alignment horizontal="right" vertical="center"/>
    </xf>
    <xf numFmtId="0" fontId="13" fillId="0" borderId="0" xfId="480" applyFont="1" applyAlignment="1">
      <alignment horizontal="left" vertical="center"/>
    </xf>
    <xf numFmtId="169" fontId="13" fillId="0" borderId="0" xfId="480" applyNumberFormat="1" applyFont="1" applyAlignment="1">
      <alignment horizontal="right" vertical="center"/>
    </xf>
    <xf numFmtId="0" fontId="13" fillId="0" borderId="0" xfId="0" applyFont="1" applyAlignment="1">
      <alignment horizontal="center"/>
    </xf>
    <xf numFmtId="169" fontId="13" fillId="0" borderId="0" xfId="0" applyNumberFormat="1" applyFont="1" applyAlignment="1">
      <alignment horizontal="center"/>
    </xf>
    <xf numFmtId="170" fontId="13" fillId="0" borderId="21" xfId="718" applyNumberFormat="1" applyFont="1" applyFill="1" applyBorder="1" applyAlignment="1">
      <alignment horizontal="center" vertical="center"/>
    </xf>
    <xf numFmtId="0" fontId="13" fillId="0" borderId="0" xfId="0" applyFont="1" applyAlignment="1">
      <alignment horizontal="center" vertical="center"/>
    </xf>
    <xf numFmtId="0" fontId="13" fillId="0" borderId="26" xfId="0" applyFont="1" applyBorder="1" applyAlignment="1">
      <alignment horizontal="center" vertical="center"/>
    </xf>
    <xf numFmtId="0" fontId="13" fillId="0" borderId="0" xfId="0" applyFont="1" applyAlignment="1">
      <alignment vertical="center"/>
    </xf>
    <xf numFmtId="0" fontId="13" fillId="0" borderId="0" xfId="0" applyFont="1" applyAlignment="1">
      <alignment horizontal="left" vertical="center"/>
    </xf>
    <xf numFmtId="0" fontId="13" fillId="0" borderId="55" xfId="0" applyFont="1" applyBorder="1"/>
    <xf numFmtId="0" fontId="13" fillId="0" borderId="56" xfId="0" applyFont="1" applyBorder="1"/>
    <xf numFmtId="0" fontId="13" fillId="0" borderId="31" xfId="0" applyFont="1" applyBorder="1"/>
    <xf numFmtId="2" fontId="13" fillId="0" borderId="21" xfId="0" applyNumberFormat="1" applyFont="1" applyBorder="1" applyAlignment="1">
      <alignment horizontal="center" vertical="center"/>
    </xf>
    <xf numFmtId="39" fontId="13" fillId="0" borderId="21" xfId="923" applyNumberFormat="1" applyFont="1" applyBorder="1" applyAlignment="1">
      <alignment horizontal="center" vertical="center"/>
    </xf>
    <xf numFmtId="4" fontId="13" fillId="0" borderId="0" xfId="0" applyNumberFormat="1" applyFont="1"/>
    <xf numFmtId="4" fontId="13" fillId="0" borderId="31" xfId="0" applyNumberFormat="1" applyFont="1" applyBorder="1"/>
    <xf numFmtId="186" fontId="13" fillId="0" borderId="0" xfId="0" applyNumberFormat="1" applyFont="1"/>
    <xf numFmtId="0" fontId="13" fillId="34" borderId="21" xfId="0" applyFont="1" applyFill="1" applyBorder="1" applyAlignment="1">
      <alignment horizontal="center" vertical="center"/>
    </xf>
    <xf numFmtId="178" fontId="13" fillId="0" borderId="21" xfId="0" applyNumberFormat="1" applyFont="1" applyBorder="1" applyAlignment="1">
      <alignment horizontal="center" vertical="center"/>
    </xf>
    <xf numFmtId="178" fontId="13" fillId="0" borderId="0" xfId="0" applyNumberFormat="1" applyFont="1"/>
    <xf numFmtId="4" fontId="13" fillId="0" borderId="21" xfId="654" applyNumberFormat="1" applyFont="1" applyBorder="1" applyAlignment="1">
      <alignment horizontal="center" vertical="center"/>
    </xf>
    <xf numFmtId="9" fontId="13" fillId="0" borderId="21" xfId="0" applyNumberFormat="1" applyFont="1" applyBorder="1" applyAlignment="1">
      <alignment horizontal="center" vertical="center"/>
    </xf>
    <xf numFmtId="166" fontId="12" fillId="37" borderId="21" xfId="0" applyNumberFormat="1" applyFont="1" applyFill="1" applyBorder="1" applyAlignment="1">
      <alignment horizontal="center" vertical="center"/>
    </xf>
    <xf numFmtId="39" fontId="12" fillId="37" borderId="21" xfId="0" applyNumberFormat="1" applyFont="1" applyFill="1" applyBorder="1" applyAlignment="1">
      <alignment horizontal="center" vertical="center"/>
    </xf>
    <xf numFmtId="10" fontId="12" fillId="37" borderId="21" xfId="0" applyNumberFormat="1" applyFont="1" applyFill="1" applyBorder="1" applyAlignment="1">
      <alignment horizontal="center" vertical="center"/>
    </xf>
    <xf numFmtId="166" fontId="12" fillId="0" borderId="21" xfId="923" applyFont="1" applyBorder="1" applyAlignment="1">
      <alignment vertical="center"/>
    </xf>
    <xf numFmtId="166" fontId="12" fillId="0" borderId="51" xfId="923" applyFont="1" applyBorder="1" applyAlignment="1">
      <alignment vertical="center"/>
    </xf>
    <xf numFmtId="0" fontId="13" fillId="0" borderId="27" xfId="0" applyFont="1" applyBorder="1"/>
    <xf numFmtId="4" fontId="13" fillId="0" borderId="60" xfId="0" applyNumberFormat="1" applyFont="1" applyBorder="1"/>
    <xf numFmtId="0" fontId="12" fillId="37" borderId="38" xfId="0" applyFont="1" applyFill="1" applyBorder="1" applyAlignment="1">
      <alignment horizontal="center" vertical="center"/>
    </xf>
    <xf numFmtId="0" fontId="13" fillId="0" borderId="62" xfId="0" applyFont="1" applyBorder="1" applyAlignment="1">
      <alignment horizontal="center" vertical="center"/>
    </xf>
    <xf numFmtId="0" fontId="13" fillId="0" borderId="50" xfId="0" applyFont="1" applyBorder="1" applyAlignment="1">
      <alignment horizontal="center" vertical="center"/>
    </xf>
    <xf numFmtId="0" fontId="12" fillId="0" borderId="0" xfId="0" applyFont="1" applyAlignment="1">
      <alignment horizontal="center" vertical="center"/>
    </xf>
    <xf numFmtId="0" fontId="13" fillId="0" borderId="29" xfId="0" applyFont="1" applyBorder="1" applyAlignment="1">
      <alignment horizontal="center" vertical="center"/>
    </xf>
    <xf numFmtId="0" fontId="12" fillId="37" borderId="25" xfId="0" applyFont="1" applyFill="1" applyBorder="1" applyAlignment="1">
      <alignment vertical="center"/>
    </xf>
    <xf numFmtId="0" fontId="13" fillId="37" borderId="25" xfId="0" applyFont="1" applyFill="1" applyBorder="1" applyAlignment="1">
      <alignment horizontal="center" vertical="center"/>
    </xf>
    <xf numFmtId="0" fontId="13" fillId="37" borderId="65" xfId="0" applyFont="1" applyFill="1" applyBorder="1" applyAlignment="1">
      <alignment horizontal="center" vertical="center"/>
    </xf>
    <xf numFmtId="0" fontId="13" fillId="0" borderId="67" xfId="0" applyFont="1" applyBorder="1" applyAlignment="1">
      <alignment horizontal="center" vertical="center"/>
    </xf>
    <xf numFmtId="0" fontId="13" fillId="0" borderId="66" xfId="0" applyFont="1" applyBorder="1" applyAlignment="1">
      <alignment horizontal="center" vertical="center"/>
    </xf>
    <xf numFmtId="0" fontId="13" fillId="0" borderId="68" xfId="0" applyFont="1" applyBorder="1" applyAlignment="1">
      <alignment horizontal="center" vertical="center"/>
    </xf>
    <xf numFmtId="0" fontId="13" fillId="0" borderId="68" xfId="0" applyFont="1" applyBorder="1" applyAlignment="1">
      <alignment vertical="center"/>
    </xf>
    <xf numFmtId="40" fontId="13" fillId="0" borderId="62" xfId="0" applyNumberFormat="1" applyFont="1" applyBorder="1" applyAlignment="1">
      <alignment horizontal="left" vertical="center"/>
    </xf>
    <xf numFmtId="40" fontId="13" fillId="0" borderId="62" xfId="0" applyNumberFormat="1" applyFont="1" applyBorder="1" applyAlignment="1">
      <alignment horizontal="center" vertical="center"/>
    </xf>
    <xf numFmtId="0" fontId="13" fillId="0" borderId="23" xfId="0" applyFont="1" applyBorder="1" applyAlignment="1">
      <alignment horizontal="left" vertical="center"/>
    </xf>
    <xf numFmtId="2" fontId="13" fillId="0" borderId="0" xfId="0" applyNumberFormat="1" applyFont="1" applyAlignment="1">
      <alignment horizontal="center" vertical="center"/>
    </xf>
    <xf numFmtId="181" fontId="13" fillId="0" borderId="0" xfId="0" applyNumberFormat="1" applyFont="1" applyAlignment="1">
      <alignment horizontal="center" vertical="center"/>
    </xf>
    <xf numFmtId="2" fontId="13" fillId="0" borderId="21" xfId="0" applyNumberFormat="1" applyFont="1" applyBorder="1" applyAlignment="1">
      <alignment horizontal="right" vertical="center"/>
    </xf>
    <xf numFmtId="0" fontId="13" fillId="0" borderId="66" xfId="0" applyFont="1" applyBorder="1" applyAlignment="1">
      <alignment vertical="center"/>
    </xf>
    <xf numFmtId="0" fontId="13" fillId="0" borderId="69" xfId="0" applyFont="1" applyBorder="1" applyAlignment="1">
      <alignment vertical="center"/>
    </xf>
    <xf numFmtId="0" fontId="12" fillId="0" borderId="21" xfId="0" applyFont="1" applyBorder="1" applyAlignment="1">
      <alignment horizontal="center"/>
    </xf>
    <xf numFmtId="4" fontId="12" fillId="0" borderId="21" xfId="0" applyNumberFormat="1" applyFont="1" applyBorder="1" applyAlignment="1">
      <alignment horizontal="center"/>
    </xf>
    <xf numFmtId="4" fontId="13" fillId="0" borderId="21" xfId="0" applyNumberFormat="1" applyFont="1" applyBorder="1" applyAlignment="1">
      <alignment horizontal="center"/>
    </xf>
    <xf numFmtId="0" fontId="13" fillId="37" borderId="21" xfId="0" applyFont="1" applyFill="1" applyBorder="1" applyAlignment="1">
      <alignment horizontal="center"/>
    </xf>
    <xf numFmtId="4" fontId="13" fillId="37" borderId="21" xfId="0" applyNumberFormat="1" applyFont="1" applyFill="1" applyBorder="1" applyAlignment="1">
      <alignment horizontal="center"/>
    </xf>
    <xf numFmtId="4" fontId="12" fillId="37" borderId="21" xfId="0" applyNumberFormat="1" applyFont="1" applyFill="1" applyBorder="1" applyAlignment="1">
      <alignment horizontal="center"/>
    </xf>
    <xf numFmtId="0" fontId="84" fillId="37" borderId="21" xfId="0" applyFont="1" applyFill="1" applyBorder="1" applyAlignment="1">
      <alignment horizontal="center"/>
    </xf>
    <xf numFmtId="4" fontId="84" fillId="37" borderId="21" xfId="0" applyNumberFormat="1" applyFont="1" applyFill="1" applyBorder="1" applyAlignment="1">
      <alignment horizontal="center"/>
    </xf>
    <xf numFmtId="4" fontId="85" fillId="37" borderId="21" xfId="0" applyNumberFormat="1" applyFont="1" applyFill="1" applyBorder="1" applyAlignment="1">
      <alignment horizontal="center"/>
    </xf>
    <xf numFmtId="166" fontId="13" fillId="0" borderId="21" xfId="0" applyNumberFormat="1" applyFont="1" applyBorder="1" applyAlignment="1">
      <alignment horizontal="center"/>
    </xf>
    <xf numFmtId="4" fontId="13" fillId="38" borderId="21" xfId="0" applyNumberFormat="1" applyFont="1" applyFill="1" applyBorder="1" applyAlignment="1">
      <alignment horizontal="center"/>
    </xf>
    <xf numFmtId="182" fontId="13" fillId="0" borderId="0" xfId="0" applyNumberFormat="1" applyFont="1"/>
    <xf numFmtId="0" fontId="6" fillId="35" borderId="21" xfId="0" applyFont="1" applyFill="1" applyBorder="1" applyAlignment="1">
      <alignment horizontal="center" vertical="center"/>
    </xf>
    <xf numFmtId="0" fontId="6" fillId="0" borderId="21" xfId="0" applyFont="1" applyBorder="1" applyAlignment="1">
      <alignment horizontal="center" vertical="center"/>
    </xf>
    <xf numFmtId="0" fontId="8" fillId="35" borderId="0" xfId="0" applyFont="1" applyFill="1"/>
    <xf numFmtId="175" fontId="0" fillId="0" borderId="0" xfId="0" applyNumberFormat="1"/>
    <xf numFmtId="0" fontId="12" fillId="37" borderId="25" xfId="0" applyFont="1" applyFill="1" applyBorder="1" applyAlignment="1">
      <alignment horizontal="center" vertical="center"/>
    </xf>
    <xf numFmtId="179" fontId="13" fillId="0" borderId="21" xfId="0" applyNumberFormat="1" applyFont="1" applyBorder="1" applyAlignment="1">
      <alignment horizontal="center" vertical="center"/>
    </xf>
    <xf numFmtId="4" fontId="13" fillId="0" borderId="21" xfId="654" applyNumberFormat="1" applyFont="1" applyFill="1" applyBorder="1" applyAlignment="1">
      <alignment horizontal="center" vertical="center"/>
    </xf>
    <xf numFmtId="9" fontId="13" fillId="0" borderId="0" xfId="654" applyFont="1"/>
    <xf numFmtId="9" fontId="13" fillId="0" borderId="21" xfId="654" applyFont="1" applyBorder="1" applyAlignment="1">
      <alignment horizontal="center"/>
    </xf>
    <xf numFmtId="9" fontId="13" fillId="0" borderId="0" xfId="0" applyNumberFormat="1" applyFont="1"/>
    <xf numFmtId="0" fontId="12" fillId="37" borderId="110" xfId="0" applyFont="1" applyFill="1" applyBorder="1" applyAlignment="1">
      <alignment horizontal="center" vertical="center"/>
    </xf>
    <xf numFmtId="186" fontId="12" fillId="37" borderId="21" xfId="0" applyNumberFormat="1" applyFont="1" applyFill="1" applyBorder="1" applyAlignment="1">
      <alignment horizontal="center" vertical="center"/>
    </xf>
    <xf numFmtId="0" fontId="6" fillId="0" borderId="0" xfId="0" applyFont="1"/>
    <xf numFmtId="166" fontId="99" fillId="0" borderId="21" xfId="923" applyFont="1" applyFill="1" applyBorder="1" applyAlignment="1">
      <alignment horizontal="center" vertical="center"/>
    </xf>
    <xf numFmtId="0" fontId="12" fillId="0" borderId="21" xfId="0" applyFont="1" applyBorder="1" applyAlignment="1">
      <alignment vertical="center" wrapText="1"/>
    </xf>
    <xf numFmtId="0" fontId="98" fillId="37" borderId="21" xfId="0" applyFont="1" applyFill="1" applyBorder="1" applyAlignment="1">
      <alignment horizontal="center" vertical="center"/>
    </xf>
    <xf numFmtId="166" fontId="99" fillId="35" borderId="21" xfId="923" applyFont="1" applyFill="1" applyBorder="1" applyAlignment="1">
      <alignment horizontal="center" vertical="center"/>
    </xf>
    <xf numFmtId="0" fontId="13" fillId="0" borderId="21" xfId="0" applyFont="1" applyBorder="1" applyAlignment="1">
      <alignment horizontal="center"/>
    </xf>
    <xf numFmtId="0" fontId="98" fillId="37" borderId="21" xfId="0" applyFont="1" applyFill="1" applyBorder="1" applyAlignment="1">
      <alignment horizontal="center" vertical="center"/>
    </xf>
    <xf numFmtId="166" fontId="99" fillId="35" borderId="21" xfId="923" applyFont="1" applyFill="1" applyBorder="1" applyAlignment="1">
      <alignment horizontal="center" vertical="center"/>
    </xf>
    <xf numFmtId="0" fontId="99" fillId="0" borderId="21" xfId="480" applyFont="1" applyBorder="1" applyAlignment="1">
      <alignment horizontal="center" vertical="center"/>
    </xf>
    <xf numFmtId="0" fontId="99" fillId="0" borderId="21" xfId="480" applyFont="1" applyBorder="1" applyAlignment="1">
      <alignment horizontal="left" vertical="center" wrapText="1"/>
    </xf>
    <xf numFmtId="0" fontId="99" fillId="0" borderId="21" xfId="0" applyFont="1" applyBorder="1" applyAlignment="1">
      <alignment horizontal="center" vertical="center"/>
    </xf>
    <xf numFmtId="0" fontId="98" fillId="37" borderId="21" xfId="0" applyFont="1" applyFill="1" applyBorder="1" applyAlignment="1">
      <alignment horizontal="left" vertical="center"/>
    </xf>
    <xf numFmtId="0" fontId="99" fillId="37" borderId="21" xfId="0" applyFont="1" applyFill="1" applyBorder="1" applyAlignment="1">
      <alignment horizontal="center" vertical="center"/>
    </xf>
    <xf numFmtId="0" fontId="10" fillId="37" borderId="21" xfId="0" applyFont="1" applyFill="1" applyBorder="1" applyAlignment="1">
      <alignment horizontal="center" vertical="center" wrapText="1"/>
    </xf>
    <xf numFmtId="0" fontId="10" fillId="37" borderId="21" xfId="0" applyFont="1" applyFill="1" applyBorder="1" applyAlignment="1">
      <alignment horizontal="center" vertical="center"/>
    </xf>
    <xf numFmtId="0" fontId="6" fillId="0" borderId="21" xfId="0" applyFont="1" applyBorder="1" applyAlignment="1">
      <alignment vertical="center" wrapText="1"/>
    </xf>
    <xf numFmtId="0" fontId="99" fillId="35" borderId="21" xfId="0" applyFont="1" applyFill="1" applyBorder="1" applyAlignment="1">
      <alignment horizontal="center" vertical="center"/>
    </xf>
    <xf numFmtId="0" fontId="13" fillId="0" borderId="21" xfId="491" applyFont="1" applyBorder="1" applyAlignment="1">
      <alignment horizontal="center" vertical="center"/>
    </xf>
    <xf numFmtId="0" fontId="84" fillId="0" borderId="0" xfId="0" applyFont="1" applyAlignment="1">
      <alignment wrapText="1"/>
    </xf>
    <xf numFmtId="0" fontId="11" fillId="0" borderId="21" xfId="480" applyFont="1" applyBorder="1" applyAlignment="1">
      <alignment horizontal="center" vertical="center"/>
    </xf>
    <xf numFmtId="0" fontId="11" fillId="0" borderId="21" xfId="480" applyFont="1" applyBorder="1" applyAlignment="1">
      <alignment horizontal="left" vertical="center"/>
    </xf>
    <xf numFmtId="0" fontId="11" fillId="0" borderId="21" xfId="0" applyFont="1" applyBorder="1" applyAlignment="1">
      <alignment horizontal="center" vertical="center"/>
    </xf>
    <xf numFmtId="0" fontId="10" fillId="0" borderId="58" xfId="0" applyFont="1" applyBorder="1" applyAlignment="1">
      <alignment horizontal="center" vertical="center"/>
    </xf>
    <xf numFmtId="0" fontId="10" fillId="0" borderId="51" xfId="0" applyFont="1" applyBorder="1" applyAlignment="1">
      <alignment vertical="center"/>
    </xf>
    <xf numFmtId="0" fontId="6" fillId="0" borderId="51" xfId="0" applyFont="1" applyBorder="1" applyAlignment="1">
      <alignment vertical="center"/>
    </xf>
    <xf numFmtId="166" fontId="10" fillId="0" borderId="52" xfId="0" applyNumberFormat="1" applyFont="1" applyBorder="1" applyAlignment="1">
      <alignment vertical="center"/>
    </xf>
    <xf numFmtId="3" fontId="6" fillId="0" borderId="81" xfId="0" applyNumberFormat="1" applyFont="1" applyBorder="1" applyAlignment="1">
      <alignment horizontal="center" vertical="center"/>
    </xf>
    <xf numFmtId="0" fontId="6" fillId="0" borderId="67" xfId="0" applyFont="1" applyBorder="1" applyAlignment="1">
      <alignment horizontal="left" vertical="center" wrapText="1"/>
    </xf>
    <xf numFmtId="0" fontId="6" fillId="0" borderId="66" xfId="0" applyFont="1" applyBorder="1" applyAlignment="1">
      <alignment horizontal="center" vertical="center"/>
    </xf>
    <xf numFmtId="169" fontId="6" fillId="0" borderId="66" xfId="0" applyNumberFormat="1" applyFont="1" applyBorder="1" applyAlignment="1">
      <alignment vertical="center"/>
    </xf>
    <xf numFmtId="187" fontId="6" fillId="0" borderId="66" xfId="923" applyNumberFormat="1" applyFont="1" applyBorder="1" applyAlignment="1">
      <alignment vertical="center"/>
    </xf>
    <xf numFmtId="166" fontId="6" fillId="0" borderId="66" xfId="923" applyFont="1" applyBorder="1" applyAlignment="1">
      <alignment vertical="center"/>
    </xf>
    <xf numFmtId="166" fontId="6" fillId="0" borderId="37" xfId="0" applyNumberFormat="1" applyFont="1" applyBorder="1" applyAlignment="1">
      <alignment vertical="center"/>
    </xf>
    <xf numFmtId="0" fontId="99" fillId="35" borderId="21" xfId="0" applyFont="1" applyFill="1" applyBorder="1" applyAlignment="1">
      <alignment horizontal="left" vertical="center" wrapText="1"/>
    </xf>
    <xf numFmtId="0" fontId="99" fillId="35" borderId="0" xfId="0" applyFont="1" applyFill="1" applyAlignment="1">
      <alignment vertical="center"/>
    </xf>
    <xf numFmtId="0" fontId="99" fillId="0" borderId="0" xfId="0" applyFont="1"/>
    <xf numFmtId="0" fontId="99" fillId="0" borderId="21" xfId="0" applyFont="1" applyBorder="1" applyAlignment="1">
      <alignment horizontal="left" vertical="center" wrapText="1"/>
    </xf>
    <xf numFmtId="0" fontId="6" fillId="0" borderId="0" xfId="0" applyFont="1" applyAlignment="1">
      <alignment vertical="center"/>
    </xf>
    <xf numFmtId="0" fontId="10" fillId="37" borderId="57" xfId="0" applyFont="1" applyFill="1" applyBorder="1" applyAlignment="1">
      <alignment horizontal="center" vertical="center"/>
    </xf>
    <xf numFmtId="0" fontId="10" fillId="37" borderId="26" xfId="0" applyFont="1" applyFill="1" applyBorder="1" applyAlignment="1">
      <alignment horizontal="center" vertical="center" wrapText="1"/>
    </xf>
    <xf numFmtId="0" fontId="10" fillId="37" borderId="32" xfId="0" applyFont="1" applyFill="1" applyBorder="1" applyAlignment="1">
      <alignment horizontal="center" vertical="center" wrapText="1"/>
    </xf>
    <xf numFmtId="0" fontId="6" fillId="35" borderId="26" xfId="0" applyFont="1" applyFill="1" applyBorder="1" applyAlignment="1">
      <alignment horizontal="center" vertical="center" wrapText="1"/>
    </xf>
    <xf numFmtId="0" fontId="6" fillId="35" borderId="21" xfId="0" applyFont="1" applyFill="1" applyBorder="1" applyAlignment="1">
      <alignment horizontal="left" vertical="center" wrapText="1"/>
    </xf>
    <xf numFmtId="0" fontId="6" fillId="35" borderId="21" xfId="0" applyFont="1" applyFill="1" applyBorder="1" applyAlignment="1">
      <alignment horizontal="center" vertical="center" wrapText="1"/>
    </xf>
    <xf numFmtId="169" fontId="6" fillId="35" borderId="21" xfId="0" applyNumberFormat="1" applyFont="1" applyFill="1" applyBorder="1" applyAlignment="1">
      <alignment horizontal="center" vertical="center" wrapText="1"/>
    </xf>
    <xf numFmtId="166" fontId="6" fillId="35" borderId="21" xfId="923" applyFont="1" applyFill="1" applyBorder="1" applyAlignment="1">
      <alignment horizontal="center" vertical="center"/>
    </xf>
    <xf numFmtId="166" fontId="6" fillId="35" borderId="32" xfId="0" applyNumberFormat="1" applyFont="1" applyFill="1" applyBorder="1" applyAlignment="1">
      <alignment horizontal="center" vertical="center"/>
    </xf>
    <xf numFmtId="166" fontId="10" fillId="37" borderId="32" xfId="0" applyNumberFormat="1" applyFont="1" applyFill="1" applyBorder="1" applyAlignment="1">
      <alignment horizontal="center" vertical="center"/>
    </xf>
    <xf numFmtId="0" fontId="6" fillId="35" borderId="61" xfId="0" applyFont="1" applyFill="1" applyBorder="1" applyAlignment="1">
      <alignment horizontal="center" vertical="center" wrapText="1"/>
    </xf>
    <xf numFmtId="0" fontId="10" fillId="35" borderId="62" xfId="0" applyFont="1" applyFill="1" applyBorder="1" applyAlignment="1">
      <alignment horizontal="left" vertical="center" wrapText="1"/>
    </xf>
    <xf numFmtId="0" fontId="6" fillId="35" borderId="62" xfId="0" applyFont="1" applyFill="1" applyBorder="1" applyAlignment="1">
      <alignment horizontal="center" vertical="center" wrapText="1"/>
    </xf>
    <xf numFmtId="169" fontId="6" fillId="35" borderId="62" xfId="0" applyNumberFormat="1" applyFont="1" applyFill="1" applyBorder="1" applyAlignment="1">
      <alignment horizontal="center" vertical="center" wrapText="1"/>
    </xf>
    <xf numFmtId="0" fontId="6" fillId="35" borderId="62" xfId="0" applyFont="1" applyFill="1" applyBorder="1" applyAlignment="1">
      <alignment horizontal="center" vertical="center"/>
    </xf>
    <xf numFmtId="166" fontId="6" fillId="35" borderId="50" xfId="923" applyFont="1" applyFill="1" applyBorder="1" applyAlignment="1">
      <alignment horizontal="center" vertical="center"/>
    </xf>
    <xf numFmtId="166" fontId="10" fillId="35" borderId="32" xfId="0" applyNumberFormat="1" applyFont="1" applyFill="1" applyBorder="1" applyAlignment="1">
      <alignment horizontal="center" vertical="center"/>
    </xf>
    <xf numFmtId="166" fontId="6" fillId="35" borderId="21" xfId="923" applyFont="1" applyFill="1" applyBorder="1" applyAlignment="1">
      <alignment vertical="center"/>
    </xf>
    <xf numFmtId="166" fontId="6" fillId="35" borderId="32" xfId="0" applyNumberFormat="1" applyFont="1" applyFill="1" applyBorder="1" applyAlignment="1">
      <alignment vertical="center"/>
    </xf>
    <xf numFmtId="166" fontId="10" fillId="37" borderId="52" xfId="0" applyNumberFormat="1" applyFont="1" applyFill="1" applyBorder="1" applyAlignment="1">
      <alignment vertical="center"/>
    </xf>
    <xf numFmtId="0" fontId="10" fillId="35" borderId="76" xfId="0" applyFont="1" applyFill="1" applyBorder="1" applyAlignment="1">
      <alignment vertical="center"/>
    </xf>
    <xf numFmtId="0" fontId="10" fillId="35" borderId="63" xfId="0" applyFont="1" applyFill="1" applyBorder="1" applyAlignment="1">
      <alignment vertical="center"/>
    </xf>
    <xf numFmtId="0" fontId="10" fillId="35" borderId="77" xfId="0" applyFont="1" applyFill="1" applyBorder="1" applyAlignment="1">
      <alignment vertical="center"/>
    </xf>
    <xf numFmtId="0" fontId="6" fillId="35" borderId="0" xfId="0" applyFont="1" applyFill="1" applyAlignment="1">
      <alignment vertical="center"/>
    </xf>
    <xf numFmtId="0" fontId="6" fillId="0" borderId="26" xfId="0" applyFont="1" applyBorder="1" applyAlignment="1">
      <alignment horizontal="center" vertical="center"/>
    </xf>
    <xf numFmtId="169" fontId="6" fillId="0" borderId="21" xfId="0" applyNumberFormat="1" applyFont="1" applyBorder="1" applyAlignment="1">
      <alignment vertical="center"/>
    </xf>
    <xf numFmtId="166" fontId="6" fillId="0" borderId="21" xfId="923" applyFont="1" applyBorder="1" applyAlignment="1">
      <alignment vertical="center"/>
    </xf>
    <xf numFmtId="166" fontId="6" fillId="0" borderId="32" xfId="0" applyNumberFormat="1" applyFont="1" applyBorder="1" applyAlignment="1">
      <alignment vertical="center"/>
    </xf>
    <xf numFmtId="0" fontId="97" fillId="0" borderId="0" xfId="0" applyFont="1" applyAlignment="1">
      <alignment vertical="center"/>
    </xf>
    <xf numFmtId="166" fontId="10" fillId="37" borderId="32" xfId="0" applyNumberFormat="1" applyFont="1" applyFill="1" applyBorder="1" applyAlignment="1">
      <alignment vertical="center"/>
    </xf>
    <xf numFmtId="0" fontId="6" fillId="0" borderId="61" xfId="0" applyFont="1" applyBorder="1" applyAlignment="1">
      <alignment horizontal="center" vertical="center"/>
    </xf>
    <xf numFmtId="0" fontId="6" fillId="0" borderId="62" xfId="0" applyFont="1" applyBorder="1" applyAlignment="1">
      <alignment vertical="center"/>
    </xf>
    <xf numFmtId="166" fontId="6" fillId="0" borderId="64" xfId="0" applyNumberFormat="1" applyFont="1" applyBorder="1" applyAlignment="1">
      <alignment vertical="center"/>
    </xf>
    <xf numFmtId="166" fontId="10" fillId="37" borderId="109" xfId="0" applyNumberFormat="1" applyFont="1" applyFill="1" applyBorder="1" applyAlignment="1">
      <alignment vertical="center"/>
    </xf>
    <xf numFmtId="0" fontId="6" fillId="0" borderId="61" xfId="0" applyFont="1" applyBorder="1" applyAlignment="1">
      <alignment horizontal="center" vertical="center" wrapText="1"/>
    </xf>
    <xf numFmtId="0" fontId="6" fillId="0" borderId="62" xfId="0" applyFont="1" applyBorder="1" applyAlignment="1">
      <alignment horizontal="left" vertical="center" wrapText="1"/>
    </xf>
    <xf numFmtId="166" fontId="10" fillId="0" borderId="64" xfId="0" applyNumberFormat="1" applyFont="1" applyBorder="1" applyAlignment="1">
      <alignment vertical="center"/>
    </xf>
    <xf numFmtId="0" fontId="6" fillId="0" borderId="26" xfId="0" applyFont="1" applyBorder="1" applyAlignment="1">
      <alignment vertical="center" wrapText="1"/>
    </xf>
    <xf numFmtId="166" fontId="6" fillId="0" borderId="32" xfId="923" applyFont="1" applyBorder="1" applyAlignment="1">
      <alignment vertical="center" wrapText="1"/>
    </xf>
    <xf numFmtId="0" fontId="6" fillId="0" borderId="26" xfId="0" applyFont="1" applyBorder="1" applyAlignment="1">
      <alignment horizontal="center" vertical="center" wrapText="1"/>
    </xf>
    <xf numFmtId="0" fontId="10" fillId="0" borderId="61" xfId="0" applyFont="1" applyBorder="1" applyAlignment="1">
      <alignment horizontal="center" vertical="center"/>
    </xf>
    <xf numFmtId="0" fontId="10" fillId="0" borderId="62" xfId="0" applyFont="1" applyBorder="1" applyAlignment="1">
      <alignment vertical="center"/>
    </xf>
    <xf numFmtId="0" fontId="6" fillId="0" borderId="64" xfId="0" applyFont="1" applyBorder="1" applyAlignment="1">
      <alignment vertical="center"/>
    </xf>
    <xf numFmtId="0" fontId="6" fillId="0" borderId="21" xfId="0" applyFont="1" applyBorder="1" applyAlignment="1">
      <alignment horizontal="left" vertical="center" wrapText="1"/>
    </xf>
    <xf numFmtId="0" fontId="6" fillId="0" borderId="55" xfId="0" applyFont="1" applyBorder="1" applyAlignment="1">
      <alignment horizontal="center" vertical="center" wrapText="1"/>
    </xf>
    <xf numFmtId="0" fontId="6" fillId="0" borderId="55" xfId="0" applyFont="1" applyBorder="1" applyAlignment="1">
      <alignment horizontal="left" vertical="center" wrapText="1"/>
    </xf>
    <xf numFmtId="0" fontId="6" fillId="0" borderId="55" xfId="0" applyFont="1" applyBorder="1" applyAlignment="1">
      <alignment horizontal="center" vertical="center"/>
    </xf>
    <xf numFmtId="169" fontId="6" fillId="0" borderId="55" xfId="0" applyNumberFormat="1" applyFont="1" applyBorder="1" applyAlignment="1">
      <alignment vertical="center"/>
    </xf>
    <xf numFmtId="166" fontId="6" fillId="0" borderId="55" xfId="923" applyFont="1" applyBorder="1" applyAlignment="1">
      <alignment vertical="center"/>
    </xf>
    <xf numFmtId="166" fontId="6" fillId="0" borderId="55" xfId="0" applyNumberFormat="1" applyFont="1" applyBorder="1" applyAlignment="1">
      <alignment vertical="center"/>
    </xf>
    <xf numFmtId="2" fontId="6" fillId="35" borderId="21" xfId="0" applyNumberFormat="1" applyFont="1" applyFill="1" applyBorder="1" applyAlignment="1">
      <alignment horizontal="center" vertical="center" wrapText="1"/>
    </xf>
    <xf numFmtId="2" fontId="6" fillId="35" borderId="21" xfId="0" applyNumberFormat="1" applyFont="1" applyFill="1" applyBorder="1" applyAlignment="1">
      <alignment horizontal="center" vertical="center"/>
    </xf>
    <xf numFmtId="2" fontId="6" fillId="0" borderId="21" xfId="0" applyNumberFormat="1" applyFont="1" applyBorder="1" applyAlignment="1">
      <alignment vertical="center" wrapText="1"/>
    </xf>
    <xf numFmtId="4" fontId="6" fillId="0" borderId="21" xfId="0" applyNumberFormat="1" applyFont="1" applyBorder="1" applyAlignment="1">
      <alignment vertical="center" wrapText="1"/>
    </xf>
    <xf numFmtId="0" fontId="99" fillId="35" borderId="0" xfId="0" applyFont="1" applyFill="1"/>
    <xf numFmtId="10" fontId="98" fillId="0" borderId="21" xfId="0" applyNumberFormat="1" applyFont="1" applyBorder="1" applyAlignment="1">
      <alignment horizontal="center" vertical="center" wrapText="1"/>
    </xf>
    <xf numFmtId="10" fontId="98" fillId="35" borderId="21" xfId="0" applyNumberFormat="1" applyFont="1" applyFill="1" applyBorder="1" applyAlignment="1">
      <alignment horizontal="center" vertical="center" wrapText="1"/>
    </xf>
    <xf numFmtId="0" fontId="98" fillId="0" borderId="21" xfId="0" applyFont="1" applyBorder="1" applyAlignment="1">
      <alignment horizontal="center" vertical="center"/>
    </xf>
    <xf numFmtId="0" fontId="98" fillId="0" borderId="21" xfId="0" applyFont="1" applyBorder="1" applyAlignment="1">
      <alignment horizontal="center" vertical="center" wrapText="1"/>
    </xf>
    <xf numFmtId="0" fontId="99" fillId="35" borderId="0" xfId="0" applyFont="1" applyFill="1" applyAlignment="1">
      <alignment horizontal="center" vertical="center"/>
    </xf>
    <xf numFmtId="166" fontId="99" fillId="37" borderId="21" xfId="923" applyFont="1" applyFill="1" applyBorder="1" applyAlignment="1">
      <alignment horizontal="center" vertical="center"/>
    </xf>
    <xf numFmtId="4" fontId="99" fillId="37" borderId="21" xfId="0" applyNumberFormat="1" applyFont="1" applyFill="1" applyBorder="1" applyAlignment="1">
      <alignment horizontal="right" vertical="center"/>
    </xf>
    <xf numFmtId="0" fontId="99" fillId="35" borderId="21" xfId="0" applyFont="1" applyFill="1" applyBorder="1" applyAlignment="1">
      <alignment horizontal="left" vertical="center"/>
    </xf>
    <xf numFmtId="10" fontId="99" fillId="35" borderId="21" xfId="654" applyNumberFormat="1" applyFont="1" applyFill="1" applyBorder="1" applyAlignment="1">
      <alignment horizontal="right" vertical="center"/>
    </xf>
    <xf numFmtId="166" fontId="98" fillId="35" borderId="21" xfId="923" applyFont="1" applyFill="1" applyBorder="1" applyAlignment="1">
      <alignment horizontal="center" vertical="center"/>
    </xf>
    <xf numFmtId="4" fontId="98" fillId="35" borderId="21" xfId="0" applyNumberFormat="1" applyFont="1" applyFill="1" applyBorder="1" applyAlignment="1">
      <alignment horizontal="right" vertical="center"/>
    </xf>
    <xf numFmtId="10" fontId="98" fillId="35" borderId="21" xfId="654" applyNumberFormat="1" applyFont="1" applyFill="1" applyBorder="1" applyAlignment="1">
      <alignment horizontal="right" vertical="center"/>
    </xf>
    <xf numFmtId="10" fontId="99" fillId="37" borderId="21" xfId="654" applyNumberFormat="1" applyFont="1" applyFill="1" applyBorder="1" applyAlignment="1">
      <alignment horizontal="right" vertical="center"/>
    </xf>
    <xf numFmtId="10" fontId="99" fillId="35" borderId="0" xfId="0" applyNumberFormat="1" applyFont="1" applyFill="1"/>
    <xf numFmtId="0" fontId="99" fillId="35" borderId="21" xfId="480" applyFont="1" applyFill="1" applyBorder="1" applyAlignment="1">
      <alignment horizontal="left" vertical="center" wrapText="1"/>
    </xf>
    <xf numFmtId="169" fontId="99" fillId="35" borderId="0" xfId="0" applyNumberFormat="1" applyFont="1" applyFill="1"/>
    <xf numFmtId="166" fontId="99" fillId="0" borderId="21" xfId="923" applyFont="1" applyBorder="1" applyAlignment="1">
      <alignment horizontal="center" vertical="center"/>
    </xf>
    <xf numFmtId="0" fontId="99" fillId="0" borderId="0" xfId="0" applyFont="1" applyAlignment="1">
      <alignment horizontal="left"/>
    </xf>
    <xf numFmtId="43" fontId="99" fillId="35" borderId="0" xfId="0" applyNumberFormat="1" applyFont="1" applyFill="1"/>
    <xf numFmtId="4" fontId="98" fillId="0" borderId="21" xfId="0" applyNumberFormat="1" applyFont="1" applyBorder="1" applyAlignment="1">
      <alignment horizontal="right" vertical="center"/>
    </xf>
    <xf numFmtId="166" fontId="98" fillId="0" borderId="21" xfId="0" applyNumberFormat="1" applyFont="1" applyBorder="1" applyAlignment="1">
      <alignment vertical="center"/>
    </xf>
    <xf numFmtId="0" fontId="98" fillId="35" borderId="0" xfId="0" applyFont="1" applyFill="1"/>
    <xf numFmtId="0" fontId="98" fillId="37" borderId="21" xfId="0" applyFont="1" applyFill="1" applyBorder="1" applyAlignment="1">
      <alignment horizontal="left" vertical="center" wrapText="1"/>
    </xf>
    <xf numFmtId="166" fontId="98" fillId="37" borderId="21" xfId="923" applyFont="1" applyFill="1" applyBorder="1" applyAlignment="1">
      <alignment horizontal="center" vertical="center"/>
    </xf>
    <xf numFmtId="0" fontId="99" fillId="0" borderId="21" xfId="0" applyFont="1" applyBorder="1" applyAlignment="1">
      <alignment horizontal="left" vertical="center"/>
    </xf>
    <xf numFmtId="4" fontId="98" fillId="37" borderId="21" xfId="0" applyNumberFormat="1" applyFont="1" applyFill="1" applyBorder="1" applyAlignment="1">
      <alignment horizontal="right" vertical="center"/>
    </xf>
    <xf numFmtId="0" fontId="99" fillId="35" borderId="0" xfId="0" applyFont="1" applyFill="1" applyAlignment="1">
      <alignment horizontal="center"/>
    </xf>
    <xf numFmtId="4" fontId="99" fillId="35" borderId="0" xfId="0" applyNumberFormat="1" applyFont="1" applyFill="1"/>
    <xf numFmtId="4" fontId="98" fillId="35" borderId="0" xfId="0" applyNumberFormat="1" applyFont="1" applyFill="1"/>
    <xf numFmtId="166" fontId="98" fillId="0" borderId="21" xfId="923" applyFont="1" applyBorder="1" applyAlignment="1">
      <alignment horizontal="center" vertical="center"/>
    </xf>
    <xf numFmtId="166" fontId="99" fillId="35" borderId="0" xfId="923" applyFont="1" applyFill="1"/>
    <xf numFmtId="172" fontId="99" fillId="0" borderId="21" xfId="923" applyNumberFormat="1" applyFont="1" applyBorder="1" applyAlignment="1">
      <alignment horizontal="center" vertical="center"/>
    </xf>
    <xf numFmtId="0" fontId="13" fillId="0" borderId="0" xfId="0" applyFont="1" applyBorder="1" applyAlignment="1">
      <alignment vertical="center"/>
    </xf>
    <xf numFmtId="3" fontId="13" fillId="0" borderId="21" xfId="0" applyNumberFormat="1" applyFont="1" applyFill="1" applyBorder="1" applyAlignment="1">
      <alignment horizontal="center" vertical="center"/>
    </xf>
    <xf numFmtId="40" fontId="13" fillId="0" borderId="21" xfId="923" applyNumberFormat="1" applyFont="1" applyFill="1" applyBorder="1" applyAlignment="1">
      <alignment horizontal="center" vertical="center"/>
    </xf>
    <xf numFmtId="0" fontId="6" fillId="35" borderId="21" xfId="0" applyFont="1" applyFill="1" applyBorder="1"/>
    <xf numFmtId="2" fontId="6" fillId="0" borderId="21" xfId="0" applyNumberFormat="1" applyFont="1" applyBorder="1" applyAlignment="1">
      <alignment horizontal="center" vertical="center"/>
    </xf>
    <xf numFmtId="0" fontId="12" fillId="37" borderId="21" xfId="0" applyFont="1" applyFill="1" applyBorder="1" applyAlignment="1">
      <alignment horizontal="center" vertical="center" wrapText="1"/>
    </xf>
    <xf numFmtId="0" fontId="13" fillId="0" borderId="25" xfId="0" applyFont="1" applyBorder="1" applyAlignment="1">
      <alignment horizontal="left" vertical="center"/>
    </xf>
    <xf numFmtId="2" fontId="13" fillId="0" borderId="28" xfId="0" applyNumberFormat="1" applyFont="1" applyBorder="1" applyAlignment="1">
      <alignment horizontal="center" vertical="center"/>
    </xf>
    <xf numFmtId="0" fontId="102" fillId="0" borderId="21" xfId="962" applyFont="1" applyBorder="1" applyAlignment="1">
      <alignment horizontal="left" vertical="center"/>
    </xf>
    <xf numFmtId="0" fontId="11" fillId="0" borderId="21" xfId="962" applyFont="1" applyBorder="1" applyAlignment="1">
      <alignment horizontal="left" vertical="center"/>
    </xf>
    <xf numFmtId="0" fontId="98" fillId="37" borderId="21" xfId="0" applyFont="1" applyFill="1" applyBorder="1" applyAlignment="1">
      <alignment horizontal="center" vertical="center"/>
    </xf>
    <xf numFmtId="0" fontId="12" fillId="0" borderId="21" xfId="0" applyFont="1" applyBorder="1" applyAlignment="1">
      <alignment horizontal="center" vertical="center" wrapText="1"/>
    </xf>
    <xf numFmtId="2" fontId="13" fillId="0" borderId="21" xfId="0" applyNumberFormat="1" applyFont="1" applyFill="1" applyBorder="1" applyAlignment="1">
      <alignment horizontal="right" vertical="center"/>
    </xf>
    <xf numFmtId="166" fontId="99" fillId="35" borderId="21" xfId="923" applyFont="1" applyFill="1" applyBorder="1" applyAlignment="1">
      <alignment horizontal="center" vertical="center"/>
    </xf>
    <xf numFmtId="0" fontId="99" fillId="0" borderId="21" xfId="0" applyFont="1" applyFill="1" applyBorder="1" applyAlignment="1">
      <alignment horizontal="center" vertical="center"/>
    </xf>
    <xf numFmtId="0" fontId="99" fillId="0" borderId="21" xfId="0" applyFont="1" applyFill="1" applyBorder="1" applyAlignment="1">
      <alignment horizontal="center" vertical="center" wrapText="1"/>
    </xf>
    <xf numFmtId="0" fontId="99" fillId="0" borderId="21" xfId="0" applyFont="1" applyFill="1" applyBorder="1" applyAlignment="1">
      <alignment horizontal="left" vertical="center" wrapText="1"/>
    </xf>
    <xf numFmtId="10" fontId="99" fillId="0" borderId="21" xfId="654" applyNumberFormat="1" applyFont="1" applyFill="1" applyBorder="1" applyAlignment="1">
      <alignment horizontal="right" vertical="center"/>
    </xf>
    <xf numFmtId="4" fontId="13" fillId="0" borderId="25" xfId="0" applyNumberFormat="1" applyFont="1" applyFill="1" applyBorder="1" applyAlignment="1">
      <alignment horizontal="center" vertical="center"/>
    </xf>
    <xf numFmtId="166" fontId="99" fillId="35" borderId="21" xfId="923" applyFont="1" applyFill="1" applyBorder="1" applyAlignment="1">
      <alignment horizontal="center" vertical="center"/>
    </xf>
    <xf numFmtId="0" fontId="11" fillId="0" borderId="21" xfId="0" applyFont="1" applyFill="1" applyBorder="1"/>
    <xf numFmtId="2" fontId="13" fillId="0" borderId="21" xfId="0" applyNumberFormat="1" applyFont="1" applyBorder="1" applyAlignment="1">
      <alignment horizontal="center" vertical="center"/>
    </xf>
    <xf numFmtId="2" fontId="13" fillId="0" borderId="25" xfId="0" applyNumberFormat="1" applyFont="1" applyBorder="1" applyAlignment="1">
      <alignment horizontal="center" vertical="center"/>
    </xf>
    <xf numFmtId="0" fontId="12" fillId="0" borderId="21" xfId="0" applyFont="1" applyBorder="1" applyAlignment="1">
      <alignment horizontal="center" vertical="center"/>
    </xf>
    <xf numFmtId="0" fontId="12" fillId="37" borderId="21" xfId="0" applyFont="1" applyFill="1" applyBorder="1" applyAlignment="1">
      <alignment horizontal="center" vertical="center"/>
    </xf>
    <xf numFmtId="40" fontId="13" fillId="0" borderId="25" xfId="0" applyNumberFormat="1" applyFont="1" applyBorder="1" applyAlignment="1">
      <alignment horizontal="center" vertical="center"/>
    </xf>
    <xf numFmtId="181" fontId="13" fillId="0" borderId="21" xfId="0" applyNumberFormat="1" applyFont="1" applyBorder="1" applyAlignment="1">
      <alignment horizontal="center" vertical="center"/>
    </xf>
    <xf numFmtId="4" fontId="13" fillId="0" borderId="21" xfId="0" applyNumberFormat="1" applyFont="1" applyFill="1" applyBorder="1" applyAlignment="1">
      <alignment horizontal="center" vertical="center"/>
    </xf>
    <xf numFmtId="2" fontId="13" fillId="0" borderId="21" xfId="0" applyNumberFormat="1" applyFont="1" applyFill="1" applyBorder="1" applyAlignment="1">
      <alignment horizontal="center" vertical="center"/>
    </xf>
    <xf numFmtId="0" fontId="13" fillId="0" borderId="29" xfId="0" applyFont="1" applyBorder="1" applyAlignment="1">
      <alignment horizontal="left" vertical="center"/>
    </xf>
    <xf numFmtId="0" fontId="13" fillId="0" borderId="62" xfId="0" applyFont="1" applyBorder="1" applyAlignment="1">
      <alignment horizontal="left" vertical="center"/>
    </xf>
    <xf numFmtId="0" fontId="13" fillId="0" borderId="50" xfId="0" applyFont="1" applyBorder="1" applyAlignment="1">
      <alignment horizontal="left" vertical="center"/>
    </xf>
    <xf numFmtId="0" fontId="12" fillId="37" borderId="29" xfId="0" applyFont="1" applyFill="1" applyBorder="1" applyAlignment="1">
      <alignment horizontal="center" vertical="center"/>
    </xf>
    <xf numFmtId="0" fontId="12" fillId="37" borderId="62" xfId="0" applyFont="1" applyFill="1" applyBorder="1" applyAlignment="1">
      <alignment horizontal="center" vertical="center"/>
    </xf>
    <xf numFmtId="0" fontId="12" fillId="37" borderId="50" xfId="0" applyFont="1" applyFill="1" applyBorder="1" applyAlignment="1">
      <alignment horizontal="center" vertical="center"/>
    </xf>
    <xf numFmtId="0" fontId="12" fillId="37" borderId="65" xfId="0" applyFont="1" applyFill="1" applyBorder="1" applyAlignment="1">
      <alignment horizontal="center" vertical="center"/>
    </xf>
    <xf numFmtId="0" fontId="13" fillId="0" borderId="0" xfId="0" applyFont="1" applyBorder="1" applyAlignment="1">
      <alignment horizontal="left" vertical="center" wrapText="1"/>
    </xf>
    <xf numFmtId="0" fontId="13" fillId="0" borderId="21" xfId="0" applyFont="1" applyBorder="1" applyAlignment="1">
      <alignment horizontal="center" vertical="center"/>
    </xf>
    <xf numFmtId="0" fontId="93" fillId="42" borderId="21" xfId="0" applyFont="1" applyFill="1" applyBorder="1" applyAlignment="1">
      <alignment horizontal="right" vertical="center" wrapText="1"/>
    </xf>
    <xf numFmtId="0" fontId="93" fillId="42" borderId="21" xfId="0" applyFont="1" applyFill="1" applyBorder="1" applyAlignment="1">
      <alignment horizontal="center" vertical="center" wrapText="1"/>
    </xf>
    <xf numFmtId="185" fontId="93" fillId="42" borderId="21" xfId="0" applyNumberFormat="1" applyFont="1" applyFill="1" applyBorder="1" applyAlignment="1">
      <alignment horizontal="right" vertical="center" wrapText="1"/>
    </xf>
    <xf numFmtId="4" fontId="93" fillId="42" borderId="21" xfId="0" applyNumberFormat="1" applyFont="1" applyFill="1" applyBorder="1" applyAlignment="1">
      <alignment horizontal="right" vertical="center" wrapText="1"/>
    </xf>
    <xf numFmtId="0" fontId="94" fillId="43" borderId="21" xfId="0" applyFont="1" applyFill="1" applyBorder="1" applyAlignment="1">
      <alignment horizontal="right" vertical="center" wrapText="1"/>
    </xf>
    <xf numFmtId="0" fontId="94" fillId="43" borderId="21" xfId="0" applyFont="1" applyFill="1" applyBorder="1" applyAlignment="1">
      <alignment horizontal="center" vertical="center" wrapText="1"/>
    </xf>
    <xf numFmtId="185" fontId="94" fillId="43" borderId="21" xfId="0" applyNumberFormat="1" applyFont="1" applyFill="1" applyBorder="1" applyAlignment="1">
      <alignment horizontal="right" vertical="center" wrapText="1"/>
    </xf>
    <xf numFmtId="4" fontId="94" fillId="43" borderId="21" xfId="0" applyNumberFormat="1" applyFont="1" applyFill="1" applyBorder="1" applyAlignment="1">
      <alignment horizontal="right" vertical="center" wrapText="1"/>
    </xf>
    <xf numFmtId="0" fontId="94" fillId="44" borderId="21" xfId="0" applyFont="1" applyFill="1" applyBorder="1" applyAlignment="1">
      <alignment horizontal="right" vertical="center" wrapText="1"/>
    </xf>
    <xf numFmtId="0" fontId="94" fillId="44" borderId="21" xfId="0" applyFont="1" applyFill="1" applyBorder="1" applyAlignment="1">
      <alignment horizontal="center" vertical="center" wrapText="1"/>
    </xf>
    <xf numFmtId="185" fontId="94" fillId="44" borderId="21" xfId="0" applyNumberFormat="1" applyFont="1" applyFill="1" applyBorder="1" applyAlignment="1">
      <alignment horizontal="right" vertical="center" wrapText="1"/>
    </xf>
    <xf numFmtId="4" fontId="94" fillId="44" borderId="21" xfId="0" applyNumberFormat="1" applyFont="1" applyFill="1" applyBorder="1" applyAlignment="1">
      <alignment horizontal="right" vertical="center" wrapText="1"/>
    </xf>
    <xf numFmtId="4" fontId="94" fillId="41" borderId="21" xfId="0" applyNumberFormat="1" applyFont="1" applyFill="1" applyBorder="1" applyAlignment="1">
      <alignment horizontal="right" vertical="center" wrapText="1"/>
    </xf>
    <xf numFmtId="174" fontId="92" fillId="41" borderId="21" xfId="0" applyNumberFormat="1" applyFont="1" applyFill="1" applyBorder="1" applyAlignment="1">
      <alignment horizontal="right" vertical="center" wrapText="1"/>
    </xf>
    <xf numFmtId="10" fontId="98" fillId="37" borderId="21" xfId="0" applyNumberFormat="1" applyFont="1" applyFill="1" applyBorder="1" applyAlignment="1">
      <alignment horizontal="right" vertical="center"/>
    </xf>
    <xf numFmtId="0" fontId="13" fillId="0" borderId="21" xfId="0" applyFont="1" applyFill="1" applyBorder="1" applyAlignment="1">
      <alignment horizontal="center" vertical="center"/>
    </xf>
    <xf numFmtId="0" fontId="13" fillId="0" borderId="21" xfId="480" applyFont="1" applyFill="1" applyBorder="1" applyAlignment="1">
      <alignment horizontal="center" vertical="center"/>
    </xf>
    <xf numFmtId="0" fontId="13" fillId="0" borderId="21" xfId="491" applyFont="1" applyFill="1" applyBorder="1" applyAlignment="1">
      <alignment horizontal="left" vertical="center" wrapText="1"/>
    </xf>
    <xf numFmtId="4" fontId="13" fillId="0" borderId="21" xfId="480" applyNumberFormat="1" applyFont="1" applyFill="1" applyBorder="1" applyAlignment="1">
      <alignment horizontal="right" vertical="center"/>
    </xf>
    <xf numFmtId="0" fontId="13" fillId="0" borderId="38" xfId="491" applyFont="1" applyFill="1" applyBorder="1" applyAlignment="1">
      <alignment horizontal="left" vertical="center" wrapText="1"/>
    </xf>
    <xf numFmtId="173" fontId="13" fillId="0" borderId="21" xfId="571" applyNumberFormat="1" applyFont="1" applyFill="1" applyBorder="1" applyAlignment="1" applyProtection="1">
      <alignment horizontal="center" vertical="center"/>
      <protection locked="0"/>
    </xf>
    <xf numFmtId="0" fontId="6" fillId="35" borderId="21" xfId="0" applyFont="1" applyFill="1" applyBorder="1" applyAlignment="1">
      <alignment horizontal="left" vertical="center"/>
    </xf>
    <xf numFmtId="4" fontId="6" fillId="35" borderId="21" xfId="0" applyNumberFormat="1" applyFont="1" applyFill="1" applyBorder="1" applyAlignment="1">
      <alignment horizontal="right" vertical="center"/>
    </xf>
    <xf numFmtId="172" fontId="6" fillId="0" borderId="21" xfId="965" applyNumberFormat="1" applyFont="1" applyFill="1" applyBorder="1" applyAlignment="1">
      <alignment vertical="center"/>
    </xf>
    <xf numFmtId="2" fontId="7" fillId="35" borderId="21" xfId="0" applyNumberFormat="1" applyFont="1" applyFill="1" applyBorder="1" applyAlignment="1">
      <alignment horizontal="center" vertical="center"/>
    </xf>
    <xf numFmtId="169" fontId="6" fillId="35" borderId="21" xfId="0" applyNumberFormat="1" applyFont="1" applyFill="1" applyBorder="1" applyAlignment="1">
      <alignment horizontal="center" vertical="center"/>
    </xf>
    <xf numFmtId="4" fontId="6" fillId="35" borderId="21" xfId="0" applyNumberFormat="1" applyFont="1" applyFill="1" applyBorder="1" applyAlignment="1">
      <alignment horizontal="center" vertical="center"/>
    </xf>
    <xf numFmtId="4" fontId="6" fillId="0" borderId="21" xfId="310" applyNumberFormat="1" applyFont="1" applyFill="1" applyBorder="1" applyAlignment="1">
      <alignment horizontal="center" vertical="center"/>
    </xf>
    <xf numFmtId="172" fontId="6" fillId="35" borderId="21" xfId="923" applyNumberFormat="1" applyFont="1" applyFill="1" applyBorder="1" applyAlignment="1">
      <alignment vertical="center"/>
    </xf>
    <xf numFmtId="172" fontId="10" fillId="35" borderId="21" xfId="0" applyNumberFormat="1" applyFont="1" applyFill="1" applyBorder="1"/>
    <xf numFmtId="172" fontId="10" fillId="35" borderId="21" xfId="0" applyNumberFormat="1" applyFont="1" applyFill="1" applyBorder="1" applyAlignment="1">
      <alignment horizontal="center"/>
    </xf>
    <xf numFmtId="0" fontId="105" fillId="0" borderId="21" xfId="0" applyFont="1" applyBorder="1" applyAlignment="1">
      <alignment vertical="center" wrapText="1"/>
    </xf>
    <xf numFmtId="0" fontId="105" fillId="0" borderId="21" xfId="0" applyFont="1" applyBorder="1" applyAlignment="1">
      <alignment horizontal="center" vertical="center" wrapText="1"/>
    </xf>
    <xf numFmtId="0" fontId="105" fillId="0" borderId="21" xfId="0" applyFont="1" applyBorder="1" applyAlignment="1">
      <alignment horizontal="center" vertical="center"/>
    </xf>
    <xf numFmtId="0" fontId="105" fillId="35" borderId="21" xfId="0" applyFont="1" applyFill="1" applyBorder="1" applyAlignment="1">
      <alignment horizontal="center" vertical="center"/>
    </xf>
    <xf numFmtId="0" fontId="0" fillId="0" borderId="26" xfId="0" applyBorder="1" applyAlignment="1">
      <alignment vertical="center" wrapText="1"/>
    </xf>
    <xf numFmtId="2" fontId="105" fillId="35" borderId="21" xfId="0" applyNumberFormat="1" applyFont="1" applyFill="1" applyBorder="1" applyAlignment="1">
      <alignment horizontal="center" vertical="center"/>
    </xf>
    <xf numFmtId="170" fontId="7" fillId="35" borderId="21" xfId="0" applyNumberFormat="1" applyFont="1" applyFill="1" applyBorder="1" applyAlignment="1">
      <alignment horizontal="center" vertical="center"/>
    </xf>
    <xf numFmtId="1" fontId="7" fillId="35" borderId="21" xfId="0" applyNumberFormat="1" applyFont="1" applyFill="1" applyBorder="1" applyAlignment="1">
      <alignment horizontal="center" vertical="center"/>
    </xf>
    <xf numFmtId="0" fontId="106" fillId="0" borderId="32" xfId="0" applyFont="1" applyBorder="1" applyAlignment="1">
      <alignment horizontal="center" vertical="center" wrapText="1"/>
    </xf>
    <xf numFmtId="0" fontId="7" fillId="35" borderId="26" xfId="0" applyFont="1" applyFill="1" applyBorder="1" applyAlignment="1">
      <alignment horizontal="left" vertical="center" wrapText="1"/>
    </xf>
    <xf numFmtId="0" fontId="9" fillId="0" borderId="26" xfId="0" applyFont="1" applyBorder="1" applyAlignment="1">
      <alignment horizontal="left" vertical="center"/>
    </xf>
    <xf numFmtId="2" fontId="107" fillId="35" borderId="21" xfId="0" applyNumberFormat="1" applyFont="1" applyFill="1" applyBorder="1" applyAlignment="1">
      <alignment horizontal="center" vertical="center"/>
    </xf>
    <xf numFmtId="2" fontId="107" fillId="35" borderId="32" xfId="0" applyNumberFormat="1" applyFont="1" applyFill="1" applyBorder="1" applyAlignment="1">
      <alignment horizontal="center" vertical="center"/>
    </xf>
    <xf numFmtId="0" fontId="0" fillId="0" borderId="58" xfId="0" applyBorder="1" applyAlignment="1">
      <alignment horizontal="left" vertical="center"/>
    </xf>
    <xf numFmtId="2" fontId="105" fillId="35" borderId="51" xfId="0" applyNumberFormat="1" applyFont="1" applyFill="1" applyBorder="1" applyAlignment="1">
      <alignment horizontal="center" vertical="center"/>
    </xf>
    <xf numFmtId="0" fontId="105" fillId="35" borderId="51" xfId="0" quotePrefix="1" applyFont="1" applyFill="1" applyBorder="1" applyAlignment="1">
      <alignment horizontal="center" vertical="center"/>
    </xf>
    <xf numFmtId="0" fontId="7" fillId="35" borderId="51" xfId="0" applyFont="1" applyFill="1" applyBorder="1" applyAlignment="1">
      <alignment horizontal="center" vertical="center"/>
    </xf>
    <xf numFmtId="2" fontId="7" fillId="35" borderId="51" xfId="0" applyNumberFormat="1" applyFont="1" applyFill="1" applyBorder="1" applyAlignment="1">
      <alignment horizontal="center" vertical="center"/>
    </xf>
    <xf numFmtId="0" fontId="106" fillId="0" borderId="51" xfId="0" applyFont="1" applyBorder="1" applyAlignment="1">
      <alignment horizontal="left" vertical="center" wrapText="1"/>
    </xf>
    <xf numFmtId="0" fontId="106" fillId="0" borderId="84" xfId="0" applyFont="1" applyBorder="1" applyAlignment="1">
      <alignment horizontal="left" vertical="center" wrapText="1"/>
    </xf>
    <xf numFmtId="0" fontId="106" fillId="0" borderId="52" xfId="0" applyFont="1" applyBorder="1" applyAlignment="1">
      <alignment horizontal="left" vertical="center" wrapText="1"/>
    </xf>
    <xf numFmtId="0" fontId="9" fillId="35" borderId="21" xfId="0" applyFont="1" applyFill="1" applyBorder="1" applyAlignment="1">
      <alignment vertical="center"/>
    </xf>
    <xf numFmtId="172" fontId="9" fillId="35" borderId="21" xfId="923" applyNumberFormat="1" applyFont="1" applyFill="1" applyBorder="1" applyAlignment="1">
      <alignment vertical="center"/>
    </xf>
    <xf numFmtId="0" fontId="105" fillId="37" borderId="69" xfId="0" applyFont="1" applyFill="1" applyBorder="1" applyAlignment="1">
      <alignment horizontal="center" vertical="center"/>
    </xf>
    <xf numFmtId="0" fontId="105" fillId="37" borderId="21" xfId="0" applyFont="1" applyFill="1" applyBorder="1" applyAlignment="1">
      <alignment horizontal="center" vertical="center"/>
    </xf>
    <xf numFmtId="0" fontId="105" fillId="37" borderId="67" xfId="0" applyFont="1" applyFill="1" applyBorder="1" applyAlignment="1">
      <alignment horizontal="center" vertical="center"/>
    </xf>
    <xf numFmtId="0" fontId="105" fillId="37" borderId="66" xfId="0" applyFont="1" applyFill="1" applyBorder="1" applyAlignment="1">
      <alignment horizontal="center" vertical="center"/>
    </xf>
    <xf numFmtId="0" fontId="105" fillId="0" borderId="32" xfId="0" applyFont="1" applyBorder="1" applyAlignment="1">
      <alignment horizontal="center" vertical="center"/>
    </xf>
    <xf numFmtId="0" fontId="105" fillId="0" borderId="26" xfId="0" applyFont="1" applyBorder="1" applyAlignment="1">
      <alignment horizontal="center" vertical="center"/>
    </xf>
    <xf numFmtId="0" fontId="105" fillId="0" borderId="50" xfId="0" applyFont="1" applyBorder="1" applyAlignment="1">
      <alignment horizontal="left" vertical="center" wrapText="1"/>
    </xf>
    <xf numFmtId="169" fontId="105" fillId="0" borderId="21" xfId="654" applyNumberFormat="1" applyFont="1" applyFill="1" applyBorder="1" applyAlignment="1">
      <alignment horizontal="center" vertical="center"/>
    </xf>
    <xf numFmtId="2" fontId="105" fillId="0" borderId="21" xfId="0" applyNumberFormat="1" applyFont="1" applyFill="1" applyBorder="1" applyAlignment="1">
      <alignment horizontal="center" vertical="center" wrapText="1"/>
    </xf>
    <xf numFmtId="2" fontId="105" fillId="0" borderId="32" xfId="0" applyNumberFormat="1" applyFont="1" applyFill="1" applyBorder="1" applyAlignment="1">
      <alignment horizontal="center" vertical="center" wrapText="1"/>
    </xf>
    <xf numFmtId="2" fontId="105" fillId="35" borderId="21" xfId="0" applyNumberFormat="1" applyFont="1" applyFill="1" applyBorder="1" applyAlignment="1">
      <alignment horizontal="center" vertical="center" wrapText="1"/>
    </xf>
    <xf numFmtId="2" fontId="105" fillId="35" borderId="32" xfId="0" applyNumberFormat="1" applyFont="1" applyFill="1" applyBorder="1" applyAlignment="1">
      <alignment horizontal="center" vertical="center" wrapText="1"/>
    </xf>
    <xf numFmtId="0" fontId="10" fillId="0" borderId="25" xfId="0" applyFont="1" applyBorder="1" applyAlignment="1">
      <alignment horizontal="center" vertical="center"/>
    </xf>
    <xf numFmtId="175" fontId="10" fillId="0" borderId="25" xfId="0" applyNumberFormat="1" applyFont="1" applyBorder="1" applyAlignment="1">
      <alignment horizontal="center" vertical="center"/>
    </xf>
    <xf numFmtId="175" fontId="10" fillId="0" borderId="109" xfId="0" applyNumberFormat="1" applyFont="1" applyBorder="1" applyAlignment="1">
      <alignment horizontal="center" vertical="center"/>
    </xf>
    <xf numFmtId="0" fontId="0" fillId="0" borderId="78" xfId="0" applyFill="1" applyBorder="1"/>
    <xf numFmtId="0" fontId="6" fillId="0" borderId="78" xfId="0" applyFont="1" applyFill="1" applyBorder="1"/>
    <xf numFmtId="2" fontId="6" fillId="0" borderId="78" xfId="0" applyNumberFormat="1" applyFont="1" applyFill="1" applyBorder="1"/>
    <xf numFmtId="0" fontId="6" fillId="0" borderId="21" xfId="0" applyFont="1" applyFill="1" applyBorder="1" applyAlignment="1">
      <alignment vertical="center"/>
    </xf>
    <xf numFmtId="0" fontId="6" fillId="0" borderId="21" xfId="0" applyFont="1" applyFill="1" applyBorder="1"/>
    <xf numFmtId="2" fontId="6" fillId="0" borderId="21" xfId="0" applyNumberFormat="1" applyFont="1" applyFill="1" applyBorder="1"/>
    <xf numFmtId="0" fontId="110" fillId="0" borderId="21" xfId="0" applyFont="1" applyBorder="1" applyAlignment="1">
      <alignment horizontal="left"/>
    </xf>
    <xf numFmtId="0" fontId="6" fillId="0" borderId="21" xfId="0" applyFont="1" applyFill="1" applyBorder="1" applyAlignment="1">
      <alignment vertical="justify"/>
    </xf>
    <xf numFmtId="0" fontId="110" fillId="0" borderId="21" xfId="0" applyFont="1" applyBorder="1"/>
    <xf numFmtId="0" fontId="110" fillId="0" borderId="25" xfId="0" applyFont="1" applyBorder="1"/>
    <xf numFmtId="0" fontId="0" fillId="0" borderId="25" xfId="0" applyFill="1" applyBorder="1" applyAlignment="1">
      <alignment vertical="center"/>
    </xf>
    <xf numFmtId="0" fontId="6" fillId="0" borderId="25" xfId="0" applyFont="1" applyFill="1" applyBorder="1" applyAlignment="1">
      <alignment vertical="center"/>
    </xf>
    <xf numFmtId="0" fontId="0" fillId="0" borderId="21" xfId="0" applyFill="1" applyBorder="1"/>
    <xf numFmtId="2" fontId="0" fillId="0" borderId="21" xfId="0" applyNumberFormat="1" applyFill="1" applyBorder="1"/>
    <xf numFmtId="2" fontId="97" fillId="0" borderId="21" xfId="0" applyNumberFormat="1" applyFont="1" applyFill="1" applyBorder="1"/>
    <xf numFmtId="0" fontId="13" fillId="0" borderId="0" xfId="0" applyFont="1" applyAlignment="1">
      <alignment wrapText="1"/>
    </xf>
    <xf numFmtId="169" fontId="0" fillId="0" borderId="0" xfId="0" applyNumberFormat="1"/>
    <xf numFmtId="0" fontId="105" fillId="0" borderId="21" xfId="0" applyFont="1" applyBorder="1" applyAlignment="1">
      <alignment horizontal="center" vertical="center"/>
    </xf>
    <xf numFmtId="0" fontId="105" fillId="0" borderId="50" xfId="0" applyFont="1" applyBorder="1" applyAlignment="1">
      <alignment horizontal="left" vertical="center"/>
    </xf>
    <xf numFmtId="0" fontId="105" fillId="37" borderId="29" xfId="0" applyFont="1" applyFill="1" applyBorder="1" applyAlignment="1">
      <alignment horizontal="center" vertical="center"/>
    </xf>
    <xf numFmtId="2" fontId="13" fillId="0" borderId="25" xfId="0" applyNumberFormat="1" applyFont="1" applyBorder="1" applyAlignment="1">
      <alignment horizontal="center" vertical="center"/>
    </xf>
    <xf numFmtId="0" fontId="13" fillId="35" borderId="21" xfId="0" applyFont="1" applyFill="1" applyBorder="1" applyAlignment="1">
      <alignment horizontal="center" vertical="center"/>
    </xf>
    <xf numFmtId="0" fontId="105" fillId="0" borderId="58" xfId="0" applyFont="1" applyBorder="1" applyAlignment="1">
      <alignment horizontal="center" vertical="center"/>
    </xf>
    <xf numFmtId="0" fontId="105" fillId="0" borderId="75" xfId="0" applyFont="1" applyBorder="1" applyAlignment="1">
      <alignment horizontal="left" vertical="center" wrapText="1"/>
    </xf>
    <xf numFmtId="169" fontId="107" fillId="0" borderId="51" xfId="654" applyNumberFormat="1" applyFont="1" applyFill="1" applyBorder="1" applyAlignment="1">
      <alignment horizontal="center" vertical="center"/>
    </xf>
    <xf numFmtId="2" fontId="105" fillId="35" borderId="51" xfId="0" applyNumberFormat="1" applyFont="1" applyFill="1" applyBorder="1" applyAlignment="1">
      <alignment horizontal="center" vertical="center" wrapText="1"/>
    </xf>
    <xf numFmtId="2" fontId="105" fillId="35" borderId="52" xfId="0" applyNumberFormat="1" applyFont="1" applyFill="1" applyBorder="1" applyAlignment="1">
      <alignment horizontal="center" vertical="center" wrapText="1"/>
    </xf>
    <xf numFmtId="0" fontId="88" fillId="0" borderId="21" xfId="0" applyFont="1" applyBorder="1" applyAlignment="1">
      <alignment vertical="center"/>
    </xf>
    <xf numFmtId="0" fontId="88" fillId="0" borderId="21" xfId="0" applyFont="1" applyBorder="1" applyAlignment="1">
      <alignment horizontal="center" vertical="center" wrapText="1"/>
    </xf>
    <xf numFmtId="0" fontId="88" fillId="0" borderId="21" xfId="0" applyFont="1" applyBorder="1" applyAlignment="1">
      <alignment horizontal="center" vertical="center"/>
    </xf>
    <xf numFmtId="0" fontId="88" fillId="35" borderId="21" xfId="0" applyFont="1" applyFill="1" applyBorder="1" applyAlignment="1">
      <alignment horizontal="center" vertical="center"/>
    </xf>
    <xf numFmtId="0" fontId="88" fillId="35" borderId="21" xfId="0" applyFont="1" applyFill="1" applyBorder="1" applyAlignment="1">
      <alignment horizontal="left" vertical="center"/>
    </xf>
    <xf numFmtId="0" fontId="88" fillId="0" borderId="26" xfId="0" applyFont="1" applyBorder="1" applyAlignment="1">
      <alignment vertical="center" wrapText="1"/>
    </xf>
    <xf numFmtId="2" fontId="88" fillId="35" borderId="21" xfId="0" applyNumberFormat="1" applyFont="1" applyFill="1" applyBorder="1" applyAlignment="1">
      <alignment horizontal="center" vertical="center"/>
    </xf>
    <xf numFmtId="0" fontId="88" fillId="35" borderId="21" xfId="0" quotePrefix="1" applyFont="1" applyFill="1" applyBorder="1" applyAlignment="1">
      <alignment horizontal="center" vertical="center"/>
    </xf>
    <xf numFmtId="170" fontId="88" fillId="35" borderId="21" xfId="0" applyNumberFormat="1" applyFont="1" applyFill="1" applyBorder="1" applyAlignment="1">
      <alignment horizontal="center" vertical="center"/>
    </xf>
    <xf numFmtId="2" fontId="88" fillId="35" borderId="32" xfId="0" applyNumberFormat="1" applyFont="1" applyFill="1" applyBorder="1" applyAlignment="1">
      <alignment horizontal="center" vertical="center"/>
    </xf>
    <xf numFmtId="0" fontId="88" fillId="35" borderId="26" xfId="0" applyFont="1" applyFill="1" applyBorder="1" applyAlignment="1">
      <alignment horizontal="left" vertical="center" wrapText="1"/>
    </xf>
    <xf numFmtId="170" fontId="88" fillId="35" borderId="21" xfId="0" applyNumberFormat="1" applyFont="1" applyFill="1" applyBorder="1" applyAlignment="1">
      <alignment horizontal="left" vertical="center"/>
    </xf>
    <xf numFmtId="4" fontId="88" fillId="35" borderId="21" xfId="0" applyNumberFormat="1" applyFont="1" applyFill="1" applyBorder="1" applyAlignment="1">
      <alignment horizontal="center" vertical="center"/>
    </xf>
    <xf numFmtId="170" fontId="88" fillId="35" borderId="32" xfId="0" applyNumberFormat="1" applyFont="1" applyFill="1" applyBorder="1" applyAlignment="1">
      <alignment horizontal="center" vertical="center"/>
    </xf>
    <xf numFmtId="2" fontId="88" fillId="35" borderId="29" xfId="0" applyNumberFormat="1" applyFont="1" applyFill="1" applyBorder="1" applyAlignment="1">
      <alignment horizontal="center" vertical="center"/>
    </xf>
    <xf numFmtId="2" fontId="88" fillId="35" borderId="50" xfId="0" applyNumberFormat="1" applyFont="1" applyFill="1" applyBorder="1" applyAlignment="1">
      <alignment horizontal="center" vertical="center"/>
    </xf>
    <xf numFmtId="0" fontId="88" fillId="35" borderId="26" xfId="0" applyFont="1" applyFill="1" applyBorder="1" applyAlignment="1">
      <alignment vertical="center"/>
    </xf>
    <xf numFmtId="0" fontId="88" fillId="35" borderId="26" xfId="0" applyFont="1" applyFill="1" applyBorder="1" applyAlignment="1">
      <alignment horizontal="center" vertical="center"/>
    </xf>
    <xf numFmtId="2" fontId="88" fillId="35" borderId="21" xfId="0" applyNumberFormat="1" applyFont="1" applyFill="1" applyBorder="1" applyAlignment="1">
      <alignment horizontal="left" vertical="center"/>
    </xf>
    <xf numFmtId="166" fontId="88" fillId="35" borderId="21" xfId="923" applyFont="1" applyFill="1" applyBorder="1" applyAlignment="1">
      <alignment horizontal="center" vertical="center"/>
    </xf>
    <xf numFmtId="0" fontId="88" fillId="35" borderId="21" xfId="0" applyFont="1" applyFill="1" applyBorder="1" applyAlignment="1">
      <alignment vertical="center"/>
    </xf>
    <xf numFmtId="170" fontId="88" fillId="0" borderId="21" xfId="0" applyNumberFormat="1" applyFont="1" applyBorder="1" applyAlignment="1">
      <alignment vertical="center"/>
    </xf>
    <xf numFmtId="0" fontId="88" fillId="0" borderId="32" xfId="0" applyFont="1" applyBorder="1" applyAlignment="1">
      <alignment vertical="center"/>
    </xf>
    <xf numFmtId="2" fontId="88" fillId="35" borderId="21" xfId="0" applyNumberFormat="1" applyFont="1" applyFill="1" applyBorder="1" applyAlignment="1">
      <alignment vertical="center"/>
    </xf>
    <xf numFmtId="0" fontId="88" fillId="35" borderId="29" xfId="0" applyFont="1" applyFill="1" applyBorder="1" applyAlignment="1">
      <alignment vertical="center"/>
    </xf>
    <xf numFmtId="0" fontId="88" fillId="35" borderId="62" xfId="0" applyFont="1" applyFill="1" applyBorder="1" applyAlignment="1">
      <alignment vertical="center"/>
    </xf>
    <xf numFmtId="0" fontId="88" fillId="35" borderId="50" xfId="0" applyFont="1" applyFill="1" applyBorder="1" applyAlignment="1">
      <alignment vertical="center"/>
    </xf>
    <xf numFmtId="188" fontId="107" fillId="0" borderId="21" xfId="0" applyNumberFormat="1" applyFont="1" applyFill="1" applyBorder="1" applyAlignment="1">
      <alignment horizontal="center" vertical="center" wrapText="1"/>
    </xf>
    <xf numFmtId="2" fontId="105" fillId="0" borderId="21" xfId="0" applyNumberFormat="1" applyFont="1" applyBorder="1" applyAlignment="1">
      <alignment horizontal="center" vertical="center"/>
    </xf>
    <xf numFmtId="2" fontId="105" fillId="0" borderId="21" xfId="0" quotePrefix="1" applyNumberFormat="1" applyFont="1" applyBorder="1" applyAlignment="1">
      <alignment horizontal="center" vertical="center"/>
    </xf>
    <xf numFmtId="170" fontId="105" fillId="0" borderId="21" xfId="0" applyNumberFormat="1" applyFont="1" applyFill="1" applyBorder="1" applyAlignment="1">
      <alignment horizontal="center" vertical="center"/>
    </xf>
    <xf numFmtId="2" fontId="105" fillId="0" borderId="21" xfId="0" applyNumberFormat="1" applyFont="1" applyFill="1" applyBorder="1" applyAlignment="1">
      <alignment horizontal="center" vertical="center"/>
    </xf>
    <xf numFmtId="2" fontId="105" fillId="0" borderId="29" xfId="0" applyNumberFormat="1" applyFont="1" applyFill="1" applyBorder="1" applyAlignment="1">
      <alignment horizontal="center" vertical="center"/>
    </xf>
    <xf numFmtId="2" fontId="105" fillId="35" borderId="21" xfId="0" quotePrefix="1" applyNumberFormat="1" applyFont="1" applyFill="1" applyBorder="1" applyAlignment="1">
      <alignment horizontal="center" vertical="center"/>
    </xf>
    <xf numFmtId="170" fontId="105" fillId="35" borderId="21" xfId="0" applyNumberFormat="1" applyFont="1" applyFill="1" applyBorder="1" applyAlignment="1">
      <alignment horizontal="center" vertical="center"/>
    </xf>
    <xf numFmtId="2" fontId="105" fillId="35" borderId="29" xfId="0" applyNumberFormat="1" applyFont="1" applyFill="1" applyBorder="1" applyAlignment="1">
      <alignment horizontal="center" vertical="center"/>
    </xf>
    <xf numFmtId="188" fontId="107" fillId="0" borderId="21" xfId="0" applyNumberFormat="1" applyFont="1" applyFill="1" applyBorder="1" applyAlignment="1">
      <alignment horizontal="center" vertical="center"/>
    </xf>
    <xf numFmtId="10" fontId="107" fillId="0" borderId="21" xfId="0" applyNumberFormat="1" applyFont="1" applyFill="1" applyBorder="1" applyAlignment="1">
      <alignment horizontal="center" vertical="center"/>
    </xf>
    <xf numFmtId="2" fontId="105" fillId="35" borderId="51" xfId="0" quotePrefix="1" applyNumberFormat="1" applyFont="1" applyFill="1" applyBorder="1" applyAlignment="1">
      <alignment horizontal="center" vertical="center"/>
    </xf>
    <xf numFmtId="170" fontId="105" fillId="35" borderId="51" xfId="0" applyNumberFormat="1" applyFont="1" applyFill="1" applyBorder="1" applyAlignment="1">
      <alignment horizontal="center" vertical="center"/>
    </xf>
    <xf numFmtId="2" fontId="105" fillId="35" borderId="84" xfId="0" applyNumberFormat="1" applyFont="1" applyFill="1" applyBorder="1" applyAlignment="1">
      <alignment horizontal="center" vertical="center"/>
    </xf>
    <xf numFmtId="188" fontId="107" fillId="0" borderId="51" xfId="0" applyNumberFormat="1" applyFont="1" applyFill="1" applyBorder="1" applyAlignment="1">
      <alignment horizontal="center" vertical="center"/>
    </xf>
    <xf numFmtId="2" fontId="88" fillId="35" borderId="62" xfId="0" applyNumberFormat="1" applyFont="1" applyFill="1" applyBorder="1" applyAlignment="1">
      <alignment horizontal="center" vertical="center"/>
    </xf>
    <xf numFmtId="170" fontId="88" fillId="35" borderId="50" xfId="0" applyNumberFormat="1" applyFont="1" applyFill="1" applyBorder="1" applyAlignment="1">
      <alignment horizontal="center" vertical="center"/>
    </xf>
    <xf numFmtId="0" fontId="0" fillId="0" borderId="21" xfId="0" applyBorder="1"/>
    <xf numFmtId="4" fontId="9" fillId="35" borderId="115" xfId="0" applyNumberFormat="1" applyFont="1" applyFill="1" applyBorder="1" applyAlignment="1">
      <alignment horizontal="center" vertical="center"/>
    </xf>
    <xf numFmtId="4" fontId="9" fillId="35" borderId="21" xfId="0" applyNumberFormat="1" applyFont="1" applyFill="1" applyBorder="1" applyAlignment="1">
      <alignment horizontal="center" vertical="center"/>
    </xf>
    <xf numFmtId="0" fontId="88" fillId="0" borderId="32" xfId="0" applyFont="1" applyBorder="1" applyAlignment="1">
      <alignment horizontal="center" vertical="center" wrapText="1"/>
    </xf>
    <xf numFmtId="172" fontId="10" fillId="35" borderId="0" xfId="0" applyNumberFormat="1" applyFont="1" applyFill="1" applyBorder="1"/>
    <xf numFmtId="172" fontId="10" fillId="35" borderId="0" xfId="0" applyNumberFormat="1" applyFont="1" applyFill="1" applyBorder="1" applyAlignment="1">
      <alignment horizontal="center"/>
    </xf>
    <xf numFmtId="0" fontId="13" fillId="0" borderId="21" xfId="480" applyFont="1" applyFill="1" applyBorder="1" applyAlignment="1">
      <alignment horizontal="center" vertical="center" wrapText="1"/>
    </xf>
    <xf numFmtId="0" fontId="13" fillId="0" borderId="21" xfId="480" applyFont="1" applyFill="1" applyBorder="1" applyAlignment="1">
      <alignment horizontal="left" vertical="center" wrapText="1"/>
    </xf>
    <xf numFmtId="2" fontId="13" fillId="0" borderId="21" xfId="480" applyNumberFormat="1" applyFont="1" applyFill="1" applyBorder="1" applyAlignment="1">
      <alignment horizontal="right" vertical="center" wrapText="1"/>
    </xf>
    <xf numFmtId="0" fontId="13" fillId="0" borderId="21" xfId="480" applyFont="1" applyFill="1" applyBorder="1" applyAlignment="1">
      <alignment horizontal="left" vertical="center"/>
    </xf>
    <xf numFmtId="0" fontId="13" fillId="0" borderId="21" xfId="0" applyFont="1" applyFill="1" applyBorder="1" applyAlignment="1">
      <alignment vertical="center" wrapText="1"/>
    </xf>
    <xf numFmtId="173" fontId="13" fillId="0" borderId="21" xfId="571" applyNumberFormat="1" applyFont="1" applyFill="1" applyBorder="1" applyAlignment="1" applyProtection="1">
      <alignment vertical="center"/>
      <protection locked="0"/>
    </xf>
    <xf numFmtId="4" fontId="13" fillId="0" borderId="21" xfId="0" applyNumberFormat="1" applyFont="1" applyFill="1" applyBorder="1" applyAlignment="1">
      <alignment horizontal="right" vertical="center"/>
    </xf>
    <xf numFmtId="3" fontId="10" fillId="0" borderId="21" xfId="0" applyNumberFormat="1" applyFont="1" applyBorder="1" applyAlignment="1">
      <alignment horizontal="center" vertical="center" wrapText="1"/>
    </xf>
    <xf numFmtId="3" fontId="10" fillId="35" borderId="21" xfId="0" applyNumberFormat="1" applyFont="1" applyFill="1" applyBorder="1" applyAlignment="1">
      <alignment horizontal="left" vertical="center"/>
    </xf>
    <xf numFmtId="3" fontId="6" fillId="0" borderId="21" xfId="0" applyNumberFormat="1" applyFont="1" applyBorder="1" applyAlignment="1">
      <alignment horizontal="center" vertical="center"/>
    </xf>
    <xf numFmtId="3" fontId="6" fillId="0" borderId="21" xfId="0" quotePrefix="1" applyNumberFormat="1" applyFont="1" applyBorder="1" applyAlignment="1">
      <alignment horizontal="center" vertical="center"/>
    </xf>
    <xf numFmtId="4" fontId="6" fillId="0" borderId="21" xfId="0" applyNumberFormat="1" applyFont="1" applyBorder="1" applyAlignment="1">
      <alignment horizontal="center" vertical="center"/>
    </xf>
    <xf numFmtId="170" fontId="6" fillId="0" borderId="21" xfId="718" applyNumberFormat="1" applyFont="1" applyFill="1" applyBorder="1" applyAlignment="1">
      <alignment horizontal="center" vertical="center"/>
    </xf>
    <xf numFmtId="189" fontId="6" fillId="0" borderId="21" xfId="923" applyNumberFormat="1" applyFont="1" applyFill="1" applyBorder="1" applyAlignment="1">
      <alignment horizontal="center" vertical="center"/>
    </xf>
    <xf numFmtId="0" fontId="6" fillId="35" borderId="0" xfId="0" applyFont="1" applyFill="1" applyBorder="1"/>
    <xf numFmtId="0" fontId="101" fillId="0" borderId="0" xfId="0" applyFont="1" applyAlignment="1">
      <alignment vertical="center"/>
    </xf>
    <xf numFmtId="2" fontId="88" fillId="0" borderId="21" xfId="0" applyNumberFormat="1" applyFont="1" applyFill="1" applyBorder="1" applyAlignment="1">
      <alignment horizontal="center" vertical="center"/>
    </xf>
    <xf numFmtId="0" fontId="13" fillId="0" borderId="21" xfId="0" applyFont="1" applyBorder="1" applyAlignment="1">
      <alignment vertical="center" wrapText="1"/>
    </xf>
    <xf numFmtId="0" fontId="12" fillId="37" borderId="21" xfId="0" applyFont="1" applyFill="1" applyBorder="1" applyAlignment="1">
      <alignment horizontal="center" vertical="center"/>
    </xf>
    <xf numFmtId="0" fontId="13" fillId="0" borderId="21" xfId="0" applyFont="1" applyBorder="1" applyAlignment="1">
      <alignment horizontal="center" vertical="center"/>
    </xf>
    <xf numFmtId="0" fontId="94" fillId="41" borderId="21" xfId="0" applyFont="1" applyFill="1" applyBorder="1" applyAlignment="1">
      <alignment horizontal="center" vertical="center" wrapText="1"/>
    </xf>
    <xf numFmtId="0" fontId="94" fillId="41" borderId="21" xfId="0" applyFont="1" applyFill="1" applyBorder="1" applyAlignment="1">
      <alignment horizontal="left" vertical="center" wrapText="1"/>
    </xf>
    <xf numFmtId="3" fontId="10" fillId="35" borderId="23" xfId="0" applyNumberFormat="1" applyFont="1" applyFill="1" applyBorder="1" applyAlignment="1">
      <alignment horizontal="left" vertical="center"/>
    </xf>
    <xf numFmtId="0" fontId="6" fillId="35" borderId="23" xfId="0" applyFont="1" applyFill="1" applyBorder="1"/>
    <xf numFmtId="0" fontId="6" fillId="0" borderId="0" xfId="0" applyFont="1" applyBorder="1"/>
    <xf numFmtId="169" fontId="13" fillId="0" borderId="21" xfId="571" applyNumberFormat="1" applyFont="1" applyFill="1" applyBorder="1" applyAlignment="1" applyProtection="1">
      <alignment horizontal="right" vertical="center"/>
      <protection locked="0"/>
    </xf>
    <xf numFmtId="173" fontId="12" fillId="37" borderId="21" xfId="571" applyNumberFormat="1" applyFont="1" applyFill="1" applyBorder="1" applyAlignment="1" applyProtection="1">
      <alignment horizontal="center" vertical="center"/>
      <protection locked="0"/>
    </xf>
    <xf numFmtId="0" fontId="13" fillId="0" borderId="21" xfId="0" applyFont="1" applyBorder="1" applyAlignment="1">
      <alignment vertical="center" wrapText="1"/>
    </xf>
    <xf numFmtId="0" fontId="12" fillId="37" borderId="21" xfId="0" applyFont="1" applyFill="1" applyBorder="1" applyAlignment="1">
      <alignment horizontal="center" vertical="center"/>
    </xf>
    <xf numFmtId="0" fontId="91" fillId="41" borderId="21" xfId="0" applyFont="1" applyFill="1" applyBorder="1" applyAlignment="1">
      <alignment horizontal="right" vertical="center" wrapText="1"/>
    </xf>
    <xf numFmtId="174" fontId="94" fillId="44" borderId="21" xfId="0" applyNumberFormat="1" applyFont="1" applyFill="1" applyBorder="1" applyAlignment="1">
      <alignment horizontal="right" vertical="center" wrapText="1"/>
    </xf>
    <xf numFmtId="0" fontId="94" fillId="44" borderId="21" xfId="0" applyFont="1" applyFill="1" applyBorder="1" applyAlignment="1">
      <alignment horizontal="left" vertical="center" wrapText="1"/>
    </xf>
    <xf numFmtId="0" fontId="91" fillId="41" borderId="21" xfId="0" applyFont="1" applyFill="1" applyBorder="1" applyAlignment="1">
      <alignment horizontal="center" vertical="center" wrapText="1"/>
    </xf>
    <xf numFmtId="0" fontId="92" fillId="41" borderId="21" xfId="0" applyFont="1" applyFill="1" applyBorder="1" applyAlignment="1">
      <alignment horizontal="right" vertical="center" wrapText="1"/>
    </xf>
    <xf numFmtId="174" fontId="94" fillId="43" borderId="21" xfId="0" applyNumberFormat="1" applyFont="1" applyFill="1" applyBorder="1" applyAlignment="1">
      <alignment horizontal="right" vertical="center" wrapText="1"/>
    </xf>
    <xf numFmtId="0" fontId="94" fillId="43" borderId="21" xfId="0" applyFont="1" applyFill="1" applyBorder="1" applyAlignment="1">
      <alignment horizontal="left" vertical="center" wrapText="1"/>
    </xf>
    <xf numFmtId="0" fontId="94" fillId="41" borderId="21" xfId="0" applyFont="1" applyFill="1" applyBorder="1" applyAlignment="1">
      <alignment horizontal="right" vertical="center" wrapText="1"/>
    </xf>
    <xf numFmtId="0" fontId="91" fillId="41" borderId="21" xfId="0" applyFont="1" applyFill="1" applyBorder="1" applyAlignment="1">
      <alignment horizontal="left" vertical="center" wrapText="1"/>
    </xf>
    <xf numFmtId="0" fontId="93" fillId="42" borderId="21" xfId="0" applyFont="1" applyFill="1" applyBorder="1" applyAlignment="1">
      <alignment horizontal="left" vertical="center" wrapText="1"/>
    </xf>
    <xf numFmtId="0" fontId="92" fillId="41" borderId="21" xfId="0" applyFont="1" applyFill="1" applyBorder="1" applyAlignment="1">
      <alignment horizontal="center" vertical="center" wrapText="1"/>
    </xf>
    <xf numFmtId="0" fontId="0" fillId="0" borderId="0" xfId="0"/>
    <xf numFmtId="0" fontId="13" fillId="0" borderId="21" xfId="0" applyFont="1" applyBorder="1" applyAlignment="1">
      <alignment horizontal="center" vertical="center"/>
    </xf>
    <xf numFmtId="0" fontId="82" fillId="35" borderId="21" xfId="0" applyFont="1" applyFill="1" applyBorder="1" applyAlignment="1">
      <alignment horizontal="left" vertical="center" wrapText="1"/>
    </xf>
    <xf numFmtId="0" fontId="82" fillId="37" borderId="21" xfId="0" applyFont="1" applyFill="1" applyBorder="1" applyAlignment="1">
      <alignment horizontal="left" vertical="center"/>
    </xf>
    <xf numFmtId="0" fontId="82" fillId="37" borderId="21" xfId="0" applyFont="1" applyFill="1" applyBorder="1" applyAlignment="1">
      <alignment horizontal="center" vertical="center"/>
    </xf>
    <xf numFmtId="0" fontId="82" fillId="0" borderId="21" xfId="0" applyFont="1" applyBorder="1" applyAlignment="1">
      <alignment horizontal="center" vertical="center"/>
    </xf>
    <xf numFmtId="0" fontId="12" fillId="0" borderId="29" xfId="0" applyFont="1" applyBorder="1" applyAlignment="1">
      <alignment vertical="center" wrapText="1"/>
    </xf>
    <xf numFmtId="0" fontId="12" fillId="0" borderId="62" xfId="0" applyFont="1" applyBorder="1" applyAlignment="1">
      <alignment vertical="center" wrapText="1"/>
    </xf>
    <xf numFmtId="0" fontId="12" fillId="0" borderId="50" xfId="0" applyFont="1" applyBorder="1" applyAlignment="1">
      <alignment vertical="center" wrapText="1"/>
    </xf>
    <xf numFmtId="0" fontId="12" fillId="0" borderId="29" xfId="0" applyFont="1" applyBorder="1" applyAlignment="1">
      <alignment horizontal="left" vertical="center" wrapText="1"/>
    </xf>
    <xf numFmtId="0" fontId="12" fillId="0" borderId="62" xfId="0" applyFont="1" applyBorder="1" applyAlignment="1">
      <alignment horizontal="left" vertical="center" wrapText="1"/>
    </xf>
    <xf numFmtId="0" fontId="12" fillId="0" borderId="50" xfId="0" applyFont="1" applyBorder="1" applyAlignment="1">
      <alignment horizontal="left" vertical="center" wrapText="1"/>
    </xf>
    <xf numFmtId="0" fontId="12" fillId="37" borderId="29" xfId="0" applyFont="1" applyFill="1" applyBorder="1" applyAlignment="1">
      <alignment horizontal="center" vertical="center" wrapText="1"/>
    </xf>
    <xf numFmtId="0" fontId="12" fillId="37" borderId="62" xfId="0" applyFont="1" applyFill="1" applyBorder="1" applyAlignment="1">
      <alignment horizontal="center" vertical="center" wrapText="1"/>
    </xf>
    <xf numFmtId="0" fontId="12" fillId="37" borderId="50" xfId="0" applyFont="1" applyFill="1" applyBorder="1" applyAlignment="1">
      <alignment horizontal="center" vertical="center" wrapText="1"/>
    </xf>
    <xf numFmtId="0" fontId="12" fillId="37" borderId="29" xfId="0" applyFont="1" applyFill="1" applyBorder="1" applyAlignment="1">
      <alignment horizontal="center"/>
    </xf>
    <xf numFmtId="0" fontId="12" fillId="37" borderId="62" xfId="0" applyFont="1" applyFill="1" applyBorder="1" applyAlignment="1">
      <alignment horizontal="center"/>
    </xf>
    <xf numFmtId="0" fontId="12" fillId="37" borderId="50" xfId="0" applyFont="1" applyFill="1" applyBorder="1" applyAlignment="1">
      <alignment horizontal="center"/>
    </xf>
    <xf numFmtId="0" fontId="98" fillId="37" borderId="29" xfId="0" applyFont="1" applyFill="1" applyBorder="1" applyAlignment="1">
      <alignment horizontal="center" vertical="center"/>
    </xf>
    <xf numFmtId="0" fontId="98" fillId="37" borderId="62" xfId="0" applyFont="1" applyFill="1" applyBorder="1" applyAlignment="1">
      <alignment horizontal="center" vertical="center"/>
    </xf>
    <xf numFmtId="0" fontId="98" fillId="37" borderId="50" xfId="0" applyFont="1" applyFill="1" applyBorder="1" applyAlignment="1">
      <alignment horizontal="center" vertical="center"/>
    </xf>
    <xf numFmtId="0" fontId="98" fillId="35" borderId="28" xfId="0" applyFont="1" applyFill="1" applyBorder="1" applyAlignment="1">
      <alignment horizontal="center" vertical="center" wrapText="1"/>
    </xf>
    <xf numFmtId="0" fontId="98" fillId="35" borderId="23" xfId="0" applyFont="1" applyFill="1" applyBorder="1" applyAlignment="1">
      <alignment horizontal="center" vertical="center" wrapText="1"/>
    </xf>
    <xf numFmtId="0" fontId="98" fillId="35" borderId="24" xfId="0" applyFont="1" applyFill="1" applyBorder="1" applyAlignment="1">
      <alignment horizontal="center" vertical="center" wrapText="1"/>
    </xf>
    <xf numFmtId="0" fontId="98" fillId="35" borderId="87" xfId="0" applyFont="1" applyFill="1" applyBorder="1" applyAlignment="1">
      <alignment horizontal="center" vertical="center" wrapText="1"/>
    </xf>
    <xf numFmtId="0" fontId="98" fillId="35" borderId="0" xfId="0" applyFont="1" applyFill="1" applyAlignment="1">
      <alignment horizontal="center" vertical="center" wrapText="1"/>
    </xf>
    <xf numFmtId="0" fontId="98" fillId="35" borderId="68" xfId="0" applyFont="1" applyFill="1" applyBorder="1" applyAlignment="1">
      <alignment horizontal="center" vertical="center" wrapText="1"/>
    </xf>
    <xf numFmtId="0" fontId="98" fillId="35" borderId="67" xfId="0" applyFont="1" applyFill="1" applyBorder="1" applyAlignment="1">
      <alignment horizontal="center" vertical="center" wrapText="1"/>
    </xf>
    <xf numFmtId="0" fontId="98" fillId="35" borderId="66" xfId="0" applyFont="1" applyFill="1" applyBorder="1" applyAlignment="1">
      <alignment horizontal="center" vertical="center" wrapText="1"/>
    </xf>
    <xf numFmtId="0" fontId="98" fillId="35" borderId="69" xfId="0" applyFont="1" applyFill="1" applyBorder="1" applyAlignment="1">
      <alignment horizontal="center" vertical="center" wrapText="1"/>
    </xf>
    <xf numFmtId="0" fontId="98" fillId="0" borderId="29" xfId="0" applyFont="1" applyBorder="1" applyAlignment="1">
      <alignment horizontal="center" vertical="center" wrapText="1"/>
    </xf>
    <xf numFmtId="0" fontId="98" fillId="0" borderId="62" xfId="0" applyFont="1" applyBorder="1" applyAlignment="1">
      <alignment horizontal="center" vertical="center" wrapText="1"/>
    </xf>
    <xf numFmtId="0" fontId="98" fillId="0" borderId="50" xfId="0" applyFont="1" applyBorder="1" applyAlignment="1">
      <alignment horizontal="center" vertical="center" wrapText="1"/>
    </xf>
    <xf numFmtId="0" fontId="98" fillId="35" borderId="29" xfId="0" applyFont="1" applyFill="1" applyBorder="1" applyAlignment="1">
      <alignment horizontal="center" vertical="center" wrapText="1"/>
    </xf>
    <xf numFmtId="0" fontId="98" fillId="35" borderId="62" xfId="0" applyFont="1" applyFill="1" applyBorder="1" applyAlignment="1">
      <alignment horizontal="center" vertical="center" wrapText="1"/>
    </xf>
    <xf numFmtId="0" fontId="98" fillId="35" borderId="50" xfId="0" applyFont="1" applyFill="1" applyBorder="1" applyAlignment="1">
      <alignment horizontal="center" vertical="center" wrapText="1"/>
    </xf>
    <xf numFmtId="168" fontId="98" fillId="35" borderId="29" xfId="0" quotePrefix="1" applyNumberFormat="1" applyFont="1" applyFill="1" applyBorder="1" applyAlignment="1">
      <alignment horizontal="center" vertical="center"/>
    </xf>
    <xf numFmtId="168" fontId="98" fillId="35" borderId="62" xfId="0" quotePrefix="1" applyNumberFormat="1" applyFont="1" applyFill="1" applyBorder="1" applyAlignment="1">
      <alignment horizontal="center" vertical="center"/>
    </xf>
    <xf numFmtId="168" fontId="98" fillId="35" borderId="50" xfId="0" quotePrefix="1" applyNumberFormat="1" applyFont="1" applyFill="1" applyBorder="1" applyAlignment="1">
      <alignment horizontal="center" vertical="center"/>
    </xf>
    <xf numFmtId="4" fontId="98" fillId="35" borderId="29" xfId="0" applyNumberFormat="1" applyFont="1" applyFill="1" applyBorder="1" applyAlignment="1">
      <alignment horizontal="center" vertical="center"/>
    </xf>
    <xf numFmtId="4" fontId="98" fillId="35" borderId="62" xfId="0" applyNumberFormat="1" applyFont="1" applyFill="1" applyBorder="1" applyAlignment="1">
      <alignment horizontal="center" vertical="center"/>
    </xf>
    <xf numFmtId="4" fontId="98" fillId="35" borderId="50" xfId="0" applyNumberFormat="1" applyFont="1" applyFill="1" applyBorder="1" applyAlignment="1">
      <alignment horizontal="center" vertical="center"/>
    </xf>
    <xf numFmtId="0" fontId="98" fillId="35" borderId="29" xfId="0" applyFont="1" applyFill="1" applyBorder="1" applyAlignment="1">
      <alignment horizontal="left" vertical="center"/>
    </xf>
    <xf numFmtId="0" fontId="98" fillId="35" borderId="62" xfId="0" applyFont="1" applyFill="1" applyBorder="1" applyAlignment="1">
      <alignment horizontal="left" vertical="center"/>
    </xf>
    <xf numFmtId="0" fontId="98" fillId="35" borderId="50" xfId="0" applyFont="1" applyFill="1" applyBorder="1" applyAlignment="1">
      <alignment horizontal="left" vertical="center"/>
    </xf>
    <xf numFmtId="0" fontId="98" fillId="35" borderId="29" xfId="0" applyFont="1" applyFill="1" applyBorder="1" applyAlignment="1">
      <alignment horizontal="left" vertical="center" wrapText="1"/>
    </xf>
    <xf numFmtId="0" fontId="98" fillId="35" borderId="62" xfId="0" applyFont="1" applyFill="1" applyBorder="1" applyAlignment="1">
      <alignment horizontal="left" vertical="center" wrapText="1"/>
    </xf>
    <xf numFmtId="0" fontId="98" fillId="35" borderId="50" xfId="0" applyFont="1" applyFill="1" applyBorder="1" applyAlignment="1">
      <alignment horizontal="left" vertical="center" wrapText="1"/>
    </xf>
    <xf numFmtId="4" fontId="98" fillId="35" borderId="29" xfId="923" applyNumberFormat="1" applyFont="1" applyFill="1" applyBorder="1" applyAlignment="1">
      <alignment horizontal="center" vertical="center" wrapText="1"/>
    </xf>
    <xf numFmtId="4" fontId="98" fillId="35" borderId="50" xfId="923" applyNumberFormat="1" applyFont="1" applyFill="1" applyBorder="1" applyAlignment="1">
      <alignment horizontal="center" vertical="center" wrapText="1"/>
    </xf>
    <xf numFmtId="0" fontId="98" fillId="0" borderId="29" xfId="923" applyNumberFormat="1" applyFont="1" applyFill="1" applyBorder="1" applyAlignment="1">
      <alignment horizontal="center" vertical="center" wrapText="1"/>
    </xf>
    <xf numFmtId="0" fontId="98" fillId="0" borderId="50" xfId="923" applyNumberFormat="1" applyFont="1" applyFill="1" applyBorder="1" applyAlignment="1">
      <alignment horizontal="center" vertical="center" wrapText="1"/>
    </xf>
    <xf numFmtId="0" fontId="98" fillId="0" borderId="29" xfId="0" applyFont="1" applyBorder="1" applyAlignment="1">
      <alignment horizontal="center" vertical="center"/>
    </xf>
    <xf numFmtId="0" fontId="98" fillId="0" borderId="50" xfId="0" applyFont="1" applyBorder="1" applyAlignment="1">
      <alignment horizontal="center" vertical="center"/>
    </xf>
    <xf numFmtId="4" fontId="98" fillId="0" borderId="28" xfId="0" applyNumberFormat="1" applyFont="1" applyBorder="1" applyAlignment="1">
      <alignment horizontal="center" vertical="center" wrapText="1"/>
    </xf>
    <xf numFmtId="4" fontId="98" fillId="0" borderId="23" xfId="0" applyNumberFormat="1" applyFont="1" applyBorder="1" applyAlignment="1">
      <alignment horizontal="center" vertical="center" wrapText="1"/>
    </xf>
    <xf numFmtId="4" fontId="98" fillId="0" borderId="24" xfId="0" applyNumberFormat="1" applyFont="1" applyBorder="1" applyAlignment="1">
      <alignment horizontal="center" vertical="center" wrapText="1"/>
    </xf>
    <xf numFmtId="4" fontId="98" fillId="0" borderId="67" xfId="0" applyNumberFormat="1" applyFont="1" applyBorder="1" applyAlignment="1">
      <alignment horizontal="center" vertical="center" wrapText="1"/>
    </xf>
    <xf numFmtId="4" fontId="98" fillId="0" borderId="66" xfId="0" applyNumberFormat="1" applyFont="1" applyBorder="1" applyAlignment="1">
      <alignment horizontal="center" vertical="center" wrapText="1"/>
    </xf>
    <xf numFmtId="4" fontId="98" fillId="0" borderId="69" xfId="0" applyNumberFormat="1" applyFont="1" applyBorder="1" applyAlignment="1">
      <alignment horizontal="center" vertical="center" wrapText="1"/>
    </xf>
    <xf numFmtId="0" fontId="10" fillId="35" borderId="61" xfId="0" applyFont="1" applyFill="1" applyBorder="1" applyAlignment="1">
      <alignment horizontal="center" vertical="center"/>
    </xf>
    <xf numFmtId="0" fontId="10" fillId="35" borderId="62" xfId="0" applyFont="1" applyFill="1" applyBorder="1" applyAlignment="1">
      <alignment horizontal="center" vertical="center"/>
    </xf>
    <xf numFmtId="0" fontId="10" fillId="35" borderId="64" xfId="0" applyFont="1" applyFill="1" applyBorder="1" applyAlignment="1">
      <alignment horizontal="center" vertical="center"/>
    </xf>
    <xf numFmtId="0" fontId="10" fillId="37" borderId="73" xfId="0" applyFont="1" applyFill="1" applyBorder="1" applyAlignment="1">
      <alignment horizontal="center" vertical="center"/>
    </xf>
    <xf numFmtId="0" fontId="10" fillId="37" borderId="74" xfId="0" applyFont="1" applyFill="1" applyBorder="1" applyAlignment="1">
      <alignment horizontal="center" vertical="center"/>
    </xf>
    <xf numFmtId="0" fontId="10" fillId="37" borderId="75" xfId="0" applyFont="1" applyFill="1" applyBorder="1" applyAlignment="1">
      <alignment horizontal="center" vertical="center"/>
    </xf>
    <xf numFmtId="0" fontId="10" fillId="37" borderId="22" xfId="0" applyFont="1" applyFill="1" applyBorder="1" applyAlignment="1">
      <alignment horizontal="center" vertical="center"/>
    </xf>
    <xf numFmtId="0" fontId="10" fillId="37" borderId="23" xfId="0" applyFont="1" applyFill="1" applyBorder="1" applyAlignment="1">
      <alignment horizontal="center" vertical="center"/>
    </xf>
    <xf numFmtId="0" fontId="10" fillId="37" borderId="24" xfId="0" applyFont="1" applyFill="1" applyBorder="1" applyAlignment="1">
      <alignment horizontal="center" vertical="center"/>
    </xf>
    <xf numFmtId="0" fontId="10" fillId="37" borderId="33" xfId="0" applyFont="1" applyFill="1" applyBorder="1" applyAlignment="1">
      <alignment horizontal="center" vertical="center"/>
    </xf>
    <xf numFmtId="0" fontId="10" fillId="37" borderId="34" xfId="0" applyFont="1" applyFill="1" applyBorder="1" applyAlignment="1">
      <alignment horizontal="center" vertical="center"/>
    </xf>
    <xf numFmtId="0" fontId="10" fillId="37" borderId="72" xfId="0" applyFont="1" applyFill="1" applyBorder="1" applyAlignment="1">
      <alignment horizontal="center" vertical="center"/>
    </xf>
    <xf numFmtId="0" fontId="10" fillId="37" borderId="61" xfId="0" applyFont="1" applyFill="1" applyBorder="1" applyAlignment="1">
      <alignment horizontal="center" vertical="center"/>
    </xf>
    <xf numFmtId="0" fontId="10" fillId="37" borderId="62" xfId="0" applyFont="1" applyFill="1" applyBorder="1" applyAlignment="1">
      <alignment horizontal="center" vertical="center"/>
    </xf>
    <xf numFmtId="0" fontId="10" fillId="37" borderId="50" xfId="0" applyFont="1" applyFill="1" applyBorder="1" applyAlignment="1">
      <alignment horizontal="center" vertical="center"/>
    </xf>
    <xf numFmtId="0" fontId="10" fillId="37" borderId="61" xfId="0" applyFont="1" applyFill="1" applyBorder="1" applyAlignment="1">
      <alignment horizontal="center" vertical="center" wrapText="1"/>
    </xf>
    <xf numFmtId="0" fontId="10" fillId="37" borderId="62" xfId="0" applyFont="1" applyFill="1" applyBorder="1" applyAlignment="1">
      <alignment horizontal="center" vertical="center" wrapText="1"/>
    </xf>
    <xf numFmtId="0" fontId="10" fillId="37" borderId="50" xfId="0" applyFont="1" applyFill="1" applyBorder="1" applyAlignment="1">
      <alignment horizontal="center" vertical="center" wrapText="1"/>
    </xf>
    <xf numFmtId="3" fontId="10" fillId="37" borderId="108" xfId="0" applyNumberFormat="1" applyFont="1" applyFill="1" applyBorder="1" applyAlignment="1">
      <alignment horizontal="center" vertical="center"/>
    </xf>
    <xf numFmtId="0" fontId="10" fillId="0" borderId="61" xfId="0" applyFont="1" applyBorder="1" applyAlignment="1">
      <alignment horizontal="left" vertical="center"/>
    </xf>
    <xf numFmtId="0" fontId="10" fillId="0" borderId="62" xfId="0" applyFont="1" applyBorder="1" applyAlignment="1">
      <alignment horizontal="left" vertical="center"/>
    </xf>
    <xf numFmtId="0" fontId="10" fillId="0" borderId="64" xfId="0" applyFont="1" applyBorder="1" applyAlignment="1">
      <alignment horizontal="left" vertical="center"/>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111" xfId="0" applyFont="1" applyBorder="1" applyAlignment="1">
      <alignment horizontal="left" vertical="center" wrapText="1"/>
    </xf>
    <xf numFmtId="3" fontId="10" fillId="0" borderId="21" xfId="0" applyNumberFormat="1" applyFont="1" applyBorder="1" applyAlignment="1">
      <alignment horizontal="center" vertical="center" wrapText="1"/>
    </xf>
    <xf numFmtId="3" fontId="10" fillId="0" borderId="25" xfId="0" applyNumberFormat="1" applyFont="1" applyBorder="1" applyAlignment="1">
      <alignment horizontal="center" vertical="center" wrapText="1"/>
    </xf>
    <xf numFmtId="3" fontId="10" fillId="0" borderId="38" xfId="0" applyNumberFormat="1" applyFont="1" applyBorder="1" applyAlignment="1">
      <alignment horizontal="center" vertical="center" wrapText="1"/>
    </xf>
    <xf numFmtId="3" fontId="10" fillId="0" borderId="65" xfId="0" applyNumberFormat="1" applyFont="1" applyBorder="1" applyAlignment="1">
      <alignment horizontal="center" vertical="center" wrapText="1"/>
    </xf>
    <xf numFmtId="0" fontId="10" fillId="0" borderId="21" xfId="0" applyFont="1" applyBorder="1" applyAlignment="1">
      <alignment horizontal="center" vertical="center" wrapText="1"/>
    </xf>
    <xf numFmtId="3" fontId="10" fillId="35" borderId="21" xfId="0" applyNumberFormat="1" applyFont="1" applyFill="1" applyBorder="1" applyAlignment="1">
      <alignment horizontal="center" vertical="center"/>
    </xf>
    <xf numFmtId="3" fontId="10" fillId="35" borderId="21" xfId="0" applyNumberFormat="1" applyFont="1" applyFill="1" applyBorder="1" applyAlignment="1">
      <alignment horizontal="left" vertical="center"/>
    </xf>
    <xf numFmtId="0" fontId="101" fillId="0" borderId="0" xfId="0" applyFont="1" applyAlignment="1">
      <alignment horizontal="left" vertical="center"/>
    </xf>
    <xf numFmtId="3" fontId="10" fillId="0" borderId="29" xfId="0" applyNumberFormat="1" applyFont="1" applyBorder="1" applyAlignment="1">
      <alignment horizontal="center" vertical="center"/>
    </xf>
    <xf numFmtId="3" fontId="10" fillId="0" borderId="62" xfId="0" applyNumberFormat="1" applyFont="1" applyBorder="1" applyAlignment="1">
      <alignment horizontal="center" vertical="center"/>
    </xf>
    <xf numFmtId="3" fontId="10" fillId="0" borderId="50" xfId="0" applyNumberFormat="1" applyFont="1" applyBorder="1" applyAlignment="1">
      <alignment horizontal="center" vertical="center"/>
    </xf>
    <xf numFmtId="3" fontId="10" fillId="0" borderId="21" xfId="0" applyNumberFormat="1" applyFont="1" applyBorder="1" applyAlignment="1">
      <alignment horizontal="center" vertical="center"/>
    </xf>
    <xf numFmtId="3" fontId="10" fillId="0" borderId="21" xfId="0" applyNumberFormat="1" applyFont="1" applyFill="1" applyBorder="1" applyAlignment="1">
      <alignment horizontal="center" vertical="center"/>
    </xf>
    <xf numFmtId="0" fontId="13" fillId="0" borderId="26" xfId="0" applyFont="1" applyBorder="1" applyAlignment="1">
      <alignment horizontal="center" vertical="center"/>
    </xf>
    <xf numFmtId="39" fontId="13" fillId="0" borderId="21" xfId="923" applyNumberFormat="1" applyFont="1" applyBorder="1" applyAlignment="1">
      <alignment horizontal="center" vertical="center"/>
    </xf>
    <xf numFmtId="0" fontId="13" fillId="0" borderId="21" xfId="0" applyFont="1" applyBorder="1" applyAlignment="1">
      <alignment vertical="center" wrapText="1"/>
    </xf>
    <xf numFmtId="2" fontId="13" fillId="0" borderId="21" xfId="0" applyNumberFormat="1" applyFont="1" applyBorder="1" applyAlignment="1">
      <alignment horizontal="center" vertical="center"/>
    </xf>
    <xf numFmtId="0" fontId="12" fillId="37" borderId="28" xfId="0" applyFont="1" applyFill="1" applyBorder="1" applyAlignment="1">
      <alignment horizontal="center" vertical="center"/>
    </xf>
    <xf numFmtId="0" fontId="12" fillId="37" borderId="24" xfId="0" applyFont="1" applyFill="1" applyBorder="1" applyAlignment="1">
      <alignment horizontal="center" vertical="center"/>
    </xf>
    <xf numFmtId="0" fontId="12" fillId="37" borderId="54" xfId="0" applyFont="1" applyFill="1" applyBorder="1" applyAlignment="1">
      <alignment horizontal="center" vertical="center" wrapText="1"/>
    </xf>
    <xf numFmtId="0" fontId="12" fillId="37" borderId="55" xfId="0" applyFont="1" applyFill="1" applyBorder="1" applyAlignment="1">
      <alignment horizontal="center" vertical="center" wrapText="1"/>
    </xf>
    <xf numFmtId="0" fontId="12" fillId="37" borderId="70" xfId="0" applyFont="1" applyFill="1" applyBorder="1" applyAlignment="1">
      <alignment horizontal="center" vertical="center" wrapText="1"/>
    </xf>
    <xf numFmtId="0" fontId="12" fillId="37" borderId="30" xfId="0" applyFont="1" applyFill="1" applyBorder="1" applyAlignment="1">
      <alignment horizontal="center" vertical="center" wrapText="1"/>
    </xf>
    <xf numFmtId="0" fontId="12" fillId="37" borderId="0" xfId="0" applyFont="1" applyFill="1" applyAlignment="1">
      <alignment horizontal="center" vertical="center" wrapText="1"/>
    </xf>
    <xf numFmtId="0" fontId="12" fillId="37" borderId="68" xfId="0" applyFont="1" applyFill="1" applyBorder="1" applyAlignment="1">
      <alignment horizontal="center" vertical="center" wrapText="1"/>
    </xf>
    <xf numFmtId="0" fontId="12" fillId="37" borderId="71" xfId="0" applyFont="1" applyFill="1" applyBorder="1" applyAlignment="1">
      <alignment horizontal="center" vertical="center" wrapText="1"/>
    </xf>
    <xf numFmtId="0" fontId="12" fillId="37" borderId="66" xfId="0" applyFont="1" applyFill="1" applyBorder="1" applyAlignment="1">
      <alignment horizontal="center" vertical="center" wrapText="1"/>
    </xf>
    <xf numFmtId="0" fontId="12" fillId="37" borderId="69" xfId="0" applyFont="1" applyFill="1" applyBorder="1" applyAlignment="1">
      <alignment horizontal="center" vertical="center" wrapText="1"/>
    </xf>
    <xf numFmtId="0" fontId="12" fillId="0" borderId="29" xfId="0" applyFont="1" applyBorder="1" applyAlignment="1">
      <alignment horizontal="center" vertical="center"/>
    </xf>
    <xf numFmtId="0" fontId="12" fillId="0" borderId="62" xfId="0" applyFont="1" applyBorder="1" applyAlignment="1">
      <alignment horizontal="center" vertical="center"/>
    </xf>
    <xf numFmtId="0" fontId="12" fillId="0" borderId="50" xfId="0" applyFont="1" applyBorder="1" applyAlignment="1">
      <alignment horizontal="center" vertical="center"/>
    </xf>
    <xf numFmtId="0" fontId="12" fillId="0" borderId="61" xfId="0" applyFont="1" applyBorder="1" applyAlignment="1">
      <alignment horizontal="center" vertical="center"/>
    </xf>
    <xf numFmtId="2" fontId="13" fillId="0" borderId="25" xfId="0" applyNumberFormat="1" applyFont="1" applyBorder="1" applyAlignment="1">
      <alignment horizontal="center" vertical="center"/>
    </xf>
    <xf numFmtId="2" fontId="13" fillId="0" borderId="65" xfId="0" applyNumberFormat="1" applyFont="1" applyBorder="1" applyAlignment="1">
      <alignment horizontal="center" vertical="center"/>
    </xf>
    <xf numFmtId="2" fontId="13" fillId="0" borderId="38" xfId="0" applyNumberFormat="1" applyFont="1" applyBorder="1" applyAlignment="1">
      <alignment horizontal="center" vertical="center"/>
    </xf>
    <xf numFmtId="9" fontId="12" fillId="0" borderId="51" xfId="0" applyNumberFormat="1" applyFont="1" applyBorder="1" applyAlignment="1">
      <alignment horizontal="left" vertical="center" indent="2"/>
    </xf>
    <xf numFmtId="0" fontId="13" fillId="0" borderId="21" xfId="0" applyFont="1" applyBorder="1" applyAlignment="1">
      <alignment horizontal="left" vertical="center" indent="1"/>
    </xf>
    <xf numFmtId="0" fontId="12" fillId="0" borderId="26" xfId="0" applyFont="1" applyBorder="1" applyAlignment="1">
      <alignment horizontal="center" vertical="center"/>
    </xf>
    <xf numFmtId="0" fontId="12" fillId="0" borderId="21" xfId="0" applyFont="1" applyBorder="1" applyAlignment="1">
      <alignment horizontal="center" vertical="center"/>
    </xf>
    <xf numFmtId="0" fontId="12" fillId="0" borderId="58" xfId="0" applyFont="1" applyBorder="1" applyAlignment="1">
      <alignment horizontal="center" vertical="center"/>
    </xf>
    <xf numFmtId="0" fontId="12" fillId="0" borderId="51" xfId="0" applyFont="1" applyBorder="1" applyAlignment="1">
      <alignment horizontal="center" vertical="center"/>
    </xf>
    <xf numFmtId="9" fontId="12" fillId="0" borderId="21" xfId="0" applyNumberFormat="1" applyFont="1" applyBorder="1" applyAlignment="1">
      <alignment horizontal="left" vertical="center" indent="2"/>
    </xf>
    <xf numFmtId="0" fontId="12" fillId="37" borderId="26" xfId="0" applyFont="1" applyFill="1" applyBorder="1" applyAlignment="1">
      <alignment horizontal="center" vertical="center"/>
    </xf>
    <xf numFmtId="0" fontId="12" fillId="37" borderId="21" xfId="0" applyFont="1" applyFill="1" applyBorder="1" applyAlignment="1">
      <alignment horizontal="center" vertical="center"/>
    </xf>
    <xf numFmtId="0" fontId="108" fillId="35" borderId="61" xfId="0" applyFont="1" applyFill="1" applyBorder="1" applyAlignment="1">
      <alignment horizontal="left"/>
    </xf>
    <xf numFmtId="0" fontId="108" fillId="35" borderId="62" xfId="0" applyFont="1" applyFill="1" applyBorder="1" applyAlignment="1">
      <alignment horizontal="left"/>
    </xf>
    <xf numFmtId="0" fontId="108" fillId="35" borderId="64" xfId="0" applyFont="1" applyFill="1" applyBorder="1" applyAlignment="1">
      <alignment horizontal="left"/>
    </xf>
    <xf numFmtId="173" fontId="109" fillId="0" borderId="61" xfId="571" applyNumberFormat="1" applyFont="1" applyFill="1" applyBorder="1" applyAlignment="1">
      <alignment horizontal="left" vertical="center" wrapText="1"/>
    </xf>
    <xf numFmtId="173" fontId="109" fillId="0" borderId="62" xfId="571" applyNumberFormat="1" applyFont="1" applyFill="1" applyBorder="1" applyAlignment="1">
      <alignment horizontal="left" vertical="center" wrapText="1"/>
    </xf>
    <xf numFmtId="173" fontId="109" fillId="0" borderId="64" xfId="571" applyNumberFormat="1" applyFont="1" applyFill="1" applyBorder="1" applyAlignment="1">
      <alignment horizontal="left" vertical="center" wrapText="1"/>
    </xf>
    <xf numFmtId="173" fontId="109" fillId="0" borderId="73" xfId="571" applyNumberFormat="1" applyFont="1" applyFill="1" applyBorder="1" applyAlignment="1">
      <alignment horizontal="left" vertical="center" wrapText="1"/>
    </xf>
    <xf numFmtId="173" fontId="109" fillId="0" borderId="74" xfId="571" applyNumberFormat="1" applyFont="1" applyFill="1" applyBorder="1" applyAlignment="1">
      <alignment horizontal="left" vertical="center" wrapText="1"/>
    </xf>
    <xf numFmtId="173" fontId="109" fillId="0" borderId="85" xfId="571" applyNumberFormat="1" applyFont="1" applyFill="1" applyBorder="1" applyAlignment="1">
      <alignment horizontal="left" vertical="center" wrapText="1"/>
    </xf>
    <xf numFmtId="0" fontId="103" fillId="0" borderId="57" xfId="0" applyFont="1" applyBorder="1" applyAlignment="1">
      <alignment horizontal="center" vertical="center"/>
    </xf>
    <xf numFmtId="0" fontId="103" fillId="0" borderId="112" xfId="0" applyFont="1" applyBorder="1" applyAlignment="1">
      <alignment horizontal="center" vertical="center"/>
    </xf>
    <xf numFmtId="0" fontId="103" fillId="0" borderId="33" xfId="0" applyFont="1" applyBorder="1" applyAlignment="1">
      <alignment horizontal="center" vertical="center"/>
    </xf>
    <xf numFmtId="0" fontId="103" fillId="0" borderId="113" xfId="0" applyFont="1" applyBorder="1" applyAlignment="1">
      <alignment horizontal="center" vertical="center"/>
    </xf>
    <xf numFmtId="0" fontId="104" fillId="0" borderId="26" xfId="0" applyFont="1" applyBorder="1" applyAlignment="1">
      <alignment horizontal="center" vertical="center"/>
    </xf>
    <xf numFmtId="0" fontId="105" fillId="0" borderId="21" xfId="0" applyFont="1" applyBorder="1" applyAlignment="1">
      <alignment horizontal="center" vertical="center"/>
    </xf>
    <xf numFmtId="0" fontId="105" fillId="0" borderId="21" xfId="0" applyFont="1" applyBorder="1" applyAlignment="1">
      <alignment horizontal="left" vertical="center" wrapText="1"/>
    </xf>
    <xf numFmtId="0" fontId="105" fillId="0" borderId="25" xfId="0" applyFont="1" applyBorder="1" applyAlignment="1">
      <alignment horizontal="center" vertical="center" wrapText="1"/>
    </xf>
    <xf numFmtId="0" fontId="105" fillId="0" borderId="38" xfId="0" applyFont="1" applyBorder="1" applyAlignment="1">
      <alignment horizontal="center" vertical="center" wrapText="1"/>
    </xf>
    <xf numFmtId="0" fontId="106" fillId="0" borderId="21" xfId="0" applyFont="1" applyBorder="1" applyAlignment="1">
      <alignment horizontal="center" vertical="center" wrapText="1"/>
    </xf>
    <xf numFmtId="0" fontId="106" fillId="0" borderId="32" xfId="0" applyFont="1" applyBorder="1" applyAlignment="1">
      <alignment horizontal="center" vertical="center" wrapText="1"/>
    </xf>
    <xf numFmtId="170" fontId="9" fillId="35" borderId="76" xfId="0" applyNumberFormat="1" applyFont="1" applyFill="1" applyBorder="1" applyAlignment="1">
      <alignment horizontal="right" vertical="center"/>
    </xf>
    <xf numFmtId="170" fontId="9" fillId="35" borderId="63" xfId="0" applyNumberFormat="1" applyFont="1" applyFill="1" applyBorder="1" applyAlignment="1">
      <alignment horizontal="right" vertical="center"/>
    </xf>
    <xf numFmtId="170" fontId="9" fillId="35" borderId="114" xfId="0" applyNumberFormat="1" applyFont="1" applyFill="1" applyBorder="1" applyAlignment="1">
      <alignment horizontal="right" vertical="center"/>
    </xf>
    <xf numFmtId="0" fontId="88" fillId="0" borderId="29" xfId="0" applyFont="1" applyBorder="1" applyAlignment="1">
      <alignment horizontal="center" vertical="center"/>
    </xf>
    <xf numFmtId="0" fontId="88" fillId="0" borderId="62" xfId="0" applyFont="1" applyBorder="1" applyAlignment="1">
      <alignment horizontal="center" vertical="center"/>
    </xf>
    <xf numFmtId="0" fontId="88" fillId="0" borderId="64" xfId="0" applyFont="1" applyBorder="1" applyAlignment="1">
      <alignment horizontal="center" vertical="center"/>
    </xf>
    <xf numFmtId="0" fontId="103" fillId="0" borderId="108" xfId="0" applyFont="1" applyBorder="1" applyAlignment="1">
      <alignment horizontal="center" vertical="center"/>
    </xf>
    <xf numFmtId="0" fontId="103" fillId="0" borderId="34" xfId="0" applyFont="1" applyBorder="1" applyAlignment="1">
      <alignment horizontal="center" vertical="center"/>
    </xf>
    <xf numFmtId="0" fontId="103" fillId="0" borderId="72" xfId="0" applyFont="1" applyBorder="1" applyAlignment="1">
      <alignment horizontal="center" vertical="center"/>
    </xf>
    <xf numFmtId="0" fontId="111" fillId="0" borderId="110" xfId="0" applyFont="1" applyBorder="1" applyAlignment="1">
      <alignment horizontal="center" vertical="center"/>
    </xf>
    <xf numFmtId="0" fontId="111" fillId="0" borderId="81" xfId="0" applyFont="1" applyBorder="1" applyAlignment="1">
      <alignment horizontal="center" vertical="center"/>
    </xf>
    <xf numFmtId="0" fontId="88" fillId="0" borderId="25" xfId="0" applyFont="1" applyBorder="1" applyAlignment="1">
      <alignment horizontal="center" vertical="center" wrapText="1"/>
    </xf>
    <xf numFmtId="0" fontId="88" fillId="0" borderId="38" xfId="0" applyFont="1" applyBorder="1" applyAlignment="1">
      <alignment horizontal="center" vertical="center" wrapText="1"/>
    </xf>
    <xf numFmtId="0" fontId="88" fillId="0" borderId="50" xfId="0" applyFont="1" applyBorder="1" applyAlignment="1">
      <alignment horizontal="center" vertical="center"/>
    </xf>
    <xf numFmtId="0" fontId="88" fillId="35" borderId="25" xfId="0" applyFont="1" applyFill="1" applyBorder="1" applyAlignment="1">
      <alignment horizontal="center" vertical="center"/>
    </xf>
    <xf numFmtId="0" fontId="88" fillId="35" borderId="38" xfId="0" applyFont="1" applyFill="1" applyBorder="1" applyAlignment="1">
      <alignment horizontal="center" vertical="center"/>
    </xf>
    <xf numFmtId="0" fontId="88" fillId="0" borderId="29" xfId="0" applyFont="1" applyBorder="1" applyAlignment="1">
      <alignment horizontal="center" vertical="center" wrapText="1"/>
    </xf>
    <xf numFmtId="0" fontId="88" fillId="0" borderId="62" xfId="0" applyFont="1" applyBorder="1" applyAlignment="1">
      <alignment horizontal="center" vertical="center" wrapText="1"/>
    </xf>
    <xf numFmtId="0" fontId="88" fillId="0" borderId="50" xfId="0" applyFont="1" applyBorder="1" applyAlignment="1">
      <alignment horizontal="center" vertical="center" wrapText="1"/>
    </xf>
    <xf numFmtId="0" fontId="88" fillId="35" borderId="25" xfId="0" applyFont="1" applyFill="1" applyBorder="1" applyAlignment="1">
      <alignment horizontal="center" vertical="center" wrapText="1"/>
    </xf>
    <xf numFmtId="0" fontId="88" fillId="35" borderId="38" xfId="0" applyFont="1" applyFill="1" applyBorder="1" applyAlignment="1">
      <alignment horizontal="center" vertical="center" wrapText="1"/>
    </xf>
    <xf numFmtId="0" fontId="105" fillId="0" borderId="61" xfId="0" applyFont="1" applyBorder="1" applyAlignment="1">
      <alignment horizontal="center" vertical="center"/>
    </xf>
    <xf numFmtId="0" fontId="105" fillId="0" borderId="62" xfId="0" applyFont="1" applyBorder="1" applyAlignment="1">
      <alignment horizontal="center" vertical="center"/>
    </xf>
    <xf numFmtId="0" fontId="105" fillId="0" borderId="50" xfId="0" applyFont="1" applyBorder="1" applyAlignment="1">
      <alignment horizontal="center" vertical="center"/>
    </xf>
    <xf numFmtId="169" fontId="107" fillId="35" borderId="84" xfId="654" applyNumberFormat="1" applyFont="1" applyFill="1" applyBorder="1" applyAlignment="1">
      <alignment horizontal="center" vertical="center"/>
    </xf>
    <xf numFmtId="169" fontId="107" fillId="35" borderId="74" xfId="654" applyNumberFormat="1" applyFont="1" applyFill="1" applyBorder="1" applyAlignment="1">
      <alignment horizontal="center" vertical="center"/>
    </xf>
    <xf numFmtId="169" fontId="107" fillId="35" borderId="75" xfId="654" applyNumberFormat="1" applyFont="1" applyFill="1" applyBorder="1" applyAlignment="1">
      <alignment horizontal="center" vertical="center"/>
    </xf>
    <xf numFmtId="0" fontId="105" fillId="37" borderId="25" xfId="0" applyFont="1" applyFill="1" applyBorder="1" applyAlignment="1">
      <alignment horizontal="center" vertical="center" wrapText="1"/>
    </xf>
    <xf numFmtId="0" fontId="105" fillId="37" borderId="65" xfId="0" applyFont="1" applyFill="1" applyBorder="1" applyAlignment="1">
      <alignment horizontal="center" vertical="center" wrapText="1"/>
    </xf>
    <xf numFmtId="0" fontId="105" fillId="37" borderId="38" xfId="0" applyFont="1" applyFill="1" applyBorder="1" applyAlignment="1">
      <alignment horizontal="center" vertical="center" wrapText="1"/>
    </xf>
    <xf numFmtId="0" fontId="105" fillId="37" borderId="25" xfId="0" applyFont="1" applyFill="1" applyBorder="1" applyAlignment="1">
      <alignment horizontal="center" vertical="center"/>
    </xf>
    <xf numFmtId="0" fontId="105" fillId="37" borderId="38" xfId="0" applyFont="1" applyFill="1" applyBorder="1" applyAlignment="1">
      <alignment horizontal="center" vertical="center"/>
    </xf>
    <xf numFmtId="0" fontId="105" fillId="37" borderId="29" xfId="0" applyFont="1" applyFill="1" applyBorder="1" applyAlignment="1">
      <alignment horizontal="center" vertical="center"/>
    </xf>
    <xf numFmtId="0" fontId="105" fillId="37" borderId="62" xfId="0" applyFont="1" applyFill="1" applyBorder="1" applyAlignment="1">
      <alignment horizontal="center" vertical="center"/>
    </xf>
    <xf numFmtId="0" fontId="105" fillId="37" borderId="50" xfId="0" applyFont="1" applyFill="1" applyBorder="1" applyAlignment="1">
      <alignment horizontal="center" vertical="center"/>
    </xf>
    <xf numFmtId="0" fontId="105" fillId="37" borderId="110" xfId="0" applyFont="1" applyFill="1" applyBorder="1" applyAlignment="1">
      <alignment horizontal="center" vertical="center" wrapText="1"/>
    </xf>
    <xf numFmtId="0" fontId="105" fillId="37" borderId="80" xfId="0" applyFont="1" applyFill="1" applyBorder="1" applyAlignment="1">
      <alignment horizontal="center" vertical="center" wrapText="1"/>
    </xf>
    <xf numFmtId="0" fontId="105" fillId="37" borderId="81" xfId="0" applyFont="1" applyFill="1" applyBorder="1" applyAlignment="1">
      <alignment horizontal="center" vertical="center" wrapText="1"/>
    </xf>
    <xf numFmtId="0" fontId="105" fillId="37" borderId="65" xfId="0" applyFont="1" applyFill="1" applyBorder="1" applyAlignment="1">
      <alignment horizontal="center" vertical="center"/>
    </xf>
    <xf numFmtId="0" fontId="12" fillId="0" borderId="54" xfId="0" applyFont="1" applyBorder="1" applyAlignment="1">
      <alignment horizontal="left" vertical="center"/>
    </xf>
    <xf numFmtId="0" fontId="12" fillId="0" borderId="55" xfId="0" applyFont="1" applyBorder="1" applyAlignment="1">
      <alignment horizontal="left" vertical="center"/>
    </xf>
    <xf numFmtId="0" fontId="12" fillId="0" borderId="56" xfId="0" applyFont="1" applyBorder="1" applyAlignment="1">
      <alignment horizontal="left" vertical="center"/>
    </xf>
    <xf numFmtId="0" fontId="12" fillId="0" borderId="26" xfId="0" applyFont="1" applyBorder="1" applyAlignment="1">
      <alignment horizontal="left" vertical="center"/>
    </xf>
    <xf numFmtId="0" fontId="12" fillId="0" borderId="21" xfId="0" applyFont="1" applyBorder="1" applyAlignment="1">
      <alignment horizontal="left" vertical="center"/>
    </xf>
    <xf numFmtId="0" fontId="12" fillId="0" borderId="32" xfId="0" applyFont="1" applyBorder="1" applyAlignment="1">
      <alignment horizontal="left" vertical="center"/>
    </xf>
    <xf numFmtId="0" fontId="12" fillId="0" borderId="61" xfId="0" applyFont="1" applyBorder="1" applyAlignment="1">
      <alignment horizontal="left" vertical="center"/>
    </xf>
    <xf numFmtId="0" fontId="12" fillId="0" borderId="62" xfId="0" applyFont="1" applyBorder="1" applyAlignment="1">
      <alignment horizontal="left" vertical="center"/>
    </xf>
    <xf numFmtId="0" fontId="12" fillId="0" borderId="64" xfId="0" applyFont="1" applyBorder="1" applyAlignment="1">
      <alignment horizontal="left" vertical="center"/>
    </xf>
    <xf numFmtId="0" fontId="9" fillId="0" borderId="61" xfId="0" applyFont="1" applyBorder="1" applyAlignment="1">
      <alignment horizontal="left" vertical="center"/>
    </xf>
    <xf numFmtId="0" fontId="9" fillId="0" borderId="62" xfId="0" applyFont="1" applyBorder="1" applyAlignment="1">
      <alignment horizontal="left" vertical="center"/>
    </xf>
    <xf numFmtId="0" fontId="9" fillId="0" borderId="64" xfId="0" applyFont="1" applyBorder="1" applyAlignment="1">
      <alignment horizontal="left" vertical="center"/>
    </xf>
    <xf numFmtId="0" fontId="105" fillId="37" borderId="109" xfId="0" applyFont="1" applyFill="1" applyBorder="1" applyAlignment="1">
      <alignment horizontal="center" vertical="center"/>
    </xf>
    <xf numFmtId="0" fontId="105" fillId="37" borderId="93" xfId="0" applyFont="1" applyFill="1" applyBorder="1" applyAlignment="1">
      <alignment horizontal="center" vertical="center"/>
    </xf>
    <xf numFmtId="0" fontId="105" fillId="37" borderId="83" xfId="0" applyFont="1" applyFill="1" applyBorder="1" applyAlignment="1">
      <alignment horizontal="center" vertical="center"/>
    </xf>
    <xf numFmtId="0" fontId="96" fillId="45" borderId="28" xfId="0" applyFont="1" applyFill="1" applyBorder="1" applyAlignment="1">
      <alignment horizontal="center" vertical="center"/>
    </xf>
    <xf numFmtId="0" fontId="96" fillId="45" borderId="23" xfId="0" applyFont="1" applyFill="1" applyBorder="1" applyAlignment="1">
      <alignment horizontal="center" vertical="center"/>
    </xf>
    <xf numFmtId="0" fontId="96" fillId="45" borderId="24" xfId="0" applyFont="1" applyFill="1" applyBorder="1" applyAlignment="1">
      <alignment horizontal="center" vertical="center"/>
    </xf>
    <xf numFmtId="0" fontId="96" fillId="45" borderId="67" xfId="0" applyFont="1" applyFill="1" applyBorder="1" applyAlignment="1">
      <alignment horizontal="center" vertical="center"/>
    </xf>
    <xf numFmtId="0" fontId="96" fillId="45" borderId="66" xfId="0" applyFont="1" applyFill="1" applyBorder="1" applyAlignment="1">
      <alignment horizontal="center" vertical="center"/>
    </xf>
    <xf numFmtId="0" fontId="96" fillId="45" borderId="69" xfId="0" applyFont="1" applyFill="1" applyBorder="1" applyAlignment="1">
      <alignment horizontal="center" vertical="center"/>
    </xf>
    <xf numFmtId="0" fontId="10" fillId="0" borderId="38" xfId="0" applyFont="1" applyBorder="1" applyAlignment="1">
      <alignment horizontal="center" vertical="center"/>
    </xf>
    <xf numFmtId="0" fontId="10" fillId="0" borderId="25" xfId="0" applyFont="1" applyBorder="1" applyAlignment="1">
      <alignment horizontal="center" vertical="center"/>
    </xf>
    <xf numFmtId="175" fontId="10" fillId="0" borderId="67" xfId="0" applyNumberFormat="1" applyFont="1" applyBorder="1" applyAlignment="1">
      <alignment horizontal="center" vertical="center"/>
    </xf>
    <xf numFmtId="175" fontId="10" fillId="0" borderId="66" xfId="0" applyNumberFormat="1" applyFont="1" applyBorder="1" applyAlignment="1">
      <alignment horizontal="center" vertical="center"/>
    </xf>
    <xf numFmtId="175" fontId="10" fillId="0" borderId="69" xfId="0" applyNumberFormat="1" applyFont="1" applyBorder="1" applyAlignment="1">
      <alignment horizontal="center" vertical="center"/>
    </xf>
    <xf numFmtId="175" fontId="10" fillId="0" borderId="37" xfId="0" applyNumberFormat="1" applyFont="1" applyBorder="1" applyAlignment="1">
      <alignment horizontal="center" vertical="center"/>
    </xf>
    <xf numFmtId="0" fontId="0" fillId="0" borderId="25" xfId="0" applyFill="1" applyBorder="1" applyAlignment="1">
      <alignment horizontal="center" vertical="center" wrapText="1"/>
    </xf>
    <xf numFmtId="0" fontId="0" fillId="0" borderId="65" xfId="0" applyFill="1" applyBorder="1" applyAlignment="1">
      <alignment horizontal="center" vertical="center" wrapText="1"/>
    </xf>
    <xf numFmtId="0" fontId="0" fillId="0" borderId="38" xfId="0" applyFill="1" applyBorder="1" applyAlignment="1">
      <alignment horizontal="center" vertical="center" wrapText="1"/>
    </xf>
    <xf numFmtId="0" fontId="0" fillId="0" borderId="25" xfId="0" applyFill="1" applyBorder="1" applyAlignment="1">
      <alignment horizontal="center" vertical="center"/>
    </xf>
    <xf numFmtId="0" fontId="0" fillId="0" borderId="65" xfId="0" applyFill="1" applyBorder="1" applyAlignment="1">
      <alignment horizontal="center" vertical="center"/>
    </xf>
    <xf numFmtId="0" fontId="0" fillId="0" borderId="38" xfId="0" applyFill="1" applyBorder="1" applyAlignment="1">
      <alignment horizontal="center" vertical="center"/>
    </xf>
    <xf numFmtId="0" fontId="0" fillId="0" borderId="25" xfId="0" applyFill="1" applyBorder="1" applyAlignment="1">
      <alignment horizontal="left" vertical="center" wrapText="1"/>
    </xf>
    <xf numFmtId="0" fontId="0" fillId="0" borderId="38" xfId="0" applyFill="1" applyBorder="1" applyAlignment="1">
      <alignment horizontal="left" vertical="center" wrapText="1"/>
    </xf>
    <xf numFmtId="0" fontId="8" fillId="35" borderId="29" xfId="0" applyFont="1" applyFill="1" applyBorder="1" applyAlignment="1">
      <alignment horizontal="left"/>
    </xf>
    <xf numFmtId="0" fontId="8" fillId="35" borderId="62" xfId="0" applyFont="1" applyFill="1" applyBorder="1" applyAlignment="1">
      <alignment horizontal="left"/>
    </xf>
    <xf numFmtId="0" fontId="8" fillId="35" borderId="50" xfId="0" applyFont="1" applyFill="1" applyBorder="1" applyAlignment="1">
      <alignment horizontal="left"/>
    </xf>
    <xf numFmtId="0" fontId="8" fillId="35" borderId="29" xfId="0" applyFont="1" applyFill="1" applyBorder="1" applyAlignment="1">
      <alignment horizontal="left" vertical="center"/>
    </xf>
    <xf numFmtId="0" fontId="8" fillId="35" borderId="62" xfId="0" applyFont="1" applyFill="1" applyBorder="1" applyAlignment="1">
      <alignment horizontal="left" vertical="center"/>
    </xf>
    <xf numFmtId="0" fontId="8" fillId="35" borderId="50" xfId="0" applyFont="1" applyFill="1" applyBorder="1" applyAlignment="1">
      <alignment horizontal="left" vertical="center"/>
    </xf>
    <xf numFmtId="0" fontId="92" fillId="41" borderId="21" xfId="0" applyFont="1" applyFill="1" applyBorder="1" applyAlignment="1">
      <alignment horizontal="right" vertical="center" wrapText="1"/>
    </xf>
    <xf numFmtId="0" fontId="92" fillId="41" borderId="21" xfId="0" applyFont="1" applyFill="1" applyBorder="1" applyAlignment="1">
      <alignment horizontal="left" vertical="center" wrapText="1"/>
    </xf>
    <xf numFmtId="4" fontId="92" fillId="41" borderId="21" xfId="0" applyNumberFormat="1" applyFont="1" applyFill="1" applyBorder="1" applyAlignment="1">
      <alignment horizontal="right" vertical="center" wrapText="1"/>
    </xf>
    <xf numFmtId="0" fontId="94" fillId="41" borderId="21" xfId="0" applyFont="1" applyFill="1" applyBorder="1" applyAlignment="1">
      <alignment horizontal="center" vertical="center" wrapText="1"/>
    </xf>
    <xf numFmtId="0" fontId="0" fillId="0" borderId="21" xfId="0" applyBorder="1" applyAlignment="1">
      <alignment vertical="center"/>
    </xf>
    <xf numFmtId="0" fontId="94" fillId="41" borderId="21" xfId="0" applyFont="1" applyFill="1" applyBorder="1" applyAlignment="1">
      <alignment horizontal="right" vertical="center" wrapText="1"/>
    </xf>
    <xf numFmtId="0" fontId="91" fillId="41" borderId="21" xfId="0" applyFont="1" applyFill="1" applyBorder="1" applyAlignment="1">
      <alignment horizontal="left" vertical="center" wrapText="1"/>
    </xf>
    <xf numFmtId="0" fontId="93" fillId="42" borderId="21" xfId="0" applyFont="1" applyFill="1" applyBorder="1" applyAlignment="1">
      <alignment horizontal="left" vertical="center" wrapText="1"/>
    </xf>
    <xf numFmtId="0" fontId="94" fillId="44" borderId="21" xfId="0" applyFont="1" applyFill="1" applyBorder="1" applyAlignment="1">
      <alignment horizontal="left" vertical="center" wrapText="1"/>
    </xf>
    <xf numFmtId="0" fontId="94" fillId="43" borderId="21" xfId="0" applyFont="1" applyFill="1" applyBorder="1" applyAlignment="1">
      <alignment horizontal="left" vertical="center" wrapText="1"/>
    </xf>
    <xf numFmtId="0" fontId="91" fillId="41" borderId="21" xfId="0" applyFont="1" applyFill="1" applyBorder="1" applyAlignment="1">
      <alignment horizontal="right" vertical="center" wrapText="1"/>
    </xf>
    <xf numFmtId="0" fontId="91" fillId="41" borderId="21" xfId="0" applyFont="1" applyFill="1" applyBorder="1" applyAlignment="1">
      <alignment horizontal="center" vertical="center" wrapText="1"/>
    </xf>
    <xf numFmtId="174" fontId="94" fillId="44" borderId="21" xfId="0" applyNumberFormat="1" applyFont="1" applyFill="1" applyBorder="1" applyAlignment="1">
      <alignment horizontal="right" vertical="center" wrapText="1"/>
    </xf>
    <xf numFmtId="174" fontId="94" fillId="43" borderId="21" xfId="0" applyNumberFormat="1" applyFont="1" applyFill="1" applyBorder="1" applyAlignment="1">
      <alignment horizontal="right" vertical="center" wrapText="1"/>
    </xf>
    <xf numFmtId="0" fontId="92" fillId="41" borderId="21" xfId="0" applyFont="1" applyFill="1" applyBorder="1" applyAlignment="1">
      <alignment horizontal="center" vertical="center" wrapText="1"/>
    </xf>
    <xf numFmtId="0" fontId="12" fillId="0" borderId="25"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25" xfId="0" applyFont="1" applyBorder="1" applyAlignment="1">
      <alignment horizontal="center" vertical="center"/>
    </xf>
    <xf numFmtId="0" fontId="12" fillId="0" borderId="38" xfId="0" applyFont="1" applyBorder="1" applyAlignment="1">
      <alignment horizontal="center" vertical="center"/>
    </xf>
    <xf numFmtId="0" fontId="12" fillId="37" borderId="29" xfId="0" applyFont="1" applyFill="1" applyBorder="1" applyAlignment="1">
      <alignment horizontal="center" vertical="center"/>
    </xf>
    <xf numFmtId="0" fontId="12" fillId="37" borderId="62" xfId="0" applyFont="1" applyFill="1" applyBorder="1" applyAlignment="1">
      <alignment horizontal="center" vertical="center"/>
    </xf>
    <xf numFmtId="0" fontId="12" fillId="37" borderId="50" xfId="0" applyFont="1" applyFill="1" applyBorder="1" applyAlignment="1">
      <alignment horizontal="center" vertical="center"/>
    </xf>
    <xf numFmtId="0" fontId="12" fillId="0" borderId="65" xfId="0" applyFont="1" applyBorder="1" applyAlignment="1">
      <alignment horizontal="center" vertical="center"/>
    </xf>
    <xf numFmtId="0" fontId="13" fillId="0" borderId="29" xfId="0" applyFont="1" applyBorder="1" applyAlignment="1">
      <alignment horizontal="center" vertical="center"/>
    </xf>
    <xf numFmtId="0" fontId="13" fillId="0" borderId="62" xfId="0" applyFont="1" applyBorder="1" applyAlignment="1">
      <alignment horizontal="center" vertical="center"/>
    </xf>
    <xf numFmtId="0" fontId="13" fillId="0" borderId="50" xfId="0" applyFont="1" applyBorder="1" applyAlignment="1">
      <alignment horizontal="center" vertical="center"/>
    </xf>
    <xf numFmtId="0" fontId="12" fillId="0" borderId="28" xfId="0" applyFont="1" applyBorder="1" applyAlignment="1">
      <alignment horizontal="center"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87" xfId="0" applyFont="1" applyBorder="1" applyAlignment="1">
      <alignment horizontal="center" vertical="center"/>
    </xf>
    <xf numFmtId="0" fontId="12" fillId="0" borderId="0" xfId="0" applyFont="1" applyBorder="1" applyAlignment="1">
      <alignment horizontal="center" vertical="center"/>
    </xf>
    <xf numFmtId="0" fontId="12" fillId="0" borderId="68" xfId="0" applyFont="1" applyBorder="1" applyAlignment="1">
      <alignment horizontal="center" vertical="center"/>
    </xf>
    <xf numFmtId="0" fontId="12" fillId="0" borderId="67" xfId="0" applyFont="1" applyBorder="1" applyAlignment="1">
      <alignment horizontal="center" vertical="center"/>
    </xf>
    <xf numFmtId="0" fontId="12" fillId="0" borderId="66" xfId="0" applyFont="1" applyBorder="1" applyAlignment="1">
      <alignment horizontal="center" vertical="center"/>
    </xf>
    <xf numFmtId="0" fontId="12" fillId="0" borderId="69" xfId="0" applyFont="1" applyBorder="1" applyAlignment="1">
      <alignment horizontal="center" vertical="center"/>
    </xf>
    <xf numFmtId="0" fontId="77" fillId="35" borderId="21" xfId="422" applyFont="1" applyFill="1" applyBorder="1" applyAlignment="1">
      <alignment horizontal="center"/>
    </xf>
    <xf numFmtId="0" fontId="77" fillId="35" borderId="32" xfId="422" applyFont="1" applyFill="1" applyBorder="1" applyAlignment="1">
      <alignment horizontal="center"/>
    </xf>
    <xf numFmtId="0" fontId="77" fillId="35" borderId="29" xfId="422" applyFont="1" applyFill="1" applyBorder="1" applyAlignment="1">
      <alignment horizontal="center"/>
    </xf>
    <xf numFmtId="0" fontId="77" fillId="35" borderId="62" xfId="422" applyFont="1" applyFill="1" applyBorder="1" applyAlignment="1">
      <alignment horizontal="center"/>
    </xf>
    <xf numFmtId="0" fontId="77" fillId="35" borderId="64" xfId="422" applyFont="1" applyFill="1" applyBorder="1" applyAlignment="1">
      <alignment horizontal="center"/>
    </xf>
    <xf numFmtId="0" fontId="77" fillId="35" borderId="51" xfId="422" applyFont="1" applyFill="1" applyBorder="1" applyAlignment="1">
      <alignment horizontal="center"/>
    </xf>
    <xf numFmtId="0" fontId="77" fillId="35" borderId="52" xfId="422" applyFont="1" applyFill="1" applyBorder="1" applyAlignment="1">
      <alignment horizontal="center"/>
    </xf>
    <xf numFmtId="0" fontId="77" fillId="35" borderId="84" xfId="422" applyFont="1" applyFill="1" applyBorder="1" applyAlignment="1">
      <alignment horizontal="center"/>
    </xf>
    <xf numFmtId="0" fontId="77" fillId="35" borderId="74" xfId="422" applyFont="1" applyFill="1" applyBorder="1" applyAlignment="1">
      <alignment horizontal="center"/>
    </xf>
    <xf numFmtId="0" fontId="77" fillId="35" borderId="85" xfId="422" applyFont="1" applyFill="1" applyBorder="1" applyAlignment="1">
      <alignment horizontal="center"/>
    </xf>
    <xf numFmtId="0" fontId="14" fillId="36" borderId="36" xfId="422" applyFont="1" applyFill="1" applyBorder="1" applyAlignment="1">
      <alignment horizontal="center" vertical="center"/>
    </xf>
    <xf numFmtId="0" fontId="14" fillId="36" borderId="83" xfId="422" applyFont="1" applyFill="1" applyBorder="1" applyAlignment="1">
      <alignment horizontal="center" vertical="center"/>
    </xf>
    <xf numFmtId="0" fontId="76" fillId="0" borderId="88" xfId="422" applyFont="1" applyBorder="1" applyAlignment="1">
      <alignment horizontal="center"/>
    </xf>
    <xf numFmtId="0" fontId="76" fillId="0" borderId="89" xfId="422" applyFont="1" applyBorder="1" applyAlignment="1">
      <alignment horizontal="center"/>
    </xf>
    <xf numFmtId="0" fontId="76" fillId="0" borderId="90" xfId="422" applyFont="1" applyBorder="1" applyAlignment="1">
      <alignment horizontal="center"/>
    </xf>
    <xf numFmtId="0" fontId="77" fillId="35" borderId="33" xfId="422" applyFont="1" applyFill="1" applyBorder="1" applyAlignment="1">
      <alignment horizontal="center" vertical="center"/>
    </xf>
    <xf numFmtId="0" fontId="77" fillId="35" borderId="34" xfId="422" applyFont="1" applyFill="1" applyBorder="1" applyAlignment="1">
      <alignment horizontal="center" vertical="center"/>
    </xf>
    <xf numFmtId="0" fontId="77" fillId="35" borderId="72" xfId="422" applyFont="1" applyFill="1" applyBorder="1" applyAlignment="1">
      <alignment horizontal="center" vertical="center"/>
    </xf>
    <xf numFmtId="0" fontId="14" fillId="36" borderId="78" xfId="422" applyFont="1" applyFill="1" applyBorder="1" applyAlignment="1">
      <alignment horizontal="center" vertical="center"/>
    </xf>
    <xf numFmtId="0" fontId="14" fillId="36" borderId="38" xfId="422" applyFont="1" applyFill="1" applyBorder="1" applyAlignment="1">
      <alignment horizontal="center" vertical="center"/>
    </xf>
    <xf numFmtId="0" fontId="14" fillId="36" borderId="79" xfId="422" applyFont="1" applyFill="1" applyBorder="1" applyAlignment="1">
      <alignment horizontal="center" vertical="center" wrapText="1"/>
    </xf>
    <xf numFmtId="0" fontId="14" fillId="36" borderId="80" xfId="422" applyFont="1" applyFill="1" applyBorder="1" applyAlignment="1">
      <alignment horizontal="center" vertical="center" wrapText="1"/>
    </xf>
    <xf numFmtId="0" fontId="14" fillId="36" borderId="82" xfId="422" applyFont="1" applyFill="1" applyBorder="1" applyAlignment="1">
      <alignment horizontal="center" vertical="center" wrapText="1"/>
    </xf>
    <xf numFmtId="0" fontId="14" fillId="36" borderId="78" xfId="422" applyFont="1" applyFill="1" applyBorder="1" applyAlignment="1">
      <alignment horizontal="center" vertical="center" wrapText="1"/>
    </xf>
    <xf numFmtId="0" fontId="14" fillId="36" borderId="65" xfId="422" applyFont="1" applyFill="1" applyBorder="1" applyAlignment="1">
      <alignment horizontal="center" vertical="center" wrapText="1"/>
    </xf>
    <xf numFmtId="0" fontId="14" fillId="36" borderId="38" xfId="422" applyFont="1" applyFill="1" applyBorder="1" applyAlignment="1">
      <alignment horizontal="center" vertical="center" wrapText="1"/>
    </xf>
    <xf numFmtId="49" fontId="14" fillId="33" borderId="76" xfId="573" applyNumberFormat="1" applyFont="1" applyFill="1" applyBorder="1" applyAlignment="1">
      <alignment horizontal="center" vertical="center"/>
    </xf>
    <xf numFmtId="49" fontId="14" fillId="33" borderId="63" xfId="573" applyNumberFormat="1" applyFont="1" applyFill="1" applyBorder="1" applyAlignment="1">
      <alignment horizontal="center" vertical="center"/>
    </xf>
    <xf numFmtId="49" fontId="14" fillId="33" borderId="77" xfId="573" applyNumberFormat="1" applyFont="1" applyFill="1" applyBorder="1" applyAlignment="1">
      <alignment horizontal="center" vertical="center"/>
    </xf>
    <xf numFmtId="0" fontId="14" fillId="36" borderId="79" xfId="422" applyFont="1" applyFill="1" applyBorder="1" applyAlignment="1">
      <alignment horizontal="center" vertical="center"/>
    </xf>
    <xf numFmtId="0" fontId="14" fillId="36" borderId="80" xfId="422" applyFont="1" applyFill="1" applyBorder="1" applyAlignment="1">
      <alignment horizontal="center" vertical="center"/>
    </xf>
    <xf numFmtId="0" fontId="14" fillId="36" borderId="81" xfId="422" applyFont="1" applyFill="1" applyBorder="1" applyAlignment="1">
      <alignment horizontal="center" vertical="center"/>
    </xf>
    <xf numFmtId="0" fontId="14" fillId="36" borderId="65" xfId="422" applyFont="1" applyFill="1" applyBorder="1" applyAlignment="1">
      <alignment horizontal="center" vertical="center"/>
    </xf>
    <xf numFmtId="0" fontId="77" fillId="35" borderId="30" xfId="422" applyFont="1" applyFill="1" applyBorder="1" applyAlignment="1">
      <alignment horizontal="center"/>
    </xf>
    <xf numFmtId="0" fontId="77" fillId="35" borderId="0" xfId="422" applyFont="1" applyFill="1" applyAlignment="1">
      <alignment horizontal="center"/>
    </xf>
    <xf numFmtId="0" fontId="77" fillId="35" borderId="31" xfId="422" applyFont="1" applyFill="1" applyBorder="1" applyAlignment="1">
      <alignment horizontal="center"/>
    </xf>
    <xf numFmtId="0" fontId="76" fillId="35" borderId="76" xfId="422" applyFont="1" applyFill="1" applyBorder="1" applyAlignment="1">
      <alignment horizontal="center"/>
    </xf>
    <xf numFmtId="0" fontId="76" fillId="35" borderId="63" xfId="422" applyFont="1" applyFill="1" applyBorder="1" applyAlignment="1">
      <alignment horizontal="center"/>
    </xf>
    <xf numFmtId="0" fontId="76" fillId="35" borderId="77" xfId="422" applyFont="1" applyFill="1" applyBorder="1" applyAlignment="1">
      <alignment horizontal="center"/>
    </xf>
    <xf numFmtId="0" fontId="77" fillId="35" borderId="59" xfId="422" applyFont="1" applyFill="1" applyBorder="1" applyAlignment="1">
      <alignment horizontal="center"/>
    </xf>
    <xf numFmtId="0" fontId="77" fillId="35" borderId="27" xfId="422" applyFont="1" applyFill="1" applyBorder="1" applyAlignment="1">
      <alignment horizontal="center"/>
    </xf>
    <xf numFmtId="0" fontId="77" fillId="35" borderId="60" xfId="422" applyFont="1" applyFill="1" applyBorder="1" applyAlignment="1">
      <alignment horizontal="center"/>
    </xf>
    <xf numFmtId="0" fontId="14" fillId="36" borderId="26" xfId="422" applyFont="1" applyFill="1" applyBorder="1" applyAlignment="1">
      <alignment horizontal="center" vertical="center"/>
    </xf>
    <xf numFmtId="0" fontId="14" fillId="36" borderId="21" xfId="422" applyFont="1" applyFill="1" applyBorder="1" applyAlignment="1">
      <alignment horizontal="center" vertical="center"/>
    </xf>
    <xf numFmtId="0" fontId="77" fillId="35" borderId="54" xfId="422" applyFont="1" applyFill="1" applyBorder="1" applyAlignment="1">
      <alignment horizontal="center"/>
    </xf>
    <xf numFmtId="0" fontId="77" fillId="35" borderId="55" xfId="422" applyFont="1" applyFill="1" applyBorder="1" applyAlignment="1">
      <alignment horizontal="center"/>
    </xf>
    <xf numFmtId="0" fontId="77" fillId="35" borderId="56" xfId="422" applyFont="1" applyFill="1" applyBorder="1" applyAlignment="1">
      <alignment horizontal="center"/>
    </xf>
    <xf numFmtId="0" fontId="76" fillId="0" borderId="26" xfId="422" applyFont="1" applyBorder="1" applyAlignment="1">
      <alignment horizontal="center"/>
    </xf>
    <xf numFmtId="0" fontId="76" fillId="0" borderId="21" xfId="422" applyFont="1" applyBorder="1" applyAlignment="1">
      <alignment horizontal="center"/>
    </xf>
    <xf numFmtId="49" fontId="14" fillId="33" borderId="26" xfId="573" applyNumberFormat="1" applyFont="1" applyFill="1" applyBorder="1" applyAlignment="1">
      <alignment horizontal="center" vertical="center"/>
    </xf>
    <xf numFmtId="49" fontId="14" fillId="33" borderId="21" xfId="573" applyNumberFormat="1" applyFont="1" applyFill="1" applyBorder="1" applyAlignment="1">
      <alignment horizontal="center" vertical="center"/>
    </xf>
    <xf numFmtId="49" fontId="14" fillId="33" borderId="32" xfId="573" applyNumberFormat="1" applyFont="1" applyFill="1" applyBorder="1" applyAlignment="1">
      <alignment horizontal="center" vertical="center"/>
    </xf>
    <xf numFmtId="0" fontId="14" fillId="36" borderId="21" xfId="422" applyFont="1" applyFill="1" applyBorder="1" applyAlignment="1">
      <alignment horizontal="center" vertical="center" wrapText="1"/>
    </xf>
    <xf numFmtId="0" fontId="0" fillId="0" borderId="101" xfId="0" applyBorder="1" applyAlignment="1">
      <alignment horizontal="left" vertical="center" wrapText="1"/>
    </xf>
    <xf numFmtId="0" fontId="0" fillId="0" borderId="102" xfId="0" applyBorder="1" applyAlignment="1">
      <alignment horizontal="left" vertical="center" wrapText="1"/>
    </xf>
    <xf numFmtId="0" fontId="0" fillId="0" borderId="103" xfId="0" applyBorder="1" applyAlignment="1">
      <alignment horizontal="left" vertical="center" wrapText="1"/>
    </xf>
    <xf numFmtId="0" fontId="0" fillId="0" borderId="104" xfId="0" applyBorder="1" applyAlignment="1">
      <alignment horizontal="center" vertical="top" wrapText="1"/>
    </xf>
    <xf numFmtId="0" fontId="0" fillId="0" borderId="105" xfId="0" applyBorder="1" applyAlignment="1">
      <alignment horizontal="center" vertical="top" wrapText="1"/>
    </xf>
    <xf numFmtId="0" fontId="0" fillId="0" borderId="106" xfId="0" applyBorder="1" applyAlignment="1">
      <alignment horizontal="center" vertical="top" wrapText="1"/>
    </xf>
    <xf numFmtId="0" fontId="66" fillId="0" borderId="104" xfId="0" applyFont="1" applyBorder="1" applyAlignment="1">
      <alignment horizontal="center" vertical="center" wrapText="1"/>
    </xf>
    <xf numFmtId="0" fontId="66" fillId="0" borderId="105" xfId="0" applyFont="1" applyBorder="1" applyAlignment="1">
      <alignment horizontal="center" vertical="center" wrapText="1"/>
    </xf>
    <xf numFmtId="0" fontId="0" fillId="0" borderId="105" xfId="0" applyBorder="1" applyAlignment="1">
      <alignment horizontal="center" vertical="center" wrapText="1"/>
    </xf>
    <xf numFmtId="0" fontId="0" fillId="0" borderId="106" xfId="0" applyBorder="1" applyAlignment="1">
      <alignment horizontal="center" vertical="center" wrapText="1"/>
    </xf>
    <xf numFmtId="0" fontId="67" fillId="0" borderId="99" xfId="0" applyFont="1" applyBorder="1" applyAlignment="1">
      <alignment horizontal="center" vertical="top" wrapText="1"/>
    </xf>
    <xf numFmtId="0" fontId="67" fillId="0" borderId="100" xfId="0" applyFont="1" applyBorder="1" applyAlignment="1">
      <alignment horizontal="center" vertical="top" wrapText="1"/>
    </xf>
    <xf numFmtId="0" fontId="67" fillId="0" borderId="107" xfId="0" applyFont="1" applyBorder="1" applyAlignment="1">
      <alignment horizontal="center" vertical="top" wrapText="1"/>
    </xf>
    <xf numFmtId="0" fontId="67" fillId="0" borderId="99" xfId="0" applyFont="1" applyBorder="1" applyAlignment="1">
      <alignment horizontal="center" vertical="center" wrapText="1"/>
    </xf>
    <xf numFmtId="0" fontId="67" fillId="0" borderId="100" xfId="0" applyFont="1" applyBorder="1" applyAlignment="1">
      <alignment horizontal="center" vertical="center" wrapText="1"/>
    </xf>
    <xf numFmtId="0" fontId="67" fillId="0" borderId="107" xfId="0" applyFont="1" applyBorder="1" applyAlignment="1">
      <alignment horizontal="center" vertical="center" wrapText="1"/>
    </xf>
    <xf numFmtId="0" fontId="67" fillId="39" borderId="99" xfId="0" applyFont="1" applyFill="1" applyBorder="1" applyAlignment="1">
      <alignment horizontal="center" vertical="top" wrapText="1"/>
    </xf>
    <xf numFmtId="0" fontId="67" fillId="39" borderId="100" xfId="0" applyFont="1" applyFill="1" applyBorder="1" applyAlignment="1">
      <alignment horizontal="center" vertical="top" wrapText="1"/>
    </xf>
    <xf numFmtId="0" fontId="67" fillId="39" borderId="107" xfId="0" applyFont="1" applyFill="1" applyBorder="1" applyAlignment="1">
      <alignment horizontal="center" vertical="top" wrapText="1"/>
    </xf>
    <xf numFmtId="0" fontId="87" fillId="39" borderId="99" xfId="0" applyFont="1" applyFill="1" applyBorder="1" applyAlignment="1">
      <alignment horizontal="center" vertical="center" wrapText="1"/>
    </xf>
    <xf numFmtId="0" fontId="87" fillId="39" borderId="100" xfId="0" applyFont="1" applyFill="1" applyBorder="1" applyAlignment="1">
      <alignment horizontal="center" vertical="center" wrapText="1"/>
    </xf>
    <xf numFmtId="0" fontId="67" fillId="39" borderId="100" xfId="0" applyFont="1" applyFill="1" applyBorder="1" applyAlignment="1">
      <alignment horizontal="center" vertical="center" wrapText="1"/>
    </xf>
    <xf numFmtId="0" fontId="67" fillId="39" borderId="107" xfId="0" applyFont="1" applyFill="1" applyBorder="1" applyAlignment="1">
      <alignment horizontal="center" vertical="center" wrapText="1"/>
    </xf>
    <xf numFmtId="0" fontId="86" fillId="39" borderId="99" xfId="0" applyFont="1" applyFill="1" applyBorder="1" applyAlignment="1">
      <alignment horizontal="center" vertical="top" wrapText="1"/>
    </xf>
    <xf numFmtId="0" fontId="72" fillId="39" borderId="100" xfId="0" applyFont="1" applyFill="1" applyBorder="1" applyAlignment="1">
      <alignment horizontal="center" vertical="top" wrapText="1"/>
    </xf>
    <xf numFmtId="0" fontId="72" fillId="39" borderId="107" xfId="0" applyFont="1" applyFill="1" applyBorder="1" applyAlignment="1">
      <alignment horizontal="center" vertical="top" wrapText="1"/>
    </xf>
    <xf numFmtId="0" fontId="13" fillId="35" borderId="29" xfId="0" applyFont="1" applyFill="1" applyBorder="1" applyAlignment="1">
      <alignment horizontal="center"/>
    </xf>
    <xf numFmtId="0" fontId="13" fillId="35" borderId="62" xfId="0" applyFont="1" applyFill="1" applyBorder="1" applyAlignment="1">
      <alignment horizontal="center"/>
    </xf>
    <xf numFmtId="0" fontId="13" fillId="35" borderId="50" xfId="0" applyFont="1" applyFill="1" applyBorder="1" applyAlignment="1">
      <alignment horizontal="center"/>
    </xf>
    <xf numFmtId="0" fontId="12" fillId="37" borderId="29" xfId="0" applyFont="1" applyFill="1" applyBorder="1" applyAlignment="1">
      <alignment horizontal="left"/>
    </xf>
    <xf numFmtId="0" fontId="12" fillId="37" borderId="62" xfId="0" applyFont="1" applyFill="1" applyBorder="1" applyAlignment="1">
      <alignment horizontal="left"/>
    </xf>
    <xf numFmtId="0" fontId="12" fillId="37" borderId="50" xfId="0" applyFont="1" applyFill="1" applyBorder="1" applyAlignment="1">
      <alignment horizontal="left"/>
    </xf>
    <xf numFmtId="0" fontId="13" fillId="35" borderId="28" xfId="0" applyFont="1" applyFill="1" applyBorder="1" applyAlignment="1">
      <alignment horizontal="center"/>
    </xf>
    <xf numFmtId="0" fontId="13" fillId="35" borderId="23" xfId="0" applyFont="1" applyFill="1" applyBorder="1" applyAlignment="1">
      <alignment horizontal="center"/>
    </xf>
    <xf numFmtId="0" fontId="13" fillId="35" borderId="24" xfId="0" applyFont="1" applyFill="1" applyBorder="1" applyAlignment="1">
      <alignment horizontal="center"/>
    </xf>
    <xf numFmtId="0" fontId="13" fillId="35" borderId="87" xfId="0" applyFont="1" applyFill="1" applyBorder="1" applyAlignment="1">
      <alignment horizontal="center"/>
    </xf>
    <xf numFmtId="0" fontId="13" fillId="35" borderId="0" xfId="0" applyFont="1" applyFill="1" applyAlignment="1">
      <alignment horizontal="center"/>
    </xf>
    <xf numFmtId="0" fontId="13" fillId="35" borderId="68" xfId="0" applyFont="1" applyFill="1" applyBorder="1" applyAlignment="1">
      <alignment horizontal="center"/>
    </xf>
    <xf numFmtId="0" fontId="13" fillId="35" borderId="67" xfId="0" applyFont="1" applyFill="1" applyBorder="1" applyAlignment="1">
      <alignment horizontal="center"/>
    </xf>
    <xf numFmtId="0" fontId="13" fillId="35" borderId="66" xfId="0" applyFont="1" applyFill="1" applyBorder="1" applyAlignment="1">
      <alignment horizontal="center"/>
    </xf>
    <xf numFmtId="0" fontId="13" fillId="35" borderId="69" xfId="0" applyFont="1" applyFill="1" applyBorder="1" applyAlignment="1">
      <alignment horizontal="center"/>
    </xf>
    <xf numFmtId="1" fontId="12" fillId="37" borderId="21" xfId="0" applyNumberFormat="1" applyFont="1" applyFill="1" applyBorder="1" applyAlignment="1">
      <alignment horizontal="center"/>
    </xf>
    <xf numFmtId="1" fontId="12" fillId="37" borderId="29" xfId="0" applyNumberFormat="1" applyFont="1" applyFill="1" applyBorder="1" applyAlignment="1">
      <alignment horizontal="center"/>
    </xf>
    <xf numFmtId="1" fontId="12" fillId="37" borderId="62" xfId="0" applyNumberFormat="1" applyFont="1" applyFill="1" applyBorder="1" applyAlignment="1">
      <alignment horizontal="center"/>
    </xf>
    <xf numFmtId="1" fontId="12" fillId="37" borderId="50" xfId="0" applyNumberFormat="1" applyFont="1" applyFill="1" applyBorder="1" applyAlignment="1">
      <alignment horizontal="center"/>
    </xf>
    <xf numFmtId="1" fontId="12" fillId="0" borderId="21" xfId="0" applyNumberFormat="1" applyFont="1" applyBorder="1" applyAlignment="1">
      <alignment horizontal="left"/>
    </xf>
    <xf numFmtId="0" fontId="13" fillId="0" borderId="21" xfId="0" applyFont="1" applyBorder="1"/>
    <xf numFmtId="1" fontId="13" fillId="0" borderId="21" xfId="0" applyNumberFormat="1" applyFont="1" applyBorder="1" applyAlignment="1">
      <alignment horizontal="left"/>
    </xf>
    <xf numFmtId="1" fontId="12" fillId="35" borderId="21" xfId="0" applyNumberFormat="1" applyFont="1" applyFill="1" applyBorder="1" applyAlignment="1">
      <alignment horizontal="left"/>
    </xf>
    <xf numFmtId="1" fontId="12" fillId="35" borderId="21" xfId="0" applyNumberFormat="1" applyFont="1" applyFill="1" applyBorder="1" applyAlignment="1">
      <alignment wrapText="1"/>
    </xf>
    <xf numFmtId="1" fontId="12" fillId="35" borderId="21" xfId="0" applyNumberFormat="1" applyFont="1" applyFill="1" applyBorder="1" applyAlignment="1">
      <alignment horizontal="center"/>
    </xf>
    <xf numFmtId="1" fontId="12" fillId="37" borderId="29" xfId="0" applyNumberFormat="1" applyFont="1" applyFill="1" applyBorder="1" applyAlignment="1">
      <alignment horizontal="center" wrapText="1"/>
    </xf>
    <xf numFmtId="1" fontId="12" fillId="37" borderId="62" xfId="0" applyNumberFormat="1" applyFont="1" applyFill="1" applyBorder="1" applyAlignment="1">
      <alignment horizontal="center" wrapText="1"/>
    </xf>
    <xf numFmtId="1" fontId="12" fillId="37" borderId="50" xfId="0" applyNumberFormat="1" applyFont="1" applyFill="1" applyBorder="1" applyAlignment="1">
      <alignment horizontal="center" wrapText="1"/>
    </xf>
    <xf numFmtId="1" fontId="74" fillId="35" borderId="21" xfId="277" applyNumberFormat="1" applyFill="1" applyBorder="1" applyAlignment="1" applyProtection="1">
      <alignment horizontal="center"/>
    </xf>
    <xf numFmtId="0" fontId="13" fillId="0" borderId="21" xfId="0" applyFont="1" applyBorder="1" applyAlignment="1">
      <alignment horizontal="center" vertical="center"/>
    </xf>
    <xf numFmtId="1" fontId="13" fillId="0" borderId="29" xfId="0" applyNumberFormat="1" applyFont="1" applyBorder="1" applyAlignment="1">
      <alignment horizontal="left"/>
    </xf>
    <xf numFmtId="1" fontId="13" fillId="0" borderId="62" xfId="0" applyNumberFormat="1" applyFont="1" applyBorder="1" applyAlignment="1">
      <alignment horizontal="left"/>
    </xf>
    <xf numFmtId="1" fontId="13" fillId="0" borderId="50" xfId="0" applyNumberFormat="1" applyFont="1" applyBorder="1" applyAlignment="1">
      <alignment horizontal="left"/>
    </xf>
    <xf numFmtId="1" fontId="13" fillId="37" borderId="21" xfId="0" applyNumberFormat="1" applyFont="1" applyFill="1" applyBorder="1" applyAlignment="1">
      <alignment horizontal="left"/>
    </xf>
    <xf numFmtId="0" fontId="13" fillId="37" borderId="21" xfId="0" applyFont="1" applyFill="1" applyBorder="1"/>
    <xf numFmtId="1" fontId="84" fillId="37" borderId="21" xfId="0" applyNumberFormat="1" applyFont="1" applyFill="1" applyBorder="1" applyAlignment="1">
      <alignment horizontal="left"/>
    </xf>
    <xf numFmtId="0" fontId="84" fillId="37" borderId="21" xfId="0" applyFont="1" applyFill="1" applyBorder="1"/>
    <xf numFmtId="1" fontId="12" fillId="0" borderId="21" xfId="0" applyNumberFormat="1" applyFont="1" applyBorder="1" applyAlignment="1">
      <alignment horizontal="center"/>
    </xf>
    <xf numFmtId="0" fontId="83" fillId="37" borderId="21" xfId="0" applyFont="1" applyFill="1" applyBorder="1" applyAlignment="1">
      <alignment horizontal="center" vertical="center" wrapText="1"/>
    </xf>
    <xf numFmtId="10" fontId="12" fillId="37" borderId="21" xfId="0" applyNumberFormat="1" applyFont="1" applyFill="1" applyBorder="1" applyAlignment="1">
      <alignment horizontal="center" vertical="center"/>
    </xf>
    <xf numFmtId="10" fontId="13" fillId="37" borderId="21" xfId="0" applyNumberFormat="1" applyFont="1" applyFill="1" applyBorder="1"/>
    <xf numFmtId="40" fontId="12" fillId="37" borderId="28" xfId="0" applyNumberFormat="1" applyFont="1" applyFill="1" applyBorder="1" applyAlignment="1">
      <alignment horizontal="center" vertical="center"/>
    </xf>
    <xf numFmtId="40" fontId="12" fillId="37" borderId="23" xfId="0" applyNumberFormat="1" applyFont="1" applyFill="1" applyBorder="1" applyAlignment="1">
      <alignment horizontal="center" vertical="center"/>
    </xf>
    <xf numFmtId="40" fontId="12" fillId="37" borderId="24" xfId="0" applyNumberFormat="1" applyFont="1" applyFill="1" applyBorder="1" applyAlignment="1">
      <alignment horizontal="center" vertical="center"/>
    </xf>
    <xf numFmtId="40" fontId="12" fillId="37" borderId="67" xfId="0" applyNumberFormat="1" applyFont="1" applyFill="1" applyBorder="1" applyAlignment="1">
      <alignment horizontal="center" vertical="center"/>
    </xf>
    <xf numFmtId="40" fontId="12" fillId="37" borderId="66" xfId="0" applyNumberFormat="1" applyFont="1" applyFill="1" applyBorder="1" applyAlignment="1">
      <alignment horizontal="center" vertical="center"/>
    </xf>
    <xf numFmtId="40" fontId="12" fillId="37" borderId="69" xfId="0" applyNumberFormat="1" applyFont="1" applyFill="1" applyBorder="1" applyAlignment="1">
      <alignment horizontal="center" vertical="center"/>
    </xf>
    <xf numFmtId="167" fontId="12" fillId="37" borderId="21" xfId="0" applyNumberFormat="1" applyFont="1" applyFill="1" applyBorder="1" applyAlignment="1">
      <alignment horizontal="center" vertical="center"/>
    </xf>
    <xf numFmtId="1" fontId="12" fillId="0" borderId="29" xfId="0" applyNumberFormat="1" applyFont="1" applyBorder="1" applyAlignment="1">
      <alignment horizontal="center"/>
    </xf>
    <xf numFmtId="1" fontId="12" fillId="0" borderId="62" xfId="0" applyNumberFormat="1" applyFont="1" applyBorder="1" applyAlignment="1">
      <alignment horizontal="center"/>
    </xf>
    <xf numFmtId="1" fontId="12" fillId="0" borderId="50" xfId="0" applyNumberFormat="1" applyFont="1" applyBorder="1" applyAlignment="1">
      <alignment horizontal="center"/>
    </xf>
    <xf numFmtId="1" fontId="12" fillId="35" borderId="21" xfId="0" applyNumberFormat="1" applyFont="1" applyFill="1" applyBorder="1" applyAlignment="1">
      <alignment horizontal="left" wrapText="1"/>
    </xf>
    <xf numFmtId="1" fontId="12" fillId="37" borderId="21" xfId="0" applyNumberFormat="1" applyFont="1" applyFill="1" applyBorder="1" applyAlignment="1">
      <alignment horizontal="center" wrapText="1"/>
    </xf>
    <xf numFmtId="0" fontId="14" fillId="35" borderId="29" xfId="0" applyFont="1" applyFill="1" applyBorder="1" applyAlignment="1">
      <alignment horizontal="left" vertical="center" wrapText="1"/>
    </xf>
    <xf numFmtId="0" fontId="14" fillId="35" borderId="62" xfId="0" applyFont="1" applyFill="1" applyBorder="1" applyAlignment="1">
      <alignment horizontal="left" vertical="center" wrapText="1"/>
    </xf>
    <xf numFmtId="0" fontId="14" fillId="35" borderId="50" xfId="0" applyFont="1" applyFill="1" applyBorder="1" applyAlignment="1">
      <alignment horizontal="left" vertical="center" wrapText="1"/>
    </xf>
    <xf numFmtId="0" fontId="10" fillId="35" borderId="29" xfId="0" applyFont="1" applyFill="1" applyBorder="1" applyAlignment="1">
      <alignment horizontal="left" vertical="center"/>
    </xf>
    <xf numFmtId="0" fontId="10" fillId="35" borderId="62" xfId="0" applyFont="1" applyFill="1" applyBorder="1" applyAlignment="1">
      <alignment horizontal="left" vertical="center"/>
    </xf>
    <xf numFmtId="0" fontId="10" fillId="35" borderId="50" xfId="0" applyFont="1" applyFill="1" applyBorder="1" applyAlignment="1">
      <alignment horizontal="left" vertical="center"/>
    </xf>
    <xf numFmtId="3" fontId="10" fillId="35" borderId="25" xfId="0" applyNumberFormat="1" applyFont="1" applyFill="1" applyBorder="1" applyAlignment="1">
      <alignment horizontal="center" vertical="center"/>
    </xf>
    <xf numFmtId="3" fontId="10" fillId="35" borderId="65" xfId="0" applyNumberFormat="1" applyFont="1" applyFill="1" applyBorder="1" applyAlignment="1">
      <alignment horizontal="center" vertical="center"/>
    </xf>
    <xf numFmtId="3" fontId="10" fillId="35" borderId="38" xfId="0" applyNumberFormat="1" applyFont="1" applyFill="1" applyBorder="1" applyAlignment="1">
      <alignment horizontal="center" vertical="center"/>
    </xf>
    <xf numFmtId="3" fontId="10" fillId="35" borderId="67" xfId="0" applyNumberFormat="1" applyFont="1" applyFill="1" applyBorder="1" applyAlignment="1">
      <alignment horizontal="center" vertical="center"/>
    </xf>
    <xf numFmtId="3" fontId="10" fillId="35" borderId="66" xfId="0" applyNumberFormat="1" applyFont="1" applyFill="1" applyBorder="1" applyAlignment="1">
      <alignment horizontal="center" vertical="center"/>
    </xf>
    <xf numFmtId="3" fontId="10" fillId="35" borderId="69" xfId="0" applyNumberFormat="1" applyFont="1" applyFill="1" applyBorder="1" applyAlignment="1">
      <alignment horizontal="center" vertical="center"/>
    </xf>
    <xf numFmtId="3" fontId="10" fillId="35" borderId="29" xfId="0" applyNumberFormat="1" applyFont="1" applyFill="1" applyBorder="1" applyAlignment="1">
      <alignment horizontal="center" vertical="center"/>
    </xf>
    <xf numFmtId="3" fontId="10" fillId="35" borderId="62" xfId="0" applyNumberFormat="1" applyFont="1" applyFill="1" applyBorder="1" applyAlignment="1">
      <alignment horizontal="center" vertical="center"/>
    </xf>
    <xf numFmtId="3" fontId="10" fillId="35" borderId="50" xfId="0" applyNumberFormat="1" applyFont="1" applyFill="1" applyBorder="1" applyAlignment="1">
      <alignment horizontal="center" vertical="center"/>
    </xf>
    <xf numFmtId="3" fontId="10" fillId="35" borderId="25" xfId="0" applyNumberFormat="1" applyFont="1" applyFill="1" applyBorder="1" applyAlignment="1">
      <alignment horizontal="center" vertical="center" wrapText="1"/>
    </xf>
    <xf numFmtId="0" fontId="10" fillId="35" borderId="65" xfId="0" applyFont="1" applyFill="1" applyBorder="1" applyAlignment="1">
      <alignment horizontal="center" vertical="center" wrapText="1"/>
    </xf>
    <xf numFmtId="0" fontId="10" fillId="35" borderId="38" xfId="0" applyFont="1" applyFill="1" applyBorder="1" applyAlignment="1">
      <alignment horizontal="center" vertical="center" wrapText="1"/>
    </xf>
    <xf numFmtId="3" fontId="10" fillId="35" borderId="28" xfId="0" applyNumberFormat="1" applyFont="1" applyFill="1" applyBorder="1" applyAlignment="1">
      <alignment horizontal="center" vertical="center"/>
    </xf>
    <xf numFmtId="3" fontId="10" fillId="35" borderId="23" xfId="0" applyNumberFormat="1" applyFont="1" applyFill="1" applyBorder="1" applyAlignment="1">
      <alignment horizontal="center" vertical="center"/>
    </xf>
    <xf numFmtId="3" fontId="10" fillId="35" borderId="24" xfId="0" applyNumberFormat="1" applyFont="1" applyFill="1" applyBorder="1" applyAlignment="1">
      <alignment horizontal="center" vertical="center"/>
    </xf>
    <xf numFmtId="3" fontId="10" fillId="35" borderId="28" xfId="0" applyNumberFormat="1" applyFont="1" applyFill="1" applyBorder="1" applyAlignment="1">
      <alignment horizontal="center" vertical="center" wrapText="1"/>
    </xf>
    <xf numFmtId="3" fontId="10" fillId="35" borderId="23" xfId="0" applyNumberFormat="1" applyFont="1" applyFill="1" applyBorder="1" applyAlignment="1">
      <alignment horizontal="center" vertical="center" wrapText="1"/>
    </xf>
    <xf numFmtId="3" fontId="10" fillId="35" borderId="24" xfId="0" applyNumberFormat="1" applyFont="1" applyFill="1" applyBorder="1" applyAlignment="1">
      <alignment horizontal="center" vertical="center" wrapText="1"/>
    </xf>
    <xf numFmtId="0" fontId="8" fillId="0" borderId="59" xfId="0" applyFont="1" applyBorder="1" applyAlignment="1">
      <alignment horizontal="right" vertical="center"/>
    </xf>
    <xf numFmtId="0" fontId="8" fillId="0" borderId="27" xfId="0" applyFont="1" applyBorder="1" applyAlignment="1">
      <alignment horizontal="right" vertical="center"/>
    </xf>
    <xf numFmtId="0" fontId="8" fillId="0" borderId="86" xfId="0" applyFont="1" applyBorder="1" applyAlignment="1">
      <alignment horizontal="right" vertical="center"/>
    </xf>
    <xf numFmtId="4" fontId="8" fillId="0" borderId="91" xfId="0" applyNumberFormat="1" applyFont="1" applyBorder="1" applyAlignment="1">
      <alignment horizontal="center" vertical="center"/>
    </xf>
    <xf numFmtId="4" fontId="8" fillId="0" borderId="86" xfId="0" applyNumberFormat="1" applyFont="1" applyBorder="1" applyAlignment="1">
      <alignment horizontal="center" vertical="center"/>
    </xf>
    <xf numFmtId="0" fontId="8" fillId="0" borderId="91" xfId="0" applyFont="1" applyBorder="1" applyAlignment="1">
      <alignment horizontal="center" vertical="center"/>
    </xf>
    <xf numFmtId="0" fontId="8" fillId="0" borderId="27" xfId="0" applyFont="1" applyBorder="1" applyAlignment="1">
      <alignment horizontal="center" vertical="center"/>
    </xf>
    <xf numFmtId="0" fontId="8" fillId="0" borderId="60" xfId="0" applyFont="1" applyBorder="1" applyAlignment="1">
      <alignment horizontal="center" vertical="center"/>
    </xf>
    <xf numFmtId="4" fontId="7" fillId="35" borderId="21" xfId="0" applyNumberFormat="1" applyFont="1" applyFill="1" applyBorder="1" applyAlignment="1">
      <alignment horizontal="center" vertical="center"/>
    </xf>
    <xf numFmtId="0" fontId="62" fillId="35" borderId="21" xfId="0" applyFont="1" applyFill="1" applyBorder="1" applyAlignment="1">
      <alignment horizontal="center" vertical="center"/>
    </xf>
    <xf numFmtId="0" fontId="62" fillId="35" borderId="32" xfId="0" applyFont="1" applyFill="1" applyBorder="1" applyAlignment="1">
      <alignment horizontal="center" vertical="center"/>
    </xf>
    <xf numFmtId="4" fontId="7" fillId="35" borderId="29" xfId="0" applyNumberFormat="1" applyFont="1" applyFill="1" applyBorder="1" applyAlignment="1">
      <alignment horizontal="center" vertical="center"/>
    </xf>
    <xf numFmtId="4" fontId="7" fillId="35" borderId="50" xfId="0" applyNumberFormat="1" applyFont="1" applyFill="1" applyBorder="1" applyAlignment="1">
      <alignment horizontal="center" vertical="center"/>
    </xf>
    <xf numFmtId="0" fontId="9" fillId="0" borderId="76"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77" xfId="0" applyFont="1" applyBorder="1" applyAlignment="1">
      <alignment horizontal="center" vertical="center" wrapText="1"/>
    </xf>
    <xf numFmtId="0" fontId="41" fillId="0" borderId="54" xfId="0" applyFont="1" applyBorder="1" applyAlignment="1">
      <alignment horizontal="center" vertical="center"/>
    </xf>
    <xf numFmtId="0" fontId="41" fillId="0" borderId="55" xfId="0" applyFont="1" applyBorder="1" applyAlignment="1">
      <alignment horizontal="center" vertical="center"/>
    </xf>
    <xf numFmtId="0" fontId="41" fillId="0" borderId="70" xfId="0" applyFont="1" applyBorder="1" applyAlignment="1">
      <alignment horizontal="center" vertical="center"/>
    </xf>
    <xf numFmtId="0" fontId="41" fillId="0" borderId="92" xfId="0" applyFont="1" applyBorder="1" applyAlignment="1">
      <alignment horizontal="center" vertical="center" wrapText="1"/>
    </xf>
    <xf numFmtId="0" fontId="41" fillId="0" borderId="55" xfId="0" applyFont="1" applyBorder="1" applyAlignment="1">
      <alignment horizontal="center" vertical="center" wrapText="1"/>
    </xf>
    <xf numFmtId="0" fontId="41" fillId="0" borderId="87" xfId="0" applyFont="1" applyBorder="1" applyAlignment="1">
      <alignment horizontal="center" vertical="center" wrapText="1"/>
    </xf>
    <xf numFmtId="0" fontId="41" fillId="0" borderId="0" xfId="0" applyFont="1" applyAlignment="1">
      <alignment horizontal="center" vertical="center" wrapText="1"/>
    </xf>
    <xf numFmtId="0" fontId="41" fillId="0" borderId="78" xfId="0" applyFont="1" applyBorder="1" applyAlignment="1">
      <alignment horizontal="center" vertical="center"/>
    </xf>
    <xf numFmtId="0" fontId="41" fillId="0" borderId="36" xfId="0" applyFont="1" applyBorder="1" applyAlignment="1">
      <alignment horizontal="center" vertical="center"/>
    </xf>
    <xf numFmtId="0" fontId="41" fillId="0" borderId="65" xfId="0" applyFont="1" applyBorder="1" applyAlignment="1">
      <alignment horizontal="center" vertical="center"/>
    </xf>
    <xf numFmtId="0" fontId="41" fillId="0" borderId="93" xfId="0" applyFont="1" applyBorder="1" applyAlignment="1">
      <alignment horizontal="center" vertical="center"/>
    </xf>
  </cellXfs>
  <cellStyles count="988">
    <cellStyle name=" 1" xfId="1" xr:uid="{00000000-0005-0000-0000-000000000000}"/>
    <cellStyle name="20% - Accent1" xfId="2" xr:uid="{00000000-0005-0000-0000-000001000000}"/>
    <cellStyle name="20% - Accent2" xfId="3" xr:uid="{00000000-0005-0000-0000-000002000000}"/>
    <cellStyle name="20% - Accent3" xfId="4" xr:uid="{00000000-0005-0000-0000-000003000000}"/>
    <cellStyle name="20% - Accent4" xfId="5" xr:uid="{00000000-0005-0000-0000-000004000000}"/>
    <cellStyle name="20% - Accent5" xfId="6" xr:uid="{00000000-0005-0000-0000-000005000000}"/>
    <cellStyle name="20% - Accent6" xfId="7" xr:uid="{00000000-0005-0000-0000-000006000000}"/>
    <cellStyle name="20% - Ênfase1 2" xfId="8" xr:uid="{00000000-0005-0000-0000-000007000000}"/>
    <cellStyle name="20% - Ênfase1 2 2" xfId="9" xr:uid="{00000000-0005-0000-0000-000008000000}"/>
    <cellStyle name="20% - Ênfase1 2 3" xfId="10" xr:uid="{00000000-0005-0000-0000-000009000000}"/>
    <cellStyle name="20% - Ênfase1 2 4" xfId="11" xr:uid="{00000000-0005-0000-0000-00000A000000}"/>
    <cellStyle name="20% - Ênfase1 2_Compo" xfId="12" xr:uid="{00000000-0005-0000-0000-00000B000000}"/>
    <cellStyle name="20% - Ênfase1 3" xfId="13" xr:uid="{00000000-0005-0000-0000-00000C000000}"/>
    <cellStyle name="20% - Ênfase1 4" xfId="14" xr:uid="{00000000-0005-0000-0000-00000D000000}"/>
    <cellStyle name="20% - Ênfase1 5" xfId="15" xr:uid="{00000000-0005-0000-0000-00000E000000}"/>
    <cellStyle name="20% - Ênfase2 2" xfId="16" xr:uid="{00000000-0005-0000-0000-00000F000000}"/>
    <cellStyle name="20% - Ênfase2 2 2" xfId="17" xr:uid="{00000000-0005-0000-0000-000010000000}"/>
    <cellStyle name="20% - Ênfase2 2 3" xfId="18" xr:uid="{00000000-0005-0000-0000-000011000000}"/>
    <cellStyle name="20% - Ênfase2 2 4" xfId="19" xr:uid="{00000000-0005-0000-0000-000012000000}"/>
    <cellStyle name="20% - Ênfase2 2_Compo" xfId="20" xr:uid="{00000000-0005-0000-0000-000013000000}"/>
    <cellStyle name="20% - Ênfase2 3" xfId="21" xr:uid="{00000000-0005-0000-0000-000014000000}"/>
    <cellStyle name="20% - Ênfase2 4" xfId="22" xr:uid="{00000000-0005-0000-0000-000015000000}"/>
    <cellStyle name="20% - Ênfase2 5" xfId="23" xr:uid="{00000000-0005-0000-0000-000016000000}"/>
    <cellStyle name="20% - Ênfase3 2" xfId="24" xr:uid="{00000000-0005-0000-0000-000017000000}"/>
    <cellStyle name="20% - Ênfase3 2 2" xfId="25" xr:uid="{00000000-0005-0000-0000-000018000000}"/>
    <cellStyle name="20% - Ênfase3 2 3" xfId="26" xr:uid="{00000000-0005-0000-0000-000019000000}"/>
    <cellStyle name="20% - Ênfase3 2 4" xfId="27" xr:uid="{00000000-0005-0000-0000-00001A000000}"/>
    <cellStyle name="20% - Ênfase3 2_Compo" xfId="28" xr:uid="{00000000-0005-0000-0000-00001B000000}"/>
    <cellStyle name="20% - Ênfase3 3" xfId="29" xr:uid="{00000000-0005-0000-0000-00001C000000}"/>
    <cellStyle name="20% - Ênfase3 4" xfId="30" xr:uid="{00000000-0005-0000-0000-00001D000000}"/>
    <cellStyle name="20% - Ênfase3 5" xfId="31" xr:uid="{00000000-0005-0000-0000-00001E000000}"/>
    <cellStyle name="20% - Ênfase4 2" xfId="32" xr:uid="{00000000-0005-0000-0000-00001F000000}"/>
    <cellStyle name="20% - Ênfase4 2 2" xfId="33" xr:uid="{00000000-0005-0000-0000-000020000000}"/>
    <cellStyle name="20% - Ênfase4 2 3" xfId="34" xr:uid="{00000000-0005-0000-0000-000021000000}"/>
    <cellStyle name="20% - Ênfase4 2 4" xfId="35" xr:uid="{00000000-0005-0000-0000-000022000000}"/>
    <cellStyle name="20% - Ênfase4 2_Compo" xfId="36" xr:uid="{00000000-0005-0000-0000-000023000000}"/>
    <cellStyle name="20% - Ênfase4 3" xfId="37" xr:uid="{00000000-0005-0000-0000-000024000000}"/>
    <cellStyle name="20% - Ênfase4 4" xfId="38" xr:uid="{00000000-0005-0000-0000-000025000000}"/>
    <cellStyle name="20% - Ênfase4 5" xfId="39" xr:uid="{00000000-0005-0000-0000-000026000000}"/>
    <cellStyle name="20% - Ênfase5 2" xfId="40" xr:uid="{00000000-0005-0000-0000-000027000000}"/>
    <cellStyle name="20% - Ênfase5 2 2" xfId="41" xr:uid="{00000000-0005-0000-0000-000028000000}"/>
    <cellStyle name="20% - Ênfase5 2 3" xfId="42" xr:uid="{00000000-0005-0000-0000-000029000000}"/>
    <cellStyle name="20% - Ênfase5 2 4" xfId="43" xr:uid="{00000000-0005-0000-0000-00002A000000}"/>
    <cellStyle name="20% - Ênfase5 2_Compo" xfId="44" xr:uid="{00000000-0005-0000-0000-00002B000000}"/>
    <cellStyle name="20% - Ênfase5 3" xfId="45" xr:uid="{00000000-0005-0000-0000-00002C000000}"/>
    <cellStyle name="20% - Ênfase5 4" xfId="46" xr:uid="{00000000-0005-0000-0000-00002D000000}"/>
    <cellStyle name="20% - Ênfase5 5" xfId="47" xr:uid="{00000000-0005-0000-0000-00002E000000}"/>
    <cellStyle name="20% - Ênfase6 2" xfId="48" xr:uid="{00000000-0005-0000-0000-00002F000000}"/>
    <cellStyle name="20% - Ênfase6 2 2" xfId="49" xr:uid="{00000000-0005-0000-0000-000030000000}"/>
    <cellStyle name="20% - Ênfase6 2 3" xfId="50" xr:uid="{00000000-0005-0000-0000-000031000000}"/>
    <cellStyle name="20% - Ênfase6 2 4" xfId="51" xr:uid="{00000000-0005-0000-0000-000032000000}"/>
    <cellStyle name="20% - Ênfase6 2_Compo" xfId="52" xr:uid="{00000000-0005-0000-0000-000033000000}"/>
    <cellStyle name="20% - Ênfase6 3" xfId="53" xr:uid="{00000000-0005-0000-0000-000034000000}"/>
    <cellStyle name="20% - Ênfase6 4" xfId="54" xr:uid="{00000000-0005-0000-0000-000035000000}"/>
    <cellStyle name="20% - Ênfase6 5" xfId="55" xr:uid="{00000000-0005-0000-0000-000036000000}"/>
    <cellStyle name="40% - Accent1" xfId="56" xr:uid="{00000000-0005-0000-0000-000037000000}"/>
    <cellStyle name="40% - Accent2" xfId="57" xr:uid="{00000000-0005-0000-0000-000038000000}"/>
    <cellStyle name="40% - Accent3" xfId="58" xr:uid="{00000000-0005-0000-0000-000039000000}"/>
    <cellStyle name="40% - Accent4" xfId="59" xr:uid="{00000000-0005-0000-0000-00003A000000}"/>
    <cellStyle name="40% - Accent5" xfId="60" xr:uid="{00000000-0005-0000-0000-00003B000000}"/>
    <cellStyle name="40% - Accent6" xfId="61" xr:uid="{00000000-0005-0000-0000-00003C000000}"/>
    <cellStyle name="40% - Ênfase1 2" xfId="62" xr:uid="{00000000-0005-0000-0000-00003D000000}"/>
    <cellStyle name="40% - Ênfase1 2 2" xfId="63" xr:uid="{00000000-0005-0000-0000-00003E000000}"/>
    <cellStyle name="40% - Ênfase1 2 3" xfId="64" xr:uid="{00000000-0005-0000-0000-00003F000000}"/>
    <cellStyle name="40% - Ênfase1 2 4" xfId="65" xr:uid="{00000000-0005-0000-0000-000040000000}"/>
    <cellStyle name="40% - Ênfase1 2_Compo" xfId="66" xr:uid="{00000000-0005-0000-0000-000041000000}"/>
    <cellStyle name="40% - Ênfase1 3" xfId="67" xr:uid="{00000000-0005-0000-0000-000042000000}"/>
    <cellStyle name="40% - Ênfase1 4" xfId="68" xr:uid="{00000000-0005-0000-0000-000043000000}"/>
    <cellStyle name="40% - Ênfase1 5" xfId="69" xr:uid="{00000000-0005-0000-0000-000044000000}"/>
    <cellStyle name="40% - Ênfase2 2" xfId="70" xr:uid="{00000000-0005-0000-0000-000045000000}"/>
    <cellStyle name="40% - Ênfase2 2 2" xfId="71" xr:uid="{00000000-0005-0000-0000-000046000000}"/>
    <cellStyle name="40% - Ênfase2 2 3" xfId="72" xr:uid="{00000000-0005-0000-0000-000047000000}"/>
    <cellStyle name="40% - Ênfase2 2 4" xfId="73" xr:uid="{00000000-0005-0000-0000-000048000000}"/>
    <cellStyle name="40% - Ênfase2 2_Compo" xfId="74" xr:uid="{00000000-0005-0000-0000-000049000000}"/>
    <cellStyle name="40% - Ênfase2 3" xfId="75" xr:uid="{00000000-0005-0000-0000-00004A000000}"/>
    <cellStyle name="40% - Ênfase2 4" xfId="76" xr:uid="{00000000-0005-0000-0000-00004B000000}"/>
    <cellStyle name="40% - Ênfase2 5" xfId="77" xr:uid="{00000000-0005-0000-0000-00004C000000}"/>
    <cellStyle name="40% - Ênfase3 2" xfId="78" xr:uid="{00000000-0005-0000-0000-00004D000000}"/>
    <cellStyle name="40% - Ênfase3 2 2" xfId="79" xr:uid="{00000000-0005-0000-0000-00004E000000}"/>
    <cellStyle name="40% - Ênfase3 2 3" xfId="80" xr:uid="{00000000-0005-0000-0000-00004F000000}"/>
    <cellStyle name="40% - Ênfase3 2 4" xfId="81" xr:uid="{00000000-0005-0000-0000-000050000000}"/>
    <cellStyle name="40% - Ênfase3 2_Compo" xfId="82" xr:uid="{00000000-0005-0000-0000-000051000000}"/>
    <cellStyle name="40% - Ênfase3 3" xfId="83" xr:uid="{00000000-0005-0000-0000-000052000000}"/>
    <cellStyle name="40% - Ênfase3 4" xfId="84" xr:uid="{00000000-0005-0000-0000-000053000000}"/>
    <cellStyle name="40% - Ênfase3 5" xfId="85" xr:uid="{00000000-0005-0000-0000-000054000000}"/>
    <cellStyle name="40% - Ênfase4 2" xfId="86" xr:uid="{00000000-0005-0000-0000-000055000000}"/>
    <cellStyle name="40% - Ênfase4 2 2" xfId="87" xr:uid="{00000000-0005-0000-0000-000056000000}"/>
    <cellStyle name="40% - Ênfase4 2 3" xfId="88" xr:uid="{00000000-0005-0000-0000-000057000000}"/>
    <cellStyle name="40% - Ênfase4 2 4" xfId="89" xr:uid="{00000000-0005-0000-0000-000058000000}"/>
    <cellStyle name="40% - Ênfase4 2_Compo" xfId="90" xr:uid="{00000000-0005-0000-0000-000059000000}"/>
    <cellStyle name="40% - Ênfase4 3" xfId="91" xr:uid="{00000000-0005-0000-0000-00005A000000}"/>
    <cellStyle name="40% - Ênfase4 4" xfId="92" xr:uid="{00000000-0005-0000-0000-00005B000000}"/>
    <cellStyle name="40% - Ênfase4 5" xfId="93" xr:uid="{00000000-0005-0000-0000-00005C000000}"/>
    <cellStyle name="40% - Ênfase5 2" xfId="94" xr:uid="{00000000-0005-0000-0000-00005D000000}"/>
    <cellStyle name="40% - Ênfase5 2 2" xfId="95" xr:uid="{00000000-0005-0000-0000-00005E000000}"/>
    <cellStyle name="40% - Ênfase5 2 3" xfId="96" xr:uid="{00000000-0005-0000-0000-00005F000000}"/>
    <cellStyle name="40% - Ênfase5 2 4" xfId="97" xr:uid="{00000000-0005-0000-0000-000060000000}"/>
    <cellStyle name="40% - Ênfase5 2_Compo" xfId="98" xr:uid="{00000000-0005-0000-0000-000061000000}"/>
    <cellStyle name="40% - Ênfase5 3" xfId="99" xr:uid="{00000000-0005-0000-0000-000062000000}"/>
    <cellStyle name="40% - Ênfase5 4" xfId="100" xr:uid="{00000000-0005-0000-0000-000063000000}"/>
    <cellStyle name="40% - Ênfase5 5" xfId="101" xr:uid="{00000000-0005-0000-0000-000064000000}"/>
    <cellStyle name="40% - Ênfase6 2" xfId="102" xr:uid="{00000000-0005-0000-0000-000065000000}"/>
    <cellStyle name="40% - Ênfase6 2 2" xfId="103" xr:uid="{00000000-0005-0000-0000-000066000000}"/>
    <cellStyle name="40% - Ênfase6 2 3" xfId="104" xr:uid="{00000000-0005-0000-0000-000067000000}"/>
    <cellStyle name="40% - Ênfase6 2 4" xfId="105" xr:uid="{00000000-0005-0000-0000-000068000000}"/>
    <cellStyle name="40% - Ênfase6 2_Compo" xfId="106" xr:uid="{00000000-0005-0000-0000-000069000000}"/>
    <cellStyle name="40% - Ênfase6 3" xfId="107" xr:uid="{00000000-0005-0000-0000-00006A000000}"/>
    <cellStyle name="40% - Ênfase6 4" xfId="108" xr:uid="{00000000-0005-0000-0000-00006B000000}"/>
    <cellStyle name="40% - Ênfase6 5" xfId="109" xr:uid="{00000000-0005-0000-0000-00006C000000}"/>
    <cellStyle name="60% - Accent1" xfId="110" xr:uid="{00000000-0005-0000-0000-00006D000000}"/>
    <cellStyle name="60% - Accent2" xfId="111" xr:uid="{00000000-0005-0000-0000-00006E000000}"/>
    <cellStyle name="60% - Accent3" xfId="112" xr:uid="{00000000-0005-0000-0000-00006F000000}"/>
    <cellStyle name="60% - Accent4" xfId="113" xr:uid="{00000000-0005-0000-0000-000070000000}"/>
    <cellStyle name="60% - Accent5" xfId="114" xr:uid="{00000000-0005-0000-0000-000071000000}"/>
    <cellStyle name="60% - Accent6" xfId="115" xr:uid="{00000000-0005-0000-0000-000072000000}"/>
    <cellStyle name="60% - Ênfase1 2" xfId="116" xr:uid="{00000000-0005-0000-0000-000073000000}"/>
    <cellStyle name="60% - Ênfase1 2 2" xfId="117" xr:uid="{00000000-0005-0000-0000-000074000000}"/>
    <cellStyle name="60% - Ênfase1 2 3" xfId="118" xr:uid="{00000000-0005-0000-0000-000075000000}"/>
    <cellStyle name="60% - Ênfase1 2_ORÇAMENTO - FORUM DE V. GRANDE" xfId="119" xr:uid="{00000000-0005-0000-0000-000076000000}"/>
    <cellStyle name="60% - Ênfase1 3" xfId="120" xr:uid="{00000000-0005-0000-0000-000077000000}"/>
    <cellStyle name="60% - Ênfase1 4" xfId="121" xr:uid="{00000000-0005-0000-0000-000078000000}"/>
    <cellStyle name="60% - Ênfase1 5" xfId="122" xr:uid="{00000000-0005-0000-0000-000079000000}"/>
    <cellStyle name="60% - Ênfase1 6" xfId="123" xr:uid="{00000000-0005-0000-0000-00007A000000}"/>
    <cellStyle name="60% - Ênfase2 2" xfId="124" xr:uid="{00000000-0005-0000-0000-00007B000000}"/>
    <cellStyle name="60% - Ênfase2 2 2" xfId="125" xr:uid="{00000000-0005-0000-0000-00007C000000}"/>
    <cellStyle name="60% - Ênfase2 2 3" xfId="126" xr:uid="{00000000-0005-0000-0000-00007D000000}"/>
    <cellStyle name="60% - Ênfase2 2_ORÇAMENTO - FORUM DE V. GRANDE" xfId="127" xr:uid="{00000000-0005-0000-0000-00007E000000}"/>
    <cellStyle name="60% - Ênfase2 3" xfId="128" xr:uid="{00000000-0005-0000-0000-00007F000000}"/>
    <cellStyle name="60% - Ênfase2 4" xfId="129" xr:uid="{00000000-0005-0000-0000-000080000000}"/>
    <cellStyle name="60% - Ênfase2 5" xfId="130" xr:uid="{00000000-0005-0000-0000-000081000000}"/>
    <cellStyle name="60% - Ênfase2 6" xfId="131" xr:uid="{00000000-0005-0000-0000-000082000000}"/>
    <cellStyle name="60% - Ênfase3 2" xfId="132" xr:uid="{00000000-0005-0000-0000-000083000000}"/>
    <cellStyle name="60% - Ênfase3 2 2" xfId="133" xr:uid="{00000000-0005-0000-0000-000084000000}"/>
    <cellStyle name="60% - Ênfase3 2 3" xfId="134" xr:uid="{00000000-0005-0000-0000-000085000000}"/>
    <cellStyle name="60% - Ênfase3 2_ORÇAMENTO - FORUM DE V. GRANDE" xfId="135" xr:uid="{00000000-0005-0000-0000-000086000000}"/>
    <cellStyle name="60% - Ênfase3 3" xfId="136" xr:uid="{00000000-0005-0000-0000-000087000000}"/>
    <cellStyle name="60% - Ênfase3 4" xfId="137" xr:uid="{00000000-0005-0000-0000-000088000000}"/>
    <cellStyle name="60% - Ênfase3 5" xfId="138" xr:uid="{00000000-0005-0000-0000-000089000000}"/>
    <cellStyle name="60% - Ênfase3 6" xfId="139" xr:uid="{00000000-0005-0000-0000-00008A000000}"/>
    <cellStyle name="60% - Ênfase4 2" xfId="140" xr:uid="{00000000-0005-0000-0000-00008B000000}"/>
    <cellStyle name="60% - Ênfase4 2 2" xfId="141" xr:uid="{00000000-0005-0000-0000-00008C000000}"/>
    <cellStyle name="60% - Ênfase4 2 3" xfId="142" xr:uid="{00000000-0005-0000-0000-00008D000000}"/>
    <cellStyle name="60% - Ênfase4 2_ORÇAMENTO - FORUM DE V. GRANDE" xfId="143" xr:uid="{00000000-0005-0000-0000-00008E000000}"/>
    <cellStyle name="60% - Ênfase4 3" xfId="144" xr:uid="{00000000-0005-0000-0000-00008F000000}"/>
    <cellStyle name="60% - Ênfase4 4" xfId="145" xr:uid="{00000000-0005-0000-0000-000090000000}"/>
    <cellStyle name="60% - Ênfase4 5" xfId="146" xr:uid="{00000000-0005-0000-0000-000091000000}"/>
    <cellStyle name="60% - Ênfase4 6" xfId="147" xr:uid="{00000000-0005-0000-0000-000092000000}"/>
    <cellStyle name="60% - Ênfase5 2" xfId="148" xr:uid="{00000000-0005-0000-0000-000093000000}"/>
    <cellStyle name="60% - Ênfase5 2 2" xfId="149" xr:uid="{00000000-0005-0000-0000-000094000000}"/>
    <cellStyle name="60% - Ênfase5 2 3" xfId="150" xr:uid="{00000000-0005-0000-0000-000095000000}"/>
    <cellStyle name="60% - Ênfase5 2_ORÇAMENTO - FORUM DE V. GRANDE" xfId="151" xr:uid="{00000000-0005-0000-0000-000096000000}"/>
    <cellStyle name="60% - Ênfase5 3" xfId="152" xr:uid="{00000000-0005-0000-0000-000097000000}"/>
    <cellStyle name="60% - Ênfase5 4" xfId="153" xr:uid="{00000000-0005-0000-0000-000098000000}"/>
    <cellStyle name="60% - Ênfase5 5" xfId="154" xr:uid="{00000000-0005-0000-0000-000099000000}"/>
    <cellStyle name="60% - Ênfase5 6" xfId="155" xr:uid="{00000000-0005-0000-0000-00009A000000}"/>
    <cellStyle name="60% - Ênfase6 2" xfId="156" xr:uid="{00000000-0005-0000-0000-00009B000000}"/>
    <cellStyle name="60% - Ênfase6 2 2" xfId="157" xr:uid="{00000000-0005-0000-0000-00009C000000}"/>
    <cellStyle name="60% - Ênfase6 2 3" xfId="158" xr:uid="{00000000-0005-0000-0000-00009D000000}"/>
    <cellStyle name="60% - Ênfase6 2_ORÇAMENTO - FORUM DE V. GRANDE" xfId="159" xr:uid="{00000000-0005-0000-0000-00009E000000}"/>
    <cellStyle name="60% - Ênfase6 3" xfId="160" xr:uid="{00000000-0005-0000-0000-00009F000000}"/>
    <cellStyle name="60% - Ênfase6 4" xfId="161" xr:uid="{00000000-0005-0000-0000-0000A0000000}"/>
    <cellStyle name="60% - Ênfase6 5" xfId="162" xr:uid="{00000000-0005-0000-0000-0000A1000000}"/>
    <cellStyle name="60% - Ênfase6 6" xfId="163" xr:uid="{00000000-0005-0000-0000-0000A2000000}"/>
    <cellStyle name="Accent1" xfId="164" xr:uid="{00000000-0005-0000-0000-0000A3000000}"/>
    <cellStyle name="Accent2" xfId="165" xr:uid="{00000000-0005-0000-0000-0000A4000000}"/>
    <cellStyle name="Accent3" xfId="166" xr:uid="{00000000-0005-0000-0000-0000A5000000}"/>
    <cellStyle name="Accent4" xfId="167" xr:uid="{00000000-0005-0000-0000-0000A6000000}"/>
    <cellStyle name="Accent5" xfId="168" xr:uid="{00000000-0005-0000-0000-0000A7000000}"/>
    <cellStyle name="Accent6" xfId="169" xr:uid="{00000000-0005-0000-0000-0000A8000000}"/>
    <cellStyle name="Bad" xfId="170" xr:uid="{00000000-0005-0000-0000-0000A9000000}"/>
    <cellStyle name="Bom 2" xfId="171" xr:uid="{00000000-0005-0000-0000-0000AA000000}"/>
    <cellStyle name="Bom 2 2" xfId="172" xr:uid="{00000000-0005-0000-0000-0000AB000000}"/>
    <cellStyle name="Bom 2 3" xfId="173" xr:uid="{00000000-0005-0000-0000-0000AC000000}"/>
    <cellStyle name="Bom 2_ORÇAMENTO - FORUM DE V. GRANDE" xfId="174" xr:uid="{00000000-0005-0000-0000-0000AD000000}"/>
    <cellStyle name="Bom 3" xfId="175" xr:uid="{00000000-0005-0000-0000-0000AE000000}"/>
    <cellStyle name="Bom 4" xfId="176" xr:uid="{00000000-0005-0000-0000-0000AF000000}"/>
    <cellStyle name="Bom 5" xfId="177" xr:uid="{00000000-0005-0000-0000-0000B0000000}"/>
    <cellStyle name="Bom 6" xfId="178" xr:uid="{00000000-0005-0000-0000-0000B1000000}"/>
    <cellStyle name="Calculation" xfId="179" xr:uid="{00000000-0005-0000-0000-0000B2000000}"/>
    <cellStyle name="Cálculo 2" xfId="180" xr:uid="{00000000-0005-0000-0000-0000B3000000}"/>
    <cellStyle name="Cálculo 2 2" xfId="181" xr:uid="{00000000-0005-0000-0000-0000B4000000}"/>
    <cellStyle name="Cálculo 2 3" xfId="182" xr:uid="{00000000-0005-0000-0000-0000B5000000}"/>
    <cellStyle name="Cálculo 2_CIVIL- BL 1-2-3-4-5-6-7-8 " xfId="183" xr:uid="{00000000-0005-0000-0000-0000B6000000}"/>
    <cellStyle name="Cálculo 3" xfId="184" xr:uid="{00000000-0005-0000-0000-0000B7000000}"/>
    <cellStyle name="Cálculo 4" xfId="185" xr:uid="{00000000-0005-0000-0000-0000B8000000}"/>
    <cellStyle name="Cálculo 5" xfId="186" xr:uid="{00000000-0005-0000-0000-0000B9000000}"/>
    <cellStyle name="Cálculo 6" xfId="187" xr:uid="{00000000-0005-0000-0000-0000BA000000}"/>
    <cellStyle name="Cancel" xfId="188" xr:uid="{00000000-0005-0000-0000-0000BB000000}"/>
    <cellStyle name="Célula de Verificação 2" xfId="189" xr:uid="{00000000-0005-0000-0000-0000BC000000}"/>
    <cellStyle name="Célula de Verificação 2 2" xfId="190" xr:uid="{00000000-0005-0000-0000-0000BD000000}"/>
    <cellStyle name="Célula de Verificação 2 3" xfId="191" xr:uid="{00000000-0005-0000-0000-0000BE000000}"/>
    <cellStyle name="Célula de Verificação 2_CIVIL- BL 1-2-3-4-5-6-7-8 " xfId="192" xr:uid="{00000000-0005-0000-0000-0000BF000000}"/>
    <cellStyle name="Célula de Verificação 3" xfId="193" xr:uid="{00000000-0005-0000-0000-0000C0000000}"/>
    <cellStyle name="Célula de Verificação 4" xfId="194" xr:uid="{00000000-0005-0000-0000-0000C1000000}"/>
    <cellStyle name="Célula de Verificação 5" xfId="195" xr:uid="{00000000-0005-0000-0000-0000C2000000}"/>
    <cellStyle name="Célula de Verificação 6" xfId="196" xr:uid="{00000000-0005-0000-0000-0000C3000000}"/>
    <cellStyle name="Célula Vinculada 2" xfId="197" xr:uid="{00000000-0005-0000-0000-0000C4000000}"/>
    <cellStyle name="Célula Vinculada 2 2" xfId="198" xr:uid="{00000000-0005-0000-0000-0000C5000000}"/>
    <cellStyle name="Célula Vinculada 2 3" xfId="199" xr:uid="{00000000-0005-0000-0000-0000C6000000}"/>
    <cellStyle name="Célula Vinculada 2_CIVIL- BL 1-2-3-4-5-6-7-8 " xfId="200" xr:uid="{00000000-0005-0000-0000-0000C7000000}"/>
    <cellStyle name="Célula Vinculada 3" xfId="201" xr:uid="{00000000-0005-0000-0000-0000C8000000}"/>
    <cellStyle name="Célula Vinculada 4" xfId="202" xr:uid="{00000000-0005-0000-0000-0000C9000000}"/>
    <cellStyle name="Célula Vinculada 5" xfId="203" xr:uid="{00000000-0005-0000-0000-0000CA000000}"/>
    <cellStyle name="Célula Vinculada 6" xfId="204" xr:uid="{00000000-0005-0000-0000-0000CB000000}"/>
    <cellStyle name="Comma0" xfId="205" xr:uid="{00000000-0005-0000-0000-0000CC000000}"/>
    <cellStyle name="Currency0" xfId="206" xr:uid="{00000000-0005-0000-0000-0000CD000000}"/>
    <cellStyle name="Ênfase1 2" xfId="207" xr:uid="{00000000-0005-0000-0000-0000CE000000}"/>
    <cellStyle name="Ênfase1 2 2" xfId="208" xr:uid="{00000000-0005-0000-0000-0000CF000000}"/>
    <cellStyle name="Ênfase1 2 3" xfId="209" xr:uid="{00000000-0005-0000-0000-0000D0000000}"/>
    <cellStyle name="Ênfase1 2_ORÇAMENTO - FORUM DE V. GRANDE" xfId="210" xr:uid="{00000000-0005-0000-0000-0000D1000000}"/>
    <cellStyle name="Ênfase1 3" xfId="211" xr:uid="{00000000-0005-0000-0000-0000D2000000}"/>
    <cellStyle name="Ênfase1 4" xfId="212" xr:uid="{00000000-0005-0000-0000-0000D3000000}"/>
    <cellStyle name="Ênfase1 5" xfId="213" xr:uid="{00000000-0005-0000-0000-0000D4000000}"/>
    <cellStyle name="Ênfase1 6" xfId="214" xr:uid="{00000000-0005-0000-0000-0000D5000000}"/>
    <cellStyle name="Ênfase2 2" xfId="215" xr:uid="{00000000-0005-0000-0000-0000D6000000}"/>
    <cellStyle name="Ênfase2 2 2" xfId="216" xr:uid="{00000000-0005-0000-0000-0000D7000000}"/>
    <cellStyle name="Ênfase2 2 3" xfId="217" xr:uid="{00000000-0005-0000-0000-0000D8000000}"/>
    <cellStyle name="Ênfase2 2_ORÇAMENTO - FORUM DE V. GRANDE" xfId="218" xr:uid="{00000000-0005-0000-0000-0000D9000000}"/>
    <cellStyle name="Ênfase2 3" xfId="219" xr:uid="{00000000-0005-0000-0000-0000DA000000}"/>
    <cellStyle name="Ênfase2 4" xfId="220" xr:uid="{00000000-0005-0000-0000-0000DB000000}"/>
    <cellStyle name="Ênfase2 5" xfId="221" xr:uid="{00000000-0005-0000-0000-0000DC000000}"/>
    <cellStyle name="Ênfase2 6" xfId="222" xr:uid="{00000000-0005-0000-0000-0000DD000000}"/>
    <cellStyle name="Ênfase3 2" xfId="223" xr:uid="{00000000-0005-0000-0000-0000DE000000}"/>
    <cellStyle name="Ênfase3 2 2" xfId="224" xr:uid="{00000000-0005-0000-0000-0000DF000000}"/>
    <cellStyle name="Ênfase3 2 3" xfId="225" xr:uid="{00000000-0005-0000-0000-0000E0000000}"/>
    <cellStyle name="Ênfase3 2_ORÇAMENTO - FORUM DE V. GRANDE" xfId="226" xr:uid="{00000000-0005-0000-0000-0000E1000000}"/>
    <cellStyle name="Ênfase3 3" xfId="227" xr:uid="{00000000-0005-0000-0000-0000E2000000}"/>
    <cellStyle name="Ênfase3 4" xfId="228" xr:uid="{00000000-0005-0000-0000-0000E3000000}"/>
    <cellStyle name="Ênfase3 5" xfId="229" xr:uid="{00000000-0005-0000-0000-0000E4000000}"/>
    <cellStyle name="Ênfase3 6" xfId="230" xr:uid="{00000000-0005-0000-0000-0000E5000000}"/>
    <cellStyle name="Ênfase4 2" xfId="231" xr:uid="{00000000-0005-0000-0000-0000E6000000}"/>
    <cellStyle name="Ênfase4 2 2" xfId="232" xr:uid="{00000000-0005-0000-0000-0000E7000000}"/>
    <cellStyle name="Ênfase4 2 3" xfId="233" xr:uid="{00000000-0005-0000-0000-0000E8000000}"/>
    <cellStyle name="Ênfase4 2_ORÇAMENTO - FORUM DE V. GRANDE" xfId="234" xr:uid="{00000000-0005-0000-0000-0000E9000000}"/>
    <cellStyle name="Ênfase4 3" xfId="235" xr:uid="{00000000-0005-0000-0000-0000EA000000}"/>
    <cellStyle name="Ênfase4 4" xfId="236" xr:uid="{00000000-0005-0000-0000-0000EB000000}"/>
    <cellStyle name="Ênfase4 5" xfId="237" xr:uid="{00000000-0005-0000-0000-0000EC000000}"/>
    <cellStyle name="Ênfase4 6" xfId="238" xr:uid="{00000000-0005-0000-0000-0000ED000000}"/>
    <cellStyle name="Ênfase5 2" xfId="239" xr:uid="{00000000-0005-0000-0000-0000EE000000}"/>
    <cellStyle name="Ênfase5 2 2" xfId="240" xr:uid="{00000000-0005-0000-0000-0000EF000000}"/>
    <cellStyle name="Ênfase5 2 3" xfId="241" xr:uid="{00000000-0005-0000-0000-0000F0000000}"/>
    <cellStyle name="Ênfase5 2_ORÇAMENTO - FORUM DE V. GRANDE" xfId="242" xr:uid="{00000000-0005-0000-0000-0000F1000000}"/>
    <cellStyle name="Ênfase5 3" xfId="243" xr:uid="{00000000-0005-0000-0000-0000F2000000}"/>
    <cellStyle name="Ênfase5 4" xfId="244" xr:uid="{00000000-0005-0000-0000-0000F3000000}"/>
    <cellStyle name="Ênfase5 5" xfId="245" xr:uid="{00000000-0005-0000-0000-0000F4000000}"/>
    <cellStyle name="Ênfase5 6" xfId="246" xr:uid="{00000000-0005-0000-0000-0000F5000000}"/>
    <cellStyle name="Ênfase6 2" xfId="247" xr:uid="{00000000-0005-0000-0000-0000F6000000}"/>
    <cellStyle name="Ênfase6 2 2" xfId="248" xr:uid="{00000000-0005-0000-0000-0000F7000000}"/>
    <cellStyle name="Ênfase6 2 3" xfId="249" xr:uid="{00000000-0005-0000-0000-0000F8000000}"/>
    <cellStyle name="Ênfase6 2_ORÇAMENTO - FORUM DE V. GRANDE" xfId="250" xr:uid="{00000000-0005-0000-0000-0000F9000000}"/>
    <cellStyle name="Ênfase6 3" xfId="251" xr:uid="{00000000-0005-0000-0000-0000FA000000}"/>
    <cellStyle name="Ênfase6 4" xfId="252" xr:uid="{00000000-0005-0000-0000-0000FB000000}"/>
    <cellStyle name="Ênfase6 5" xfId="253" xr:uid="{00000000-0005-0000-0000-0000FC000000}"/>
    <cellStyle name="Ênfase6 6" xfId="254" xr:uid="{00000000-0005-0000-0000-0000FD000000}"/>
    <cellStyle name="Entrada 2" xfId="255" xr:uid="{00000000-0005-0000-0000-0000FE000000}"/>
    <cellStyle name="Entrada 2 2" xfId="256" xr:uid="{00000000-0005-0000-0000-0000FF000000}"/>
    <cellStyle name="Entrada 2 3" xfId="257" xr:uid="{00000000-0005-0000-0000-000000010000}"/>
    <cellStyle name="Entrada 2_CIVIL- BL 1-2-3-4-5-6-7-8 " xfId="258" xr:uid="{00000000-0005-0000-0000-000001010000}"/>
    <cellStyle name="Entrada 3" xfId="259" xr:uid="{00000000-0005-0000-0000-000002010000}"/>
    <cellStyle name="Entrada 4" xfId="260" xr:uid="{00000000-0005-0000-0000-000003010000}"/>
    <cellStyle name="Entrada 5" xfId="261" xr:uid="{00000000-0005-0000-0000-000004010000}"/>
    <cellStyle name="Entrada 6" xfId="262" xr:uid="{00000000-0005-0000-0000-000005010000}"/>
    <cellStyle name="Estilo 1" xfId="263" xr:uid="{00000000-0005-0000-0000-000006010000}"/>
    <cellStyle name="Euro" xfId="264" xr:uid="{00000000-0005-0000-0000-000007010000}"/>
    <cellStyle name="Euro 2" xfId="265" xr:uid="{00000000-0005-0000-0000-000008010000}"/>
    <cellStyle name="Euro 2 2" xfId="266" xr:uid="{00000000-0005-0000-0000-000009010000}"/>
    <cellStyle name="Euro 3" xfId="267" xr:uid="{00000000-0005-0000-0000-00000A010000}"/>
    <cellStyle name="Excel Built-in Normal" xfId="268" xr:uid="{00000000-0005-0000-0000-00000B010000}"/>
    <cellStyle name="Excel Built-in Normal 1 1" xfId="269" xr:uid="{00000000-0005-0000-0000-00000C010000}"/>
    <cellStyle name="Excel Built-in Normal 10 3" xfId="270" xr:uid="{00000000-0005-0000-0000-00000D010000}"/>
    <cellStyle name="Excel Built-in Vírgula 6" xfId="271" xr:uid="{00000000-0005-0000-0000-00000E010000}"/>
    <cellStyle name="Explanatory Text" xfId="272" xr:uid="{00000000-0005-0000-0000-00000F010000}"/>
    <cellStyle name="Heading 1" xfId="273" xr:uid="{00000000-0005-0000-0000-000010010000}"/>
    <cellStyle name="Heading 2" xfId="274" xr:uid="{00000000-0005-0000-0000-000011010000}"/>
    <cellStyle name="Heading 3" xfId="275" xr:uid="{00000000-0005-0000-0000-000012010000}"/>
    <cellStyle name="Heading 4" xfId="276" xr:uid="{00000000-0005-0000-0000-000013010000}"/>
    <cellStyle name="Hiperlink" xfId="277" builtinId="8"/>
    <cellStyle name="Hiperlink 2" xfId="278" xr:uid="{00000000-0005-0000-0000-000015010000}"/>
    <cellStyle name="Hiperlink 2 2" xfId="948" xr:uid="{00000000-0005-0000-0000-000016010000}"/>
    <cellStyle name="Hyperlink 2" xfId="279" xr:uid="{00000000-0005-0000-0000-000017010000}"/>
    <cellStyle name="Incorreto 2" xfId="280" xr:uid="{00000000-0005-0000-0000-000018010000}"/>
    <cellStyle name="Incorreto 2 2" xfId="281" xr:uid="{00000000-0005-0000-0000-000019010000}"/>
    <cellStyle name="Incorreto 2 3" xfId="282" xr:uid="{00000000-0005-0000-0000-00001A010000}"/>
    <cellStyle name="Incorreto 2_ORÇAMENTO - FORUM DE V. GRANDE" xfId="283" xr:uid="{00000000-0005-0000-0000-00001B010000}"/>
    <cellStyle name="Incorreto 3" xfId="284" xr:uid="{00000000-0005-0000-0000-00001C010000}"/>
    <cellStyle name="Incorreto 4" xfId="285" xr:uid="{00000000-0005-0000-0000-00001D010000}"/>
    <cellStyle name="Incorreto 5" xfId="286" xr:uid="{00000000-0005-0000-0000-00001E010000}"/>
    <cellStyle name="Incorreto 6" xfId="287" xr:uid="{00000000-0005-0000-0000-00001F010000}"/>
    <cellStyle name="Moeda 10" xfId="288" xr:uid="{00000000-0005-0000-0000-000020010000}"/>
    <cellStyle name="Moeda 10 2" xfId="966" xr:uid="{00000000-0005-0000-0000-000021010000}"/>
    <cellStyle name="Moeda 11" xfId="289" xr:uid="{00000000-0005-0000-0000-000022010000}"/>
    <cellStyle name="Moeda 12" xfId="949" xr:uid="{00000000-0005-0000-0000-000023010000}"/>
    <cellStyle name="Moeda 2" xfId="290" xr:uid="{00000000-0005-0000-0000-000024010000}"/>
    <cellStyle name="Moeda 2 2" xfId="291" xr:uid="{00000000-0005-0000-0000-000025010000}"/>
    <cellStyle name="Moeda 2 2 2" xfId="967" xr:uid="{00000000-0005-0000-0000-000026010000}"/>
    <cellStyle name="Moeda 2 3" xfId="292" xr:uid="{00000000-0005-0000-0000-000027010000}"/>
    <cellStyle name="Moeda 2_ORÇAMENTO - FORUM DE V. GRANDE" xfId="293" xr:uid="{00000000-0005-0000-0000-000028010000}"/>
    <cellStyle name="Moeda 24" xfId="294" xr:uid="{00000000-0005-0000-0000-000029010000}"/>
    <cellStyle name="Moeda 3" xfId="295" xr:uid="{00000000-0005-0000-0000-00002A010000}"/>
    <cellStyle name="Moeda 3 2" xfId="968" xr:uid="{00000000-0005-0000-0000-00002B010000}"/>
    <cellStyle name="Moeda 4" xfId="296" xr:uid="{00000000-0005-0000-0000-00002C010000}"/>
    <cellStyle name="Moeda 4 2" xfId="969" xr:uid="{00000000-0005-0000-0000-00002D010000}"/>
    <cellStyle name="Moeda 5" xfId="297" xr:uid="{00000000-0005-0000-0000-00002E010000}"/>
    <cellStyle name="Moeda 6" xfId="298" xr:uid="{00000000-0005-0000-0000-00002F010000}"/>
    <cellStyle name="Moeda 6 2" xfId="970" xr:uid="{00000000-0005-0000-0000-000030010000}"/>
    <cellStyle name="Moeda 7" xfId="299" xr:uid="{00000000-0005-0000-0000-000031010000}"/>
    <cellStyle name="Moeda 7 2" xfId="971" xr:uid="{00000000-0005-0000-0000-000032010000}"/>
    <cellStyle name="Moeda 8" xfId="300" xr:uid="{00000000-0005-0000-0000-000033010000}"/>
    <cellStyle name="Moeda 8 2" xfId="972" xr:uid="{00000000-0005-0000-0000-000034010000}"/>
    <cellStyle name="Moeda 9" xfId="301" xr:uid="{00000000-0005-0000-0000-000035010000}"/>
    <cellStyle name="Moeda 9 2" xfId="973" xr:uid="{00000000-0005-0000-0000-000036010000}"/>
    <cellStyle name="Neutra 2" xfId="302" xr:uid="{00000000-0005-0000-0000-000037010000}"/>
    <cellStyle name="Neutra 2 2" xfId="303" xr:uid="{00000000-0005-0000-0000-000038010000}"/>
    <cellStyle name="Neutra 2 3" xfId="304" xr:uid="{00000000-0005-0000-0000-000039010000}"/>
    <cellStyle name="Neutra 2_ORÇAMENTO - FORUM DE V. GRANDE" xfId="305" xr:uid="{00000000-0005-0000-0000-00003A010000}"/>
    <cellStyle name="Neutra 3" xfId="306" xr:uid="{00000000-0005-0000-0000-00003B010000}"/>
    <cellStyle name="Neutra 4" xfId="307" xr:uid="{00000000-0005-0000-0000-00003C010000}"/>
    <cellStyle name="Neutra 5" xfId="308" xr:uid="{00000000-0005-0000-0000-00003D010000}"/>
    <cellStyle name="Neutra 6" xfId="309" xr:uid="{00000000-0005-0000-0000-00003E010000}"/>
    <cellStyle name="Normal" xfId="0" builtinId="0"/>
    <cellStyle name="Normal 10" xfId="310" xr:uid="{00000000-0005-0000-0000-000040010000}"/>
    <cellStyle name="Normal 10 2" xfId="311" xr:uid="{00000000-0005-0000-0000-000041010000}"/>
    <cellStyle name="Normal 10 3" xfId="952" xr:uid="{00000000-0005-0000-0000-000042010000}"/>
    <cellStyle name="Normal 10_Compo-Civil" xfId="312" xr:uid="{00000000-0005-0000-0000-000043010000}"/>
    <cellStyle name="Normal 100" xfId="313" xr:uid="{00000000-0005-0000-0000-000044010000}"/>
    <cellStyle name="Normal 101" xfId="314" xr:uid="{00000000-0005-0000-0000-000045010000}"/>
    <cellStyle name="Normal 102" xfId="315" xr:uid="{00000000-0005-0000-0000-000046010000}"/>
    <cellStyle name="Normal 103" xfId="316" xr:uid="{00000000-0005-0000-0000-000047010000}"/>
    <cellStyle name="Normal 104" xfId="317" xr:uid="{00000000-0005-0000-0000-000048010000}"/>
    <cellStyle name="Normal 105" xfId="318" xr:uid="{00000000-0005-0000-0000-000049010000}"/>
    <cellStyle name="Normal 106" xfId="319" xr:uid="{00000000-0005-0000-0000-00004A010000}"/>
    <cellStyle name="Normal 107" xfId="320" xr:uid="{00000000-0005-0000-0000-00004B010000}"/>
    <cellStyle name="Normal 108" xfId="321" xr:uid="{00000000-0005-0000-0000-00004C010000}"/>
    <cellStyle name="Normal 109" xfId="322" xr:uid="{00000000-0005-0000-0000-00004D010000}"/>
    <cellStyle name="Normal 11" xfId="323" xr:uid="{00000000-0005-0000-0000-00004E010000}"/>
    <cellStyle name="Normal 11 2" xfId="324" xr:uid="{00000000-0005-0000-0000-00004F010000}"/>
    <cellStyle name="Normal 11_Compo-Civil" xfId="325" xr:uid="{00000000-0005-0000-0000-000050010000}"/>
    <cellStyle name="Normal 110" xfId="326" xr:uid="{00000000-0005-0000-0000-000051010000}"/>
    <cellStyle name="Normal 111" xfId="327" xr:uid="{00000000-0005-0000-0000-000052010000}"/>
    <cellStyle name="Normal 112" xfId="328" xr:uid="{00000000-0005-0000-0000-000053010000}"/>
    <cellStyle name="Normal 113" xfId="329" xr:uid="{00000000-0005-0000-0000-000054010000}"/>
    <cellStyle name="Normal 114" xfId="330" xr:uid="{00000000-0005-0000-0000-000055010000}"/>
    <cellStyle name="Normal 115" xfId="331" xr:uid="{00000000-0005-0000-0000-000056010000}"/>
    <cellStyle name="Normal 116" xfId="332" xr:uid="{00000000-0005-0000-0000-000057010000}"/>
    <cellStyle name="Normal 117" xfId="333" xr:uid="{00000000-0005-0000-0000-000058010000}"/>
    <cellStyle name="Normal 118" xfId="334" xr:uid="{00000000-0005-0000-0000-000059010000}"/>
    <cellStyle name="Normal 119" xfId="335" xr:uid="{00000000-0005-0000-0000-00005A010000}"/>
    <cellStyle name="Normal 12" xfId="336" xr:uid="{00000000-0005-0000-0000-00005B010000}"/>
    <cellStyle name="Normal 12 2" xfId="337" xr:uid="{00000000-0005-0000-0000-00005C010000}"/>
    <cellStyle name="Normal 12_Compo-Civil" xfId="338" xr:uid="{00000000-0005-0000-0000-00005D010000}"/>
    <cellStyle name="Normal 120" xfId="339" xr:uid="{00000000-0005-0000-0000-00005E010000}"/>
    <cellStyle name="Normal 121" xfId="340" xr:uid="{00000000-0005-0000-0000-00005F010000}"/>
    <cellStyle name="Normal 122" xfId="341" xr:uid="{00000000-0005-0000-0000-000060010000}"/>
    <cellStyle name="Normal 123" xfId="342" xr:uid="{00000000-0005-0000-0000-000061010000}"/>
    <cellStyle name="Normal 124" xfId="343" xr:uid="{00000000-0005-0000-0000-000062010000}"/>
    <cellStyle name="Normal 125" xfId="344" xr:uid="{00000000-0005-0000-0000-000063010000}"/>
    <cellStyle name="Normal 126" xfId="345" xr:uid="{00000000-0005-0000-0000-000064010000}"/>
    <cellStyle name="Normal 127" xfId="346" xr:uid="{00000000-0005-0000-0000-000065010000}"/>
    <cellStyle name="Normal 128" xfId="347" xr:uid="{00000000-0005-0000-0000-000066010000}"/>
    <cellStyle name="Normal 129" xfId="348" xr:uid="{00000000-0005-0000-0000-000067010000}"/>
    <cellStyle name="Normal 13" xfId="349" xr:uid="{00000000-0005-0000-0000-000068010000}"/>
    <cellStyle name="Normal 13 2" xfId="350" xr:uid="{00000000-0005-0000-0000-000069010000}"/>
    <cellStyle name="Normal 13 2 2" xfId="351" xr:uid="{00000000-0005-0000-0000-00006A010000}"/>
    <cellStyle name="Normal 13 2 3" xfId="352" xr:uid="{00000000-0005-0000-0000-00006B010000}"/>
    <cellStyle name="Normal 13 2_Compo-Civil" xfId="353" xr:uid="{00000000-0005-0000-0000-00006C010000}"/>
    <cellStyle name="Normal 13 3" xfId="354" xr:uid="{00000000-0005-0000-0000-00006D010000}"/>
    <cellStyle name="Normal 13 4" xfId="355" xr:uid="{00000000-0005-0000-0000-00006E010000}"/>
    <cellStyle name="Normal 13_Compo-Civil" xfId="356" xr:uid="{00000000-0005-0000-0000-00006F010000}"/>
    <cellStyle name="Normal 130" xfId="357" xr:uid="{00000000-0005-0000-0000-000070010000}"/>
    <cellStyle name="Normal 131" xfId="358" xr:uid="{00000000-0005-0000-0000-000071010000}"/>
    <cellStyle name="Normal 132" xfId="359" xr:uid="{00000000-0005-0000-0000-000072010000}"/>
    <cellStyle name="Normal 133" xfId="360" xr:uid="{00000000-0005-0000-0000-000073010000}"/>
    <cellStyle name="Normal 134" xfId="361" xr:uid="{00000000-0005-0000-0000-000074010000}"/>
    <cellStyle name="Normal 135" xfId="362" xr:uid="{00000000-0005-0000-0000-000075010000}"/>
    <cellStyle name="Normal 136" xfId="363" xr:uid="{00000000-0005-0000-0000-000076010000}"/>
    <cellStyle name="Normal 137" xfId="364" xr:uid="{00000000-0005-0000-0000-000077010000}"/>
    <cellStyle name="Normal 138" xfId="365" xr:uid="{00000000-0005-0000-0000-000078010000}"/>
    <cellStyle name="Normal 139" xfId="366" xr:uid="{00000000-0005-0000-0000-000079010000}"/>
    <cellStyle name="Normal 14" xfId="367" xr:uid="{00000000-0005-0000-0000-00007A010000}"/>
    <cellStyle name="Normal 14 2" xfId="368" xr:uid="{00000000-0005-0000-0000-00007B010000}"/>
    <cellStyle name="Normal 14 2 2" xfId="945" xr:uid="{00000000-0005-0000-0000-00007C010000}"/>
    <cellStyle name="Normal 14_Compo-Civil" xfId="369" xr:uid="{00000000-0005-0000-0000-00007D010000}"/>
    <cellStyle name="Normal 140" xfId="370" xr:uid="{00000000-0005-0000-0000-00007E010000}"/>
    <cellStyle name="Normal 141" xfId="371" xr:uid="{00000000-0005-0000-0000-00007F010000}"/>
    <cellStyle name="Normal 142" xfId="372" xr:uid="{00000000-0005-0000-0000-000080010000}"/>
    <cellStyle name="Normal 143" xfId="373" xr:uid="{00000000-0005-0000-0000-000081010000}"/>
    <cellStyle name="Normal 144" xfId="374" xr:uid="{00000000-0005-0000-0000-000082010000}"/>
    <cellStyle name="Normal 145" xfId="375" xr:uid="{00000000-0005-0000-0000-000083010000}"/>
    <cellStyle name="Normal 146" xfId="376" xr:uid="{00000000-0005-0000-0000-000084010000}"/>
    <cellStyle name="Normal 147" xfId="377" xr:uid="{00000000-0005-0000-0000-000085010000}"/>
    <cellStyle name="Normal 148" xfId="378" xr:uid="{00000000-0005-0000-0000-000086010000}"/>
    <cellStyle name="Normal 149" xfId="379" xr:uid="{00000000-0005-0000-0000-000087010000}"/>
    <cellStyle name="Normal 15" xfId="380" xr:uid="{00000000-0005-0000-0000-000088010000}"/>
    <cellStyle name="Normal 15 2" xfId="381" xr:uid="{00000000-0005-0000-0000-000089010000}"/>
    <cellStyle name="Normal 15 2 2" xfId="382" xr:uid="{00000000-0005-0000-0000-00008A010000}"/>
    <cellStyle name="Normal 15 2 3" xfId="383" xr:uid="{00000000-0005-0000-0000-00008B010000}"/>
    <cellStyle name="Normal 15 2_Compo-Civil" xfId="384" xr:uid="{00000000-0005-0000-0000-00008C010000}"/>
    <cellStyle name="Normal 15 3" xfId="385" xr:uid="{00000000-0005-0000-0000-00008D010000}"/>
    <cellStyle name="Normal 15 4" xfId="386" xr:uid="{00000000-0005-0000-0000-00008E010000}"/>
    <cellStyle name="Normal 15_Compo-Civil" xfId="387" xr:uid="{00000000-0005-0000-0000-00008F010000}"/>
    <cellStyle name="Normal 150" xfId="388" xr:uid="{00000000-0005-0000-0000-000090010000}"/>
    <cellStyle name="Normal 151" xfId="389" xr:uid="{00000000-0005-0000-0000-000091010000}"/>
    <cellStyle name="Normal 152" xfId="390" xr:uid="{00000000-0005-0000-0000-000092010000}"/>
    <cellStyle name="Normal 153" xfId="391" xr:uid="{00000000-0005-0000-0000-000093010000}"/>
    <cellStyle name="Normal 154" xfId="392" xr:uid="{00000000-0005-0000-0000-000094010000}"/>
    <cellStyle name="Normal 155" xfId="393" xr:uid="{00000000-0005-0000-0000-000095010000}"/>
    <cellStyle name="Normal 156" xfId="394" xr:uid="{00000000-0005-0000-0000-000096010000}"/>
    <cellStyle name="Normal 157" xfId="395" xr:uid="{00000000-0005-0000-0000-000097010000}"/>
    <cellStyle name="Normal 158" xfId="396" xr:uid="{00000000-0005-0000-0000-000098010000}"/>
    <cellStyle name="Normal 159" xfId="397" xr:uid="{00000000-0005-0000-0000-000099010000}"/>
    <cellStyle name="Normal 16" xfId="398" xr:uid="{00000000-0005-0000-0000-00009A010000}"/>
    <cellStyle name="Normal 16 2" xfId="399" xr:uid="{00000000-0005-0000-0000-00009B010000}"/>
    <cellStyle name="Normal 16 2 2" xfId="400" xr:uid="{00000000-0005-0000-0000-00009C010000}"/>
    <cellStyle name="Normal 16 2 3" xfId="401" xr:uid="{00000000-0005-0000-0000-00009D010000}"/>
    <cellStyle name="Normal 16 2_Compo-Civil" xfId="402" xr:uid="{00000000-0005-0000-0000-00009E010000}"/>
    <cellStyle name="Normal 16 3" xfId="403" xr:uid="{00000000-0005-0000-0000-00009F010000}"/>
    <cellStyle name="Normal 16 4" xfId="404" xr:uid="{00000000-0005-0000-0000-0000A0010000}"/>
    <cellStyle name="Normal 16_Compo-Civil" xfId="405" xr:uid="{00000000-0005-0000-0000-0000A1010000}"/>
    <cellStyle name="Normal 160" xfId="406" xr:uid="{00000000-0005-0000-0000-0000A2010000}"/>
    <cellStyle name="Normal 161" xfId="407" xr:uid="{00000000-0005-0000-0000-0000A3010000}"/>
    <cellStyle name="Normal 162" xfId="408" xr:uid="{00000000-0005-0000-0000-0000A4010000}"/>
    <cellStyle name="Normal 163" xfId="409" xr:uid="{00000000-0005-0000-0000-0000A5010000}"/>
    <cellStyle name="Normal 164" xfId="410" xr:uid="{00000000-0005-0000-0000-0000A6010000}"/>
    <cellStyle name="Normal 165" xfId="411" xr:uid="{00000000-0005-0000-0000-0000A7010000}"/>
    <cellStyle name="Normal 166" xfId="412" xr:uid="{00000000-0005-0000-0000-0000A8010000}"/>
    <cellStyle name="Normal 167" xfId="941" xr:uid="{00000000-0005-0000-0000-0000A9010000}"/>
    <cellStyle name="Normal 168" xfId="953" xr:uid="{00000000-0005-0000-0000-0000AA010000}"/>
    <cellStyle name="Normal 169" xfId="957" xr:uid="{00000000-0005-0000-0000-0000AB010000}"/>
    <cellStyle name="Normal 17" xfId="413" xr:uid="{00000000-0005-0000-0000-0000AC010000}"/>
    <cellStyle name="Normal 17 2" xfId="414" xr:uid="{00000000-0005-0000-0000-0000AD010000}"/>
    <cellStyle name="Normal 17_Compo-Civil" xfId="415" xr:uid="{00000000-0005-0000-0000-0000AE010000}"/>
    <cellStyle name="Normal 170" xfId="958" xr:uid="{00000000-0005-0000-0000-0000AF010000}"/>
    <cellStyle name="Normal 171" xfId="959" xr:uid="{00000000-0005-0000-0000-0000B0010000}"/>
    <cellStyle name="Normal 172" xfId="962" xr:uid="{00000000-0005-0000-0000-0000B1010000}"/>
    <cellStyle name="Normal 18" xfId="416" xr:uid="{00000000-0005-0000-0000-0000B2010000}"/>
    <cellStyle name="Normal 18 2" xfId="417" xr:uid="{00000000-0005-0000-0000-0000B3010000}"/>
    <cellStyle name="Normal 18_Compo-Civil" xfId="418" xr:uid="{00000000-0005-0000-0000-0000B4010000}"/>
    <cellStyle name="Normal 19" xfId="419" xr:uid="{00000000-0005-0000-0000-0000B5010000}"/>
    <cellStyle name="Normal 19 2" xfId="420" xr:uid="{00000000-0005-0000-0000-0000B6010000}"/>
    <cellStyle name="Normal 19_Compo-Civil" xfId="421" xr:uid="{00000000-0005-0000-0000-0000B7010000}"/>
    <cellStyle name="Normal 2" xfId="422" xr:uid="{00000000-0005-0000-0000-0000B8010000}"/>
    <cellStyle name="Normal 2 10" xfId="423" xr:uid="{00000000-0005-0000-0000-0000B9010000}"/>
    <cellStyle name="Normal 2 10 2" xfId="975" xr:uid="{00000000-0005-0000-0000-0000BA010000}"/>
    <cellStyle name="Normal 2 11" xfId="965" xr:uid="{00000000-0005-0000-0000-0000BB010000}"/>
    <cellStyle name="Normal 2 12" xfId="974" xr:uid="{00000000-0005-0000-0000-0000BC010000}"/>
    <cellStyle name="Normal 2 2" xfId="424" xr:uid="{00000000-0005-0000-0000-0000BD010000}"/>
    <cellStyle name="Normal 2 2 2" xfId="425" xr:uid="{00000000-0005-0000-0000-0000BE010000}"/>
    <cellStyle name="Normal 2 2 2 2" xfId="426" xr:uid="{00000000-0005-0000-0000-0000BF010000}"/>
    <cellStyle name="Normal 2 2 2_ORÇAMENTO - FORUM DE V. GRANDE" xfId="427" xr:uid="{00000000-0005-0000-0000-0000C0010000}"/>
    <cellStyle name="Normal 2 2 4" xfId="960" xr:uid="{00000000-0005-0000-0000-0000C1010000}"/>
    <cellStyle name="Normal 2 2_Compo-Civil" xfId="428" xr:uid="{00000000-0005-0000-0000-0000C2010000}"/>
    <cellStyle name="Normal 2 3" xfId="429" xr:uid="{00000000-0005-0000-0000-0000C3010000}"/>
    <cellStyle name="Normal 2 4" xfId="430" xr:uid="{00000000-0005-0000-0000-0000C4010000}"/>
    <cellStyle name="Normal 2 5" xfId="431" xr:uid="{00000000-0005-0000-0000-0000C5010000}"/>
    <cellStyle name="Normal 2 6" xfId="432" xr:uid="{00000000-0005-0000-0000-0000C6010000}"/>
    <cellStyle name="Normal 2 6 2" xfId="976" xr:uid="{00000000-0005-0000-0000-0000C7010000}"/>
    <cellStyle name="Normal 2 7" xfId="433" xr:uid="{00000000-0005-0000-0000-0000C8010000}"/>
    <cellStyle name="Normal 2 7 2" xfId="977" xr:uid="{00000000-0005-0000-0000-0000C9010000}"/>
    <cellStyle name="Normal 2 8" xfId="434" xr:uid="{00000000-0005-0000-0000-0000CA010000}"/>
    <cellStyle name="Normal 2 8 2" xfId="978" xr:uid="{00000000-0005-0000-0000-0000CB010000}"/>
    <cellStyle name="Normal 2 9" xfId="435" xr:uid="{00000000-0005-0000-0000-0000CC010000}"/>
    <cellStyle name="Normal 2 9 2" xfId="979" xr:uid="{00000000-0005-0000-0000-0000CD010000}"/>
    <cellStyle name="Normal 20" xfId="436" xr:uid="{00000000-0005-0000-0000-0000CE010000}"/>
    <cellStyle name="Normal 20 2" xfId="437" xr:uid="{00000000-0005-0000-0000-0000CF010000}"/>
    <cellStyle name="Normal 20_Compo-Civil" xfId="438" xr:uid="{00000000-0005-0000-0000-0000D0010000}"/>
    <cellStyle name="Normal 21" xfId="439" xr:uid="{00000000-0005-0000-0000-0000D1010000}"/>
    <cellStyle name="Normal 21 2" xfId="440" xr:uid="{00000000-0005-0000-0000-0000D2010000}"/>
    <cellStyle name="Normal 21 3" xfId="441" xr:uid="{00000000-0005-0000-0000-0000D3010000}"/>
    <cellStyle name="Normal 21 4" xfId="442" xr:uid="{00000000-0005-0000-0000-0000D4010000}"/>
    <cellStyle name="Normal 21_Compo-Civil" xfId="443" xr:uid="{00000000-0005-0000-0000-0000D5010000}"/>
    <cellStyle name="Normal 22" xfId="444" xr:uid="{00000000-0005-0000-0000-0000D6010000}"/>
    <cellStyle name="Normal 22 2" xfId="445" xr:uid="{00000000-0005-0000-0000-0000D7010000}"/>
    <cellStyle name="Normal 22_Compo-Civil" xfId="446" xr:uid="{00000000-0005-0000-0000-0000D8010000}"/>
    <cellStyle name="Normal 23" xfId="447" xr:uid="{00000000-0005-0000-0000-0000D9010000}"/>
    <cellStyle name="Normal 23 2" xfId="448" xr:uid="{00000000-0005-0000-0000-0000DA010000}"/>
    <cellStyle name="Normal 23_Compo-Civil" xfId="449" xr:uid="{00000000-0005-0000-0000-0000DB010000}"/>
    <cellStyle name="Normal 24" xfId="450" xr:uid="{00000000-0005-0000-0000-0000DC010000}"/>
    <cellStyle name="Normal 24 2" xfId="451" xr:uid="{00000000-0005-0000-0000-0000DD010000}"/>
    <cellStyle name="Normal 24_Compo-Civil" xfId="452" xr:uid="{00000000-0005-0000-0000-0000DE010000}"/>
    <cellStyle name="Normal 25" xfId="453" xr:uid="{00000000-0005-0000-0000-0000DF010000}"/>
    <cellStyle name="Normal 25 2" xfId="454" xr:uid="{00000000-0005-0000-0000-0000E0010000}"/>
    <cellStyle name="Normal 25_Compo-Civil" xfId="455" xr:uid="{00000000-0005-0000-0000-0000E1010000}"/>
    <cellStyle name="Normal 26" xfId="456" xr:uid="{00000000-0005-0000-0000-0000E2010000}"/>
    <cellStyle name="Normal 26 2" xfId="457" xr:uid="{00000000-0005-0000-0000-0000E3010000}"/>
    <cellStyle name="Normal 26_Compo-Civil" xfId="458" xr:uid="{00000000-0005-0000-0000-0000E4010000}"/>
    <cellStyle name="Normal 27" xfId="459" xr:uid="{00000000-0005-0000-0000-0000E5010000}"/>
    <cellStyle name="Normal 27 2" xfId="460" xr:uid="{00000000-0005-0000-0000-0000E6010000}"/>
    <cellStyle name="Normal 27_Compo-Civil" xfId="461" xr:uid="{00000000-0005-0000-0000-0000E7010000}"/>
    <cellStyle name="Normal 28" xfId="462" xr:uid="{00000000-0005-0000-0000-0000E8010000}"/>
    <cellStyle name="Normal 28 2" xfId="463" xr:uid="{00000000-0005-0000-0000-0000E9010000}"/>
    <cellStyle name="Normal 28_Compo-Civil" xfId="464" xr:uid="{00000000-0005-0000-0000-0000EA010000}"/>
    <cellStyle name="Normal 282" xfId="956" xr:uid="{00000000-0005-0000-0000-0000EB010000}"/>
    <cellStyle name="Normal 29" xfId="465" xr:uid="{00000000-0005-0000-0000-0000EC010000}"/>
    <cellStyle name="Normal 3" xfId="943" xr:uid="{00000000-0005-0000-0000-0000ED010000}"/>
    <cellStyle name="Normal 3 2" xfId="466" xr:uid="{00000000-0005-0000-0000-0000EE010000}"/>
    <cellStyle name="Normal 3 3" xfId="467" xr:uid="{00000000-0005-0000-0000-0000EF010000}"/>
    <cellStyle name="Normal 3 4" xfId="468" xr:uid="{00000000-0005-0000-0000-0000F0010000}"/>
    <cellStyle name="Normal 30" xfId="469" xr:uid="{00000000-0005-0000-0000-0000F1010000}"/>
    <cellStyle name="Normal 31" xfId="470" xr:uid="{00000000-0005-0000-0000-0000F2010000}"/>
    <cellStyle name="Normal 32" xfId="471" xr:uid="{00000000-0005-0000-0000-0000F3010000}"/>
    <cellStyle name="Normal 33" xfId="472" xr:uid="{00000000-0005-0000-0000-0000F4010000}"/>
    <cellStyle name="Normal 34" xfId="473" xr:uid="{00000000-0005-0000-0000-0000F5010000}"/>
    <cellStyle name="Normal 34 2" xfId="947" xr:uid="{00000000-0005-0000-0000-0000F6010000}"/>
    <cellStyle name="Normal 35" xfId="474" xr:uid="{00000000-0005-0000-0000-0000F7010000}"/>
    <cellStyle name="Normal 36" xfId="475" xr:uid="{00000000-0005-0000-0000-0000F8010000}"/>
    <cellStyle name="Normal 37" xfId="476" xr:uid="{00000000-0005-0000-0000-0000F9010000}"/>
    <cellStyle name="Normal 38" xfId="477" xr:uid="{00000000-0005-0000-0000-0000FA010000}"/>
    <cellStyle name="Normal 39" xfId="478" xr:uid="{00000000-0005-0000-0000-0000FB010000}"/>
    <cellStyle name="Normal 4" xfId="951" xr:uid="{00000000-0005-0000-0000-0000FC010000}"/>
    <cellStyle name="Normal 4 10" xfId="479" xr:uid="{00000000-0005-0000-0000-0000FD010000}"/>
    <cellStyle name="Normal 4 10 2" xfId="980" xr:uid="{00000000-0005-0000-0000-0000FE010000}"/>
    <cellStyle name="Normal 4 2" xfId="480" xr:uid="{00000000-0005-0000-0000-0000FF010000}"/>
    <cellStyle name="Normal 4 2 2" xfId="481" xr:uid="{00000000-0005-0000-0000-000000020000}"/>
    <cellStyle name="Normal 4 2 3" xfId="482" xr:uid="{00000000-0005-0000-0000-000001020000}"/>
    <cellStyle name="Normal 4 2_Compo-Civil" xfId="483" xr:uid="{00000000-0005-0000-0000-000002020000}"/>
    <cellStyle name="Normal 4 3" xfId="484" xr:uid="{00000000-0005-0000-0000-000003020000}"/>
    <cellStyle name="Normal 4 4" xfId="485" xr:uid="{00000000-0005-0000-0000-000004020000}"/>
    <cellStyle name="Normal 4 4 2" xfId="981" xr:uid="{00000000-0005-0000-0000-000005020000}"/>
    <cellStyle name="Normal 4 5" xfId="486" xr:uid="{00000000-0005-0000-0000-000006020000}"/>
    <cellStyle name="Normal 4 5 2" xfId="982" xr:uid="{00000000-0005-0000-0000-000007020000}"/>
    <cellStyle name="Normal 4 6" xfId="487" xr:uid="{00000000-0005-0000-0000-000008020000}"/>
    <cellStyle name="Normal 4 6 2" xfId="983" xr:uid="{00000000-0005-0000-0000-000009020000}"/>
    <cellStyle name="Normal 4 7" xfId="488" xr:uid="{00000000-0005-0000-0000-00000A020000}"/>
    <cellStyle name="Normal 4 7 2" xfId="984" xr:uid="{00000000-0005-0000-0000-00000B020000}"/>
    <cellStyle name="Normal 4 8" xfId="489" xr:uid="{00000000-0005-0000-0000-00000C020000}"/>
    <cellStyle name="Normal 4 8 2" xfId="985" xr:uid="{00000000-0005-0000-0000-00000D020000}"/>
    <cellStyle name="Normal 4 9" xfId="490" xr:uid="{00000000-0005-0000-0000-00000E020000}"/>
    <cellStyle name="Normal 4 9 2" xfId="986" xr:uid="{00000000-0005-0000-0000-00000F020000}"/>
    <cellStyle name="Normal 4_ORÇAMENTO" xfId="491" xr:uid="{00000000-0005-0000-0000-000010020000}"/>
    <cellStyle name="Normal 40" xfId="492" xr:uid="{00000000-0005-0000-0000-000011020000}"/>
    <cellStyle name="Normal 41" xfId="493" xr:uid="{00000000-0005-0000-0000-000012020000}"/>
    <cellStyle name="Normal 42" xfId="494" xr:uid="{00000000-0005-0000-0000-000013020000}"/>
    <cellStyle name="Normal 43" xfId="495" xr:uid="{00000000-0005-0000-0000-000014020000}"/>
    <cellStyle name="Normal 44" xfId="496" xr:uid="{00000000-0005-0000-0000-000015020000}"/>
    <cellStyle name="Normal 45" xfId="497" xr:uid="{00000000-0005-0000-0000-000016020000}"/>
    <cellStyle name="Normal 46" xfId="498" xr:uid="{00000000-0005-0000-0000-000017020000}"/>
    <cellStyle name="Normal 47" xfId="499" xr:uid="{00000000-0005-0000-0000-000018020000}"/>
    <cellStyle name="Normal 48" xfId="500" xr:uid="{00000000-0005-0000-0000-000019020000}"/>
    <cellStyle name="Normal 49" xfId="501" xr:uid="{00000000-0005-0000-0000-00001A020000}"/>
    <cellStyle name="Normal 5" xfId="502" xr:uid="{00000000-0005-0000-0000-00001B020000}"/>
    <cellStyle name="Normal 5 2" xfId="503" xr:uid="{00000000-0005-0000-0000-00001C020000}"/>
    <cellStyle name="Normal 5 3" xfId="504" xr:uid="{00000000-0005-0000-0000-00001D020000}"/>
    <cellStyle name="Normal 5 4" xfId="505" xr:uid="{00000000-0005-0000-0000-00001E020000}"/>
    <cellStyle name="Normal 5_Compo-Civil" xfId="506" xr:uid="{00000000-0005-0000-0000-00001F020000}"/>
    <cellStyle name="Normal 50" xfId="507" xr:uid="{00000000-0005-0000-0000-000020020000}"/>
    <cellStyle name="Normal 51" xfId="508" xr:uid="{00000000-0005-0000-0000-000021020000}"/>
    <cellStyle name="Normal 52" xfId="509" xr:uid="{00000000-0005-0000-0000-000022020000}"/>
    <cellStyle name="Normal 53" xfId="510" xr:uid="{00000000-0005-0000-0000-000023020000}"/>
    <cellStyle name="Normal 54" xfId="511" xr:uid="{00000000-0005-0000-0000-000024020000}"/>
    <cellStyle name="Normal 55" xfId="512" xr:uid="{00000000-0005-0000-0000-000025020000}"/>
    <cellStyle name="Normal 56" xfId="513" xr:uid="{00000000-0005-0000-0000-000026020000}"/>
    <cellStyle name="Normal 57" xfId="514" xr:uid="{00000000-0005-0000-0000-000027020000}"/>
    <cellStyle name="Normal 58" xfId="515" xr:uid="{00000000-0005-0000-0000-000028020000}"/>
    <cellStyle name="Normal 59" xfId="516" xr:uid="{00000000-0005-0000-0000-000029020000}"/>
    <cellStyle name="Normal 6" xfId="517" xr:uid="{00000000-0005-0000-0000-00002A020000}"/>
    <cellStyle name="Normal 6 2" xfId="518" xr:uid="{00000000-0005-0000-0000-00002B020000}"/>
    <cellStyle name="Normal 6_Compo-Civil" xfId="519" xr:uid="{00000000-0005-0000-0000-00002C020000}"/>
    <cellStyle name="Normal 60" xfId="520" xr:uid="{00000000-0005-0000-0000-00002D020000}"/>
    <cellStyle name="Normal 61" xfId="521" xr:uid="{00000000-0005-0000-0000-00002E020000}"/>
    <cellStyle name="Normal 62" xfId="522" xr:uid="{00000000-0005-0000-0000-00002F020000}"/>
    <cellStyle name="Normal 63" xfId="523" xr:uid="{00000000-0005-0000-0000-000030020000}"/>
    <cellStyle name="Normal 64" xfId="524" xr:uid="{00000000-0005-0000-0000-000031020000}"/>
    <cellStyle name="Normal 65" xfId="525" xr:uid="{00000000-0005-0000-0000-000032020000}"/>
    <cellStyle name="Normal 66" xfId="526" xr:uid="{00000000-0005-0000-0000-000033020000}"/>
    <cellStyle name="Normal 67" xfId="527" xr:uid="{00000000-0005-0000-0000-000034020000}"/>
    <cellStyle name="Normal 68" xfId="528" xr:uid="{00000000-0005-0000-0000-000035020000}"/>
    <cellStyle name="Normal 69" xfId="529" xr:uid="{00000000-0005-0000-0000-000036020000}"/>
    <cellStyle name="Normal 7" xfId="530" xr:uid="{00000000-0005-0000-0000-000037020000}"/>
    <cellStyle name="Normal 7 2" xfId="531" xr:uid="{00000000-0005-0000-0000-000038020000}"/>
    <cellStyle name="Normal 7_Compo-Civil" xfId="532" xr:uid="{00000000-0005-0000-0000-000039020000}"/>
    <cellStyle name="Normal 70" xfId="533" xr:uid="{00000000-0005-0000-0000-00003A020000}"/>
    <cellStyle name="Normal 71" xfId="534" xr:uid="{00000000-0005-0000-0000-00003B020000}"/>
    <cellStyle name="Normal 72" xfId="535" xr:uid="{00000000-0005-0000-0000-00003C020000}"/>
    <cellStyle name="Normal 73" xfId="536" xr:uid="{00000000-0005-0000-0000-00003D020000}"/>
    <cellStyle name="Normal 74" xfId="537" xr:uid="{00000000-0005-0000-0000-00003E020000}"/>
    <cellStyle name="Normal 75" xfId="538" xr:uid="{00000000-0005-0000-0000-00003F020000}"/>
    <cellStyle name="Normal 76" xfId="539" xr:uid="{00000000-0005-0000-0000-000040020000}"/>
    <cellStyle name="Normal 77" xfId="540" xr:uid="{00000000-0005-0000-0000-000041020000}"/>
    <cellStyle name="Normal 78" xfId="541" xr:uid="{00000000-0005-0000-0000-000042020000}"/>
    <cellStyle name="Normal 79" xfId="542" xr:uid="{00000000-0005-0000-0000-000043020000}"/>
    <cellStyle name="Normal 8" xfId="543" xr:uid="{00000000-0005-0000-0000-000044020000}"/>
    <cellStyle name="Normal 8 2" xfId="544" xr:uid="{00000000-0005-0000-0000-000045020000}"/>
    <cellStyle name="Normal 8 3" xfId="545" xr:uid="{00000000-0005-0000-0000-000046020000}"/>
    <cellStyle name="Normal 8 4" xfId="546" xr:uid="{00000000-0005-0000-0000-000047020000}"/>
    <cellStyle name="Normal 8_Compo-Civil" xfId="547" xr:uid="{00000000-0005-0000-0000-000048020000}"/>
    <cellStyle name="Normal 80" xfId="548" xr:uid="{00000000-0005-0000-0000-000049020000}"/>
    <cellStyle name="Normal 81" xfId="549" xr:uid="{00000000-0005-0000-0000-00004A020000}"/>
    <cellStyle name="Normal 82" xfId="550" xr:uid="{00000000-0005-0000-0000-00004B020000}"/>
    <cellStyle name="Normal 83" xfId="551" xr:uid="{00000000-0005-0000-0000-00004C020000}"/>
    <cellStyle name="Normal 84" xfId="552" xr:uid="{00000000-0005-0000-0000-00004D020000}"/>
    <cellStyle name="Normal 85" xfId="553" xr:uid="{00000000-0005-0000-0000-00004E020000}"/>
    <cellStyle name="Normal 86" xfId="554" xr:uid="{00000000-0005-0000-0000-00004F020000}"/>
    <cellStyle name="Normal 87" xfId="555" xr:uid="{00000000-0005-0000-0000-000050020000}"/>
    <cellStyle name="Normal 88" xfId="556" xr:uid="{00000000-0005-0000-0000-000051020000}"/>
    <cellStyle name="Normal 89" xfId="557" xr:uid="{00000000-0005-0000-0000-000052020000}"/>
    <cellStyle name="Normal 9" xfId="558" xr:uid="{00000000-0005-0000-0000-000053020000}"/>
    <cellStyle name="Normal 9 2" xfId="559" xr:uid="{00000000-0005-0000-0000-000054020000}"/>
    <cellStyle name="Normal 9_Compo-Civil" xfId="560" xr:uid="{00000000-0005-0000-0000-000055020000}"/>
    <cellStyle name="Normal 90" xfId="561" xr:uid="{00000000-0005-0000-0000-000056020000}"/>
    <cellStyle name="Normal 91" xfId="562" xr:uid="{00000000-0005-0000-0000-000057020000}"/>
    <cellStyle name="Normal 92" xfId="563" xr:uid="{00000000-0005-0000-0000-000058020000}"/>
    <cellStyle name="Normal 93" xfId="564" xr:uid="{00000000-0005-0000-0000-000059020000}"/>
    <cellStyle name="Normal 94" xfId="565" xr:uid="{00000000-0005-0000-0000-00005A020000}"/>
    <cellStyle name="Normal 95" xfId="566" xr:uid="{00000000-0005-0000-0000-00005B020000}"/>
    <cellStyle name="Normal 96" xfId="567" xr:uid="{00000000-0005-0000-0000-00005C020000}"/>
    <cellStyle name="Normal 97" xfId="568" xr:uid="{00000000-0005-0000-0000-00005D020000}"/>
    <cellStyle name="Normal 98" xfId="569" xr:uid="{00000000-0005-0000-0000-00005E020000}"/>
    <cellStyle name="Normal 99" xfId="570" xr:uid="{00000000-0005-0000-0000-00005F020000}"/>
    <cellStyle name="Normal_5ª Medição 199" xfId="571" xr:uid="{00000000-0005-0000-0000-000060020000}"/>
    <cellStyle name="Normal_Geral" xfId="572" xr:uid="{00000000-0005-0000-0000-000061020000}"/>
    <cellStyle name="Normal_Mirassol" xfId="573" xr:uid="{00000000-0005-0000-0000-000062020000}"/>
    <cellStyle name="Normal_ORÇAMENTOS TRAVESSIAS" xfId="574" xr:uid="{00000000-0005-0000-0000-000063020000}"/>
    <cellStyle name="Nota 10" xfId="575" xr:uid="{00000000-0005-0000-0000-000064020000}"/>
    <cellStyle name="Nota 10 2" xfId="576" xr:uid="{00000000-0005-0000-0000-000065020000}"/>
    <cellStyle name="Nota 11" xfId="577" xr:uid="{00000000-0005-0000-0000-000066020000}"/>
    <cellStyle name="Nota 11 2" xfId="578" xr:uid="{00000000-0005-0000-0000-000067020000}"/>
    <cellStyle name="Nota 12" xfId="579" xr:uid="{00000000-0005-0000-0000-000068020000}"/>
    <cellStyle name="Nota 12 2" xfId="580" xr:uid="{00000000-0005-0000-0000-000069020000}"/>
    <cellStyle name="Nota 13" xfId="581" xr:uid="{00000000-0005-0000-0000-00006A020000}"/>
    <cellStyle name="Nota 13 2" xfId="582" xr:uid="{00000000-0005-0000-0000-00006B020000}"/>
    <cellStyle name="Nota 14" xfId="583" xr:uid="{00000000-0005-0000-0000-00006C020000}"/>
    <cellStyle name="Nota 14 2" xfId="584" xr:uid="{00000000-0005-0000-0000-00006D020000}"/>
    <cellStyle name="Nota 15" xfId="585" xr:uid="{00000000-0005-0000-0000-00006E020000}"/>
    <cellStyle name="Nota 15 2" xfId="586" xr:uid="{00000000-0005-0000-0000-00006F020000}"/>
    <cellStyle name="Nota 16" xfId="587" xr:uid="{00000000-0005-0000-0000-000070020000}"/>
    <cellStyle name="Nota 16 2" xfId="588" xr:uid="{00000000-0005-0000-0000-000071020000}"/>
    <cellStyle name="Nota 17" xfId="589" xr:uid="{00000000-0005-0000-0000-000072020000}"/>
    <cellStyle name="Nota 17 2" xfId="590" xr:uid="{00000000-0005-0000-0000-000073020000}"/>
    <cellStyle name="Nota 18" xfId="591" xr:uid="{00000000-0005-0000-0000-000074020000}"/>
    <cellStyle name="Nota 18 2" xfId="592" xr:uid="{00000000-0005-0000-0000-000075020000}"/>
    <cellStyle name="Nota 19" xfId="593" xr:uid="{00000000-0005-0000-0000-000076020000}"/>
    <cellStyle name="Nota 19 2" xfId="594" xr:uid="{00000000-0005-0000-0000-000077020000}"/>
    <cellStyle name="Nota 2" xfId="595" xr:uid="{00000000-0005-0000-0000-000078020000}"/>
    <cellStyle name="Nota 2 2" xfId="596" xr:uid="{00000000-0005-0000-0000-000079020000}"/>
    <cellStyle name="Nota 2 3" xfId="597" xr:uid="{00000000-0005-0000-0000-00007A020000}"/>
    <cellStyle name="Nota 2 4" xfId="598" xr:uid="{00000000-0005-0000-0000-00007B020000}"/>
    <cellStyle name="Nota 2_CIVIL- BL 1-2-3-4-5-6-7-8 " xfId="599" xr:uid="{00000000-0005-0000-0000-00007C020000}"/>
    <cellStyle name="Nota 20" xfId="600" xr:uid="{00000000-0005-0000-0000-00007D020000}"/>
    <cellStyle name="Nota 20 2" xfId="601" xr:uid="{00000000-0005-0000-0000-00007E020000}"/>
    <cellStyle name="Nota 21" xfId="602" xr:uid="{00000000-0005-0000-0000-00007F020000}"/>
    <cellStyle name="Nota 21 2" xfId="603" xr:uid="{00000000-0005-0000-0000-000080020000}"/>
    <cellStyle name="Nota 22" xfId="604" xr:uid="{00000000-0005-0000-0000-000081020000}"/>
    <cellStyle name="Nota 22 2" xfId="605" xr:uid="{00000000-0005-0000-0000-000082020000}"/>
    <cellStyle name="Nota 23" xfId="606" xr:uid="{00000000-0005-0000-0000-000083020000}"/>
    <cellStyle name="Nota 23 2" xfId="607" xr:uid="{00000000-0005-0000-0000-000084020000}"/>
    <cellStyle name="Nota 24" xfId="608" xr:uid="{00000000-0005-0000-0000-000085020000}"/>
    <cellStyle name="Nota 24 2" xfId="609" xr:uid="{00000000-0005-0000-0000-000086020000}"/>
    <cellStyle name="Nota 25" xfId="610" xr:uid="{00000000-0005-0000-0000-000087020000}"/>
    <cellStyle name="Nota 25 2" xfId="611" xr:uid="{00000000-0005-0000-0000-000088020000}"/>
    <cellStyle name="Nota 26" xfId="612" xr:uid="{00000000-0005-0000-0000-000089020000}"/>
    <cellStyle name="Nota 26 2" xfId="613" xr:uid="{00000000-0005-0000-0000-00008A020000}"/>
    <cellStyle name="Nota 27" xfId="614" xr:uid="{00000000-0005-0000-0000-00008B020000}"/>
    <cellStyle name="Nota 27 2" xfId="615" xr:uid="{00000000-0005-0000-0000-00008C020000}"/>
    <cellStyle name="Nota 28" xfId="616" xr:uid="{00000000-0005-0000-0000-00008D020000}"/>
    <cellStyle name="Nota 28 2" xfId="617" xr:uid="{00000000-0005-0000-0000-00008E020000}"/>
    <cellStyle name="Nota 29" xfId="618" xr:uid="{00000000-0005-0000-0000-00008F020000}"/>
    <cellStyle name="Nota 29 2" xfId="619" xr:uid="{00000000-0005-0000-0000-000090020000}"/>
    <cellStyle name="Nota 3" xfId="620" xr:uid="{00000000-0005-0000-0000-000091020000}"/>
    <cellStyle name="Nota 3 2" xfId="621" xr:uid="{00000000-0005-0000-0000-000092020000}"/>
    <cellStyle name="Nota 30" xfId="622" xr:uid="{00000000-0005-0000-0000-000093020000}"/>
    <cellStyle name="Nota 30 2" xfId="623" xr:uid="{00000000-0005-0000-0000-000094020000}"/>
    <cellStyle name="Nota 31" xfId="624" xr:uid="{00000000-0005-0000-0000-000095020000}"/>
    <cellStyle name="Nota 31 2" xfId="625" xr:uid="{00000000-0005-0000-0000-000096020000}"/>
    <cellStyle name="Nota 32" xfId="626" xr:uid="{00000000-0005-0000-0000-000097020000}"/>
    <cellStyle name="Nota 32 2" xfId="627" xr:uid="{00000000-0005-0000-0000-000098020000}"/>
    <cellStyle name="Nota 33" xfId="628" xr:uid="{00000000-0005-0000-0000-000099020000}"/>
    <cellStyle name="Nota 33 2" xfId="629" xr:uid="{00000000-0005-0000-0000-00009A020000}"/>
    <cellStyle name="Nota 34" xfId="630" xr:uid="{00000000-0005-0000-0000-00009B020000}"/>
    <cellStyle name="Nota 34 2" xfId="631" xr:uid="{00000000-0005-0000-0000-00009C020000}"/>
    <cellStyle name="Nota 35" xfId="632" xr:uid="{00000000-0005-0000-0000-00009D020000}"/>
    <cellStyle name="Nota 35 2" xfId="633" xr:uid="{00000000-0005-0000-0000-00009E020000}"/>
    <cellStyle name="Nota 36" xfId="634" xr:uid="{00000000-0005-0000-0000-00009F020000}"/>
    <cellStyle name="Nota 36 2" xfId="635" xr:uid="{00000000-0005-0000-0000-0000A0020000}"/>
    <cellStyle name="Nota 37" xfId="636" xr:uid="{00000000-0005-0000-0000-0000A1020000}"/>
    <cellStyle name="Nota 37 2" xfId="637" xr:uid="{00000000-0005-0000-0000-0000A2020000}"/>
    <cellStyle name="Nota 38" xfId="638" xr:uid="{00000000-0005-0000-0000-0000A3020000}"/>
    <cellStyle name="Nota 39" xfId="639" xr:uid="{00000000-0005-0000-0000-0000A4020000}"/>
    <cellStyle name="Nota 4" xfId="640" xr:uid="{00000000-0005-0000-0000-0000A5020000}"/>
    <cellStyle name="Nota 4 2" xfId="641" xr:uid="{00000000-0005-0000-0000-0000A6020000}"/>
    <cellStyle name="Nota 5" xfId="642" xr:uid="{00000000-0005-0000-0000-0000A7020000}"/>
    <cellStyle name="Nota 5 2" xfId="643" xr:uid="{00000000-0005-0000-0000-0000A8020000}"/>
    <cellStyle name="Nota 6" xfId="644" xr:uid="{00000000-0005-0000-0000-0000A9020000}"/>
    <cellStyle name="Nota 6 2" xfId="645" xr:uid="{00000000-0005-0000-0000-0000AA020000}"/>
    <cellStyle name="Nota 7" xfId="646" xr:uid="{00000000-0005-0000-0000-0000AB020000}"/>
    <cellStyle name="Nota 7 2" xfId="647" xr:uid="{00000000-0005-0000-0000-0000AC020000}"/>
    <cellStyle name="Nota 8" xfId="648" xr:uid="{00000000-0005-0000-0000-0000AD020000}"/>
    <cellStyle name="Nota 8 2" xfId="649" xr:uid="{00000000-0005-0000-0000-0000AE020000}"/>
    <cellStyle name="Nota 9" xfId="650" xr:uid="{00000000-0005-0000-0000-0000AF020000}"/>
    <cellStyle name="Nota 9 2" xfId="651" xr:uid="{00000000-0005-0000-0000-0000B0020000}"/>
    <cellStyle name="Output" xfId="652" xr:uid="{00000000-0005-0000-0000-0000B1020000}"/>
    <cellStyle name="planilhas" xfId="653" xr:uid="{00000000-0005-0000-0000-0000B2020000}"/>
    <cellStyle name="Porcentagem" xfId="654" builtinId="5"/>
    <cellStyle name="Porcentagem 10" xfId="655" xr:uid="{00000000-0005-0000-0000-0000B4020000}"/>
    <cellStyle name="Porcentagem 10 2" xfId="656" xr:uid="{00000000-0005-0000-0000-0000B5020000}"/>
    <cellStyle name="Porcentagem 11" xfId="657" xr:uid="{00000000-0005-0000-0000-0000B6020000}"/>
    <cellStyle name="Porcentagem 12" xfId="658" xr:uid="{00000000-0005-0000-0000-0000B7020000}"/>
    <cellStyle name="Porcentagem 13" xfId="659" xr:uid="{00000000-0005-0000-0000-0000B8020000}"/>
    <cellStyle name="Porcentagem 14" xfId="660" xr:uid="{00000000-0005-0000-0000-0000B9020000}"/>
    <cellStyle name="Porcentagem 15" xfId="661" xr:uid="{00000000-0005-0000-0000-0000BA020000}"/>
    <cellStyle name="Porcentagem 16" xfId="662" xr:uid="{00000000-0005-0000-0000-0000BB020000}"/>
    <cellStyle name="Porcentagem 17" xfId="663" xr:uid="{00000000-0005-0000-0000-0000BC020000}"/>
    <cellStyle name="Porcentagem 18" xfId="664" xr:uid="{00000000-0005-0000-0000-0000BD020000}"/>
    <cellStyle name="Porcentagem 19" xfId="665" xr:uid="{00000000-0005-0000-0000-0000BE020000}"/>
    <cellStyle name="Porcentagem 2" xfId="666" xr:uid="{00000000-0005-0000-0000-0000BF020000}"/>
    <cellStyle name="Porcentagem 2 10" xfId="667" xr:uid="{00000000-0005-0000-0000-0000C0020000}"/>
    <cellStyle name="Porcentagem 2 11" xfId="668" xr:uid="{00000000-0005-0000-0000-0000C1020000}"/>
    <cellStyle name="Porcentagem 2 12" xfId="669" xr:uid="{00000000-0005-0000-0000-0000C2020000}"/>
    <cellStyle name="Porcentagem 2 13" xfId="670" xr:uid="{00000000-0005-0000-0000-0000C3020000}"/>
    <cellStyle name="Porcentagem 2 14" xfId="671" xr:uid="{00000000-0005-0000-0000-0000C4020000}"/>
    <cellStyle name="Porcentagem 2 15" xfId="672" xr:uid="{00000000-0005-0000-0000-0000C5020000}"/>
    <cellStyle name="Porcentagem 2 16" xfId="673" xr:uid="{00000000-0005-0000-0000-0000C6020000}"/>
    <cellStyle name="Porcentagem 2 17" xfId="674" xr:uid="{00000000-0005-0000-0000-0000C7020000}"/>
    <cellStyle name="Porcentagem 2 18" xfId="675" xr:uid="{00000000-0005-0000-0000-0000C8020000}"/>
    <cellStyle name="Porcentagem 2 19" xfId="676" xr:uid="{00000000-0005-0000-0000-0000C9020000}"/>
    <cellStyle name="Porcentagem 2 2" xfId="677" xr:uid="{00000000-0005-0000-0000-0000CA020000}"/>
    <cellStyle name="Porcentagem 2 2 2" xfId="678" xr:uid="{00000000-0005-0000-0000-0000CB020000}"/>
    <cellStyle name="Porcentagem 2 2 3" xfId="679" xr:uid="{00000000-0005-0000-0000-0000CC020000}"/>
    <cellStyle name="Porcentagem 2 20" xfId="680" xr:uid="{00000000-0005-0000-0000-0000CD020000}"/>
    <cellStyle name="Porcentagem 2 21" xfId="681" xr:uid="{00000000-0005-0000-0000-0000CE020000}"/>
    <cellStyle name="Porcentagem 2 22" xfId="682" xr:uid="{00000000-0005-0000-0000-0000CF020000}"/>
    <cellStyle name="Porcentagem 2 23" xfId="683" xr:uid="{00000000-0005-0000-0000-0000D0020000}"/>
    <cellStyle name="Porcentagem 2 24" xfId="684" xr:uid="{00000000-0005-0000-0000-0000D1020000}"/>
    <cellStyle name="Porcentagem 2 25" xfId="685" xr:uid="{00000000-0005-0000-0000-0000D2020000}"/>
    <cellStyle name="Porcentagem 2 26" xfId="686" xr:uid="{00000000-0005-0000-0000-0000D3020000}"/>
    <cellStyle name="Porcentagem 2 27" xfId="687" xr:uid="{00000000-0005-0000-0000-0000D4020000}"/>
    <cellStyle name="Porcentagem 2 28" xfId="688" xr:uid="{00000000-0005-0000-0000-0000D5020000}"/>
    <cellStyle name="Porcentagem 2 29" xfId="689" xr:uid="{00000000-0005-0000-0000-0000D6020000}"/>
    <cellStyle name="Porcentagem 2 3" xfId="690" xr:uid="{00000000-0005-0000-0000-0000D7020000}"/>
    <cellStyle name="Porcentagem 2 30" xfId="691" xr:uid="{00000000-0005-0000-0000-0000D8020000}"/>
    <cellStyle name="Porcentagem 2 4" xfId="692" xr:uid="{00000000-0005-0000-0000-0000D9020000}"/>
    <cellStyle name="Porcentagem 2 5" xfId="693" xr:uid="{00000000-0005-0000-0000-0000DA020000}"/>
    <cellStyle name="Porcentagem 2 6" xfId="694" xr:uid="{00000000-0005-0000-0000-0000DB020000}"/>
    <cellStyle name="Porcentagem 2 7" xfId="695" xr:uid="{00000000-0005-0000-0000-0000DC020000}"/>
    <cellStyle name="Porcentagem 2 8" xfId="696" xr:uid="{00000000-0005-0000-0000-0000DD020000}"/>
    <cellStyle name="Porcentagem 2 9" xfId="697" xr:uid="{00000000-0005-0000-0000-0000DE020000}"/>
    <cellStyle name="Porcentagem 20" xfId="698" xr:uid="{00000000-0005-0000-0000-0000DF020000}"/>
    <cellStyle name="Porcentagem 21" xfId="699" xr:uid="{00000000-0005-0000-0000-0000E0020000}"/>
    <cellStyle name="Porcentagem 22" xfId="700" xr:uid="{00000000-0005-0000-0000-0000E1020000}"/>
    <cellStyle name="Porcentagem 23" xfId="701" xr:uid="{00000000-0005-0000-0000-0000E2020000}"/>
    <cellStyle name="Porcentagem 24" xfId="702" xr:uid="{00000000-0005-0000-0000-0000E3020000}"/>
    <cellStyle name="Porcentagem 25" xfId="703" xr:uid="{00000000-0005-0000-0000-0000E4020000}"/>
    <cellStyle name="Porcentagem 26" xfId="704" xr:uid="{00000000-0005-0000-0000-0000E5020000}"/>
    <cellStyle name="Porcentagem 27" xfId="705" xr:uid="{00000000-0005-0000-0000-0000E6020000}"/>
    <cellStyle name="Porcentagem 28" xfId="706" xr:uid="{00000000-0005-0000-0000-0000E7020000}"/>
    <cellStyle name="Porcentagem 29" xfId="707" xr:uid="{00000000-0005-0000-0000-0000E8020000}"/>
    <cellStyle name="Porcentagem 3" xfId="708" xr:uid="{00000000-0005-0000-0000-0000E9020000}"/>
    <cellStyle name="Porcentagem 30" xfId="709" xr:uid="{00000000-0005-0000-0000-0000EA020000}"/>
    <cellStyle name="Porcentagem 31" xfId="710" xr:uid="{00000000-0005-0000-0000-0000EB020000}"/>
    <cellStyle name="Porcentagem 32" xfId="955" xr:uid="{00000000-0005-0000-0000-0000EC020000}"/>
    <cellStyle name="Porcentagem 33" xfId="711" xr:uid="{00000000-0005-0000-0000-0000ED020000}"/>
    <cellStyle name="Porcentagem 4" xfId="712" xr:uid="{00000000-0005-0000-0000-0000EE020000}"/>
    <cellStyle name="Porcentagem 5" xfId="713" xr:uid="{00000000-0005-0000-0000-0000EF020000}"/>
    <cellStyle name="Porcentagem 6" xfId="714" xr:uid="{00000000-0005-0000-0000-0000F0020000}"/>
    <cellStyle name="Porcentagem 7" xfId="715" xr:uid="{00000000-0005-0000-0000-0000F1020000}"/>
    <cellStyle name="Porcentagem 8" xfId="716" xr:uid="{00000000-0005-0000-0000-0000F2020000}"/>
    <cellStyle name="Porcentagem 9" xfId="717" xr:uid="{00000000-0005-0000-0000-0000F3020000}"/>
    <cellStyle name="Saída" xfId="718" builtinId="21"/>
    <cellStyle name="Saída 2" xfId="719" xr:uid="{00000000-0005-0000-0000-0000F5020000}"/>
    <cellStyle name="Saída 2 2" xfId="720" xr:uid="{00000000-0005-0000-0000-0000F6020000}"/>
    <cellStyle name="Saída 2 3" xfId="721" xr:uid="{00000000-0005-0000-0000-0000F7020000}"/>
    <cellStyle name="Saída 2_CIVIL- BL 1-2-3-4-5-6-7-8 " xfId="722" xr:uid="{00000000-0005-0000-0000-0000F8020000}"/>
    <cellStyle name="Saída 3" xfId="723" xr:uid="{00000000-0005-0000-0000-0000F9020000}"/>
    <cellStyle name="Saída 4" xfId="724" xr:uid="{00000000-0005-0000-0000-0000FA020000}"/>
    <cellStyle name="Saída 5" xfId="725" xr:uid="{00000000-0005-0000-0000-0000FB020000}"/>
    <cellStyle name="Saída 6" xfId="726" xr:uid="{00000000-0005-0000-0000-0000FC020000}"/>
    <cellStyle name="Saída 7" xfId="961" xr:uid="{00000000-0005-0000-0000-0000FD020000}"/>
    <cellStyle name="Separador de milhares 10" xfId="727" xr:uid="{00000000-0005-0000-0000-0000FE020000}"/>
    <cellStyle name="Separador de milhares 10 2" xfId="728" xr:uid="{00000000-0005-0000-0000-0000FF020000}"/>
    <cellStyle name="Separador de milhares 11" xfId="729" xr:uid="{00000000-0005-0000-0000-000000030000}"/>
    <cellStyle name="Separador de milhares 11 2" xfId="730" xr:uid="{00000000-0005-0000-0000-000001030000}"/>
    <cellStyle name="Separador de milhares 12" xfId="731" xr:uid="{00000000-0005-0000-0000-000002030000}"/>
    <cellStyle name="Separador de milhares 12 2" xfId="732" xr:uid="{00000000-0005-0000-0000-000003030000}"/>
    <cellStyle name="Separador de milhares 13" xfId="733" xr:uid="{00000000-0005-0000-0000-000004030000}"/>
    <cellStyle name="Separador de milhares 13 2" xfId="734" xr:uid="{00000000-0005-0000-0000-000005030000}"/>
    <cellStyle name="Separador de milhares 14" xfId="735" xr:uid="{00000000-0005-0000-0000-000006030000}"/>
    <cellStyle name="Separador de milhares 14 2" xfId="736" xr:uid="{00000000-0005-0000-0000-000007030000}"/>
    <cellStyle name="Separador de milhares 15" xfId="737" xr:uid="{00000000-0005-0000-0000-000008030000}"/>
    <cellStyle name="Separador de milhares 15 2" xfId="738" xr:uid="{00000000-0005-0000-0000-000009030000}"/>
    <cellStyle name="Separador de milhares 16" xfId="739" xr:uid="{00000000-0005-0000-0000-00000A030000}"/>
    <cellStyle name="Separador de milhares 16 2" xfId="740" xr:uid="{00000000-0005-0000-0000-00000B030000}"/>
    <cellStyle name="Separador de milhares 17" xfId="741" xr:uid="{00000000-0005-0000-0000-00000C030000}"/>
    <cellStyle name="Separador de milhares 17 2" xfId="742" xr:uid="{00000000-0005-0000-0000-00000D030000}"/>
    <cellStyle name="Separador de milhares 18" xfId="743" xr:uid="{00000000-0005-0000-0000-00000E030000}"/>
    <cellStyle name="Separador de milhares 18 2" xfId="744" xr:uid="{00000000-0005-0000-0000-00000F030000}"/>
    <cellStyle name="Separador de milhares 19" xfId="745" xr:uid="{00000000-0005-0000-0000-000010030000}"/>
    <cellStyle name="Separador de milhares 19 2" xfId="746" xr:uid="{00000000-0005-0000-0000-000011030000}"/>
    <cellStyle name="Separador de milhares 2" xfId="944" xr:uid="{00000000-0005-0000-0000-000012030000}"/>
    <cellStyle name="Separador de milhares 2 10" xfId="747" xr:uid="{00000000-0005-0000-0000-000013030000}"/>
    <cellStyle name="Separador de milhares 2 10 2" xfId="748" xr:uid="{00000000-0005-0000-0000-000014030000}"/>
    <cellStyle name="Separador de milhares 2 11" xfId="749" xr:uid="{00000000-0005-0000-0000-000015030000}"/>
    <cellStyle name="Separador de milhares 2 11 2" xfId="750" xr:uid="{00000000-0005-0000-0000-000016030000}"/>
    <cellStyle name="Separador de milhares 2 12" xfId="751" xr:uid="{00000000-0005-0000-0000-000017030000}"/>
    <cellStyle name="Separador de milhares 2 12 2" xfId="752" xr:uid="{00000000-0005-0000-0000-000018030000}"/>
    <cellStyle name="Separador de milhares 2 13" xfId="753" xr:uid="{00000000-0005-0000-0000-000019030000}"/>
    <cellStyle name="Separador de milhares 2 13 2" xfId="754" xr:uid="{00000000-0005-0000-0000-00001A030000}"/>
    <cellStyle name="Separador de milhares 2 14" xfId="755" xr:uid="{00000000-0005-0000-0000-00001B030000}"/>
    <cellStyle name="Separador de milhares 2 14 2" xfId="756" xr:uid="{00000000-0005-0000-0000-00001C030000}"/>
    <cellStyle name="Separador de milhares 2 15" xfId="757" xr:uid="{00000000-0005-0000-0000-00001D030000}"/>
    <cellStyle name="Separador de milhares 2 15 2" xfId="758" xr:uid="{00000000-0005-0000-0000-00001E030000}"/>
    <cellStyle name="Separador de milhares 2 16" xfId="759" xr:uid="{00000000-0005-0000-0000-00001F030000}"/>
    <cellStyle name="Separador de milhares 2 16 2" xfId="760" xr:uid="{00000000-0005-0000-0000-000020030000}"/>
    <cellStyle name="Separador de milhares 2 17" xfId="761" xr:uid="{00000000-0005-0000-0000-000021030000}"/>
    <cellStyle name="Separador de milhares 2 17 2" xfId="762" xr:uid="{00000000-0005-0000-0000-000022030000}"/>
    <cellStyle name="Separador de milhares 2 18" xfId="763" xr:uid="{00000000-0005-0000-0000-000023030000}"/>
    <cellStyle name="Separador de milhares 2 18 2" xfId="764" xr:uid="{00000000-0005-0000-0000-000024030000}"/>
    <cellStyle name="Separador de milhares 2 19" xfId="765" xr:uid="{00000000-0005-0000-0000-000025030000}"/>
    <cellStyle name="Separador de milhares 2 19 2" xfId="766" xr:uid="{00000000-0005-0000-0000-000026030000}"/>
    <cellStyle name="Separador de milhares 2 2" xfId="767" xr:uid="{00000000-0005-0000-0000-000027030000}"/>
    <cellStyle name="Separador de milhares 2 2 2" xfId="768" xr:uid="{00000000-0005-0000-0000-000028030000}"/>
    <cellStyle name="Separador de milhares 2 2 3" xfId="769" xr:uid="{00000000-0005-0000-0000-000029030000}"/>
    <cellStyle name="Separador de milhares 2 20" xfId="770" xr:uid="{00000000-0005-0000-0000-00002A030000}"/>
    <cellStyle name="Separador de milhares 2 20 2" xfId="771" xr:uid="{00000000-0005-0000-0000-00002B030000}"/>
    <cellStyle name="Separador de milhares 2 21" xfId="772" xr:uid="{00000000-0005-0000-0000-00002C030000}"/>
    <cellStyle name="Separador de milhares 2 21 2" xfId="773" xr:uid="{00000000-0005-0000-0000-00002D030000}"/>
    <cellStyle name="Separador de milhares 2 22" xfId="774" xr:uid="{00000000-0005-0000-0000-00002E030000}"/>
    <cellStyle name="Separador de milhares 2 22 2" xfId="775" xr:uid="{00000000-0005-0000-0000-00002F030000}"/>
    <cellStyle name="Separador de milhares 2 23" xfId="776" xr:uid="{00000000-0005-0000-0000-000030030000}"/>
    <cellStyle name="Separador de milhares 2 23 2" xfId="777" xr:uid="{00000000-0005-0000-0000-000031030000}"/>
    <cellStyle name="Separador de milhares 2 24" xfId="778" xr:uid="{00000000-0005-0000-0000-000032030000}"/>
    <cellStyle name="Separador de milhares 2 24 2" xfId="779" xr:uid="{00000000-0005-0000-0000-000033030000}"/>
    <cellStyle name="Separador de milhares 2 25" xfId="780" xr:uid="{00000000-0005-0000-0000-000034030000}"/>
    <cellStyle name="Separador de milhares 2 25 2" xfId="781" xr:uid="{00000000-0005-0000-0000-000035030000}"/>
    <cellStyle name="Separador de milhares 2 26" xfId="782" xr:uid="{00000000-0005-0000-0000-000036030000}"/>
    <cellStyle name="Separador de milhares 2 26 2" xfId="783" xr:uid="{00000000-0005-0000-0000-000037030000}"/>
    <cellStyle name="Separador de milhares 2 27" xfId="784" xr:uid="{00000000-0005-0000-0000-000038030000}"/>
    <cellStyle name="Separador de milhares 2 27 2" xfId="785" xr:uid="{00000000-0005-0000-0000-000039030000}"/>
    <cellStyle name="Separador de milhares 2 28" xfId="786" xr:uid="{00000000-0005-0000-0000-00003A030000}"/>
    <cellStyle name="Separador de milhares 2 28 2" xfId="787" xr:uid="{00000000-0005-0000-0000-00003B030000}"/>
    <cellStyle name="Separador de milhares 2 29" xfId="788" xr:uid="{00000000-0005-0000-0000-00003C030000}"/>
    <cellStyle name="Separador de milhares 2 29 2" xfId="789" xr:uid="{00000000-0005-0000-0000-00003D030000}"/>
    <cellStyle name="Separador de milhares 2 3" xfId="790" xr:uid="{00000000-0005-0000-0000-00003E030000}"/>
    <cellStyle name="Separador de milhares 2 3 2" xfId="791" xr:uid="{00000000-0005-0000-0000-00003F030000}"/>
    <cellStyle name="Separador de milhares 2 30" xfId="792" xr:uid="{00000000-0005-0000-0000-000040030000}"/>
    <cellStyle name="Separador de milhares 2 30 2" xfId="793" xr:uid="{00000000-0005-0000-0000-000041030000}"/>
    <cellStyle name="Separador de milhares 2 31" xfId="794" xr:uid="{00000000-0005-0000-0000-000042030000}"/>
    <cellStyle name="Separador de milhares 2 31 2" xfId="795" xr:uid="{00000000-0005-0000-0000-000043030000}"/>
    <cellStyle name="Separador de milhares 2 4" xfId="796" xr:uid="{00000000-0005-0000-0000-000044030000}"/>
    <cellStyle name="Separador de milhares 2 4 2" xfId="797" xr:uid="{00000000-0005-0000-0000-000045030000}"/>
    <cellStyle name="Separador de milhares 2 5" xfId="798" xr:uid="{00000000-0005-0000-0000-000046030000}"/>
    <cellStyle name="Separador de milhares 2 5 2" xfId="799" xr:uid="{00000000-0005-0000-0000-000047030000}"/>
    <cellStyle name="Separador de milhares 2 6" xfId="800" xr:uid="{00000000-0005-0000-0000-000048030000}"/>
    <cellStyle name="Separador de milhares 2 6 2" xfId="801" xr:uid="{00000000-0005-0000-0000-000049030000}"/>
    <cellStyle name="Separador de milhares 2 7" xfId="802" xr:uid="{00000000-0005-0000-0000-00004A030000}"/>
    <cellStyle name="Separador de milhares 2 7 2" xfId="803" xr:uid="{00000000-0005-0000-0000-00004B030000}"/>
    <cellStyle name="Separador de milhares 2 8" xfId="804" xr:uid="{00000000-0005-0000-0000-00004C030000}"/>
    <cellStyle name="Separador de milhares 2 8 2" xfId="805" xr:uid="{00000000-0005-0000-0000-00004D030000}"/>
    <cellStyle name="Separador de milhares 2 9" xfId="806" xr:uid="{00000000-0005-0000-0000-00004E030000}"/>
    <cellStyle name="Separador de milhares 2 9 2" xfId="807" xr:uid="{00000000-0005-0000-0000-00004F030000}"/>
    <cellStyle name="Separador de milhares 20" xfId="808" xr:uid="{00000000-0005-0000-0000-000050030000}"/>
    <cellStyle name="Separador de milhares 20 2" xfId="809" xr:uid="{00000000-0005-0000-0000-000051030000}"/>
    <cellStyle name="Separador de milhares 21" xfId="810" xr:uid="{00000000-0005-0000-0000-000052030000}"/>
    <cellStyle name="Separador de milhares 21 2" xfId="811" xr:uid="{00000000-0005-0000-0000-000053030000}"/>
    <cellStyle name="Separador de milhares 22" xfId="812" xr:uid="{00000000-0005-0000-0000-000054030000}"/>
    <cellStyle name="Separador de milhares 22 2" xfId="813" xr:uid="{00000000-0005-0000-0000-000055030000}"/>
    <cellStyle name="Separador de milhares 23" xfId="814" xr:uid="{00000000-0005-0000-0000-000056030000}"/>
    <cellStyle name="Separador de milhares 23 2" xfId="815" xr:uid="{00000000-0005-0000-0000-000057030000}"/>
    <cellStyle name="Separador de milhares 24" xfId="816" xr:uid="{00000000-0005-0000-0000-000058030000}"/>
    <cellStyle name="Separador de milhares 24 2" xfId="817" xr:uid="{00000000-0005-0000-0000-000059030000}"/>
    <cellStyle name="Separador de milhares 25" xfId="818" xr:uid="{00000000-0005-0000-0000-00005A030000}"/>
    <cellStyle name="Separador de milhares 25 2" xfId="819" xr:uid="{00000000-0005-0000-0000-00005B030000}"/>
    <cellStyle name="Separador de milhares 26" xfId="820" xr:uid="{00000000-0005-0000-0000-00005C030000}"/>
    <cellStyle name="Separador de milhares 26 2" xfId="821" xr:uid="{00000000-0005-0000-0000-00005D030000}"/>
    <cellStyle name="Separador de milhares 27" xfId="822" xr:uid="{00000000-0005-0000-0000-00005E030000}"/>
    <cellStyle name="Separador de milhares 27 2" xfId="823" xr:uid="{00000000-0005-0000-0000-00005F030000}"/>
    <cellStyle name="Separador de milhares 28" xfId="824" xr:uid="{00000000-0005-0000-0000-000060030000}"/>
    <cellStyle name="Separador de milhares 28 2" xfId="825" xr:uid="{00000000-0005-0000-0000-000061030000}"/>
    <cellStyle name="Separador de milhares 29" xfId="826" xr:uid="{00000000-0005-0000-0000-000062030000}"/>
    <cellStyle name="Separador de milhares 29 2" xfId="827" xr:uid="{00000000-0005-0000-0000-000063030000}"/>
    <cellStyle name="Separador de milhares 3 2" xfId="828" xr:uid="{00000000-0005-0000-0000-000064030000}"/>
    <cellStyle name="Separador de milhares 3 2 2" xfId="829" xr:uid="{00000000-0005-0000-0000-000065030000}"/>
    <cellStyle name="Separador de milhares 3 3" xfId="830" xr:uid="{00000000-0005-0000-0000-000066030000}"/>
    <cellStyle name="Separador de milhares 3 3 2" xfId="831" xr:uid="{00000000-0005-0000-0000-000067030000}"/>
    <cellStyle name="Separador de milhares 3 4" xfId="832" xr:uid="{00000000-0005-0000-0000-000068030000}"/>
    <cellStyle name="Separador de milhares 3 4 2" xfId="833" xr:uid="{00000000-0005-0000-0000-000069030000}"/>
    <cellStyle name="Separador de milhares 30" xfId="834" xr:uid="{00000000-0005-0000-0000-00006A030000}"/>
    <cellStyle name="Separador de milhares 30 2" xfId="835" xr:uid="{00000000-0005-0000-0000-00006B030000}"/>
    <cellStyle name="Separador de milhares 31" xfId="836" xr:uid="{00000000-0005-0000-0000-00006C030000}"/>
    <cellStyle name="Separador de milhares 31 2" xfId="837" xr:uid="{00000000-0005-0000-0000-00006D030000}"/>
    <cellStyle name="Separador de milhares 4" xfId="838" xr:uid="{00000000-0005-0000-0000-00006E030000}"/>
    <cellStyle name="Separador de milhares 4 2" xfId="839" xr:uid="{00000000-0005-0000-0000-00006F030000}"/>
    <cellStyle name="Separador de milhares 5" xfId="840" xr:uid="{00000000-0005-0000-0000-000070030000}"/>
    <cellStyle name="Separador de milhares 5 2" xfId="841" xr:uid="{00000000-0005-0000-0000-000071030000}"/>
    <cellStyle name="Separador de milhares 5 2 2" xfId="842" xr:uid="{00000000-0005-0000-0000-000072030000}"/>
    <cellStyle name="Separador de milhares 5 3" xfId="843" xr:uid="{00000000-0005-0000-0000-000073030000}"/>
    <cellStyle name="Separador de milhares 5 3 2" xfId="844" xr:uid="{00000000-0005-0000-0000-000074030000}"/>
    <cellStyle name="Separador de milhares 5 4" xfId="845" xr:uid="{00000000-0005-0000-0000-000075030000}"/>
    <cellStyle name="Separador de milhares 6" xfId="846" xr:uid="{00000000-0005-0000-0000-000076030000}"/>
    <cellStyle name="Separador de milhares 6 2" xfId="847" xr:uid="{00000000-0005-0000-0000-000077030000}"/>
    <cellStyle name="Separador de milhares 6 2 2" xfId="848" xr:uid="{00000000-0005-0000-0000-000078030000}"/>
    <cellStyle name="Separador de milhares 6 3" xfId="849" xr:uid="{00000000-0005-0000-0000-000079030000}"/>
    <cellStyle name="Separador de milhares 7" xfId="850" xr:uid="{00000000-0005-0000-0000-00007A030000}"/>
    <cellStyle name="Separador de milhares 7 2" xfId="851" xr:uid="{00000000-0005-0000-0000-00007B030000}"/>
    <cellStyle name="Separador de milhares 8" xfId="852" xr:uid="{00000000-0005-0000-0000-00007C030000}"/>
    <cellStyle name="Separador de milhares 8 2" xfId="853" xr:uid="{00000000-0005-0000-0000-00007D030000}"/>
    <cellStyle name="Separador de milhares 9" xfId="854" xr:uid="{00000000-0005-0000-0000-00007E030000}"/>
    <cellStyle name="Separador de milhares 9 2" xfId="855" xr:uid="{00000000-0005-0000-0000-00007F030000}"/>
    <cellStyle name="Texto de Aviso 2" xfId="856" xr:uid="{00000000-0005-0000-0000-000080030000}"/>
    <cellStyle name="Texto de Aviso 2 2" xfId="857" xr:uid="{00000000-0005-0000-0000-000081030000}"/>
    <cellStyle name="Texto de Aviso 2 3" xfId="858" xr:uid="{00000000-0005-0000-0000-000082030000}"/>
    <cellStyle name="Texto de Aviso 2_ORÇAMENTO - FORUM DE V. GRANDE" xfId="859" xr:uid="{00000000-0005-0000-0000-000083030000}"/>
    <cellStyle name="Texto de Aviso 3" xfId="860" xr:uid="{00000000-0005-0000-0000-000084030000}"/>
    <cellStyle name="Texto de Aviso 4" xfId="861" xr:uid="{00000000-0005-0000-0000-000085030000}"/>
    <cellStyle name="Texto de Aviso 5" xfId="862" xr:uid="{00000000-0005-0000-0000-000086030000}"/>
    <cellStyle name="Texto de Aviso 6" xfId="863" xr:uid="{00000000-0005-0000-0000-000087030000}"/>
    <cellStyle name="Texto Explicativo 2" xfId="864" xr:uid="{00000000-0005-0000-0000-000088030000}"/>
    <cellStyle name="Texto Explicativo 2 2" xfId="865" xr:uid="{00000000-0005-0000-0000-000089030000}"/>
    <cellStyle name="Texto Explicativo 2 3" xfId="866" xr:uid="{00000000-0005-0000-0000-00008A030000}"/>
    <cellStyle name="Texto Explicativo 2_ORÇAMENTO - FORUM DE V. GRANDE" xfId="867" xr:uid="{00000000-0005-0000-0000-00008B030000}"/>
    <cellStyle name="Texto Explicativo 3" xfId="868" xr:uid="{00000000-0005-0000-0000-00008C030000}"/>
    <cellStyle name="Texto Explicativo 4" xfId="869" xr:uid="{00000000-0005-0000-0000-00008D030000}"/>
    <cellStyle name="Texto Explicativo 5" xfId="870" xr:uid="{00000000-0005-0000-0000-00008E030000}"/>
    <cellStyle name="Texto Explicativo 6" xfId="871" xr:uid="{00000000-0005-0000-0000-00008F030000}"/>
    <cellStyle name="Title" xfId="872" xr:uid="{00000000-0005-0000-0000-000090030000}"/>
    <cellStyle name="Título 1 2" xfId="873" xr:uid="{00000000-0005-0000-0000-000091030000}"/>
    <cellStyle name="Título 1 2 2" xfId="874" xr:uid="{00000000-0005-0000-0000-000092030000}"/>
    <cellStyle name="Título 1 2 3" xfId="875" xr:uid="{00000000-0005-0000-0000-000093030000}"/>
    <cellStyle name="Título 1 2_CIVIL- BL 1-2-3-4-5-6-7-8 " xfId="876" xr:uid="{00000000-0005-0000-0000-000094030000}"/>
    <cellStyle name="Título 1 3" xfId="877" xr:uid="{00000000-0005-0000-0000-000095030000}"/>
    <cellStyle name="Título 1 4" xfId="878" xr:uid="{00000000-0005-0000-0000-000096030000}"/>
    <cellStyle name="Título 1 5" xfId="879" xr:uid="{00000000-0005-0000-0000-000097030000}"/>
    <cellStyle name="Título 1 6" xfId="880" xr:uid="{00000000-0005-0000-0000-000098030000}"/>
    <cellStyle name="Título 10" xfId="881" xr:uid="{00000000-0005-0000-0000-000099030000}"/>
    <cellStyle name="Título 2 2" xfId="882" xr:uid="{00000000-0005-0000-0000-00009A030000}"/>
    <cellStyle name="Título 2 2 2" xfId="883" xr:uid="{00000000-0005-0000-0000-00009B030000}"/>
    <cellStyle name="Título 2 2 3" xfId="884" xr:uid="{00000000-0005-0000-0000-00009C030000}"/>
    <cellStyle name="Título 2 2_CIVIL- BL 1-2-3-4-5-6-7-8 " xfId="885" xr:uid="{00000000-0005-0000-0000-00009D030000}"/>
    <cellStyle name="Título 2 3" xfId="886" xr:uid="{00000000-0005-0000-0000-00009E030000}"/>
    <cellStyle name="Título 2 4" xfId="887" xr:uid="{00000000-0005-0000-0000-00009F030000}"/>
    <cellStyle name="Título 2 5" xfId="888" xr:uid="{00000000-0005-0000-0000-0000A0030000}"/>
    <cellStyle name="Título 2 6" xfId="889" xr:uid="{00000000-0005-0000-0000-0000A1030000}"/>
    <cellStyle name="Título 3 2" xfId="890" xr:uid="{00000000-0005-0000-0000-0000A2030000}"/>
    <cellStyle name="Título 3 2 2" xfId="891" xr:uid="{00000000-0005-0000-0000-0000A3030000}"/>
    <cellStyle name="Título 3 2 3" xfId="892" xr:uid="{00000000-0005-0000-0000-0000A4030000}"/>
    <cellStyle name="Título 3 2_CIVIL- BL 1-2-3-4-5-6-7-8 " xfId="893" xr:uid="{00000000-0005-0000-0000-0000A5030000}"/>
    <cellStyle name="Título 3 3" xfId="894" xr:uid="{00000000-0005-0000-0000-0000A6030000}"/>
    <cellStyle name="Título 3 4" xfId="895" xr:uid="{00000000-0005-0000-0000-0000A7030000}"/>
    <cellStyle name="Título 3 5" xfId="896" xr:uid="{00000000-0005-0000-0000-0000A8030000}"/>
    <cellStyle name="Título 3 6" xfId="897" xr:uid="{00000000-0005-0000-0000-0000A9030000}"/>
    <cellStyle name="Título 4 2" xfId="898" xr:uid="{00000000-0005-0000-0000-0000AA030000}"/>
    <cellStyle name="Título 4 2 2" xfId="899" xr:uid="{00000000-0005-0000-0000-0000AB030000}"/>
    <cellStyle name="Título 4 2 3" xfId="900" xr:uid="{00000000-0005-0000-0000-0000AC030000}"/>
    <cellStyle name="Título 4 2_ORÇAMENTO - FORUM DE V. GRANDE" xfId="901" xr:uid="{00000000-0005-0000-0000-0000AD030000}"/>
    <cellStyle name="Título 4 3" xfId="902" xr:uid="{00000000-0005-0000-0000-0000AE030000}"/>
    <cellStyle name="Título 4 4" xfId="903" xr:uid="{00000000-0005-0000-0000-0000AF030000}"/>
    <cellStyle name="Título 4 5" xfId="904" xr:uid="{00000000-0005-0000-0000-0000B0030000}"/>
    <cellStyle name="Título 4 6" xfId="905" xr:uid="{00000000-0005-0000-0000-0000B1030000}"/>
    <cellStyle name="Título 5" xfId="906" xr:uid="{00000000-0005-0000-0000-0000B2030000}"/>
    <cellStyle name="Título 5 2" xfId="907" xr:uid="{00000000-0005-0000-0000-0000B3030000}"/>
    <cellStyle name="Título 5 3" xfId="908" xr:uid="{00000000-0005-0000-0000-0000B4030000}"/>
    <cellStyle name="Título 5_ORÇAMENTO - FORUM DE V. GRANDE" xfId="909" xr:uid="{00000000-0005-0000-0000-0000B5030000}"/>
    <cellStyle name="Título 6" xfId="910" xr:uid="{00000000-0005-0000-0000-0000B6030000}"/>
    <cellStyle name="Título 7" xfId="911" xr:uid="{00000000-0005-0000-0000-0000B7030000}"/>
    <cellStyle name="Título 8" xfId="912" xr:uid="{00000000-0005-0000-0000-0000B8030000}"/>
    <cellStyle name="Título 9" xfId="913" xr:uid="{00000000-0005-0000-0000-0000B9030000}"/>
    <cellStyle name="Total 2" xfId="914" xr:uid="{00000000-0005-0000-0000-0000BA030000}"/>
    <cellStyle name="Total 2 2" xfId="915" xr:uid="{00000000-0005-0000-0000-0000BB030000}"/>
    <cellStyle name="Total 2 3" xfId="916" xr:uid="{00000000-0005-0000-0000-0000BC030000}"/>
    <cellStyle name="Total 2_CIVIL- BL 1-2-3-4-5-6-7-8 " xfId="917" xr:uid="{00000000-0005-0000-0000-0000BD030000}"/>
    <cellStyle name="Total 3" xfId="918" xr:uid="{00000000-0005-0000-0000-0000BE030000}"/>
    <cellStyle name="Total 4" xfId="919" xr:uid="{00000000-0005-0000-0000-0000BF030000}"/>
    <cellStyle name="Total 5" xfId="920" xr:uid="{00000000-0005-0000-0000-0000C0030000}"/>
    <cellStyle name="Total 6" xfId="921" xr:uid="{00000000-0005-0000-0000-0000C1030000}"/>
    <cellStyle name="Total 7" xfId="922" xr:uid="{00000000-0005-0000-0000-0000C2030000}"/>
    <cellStyle name="Vírgula" xfId="923" builtinId="3"/>
    <cellStyle name="Vírgula 10" xfId="963" xr:uid="{00000000-0005-0000-0000-0000C4030000}"/>
    <cellStyle name="Vírgula 10 2" xfId="946" xr:uid="{00000000-0005-0000-0000-0000C5030000}"/>
    <cellStyle name="Vírgula 11" xfId="964" xr:uid="{00000000-0005-0000-0000-0000C6030000}"/>
    <cellStyle name="Vírgula 2" xfId="924" xr:uid="{00000000-0005-0000-0000-0000C7030000}"/>
    <cellStyle name="Vírgula 2 2" xfId="925" xr:uid="{00000000-0005-0000-0000-0000C8030000}"/>
    <cellStyle name="Vírgula 2 2 2" xfId="926" xr:uid="{00000000-0005-0000-0000-0000C9030000}"/>
    <cellStyle name="Vírgula 2 3" xfId="927" xr:uid="{00000000-0005-0000-0000-0000CA030000}"/>
    <cellStyle name="Vírgula 2 3 2" xfId="928" xr:uid="{00000000-0005-0000-0000-0000CB030000}"/>
    <cellStyle name="Vírgula 2 4" xfId="929" xr:uid="{00000000-0005-0000-0000-0000CC030000}"/>
    <cellStyle name="Vírgula 3" xfId="930" xr:uid="{00000000-0005-0000-0000-0000CD030000}"/>
    <cellStyle name="Vírgula 3 2" xfId="931" xr:uid="{00000000-0005-0000-0000-0000CE030000}"/>
    <cellStyle name="Vírgula 3 2 2" xfId="932" xr:uid="{00000000-0005-0000-0000-0000CF030000}"/>
    <cellStyle name="Vírgula 3 3" xfId="933" xr:uid="{00000000-0005-0000-0000-0000D0030000}"/>
    <cellStyle name="Vírgula 4" xfId="934" xr:uid="{00000000-0005-0000-0000-0000D1030000}"/>
    <cellStyle name="Vírgula 4 2" xfId="935" xr:uid="{00000000-0005-0000-0000-0000D2030000}"/>
    <cellStyle name="Vírgula 4 2 2" xfId="936" xr:uid="{00000000-0005-0000-0000-0000D3030000}"/>
    <cellStyle name="Vírgula 4 3" xfId="937" xr:uid="{00000000-0005-0000-0000-0000D4030000}"/>
    <cellStyle name="Vírgula 5" xfId="938" xr:uid="{00000000-0005-0000-0000-0000D5030000}"/>
    <cellStyle name="Vírgula 5 2" xfId="939" xr:uid="{00000000-0005-0000-0000-0000D6030000}"/>
    <cellStyle name="Vírgula 5 3" xfId="987" xr:uid="{00000000-0005-0000-0000-0000D7030000}"/>
    <cellStyle name="Vírgula 6" xfId="940" xr:uid="{00000000-0005-0000-0000-0000D8030000}"/>
    <cellStyle name="Vírgula 7" xfId="942" xr:uid="{00000000-0005-0000-0000-0000D9030000}"/>
    <cellStyle name="Vírgula 8" xfId="950" xr:uid="{00000000-0005-0000-0000-0000DA030000}"/>
    <cellStyle name="Vírgula 9" xfId="954" xr:uid="{00000000-0005-0000-0000-0000DB03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color rgb="FFDFF0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97.xml"/><Relationship Id="rId21" Type="http://schemas.openxmlformats.org/officeDocument/2006/relationships/externalLink" Target="externalLinks/externalLink1.xml"/><Relationship Id="rId42" Type="http://schemas.openxmlformats.org/officeDocument/2006/relationships/externalLink" Target="externalLinks/externalLink22.xml"/><Relationship Id="rId63" Type="http://schemas.openxmlformats.org/officeDocument/2006/relationships/externalLink" Target="externalLinks/externalLink43.xml"/><Relationship Id="rId84" Type="http://schemas.openxmlformats.org/officeDocument/2006/relationships/externalLink" Target="externalLinks/externalLink64.xml"/><Relationship Id="rId138" Type="http://schemas.openxmlformats.org/officeDocument/2006/relationships/externalLink" Target="externalLinks/externalLink118.xml"/><Relationship Id="rId159" Type="http://schemas.openxmlformats.org/officeDocument/2006/relationships/externalLink" Target="externalLinks/externalLink139.xml"/><Relationship Id="rId170" Type="http://schemas.openxmlformats.org/officeDocument/2006/relationships/externalLink" Target="externalLinks/externalLink150.xml"/><Relationship Id="rId191" Type="http://schemas.openxmlformats.org/officeDocument/2006/relationships/externalLink" Target="externalLinks/externalLink171.xml"/><Relationship Id="rId205" Type="http://schemas.openxmlformats.org/officeDocument/2006/relationships/externalLink" Target="externalLinks/externalLink185.xml"/><Relationship Id="rId226" Type="http://schemas.openxmlformats.org/officeDocument/2006/relationships/externalLink" Target="externalLinks/externalLink206.xml"/><Relationship Id="rId107" Type="http://schemas.openxmlformats.org/officeDocument/2006/relationships/externalLink" Target="externalLinks/externalLink87.xml"/><Relationship Id="rId11" Type="http://schemas.openxmlformats.org/officeDocument/2006/relationships/worksheet" Target="worksheets/sheet11.xml"/><Relationship Id="rId32" Type="http://schemas.openxmlformats.org/officeDocument/2006/relationships/externalLink" Target="externalLinks/externalLink12.xml"/><Relationship Id="rId53" Type="http://schemas.openxmlformats.org/officeDocument/2006/relationships/externalLink" Target="externalLinks/externalLink33.xml"/><Relationship Id="rId74" Type="http://schemas.openxmlformats.org/officeDocument/2006/relationships/externalLink" Target="externalLinks/externalLink54.xml"/><Relationship Id="rId128" Type="http://schemas.openxmlformats.org/officeDocument/2006/relationships/externalLink" Target="externalLinks/externalLink108.xml"/><Relationship Id="rId149" Type="http://schemas.openxmlformats.org/officeDocument/2006/relationships/externalLink" Target="externalLinks/externalLink129.xml"/><Relationship Id="rId5" Type="http://schemas.openxmlformats.org/officeDocument/2006/relationships/worksheet" Target="worksheets/sheet5.xml"/><Relationship Id="rId95" Type="http://schemas.openxmlformats.org/officeDocument/2006/relationships/externalLink" Target="externalLinks/externalLink75.xml"/><Relationship Id="rId160" Type="http://schemas.openxmlformats.org/officeDocument/2006/relationships/externalLink" Target="externalLinks/externalLink140.xml"/><Relationship Id="rId181" Type="http://schemas.openxmlformats.org/officeDocument/2006/relationships/externalLink" Target="externalLinks/externalLink161.xml"/><Relationship Id="rId216" Type="http://schemas.openxmlformats.org/officeDocument/2006/relationships/externalLink" Target="externalLinks/externalLink196.xml"/><Relationship Id="rId22" Type="http://schemas.openxmlformats.org/officeDocument/2006/relationships/externalLink" Target="externalLinks/externalLink2.xml"/><Relationship Id="rId43" Type="http://schemas.openxmlformats.org/officeDocument/2006/relationships/externalLink" Target="externalLinks/externalLink23.xml"/><Relationship Id="rId64" Type="http://schemas.openxmlformats.org/officeDocument/2006/relationships/externalLink" Target="externalLinks/externalLink44.xml"/><Relationship Id="rId118" Type="http://schemas.openxmlformats.org/officeDocument/2006/relationships/externalLink" Target="externalLinks/externalLink98.xml"/><Relationship Id="rId139" Type="http://schemas.openxmlformats.org/officeDocument/2006/relationships/externalLink" Target="externalLinks/externalLink119.xml"/><Relationship Id="rId85" Type="http://schemas.openxmlformats.org/officeDocument/2006/relationships/externalLink" Target="externalLinks/externalLink65.xml"/><Relationship Id="rId150" Type="http://schemas.openxmlformats.org/officeDocument/2006/relationships/externalLink" Target="externalLinks/externalLink130.xml"/><Relationship Id="rId171" Type="http://schemas.openxmlformats.org/officeDocument/2006/relationships/externalLink" Target="externalLinks/externalLink151.xml"/><Relationship Id="rId192" Type="http://schemas.openxmlformats.org/officeDocument/2006/relationships/externalLink" Target="externalLinks/externalLink172.xml"/><Relationship Id="rId206" Type="http://schemas.openxmlformats.org/officeDocument/2006/relationships/externalLink" Target="externalLinks/externalLink186.xml"/><Relationship Id="rId227" Type="http://schemas.openxmlformats.org/officeDocument/2006/relationships/theme" Target="theme/theme1.xml"/><Relationship Id="rId12" Type="http://schemas.openxmlformats.org/officeDocument/2006/relationships/worksheet" Target="worksheets/sheet12.xml"/><Relationship Id="rId33" Type="http://schemas.openxmlformats.org/officeDocument/2006/relationships/externalLink" Target="externalLinks/externalLink13.xml"/><Relationship Id="rId108" Type="http://schemas.openxmlformats.org/officeDocument/2006/relationships/externalLink" Target="externalLinks/externalLink88.xml"/><Relationship Id="rId129" Type="http://schemas.openxmlformats.org/officeDocument/2006/relationships/externalLink" Target="externalLinks/externalLink109.xml"/><Relationship Id="rId54" Type="http://schemas.openxmlformats.org/officeDocument/2006/relationships/externalLink" Target="externalLinks/externalLink34.xml"/><Relationship Id="rId75" Type="http://schemas.openxmlformats.org/officeDocument/2006/relationships/externalLink" Target="externalLinks/externalLink55.xml"/><Relationship Id="rId96" Type="http://schemas.openxmlformats.org/officeDocument/2006/relationships/externalLink" Target="externalLinks/externalLink76.xml"/><Relationship Id="rId140" Type="http://schemas.openxmlformats.org/officeDocument/2006/relationships/externalLink" Target="externalLinks/externalLink120.xml"/><Relationship Id="rId161" Type="http://schemas.openxmlformats.org/officeDocument/2006/relationships/externalLink" Target="externalLinks/externalLink141.xml"/><Relationship Id="rId182" Type="http://schemas.openxmlformats.org/officeDocument/2006/relationships/externalLink" Target="externalLinks/externalLink162.xml"/><Relationship Id="rId217" Type="http://schemas.openxmlformats.org/officeDocument/2006/relationships/externalLink" Target="externalLinks/externalLink197.xml"/><Relationship Id="rId6" Type="http://schemas.openxmlformats.org/officeDocument/2006/relationships/worksheet" Target="worksheets/sheet6.xml"/><Relationship Id="rId23" Type="http://schemas.openxmlformats.org/officeDocument/2006/relationships/externalLink" Target="externalLinks/externalLink3.xml"/><Relationship Id="rId119" Type="http://schemas.openxmlformats.org/officeDocument/2006/relationships/externalLink" Target="externalLinks/externalLink99.xml"/><Relationship Id="rId44" Type="http://schemas.openxmlformats.org/officeDocument/2006/relationships/externalLink" Target="externalLinks/externalLink24.xml"/><Relationship Id="rId65" Type="http://schemas.openxmlformats.org/officeDocument/2006/relationships/externalLink" Target="externalLinks/externalLink45.xml"/><Relationship Id="rId86" Type="http://schemas.openxmlformats.org/officeDocument/2006/relationships/externalLink" Target="externalLinks/externalLink66.xml"/><Relationship Id="rId130" Type="http://schemas.openxmlformats.org/officeDocument/2006/relationships/externalLink" Target="externalLinks/externalLink110.xml"/><Relationship Id="rId151" Type="http://schemas.openxmlformats.org/officeDocument/2006/relationships/externalLink" Target="externalLinks/externalLink131.xml"/><Relationship Id="rId172" Type="http://schemas.openxmlformats.org/officeDocument/2006/relationships/externalLink" Target="externalLinks/externalLink152.xml"/><Relationship Id="rId193" Type="http://schemas.openxmlformats.org/officeDocument/2006/relationships/externalLink" Target="externalLinks/externalLink173.xml"/><Relationship Id="rId207" Type="http://schemas.openxmlformats.org/officeDocument/2006/relationships/externalLink" Target="externalLinks/externalLink187.xml"/><Relationship Id="rId228" Type="http://schemas.openxmlformats.org/officeDocument/2006/relationships/styles" Target="styles.xml"/><Relationship Id="rId13" Type="http://schemas.openxmlformats.org/officeDocument/2006/relationships/worksheet" Target="worksheets/sheet13.xml"/><Relationship Id="rId109" Type="http://schemas.openxmlformats.org/officeDocument/2006/relationships/externalLink" Target="externalLinks/externalLink89.xml"/><Relationship Id="rId34" Type="http://schemas.openxmlformats.org/officeDocument/2006/relationships/externalLink" Target="externalLinks/externalLink14.xml"/><Relationship Id="rId55" Type="http://schemas.openxmlformats.org/officeDocument/2006/relationships/externalLink" Target="externalLinks/externalLink35.xml"/><Relationship Id="rId76" Type="http://schemas.openxmlformats.org/officeDocument/2006/relationships/externalLink" Target="externalLinks/externalLink56.xml"/><Relationship Id="rId97" Type="http://schemas.openxmlformats.org/officeDocument/2006/relationships/externalLink" Target="externalLinks/externalLink77.xml"/><Relationship Id="rId120" Type="http://schemas.openxmlformats.org/officeDocument/2006/relationships/externalLink" Target="externalLinks/externalLink100.xml"/><Relationship Id="rId141" Type="http://schemas.openxmlformats.org/officeDocument/2006/relationships/externalLink" Target="externalLinks/externalLink121.xml"/><Relationship Id="rId7" Type="http://schemas.openxmlformats.org/officeDocument/2006/relationships/worksheet" Target="worksheets/sheet7.xml"/><Relationship Id="rId162" Type="http://schemas.openxmlformats.org/officeDocument/2006/relationships/externalLink" Target="externalLinks/externalLink142.xml"/><Relationship Id="rId183" Type="http://schemas.openxmlformats.org/officeDocument/2006/relationships/externalLink" Target="externalLinks/externalLink163.xml"/><Relationship Id="rId218" Type="http://schemas.openxmlformats.org/officeDocument/2006/relationships/externalLink" Target="externalLinks/externalLink198.xml"/><Relationship Id="rId24" Type="http://schemas.openxmlformats.org/officeDocument/2006/relationships/externalLink" Target="externalLinks/externalLink4.xml"/><Relationship Id="rId45" Type="http://schemas.openxmlformats.org/officeDocument/2006/relationships/externalLink" Target="externalLinks/externalLink25.xml"/><Relationship Id="rId66" Type="http://schemas.openxmlformats.org/officeDocument/2006/relationships/externalLink" Target="externalLinks/externalLink46.xml"/><Relationship Id="rId87" Type="http://schemas.openxmlformats.org/officeDocument/2006/relationships/externalLink" Target="externalLinks/externalLink67.xml"/><Relationship Id="rId110" Type="http://schemas.openxmlformats.org/officeDocument/2006/relationships/externalLink" Target="externalLinks/externalLink90.xml"/><Relationship Id="rId131" Type="http://schemas.openxmlformats.org/officeDocument/2006/relationships/externalLink" Target="externalLinks/externalLink111.xml"/><Relationship Id="rId152" Type="http://schemas.openxmlformats.org/officeDocument/2006/relationships/externalLink" Target="externalLinks/externalLink132.xml"/><Relationship Id="rId173" Type="http://schemas.openxmlformats.org/officeDocument/2006/relationships/externalLink" Target="externalLinks/externalLink153.xml"/><Relationship Id="rId194" Type="http://schemas.openxmlformats.org/officeDocument/2006/relationships/externalLink" Target="externalLinks/externalLink174.xml"/><Relationship Id="rId208" Type="http://schemas.openxmlformats.org/officeDocument/2006/relationships/externalLink" Target="externalLinks/externalLink188.xml"/><Relationship Id="rId229" Type="http://schemas.openxmlformats.org/officeDocument/2006/relationships/sharedStrings" Target="sharedStrings.xml"/><Relationship Id="rId14" Type="http://schemas.openxmlformats.org/officeDocument/2006/relationships/worksheet" Target="worksheets/sheet14.xml"/><Relationship Id="rId35" Type="http://schemas.openxmlformats.org/officeDocument/2006/relationships/externalLink" Target="externalLinks/externalLink15.xml"/><Relationship Id="rId56" Type="http://schemas.openxmlformats.org/officeDocument/2006/relationships/externalLink" Target="externalLinks/externalLink36.xml"/><Relationship Id="rId77" Type="http://schemas.openxmlformats.org/officeDocument/2006/relationships/externalLink" Target="externalLinks/externalLink57.xml"/><Relationship Id="rId100" Type="http://schemas.openxmlformats.org/officeDocument/2006/relationships/externalLink" Target="externalLinks/externalLink80.xml"/><Relationship Id="rId8" Type="http://schemas.openxmlformats.org/officeDocument/2006/relationships/worksheet" Target="worksheets/sheet8.xml"/><Relationship Id="rId98" Type="http://schemas.openxmlformats.org/officeDocument/2006/relationships/externalLink" Target="externalLinks/externalLink78.xml"/><Relationship Id="rId121" Type="http://schemas.openxmlformats.org/officeDocument/2006/relationships/externalLink" Target="externalLinks/externalLink101.xml"/><Relationship Id="rId142" Type="http://schemas.openxmlformats.org/officeDocument/2006/relationships/externalLink" Target="externalLinks/externalLink122.xml"/><Relationship Id="rId163" Type="http://schemas.openxmlformats.org/officeDocument/2006/relationships/externalLink" Target="externalLinks/externalLink143.xml"/><Relationship Id="rId184" Type="http://schemas.openxmlformats.org/officeDocument/2006/relationships/externalLink" Target="externalLinks/externalLink164.xml"/><Relationship Id="rId219" Type="http://schemas.openxmlformats.org/officeDocument/2006/relationships/externalLink" Target="externalLinks/externalLink199.xml"/><Relationship Id="rId230" Type="http://schemas.openxmlformats.org/officeDocument/2006/relationships/calcChain" Target="calcChain.xml"/><Relationship Id="rId25" Type="http://schemas.openxmlformats.org/officeDocument/2006/relationships/externalLink" Target="externalLinks/externalLink5.xml"/><Relationship Id="rId46" Type="http://schemas.openxmlformats.org/officeDocument/2006/relationships/externalLink" Target="externalLinks/externalLink26.xml"/><Relationship Id="rId67" Type="http://schemas.openxmlformats.org/officeDocument/2006/relationships/externalLink" Target="externalLinks/externalLink47.xml"/><Relationship Id="rId116" Type="http://schemas.openxmlformats.org/officeDocument/2006/relationships/externalLink" Target="externalLinks/externalLink96.xml"/><Relationship Id="rId137" Type="http://schemas.openxmlformats.org/officeDocument/2006/relationships/externalLink" Target="externalLinks/externalLink117.xml"/><Relationship Id="rId158" Type="http://schemas.openxmlformats.org/officeDocument/2006/relationships/externalLink" Target="externalLinks/externalLink138.xml"/><Relationship Id="rId20" Type="http://schemas.openxmlformats.org/officeDocument/2006/relationships/worksheet" Target="worksheets/sheet20.xml"/><Relationship Id="rId41" Type="http://schemas.openxmlformats.org/officeDocument/2006/relationships/externalLink" Target="externalLinks/externalLink21.xml"/><Relationship Id="rId62" Type="http://schemas.openxmlformats.org/officeDocument/2006/relationships/externalLink" Target="externalLinks/externalLink42.xml"/><Relationship Id="rId83" Type="http://schemas.openxmlformats.org/officeDocument/2006/relationships/externalLink" Target="externalLinks/externalLink63.xml"/><Relationship Id="rId88" Type="http://schemas.openxmlformats.org/officeDocument/2006/relationships/externalLink" Target="externalLinks/externalLink68.xml"/><Relationship Id="rId111" Type="http://schemas.openxmlformats.org/officeDocument/2006/relationships/externalLink" Target="externalLinks/externalLink91.xml"/><Relationship Id="rId132" Type="http://schemas.openxmlformats.org/officeDocument/2006/relationships/externalLink" Target="externalLinks/externalLink112.xml"/><Relationship Id="rId153" Type="http://schemas.openxmlformats.org/officeDocument/2006/relationships/externalLink" Target="externalLinks/externalLink133.xml"/><Relationship Id="rId174" Type="http://schemas.openxmlformats.org/officeDocument/2006/relationships/externalLink" Target="externalLinks/externalLink154.xml"/><Relationship Id="rId179" Type="http://schemas.openxmlformats.org/officeDocument/2006/relationships/externalLink" Target="externalLinks/externalLink159.xml"/><Relationship Id="rId195" Type="http://schemas.openxmlformats.org/officeDocument/2006/relationships/externalLink" Target="externalLinks/externalLink175.xml"/><Relationship Id="rId209" Type="http://schemas.openxmlformats.org/officeDocument/2006/relationships/externalLink" Target="externalLinks/externalLink189.xml"/><Relationship Id="rId190" Type="http://schemas.openxmlformats.org/officeDocument/2006/relationships/externalLink" Target="externalLinks/externalLink170.xml"/><Relationship Id="rId204" Type="http://schemas.openxmlformats.org/officeDocument/2006/relationships/externalLink" Target="externalLinks/externalLink184.xml"/><Relationship Id="rId220" Type="http://schemas.openxmlformats.org/officeDocument/2006/relationships/externalLink" Target="externalLinks/externalLink200.xml"/><Relationship Id="rId225" Type="http://schemas.openxmlformats.org/officeDocument/2006/relationships/externalLink" Target="externalLinks/externalLink205.xml"/><Relationship Id="rId15" Type="http://schemas.openxmlformats.org/officeDocument/2006/relationships/worksheet" Target="worksheets/sheet15.xml"/><Relationship Id="rId36" Type="http://schemas.openxmlformats.org/officeDocument/2006/relationships/externalLink" Target="externalLinks/externalLink16.xml"/><Relationship Id="rId57" Type="http://schemas.openxmlformats.org/officeDocument/2006/relationships/externalLink" Target="externalLinks/externalLink37.xml"/><Relationship Id="rId106" Type="http://schemas.openxmlformats.org/officeDocument/2006/relationships/externalLink" Target="externalLinks/externalLink86.xml"/><Relationship Id="rId127" Type="http://schemas.openxmlformats.org/officeDocument/2006/relationships/externalLink" Target="externalLinks/externalLink107.xml"/><Relationship Id="rId10" Type="http://schemas.openxmlformats.org/officeDocument/2006/relationships/worksheet" Target="worksheets/sheet10.xml"/><Relationship Id="rId31" Type="http://schemas.openxmlformats.org/officeDocument/2006/relationships/externalLink" Target="externalLinks/externalLink11.xml"/><Relationship Id="rId52" Type="http://schemas.openxmlformats.org/officeDocument/2006/relationships/externalLink" Target="externalLinks/externalLink32.xml"/><Relationship Id="rId73" Type="http://schemas.openxmlformats.org/officeDocument/2006/relationships/externalLink" Target="externalLinks/externalLink53.xml"/><Relationship Id="rId78" Type="http://schemas.openxmlformats.org/officeDocument/2006/relationships/externalLink" Target="externalLinks/externalLink58.xml"/><Relationship Id="rId94" Type="http://schemas.openxmlformats.org/officeDocument/2006/relationships/externalLink" Target="externalLinks/externalLink74.xml"/><Relationship Id="rId99" Type="http://schemas.openxmlformats.org/officeDocument/2006/relationships/externalLink" Target="externalLinks/externalLink79.xml"/><Relationship Id="rId101" Type="http://schemas.openxmlformats.org/officeDocument/2006/relationships/externalLink" Target="externalLinks/externalLink81.xml"/><Relationship Id="rId122" Type="http://schemas.openxmlformats.org/officeDocument/2006/relationships/externalLink" Target="externalLinks/externalLink102.xml"/><Relationship Id="rId143" Type="http://schemas.openxmlformats.org/officeDocument/2006/relationships/externalLink" Target="externalLinks/externalLink123.xml"/><Relationship Id="rId148" Type="http://schemas.openxmlformats.org/officeDocument/2006/relationships/externalLink" Target="externalLinks/externalLink128.xml"/><Relationship Id="rId164" Type="http://schemas.openxmlformats.org/officeDocument/2006/relationships/externalLink" Target="externalLinks/externalLink144.xml"/><Relationship Id="rId169" Type="http://schemas.openxmlformats.org/officeDocument/2006/relationships/externalLink" Target="externalLinks/externalLink149.xml"/><Relationship Id="rId185" Type="http://schemas.openxmlformats.org/officeDocument/2006/relationships/externalLink" Target="externalLinks/externalLink16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60.xml"/><Relationship Id="rId210" Type="http://schemas.openxmlformats.org/officeDocument/2006/relationships/externalLink" Target="externalLinks/externalLink190.xml"/><Relationship Id="rId215" Type="http://schemas.openxmlformats.org/officeDocument/2006/relationships/externalLink" Target="externalLinks/externalLink195.xml"/><Relationship Id="rId26" Type="http://schemas.openxmlformats.org/officeDocument/2006/relationships/externalLink" Target="externalLinks/externalLink6.xml"/><Relationship Id="rId47" Type="http://schemas.openxmlformats.org/officeDocument/2006/relationships/externalLink" Target="externalLinks/externalLink27.xml"/><Relationship Id="rId68" Type="http://schemas.openxmlformats.org/officeDocument/2006/relationships/externalLink" Target="externalLinks/externalLink48.xml"/><Relationship Id="rId89" Type="http://schemas.openxmlformats.org/officeDocument/2006/relationships/externalLink" Target="externalLinks/externalLink69.xml"/><Relationship Id="rId112" Type="http://schemas.openxmlformats.org/officeDocument/2006/relationships/externalLink" Target="externalLinks/externalLink92.xml"/><Relationship Id="rId133" Type="http://schemas.openxmlformats.org/officeDocument/2006/relationships/externalLink" Target="externalLinks/externalLink113.xml"/><Relationship Id="rId154" Type="http://schemas.openxmlformats.org/officeDocument/2006/relationships/externalLink" Target="externalLinks/externalLink134.xml"/><Relationship Id="rId175" Type="http://schemas.openxmlformats.org/officeDocument/2006/relationships/externalLink" Target="externalLinks/externalLink155.xml"/><Relationship Id="rId196" Type="http://schemas.openxmlformats.org/officeDocument/2006/relationships/externalLink" Target="externalLinks/externalLink176.xml"/><Relationship Id="rId200" Type="http://schemas.openxmlformats.org/officeDocument/2006/relationships/externalLink" Target="externalLinks/externalLink180.xml"/><Relationship Id="rId16" Type="http://schemas.openxmlformats.org/officeDocument/2006/relationships/worksheet" Target="worksheets/sheet16.xml"/><Relationship Id="rId221" Type="http://schemas.openxmlformats.org/officeDocument/2006/relationships/externalLink" Target="externalLinks/externalLink201.xml"/><Relationship Id="rId37" Type="http://schemas.openxmlformats.org/officeDocument/2006/relationships/externalLink" Target="externalLinks/externalLink17.xml"/><Relationship Id="rId58" Type="http://schemas.openxmlformats.org/officeDocument/2006/relationships/externalLink" Target="externalLinks/externalLink38.xml"/><Relationship Id="rId79" Type="http://schemas.openxmlformats.org/officeDocument/2006/relationships/externalLink" Target="externalLinks/externalLink59.xml"/><Relationship Id="rId102" Type="http://schemas.openxmlformats.org/officeDocument/2006/relationships/externalLink" Target="externalLinks/externalLink82.xml"/><Relationship Id="rId123" Type="http://schemas.openxmlformats.org/officeDocument/2006/relationships/externalLink" Target="externalLinks/externalLink103.xml"/><Relationship Id="rId144" Type="http://schemas.openxmlformats.org/officeDocument/2006/relationships/externalLink" Target="externalLinks/externalLink124.xml"/><Relationship Id="rId90" Type="http://schemas.openxmlformats.org/officeDocument/2006/relationships/externalLink" Target="externalLinks/externalLink70.xml"/><Relationship Id="rId165" Type="http://schemas.openxmlformats.org/officeDocument/2006/relationships/externalLink" Target="externalLinks/externalLink145.xml"/><Relationship Id="rId186" Type="http://schemas.openxmlformats.org/officeDocument/2006/relationships/externalLink" Target="externalLinks/externalLink166.xml"/><Relationship Id="rId211" Type="http://schemas.openxmlformats.org/officeDocument/2006/relationships/externalLink" Target="externalLinks/externalLink191.xml"/><Relationship Id="rId27" Type="http://schemas.openxmlformats.org/officeDocument/2006/relationships/externalLink" Target="externalLinks/externalLink7.xml"/><Relationship Id="rId48" Type="http://schemas.openxmlformats.org/officeDocument/2006/relationships/externalLink" Target="externalLinks/externalLink28.xml"/><Relationship Id="rId69" Type="http://schemas.openxmlformats.org/officeDocument/2006/relationships/externalLink" Target="externalLinks/externalLink49.xml"/><Relationship Id="rId113" Type="http://schemas.openxmlformats.org/officeDocument/2006/relationships/externalLink" Target="externalLinks/externalLink93.xml"/><Relationship Id="rId134" Type="http://schemas.openxmlformats.org/officeDocument/2006/relationships/externalLink" Target="externalLinks/externalLink114.xml"/><Relationship Id="rId80" Type="http://schemas.openxmlformats.org/officeDocument/2006/relationships/externalLink" Target="externalLinks/externalLink60.xml"/><Relationship Id="rId155" Type="http://schemas.openxmlformats.org/officeDocument/2006/relationships/externalLink" Target="externalLinks/externalLink135.xml"/><Relationship Id="rId176" Type="http://schemas.openxmlformats.org/officeDocument/2006/relationships/externalLink" Target="externalLinks/externalLink156.xml"/><Relationship Id="rId197" Type="http://schemas.openxmlformats.org/officeDocument/2006/relationships/externalLink" Target="externalLinks/externalLink177.xml"/><Relationship Id="rId201" Type="http://schemas.openxmlformats.org/officeDocument/2006/relationships/externalLink" Target="externalLinks/externalLink181.xml"/><Relationship Id="rId222" Type="http://schemas.openxmlformats.org/officeDocument/2006/relationships/externalLink" Target="externalLinks/externalLink202.xml"/><Relationship Id="rId17" Type="http://schemas.openxmlformats.org/officeDocument/2006/relationships/worksheet" Target="worksheets/sheet17.xml"/><Relationship Id="rId38" Type="http://schemas.openxmlformats.org/officeDocument/2006/relationships/externalLink" Target="externalLinks/externalLink18.xml"/><Relationship Id="rId59" Type="http://schemas.openxmlformats.org/officeDocument/2006/relationships/externalLink" Target="externalLinks/externalLink39.xml"/><Relationship Id="rId103" Type="http://schemas.openxmlformats.org/officeDocument/2006/relationships/externalLink" Target="externalLinks/externalLink83.xml"/><Relationship Id="rId124" Type="http://schemas.openxmlformats.org/officeDocument/2006/relationships/externalLink" Target="externalLinks/externalLink104.xml"/><Relationship Id="rId70" Type="http://schemas.openxmlformats.org/officeDocument/2006/relationships/externalLink" Target="externalLinks/externalLink50.xml"/><Relationship Id="rId91" Type="http://schemas.openxmlformats.org/officeDocument/2006/relationships/externalLink" Target="externalLinks/externalLink71.xml"/><Relationship Id="rId145" Type="http://schemas.openxmlformats.org/officeDocument/2006/relationships/externalLink" Target="externalLinks/externalLink125.xml"/><Relationship Id="rId166" Type="http://schemas.openxmlformats.org/officeDocument/2006/relationships/externalLink" Target="externalLinks/externalLink146.xml"/><Relationship Id="rId187" Type="http://schemas.openxmlformats.org/officeDocument/2006/relationships/externalLink" Target="externalLinks/externalLink167.xml"/><Relationship Id="rId1" Type="http://schemas.openxmlformats.org/officeDocument/2006/relationships/worksheet" Target="worksheets/sheet1.xml"/><Relationship Id="rId212" Type="http://schemas.openxmlformats.org/officeDocument/2006/relationships/externalLink" Target="externalLinks/externalLink192.xml"/><Relationship Id="rId28" Type="http://schemas.openxmlformats.org/officeDocument/2006/relationships/externalLink" Target="externalLinks/externalLink8.xml"/><Relationship Id="rId49" Type="http://schemas.openxmlformats.org/officeDocument/2006/relationships/externalLink" Target="externalLinks/externalLink29.xml"/><Relationship Id="rId114" Type="http://schemas.openxmlformats.org/officeDocument/2006/relationships/externalLink" Target="externalLinks/externalLink94.xml"/><Relationship Id="rId60" Type="http://schemas.openxmlformats.org/officeDocument/2006/relationships/externalLink" Target="externalLinks/externalLink40.xml"/><Relationship Id="rId81" Type="http://schemas.openxmlformats.org/officeDocument/2006/relationships/externalLink" Target="externalLinks/externalLink61.xml"/><Relationship Id="rId135" Type="http://schemas.openxmlformats.org/officeDocument/2006/relationships/externalLink" Target="externalLinks/externalLink115.xml"/><Relationship Id="rId156" Type="http://schemas.openxmlformats.org/officeDocument/2006/relationships/externalLink" Target="externalLinks/externalLink136.xml"/><Relationship Id="rId177" Type="http://schemas.openxmlformats.org/officeDocument/2006/relationships/externalLink" Target="externalLinks/externalLink157.xml"/><Relationship Id="rId198" Type="http://schemas.openxmlformats.org/officeDocument/2006/relationships/externalLink" Target="externalLinks/externalLink178.xml"/><Relationship Id="rId202" Type="http://schemas.openxmlformats.org/officeDocument/2006/relationships/externalLink" Target="externalLinks/externalLink182.xml"/><Relationship Id="rId223" Type="http://schemas.openxmlformats.org/officeDocument/2006/relationships/externalLink" Target="externalLinks/externalLink203.xml"/><Relationship Id="rId18" Type="http://schemas.openxmlformats.org/officeDocument/2006/relationships/worksheet" Target="worksheets/sheet18.xml"/><Relationship Id="rId39" Type="http://schemas.openxmlformats.org/officeDocument/2006/relationships/externalLink" Target="externalLinks/externalLink19.xml"/><Relationship Id="rId50" Type="http://schemas.openxmlformats.org/officeDocument/2006/relationships/externalLink" Target="externalLinks/externalLink30.xml"/><Relationship Id="rId104" Type="http://schemas.openxmlformats.org/officeDocument/2006/relationships/externalLink" Target="externalLinks/externalLink84.xml"/><Relationship Id="rId125" Type="http://schemas.openxmlformats.org/officeDocument/2006/relationships/externalLink" Target="externalLinks/externalLink105.xml"/><Relationship Id="rId146" Type="http://schemas.openxmlformats.org/officeDocument/2006/relationships/externalLink" Target="externalLinks/externalLink126.xml"/><Relationship Id="rId167" Type="http://schemas.openxmlformats.org/officeDocument/2006/relationships/externalLink" Target="externalLinks/externalLink147.xml"/><Relationship Id="rId188" Type="http://schemas.openxmlformats.org/officeDocument/2006/relationships/externalLink" Target="externalLinks/externalLink168.xml"/><Relationship Id="rId71" Type="http://schemas.openxmlformats.org/officeDocument/2006/relationships/externalLink" Target="externalLinks/externalLink51.xml"/><Relationship Id="rId92" Type="http://schemas.openxmlformats.org/officeDocument/2006/relationships/externalLink" Target="externalLinks/externalLink72.xml"/><Relationship Id="rId213" Type="http://schemas.openxmlformats.org/officeDocument/2006/relationships/externalLink" Target="externalLinks/externalLink193.xml"/><Relationship Id="rId2" Type="http://schemas.openxmlformats.org/officeDocument/2006/relationships/worksheet" Target="worksheets/sheet2.xml"/><Relationship Id="rId29" Type="http://schemas.openxmlformats.org/officeDocument/2006/relationships/externalLink" Target="externalLinks/externalLink9.xml"/><Relationship Id="rId40" Type="http://schemas.openxmlformats.org/officeDocument/2006/relationships/externalLink" Target="externalLinks/externalLink20.xml"/><Relationship Id="rId115" Type="http://schemas.openxmlformats.org/officeDocument/2006/relationships/externalLink" Target="externalLinks/externalLink95.xml"/><Relationship Id="rId136" Type="http://schemas.openxmlformats.org/officeDocument/2006/relationships/externalLink" Target="externalLinks/externalLink116.xml"/><Relationship Id="rId157" Type="http://schemas.openxmlformats.org/officeDocument/2006/relationships/externalLink" Target="externalLinks/externalLink137.xml"/><Relationship Id="rId178" Type="http://schemas.openxmlformats.org/officeDocument/2006/relationships/externalLink" Target="externalLinks/externalLink158.xml"/><Relationship Id="rId61" Type="http://schemas.openxmlformats.org/officeDocument/2006/relationships/externalLink" Target="externalLinks/externalLink41.xml"/><Relationship Id="rId82" Type="http://schemas.openxmlformats.org/officeDocument/2006/relationships/externalLink" Target="externalLinks/externalLink62.xml"/><Relationship Id="rId199" Type="http://schemas.openxmlformats.org/officeDocument/2006/relationships/externalLink" Target="externalLinks/externalLink179.xml"/><Relationship Id="rId203" Type="http://schemas.openxmlformats.org/officeDocument/2006/relationships/externalLink" Target="externalLinks/externalLink183.xml"/><Relationship Id="rId19" Type="http://schemas.openxmlformats.org/officeDocument/2006/relationships/worksheet" Target="worksheets/sheet19.xml"/><Relationship Id="rId224" Type="http://schemas.openxmlformats.org/officeDocument/2006/relationships/externalLink" Target="externalLinks/externalLink204.xml"/><Relationship Id="rId30" Type="http://schemas.openxmlformats.org/officeDocument/2006/relationships/externalLink" Target="externalLinks/externalLink10.xml"/><Relationship Id="rId105" Type="http://schemas.openxmlformats.org/officeDocument/2006/relationships/externalLink" Target="externalLinks/externalLink85.xml"/><Relationship Id="rId126" Type="http://schemas.openxmlformats.org/officeDocument/2006/relationships/externalLink" Target="externalLinks/externalLink106.xml"/><Relationship Id="rId147" Type="http://schemas.openxmlformats.org/officeDocument/2006/relationships/externalLink" Target="externalLinks/externalLink127.xml"/><Relationship Id="rId168" Type="http://schemas.openxmlformats.org/officeDocument/2006/relationships/externalLink" Target="externalLinks/externalLink148.xml"/><Relationship Id="rId51" Type="http://schemas.openxmlformats.org/officeDocument/2006/relationships/externalLink" Target="externalLinks/externalLink31.xml"/><Relationship Id="rId72" Type="http://schemas.openxmlformats.org/officeDocument/2006/relationships/externalLink" Target="externalLinks/externalLink52.xml"/><Relationship Id="rId93" Type="http://schemas.openxmlformats.org/officeDocument/2006/relationships/externalLink" Target="externalLinks/externalLink73.xml"/><Relationship Id="rId189" Type="http://schemas.openxmlformats.org/officeDocument/2006/relationships/externalLink" Target="externalLinks/externalLink169.xml"/><Relationship Id="rId3" Type="http://schemas.openxmlformats.org/officeDocument/2006/relationships/worksheet" Target="worksheets/sheet3.xml"/><Relationship Id="rId214" Type="http://schemas.openxmlformats.org/officeDocument/2006/relationships/externalLink" Target="externalLinks/externalLink194.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63</xdr:row>
      <xdr:rowOff>0</xdr:rowOff>
    </xdr:from>
    <xdr:to>
      <xdr:col>1</xdr:col>
      <xdr:colOff>304800</xdr:colOff>
      <xdr:row>64</xdr:row>
      <xdr:rowOff>114300</xdr:rowOff>
    </xdr:to>
    <xdr:sp macro="" textlink="">
      <xdr:nvSpPr>
        <xdr:cNvPr id="9217" name="AutoShape 1" descr="Copiar codigo">
          <a:extLst>
            <a:ext uri="{FF2B5EF4-FFF2-40B4-BE49-F238E27FC236}">
              <a16:creationId xmlns:a16="http://schemas.microsoft.com/office/drawing/2014/main" id="{00000000-0008-0000-0100-000001240000}"/>
            </a:ext>
          </a:extLst>
        </xdr:cNvPr>
        <xdr:cNvSpPr>
          <a:spLocks noChangeAspect="1" noChangeArrowheads="1"/>
        </xdr:cNvSpPr>
      </xdr:nvSpPr>
      <xdr:spPr bwMode="auto">
        <a:xfrm>
          <a:off x="476250" y="24336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63</xdr:row>
      <xdr:rowOff>0</xdr:rowOff>
    </xdr:from>
    <xdr:to>
      <xdr:col>1</xdr:col>
      <xdr:colOff>304800</xdr:colOff>
      <xdr:row>64</xdr:row>
      <xdr:rowOff>114300</xdr:rowOff>
    </xdr:to>
    <xdr:sp macro="" textlink="">
      <xdr:nvSpPr>
        <xdr:cNvPr id="2" name="AutoShape 1" descr="Copiar codigo">
          <a:extLst>
            <a:ext uri="{FF2B5EF4-FFF2-40B4-BE49-F238E27FC236}">
              <a16:creationId xmlns:a16="http://schemas.microsoft.com/office/drawing/2014/main" id="{94C9EA34-E425-44ED-8075-F50EC0DBF9C8}"/>
            </a:ext>
          </a:extLst>
        </xdr:cNvPr>
        <xdr:cNvSpPr>
          <a:spLocks noChangeAspect="1" noChangeArrowheads="1"/>
        </xdr:cNvSpPr>
      </xdr:nvSpPr>
      <xdr:spPr bwMode="auto">
        <a:xfrm>
          <a:off x="501650" y="19386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11</xdr:row>
      <xdr:rowOff>0</xdr:rowOff>
    </xdr:from>
    <xdr:to>
      <xdr:col>10</xdr:col>
      <xdr:colOff>304800</xdr:colOff>
      <xdr:row>12</xdr:row>
      <xdr:rowOff>142875</xdr:rowOff>
    </xdr:to>
    <xdr:sp macro="" textlink="">
      <xdr:nvSpPr>
        <xdr:cNvPr id="2" name="AutoShape 1024" descr="Copiar codigo">
          <a:extLst>
            <a:ext uri="{FF2B5EF4-FFF2-40B4-BE49-F238E27FC236}">
              <a16:creationId xmlns:a16="http://schemas.microsoft.com/office/drawing/2014/main" id="{00000000-0008-0000-0500-000002000000}"/>
            </a:ext>
          </a:extLst>
        </xdr:cNvPr>
        <xdr:cNvSpPr>
          <a:spLocks noChangeAspect="1" noChangeArrowheads="1"/>
        </xdr:cNvSpPr>
      </xdr:nvSpPr>
      <xdr:spPr bwMode="auto">
        <a:xfrm>
          <a:off x="11877675" y="3705225"/>
          <a:ext cx="3048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12</xdr:col>
      <xdr:colOff>0</xdr:colOff>
      <xdr:row>11</xdr:row>
      <xdr:rowOff>0</xdr:rowOff>
    </xdr:from>
    <xdr:to>
      <xdr:col>12</xdr:col>
      <xdr:colOff>304800</xdr:colOff>
      <xdr:row>12</xdr:row>
      <xdr:rowOff>142875</xdr:rowOff>
    </xdr:to>
    <xdr:sp macro="" textlink="">
      <xdr:nvSpPr>
        <xdr:cNvPr id="3" name="AutoShape 1025" descr="Copiar codigo">
          <a:extLst>
            <a:ext uri="{FF2B5EF4-FFF2-40B4-BE49-F238E27FC236}">
              <a16:creationId xmlns:a16="http://schemas.microsoft.com/office/drawing/2014/main" id="{00000000-0008-0000-0500-000003000000}"/>
            </a:ext>
          </a:extLst>
        </xdr:cNvPr>
        <xdr:cNvSpPr>
          <a:spLocks noChangeAspect="1" noChangeArrowheads="1"/>
        </xdr:cNvSpPr>
      </xdr:nvSpPr>
      <xdr:spPr bwMode="auto">
        <a:xfrm>
          <a:off x="13439775" y="3705225"/>
          <a:ext cx="3048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166708</xdr:colOff>
      <xdr:row>13</xdr:row>
      <xdr:rowOff>72019</xdr:rowOff>
    </xdr:from>
    <xdr:to>
      <xdr:col>0</xdr:col>
      <xdr:colOff>1900258</xdr:colOff>
      <xdr:row>19</xdr:row>
      <xdr:rowOff>62493</xdr:rowOff>
    </xdr:to>
    <xdr:pic>
      <xdr:nvPicPr>
        <xdr:cNvPr id="2" name="Imagem 11" descr="CROQUIS DA ESCONSIDADE DOS BUEIROS1.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708" y="3817715"/>
          <a:ext cx="1733550" cy="1147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619125</xdr:colOff>
      <xdr:row>31</xdr:row>
      <xdr:rowOff>28575</xdr:rowOff>
    </xdr:from>
    <xdr:to>
      <xdr:col>6</xdr:col>
      <xdr:colOff>53975</xdr:colOff>
      <xdr:row>37</xdr:row>
      <xdr:rowOff>12700</xdr:rowOff>
    </xdr:to>
    <xdr:pic>
      <xdr:nvPicPr>
        <xdr:cNvPr id="4" name="Picture 3">
          <a:extLst>
            <a:ext uri="{FF2B5EF4-FFF2-40B4-BE49-F238E27FC236}">
              <a16:creationId xmlns:a16="http://schemas.microsoft.com/office/drawing/2014/main" id="{09223933-4CE3-4B97-933D-76FE24249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5700" y="6216650"/>
          <a:ext cx="4622800" cy="11493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676275</xdr:colOff>
      <xdr:row>31</xdr:row>
      <xdr:rowOff>123823</xdr:rowOff>
    </xdr:from>
    <xdr:to>
      <xdr:col>6</xdr:col>
      <xdr:colOff>111125</xdr:colOff>
      <xdr:row>37</xdr:row>
      <xdr:rowOff>114298</xdr:rowOff>
    </xdr:to>
    <xdr:pic>
      <xdr:nvPicPr>
        <xdr:cNvPr id="4" name="Picture 3">
          <a:extLst>
            <a:ext uri="{FF2B5EF4-FFF2-40B4-BE49-F238E27FC236}">
              <a16:creationId xmlns:a16="http://schemas.microsoft.com/office/drawing/2014/main" id="{E0D4B3ED-CA24-459D-A763-7A5BC7A4C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5442" y="6219823"/>
          <a:ext cx="4567766" cy="11334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LinkExternoRecuperado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ridsk\nas\Diversos\PROTOTIPO%20DE%20MEDI&#199;&#195;O.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LOTE%2004/MT-170%20(BRASNORTE%20-%20AGRIMAT)/2&#170;%20medi&#231;&#227;o%20Agrimat.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E:\Or&#231;amento\NATA\DNIT\OBRAS%20SOBRENCO\L.33-conc.0114-2004-08%20de%2025-10-04\ed114-Lote%2033-Final\Proposta%20BR-116-L33%20ed.114%20%2025-10-04.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LOTE%2004/Diversos/PROTOTIPO%20DE%20MEDI&#199;&#195;O.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DOCUME~1/Joao/CONFIG~1/Temp/Rar$DI01.172/BR-070-OR&#199;AMENTONOV09-LOTE2-30-4-10-CORRIGIDO/Composi&#231;&#245;es%20Pavimenta&#231;&#227;o%20BR-070%20lote2.xls" TargetMode="External"/></Relationships>
</file>

<file path=xl/externalLinks/_rels/externalLink104.xml.rels><?xml version="1.0" encoding="UTF-8" standalone="yes"?>
<Relationships xmlns="http://schemas.openxmlformats.org/package/2006/relationships"><Relationship Id="rId1" Type="http://schemas.microsoft.com/office/2006/relationships/xlExternalLinkPath/xlPathMissing" Target="M0783"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Engenharia01\D-eng01\Meus%20documentos_Eng%201D\PREFEITURAS%20MUNICIPAIS%20ENG.%201\Joao%20Pessoa\JO&#195;O%20PESSOA%202005\Al&#231;a%20Beira%20Rio_2004\relat&#243;rio\Der\DER\PB008norte\Pb008n-RelFinal01\Pb008n-RelFinal01-Dimens&amp;ComparaPavim.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Servidor\todos\BR-163\6&#170;%20ap&#243;s%20repac.%20LOTE%20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LOTE%2004/BR-163/6&#170;%20ap&#243;s%20repac.%20LOTE%20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BR-163/6&#170;%20ap&#243;s%20repac.%20LOTE%202.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Users/ALAINI/Documents/MODELOS/MEDI&#199;&#213;ES/3&#170;_MEDI&#199;&#195;O_MT-249_LOTE_II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Onedrive\UL01TO\CREMA\BR-153%20Lote%2010\R1\Cadastros\Cadastro%20Sinaliza&#231;&#227;o.xlsx"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Servidor\trabalhos\Constantino\5%20-%20RIO%20SANGUE\4&#176;%20Medi&#231;&#227;o%20de%20Ponte%20de%20Concreto%20Armado%20Sobre%20o%20Rio%20Sangue%20-%20PARALIZA&#199;&#195;O.xls" TargetMode="External"/></Relationships>
</file>

<file path=xl/externalLinks/_rels/externalLink111.xml.rels><?xml version="1.0" encoding="UTF-8" standalone="yes"?>
<Relationships xmlns="http://schemas.openxmlformats.org/package/2006/relationships"><Relationship Id="rId1" Type="http://schemas.microsoft.com/office/2006/relationships/xlExternalLinkPath/xlPathMissing" Target="C.B"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Servidor\todos\MT-249\MEDI&#199;&#213;ES%20CONTRATO%20LOTES%201%20E%202\MEDI&#199;&#195;O%20%20KM%2025\5&#170;%20MEDI&#199;&#195;O.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C&#243;pia%20de%205&#170;%20Revis&#227;o%20CONTRATO%20PD-13-004-01%20OP2at1.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Financeiro\c\Or&#231;amentos\Orc%20381\Orc%20Trevo%20Takono\OR960887.XLS" TargetMode="External"/></Relationships>
</file>

<file path=xl/externalLinks/_rels/externalLink115.xml.rels><?xml version="1.0" encoding="UTF-8" standalone="yes"?>
<Relationships xmlns="http://schemas.openxmlformats.org/package/2006/relationships"><Relationship Id="rId1" Type="http://schemas.microsoft.com/office/2006/relationships/xlExternalLinkPath/xlPathMissing" Target="Modelo%20Controle%20de%20Horas1"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Documents%20and%20Settings/rodrigo.mendonca.INTRANET/Desktop/ARQUIVOS/SICRO%202/Atualiza&#231;&#227;o%20M&#227;o%20de%20Obra.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Pridsk\nas\MT%20170%20(Brasnorte%20-%20Rio%20Juruena%20AGRIMAT)\Medi&#231;&#245;es%20Agrimat%20SINFRA\2&#170;%20Medi&#231;&#227;o%20Oficial%20Agrimat%20IC-001%20Set_2005.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LOTE%2004/MT%20170%20(Brasnorte%20-%20Rio%20Juruena%20AGRIMAT)/Medi&#231;&#245;es%20Agrimat%20SINFRA/2&#170;%20Medi&#231;&#227;o%20Oficial%20Agrimat%20IC-001%20Set_2005.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ATIVIDADE%202/PROJETO/PROCREMA/PRO_CREMA%201_3&#170;%20FASE/ZModelos/PROJETO/MODELO%20PADR&#195;O/rev.25/5%20anos/Tab%20Ref%20CREMA%20BR_XXX_XX_Lote_X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ng_aroldo\meus%20documentos\Documents%20and%20Settings\Aroldo\Meus%20documentos\Aroldo\Obras%20em%20Andamento\Sapezal\Medi&#231;&#245;es\23&#170;%20Medi&#231;&#227;o\23&#170;%20Medi&#231;&#227;o.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Users/Gionava/Dropbox/Itanorte%20-%20Campo%20Novo/Concorr&#234;ncia/PROPOSTA%20%20DE%20PRE&#199;OS%20PE%20527-15.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Engenharia/Abner/2012/Analise%20Diversas/PATO/PL%20BR-262-CGR-ANAST&#193;CIO%20-%20NOV1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Execucao\lobo%201\Renato%20Lobo\234%20MBR\Planilhas\Vargem%20Grande.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Execucao\lobo%201\Renato%20Lobo\Or&#231;amento.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WINDOWS/TEMP/WINDOWS/TEMP/Meus%20Documentos/Ger&#234;ncia/Ic&#243;/Pato%20BR%20116%20Ic&#243;%20(%20licita&#231;&#227;o).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A:\MT-170%20(BRASNORTE%20-%20AGRIMAT%20100km)\Medi&#231;&#245;es%20Agrimat\Triunfo\Obra\Obra%20n&#186;%20199\2&#170;%20Repactua&#231;&#227;o\4&#170;%20medi&#231;&#227;o%20199%20ap&#243;s%202&#170;%20repactua&#231;&#227;o.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ENGE8\Gerencia%20de%20Projetos\Ger&#234;ncia%20de%20Projetos\DNIT-MA%20BR%20226%20Atualizado\Maio%202012%20-%203%20Segmentos%20-%20REVA\Segmento%2001\F%20L%20&#193;%20V%20I%20O\OR&#199;AMENTOS\ANEL%20RIO%20-%20CONS&#211;RCIO\PROPOSTA%206%200409\ANEL%20RIO\CUSTO%20LARANJEIRAS.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N:\ELSON\ELSON%20-%20OBRAS\Obras2012\Licita&#231;&#245;es2012\DNIT\12&#186;%20Goi&#225;s%20-%20DF\Projetos%20CREMA\Ed.%20082-12\or_082_08_exec_jul11.xls" TargetMode="External"/></Relationships>
</file>

<file path=xl/externalLinks/_rels/externalLink128.xml.rels><?xml version="1.0" encoding="UTF-8" standalone="yes"?>
<Relationships xmlns="http://schemas.openxmlformats.org/package/2006/relationships"><Relationship Id="rId1" Type="http://schemas.microsoft.com/office/2006/relationships/xlExternalLinkPath/xlPathMissing" Target="4915623"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ENGE8\Gerencia%20de%20Projetos\Ger&#234;ncia%20de%20Projetos\DNIT-MA%20BR%20226%20Atualizado\Maio%202012%20-%203%20Segmentos%20-%20REVA\Segmento%2001\F%20L%20&#193;%20V%20I%20O\OR&#199;AMENTOS\ANEL%20RIO%20-%20CONS&#211;RCIO\PROPOSTA%206%200409\ANEL%20RIO\CUSTO%20ZONA%20SU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3193682F\modelo%20br153_paraiso.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Documentos/AA%20MEUS%20DOCUMENTOS%202023/NOVA%20MUTUM/OR&#199;AMENTO/OR&#199;AMENTO%20SEM%20DESONERA&#199;&#195;O.xlsx"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E:\Rodovias\JBS\OR&#199;AMENTO%20MINUTA%20MT-351%20(Set_2010).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Cbemi-tec-01\C-Tec\Documents%20and%20Settings\lcardoso\Meus%20documentos\P\s_c\45000_49620_ServAux.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Pridsk\nas\Projetos%20Convexa\BR%20158%20-%20LOTE%2001A%20-%20SEMENGE\READEQUA&#199;&#195;O%20DIRE&#199;&#195;O\VOLUME%204%20-%20OR&#199;AMENTO\OR&#199;AMENTO%20BR%20158%20PARA%20LICITA&#199;&#195;O%20(Sicro%20JAN_2012).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Users/francisco.teixeira/Desktop/20&#170;%20Medi&#231;&#227;o%20Insttale/Documents%20and%20Settings/DANIEL/Desktop/DELTA/Delta%202010/Relacoes%20de%20Notas%20Fiscais/Enviadas/NF_n&#186;%2008-2010%20C.C%201050%2020100223%20B.xls" TargetMode="External"/></Relationships>
</file>

<file path=xl/externalLinks/_rels/externalLink135.xml.rels><?xml version="1.0" encoding="UTF-8" standalone="yes"?>
<Relationships xmlns="http://schemas.openxmlformats.org/package/2006/relationships"><Relationship Id="rId1" Type="http://schemas.microsoft.com/office/2006/relationships/xlExternalLinkPath/xlPathMissing" Target="4915738" TargetMode="External"/></Relationships>
</file>

<file path=xl/externalLinks/_rels/externalLink136.xml.rels><?xml version="1.0" encoding="UTF-8" standalone="yes"?>
<Relationships xmlns="http://schemas.openxmlformats.org/package/2006/relationships"><Relationship Id="rId1" Type="http://schemas.microsoft.com/office/2006/relationships/xlExternalLinkPath/xlPathMissing" Target="5915474"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ENGENHARIA\Meus%20documentos\C&#243;pia%20de%20PLANILHA_PADRAO_DELTA_teste.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262DE2DD\Or%2525C3%2525A7amento%252520Sta%252520Helena%252520Guaranta.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Servidor\todos\Backup_Gecc\Meus%20documentos\Arquivos\RICARDO\encomind\Aditivo%20Corrigid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PROGRA~1\Meus%20documentos\Rod%20Canavieira\PROTOTIPO%20DE%20MEDI&#199;&#195;O.xls" TargetMode="External"/></Relationships>
</file>

<file path=xl/externalLinks/_rels/externalLink140.xml.rels><?xml version="1.0" encoding="UTF-8" standalone="yes"?>
<Relationships xmlns="http://schemas.openxmlformats.org/package/2006/relationships"><Relationship Id="rId1" Type="http://schemas.microsoft.com/office/2006/relationships/xlExternalLinkPath/xlPathMissing" Target="4915736"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Meus%20Documentos/R-19_5%20-%20Tr&#234;s%20Lagoas/CONTRATOS/Objetiva/PD19-0399/PATO262_03_2002.XLS" TargetMode="External"/></Relationships>
</file>

<file path=xl/externalLinks/_rels/externalLink142.xml.rels><?xml version="1.0" encoding="UTF-8" standalone="yes"?>
<Relationships xmlns="http://schemas.openxmlformats.org/package/2006/relationships"><Relationship Id="rId1" Type="http://schemas.microsoft.com/office/2006/relationships/xlExternalLinkPath/xlPathMissing" Target="4915737" TargetMode="External"/></Relationships>
</file>

<file path=xl/externalLinks/_rels/externalLink143.xml.rels><?xml version="1.0" encoding="UTF-8" standalone="yes"?>
<Relationships xmlns="http://schemas.openxmlformats.org/package/2006/relationships"><Relationship Id="rId1" Type="http://schemas.microsoft.com/office/2006/relationships/xlExternalLinkPath/xlPathMissing" Target="5212554" TargetMode="External"/></Relationships>
</file>

<file path=xl/externalLinks/_rels/externalLink144.xml.rels><?xml version="1.0" encoding="UTF-8" standalone="yes"?>
<Relationships xmlns="http://schemas.openxmlformats.org/package/2006/relationships"><Relationship Id="rId1" Type="http://schemas.microsoft.com/office/2006/relationships/xlExternalLinkPath/xlPathMissing" Target="5213363" TargetMode="External"/></Relationships>
</file>

<file path=xl/externalLinks/_rels/externalLink145.xml.rels><?xml version="1.0" encoding="UTF-8" standalone="yes"?>
<Relationships xmlns="http://schemas.openxmlformats.org/package/2006/relationships"><Relationship Id="rId1" Type="http://schemas.microsoft.com/office/2006/relationships/xlExternalLinkPath/xlPathMissing" Target="1600898" TargetMode="External"/></Relationships>
</file>

<file path=xl/externalLinks/_rels/externalLink146.xml.rels><?xml version="1.0" encoding="UTF-8" standalone="yes"?>
<Relationships xmlns="http://schemas.openxmlformats.org/package/2006/relationships"><Relationship Id="rId1" Type="http://schemas.microsoft.com/office/2006/relationships/xlExternalLinkPath/xlPathMissing" Target="4011351" TargetMode="External"/></Relationships>
</file>

<file path=xl/externalLinks/_rels/externalLink147.xml.rels><?xml version="1.0" encoding="UTF-8" standalone="yes"?>
<Relationships xmlns="http://schemas.openxmlformats.org/package/2006/relationships"><Relationship Id="rId1" Type="http://schemas.microsoft.com/office/2006/relationships/xlExternalLinkPath/xlPathMissing" Target="4011370" TargetMode="External"/></Relationships>
</file>

<file path=xl/externalLinks/_rels/externalLink148.xml.rels><?xml version="1.0" encoding="UTF-8" standalone="yes"?>
<Relationships xmlns="http://schemas.openxmlformats.org/package/2006/relationships"><Relationship Id="rId1" Type="http://schemas.microsoft.com/office/2006/relationships/xlExternalLinkPath/xlPathMissing" Target="4011484" TargetMode="External"/></Relationships>
</file>

<file path=xl/externalLinks/_rels/externalLink149.xml.rels><?xml version="1.0" encoding="UTF-8" standalone="yes"?>
<Relationships xmlns="http://schemas.openxmlformats.org/package/2006/relationships"><Relationship Id="rId1" Type="http://schemas.microsoft.com/office/2006/relationships/xlExternalLinkPath/xlPathMissing" Target="4413995"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ng_aroldo\Meus%20documentos\Documents%20and%20Settings\Administrador\Meus%20documentos\Obras%20em%20Andamento\Tangar&#225;\Anel%203&#170;%20etapa\21&#170;%20medi&#231;&#227;o\Med%2021&#170;.xls" TargetMode="External"/></Relationships>
</file>

<file path=xl/externalLinks/_rels/externalLink150.xml.rels><?xml version="1.0" encoding="UTF-8" standalone="yes"?>
<Relationships xmlns="http://schemas.openxmlformats.org/package/2006/relationships"><Relationship Id="rId1" Type="http://schemas.microsoft.com/office/2006/relationships/xlExternalLinkPath/xlPathMissing" Target="4016007" TargetMode="External"/></Relationships>
</file>

<file path=xl/externalLinks/_rels/externalLink151.xml.rels><?xml version="1.0" encoding="UTF-8" standalone="yes"?>
<Relationships xmlns="http://schemas.openxmlformats.org/package/2006/relationships"><Relationship Id="rId1" Type="http://schemas.microsoft.com/office/2006/relationships/xlExternalLinkPath/xlPathMissing" Target="4915698" TargetMode="External"/></Relationships>
</file>

<file path=xl/externalLinks/_rels/externalLink152.xml.rels><?xml version="1.0" encoding="UTF-8" standalone="yes"?>
<Relationships xmlns="http://schemas.openxmlformats.org/package/2006/relationships"><Relationship Id="rId1" Type="http://schemas.microsoft.com/office/2006/relationships/xlExternalLinkPath/xlPathMissing" Target="4915719" TargetMode="External"/></Relationships>
</file>

<file path=xl/externalLinks/_rels/externalLink153.xml.rels><?xml version="1.0" encoding="UTF-8" standalone="yes"?>
<Relationships xmlns="http://schemas.openxmlformats.org/package/2006/relationships"><Relationship Id="rId1" Type="http://schemas.microsoft.com/office/2006/relationships/xlExternalLinkPath/xlPathMissing" Target="4915726" TargetMode="External"/></Relationships>
</file>

<file path=xl/externalLinks/_rels/externalLink154.xml.rels><?xml version="1.0" encoding="UTF-8" standalone="yes"?>
<Relationships xmlns="http://schemas.openxmlformats.org/package/2006/relationships"><Relationship Id="rId1" Type="http://schemas.microsoft.com/office/2006/relationships/xlExternalLinkPath/xlPathMissing" Target="4915735" TargetMode="External"/></Relationships>
</file>

<file path=xl/externalLinks/_rels/externalLink155.xml.rels><?xml version="1.0" encoding="UTF-8" standalone="yes"?>
<Relationships xmlns="http://schemas.openxmlformats.org/package/2006/relationships"><Relationship Id="rId1" Type="http://schemas.microsoft.com/office/2006/relationships/xlExternalLinkPath/xlPathMissing" Target="4919547" TargetMode="External"/></Relationships>
</file>

<file path=xl/externalLinks/_rels/externalLink156.xml.rels><?xml version="1.0" encoding="UTF-8" standalone="yes"?>
<Relationships xmlns="http://schemas.openxmlformats.org/package/2006/relationships"><Relationship Id="rId1" Type="http://schemas.microsoft.com/office/2006/relationships/xlExternalLinkPath/xlPathMissing" Target="5914647" TargetMode="External"/></Relationships>
</file>

<file path=xl/externalLinks/_rels/externalLink157.xml.rels><?xml version="1.0" encoding="UTF-8" standalone="yes"?>
<Relationships xmlns="http://schemas.openxmlformats.org/package/2006/relationships"><Relationship Id="rId1" Type="http://schemas.microsoft.com/office/2006/relationships/xlExternalLinkPath/xlPathMissing" Target="5914651" TargetMode="External"/></Relationships>
</file>

<file path=xl/externalLinks/_rels/externalLink158.xml.rels><?xml version="1.0" encoding="UTF-8" standalone="yes"?>
<Relationships xmlns="http://schemas.openxmlformats.org/package/2006/relationships"><Relationship Id="rId1" Type="http://schemas.microsoft.com/office/2006/relationships/xlExternalLinkPath/xlPathMissing" Target="5914653" TargetMode="External"/></Relationships>
</file>

<file path=xl/externalLinks/_rels/externalLink159.xml.rels><?xml version="1.0" encoding="UTF-8" standalone="yes"?>
<Relationships xmlns="http://schemas.openxmlformats.org/package/2006/relationships"><Relationship Id="rId1" Type="http://schemas.microsoft.com/office/2006/relationships/xlExternalLinkPath/xlPathMissing" Target="5914654"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todos\Backup_Gecc\Meus%20documentos\Arquivos\RICARDO\NOVA%20CONQUISTA\GIOVANI\MT-270(TORQUE)\Medi&#231;&#245;es%20Br163\1&#170;MEDI~1.XLS" TargetMode="External"/></Relationships>
</file>

<file path=xl/externalLinks/_rels/externalLink160.xml.rels><?xml version="1.0" encoding="UTF-8" standalone="yes"?>
<Relationships xmlns="http://schemas.openxmlformats.org/package/2006/relationships"><Relationship Id="rId1" Type="http://schemas.microsoft.com/office/2006/relationships/xlExternalLinkPath/xlPathMissing" Target="5915399" TargetMode="External"/></Relationships>
</file>

<file path=xl/externalLinks/_rels/externalLink161.xml.rels><?xml version="1.0" encoding="UTF-8" standalone="yes"?>
<Relationships xmlns="http://schemas.openxmlformats.org/package/2006/relationships"><Relationship Id="rId1" Type="http://schemas.microsoft.com/office/2006/relationships/xlExternalLinkPath/xlPathMissing" Target="5915433" TargetMode="External"/></Relationships>
</file>

<file path=xl/externalLinks/_rels/externalLink162.xml.rels><?xml version="1.0" encoding="UTF-8" standalone="yes"?>
<Relationships xmlns="http://schemas.openxmlformats.org/package/2006/relationships"><Relationship Id="rId1" Type="http://schemas.microsoft.com/office/2006/relationships/xlExternalLinkPath/xlPathMissing" Target="OR&#199;%202%20ANOS" TargetMode="External"/></Relationships>
</file>

<file path=xl/externalLinks/_rels/externalLink163.xml.rels><?xml version="1.0" encoding="UTF-8" standalone="yes"?>
<Relationships xmlns="http://schemas.openxmlformats.org/package/2006/relationships"><Relationship Id="rId1" Type="http://schemas.microsoft.com/office/2006/relationships/xlExternalLinkPath/xlPathMissing" Target="1419543" TargetMode="External"/></Relationships>
</file>

<file path=xl/externalLinks/_rels/externalLink164.xml.rels><?xml version="1.0" encoding="UTF-8" standalone="yes"?>
<Relationships xmlns="http://schemas.openxmlformats.org/package/2006/relationships"><Relationship Id="rId1" Type="http://schemas.microsoft.com/office/2006/relationships/xlExternalLinkPath/xlPathMissing" Target="1600896" TargetMode="External"/></Relationships>
</file>

<file path=xl/externalLinks/_rels/externalLink165.xml.rels><?xml version="1.0" encoding="UTF-8" standalone="yes"?>
<Relationships xmlns="http://schemas.openxmlformats.org/package/2006/relationships"><Relationship Id="rId1" Type="http://schemas.microsoft.com/office/2006/relationships/xlExternalLinkPath/xlPathMissing" Target="5500991" TargetMode="External"/></Relationships>
</file>

<file path=xl/externalLinks/_rels/externalLink166.xml.rels><?xml version="1.0" encoding="UTF-8" standalone="yes"?>
<Relationships xmlns="http://schemas.openxmlformats.org/package/2006/relationships"><Relationship Id="rId1" Type="http://schemas.microsoft.com/office/2006/relationships/xlExternalLinkPath/xlPathMissing" Target="5914655" TargetMode="External"/></Relationships>
</file>

<file path=xl/externalLinks/_rels/externalLink167.xml.rels><?xml version="1.0" encoding="UTF-8" standalone="yes"?>
<Relationships xmlns="http://schemas.openxmlformats.org/package/2006/relationships"><Relationship Id="rId1" Type="http://schemas.microsoft.com/office/2006/relationships/xlExternalLinkPath/xlPathMissing" Target="4915701" TargetMode="External"/></Relationships>
</file>

<file path=xl/externalLinks/_rels/externalLink168.xml.rels><?xml version="1.0" encoding="UTF-8" standalone="yes"?>
<Relationships xmlns="http://schemas.openxmlformats.org/package/2006/relationships"><Relationship Id="rId1" Type="http://schemas.microsoft.com/office/2006/relationships/xlExternalLinkPath/xlPathMissing" Target="4915727" TargetMode="External"/></Relationships>
</file>

<file path=xl/externalLinks/_rels/externalLink169.xml.rels><?xml version="1.0" encoding="UTF-8" standalone="yes"?>
<Relationships xmlns="http://schemas.openxmlformats.org/package/2006/relationships"><Relationship Id="rId1" Type="http://schemas.microsoft.com/office/2006/relationships/xlExternalLinkPath/xlPathMissing" Target="5214001"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ng_aroldo\meus%20documentos\Meus%20documentos\Sapezal\Medi&#231;&#227;o%202003.xls" TargetMode="External"/></Relationships>
</file>

<file path=xl/externalLinks/_rels/externalLink170.xml.rels><?xml version="1.0" encoding="UTF-8" standalone="yes"?>
<Relationships xmlns="http://schemas.openxmlformats.org/package/2006/relationships"><Relationship Id="rId1" Type="http://schemas.microsoft.com/office/2006/relationships/xlExternalLinkPath/xlPathMissing" Target="5914328" TargetMode="External"/></Relationships>
</file>

<file path=xl/externalLinks/_rels/externalLink171.xml.rels><?xml version="1.0" encoding="UTF-8" standalone="yes"?>
<Relationships xmlns="http://schemas.openxmlformats.org/package/2006/relationships"><Relationship Id="rId1" Type="http://schemas.microsoft.com/office/2006/relationships/xlExternalLinkPath/xlPathMissing" Target="5914434" TargetMode="External"/></Relationships>
</file>

<file path=xl/externalLinks/_rels/externalLink172.xml.rels><?xml version="1.0" encoding="UTF-8" standalone="yes"?>
<Relationships xmlns="http://schemas.openxmlformats.org/package/2006/relationships"><Relationship Id="rId1" Type="http://schemas.microsoft.com/office/2006/relationships/xlExternalLinkPath/xlPathMissing" Target="5914641" TargetMode="External"/></Relationships>
</file>

<file path=xl/externalLinks/_rels/externalLink173.xml.rels><?xml version="1.0" encoding="UTF-8" standalone="yes"?>
<Relationships xmlns="http://schemas.openxmlformats.org/package/2006/relationships"><Relationship Id="rId1" Type="http://schemas.microsoft.com/office/2006/relationships/xlExternalLinkPath/xlPathMissing" Target="5914649"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Bhzestinfo99\para%20samuel\Meus%20documentos\EXCEL-MD\Conseva\Cons-116\MEDICOES\61MCBMI.DNIT.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Documents%20and%20Settings/alenio.costa/Meus%20documentos/Contratos%20-%20UL%20Ic&#243;/Contrato%20n&#186;%2003.00523-2014%20-%20A.%20L.%20Teixeira/Medi&#231;&#245;es/1&#170;%20Medi&#231;&#227;o%20Parcial/Medi&#231;&#227;o%201%20PATO%20AL%20TEIXEIRA.xlsx"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MODELO_MEDI&#199;&#195;O.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DERT\SYS\WINDOWS\CARMA1~1.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Servidor\engenharia\Agrimat%20Engenharia\Obras\Obra%20126%20-%20Guia\Medi&#231;&#245;es%20SEET\5&#170;%20Medi&#231;&#227;o\5&#170;%20Medi&#231;&#227;o%20Repactuada%20.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Servidor\todos\Documents%20and%20Settings\Ricardo\Meus%20documentos\RICARDO\CAVALCA\MT%20220\4&#170;%20Medi&#231;&#227;o%20Reajusta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ng_aroldo\meus%20documentos\Documents%20and%20Settings\Administrador\Meus%20documentos\Obras%20em%20Andamento\Tangar&#225;\Anel%203&#170;%20etapa\18&#170;%20medi&#231;&#227;o\Medi&#231;&#227;o%2018&#170;%20Campo%20somente.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Felipe\planejamento\planejamento\RIP-FFS\PROPOSTAS%202004\CONTROLE%20DE%20PROPOSTAS%202004.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dmanjo01\Grupos$\APS%20NAVI\PLANEJPP.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Servidor-f1\Biblioteca\Quadro%20de%20Quantidades%20-%20DNIT-DER\DNIT-DNER\Planilha%20de%20Quantitativo%20em%20Branco.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D:\Users\AILTON\AppData\Local\Temp\Rar$DI00.852\ALYSSON%202.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Anexos%20PGQ.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CASTELLAR%20ENGENHARIA/6%20-%20XANXER&#202;%20DNIT/09%20-%20PRODU&#199;&#195;O/03%20-%20JULHO%2008/PRODU&#199;&#195;O%20JUNHO.xlsx"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Pridsk\nas\RODOVIAS%20FEDERAIS\BR%20163%20GUARANT&#195;%20-%20DIVISA%20MT-PA%20fernando\PLANO%20TRABALHO%20VIGENTE\BR%20163%20CALMON%20FINAL\Oramento_Ago_2005.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A:\BR163PD.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Servidor2\secor2\MT%20-%20249%20-Lote%20II\Ala&#237;ne\EXCEL\LOTE%2002\OR&#199;AMENTO-MT-249%20(Km%2011-Rio%20Arinos-Entr.%20MT-010)%20-%2016,80%20km_PROJETO.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130856\c\GEFEN\Relatorio%20IC\GEFEN\GEFEN2001.xls"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9&#170;%20JUN%2007%20REAJUSTADA%20Rev0.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Servidor2\secor3\MT%20-%20351-241%20(MANSO)\ALA&#205;NE\EXCEL\OR&#199;AMENTO.xls"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MT%20-%20249%20%20-%20Lote%20II/ALA&#205;NE/EXCEL/LOTE%2002/OR&#199;AMENTO-MT-249%20(Km%2011-Rio%20Arinos-Entr.%20MT-010)%20-%2030%20km.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Servidor2\secor5\MT-270%20(COLONIA%20-%20MIMOSO)\OR&#199;AMENTO%20E%20PLANO%20DE%20TRABALHO\OR&#199;AMENTO%20MT-235.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Servidor2\Secor\MT%20-%20249%20Ent&#176;%20235%20-%20BR%20-%20163%20(nova%20mutun)\EVERALDO\email_Andrea_Maysa_13-10-2005\01&#170;%20MEDI&#199;&#195;O%20PROVIS&#211;RIA%20-%20AGO-05.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File_server\2-Sem%20Contratos\2-Sem%20Contratos\C&#243;pia%20de%20s515_DNIT%20Emergencias\Diversos\E-mail\Recebidos\herculano@deltaconstrucoes.com.br%20ORCA_BR-424%20PE\OR&#199;AMENTO%20EMERGENCIA%20BR-423-PE%20KM%2097%202.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DNIT-CBA-SR-F02\Users\FLVIOE~1\AppData\Local\Temp\Documents%20and%20Settings\gas\Configura&#231;&#245;es%20locais\Temporary%20Internet%20Files\Content.Outlook\NY2PGIY1\Documents%20and%20Settings\emsa\Meus%20documentos\Medicao-Obra71"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Andre\c\Documents%20and%20Settings\Castelar\Meus%20documentos\Backup%20Uni&#227;o%204-5%20(D)\OBRA%20CANOINHAS\Castellar%20Engenharia%20Ltda%20-%20CANOINHAS\FINAN&#199;AS\Uniao\Medi&#231;&#227;o%20Castellar\61MCBMI.DNIT.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Servidor\todos\ARQEXCEL\DMA2\CLEONICE\MEDCRALMEIDA.xls"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PATO%202008/TCM%20Engenharia%20e%20Empreendimentos/BR-459%20Obra%20260/Medi&#231;&#245;es%20DNIT/Medi&#231;&#227;o%2015.2004%20-%20Fevereiro2004/TCM/BR-459%20Obra%20260/Medi&#231;&#245;es%20TCM/Medi&#231;&#227;o%2009.2003%20-%20Agosto2003/MEDI&#199;&#195;O%2008.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S:\EGS\PLANEJAMENTO\Meus%20documentos\FABRICA%20NOVA\PLAN.%20REVIS&#195;O%20I%20-%20JULHO%2003\REVIS&#195;O%20I%20PLANEJAMENTO%20FABRICA%20NOV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ridsk\nas\Taper\Gaucha%20do%20Norte\Relat&#243;rio%20e%20Or&#231;amentos\Diversos\PROTOTIPO%20DE%20MEDI&#199;&#195;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pc/Documents/Projetos%20e%20Patos/PATO%20BR-158%20km%200%20ao%20141%20-%20novembro%202010/BR-158%20-%20Km%200,00%20ao%20141,9%20-%20nov%202010.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Documents%20and%20Settings/user/Meus%20documentos/MATO%20GROSSO/medi&#231;ao%20rondonopolis/pato%20e%2056%20MP%20J.Florentino/medi&#231;&#227;o%2058/REL.%20DNIT%2058%20maio_07%201&#170;VERS&#195;O.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Pridsk\nas\Documents%20and%20Settings\Administrador\Meus%20documentos\TERCIO\MT%20370%20ESTRADA%20PARQUE\22_JUN\Ultima%20do%20Everaldo%2022_06_05\TRANSPORTES.xls"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A:\Medi&#231;&#227;o%20Carreteiros\Medi&#231;&#227;o%20de%20Carreteiro%20Autonomo.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Users/Isael/Desktop/CURVA%20S%20ICO%2021MAIO%2022JUNHO%20E%2023JULHO.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Projetos/%23VARZEA%20GRANDE%202024/MARAJOARA/OR&#199;AMENTO/OR&#199;AMENTO%20N&#195;O%20DESONERADO/QUANTIDADE%20E%20OR&#199;AMENTO%20N&#195;O%20DESONERADO_MARAJOARA.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F:\Backup\Projetos\%23VARZEA%20GRANDE%202022\%23%20ATA%20NOVA%202%201%20NOVOS\BUEIRO%20DA%20RUA%20GOI&#193;S\OR&#199;AMENTO\QUANTIDADE%20E%20OR&#199;AMENTO%20N&#195;O%20DESONERADO%20RUA%20GOI&#193;S.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servidor\NAS\Projetos\%23%20V&#193;RZEA%20GRANDE%202021\NOVA%20ESPERAN&#199;A%20ATUALIZADO\OR&#199;AMENTO\COMPOSI&#199;&#195;O%20DE%20CUSTO\Estudo%20de%20aquisi&#231;&#227;o%20e%20transporte%20de%20mat%20betuminosos1.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ervidor\todos\windows\TEMP\1&#170;%20MED%20PROV%20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trata-03\Projetos\Marcelo\docs\PP003%20-%20Restauracao%20-%20PROMG%20-%20DERMG\Levantamentos%20de%20Campo\PRIORIDADES\20CRG\Resultados\CARACT%20PAV%20EXISTENT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Gerencia%20de%20Pavimentos\Paragon%20II%201.10\indices%20caracterizador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ocuments%20and%20Settings/Nono/My%20Documents/Super_Calend&#225;ri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ridsk\nas\Taper\Gaucha%20do%20Norte\Relat&#243;rio%20e%20Or&#231;amentos\MT-170%20(BRASNORTE%20-%20AGRIMAT)\2&#170;%20medi&#231;&#227;o%20Agrima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Pato%20PRRTN%20-%20BR47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ervidor\todos\Backup_Gecc\Meus%20documentos\Arquivos\RICARDO\FRANCISCO%20MARIANO\lea\Meus%20documentos\u%20arquivos\Meus%20documentos\obra38%20NILTON\Medicao%20Maio%20Obra\PROTOTIPO%20DE%20MEDI&#199;&#195;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Backup%20Laercio/PARTI&#199;&#195;O_C/DNIT%20-%20Travessias%20Urbanas/Agua%20Boa/Or&#231;amento%20da%20Minuta%20(Trav%20Urb%20Agua%20Boa).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ocuments%20and%20Settings/marcos.medeiros/Meus%20documentos/CONTRATOS/MANUTEN&#199;&#195;O/C&#243;pia%20de%205&#170;%20Revis&#227;o%20CONTRATO%20PD-13-004-01%20OP2at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ridsk\nas\windows\TEMP\1&#170;%20MED%20PROV%20B.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Redram\sys\SHARED\TECNICO\Redram\Infraero\Editais%202001\EDITAL%20008-CNBR-SBBR-2001-BRASILIA\PLANILHA-BAIX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S_PROSUL2\APPL\USR\GELSON\XLS\CONSAPPE\SISNORTE\REORDENA\11BR28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Pridsk\nas\Taper\Gaucha%20do%20Norte\Relat&#243;rio%20e%20Or&#231;amentos\windows\TEMP\1&#170;%20MED%20PROV%20B.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U:\CUSTOS\Gest&#227;oPortoCompPE\GESEN\PdcGesen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U:\DOC_EXCE\ESTATIST\E_AC_99\DEFN\FRQDFN9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Documents%20and%20Settings/janio.martins/Desktop/Pato%20222%20e%20403/Engenharia/Abner/2012/PATO/PL%20BR-262-CGR-ANAST&#193;CIO%20-%20NOV1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Documents%20and%20Settings\f01945\Configura&#231;&#245;es%20locais\Temporary%20Internet%20Files\Content.IE5\QXPOF0PY\OR&#199;AMENTO..(2).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ng_001\c\Meus%20documentos\Excel\DVOP\8_97%20-%20S&#227;o%20Vicente\Prod.%20Equip.%20Mec.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A:\Diversos\PROTOTIPO%20DE%20MEDI&#199;&#195;O.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Users/M&#225;rio/AppData/Local/Microsoft/Windows/Temporary%20Internet%20Files/Content.Outlook/OM65OGO8/Documents%20and%20Settings/Marsoft-Informatica/Configura&#231;&#245;es%20locais/Temporary%20Internet%20Files/Conten"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uriney\c\Meus%20documentos\geosolo\1&#170;%20MED.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abral\rede\Meus%20documentos\DNIT\Aterpa\PD%2015.998.01\WINDOWS\Desktop\Obras%20diversas\Leopoldina\Or&#231;amentos\Orc%20381\Orc%20Trevo%20Takono\OR960887.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demar\meus%20documentos\Documents%20and%20Settings\Eng&#186;%20Fernando\Configura&#231;&#245;es%20locais\Temp\Diret&#243;rio%20tempor&#225;rio%201%20para%20SINFRA-1MED-OK.zip\1&#170;%20Medi&#231;&#227;o%20Maio%2004-faltante-marco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Pridsk\nas\Taper\Gaucha%20do%20Norte\Relat&#243;rio%20e%20Or&#231;amentos\Documents%20and%20Settings\Topografia%20Artemio\Desktop\P.%20G\Medi&#231;&#245;es%20de%20Porto%20dos%20Ga&#250;chos%20SINFRA\4&#170;%20Medi&#231;&#227;o%20Reajustada%20Oficia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SalaTecnica/Megesa60%20com%20memoria%20da%20pont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SalaTecnica/AcFisico/Documents%20and%20Settings/usuario/Meus%20documentos/SE&#199;&#195;O_TECNICA/MEDI&#199;&#213;ES_REALIZADAS/60&#170;_MED/Megesa60&#170;.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Mauriney\c\Meus%20documentos\geosolo\Medi&#231;&#227;o%20n&#186;%20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A:\Documents%20and%20Settings\samuel\Configura&#231;&#245;es%20locais\Temporary%20Internet%20Files\OLK49\Medi&#231;&#227;o%20Modelo.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ERVIDOR-F1\Projetos\Trabalho\Planilha%20de%20Quantitativo%20em%20Branco.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Users/lucas.vissotto/AppData/Local/Packages/Microsoft.MicrosoftEdge_8wekyb3d8bbwe/TempState/Downloads/1.PATO%20BR-060-GO%20-%20km%20393,10%20ao%20km%20470,00%20-%20Onerado.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Users/marlon.pedrini/Documents/DNIT/CONTRATOS/CONSERVA%20BR-364%20-%20KM%20102,9%20-%20201,0%20-%20CASTELAR/MEDI&#199;OES/19&#170;%20MP%20-%20SR-MT-627-20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ridsk\nas\MT-170%20(BRASNORTE%20-%20AGRIMAT)\2&#170;%20medi&#231;&#227;o%20Agrimat.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E:\DNER\Aguas%20lindas\Dados%20Gerais\FV-DNER.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Servidor\estrada\DNER\Aguas%20lindas\Sicro\FV-DNER.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E:\0798\TECNICO\TEACOMP\LOTE06\P09\P10\RELAT610.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Eng_001\c\Meus%20documentos\Excel\Seet\Chapada.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Bhzestinfo99\para%20samuel\Meus%20documentos\EXCEL-MD\Conseva\Cons-116\MEDICOES%20CBMI%202004%20cont%20novoi\61MCBMI.DNIT.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Engenharia1\DADOS1%20(D)\ENGENHARIA\Obras\Obra%20236%20-%20Brasnorte\2&#170;%20Medi&#231;&#227;o\2&#170;%20medi&#231;&#227;o%20Agrima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E:\Marcelo\Geoserv\MT%20-%20140\Medi&#231;&#245;es\Obra%20MT-140\SINFRA\Medi&#231;&#227;o%20Geral\1&#170;%20Medi&#231;&#227;o%20SEET.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Pridsk\nas\Projetos%20Convexa\MT%20208%20-%20NOVA%20MONTE%20VERDE\ENTREGUE\Volume%204%20-%20Or&#231;amento\Or&#231;amento%20da%20Minuta%20MT%202_.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Users/Andr&#233;/Desktop/PATO%20-%20BR-452/Invent&#225;rio.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Users/93703813687/Desktop/Users/Nevair/Downloads/OS%20026-2017%20-%20Uni&#227;o%20do%20Norte%20MT%20322/UNI&#195;O%20DO%20NORTE%20OR&#199;AMENTO/BD_SICRO2_NOV_16_174_C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ervidor\todos\MT-170%20(BRASNORTE%20-%20AGRIMAT)\2&#170;%20medi&#231;&#227;o%20Agrimat.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Users/Cristiano%20Bredow/AppData/Local/Microsoft/Windows/Temporary%20Internet%20Files/Content.Outlook/OJTTNIYW/Monteadriano%20Conrado/180-09%20Edital%20541-09%20Lote%2007.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Server\2kserver\HELMO%202005\Or&#231;amento_vinc_10_04.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Documents%20and%20Settings\ELEANDRO\Meus%20documentos\LICITA&#199;&#213;ES\DNIT\CP%20220-2006-MT\Edital\ANEXOS%20-%20BR_364_MT_2006%20CONSERVA&#199;&#195;O.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Paramarsha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Users/francisco.teixeira/Desktop/20&#170;%20Medi&#231;&#227;o%20Insttale/Peritor&#243;%20Maio%20e%20Junho%202009/Posto%20Alto%20Alegre%20MA%20Totais%20Comb.07Junho%20--.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ndre\c\Conseva\Cons-116\MEDICOES\61MCBMI.DNI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Renato\mt-220\Meus%20documentos\Obra%20326AS\Medi&#231;&#245;es\DVOP\6&#170;%20Medi&#231;&#227;o%20DVOP\6&#170;%20Medi&#231;ao%20DVOP.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Pridsk\nas\Taper\Gaucha%20do%20Norte\Relat&#243;rio%20e%20Or&#231;amentos\Documents%20and%20Settings\LUIZ%20T%20PARISI\Meus%20documentos\SINFRA\OBRA_MTO60_POCONE_IBAMA\CONSTRUTORA\MEDI&#199;&#213;ES\SEGUNDA%20MED_SINFRA.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omputador-7071\C\6&#170;%20MED%20-%20AGESUL%20REAL\5COM15~1\WINDOWS\TEMP\Conta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Documents%20and%20Settings/user/Meus%20documentos/MATO%20GROSSO/MED%20DNIT%201&#170;%20MP%20contrato%20novo(apr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ng_aroldo\meus%20documentos\Backup_Gecc\Meus%20documentos\Arquivos\RICARDO\ENSERCON\Arquivos\RICARDO\TRIUNFO\21&#170;%20medi&#231;&#227;o%20199%20ap&#243;s%202&#170;%20repactua&#231;&#227;o%2019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omputador-7071\C\6&#170;%20MED%20-%20AGESUL%20REAL\5COM15~1\SERVIA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PATO%20BR%20158%2012_05_1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815A4D42\Anexo%20I%20-%20Lote%202A%20GAISR.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Rog&#233;rio/ESTRADAS/MT-249%20%20%20CAETANO%20DIAS/Medi&#231;&#245;es%20e%20Reajustamentos/OK/Medi&#231;&#245;es%20Everaldo%20-%2026.07.10/MEDI&#199;&#213;ES%20CONTRATO%20LOTE%203/7&#170;_MEDI&#199;&#195;O_MT-249_LOTE_III,REAJUSTAMENTO.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6ECC59F2\AC-035-2006%20"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001_Servidores%20SUENG\Jo&#227;o%20Henrique\area%20de%20trabalho\Trabalhos\BANCO%20DE%20DADOS\check\teste%20jh%20-%20C&#243;pia.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Users/elizabeth.brandao/Desktop/AP/MOB%20DESONERADO.xlsx" TargetMode="External"/></Relationships>
</file>

<file path=xl/externalLinks/_rels/externalLink77.xml.rels><?xml version="1.0" encoding="UTF-8" standalone="yes"?>
<Relationships xmlns="http://schemas.openxmlformats.org/package/2006/relationships"><Relationship Id="rId1" Type="http://schemas.microsoft.com/office/2006/relationships/xlExternalLinkPath/xlPathMissing" Target="5914348"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CONTA%20CORRENTE.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Pridsk\nas\Modelo%20Medi&#231;&#227;o%20(Triunf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GIOVANI\MT-270(TORQUE)\Medi&#231;&#245;es%20Br163\1&#170;MEDI~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E5AC3873\Dimensiona%20equipa%20lote%20PA_01%20.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Servidor\trabalhos\Constantino\2%20-%20BURITI\1&#176;%20Medi&#231;&#227;o%20de%20Ponte%20de%20Concreto%20Armado%20Sobre%20o%20Rio%20Sangue.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E:\Meus%20doc\Insumo%20contratual%20-%20SECOPA.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omputador-7071\C\6&#170;%20MED%20-%20AGESUL%20REAL\5COM15~1\WINDOWS\TEMP\SERVIA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Servidor2\SECOR2\MT%20-%20249%20Ent&#176;%20235%20-%20BR%20-%20163%20(nova%20mutun)%20-%20Lote%20I\MEDI&#199;&#213;ES\4&#170;_MEDI&#199;&#195;O_MT-249.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Servidor2\SECOR2\MT%20-%20249%20%20-%20Km%2040-Km%2065%20%20(Lote%20I)\M%20E%20D%20I%20&#199;%20&#213;%20E%20S\1&#170;%20MEDI&#199;&#195;O.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201.41.83.90\meus%20documentos\Documents%20and%20Settings\cwls\Configura&#231;&#245;es%20locais\Temp\CONTROLE%20DE%20COMB.%2001%20&#193;%2015-03%20-%2007%20.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B:\PRODUCAO.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D:\Arquivos%20do%20usuario\Documents\OBRAS%20NEOVIA\OBRAS-MT\JACIARA\PATO%20ETAPA\PATO%20ETAPA-2017\PATO%20ETAPA%202017_VERS&#195;O-05_30-08-2017.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Servidor\trabalhos\Constantino\2%20-%20BURITI\4&#176;%20Medi&#231;&#227;o%20Buriti%2001-11-20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ervidor2\SECOR2\MT%20-%20249%20Ent&#176;%20235%20-%20BR%20-%20163%20(nova%20mutun)%20-%20Lote%20I\MEDI&#199;&#213;ES\5&#170;_MEDI&#199;&#195;O_MT-24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Documents%20and%20Settings/Lisandra/Meus%20documentos/GEOSERV/Geoserv/MT%20-%20140/Medi&#231;&#245;es/Obra%20MT-140/SINFRA/Medi&#231;&#227;o%20Geral/Estaca%200%20a%20600/9&#170;%20MEDI&#199;&#195;O.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Or&#231;amentos/Orc%20381/Orc%20Trevo%20Takono/OR960887.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Documents%20and%20Settings/user/Meus%20documentos/MATO%20GROSSO/medi&#231;ao%20rondonopolis/pato%20e%2056%20MP%20J.Florentino/medi&#231;&#227;o%20contrato%20novo/REL.%20DNIT%2058%20maio_07%201&#170;VERS&#195;O.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A:\Meus%20documentos\Marcelo\SEET\13&#170;%20Medi&#231;ao%20DVOP.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H:\OBRAS%20EM%20EXECU&#199;&#195;O\Obra%20114%20-%20Estrada%20do%20Moinho\Obra\pROJETOS\Arquimedes%20Pereira%20Lima\VOLUME%204%20-%20OR&#199;AMENTO\OR&#199;AMENTO%20ARCHIMEDES%20PEREIRA_COMPLETO.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Users/ADM/AppData/Local/Microsoft/Windows/Temporary%20Internet%20Files/Content.Outlook/UV0PD44Z/PATO%20BR-163%20MS%20JANEIRO%202011.xlsx"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Users/93703813687/Downloads/outros_edital0416_15-19_0.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DOCUME~1/Joao/CONFIG~1/Temp/Rar$DI01.172/BR-070-OR&#199;AMENTONOV09-LOTE2-30-4-10-CORRIGIDO/Or&#231;amento%20BR-070%20lote%202.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Users/Gustavo%20Deschamps/AppData/Local/Microsoft/Windows/Temporary%20Internet%20Files/Content.Outlook/E5LZ585M/Castellar%20EVTE.xlsx"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E:\Users\Eldemir\Downloads\01%20AGE-MT\Da%20OT%20do%20ANDR&#201;\Modelo_Medicao_AGE%20OT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ual"/>
      <sheetName val="Feriados"/>
      <sheetName val="REST.PAPALEGUAS"/>
      <sheetName val="REST.SINDY  3,00"/>
      <sheetName val="REST.SINDY  3,50 CAFE"/>
      <sheetName val="Capa"/>
      <sheetName val="Sumário"/>
      <sheetName val="Apresentação"/>
      <sheetName val="Capa Mapa"/>
      <sheetName val="Mapa"/>
      <sheetName val="Capa Serviços a Executar"/>
      <sheetName val="Serviços"/>
      <sheetName val="Cálculo DMT"/>
      <sheetName val="QTransporte"/>
      <sheetName val="Capa Frentes Serviço"/>
      <sheetName val="Frentes Serviço"/>
      <sheetName val="Planta do Canteiro"/>
      <sheetName val="Equipamentos Mínimos"/>
      <sheetName val="Quantitativos Mobilização"/>
      <sheetName val="Orçamento Mobilização"/>
      <sheetName val="Capa Orçamento"/>
      <sheetName val="Orçamento SICRO"/>
      <sheetName val="Orçamento c-desc"/>
      <sheetName val="Capa Cronograma"/>
      <sheetName val="Cronograma Físico Financeiro"/>
      <sheetName val="Capa Dados de Cálculo"/>
      <sheetName val="Resumo DMTs"/>
      <sheetName val="Equipamentos"/>
      <sheetName val="Materiais"/>
      <sheetName val="Mão de Obra"/>
      <sheetName val="Capa Composições"/>
      <sheetName val="Capa Composições Rest. Pista"/>
      <sheetName val="Recuperação da Pista"/>
      <sheetName val="Capa Composições Mat. Betum."/>
      <sheetName val="Custo Transporte"/>
      <sheetName val="Materiais Betuminosos"/>
      <sheetName val="Capa Composições Mobilização"/>
      <sheetName val="Composições Mobilização"/>
      <sheetName val="Capa Composições Auxiliares"/>
      <sheetName val="Auxiliares"/>
      <sheetName val="Dados de Entrada 1"/>
      <sheetName val="Dados de Entrada 2"/>
      <sheetName val="Dados de Entrada 3"/>
      <sheetName val="Dados de Entrada 4"/>
      <sheetName val="Página 1"/>
      <sheetName val="Página 2"/>
      <sheetName val="Página 3"/>
      <sheetName val="Página 4"/>
      <sheetName val="Página 5"/>
      <sheetName val="Página 6"/>
      <sheetName val="Página 7"/>
      <sheetName val="Página 8"/>
      <sheetName val="Página 9"/>
      <sheetName val="Página 10"/>
      <sheetName val="Página 11"/>
      <sheetName val="Página 12"/>
      <sheetName val="Página 13"/>
      <sheetName val="Página 14"/>
      <sheetName val="RESULFINAL"/>
      <sheetName val="Página 16"/>
      <sheetName val="DENAGREGRAUDO"/>
      <sheetName val="DENSAGRMIUDO"/>
      <sheetName val="MASESPFINPULV"/>
      <sheetName val="Traço da Mist.+Filler."/>
      <sheetName val="Traço da Mist. Bet."/>
      <sheetName val="E. Areia"/>
      <sheetName val="E. Areia (2)"/>
      <sheetName val="Pes Agr Silos Frio 3.4&quot;"/>
      <sheetName val="Pes Agr Silos Frio Areia méd"/>
      <sheetName val="Pes Agr Silos Frio 3.8&quot;+pó"/>
      <sheetName val="Até Aqui"/>
      <sheetName val="DETDENSCAP20"/>
      <sheetName val="DENSCORPROVA"/>
      <sheetName val="GRAFTEMPVISC1"/>
      <sheetName val="CALIBRAGEM"/>
      <sheetName val="CALIBRAGEM-II"/>
      <sheetName val="CALIBRAGEM1"/>
      <sheetName val="CALIBRAGEM2"/>
      <sheetName val="SILOFR4"/>
      <sheetName val="SILOFR3"/>
      <sheetName val="SILOFR2"/>
      <sheetName val="SILOFR1"/>
      <sheetName val="Dosador"/>
      <sheetName val="BALANÇA"/>
      <sheetName val="Filler"/>
      <sheetName val="Analise SF 4"/>
      <sheetName val="Analise SF 3"/>
      <sheetName val="Analise SF 2"/>
      <sheetName val="Analise SF 1"/>
      <sheetName val="Analise SF Filler"/>
      <sheetName val="Analise SQ 3"/>
      <sheetName val="Analise SQ 2"/>
      <sheetName val="Analise SQ 1"/>
      <sheetName val="DURABILIDADE"/>
      <sheetName val="INDICE FORMA"/>
      <sheetName val="ABRASÃO"/>
      <sheetName val="ADESIVIDADE"/>
      <sheetName val="REST.SINDY"/>
      <sheetName val="Cadastro"/>
      <sheetName val="Resumo"/>
      <sheetName val="POSTO DOM BOSCO"/>
      <sheetName val="REST TREVO"/>
      <sheetName val="DADOS"/>
      <sheetName val="Desemp_"/>
      <sheetName val="AVANCO"/>
      <sheetName val="Ficha"/>
      <sheetName val="RemoMecRev"/>
      <sheetName val="RemoMecCamGran"/>
      <sheetName val="RecompCamGran"/>
      <sheetName val="Imprimacao"/>
      <sheetName val="PintLig"/>
      <sheetName val="Recomp_rev"/>
      <sheetName val="Solo para Base"/>
      <sheetName val="MAAUQ"/>
      <sheetName val="RemendoProf_"/>
      <sheetName val="Roçada Manual "/>
      <sheetName val="TransBasc5m³"/>
      <sheetName val="TransLocalBasc10m³"/>
      <sheetName val="TransRem_"/>
      <sheetName val="CA20P_AQ"/>
      <sheetName val="CAP_TR"/>
      <sheetName val="CM_30_AQ"/>
      <sheetName val="CM_30_TR"/>
      <sheetName val="RL_1C_AQ"/>
      <sheetName val="RL_1C_TR"/>
      <sheetName val="CROQUI"/>
      <sheetName val="MP"/>
      <sheetName val="Dens. médias"/>
      <sheetName val="Dens. teórica"/>
      <sheetName val="Teor"/>
      <sheetName val="GRAFTEMPVISC2"/>
      <sheetName val="INSTRUCOES"/>
      <sheetName val="Relatorio"/>
      <sheetName val="VEICULOS"/>
      <sheetName val="CONFIGURAÇAO"/>
      <sheetName val="Periodos"/>
      <sheetName val="Indices"/>
      <sheetName val="Reajustamentos"/>
      <sheetName val="Pluviometria"/>
      <sheetName val="Indice Fisico"/>
      <sheetName val="Desempenho"/>
      <sheetName val="Fatura"/>
      <sheetName val="Ficha Qtde"/>
      <sheetName val="Boletim de Medição"/>
      <sheetName val="1.1"/>
      <sheetName val="1.2"/>
      <sheetName val="1.3."/>
      <sheetName val="1.4.1"/>
      <sheetName val="1.4.2"/>
      <sheetName val="1.4.3"/>
      <sheetName val="1.4.4"/>
      <sheetName val="1.4.5"/>
      <sheetName val="1.4.6"/>
      <sheetName val="1.4.7"/>
      <sheetName val="1.4.8"/>
      <sheetName val="1.4.9"/>
      <sheetName val="1.4.10"/>
      <sheetName val="1.4.11"/>
      <sheetName val="1.5.1"/>
      <sheetName val="1.5.2"/>
      <sheetName val="1.5.3"/>
      <sheetName val="1.5.4"/>
      <sheetName val="1.6"/>
      <sheetName val="1.7"/>
      <sheetName val="1.8"/>
      <sheetName val="2.1"/>
      <sheetName val="2.2"/>
      <sheetName val="2.3"/>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5"/>
      <sheetName val="3.1.2"/>
      <sheetName val="3.1.3"/>
      <sheetName val="3.1.4"/>
      <sheetName val="3.1.5"/>
      <sheetName val="3.1.6"/>
      <sheetName val="3.1.7"/>
      <sheetName val="3.2.1"/>
      <sheetName val="3.2.2"/>
      <sheetName val="3.2.3"/>
      <sheetName val="3.2.4"/>
      <sheetName val="3.3.1"/>
      <sheetName val="3.3.2"/>
      <sheetName val="3.3.3"/>
      <sheetName val="3.3.4"/>
      <sheetName val="3.4.1"/>
      <sheetName val="3.4.2"/>
      <sheetName val="3.4.3"/>
      <sheetName val="3.4.4"/>
      <sheetName val="3.4.5"/>
      <sheetName val="3.4.6"/>
      <sheetName val="3.4.7"/>
      <sheetName val="3.5.1"/>
      <sheetName val="3.5.2"/>
      <sheetName val="3.5.3"/>
      <sheetName val="3.6.1"/>
      <sheetName val="3.6.2"/>
      <sheetName val="3.6.3"/>
      <sheetName val="3.7.1.1"/>
      <sheetName val="3.7.1.2"/>
      <sheetName val="3.7.1.3"/>
      <sheetName val="3.7.1.4"/>
      <sheetName val="3.7.1.5"/>
      <sheetName val="3.7.1.6"/>
      <sheetName val="3.7.1.7"/>
      <sheetName val="3.8.1"/>
      <sheetName val="3.8.2"/>
      <sheetName val="3.8.3"/>
      <sheetName val="3.9.1"/>
      <sheetName val="3.9.2"/>
      <sheetName val="3.9.3"/>
      <sheetName val="3.10.1"/>
      <sheetName val="3.10.2"/>
      <sheetName val="3.10.3"/>
      <sheetName val="3.10.4"/>
      <sheetName val="3.10.5"/>
      <sheetName val="3.10.6"/>
      <sheetName val="3.11.1"/>
      <sheetName val="3.11.2"/>
      <sheetName val="3.11.3"/>
      <sheetName val="3.12.1"/>
      <sheetName val="3.12.2"/>
      <sheetName val="3.12.3"/>
      <sheetName val="3.13.1"/>
      <sheetName val="3.13.2"/>
      <sheetName val="3.13.3"/>
      <sheetName val="3.13.4"/>
      <sheetName val="3.13.5"/>
      <sheetName val="3.14.1"/>
      <sheetName val="3.14.2"/>
      <sheetName val="3.14.3"/>
      <sheetName val="3.15.1"/>
      <sheetName val="3.15.2"/>
      <sheetName val="3.15.3"/>
      <sheetName val="4.1.1"/>
      <sheetName val="4.1.2"/>
      <sheetName val="4.2.1.1"/>
      <sheetName val="4.2.1.2"/>
      <sheetName val="4.2.1.3"/>
      <sheetName val="4.2.1.4"/>
      <sheetName val="4.2.1.5"/>
      <sheetName val="4.2.1.6"/>
      <sheetName val="5.1"/>
      <sheetName val="5.2"/>
      <sheetName val="5.3"/>
      <sheetName val="5.4"/>
      <sheetName val="6.1"/>
      <sheetName val="6.2"/>
      <sheetName val="6.3"/>
      <sheetName val="6.4"/>
      <sheetName val="6.5"/>
      <sheetName val="6.6"/>
      <sheetName val="6.7"/>
      <sheetName val="7.1 detalhado"/>
      <sheetName val="8.1 Detalhado"/>
      <sheetName val="Projeto básico referencial"/>
      <sheetName val="Dimensiona equipam + pessoal"/>
      <sheetName val=" Decofin - 1367"/>
      <sheetName val="Medição Resumo"/>
      <sheetName val="Solicitação Numerario"/>
      <sheetName val="Folha Pagamento"/>
      <sheetName val="Cestas Básicas"/>
      <sheetName val="Hospedagem"/>
      <sheetName val="Combustivel II"/>
      <sheetName val="Relação de Equip. Alugados"/>
      <sheetName val="Equipamento Delta"/>
      <sheetName val="Relação de Imóveis"/>
      <sheetName val="Veiculos Alugados"/>
      <sheetName val="Estoque"/>
      <sheetName val="Resumo Carreteiro"/>
      <sheetName val="Alimentação I"/>
      <sheetName val="Alimentação I (2)"/>
      <sheetName val="RPF I"/>
      <sheetName val="Proposta - Global .."/>
      <sheetName val="Plan1"/>
      <sheetName val="Plan. Equipamentos"/>
      <sheetName val="pessoal"/>
      <sheetName val="salários"/>
      <sheetName val="dinâmica"/>
      <sheetName val="estática"/>
      <sheetName val="corretiva - emenda"/>
      <sheetName val="infra"/>
      <sheetName val="administ. - supervisão"/>
      <sheetName val="dados fluxo"/>
      <sheetName val="ANEXO IV"/>
      <sheetName val="e.p.i."/>
      <sheetName val="SERVIÇOS 1%"/>
      <sheetName val="SERVIÇOS 2%"/>
      <sheetName val="SERVIÇOS 3%"/>
      <sheetName val="SERVIÇOS 4%"/>
      <sheetName val="SERVIÇOS 5%"/>
      <sheetName val="150"/>
      <sheetName val="150 2%"/>
      <sheetName val="150 4%"/>
      <sheetName val="150 6%"/>
      <sheetName val="250"/>
      <sheetName val="250 2%"/>
      <sheetName val="250 4%"/>
      <sheetName val="250 6%"/>
      <sheetName val="300"/>
      <sheetName val="300 2%"/>
      <sheetName val="300 4%"/>
      <sheetName val="300 6%"/>
      <sheetName val="350"/>
      <sheetName val="350 2%"/>
      <sheetName val="350 4%"/>
      <sheetName val="350 6%"/>
      <sheetName val="450"/>
      <sheetName val="450 2%"/>
      <sheetName val="450 4%"/>
      <sheetName val="450 6%"/>
      <sheetName val="AS-SERVIÇOS"/>
      <sheetName val="DDG-SERVIÇOS "/>
      <sheetName val="Testes"/>
      <sheetName val="PROJETO"/>
      <sheetName val="BDI "/>
      <sheetName val="FLUXO - EXECUÇÃO PRÓPRIA"/>
      <sheetName val="FLUXO - FAT-DIRETO"/>
      <sheetName val="RES-FIN"/>
      <sheetName val="DEFIN"/>
      <sheetName val="CONSIDERAÇÕES"/>
      <sheetName val="CUSTO (REF dvs) "/>
      <sheetName val="KANAFLEX"/>
      <sheetName val="NOVOTUB"/>
      <sheetName val="MEDIDAS"/>
      <sheetName val="CUSTO LARANJEIRAS"/>
      <sheetName val="RESUMO EMPRESA"/>
      <sheetName val="CUSTO EMPRESA"/>
      <sheetName val="CUSTO ZONA SUL"/>
      <sheetName val="Anexos PGQ"/>
      <sheetName val="BDP"/>
      <sheetName val="QIF"/>
      <sheetName val="Ficha quantitativos"/>
      <sheetName val="Resumo Financeiro"/>
      <sheetName val="Transp.Loc.Cam.Basc.5m³l "/>
      <sheetName val="Transp.Loc. Mat. Rem. "/>
      <sheetName val="Transp.Loc.Cam.Carr.4T"/>
      <sheetName val="Transp.Local de Mat.Betum."/>
      <sheetName val="Transp.Local de Agua"/>
      <sheetName val="Mat. Betuminosos"/>
      <sheetName val="dados físicos"/>
      <sheetName val="Gráfico"/>
      <sheetName val="Decofin"/>
      <sheetName val="Relção Equipamentos"/>
      <sheetName val="Produção Setembro-"/>
      <sheetName val="Relação Pessoal"/>
      <sheetName val="Progamação Trimestral"/>
      <sheetName val="Progamação de Resultado"/>
      <sheetName val="Relação Equipamento (2)"/>
      <sheetName val="EQUIPAMENTOS C.C. 862"/>
      <sheetName val="MEDIÇÃO CAMPO TSD"/>
      <sheetName val="MEDIÇÃO CAMPO IMPRIMAÇÃO"/>
      <sheetName val="MEDIÇÃO CAMPO BASE"/>
      <sheetName val="pagina 01 (9)"/>
      <sheetName val="pagina 01 (8)"/>
      <sheetName val="CAPA Ficha de Medição"/>
      <sheetName val="Ficha de medição"/>
      <sheetName val="CAPA Medição Resumo"/>
      <sheetName val="CAPA Relatório de Pluviometria"/>
      <sheetName val="CAPA Cronograma de Atividades"/>
      <sheetName val="3A. FAIXA"/>
      <sheetName val="PISTA ROLAMENTO"/>
      <sheetName val="ACOSTAMENTO"/>
      <sheetName val="CAPA RSUPERV"/>
      <sheetName val="RSUPERV"/>
      <sheetName val="CAPA Boletim"/>
      <sheetName val="Boletim Desempenho"/>
      <sheetName val="Capa Rel Fotografico"/>
      <sheetName val="pagina 01"/>
      <sheetName val="pagina 01 (2)"/>
      <sheetName val="pagina 01 (3)"/>
      <sheetName val="pagina 01 (4)"/>
      <sheetName val="pagina 01 (5)"/>
      <sheetName val="pagina 01 (6)"/>
      <sheetName val="pagina 01 (7)"/>
      <sheetName val="PRODUÇÃO"/>
      <sheetName val="VALOR PRODUÇÃO"/>
      <sheetName val="ACOMPANHAMENTO"/>
      <sheetName val="Relação Pessoal - Novembro"/>
      <sheetName val="Lançamentos"/>
      <sheetName val="Solicitação de Numerário"/>
      <sheetName val="Tipo Despesa"/>
      <sheetName val="Reg. Belém - Jun-07"/>
      <sheetName val="Reg. Belém - Jul-07"/>
      <sheetName val="Reg. Belém - Ago-2007"/>
      <sheetName val="Reg. Belém - Set-2007"/>
      <sheetName val="Reg. Belém - Mar-2008"/>
      <sheetName val="Reg. Belém - Jul-2008"/>
      <sheetName val="Ago-2008"/>
      <sheetName val="COMPOR 90 "/>
      <sheetName val="PLANILHA"/>
      <sheetName val="RESUMO  "/>
      <sheetName val="CRONOGRAMA "/>
      <sheetName val="ESCALA SALARIAL"/>
      <sheetName val="BDI 20,00%"/>
      <sheetName val="Boletim Delta"/>
      <sheetName val="Mem.Calc"/>
      <sheetName val="Mem.Calculo"/>
      <sheetName val="Locais"/>
      <sheetName val="Limpeza de Pontes"/>
      <sheetName val="Roçada Manual"/>
      <sheetName val="Descida d'água"/>
      <sheetName val="Capina"/>
      <sheetName val="F.Quant."/>
      <sheetName val="Ficha Quant."/>
      <sheetName val="Resumo Físico-Financ."/>
      <sheetName val="ACFIS"/>
      <sheetName val="Acomp. Físico"/>
      <sheetName val="Q. I. Físicos"/>
      <sheetName val="Ord.Serv(Capa)"/>
      <sheetName val="Ord Serv."/>
      <sheetName val="R.Cons.(CAPA)"/>
      <sheetName val="R. Conserv"/>
      <sheetName val="Rel.Foto"/>
      <sheetName val="foto"/>
      <sheetName val="ISSQN"/>
      <sheetName val="ISSQN 14A 181-2007"/>
      <sheetName val="Divisão ISS Por Municipios"/>
      <sheetName val="ISSQN R$  5a MEDIÇÃO"/>
      <sheetName val="Resumo do Controle"/>
      <sheetName val="Caçamba AF-005.036"/>
      <sheetName val="Prancha AF-018.001"/>
      <sheetName val="Solic. Numerario"/>
      <sheetName val="Solic. RPF"/>
      <sheetName val="DebitoxCredito"/>
      <sheetName val="Equip e Veiculos Alugados"/>
      <sheetName val="Móveis e Utensilios"/>
      <sheetName val="Imoveis Locados"/>
      <sheetName val="Medição de Carreteiro"/>
      <sheetName val="Veiculos locados"/>
      <sheetName val="Equipamentos Delta"/>
      <sheetName val="Folha de Pagamento"/>
      <sheetName val="Churras. Fortaleza nf-677"/>
      <sheetName val="P. Magnólia nf-46801"/>
      <sheetName val="P. Magnólia nf-46981"/>
      <sheetName val="P. Carajás nf 4307"/>
      <sheetName val="P. Fortaleza NF-9476"/>
      <sheetName val="FOLHA PESSOAL JULHO 2007 943 01"/>
      <sheetName val="ALIMENTAÇÃO JULHO 2007"/>
      <sheetName val="PROGRAMAÇÃO TOTAL - EXECUTAR"/>
      <sheetName val="Encontros da ponte"/>
      <sheetName val="Mem calculo desvio"/>
      <sheetName val="Mem calculo vão da ponte"/>
      <sheetName val="PlanMem Calculo BDMETALICO"/>
      <sheetName val="Mem Calculo Bueiro concreto"/>
      <sheetName val="Crongr.de Equipamentos"/>
      <sheetName val="Despesas Indiretas OK"/>
      <sheetName val="Preço insumo OK"/>
      <sheetName val="Ensaio Lab"/>
      <sheetName val="Loc. Ocorrências"/>
      <sheetName val="AC FIS"/>
      <sheetName val="ordem de serviço (2)"/>
      <sheetName val="NF "/>
      <sheetName val="MCálculo"/>
      <sheetName val="Gráfico de Ocorrências"/>
      <sheetName val="notas fiscais"/>
      <sheetName val="Boletim Desemp."/>
      <sheetName val="Quadro de IND. Físicos"/>
      <sheetName val="Ac. Físico 2"/>
      <sheetName val="Ac. Físico 1"/>
      <sheetName val="LOCAIS AAUQ 2"/>
      <sheetName val="LOCAIS AAUQ"/>
      <sheetName val="ordem de serviço"/>
      <sheetName val="mem.calc.DELTA"/>
      <sheetName val="Ficha.Quantitativos.DELTA"/>
      <sheetName val="Med.Financ.DELTA"/>
      <sheetName val="PATO"/>
      <sheetName val="Transp com"/>
      <sheetName val="Transp carro"/>
      <sheetName val="Transp esp"/>
      <sheetName val="CRONOGRAMA"/>
      <sheetName val="EQP2"/>
      <sheetName val="02.200.00"/>
      <sheetName val="02.400.00"/>
      <sheetName val="02.530.01"/>
      <sheetName val="03.329.00"/>
      <sheetName val="03.370.00"/>
      <sheetName val="03.940.00"/>
      <sheetName val="04.000.00"/>
      <sheetName val="08.100.00"/>
      <sheetName val="08.101.01"/>
      <sheetName val="08.103.00"/>
      <sheetName val="08.109.00"/>
      <sheetName val="08.300.01"/>
      <sheetName val="08.301.02"/>
      <sheetName val="08.302.01"/>
      <sheetName val="08.302.02"/>
      <sheetName val="08.402.00"/>
      <sheetName val="08.404.00"/>
      <sheetName val="08.409.01"/>
      <sheetName val="08.500.00"/>
      <sheetName val="08.510.00"/>
      <sheetName val="08.900.00"/>
      <sheetName val="08.910.00"/>
      <sheetName val="09.002.00"/>
      <sheetName val="09.002.01"/>
      <sheetName val="09.002.03"/>
      <sheetName val="E.4.12"/>
      <sheetName val="01.200.00"/>
      <sheetName val="09.517.00"/>
      <sheetName val="09.517.02"/>
      <sheetName val="09.512.13"/>
      <sheetName val="09.512.14"/>
      <sheetName val="09.517.03"/>
      <sheetName val="Simulação"/>
      <sheetName val="EQUIPAMENTO"/>
      <sheetName val="MATERIAL"/>
      <sheetName val="MEMORIA CALCULO D=1,5M"/>
      <sheetName val="MEMORIA CALCULO D=2,0"/>
      <sheetName val="MEMORIA CALC. RECOMP. VAO PON"/>
      <sheetName val="MEMORIA CALCULO DESVIO"/>
      <sheetName val="MEM. CALCULO - MÁQUINAS"/>
      <sheetName val="MAPA DE CUBAÇÃO - DESVIO"/>
      <sheetName val="ISSQN R$"/>
      <sheetName val="POSTO MÃE DO RIO NF 258 e 259"/>
      <sheetName val="POSTO MÃE DO RIO NF 273"/>
      <sheetName val="NOSSO  POSTO V NF 614"/>
      <sheetName val="NOSSO POSTO II NF 8068"/>
      <sheetName val="POSTO RODA VIVA NF 46152"/>
      <sheetName val="POSTO RODA VIVA NF 46153"/>
      <sheetName val="POSTO GAROUPA NF-612"/>
      <sheetName val="NOSSO POSTO MÃE DO RIO NF283 "/>
      <sheetName val="plano 03"/>
      <sheetName val="Solic DND"/>
      <sheetName val=" Folha de Pagamento CC1050"/>
      <sheetName val="Posto Santa Rita (Caxias-MA)"/>
      <sheetName val="Resumo de autonomo CC 1050"/>
      <sheetName val="Mat Asf"/>
      <sheetName val="Dados Contrato"/>
      <sheetName val="Ofício"/>
      <sheetName val="controle financeiro"/>
      <sheetName val="Crono Físico"/>
      <sheetName val="REAJUSTAMENTO"/>
      <sheetName val="RESUMO-DVOP"/>
      <sheetName val="Crono Físico-Financeiro "/>
      <sheetName val="Meio fio"/>
      <sheetName val="Limpeza da faixa de domínio"/>
      <sheetName val="Regula"/>
      <sheetName val="Transportes Cal"/>
      <sheetName val="Transportes Sub e base"/>
      <sheetName val="Execuçao Sub e base "/>
      <sheetName val="Imprimação"/>
      <sheetName val="TSD-FOG"/>
      <sheetName val="AGREGADOS"/>
      <sheetName val="DMT modelo (1)"/>
      <sheetName val="DMT_EV"/>
      <sheetName val="CÁLC.DMT-T"/>
      <sheetName val="DIST.MAT-T"/>
      <sheetName val="solo mole"/>
      <sheetName val="aterro"/>
      <sheetName val="Compactação 100% PN"/>
      <sheetName val="Compactação95% PN"/>
      <sheetName val="Grama"/>
      <sheetName val="OAC"/>
      <sheetName val="CERCA"/>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AUT_ORIGINAL"/>
      <sheetName val="RESUMO_AUT1"/>
      <sheetName val=" MAT DRENAGEM "/>
      <sheetName val="Reajuste "/>
      <sheetName val="DMT"/>
      <sheetName val="Aterro "/>
      <sheetName val="Aterro 100%-Vilmark"/>
      <sheetName val="Base"/>
      <sheetName val="Sub-base"/>
      <sheetName val="reforço"/>
      <sheetName val="regularização"/>
      <sheetName val="Dreno"/>
      <sheetName val="REL_MED"/>
      <sheetName val="1 MED ANEL"/>
      <sheetName val="AVANÇO FÍSICO"/>
      <sheetName val="Esc e carga mat jazida"/>
      <sheetName val="remoção mecanizada"/>
      <sheetName val="Base "/>
      <sheetName val="pintura de lig"/>
      <sheetName val="tapa buraco"/>
      <sheetName val="remendo profundo"/>
      <sheetName val="remendo profun"/>
      <sheetName val="limpeza des agua"/>
      <sheetName val="Carimbo"/>
      <sheetName val="Relatório "/>
      <sheetName val="Ofício "/>
      <sheetName val="Boletim"/>
      <sheetName val="RESUMO-SETPU"/>
      <sheetName val="Cronograma atual"/>
      <sheetName val="Cubação Após Limpeza)"/>
      <sheetName val="secção tipo 20"/>
      <sheetName val="DMT_EV "/>
      <sheetName val="DMT_TERRAPLENAGEM "/>
      <sheetName val="Recomposição de Cerca"/>
      <sheetName val="Pik-up"/>
      <sheetName val="Sin Hor"/>
      <sheetName val="Placas"/>
      <sheetName val="Bueiros"/>
      <sheetName val="Reaj"/>
      <sheetName val="Cron"/>
      <sheetName val="Rem. e limpeza "/>
      <sheetName val="Rel-15ª med."/>
      <sheetName val="Cub corte"/>
      <sheetName val="Cub caixa e corte2"/>
      <sheetName val="Cub corte3"/>
      <sheetName val="DMT-11ª MEDIÇÃO"/>
      <sheetName val="TSS"/>
      <sheetName val="TSD"/>
      <sheetName val="FOG"/>
      <sheetName val="PMF"/>
      <sheetName val="Transp-Brita_Massa"/>
      <sheetName val="AGREGADOS_TSD"/>
      <sheetName val="AGREGADOS_TSD (2)"/>
      <sheetName val="meiofio"/>
      <sheetName val="Descida"/>
      <sheetName val="Extras"/>
      <sheetName val="Cronograma Semanal"/>
      <sheetName val="AGREGADOS_PMF"/>
      <sheetName val="Colchão drenante"/>
      <sheetName val="Pintura"/>
      <sheetName val="DRENO SALDO"/>
      <sheetName val="AÇO CA-50"/>
      <sheetName val="AÇO CA-50 (2)"/>
      <sheetName val="Transporte de brita"/>
      <sheetName val="DMT - TEORICO 2"/>
      <sheetName val="Acumulado"/>
      <sheetName val="Cronograma conclusivo"/>
      <sheetName val="Previsão"/>
      <sheetName val="BDTC"/>
      <sheetName val="RESUMO-Medição"/>
      <sheetName val="NF SEET"/>
      <sheetName val="Cabeçalho"/>
      <sheetName val="Saldo de Dias"/>
      <sheetName val="Crono Físico-Financeiro"/>
      <sheetName val="cronfisico"/>
      <sheetName val="cronfisico (2)"/>
      <sheetName val="Material Asfalto "/>
      <sheetName val="Forro de cascalho (4)"/>
      <sheetName val="Forro de cascalho (2)"/>
      <sheetName val="Forro de cascalho (3)"/>
      <sheetName val="Forro de cascalho"/>
      <sheetName val="patrolamento"/>
      <sheetName val="Desmatamento "/>
      <sheetName val="Corte"/>
      <sheetName val="Compactação 95% PN"/>
      <sheetName val="Construção de OAC"/>
      <sheetName val="Constr OAC (envelop)"/>
      <sheetName val="Remoção"/>
      <sheetName val="meio-fio"/>
      <sheetName val="descida dagua"/>
      <sheetName val="entrada dagua"/>
      <sheetName val="bacia amortecimento"/>
      <sheetName val="cx coletora"/>
      <sheetName val="sinaliz faixas"/>
      <sheetName val="defensas"/>
      <sheetName val="grama em mudas"/>
      <sheetName val="grama em mudas (2)"/>
      <sheetName val="Tachinha"/>
      <sheetName val="Tachões"/>
      <sheetName val="RELATÓRIO"/>
      <sheetName val="REL-BENS III"/>
      <sheetName val="Físico-Financeiro - Contas"/>
      <sheetName val="Planilha do Plano"/>
      <sheetName val="Anexo III - Cronograma"/>
      <sheetName val="Plan2"/>
      <sheetName val="Medição__ficha_DNER"/>
      <sheetName val="Anexo 1"/>
      <sheetName val="Anexo 2"/>
      <sheetName val="Anexo 3"/>
      <sheetName val="REAJU"/>
      <sheetName val="Cronograma Físico-Financeiro"/>
      <sheetName val="Aterro (2)"/>
      <sheetName val="Aterro (3)"/>
      <sheetName val="DMT MEDIÇÃO"/>
      <sheetName val="Cortes"/>
      <sheetName val="ESCAVAÇÃO"/>
      <sheetName val="(2)"/>
      <sheetName val="Ligação"/>
      <sheetName val="BSTC (3)"/>
      <sheetName val="DMT DIGITAÇÃO"/>
      <sheetName val="P A T O 99 B"/>
      <sheetName val="Res.Contrato"/>
      <sheetName val="Folha 1-3"/>
      <sheetName val="Folha 4 (2)"/>
      <sheetName val="Folha 4"/>
      <sheetName val="Folha 5"/>
      <sheetName val="Folha 5 (2)"/>
      <sheetName val="Folha 6 "/>
      <sheetName val="Folha 8"/>
      <sheetName val="CronFIFI"/>
      <sheetName val="Reajuste"/>
      <sheetName val="Desmat 0,15"/>
      <sheetName val="Fiscais"/>
      <sheetName val="RESUMO-SINFRA"/>
      <sheetName val="LIMPEZA DE FAIXA DE DOMINIO"/>
      <sheetName val="CÁLC.DMT-T (2)"/>
      <sheetName val="ATERRO COMP E REGULA"/>
      <sheetName val="RESUMO-DVOP 4ª MED"/>
      <sheetName val="Relatório do Contrato"/>
      <sheetName val="Cronograma Físico"/>
      <sheetName val="FOTOS"/>
      <sheetName val="Apropriação de hora máquina"/>
      <sheetName val="Transp. de agregados"/>
      <sheetName val="Cubação"/>
      <sheetName val="Compactação leito estrada exist"/>
      <sheetName val="DMT TERRAPLENAGEM"/>
      <sheetName val="TSS e TSD"/>
      <sheetName val="Reforço sub-leito"/>
      <sheetName val=" base  "/>
      <sheetName val="OAC2"/>
      <sheetName val="GRAMA MUDAS"/>
      <sheetName val="secção tipo"/>
      <sheetName val="Dados Contratuais"/>
      <sheetName val="CÁLC.DMT-T "/>
      <sheetName val="DMT_TERRAPLENAGEM"/>
      <sheetName val="Transporte_materiais"/>
      <sheetName val="OAC1 "/>
      <sheetName val=" base "/>
      <sheetName val="Sub_base"/>
      <sheetName val="Oficio"/>
      <sheetName val="Transporte"/>
      <sheetName val="Indice de Reajuste"/>
      <sheetName val="Sado de contrato a PI"/>
      <sheetName val="Mat Asf "/>
      <sheetName val="Físico_med"/>
      <sheetName val="REAJU (2)"/>
      <sheetName val="REAJU (3)"/>
      <sheetName val="REAJU (4)"/>
      <sheetName val="Compac alas"/>
      <sheetName val="OAC (2)"/>
      <sheetName val="Reforço do sub-leito"/>
      <sheetName val="AGREGADOS (2)"/>
      <sheetName val="Valeta"/>
      <sheetName val="Valeta (2)"/>
      <sheetName val="Valeta (3)"/>
      <sheetName val="DDL de Cerrado"/>
      <sheetName val="Escalonamento"/>
      <sheetName val="Aterro 100% (2)"/>
      <sheetName val="Aterro 95% (2)"/>
      <sheetName val="DMT modelo (2)"/>
      <sheetName val="Aterro 100%"/>
      <sheetName val="Aterro 95%"/>
      <sheetName val="Defensa"/>
      <sheetName val="DESM."/>
      <sheetName val="TERRACAM (2)"/>
      <sheetName val="DESMAT"/>
      <sheetName val="BOTA FORA"/>
      <sheetName val="TERRACAM"/>
      <sheetName val="IMPRIM."/>
      <sheetName val="CBUQ"/>
      <sheetName val="DREN."/>
      <sheetName val="DREN2.VALAS"/>
      <sheetName val="DREN2"/>
      <sheetName val="SINALIZA"/>
      <sheetName val="TERR_PAV"/>
      <sheetName val="MAT BET_TRANSP_OAC"/>
      <sheetName val="DRENAGEM"/>
      <sheetName val="ULTIMA FOLHA"/>
      <sheetName val="ATUAL.MAT.BET"/>
      <sheetName val="CONTROLE CRONOGRAMA"/>
      <sheetName val="CONTROLE PRAZO"/>
      <sheetName val="BOL_DESEMPENHO"/>
      <sheetName val="RELATÓRIO COOT"/>
      <sheetName val="FOTOS (2)"/>
      <sheetName val="CRONOGRAMA2"/>
      <sheetName val="memória"/>
      <sheetName val="Planilha 358 (Saldo)"/>
      <sheetName val="rosto"/>
      <sheetName val="prefácio"/>
      <sheetName val="Quantidades"/>
      <sheetName val="Valores"/>
      <sheetName val="SERV-EXTRAS"/>
      <sheetName val="TSSAREA"/>
      <sheetName val="Transp-Brita-TSS"/>
      <sheetName val="Transp-Brita-Usina"/>
      <sheetName val="Sub Base"/>
      <sheetName val="Pint. Ligação"/>
      <sheetName val="Transp-Massa"/>
      <sheetName val="Rem de pav"/>
      <sheetName val="Entrada"/>
      <sheetName val="P A T O  B"/>
      <sheetName val="Tabela Abril 2000"/>
      <sheetName val="Orçamento"/>
      <sheetName val="Orçamento (2)"/>
      <sheetName val="Orçamento SubRogado"/>
      <sheetName val="Orçamento Saldo"/>
      <sheetName val="RESUMO-DVOP_JBS (2)"/>
      <sheetName val="RESUMO-DVOP MOD SEET"/>
      <sheetName val="Forma Tubulão"/>
      <sheetName val="Forma Compensado"/>
      <sheetName val="RESUMO-DVOP_AGRIMAT"/>
      <sheetName val="Total Mat Asf"/>
      <sheetName val="DMT 50m"/>
      <sheetName val="DMT 600 a 800m"/>
      <sheetName val="DMT 1000 a 1200m"/>
      <sheetName val="Enrocamento Rachão"/>
      <sheetName val="Remoção Solo Mole"/>
      <sheetName val="CAPA SELANTE"/>
      <sheetName val="Enleivamento"/>
      <sheetName val="AGREGADOS P DRENAGEM"/>
      <sheetName val="Transp. Rio Honorato"/>
      <sheetName val="Cálculo Ponte"/>
      <sheetName val="Corte "/>
      <sheetName val="Compactação 95%"/>
      <sheetName val="Compactação 100%"/>
      <sheetName val="TERRACAM "/>
      <sheetName val="OAC "/>
      <sheetName val="MEDIÇÃO "/>
      <sheetName val="CRNOFIS"/>
      <sheetName val="Folha 6"/>
      <sheetName val="Folha 7"/>
      <sheetName val="RESUMO_PARA_REAJUSTAMENTO"/>
      <sheetName val="Cron.Fisico Finan."/>
      <sheetName val="diag. de serviços (2)"/>
      <sheetName val="M.O. de Manutenção do Canteiro"/>
      <sheetName val="Equipamentos de Apoio"/>
      <sheetName val="Infraestrutra-Ponte"/>
      <sheetName val="transporte 3°"/>
      <sheetName val="Fotos 3°"/>
      <sheetName val="RESUMO-SEGUNDA_MED"/>
      <sheetName val="Cronograma Físico "/>
      <sheetName val="secção tipo 27"/>
      <sheetName val="Rebaixo_de_corte"/>
      <sheetName val="Compactação leito -95%_100% PN "/>
      <sheetName val="Diagr. Linear De Seviços"/>
      <sheetName val="Edificações de Canteiro"/>
      <sheetName val="Edificações de Produção"/>
      <sheetName val="Acessórios das Ed. Alojamento"/>
      <sheetName val="Mesoestrutura"/>
      <sheetName val="diag. linear de serviços "/>
      <sheetName val="Acessório das Edificações"/>
      <sheetName val="Acessório da Inst. de Produção"/>
      <sheetName val="Edificações dos Alojamentos"/>
      <sheetName val="Mobilização e Desmobilização"/>
      <sheetName val="RESUMO_DVOP 4ª MED"/>
      <sheetName val="custo"/>
      <sheetName val="Serviços (2)"/>
      <sheetName val="Serviços (3)"/>
      <sheetName val="Serviços (4)"/>
      <sheetName val="RESUMO_8ª MED"/>
      <sheetName val="OFICIO "/>
      <sheetName val="quantitativos"/>
      <sheetName val="Crongrama SEET (2)"/>
      <sheetName val="Res. aditivo"/>
      <sheetName val="Planilha Aditivo Com reflexo f."/>
      <sheetName val="DMT "/>
      <sheetName val="Regularização Subleito"/>
      <sheetName val="Imprimação e CM-30"/>
      <sheetName val="sarjetas de corte"/>
      <sheetName val="descida dágua"/>
      <sheetName val="HIDROSSEMEADURA"/>
      <sheetName val="DIAGRAMA DE SERVIÇOS"/>
      <sheetName val="REAJUSTAMENTO (3 Medição)"/>
      <sheetName val="Imprimação (3 Medição)"/>
      <sheetName val="TSD-FOG (3 Medição)"/>
      <sheetName val="Função Extenso"/>
      <sheetName val="CH"/>
      <sheetName val="DMT 600a800"/>
      <sheetName val="DMT 1000a1200"/>
      <sheetName val="DMT 1200a1400"/>
      <sheetName val="aterro100%"/>
      <sheetName val="Regula (2)"/>
      <sheetName val="Transp. casc"/>
      <sheetName val="Transp. Comercial"/>
      <sheetName val="Escav_Mec"/>
      <sheetName val="BSTC 1,00m"/>
      <sheetName val="Boca BSTC 1,00m"/>
      <sheetName val="Concreto fck10MPa"/>
      <sheetName val="Concreto fck15MPa"/>
      <sheetName val="Concreto fck20MPa"/>
      <sheetName val="Concreto fck30MPa"/>
      <sheetName val="Forma Placa resinada"/>
      <sheetName val="Forma Placa comp"/>
      <sheetName val="BDCC 3,00x3,00"/>
      <sheetName val="Boca BDCC 3,00x3,00"/>
      <sheetName val="Argamassa 13"/>
      <sheetName val="Guarda Corpo"/>
      <sheetName val="MFC01"/>
      <sheetName val="MFC05"/>
      <sheetName val="DAR02"/>
      <sheetName val="EDA01"/>
      <sheetName val="DEB01"/>
      <sheetName val="DEB03"/>
      <sheetName val="macro"/>
      <sheetName val="Sub e base"/>
      <sheetName val="DMT modelo"/>
      <sheetName val="Croqui terra"/>
      <sheetName val="Concreto "/>
      <sheetName val="RESUMO-DVOP_JBS"/>
      <sheetName val="Medição"/>
      <sheetName val="Memorial"/>
      <sheetName val="Transportes"/>
      <sheetName val="Janeiro"/>
      <sheetName val="PSCEGERAL"/>
      <sheetName val="Pintura de Ligação"/>
      <sheetName val="Dados do contrato"/>
      <sheetName val="Resumo de medição"/>
      <sheetName val="Reajustamento 2ª Med Prov"/>
      <sheetName val="Reajustamento 1ª Med Prov"/>
      <sheetName val="Remoção de Solo Mole"/>
      <sheetName val="RECOMPISIÇÃO DE CERCA"/>
      <sheetName val="REMOÇÃO E RELOCAÇÃO DE POSTES"/>
      <sheetName val="Serviços Preliminares"/>
      <sheetName val="Limpeza"/>
      <sheetName val="Remoção árvores"/>
      <sheetName val="Cubação Após Limpeza "/>
      <sheetName val="REGULARIZAÇÃO DE SUB LEITO"/>
      <sheetName val="VOLUME DE SUB BASE E BASE"/>
      <sheetName val="TRANP.SUB E BASE"/>
      <sheetName val="RECONFORMAÇÃO"/>
      <sheetName val="#REF"/>
      <sheetName val="Memória de cálc serv prelim"/>
      <sheetName val="Reajustamento "/>
      <sheetName val="RESUMO-OITAVA_MEDIÇÃO"/>
      <sheetName val="DMT_EV_SUB_BASE"/>
      <sheetName val="CÁLC.DMT-T_SUB_BASE"/>
      <sheetName val="Transporte_Sub-Base"/>
      <sheetName val="DMT_EV_Base"/>
      <sheetName val="CÁLC.DMT-T_Base"/>
      <sheetName val="Transporte_Base"/>
      <sheetName val="TSD COM FOG"/>
      <sheetName val="DMT_EV_TSD"/>
      <sheetName val="CÁLC.DMT-T_TSD"/>
      <sheetName val="Transporte_Brita_TSD"/>
      <sheetName val="Transporte_CONCRETO_MEIO_FIO"/>
      <sheetName val="Caixas de Contenção"/>
      <sheetName val="RECONFORMAÇÃO DE JAZIDAS"/>
      <sheetName val="Sinalização"/>
      <sheetName val="Dados Contrato valendo"/>
      <sheetName val="Oficio valendo"/>
      <sheetName val="Preliminar"/>
      <sheetName val="Boletim de desempenho"/>
      <sheetName val="Dados Contrato "/>
      <sheetName val="Reajustamento 2ª Med"/>
      <sheetName val="Reajustamento 1ª Med"/>
      <sheetName val="secção tipo 01"/>
      <sheetName val="Cubação-aterro completo "/>
      <sheetName val="Cubação-aterro parcial"/>
      <sheetName val="secção tipo 2"/>
      <sheetName val="Limpeza Faixa de Dominio"/>
      <sheetName val="Compactação 100% "/>
      <sheetName val="DRENO DPS - 07 "/>
      <sheetName val="tr brita dreno"/>
      <sheetName val="Compactação 100_ PN"/>
      <sheetName val="Compactação 95_ PN"/>
      <sheetName val="Controle orçam"/>
      <sheetName val="Rem Mec Rev Bet"/>
      <sheetName val="Base -  transporte "/>
      <sheetName val="Base - compactação"/>
      <sheetName val="Imprimação Base"/>
      <sheetName val="Imprimação tapa buraco"/>
      <sheetName val="Pintura de ligação-CBUQ"/>
      <sheetName val="CBUQ "/>
      <sheetName val="Mom transp agreg-massa-CBUQ"/>
      <sheetName val="Mistura betum - tapa buraco"/>
      <sheetName val="Mom transp agreg-massa-tapa bur"/>
      <sheetName val="Material betuminoso"/>
      <sheetName val="Aterro Compactado-Portel"/>
      <sheetName val="DMT-Terraplenagem-Portel"/>
      <sheetName val="Enrocamento-Portel"/>
      <sheetName val="Escav mecan vala"/>
      <sheetName val="Bidim-tubos-Portel"/>
      <sheetName val="Orç"/>
      <sheetName val="Decl 2"/>
      <sheetName val="Decl 1"/>
      <sheetName val="Binfo"/>
      <sheetName val="Ofício Fabiano"/>
      <sheetName val="Pint ligação-capa"/>
      <sheetName val="CBUQ-capa rolamento "/>
      <sheetName val="Mom trans agreg-massa-CBUQ-capa"/>
      <sheetName val="TSS-TSD-FOG"/>
      <sheetName val="TRANSP -TSS-TSD-Agreg-pav"/>
      <sheetName val="TRANSP -TSS-TSD-Agreg-não pav"/>
      <sheetName val="Dreno long prof"/>
      <sheetName val="DRENAGEM -Transp mat-Rod Pav "/>
      <sheetName val="Reconf mec faixa domí"/>
      <sheetName val="Ofício Fabiano-trecho 1"/>
      <sheetName val="Trecho 1 - 10ª Med Prov"/>
      <sheetName val="Ofício Fabiano Trecho 2"/>
      <sheetName val="trecho 2 - 10ª Med Prov"/>
      <sheetName val="Resumo Receber 10ª med"/>
      <sheetName val="Medido por Serviço "/>
      <sheetName val="Resumo até 10ª med"/>
      <sheetName val="Contratos Novos"/>
      <sheetName val="Desempenho parcial"/>
      <sheetName val="OAC (1)-Constr"/>
      <sheetName val="OAC (2)-Transp mat"/>
      <sheetName val="Grama (2)"/>
      <sheetName val="Base-Sub-base - compactação"/>
      <sheetName val="Base-Sub-base transporte "/>
      <sheetName val="TSS-TSD-Agregados"/>
      <sheetName val="Dest árvores d=0,15-0,30m "/>
      <sheetName val="Avanço Físico-1"/>
      <sheetName val="Avanço Físico-2"/>
      <sheetName val="Devolução Momento transporte"/>
      <sheetName val="Devolução RR-2C"/>
      <sheetName val="Devolução CM-30"/>
      <sheetName val="Estorno TSD - Acostamento"/>
      <sheetName val="Base-transp-não pav"/>
      <sheetName val="Base-transp-rod pav"/>
      <sheetName val="TRANSP -TSD-Agreg-pav"/>
      <sheetName val="TRANSP -TSD-Agreg-não pav"/>
      <sheetName val="CBUQ-Capa"/>
      <sheetName val="Mom trans agreg-mas-CBUQ-capa"/>
      <sheetName val="Material Betuminoso "/>
      <sheetName val="Contratos novos-resumo"/>
      <sheetName val="RESUMO-DVOP (2)"/>
      <sheetName val="RESUMO-DVOP (3)"/>
      <sheetName val="RESUMO-DVOP (4)"/>
      <sheetName val="RESUMO-DVOP (5)"/>
      <sheetName val="RESUMO-DVOP (6)"/>
      <sheetName val="RESUMO-DVOP (7)"/>
      <sheetName val="RESUMO-DVOP (8)"/>
      <sheetName val="RESUMO-DVOP (9)"/>
      <sheetName val="RESUMO-DVOP (10)"/>
      <sheetName val="RESUMO-DVOP (11)"/>
      <sheetName val="RESUMO-DVOP (12)"/>
      <sheetName val="Crono Físico-Erosão Portelãndia"/>
      <sheetName val="Crono Físico-Serra Parecis-traç"/>
      <sheetName val="Aterro Compactado-Serra Parecis"/>
      <sheetName val="DMT-Terraplenagem-Serra Parecis"/>
      <sheetName val="Mob-Cant-Serv topog"/>
      <sheetName val="Escavação material-Portel"/>
      <sheetName val="Adm local-manut canteiro"/>
      <sheetName val="Aterro-Acesso Ribeirãozinho"/>
      <sheetName val="DMT terrapl-Acesso Ribeirão  "/>
      <sheetName val="Aterro-MT-100"/>
      <sheetName val="DMT terrapl-MT-100  "/>
      <sheetName val="terrapl -Compact de aterros"/>
      <sheetName val="DMT Transp Sub-base"/>
      <sheetName val="Base-Sub-base- transporte "/>
      <sheetName val="Boletim desemp"/>
      <sheetName val="Resumo "/>
      <sheetName val="Reajust"/>
      <sheetName val="Cronogr"/>
      <sheetName val="Escav-reater-aterro "/>
      <sheetName val="DMT-Terraplenagem"/>
      <sheetName val="Rachão -enrocamento"/>
      <sheetName val="Rachão-enroc- transp "/>
      <sheetName val="Sub-base-Base -  transporte "/>
      <sheetName val="Sub-base-Base - compactação"/>
      <sheetName val="Pré-misturado- SERRA"/>
      <sheetName val="Momento transp agregados-massa"/>
      <sheetName val="Corrigida-fev-12"/>
      <sheetName val="Aterro Terraplenagem "/>
      <sheetName val="Base-compactação"/>
      <sheetName val="Contratos Novos Rest Rodovias"/>
      <sheetName val="Conf pista rev primário"/>
      <sheetName val="Espalh mat revest prim"/>
      <sheetName val="Transp local rod não pav"/>
      <sheetName val="Esc Carga mat Jazida"/>
      <sheetName val="Limpeza de áreas arv 0,15m"/>
      <sheetName val="terrapl -Compact de aterros (2)"/>
      <sheetName val="terrapl -trevos-corte-aterro"/>
      <sheetName val="DMT terrapl  "/>
      <sheetName val="Regula "/>
      <sheetName val="Sub-base-Base-Transporte"/>
      <sheetName val="Mob-Cant-Serv topog "/>
      <sheetName val="OAC-Valeta VPC -Transp mat "/>
      <sheetName val="OAC-Valeta VPA -Transp mat"/>
      <sheetName val="OAC-Remoção Bueiros-Transp mat"/>
      <sheetName val="CERCAS-Transp mat"/>
      <sheetName val="OAC -Transp mat"/>
      <sheetName val="DRENO LONG PROF -Transp mat "/>
      <sheetName val="Base- transporte "/>
      <sheetName val="Limp de áreas arv 0,15m-Rodovia"/>
      <sheetName val="Dest árvores d &gt; 0,30m"/>
      <sheetName val="DMT Transp Base"/>
      <sheetName val="Avanço Físico-1 "/>
      <sheetName val="Base-transporte"/>
      <sheetName val="Pint ligação "/>
      <sheetName val="Mom transp brita-Rod n Pav"/>
      <sheetName val="Mob-Cant-Acamp"/>
      <sheetName val="Dreno long profundo"/>
      <sheetName val="dren long prof-transp-Rod Pav"/>
      <sheetName val="dren long prof-transp-Rod N Pav"/>
      <sheetName val="OAC -Transp mat-Rod N Pav"/>
      <sheetName val="OAC -Transp mat-Rod Pav"/>
      <sheetName val="Aterro-2"/>
      <sheetName val="DMT terrapl-2"/>
      <sheetName val="terrapl -Compact de aterros-2"/>
      <sheetName val="terrapl -Compact de aterros-1"/>
      <sheetName val="Aterro-1"/>
      <sheetName val="DMT terrapl-1  "/>
      <sheetName val="Plan Resumo Medição"/>
      <sheetName val="Avanço Físico "/>
      <sheetName val="Mob-Desmob-Cant-veículo"/>
      <sheetName val="Mom trans agr-mas-CBUQ-Rod Pav "/>
      <sheetName val="Mom tr-agr-mas-CBUQ-Rod n Pav"/>
      <sheetName val="Imprimação-fresagem"/>
      <sheetName val="Pint ligação-binder"/>
      <sheetName val="Fresagem descontínua"/>
      <sheetName val="CBUQ-binder-fresagem "/>
      <sheetName val="Mom trans agreg-mas-CBUQ-Binder"/>
      <sheetName val="Limpeza meio fio  "/>
      <sheetName val="Imprimação Base "/>
      <sheetName val="Sub-base - transporte "/>
      <sheetName val="Sub-base - compactação "/>
      <sheetName val="Base - transporte"/>
      <sheetName val="Base - compactação "/>
      <sheetName val="Rem Mec Cam Gran Pav"/>
      <sheetName val="Transp Rev Bet "/>
      <sheetName val="TSS-TSD-FOG "/>
      <sheetName val="TSS-TSD-Transp Agregados  "/>
      <sheetName val=" Material betuminoso "/>
      <sheetName val="Mist betum"/>
      <sheetName val="PMF-Mom transp agreg-massa"/>
      <sheetName val="Momento Transp agreg-massa"/>
      <sheetName val="CBUQ - TAPA BURACO"/>
      <sheetName val="REMOÇÃO MANUAL REVEST BET"/>
      <sheetName val="Remoção manual revest betum"/>
      <sheetName val="MOMENTO TRANSP AGREG-EMULSÃO"/>
      <sheetName val="Pint ligação-binder-capa"/>
      <sheetName val="Mom Trans agre-massa-CBUQ-remen"/>
      <sheetName val="CBUQ - Binder - fresagem"/>
      <sheetName val="Sub-base-base-compactação"/>
      <sheetName val="Imprimação-Tapa Buraco"/>
      <sheetName val="Mist Betuminosa - Tapa Buraco"/>
      <sheetName val="Pint ligação-tapa buraco"/>
      <sheetName val="Roçada-Placa Obra "/>
      <sheetName val="Aditivo-Memória de cálculo"/>
      <sheetName val="Planilha aditivo"/>
      <sheetName val="Plan Orç Preços a PI"/>
      <sheetName val="Plan Orç Preços Set-12"/>
      <sheetName val="DRENAGEM -Transp mat-Rod Pav"/>
      <sheetName val="DRENAGEM -Transp mat-Rod N Pav"/>
      <sheetName val="Transporte OAC-BSTC"/>
      <sheetName val="DMT Transp local"/>
      <sheetName val="Sub-base- transporte "/>
      <sheetName val="Reajustamento corrigido 8ª Med"/>
      <sheetName val="Reajustamento corrigido 9ª Med"/>
      <sheetName val="Ponte de Concreto-1"/>
      <sheetName val="Ponte de Concreto-2"/>
      <sheetName val="Tubulação dren urbana"/>
      <sheetName val="Transp-Tubulação Urbana "/>
      <sheetName val="Drenag superf "/>
      <sheetName val="Drenagem com estaqueamento"/>
      <sheetName val="OAC-Dren Superf-Transp"/>
      <sheetName val="Plantio de grama-canteiros"/>
      <sheetName val="Hidross-Reconf áreas jaz-emprés"/>
      <sheetName val="Limpeza de áreas arv 0,15m "/>
      <sheetName val="Terrapl Escav e carga 1ª cat"/>
      <sheetName val="Terrapl Vol comp e Mom Transp"/>
      <sheetName val="OAC-Escav e reaterro"/>
      <sheetName val="Sub-base e Base-transporte "/>
      <sheetName val="Base e Sub-base-compactação"/>
      <sheetName val="TRANSP -TSS-TSD-Agreg-Rod Pav"/>
      <sheetName val="Hidrossemeadura e cerca"/>
      <sheetName val="Regul da faixa de domínio"/>
      <sheetName val="Resumo Receber 1ª Med"/>
      <sheetName val=".xls]Ofício"/>
      <sheetName val=".xls]RESUMO-DVOP"/>
      <sheetName val=".xls]Avanço Físico"/>
      <sheetName val=".xls]Controle orçam"/>
      <sheetName val=".xls]Mob-Cant-Serv topog"/>
      <sheetName val=".xls]Reajustamento "/>
      <sheetName val=".xls]Dreno long prof"/>
      <sheetName val=".xls]DRENAGEM -Transp mat-Rod P"/>
      <sheetName val=".xls]DRENAGEM -Transp mat-Rod N"/>
      <sheetName val=".xls]OAC"/>
      <sheetName val=".xls]Transporte OAC-BSTC"/>
      <sheetName val=".xls]Patrolamento"/>
      <sheetName val=".xls]Conf pista rev primário"/>
      <sheetName val=".xls]Espalh mat revest prim"/>
      <sheetName val=".xls]Transp local rod não pav"/>
      <sheetName val=".xls]DMT Transp local"/>
      <sheetName val=".xls]Esc Carga mat Jazida"/>
      <sheetName val=".xls]Aterro"/>
      <sheetName val=".xls]DMT terrapl  "/>
      <sheetName val=".xls]terrapl -Compact de aterro"/>
      <sheetName val=".xls]Regula"/>
      <sheetName val=".xls]Sub-base- transporte "/>
      <sheetName val=".xls]Contratos Novos"/>
      <sheetName val=".xls]Desempenho parcial"/>
      <sheetName val="Planilha orç adequada"/>
      <sheetName val="BSTC-D=0,80-TRANSP ROD PAV"/>
      <sheetName val="BSTC-D=0,80-TRANSP ROD N PAV"/>
      <sheetName val="BSTC-D=0,60-TRANSP ROD PAV"/>
      <sheetName val="BSTC-D=0,60-TRANSP ROD N PAV "/>
      <sheetName val="Drenagem-meio fio"/>
      <sheetName val="Dren-descidas-entradas-dissip"/>
      <sheetName val="Controle de erosões"/>
      <sheetName val="hidross-reconf jazidas"/>
      <sheetName val="Aterro-3"/>
      <sheetName val="DMT terrapl-3"/>
      <sheetName val="terrapl -Compact de aterros -3"/>
      <sheetName val="Mom transp brita-Rod "/>
      <sheetName val="M.trans agr-mas-CBUQ-Rod N Pav "/>
      <sheetName val="Aterro-3-cancelado"/>
      <sheetName val="DMT terrapl-3-cancelado"/>
      <sheetName val="terrapl -Comp aterros-3-cancela"/>
      <sheetName val="ESCAV MEC VALA 1A CATEG "/>
      <sheetName val="COMPACT ATERROS 100% "/>
      <sheetName val="REMOÇÃO MEC REVEST BETUM"/>
      <sheetName val="SUB-BASE - COMPACTAÇÃO"/>
      <sheetName val="TRANSPORTE DE SUB-BASE E BASE "/>
      <sheetName val="TRANSPORTE DE SUB-BASE E BA (2)"/>
      <sheetName val="DRENAGEM (2)"/>
      <sheetName val="TAPA BURACO-MISTURA BETUMINOSA"/>
      <sheetName val="MISTURA BETUMINOSA"/>
      <sheetName val="Mom trans agreg-mas-binder"/>
      <sheetName val="Sinalização "/>
      <sheetName val="Hidrossemeadura de talude "/>
      <sheetName val="Regul fxa domínio-semeadura "/>
      <sheetName val="Mom transp brita-Rod"/>
      <sheetName val="Corte Mat 3ª cat "/>
      <sheetName val="DMT mat 3ª cat "/>
      <sheetName val="Colchão drenante para reb rocha"/>
      <sheetName val="Mom transp brita-Colchão dren"/>
      <sheetName val="Estorno-aterro-1"/>
      <sheetName val="Estorno-DMT terrapl-1"/>
      <sheetName val="Estorno-terrapl -Comp aterros-1"/>
      <sheetName val="Estorno-aterro-2"/>
      <sheetName val="Estorno-DMT terrapl-2"/>
      <sheetName val="Estorno-terrapl-comp aterros-2"/>
      <sheetName val="Estorno sinalização"/>
      <sheetName val="Expurgo de Jazida"/>
      <sheetName val="Medição Cerca"/>
      <sheetName val="Transp OC"/>
      <sheetName val="Quantificação OC"/>
      <sheetName val="Aterro estorno"/>
      <sheetName val="DMT terrapl-aterro estorno"/>
      <sheetName val="Compactação aterro estorno"/>
      <sheetName val="Comp-transp-Botafora-estorno"/>
      <sheetName val="Regula-estorno"/>
      <sheetName val="Sub-base- transporte-estorno"/>
      <sheetName val="Regula rod e trevo"/>
      <sheetName val="Sub-base- transporte"/>
      <sheetName val="Aterro 3 - Rodovia"/>
      <sheetName val="DMT 3 - terrapl-aterro rodovia"/>
      <sheetName val="Compactação 3-aterro rodovia"/>
      <sheetName val="Comp-transp-B.fora-3-rodovia"/>
      <sheetName val="Aterro 2 - Rodovia"/>
      <sheetName val="DMT 2 - terrapl-aterro rodo"/>
      <sheetName val="Compactação 2-aterro rod"/>
      <sheetName val="Comp-transp-B.fora-2-rod "/>
      <sheetName val="Aterro trevo"/>
      <sheetName val="DMT terrapl-aterro 2"/>
      <sheetName val="Compactação aterro 2"/>
      <sheetName val="DMT terrapl-aterro 1"/>
      <sheetName val="Compactação aterro-1"/>
      <sheetName val="Estorno Cerca 1"/>
      <sheetName val="Estorno cerca 2"/>
      <sheetName val="Mat bax cap sup-Bota-fora"/>
      <sheetName val="Compactação-transp-Bota-fora"/>
      <sheetName val="Avanço Físico-1  "/>
      <sheetName val="Avanço Físico-2 "/>
      <sheetName val="Aterro  "/>
      <sheetName val="DMT 1 - terrapl"/>
      <sheetName val="Compactação aterro "/>
      <sheetName val="Comp-transp-B.fora"/>
      <sheetName val="PRÉ-MISTURADO - TAPA BURACO"/>
      <sheetName val="DMT terrapl-aterro "/>
      <sheetName val="QR"/>
      <sheetName val="bx cap"/>
      <sheetName val="pint_lig"/>
      <sheetName val="transp pav"/>
      <sheetName val="DMTa"/>
      <sheetName val="transpOAC"/>
      <sheetName val="transpOC"/>
      <sheetName val="qtfiOAC"/>
      <sheetName val="qtfiOC"/>
      <sheetName val="NSbueiro"/>
      <sheetName val="NScerca"/>
      <sheetName val="alt_cubPonte"/>
      <sheetName val="alt_cub_varian_daMata"/>
      <sheetName val="qtfiDRE"/>
      <sheetName val="transpDRE"/>
      <sheetName val="ns-eda-dad-deb"/>
      <sheetName val="ns meio-fio"/>
      <sheetName val="transp.pav-proj"/>
      <sheetName val="2"/>
      <sheetName val="1"/>
      <sheetName val="Índices de Reajustamento"/>
      <sheetName val="Acomp. Medição"/>
      <sheetName val="Planilha com Reajustamento"/>
      <sheetName val="Planilha Comparativa - Custo"/>
      <sheetName val="S Trecho KM 166 - KM 370"/>
      <sheetName val="Sub-Base-Compact"/>
      <sheetName val="Dren-tubulação-meio fio-desc"/>
      <sheetName val="Drenagem-concreto-lastros"/>
      <sheetName val="Dren-Tubos-Transp mat-Rod Pav "/>
      <sheetName val="Dren-concr-Transp mat-Rod Pav"/>
      <sheetName val="Contratos Novos Rest Rodov"/>
      <sheetName val="Tubulação+ escav+ meio fio"/>
      <sheetName val="Concret+lastro brita+caixas"/>
      <sheetName val="Transp Concreto"/>
      <sheetName val="Transp brita"/>
      <sheetName val="Reconf áreas jazidas e emprést"/>
      <sheetName val="Pint ligação-capa-fresagem"/>
      <sheetName val="CBUQ - Capa - fresagem"/>
      <sheetName val="Mom trans agreg-mas-CBUQ-remend"/>
      <sheetName val="Ofício encaminhamento"/>
      <sheetName val="Resumo Receber 7ª med"/>
      <sheetName val="Rem Mec Rev Bet - Transporte"/>
      <sheetName val="Limpeza-Roçada "/>
      <sheetName val="Sub-Base-compactação"/>
      <sheetName val="DRENO PROF-Trans mat-Rod não Pa"/>
      <sheetName val="Resumo Receber 3ª Med"/>
      <sheetName val="DRENAGEM -Transp mat-Rod não Pa"/>
      <sheetName val="OAC -Transp mat Rod não Pav"/>
      <sheetName val="Trecho 1 - 6ª Med Prov"/>
      <sheetName val="trecho 2 - 6ª Med Prov"/>
      <sheetName val="Resumo Receber 6ª med"/>
      <sheetName val="Resumo recebido até 6ª Med Prov"/>
      <sheetName val="Fisico %"/>
      <sheetName val="Fisico"/>
      <sheetName val="Financeiro"/>
      <sheetName val="Fisico % (2)"/>
      <sheetName val="Medição Líquida"/>
      <sheetName val="Andamento Fisico"/>
      <sheetName val="Andamento Fisico - Anexo I"/>
      <sheetName val="Andamento Fisico - Anexo II"/>
      <sheetName val="Memória de Cálculo - Resumo"/>
      <sheetName val="Boletim de Desempenho Parcial"/>
      <sheetName val="Quadro de Const Rodoviaria"/>
      <sheetName val="Mapa de Chuva"/>
      <sheetName val="CAPA (2)"/>
      <sheetName val="CAPA (3)"/>
      <sheetName val="CAPA (8)"/>
      <sheetName val="CAPA (4)"/>
      <sheetName val="CAPA (9)"/>
      <sheetName val="CAPA (5)"/>
      <sheetName val="CAPA (7)"/>
      <sheetName val="DNER"/>
      <sheetName val="Crédito"/>
      <sheetName val="CAPA (6)"/>
      <sheetName val="capa (10)"/>
      <sheetName val="Cálculo"/>
      <sheetName val="DG"/>
      <sheetName val="7CONT FIN"/>
      <sheetName val="9CONT FIS"/>
      <sheetName val="ROSTO I"/>
      <sheetName val="REM SUP PISTA"/>
      <sheetName val="REM PROF."/>
      <sheetName val="MICRO"/>
      <sheetName val="FRESA DESC"/>
      <sheetName val="P_LIGAÇÃO F. DESC"/>
      <sheetName val="CBUQ&quot;C&quot;F.D."/>
      <sheetName val="FRESA CONT."/>
      <sheetName val="P_LIGAÇÃO F. CONT"/>
      <sheetName val="CBUQ &quot;C&quot;F.C. "/>
      <sheetName val="P.LIG. CBUQ &quot;D&quot;"/>
      <sheetName val="CBUQ &quot;D&quot;"/>
      <sheetName val="TSD POL."/>
      <sheetName val="REM SUP ACOST"/>
      <sheetName val="REM PROF.ACOST"/>
      <sheetName val="LIMP.ACOST."/>
      <sheetName val="MATBET-"/>
      <sheetName val="MOBCANT"/>
      <sheetName val="MAN"/>
      <sheetName val="MAN1"/>
      <sheetName val="CSV"/>
      <sheetName val="TACHAS REFLET"/>
      <sheetName val="1CAPA"/>
      <sheetName val="2APRES"/>
      <sheetName val="3APRES1"/>
      <sheetName val="4MAPA"/>
      <sheetName val="5DC"/>
      <sheetName val="6C FIN"/>
      <sheetName val="CONT NE"/>
      <sheetName val="8C FIS"/>
      <sheetName val="10AV FIS"/>
      <sheetName val="11PLUV"/>
      <sheetName val="12RH"/>
      <sheetName val="13EQ"/>
      <sheetName val="14IVE"/>
      <sheetName val="IVE MICRO"/>
      <sheetName val="IVE CBUQ"/>
      <sheetName val="COMENT"/>
      <sheetName val="ISSQN_DEZ2007"/>
      <sheetName val="Resumo do lote I"/>
      <sheetName val="Planilha de Alteração"/>
      <sheetName val="Dados da alteração"/>
      <sheetName val="Comparativo de preço"/>
      <sheetName val="Memoria de calculo quant. (2)"/>
      <sheetName val="BR-230 POMBAL-S.GONÇALO"/>
      <sheetName val="Diagrama PB - SG"/>
      <sheetName val="PLAN. PB - SG"/>
      <sheetName val="S.GONÇALO Div PB-CE"/>
      <sheetName val="Diagrama Div PB-CE"/>
      <sheetName val="PLAN. S.G - DIV PB.CE"/>
      <sheetName val="BR-405 "/>
      <sheetName val="Diagrama BR-405"/>
      <sheetName val="PLAN. BR-405"/>
      <sheetName val="BR-116"/>
      <sheetName val="Diagrama BR-116"/>
      <sheetName val="PLAN. BR-116"/>
      <sheetName val="BODE"/>
      <sheetName val="REP SUP"/>
      <sheetName val="REP PROF"/>
      <sheetName val="FRESA"/>
      <sheetName val="CAPA PIS ACOST"/>
      <sheetName val="MATBET"/>
      <sheetName val="2SUMÁRIO"/>
      <sheetName val="BUEIRO"/>
      <sheetName val="SINALIZAÇÃO VERTICAL"/>
      <sheetName val="CAPA PIS "/>
      <sheetName val="LAMA ASFÁLTICA"/>
      <sheetName val="REAJUSTE - 8ªMED"/>
      <sheetName val="MEMO 1"/>
      <sheetName val="CAPA 1"/>
      <sheetName val="8a Medição"/>
      <sheetName val="Muro de Arrimo"/>
      <sheetName val="Cortina Atirantada"/>
      <sheetName val="Tirantes"/>
      <sheetName val="Pré Moldado"/>
      <sheetName val="Transporte locais"/>
      <sheetName val="Sup. Mold. local"/>
      <sheetName val="Vol. Escav. Trin"/>
      <sheetName val="Rel. Foto"/>
      <sheetName val="Sub-base e Base-trans-não pav  "/>
      <sheetName val="Base-Sub-Base-compactação"/>
      <sheetName val="Trecho 1 - 7ª Med Prov"/>
      <sheetName val="trecho 2 - 7ª Med Prov"/>
      <sheetName val="Resumo recebido até 7ª Med Prov"/>
      <sheetName val="Canteiro"/>
      <sheetName val="AVS"/>
      <sheetName val="Ctr. (3)"/>
      <sheetName val="Diversos"/>
      <sheetName val="Trechos"/>
      <sheetName val="Vínculo (2)"/>
      <sheetName val="COLAR (2)"/>
      <sheetName val="Ctr. (2)"/>
      <sheetName val="Reciclagem de Base 1"/>
      <sheetName val="Reciclagem de Base 2"/>
      <sheetName val="CBUQ pol"/>
      <sheetName val="CBUQ Massa Fina"/>
      <sheetName val="Lama Grossa"/>
      <sheetName val="TSSp"/>
      <sheetName val="Remoção CBUQ"/>
      <sheetName val="Selagem de trinca"/>
      <sheetName val="Micro Rev. 2 Cam."/>
      <sheetName val="AAUQ"/>
      <sheetName val="DCD 02 "/>
      <sheetName val="RBAM"/>
      <sheetName val="Base Solo Estab."/>
      <sheetName val="DPS 01"/>
      <sheetName val="Esc mat 1ª cat 600 a 800"/>
      <sheetName val="Compact 100% PN"/>
      <sheetName val="STC 03"/>
      <sheetName val="EDA 01"/>
      <sheetName val="Gabião"/>
      <sheetName val="BSD 03"/>
      <sheetName val="DSS 03"/>
      <sheetName val="BSD 01"/>
      <sheetName val="Reciclagem de Base com BRITA"/>
      <sheetName val="RBSM"/>
      <sheetName val="RBAM(FS)"/>
      <sheetName val="Fresagem Cont."/>
      <sheetName val="Vínculo"/>
      <sheetName val="COLAR"/>
      <sheetName val="Ctr."/>
      <sheetName val="QuQuant"/>
      <sheetName val="Quantidades-serviços"/>
      <sheetName val="Quantidades_mat.bet"/>
      <sheetName val="Quant-serviços_manutenção"/>
      <sheetName val="Quant-serviços_conservaçào"/>
      <sheetName val="quant por solução"/>
      <sheetName val="cronograma fisico por ativ"/>
      <sheetName val=" DMT"/>
      <sheetName val="VCP"/>
      <sheetName val="PRE"/>
      <sheetName val="JOÃO ANDRÉ"/>
      <sheetName val="ACESSO 01"/>
      <sheetName val="CONTORNO"/>
      <sheetName val="ACESSO 02"/>
      <sheetName val="sinalização horizontal"/>
      <sheetName val="TACHAS"/>
      <sheetName val="CPU-LOTE 30"/>
      <sheetName val="CPU-Lote 30-básico"/>
      <sheetName val="Cpu"/>
      <sheetName val="CHE"/>
      <sheetName val="MObra"/>
      <sheetName val="Crono"/>
      <sheetName val="BDI"/>
      <sheetName val="EncSoc"/>
      <sheetName val="Cadastros"/>
      <sheetName val="QTR"/>
      <sheetName val="TABELA"/>
      <sheetName val="PLANILHA DE MEDIÇÃO"/>
      <sheetName val="Mem. Cálculo"/>
      <sheetName val="Croqui Canteiro"/>
      <sheetName val="Foto 01 e 02 "/>
      <sheetName val="Foto 03 e 04"/>
      <sheetName val="Foto 05 e 06"/>
      <sheetName val="Foto 07 e 08"/>
      <sheetName val="geral"/>
      <sheetName val="FRESAGEM"/>
      <sheetName val="FRESAGEM (I)"/>
      <sheetName val="RECOMPOS. REV.CBUQ(XIV)"/>
      <sheetName val="SINAL HORIZ"/>
      <sheetName val="ESCAVAÇÃO(II)ok"/>
      <sheetName val="ESC MEC DE VALA(VI)"/>
      <sheetName val="CONCR CICL 01"/>
      <sheetName val="ARGAMASSA 02"/>
      <sheetName val="ENROC JOG 03"/>
      <sheetName val="ENROC ARRUM 04"/>
      <sheetName val="CONCR CIM (XII)"/>
      <sheetName val="FORMA (IV)"/>
      <sheetName val="LIMP PONTE"/>
      <sheetName val="LIMP DE VALA DE DRENAGEM 07"/>
      <sheetName val="LIMP DE DESCIDA D AGUA (V)"/>
      <sheetName val="GUARDA CORPO (III)"/>
      <sheetName val="RECOMP MAN ATERRO 09"/>
      <sheetName val="REMOÇÃO DE MAN DE BARREIRA 10"/>
      <sheetName val="RECOMP MEC ATERRO 11"/>
      <sheetName val="ROÇ MAN (IX)"/>
      <sheetName val="ROÇ COL (X)"/>
      <sheetName val="REGMECFAIXA(I)OK"/>
      <sheetName val="CAPINA(XI)"/>
      <sheetName val="CAIAÇÃO (VIII)"/>
      <sheetName val="LIMPPLACA(VI)"/>
      <sheetName val="RECOMPPLACA(VII)"/>
      <sheetName val="LIMP SARJ M FIO((IV)"/>
      <sheetName val="LIMP BUEIRO"/>
      <sheetName val="REMENDO PRO FRIO"/>
      <sheetName val="REMENDO PROF PIL"/>
      <sheetName val="CORR DEF MAN FRIO"/>
      <sheetName val="CORR DEF MBUQ(XIII)"/>
      <sheetName val="CHUVA"/>
      <sheetName val="Empreiteira_Agrimat"/>
      <sheetName val="Regular mec Faixa dom"/>
      <sheetName val="SPA_Esc Jaz e Tranp."/>
      <sheetName val="Reconf Plataforma"/>
      <sheetName val="Agregados P OAC"/>
      <sheetName val="Grama muda"/>
      <sheetName val="Medição (2)"/>
      <sheetName val="Terraplenagem"/>
      <sheetName val="Pavimentação"/>
      <sheetName val="Componente Ambiental"/>
      <sheetName val="Obras Complementares"/>
      <sheetName val="Inst. Cant. Acamp. Mob. Desmob."/>
      <sheetName val="Anexo 2 Cubação Aterro"/>
      <sheetName val="Cronograma F-F Proposta"/>
      <sheetName val="Cronograma Planejamento"/>
      <sheetName val="Capa Anexos"/>
      <sheetName val="GRAFICO"/>
      <sheetName val="mapa geografico"/>
      <sheetName val="Medição Acumulada"/>
      <sheetName val="memória de calculo_liquida"/>
      <sheetName val="PGQ _ Mapa de Chuva4"/>
      <sheetName val="PLANILHA ISSQN"/>
      <sheetName val="RELATORIO 2não"/>
      <sheetName val="Memoria"/>
      <sheetName val="Reaj Med 02"/>
      <sheetName val="Folha de Med"/>
      <sheetName val="QUADRO"/>
      <sheetName val="Contr.Pluviom."/>
      <sheetName val="Capa Foto"/>
      <sheetName val="C378 Distribuicao de Massas Lot"/>
      <sheetName val="Aterros"/>
      <sheetName val="TAPA BUR MBUF REC "/>
      <sheetName val="TAPA BUR MBUQ REC"/>
      <sheetName val="RECOMP_ MAN MBUQ"/>
      <sheetName val="RECOMP_ REC MBUQ OK"/>
      <sheetName val="REMENDO MBUQ REC"/>
      <sheetName val="REMENDO MBUF MAN "/>
      <sheetName val="REMENDO MBUF REC"/>
      <sheetName val="CORR MBUQ MAN"/>
      <sheetName val="CORR MBUF MAN"/>
      <sheetName val="CORR MBUQ REC"/>
      <sheetName val="CORR MBUF REC"/>
      <sheetName val="C_U"/>
      <sheetName val="C.U"/>
      <sheetName val="Parâmetros Gerais"/>
      <sheetName val="Medição Completa det"/>
      <sheetName val="Medição Completa"/>
      <sheetName val="Medição (2"/>
      <sheetName val="Manutenção"/>
      <sheetName val="Medição Líquida (2)"/>
      <sheetName val="Memória de Cálculo (2)"/>
      <sheetName val="Cronograma de atividades"/>
      <sheetName val="Orçamento por Kmf"/>
      <sheetName val="Medição Completa det2"/>
      <sheetName val="Mob"/>
      <sheetName val="Memória de Cálculo"/>
      <sheetName val="Distribuição de Massas"/>
      <sheetName val="Quadro Const Rodoviaria"/>
      <sheetName val="Planilha Contratada"/>
      <sheetName val="Diario de Obra (2)"/>
      <sheetName val="C"/>
      <sheetName val="RECOMPOSIÇÃO MAN"/>
      <sheetName val="_TRANSPORTE MAN"/>
      <sheetName val="Rel_19ª med_"/>
      <sheetName val="Minuta"/>
      <sheetName val="Enc Sociais"/>
      <sheetName val="Tabela de Materiais"/>
      <sheetName val="Tabela de Equip"/>
      <sheetName val="DMT 50a200C"/>
      <sheetName val="DMT 200a400C"/>
      <sheetName val="DMT 600a800C"/>
      <sheetName val="DMT 800a1000C"/>
      <sheetName val="DMT 1000a1200C"/>
      <sheetName val="DMT 1200a1400C"/>
      <sheetName val="DMT 1400a1600C"/>
      <sheetName val="DMT 2000a3000C"/>
      <sheetName val="DMT ATÉ 7,0 km"/>
      <sheetName val="Aterro95%"/>
      <sheetName val="Usinagem PMF"/>
      <sheetName val="Transp. rod n pav"/>
      <sheetName val="Transp. rod pav"/>
      <sheetName val="Rem mecaniz"/>
      <sheetName val="Esc mec vala"/>
      <sheetName val="BSTC 0,60m"/>
      <sheetName val="BSTC 0,80m"/>
      <sheetName val="BSTC 1,20m"/>
      <sheetName val="Boca BSTC 0,60m"/>
      <sheetName val="Boca BSTC 0,80m"/>
      <sheetName val="Boca BSTC 1,20m"/>
      <sheetName val="BDTC 1,00m"/>
      <sheetName val="BDTC 1,20m"/>
      <sheetName val="Boca BDTC 1,00m"/>
      <sheetName val="Boca BDTC 1,20m"/>
      <sheetName val="BTTC 1,00m"/>
      <sheetName val="BTTC 1,20m"/>
      <sheetName val="Boca BTTC 1,00m"/>
      <sheetName val="Boca BTTC 1,20m"/>
      <sheetName val="CORPO BDCC 1,50 x 1,50"/>
      <sheetName val="CORPO BTCC 1,50 x 2,00"/>
      <sheetName val="CORPO BTCC 2,00 x 2,00"/>
      <sheetName val="CORPO BTCC 2,50 x 2,50 "/>
      <sheetName val="CORPO BSCC 3,00 x 3,00"/>
      <sheetName val="BOCA BDCC 1,50 x 1,50"/>
      <sheetName val="BOCA BTCC 1,50 x 2,00"/>
      <sheetName val="BOCA BTCC 2,00 x 2,00"/>
      <sheetName val="BOCA BTCC 2,50 x 2,50"/>
      <sheetName val="Remoção bueiro exist"/>
      <sheetName val="BOCA BSCC 3,00 x 3,00"/>
      <sheetName val="Dreno DPS07"/>
      <sheetName val="SCC 01"/>
      <sheetName val="SCC 02"/>
      <sheetName val="SCC 03"/>
      <sheetName val="SCC 04"/>
      <sheetName val="SCC 05"/>
      <sheetName val="SCC 06"/>
      <sheetName val="BSD 02"/>
      <sheetName val="STC 01"/>
      <sheetName val="STC 02"/>
      <sheetName val="STC 04"/>
      <sheetName val="STC 06"/>
      <sheetName val="SZG 03"/>
      <sheetName val="MFC 01"/>
      <sheetName val="VPC 02"/>
      <sheetName val="VPC 04"/>
      <sheetName val="VPA 04"/>
      <sheetName val="MFC 03"/>
      <sheetName val="MFC 05"/>
      <sheetName val="CCS 01"/>
      <sheetName val="CCS 02"/>
      <sheetName val="CCS 03"/>
      <sheetName val="CCS 04"/>
      <sheetName val="CCS 08"/>
      <sheetName val="DAR 02"/>
      <sheetName val="DAR 03"/>
      <sheetName val="DAD 02"/>
      <sheetName val="EDA 02"/>
      <sheetName val="BLS 01"/>
      <sheetName val="PVI 03"/>
      <sheetName val="CPV 01"/>
      <sheetName val="Tubul 40"/>
      <sheetName val="Tubul 60"/>
      <sheetName val="Tubul 80"/>
      <sheetName val="Tubul 100"/>
      <sheetName val="Tubul 100 (2)"/>
      <sheetName val="Tubul 120"/>
      <sheetName val="Tubul 120 (2)"/>
      <sheetName val="BLS 02"/>
      <sheetName val="TCC 01"/>
      <sheetName val="Pass sobre canal"/>
      <sheetName val="Lombada"/>
      <sheetName val="Cx BL tipo A"/>
      <sheetName val="Cx BL tipo A1"/>
      <sheetName val="DEB 01"/>
      <sheetName val="DEB 04"/>
      <sheetName val="DEB 05"/>
      <sheetName val="DEB 07"/>
      <sheetName val="DES 01"/>
      <sheetName val="DES 03"/>
      <sheetName val="DEB 08"/>
      <sheetName val="Hidrossem"/>
      <sheetName val="Ench Cant Cent"/>
      <sheetName val="Enleivamento (2)"/>
      <sheetName val="Calçadas"/>
      <sheetName val="Sonorizador"/>
      <sheetName val="Pintura faixa 2 anos"/>
      <sheetName val="Pintura setas zebrados"/>
      <sheetName val="Placa sinal"/>
      <sheetName val="Tacha refl"/>
      <sheetName val="Tachão Refletivo"/>
      <sheetName val="Alv tijolos"/>
      <sheetName val="Alv Pedra Argam"/>
      <sheetName val="Limp cam veg em jazida"/>
      <sheetName val="Esc. de jazida"/>
      <sheetName val="Dente BSTC 60"/>
      <sheetName val="Dente BSTC 100"/>
      <sheetName val="Dente BSTC 120"/>
      <sheetName val="Dente BSTC 80"/>
      <sheetName val="Dente BDTC 100"/>
      <sheetName val="Dente BDTC 120"/>
      <sheetName val="Dente BTTC 120"/>
      <sheetName val="Aço CA25"/>
      <sheetName val="Aço CA50"/>
      <sheetName val="Aço CA60"/>
      <sheetName val="Fôrma comum mad"/>
      <sheetName val="Fôrma comp res"/>
      <sheetName val="Brita Produzida"/>
      <sheetName val="Rocha para britagem"/>
      <sheetName val="Peças Desgaste Britador"/>
      <sheetName val="Solo Local Arg"/>
      <sheetName val="Lastro Brita"/>
      <sheetName val="Concreto magro"/>
      <sheetName val="Concreto 10MPa"/>
      <sheetName val="Concreto 11MPa"/>
      <sheetName val="Concreto 12MPa"/>
      <sheetName val="Concreto 15MPa"/>
      <sheetName val="Concreto 18MPa"/>
      <sheetName val="Concreto 22MPa"/>
      <sheetName val="Concreto Cimento Portl"/>
      <sheetName val="Escor bueiros cel"/>
      <sheetName val="Concreto Ciclópico 12MPa"/>
      <sheetName val="Concreto Ciclópico 15MPa"/>
      <sheetName val="Argamassa 14"/>
      <sheetName val="Grama p replantio"/>
      <sheetName val="Guia mad"/>
      <sheetName val="Escav Manual 1a cat"/>
      <sheetName val="Escav Man de Vala"/>
      <sheetName val="Escav Mec"/>
      <sheetName val="Compac Man"/>
      <sheetName val="RL-1C"/>
      <sheetName val="CM-30"/>
      <sheetName val="RR-2C"/>
      <sheetName val="Transp_Mat_Bet"/>
      <sheetName val="Transp_RR-2C"/>
      <sheetName val="F_MEDIÇÃO_pato_"/>
      <sheetName val="TAPA BUR MBUQ MAN"/>
      <sheetName val="REMENDO MBUQ MAN"/>
      <sheetName val="RELATORIO 1"/>
      <sheetName val="RELATORIO 2"/>
      <sheetName val="F_MEDIÇÃO(pato)"/>
      <sheetName val="F_MEDIÇÃO(apres. ary) "/>
      <sheetName val="Resumo apresent 57 patoary"/>
      <sheetName val="TAPA BUR MBUF MAN"/>
      <sheetName val="RECOMP. MAN MBUQ"/>
      <sheetName val="RECOMP. REC MBUQ OK"/>
      <sheetName val="FRESAGEM MAN"/>
      <sheetName val="FRESAGEM REC"/>
      <sheetName val="REC FAIXA DOM"/>
      <sheetName val=" CONCRETO CIM"/>
      <sheetName val=" FORMA"/>
      <sheetName val=" GUARDA CORPO"/>
      <sheetName val="ESCAV MECAN"/>
      <sheetName val="LIMP SARJ M FIO"/>
      <sheetName val="LIMP DESC DAGUA"/>
      <sheetName val="LIMP DE VALA DE DREN."/>
      <sheetName val="LIMP PLACA"/>
      <sheetName val="RECOMP PLACA"/>
      <sheetName val=" REMOÇÃO DE MAN. DE BARREIRA "/>
      <sheetName val="(ok) ROÇ MAN"/>
      <sheetName val="ROÇ COL"/>
      <sheetName val=" CAIAÇÃO"/>
      <sheetName val="QUANT SERV MAN i"/>
      <sheetName val="QUANT SERV REC I"/>
      <sheetName val=" TRANSPORTE MAN"/>
      <sheetName val="TRANSPORTE REC"/>
      <sheetName val="(ok)TRANSPORTE PIL"/>
      <sheetName val="FRESAGEM MAN rel"/>
      <sheetName val="FRESAGEM REC rel"/>
      <sheetName val="FRESAGEM rel (JOÃO)"/>
      <sheetName val="RECOMPOS. REV.CBUQ(rel)"/>
      <sheetName val="TAPA BUR MBUQ MAN(rel)"/>
      <sheetName val="TAPA BUR MBUF MAN(rel)"/>
      <sheetName val="TAPA BUR MBUQ REC(rel)"/>
      <sheetName val="TAPA BUR MBUF REC(rel)"/>
      <sheetName val="REM.PROF Q MAN(rel) OK"/>
      <sheetName val="REM.PROF Q REC(rel) OK"/>
      <sheetName val="REMENDO PROF F MAN (rel)"/>
      <sheetName val="REMENDO PROF F REC (rel) "/>
      <sheetName val="CORR  MBUQ MAN(rel)"/>
      <sheetName val="CORR  MBUF MAN(rel)"/>
      <sheetName val="CORR  MBUQ REC(rel)"/>
      <sheetName val="CORR  MBUF REC(rel)"/>
      <sheetName val="CAIAÇÃO (rel)ok"/>
      <sheetName val="GUARDA CORPO (rel)"/>
      <sheetName val="CONCR CIM (rel)ok"/>
      <sheetName val="ESCAVAÇÃO(rel)ok"/>
      <sheetName val="RECOMPOS. REV.CBUQ(relat)"/>
      <sheetName val="ESC MEC DE VALA(rel)"/>
      <sheetName val="FORMA (rel)"/>
      <sheetName val="LIMP DE VALA DE DREN. (rel)"/>
      <sheetName val="LIMP DE DESCIDA D AGUA (rel)ok"/>
      <sheetName val="ROÇ MAN (rel)ok"/>
      <sheetName val="ROÇ COL (rel)ok"/>
      <sheetName val="REGMECFAIXA(rel)ok"/>
      <sheetName val="CAPINA(rel)ok"/>
      <sheetName val="LIMPPLACA(rel)ok"/>
      <sheetName val="RECOMPPLACA(rel)ok"/>
      <sheetName val="LIMP SARJ M FIO(rel)ok"/>
      <sheetName val="Planilha Orçamento"/>
      <sheetName val="DADOS GERAIS"/>
      <sheetName val="SERVIÇOS - PATO"/>
      <sheetName val="QUANT. CUSTO"/>
      <sheetName val="Inv."/>
      <sheetName val="Inv.I"/>
      <sheetName val="justificativa"/>
      <sheetName val="Instalação"/>
      <sheetName val="Mobiliz."/>
      <sheetName val="Cronograma 1º"/>
      <sheetName val="Croqui (I)"/>
      <sheetName val="Mat. Bet."/>
      <sheetName val="Calc.transporte"/>
      <sheetName val="Quadro res. transp."/>
      <sheetName val="Preço MBet."/>
      <sheetName val="TLMR"/>
      <sheetName val="TLMB"/>
      <sheetName val="TLCB5-P"/>
      <sheetName val="TLCB5-NP"/>
      <sheetName val="TCCC-P"/>
      <sheetName val="TCCC-NP"/>
      <sheetName val="TLCC4-P"/>
      <sheetName val="TLCC4-NP"/>
      <sheetName val="TCCB10-P"/>
      <sheetName val="D.CONS.M"/>
      <sheetName val="Equip."/>
      <sheetName val="M Obra"/>
      <sheetName val="01 e 02"/>
      <sheetName val="03 e 04"/>
      <sheetName val="05 e 06"/>
      <sheetName val="07 e 08"/>
      <sheetName val="09 e 10"/>
      <sheetName val="11 e 12"/>
      <sheetName val="13 e 14"/>
      <sheetName val="15 e 16"/>
      <sheetName val="17 e 18"/>
      <sheetName val="19 e 20"/>
      <sheetName val="21 e 22"/>
      <sheetName val="23 e 24"/>
      <sheetName val="25 e 26"/>
      <sheetName val="27 e 28"/>
      <sheetName val="29 e 30"/>
      <sheetName val="31 e 32"/>
      <sheetName val="33 e 34"/>
      <sheetName val="35"/>
      <sheetName val="RODAPÉ_PAISAGEM"/>
      <sheetName val="RODAPÉ_RETRATO"/>
      <sheetName val="Mem. Canteiro"/>
      <sheetName val="Cronograma anterior"/>
      <sheetName val="Classificação"/>
      <sheetName val="Capsulas e Cilindros"/>
      <sheetName val="Fx-D 1"/>
      <sheetName val="LIMITE GRAN."/>
      <sheetName val="CBR"/>
      <sheetName val="PROCTOR"/>
      <sheetName val="Compactação Completo (6CBR)"/>
      <sheetName val="Digitar Dados dos Ensaios"/>
      <sheetName val="Compactação Completo (3CBR)"/>
      <sheetName val="Compactação Simples"/>
      <sheetName val="Resumo do Ensaios"/>
      <sheetName val="Cálculos Estatístico Geral"/>
      <sheetName val="Tara"/>
      <sheetName val="Acum A"/>
      <sheetName val="MED"/>
      <sheetName val="F. MEDIÇAO"/>
      <sheetName val="Contr. veículo"/>
      <sheetName val="Serv. Admin."/>
      <sheetName val="CORREÇÃO DEF MBUQ"/>
      <sheetName val="T. BURACO"/>
      <sheetName val="RECREV. CBUQ (Patrol)"/>
      <sheetName val="MBUQ"/>
      <sheetName val="ROÇ. MAN. CC"/>
      <sheetName val="ROÇ. MAN"/>
      <sheetName val="CAPINA MANUAL"/>
      <sheetName val="LIMP. PONTE"/>
      <sheetName val="ESCAV. MAT. 1 CAT."/>
      <sheetName val="LIMPEZA MF"/>
      <sheetName val="LIMP VAL DREN"/>
      <sheetName val="LIMP.DESC D'AGUA"/>
      <sheetName val="REC. DE PLACA"/>
      <sheetName val="CAIACAO"/>
      <sheetName val="REM. PROFUN MECANIZADO"/>
      <sheetName val="REM. MANUAL"/>
      <sheetName val="CORREÇ DEF MBUQ"/>
      <sheetName val="ROÇ. MANUAL"/>
      <sheetName val="ROÇ. MECAN."/>
      <sheetName val="REM. CAM. GRAN-BET"/>
      <sheetName val="PONTE E CAIAÇÃO"/>
      <sheetName val="REC.MEC.ATER"/>
      <sheetName val="CONCRETO"/>
      <sheetName val="LIMP.DESOB.BUE E ESCAVAÇ."/>
      <sheetName val="Relat. fotogr"/>
      <sheetName val="Relatconsv"/>
      <sheetName val="RECOMP. REVEST. CBUQ"/>
      <sheetName val="CORREC FRESA"/>
      <sheetName val="ENROCAMENTO ARRUM."/>
      <sheetName val="ESCAV. MAN. e MEC."/>
      <sheetName val="REC.MAN.ATER"/>
      <sheetName val="REV. VEGETAL"/>
      <sheetName val="SOLO"/>
      <sheetName val="ENROCAMENTO JOGADO"/>
      <sheetName val="RECOMP.MANUAL"/>
      <sheetName val="CONCRETO ciclópico"/>
      <sheetName val="Plan2 (2)"/>
      <sheetName val="RESUMO_DVOP_JBS"/>
      <sheetName val="1ª MEDIÇÃO-Relatório"/>
      <sheetName val="Relatório - 1ª Med "/>
      <sheetName val="Relatório - 2ª Med "/>
      <sheetName val="Relatório - 3ª Med "/>
      <sheetName val="Reajuste 1ª "/>
      <sheetName val="Desmatamento"/>
      <sheetName val="Desm"/>
      <sheetName val="DMT (3)"/>
      <sheetName val="transp. rod. Não pav."/>
      <sheetName val="Espalhamento"/>
      <sheetName val="REM E RECOMP C-VEGETAL"/>
      <sheetName val="FICHA  MEDIÇÃO"/>
      <sheetName val="MEMORIAL DESCRITIVO"/>
      <sheetName val="QUADRO DE TRANSPORTE"/>
      <sheetName val="CAVALCA Preços"/>
      <sheetName val="a_f_reperf_"/>
      <sheetName val="a_f_capa"/>
      <sheetName val="cs agreg"/>
      <sheetName val="cs lig"/>
      <sheetName val="TSBASE"/>
      <sheetName val="TBASE."/>
      <sheetName val="TRANSP CASCALHO"/>
      <sheetName val="RR_2C"/>
      <sheetName val="CM_30"/>
      <sheetName val="TST"/>
      <sheetName val="DEPOSITO "/>
      <sheetName val="25-07"/>
      <sheetName val="14-07"/>
      <sheetName val="memoriam super"/>
      <sheetName val="memoria meso"/>
      <sheetName val="memoria super 2"/>
      <sheetName val="PROGAMAÇÃO CONSERVAÇÃO"/>
      <sheetName val="PROGRAMAÇÃO RECUPERAÇÃO"/>
      <sheetName val="PROGRAMAÇÃO PPI"/>
      <sheetName val="TRANSP"/>
      <sheetName val="Planilha de revisão"/>
      <sheetName val="COMP. DNIT"/>
      <sheetName val="COMP. SEL."/>
      <sheetName val="COMP. RR-1C"/>
      <sheetName val="COMP. TRANS. RR-1C"/>
      <sheetName val="Serv extra"/>
      <sheetName val="Crono Físico_Financeiro "/>
      <sheetName val="RESUMO_DVOP"/>
      <sheetName val="Meio fio "/>
      <sheetName val="Cimento"/>
      <sheetName val="Cimento (2)"/>
      <sheetName val="Compact de fundo"/>
      <sheetName val="TSS_"/>
      <sheetName val="TSD_FOG_"/>
      <sheetName val="Hidrosemeadura"/>
      <sheetName val="REM E RECOMP C_VEGETAL"/>
      <sheetName val="ESCAV VALA"/>
      <sheetName val="3ª CAT"/>
      <sheetName val="Aterro T"/>
      <sheetName val="Aterro C"/>
      <sheetName val="transp_ rod_ Não pav_"/>
      <sheetName val="RESUMO-7ª MED"/>
      <sheetName val="Res. para Reajustes"/>
      <sheetName val="Crono F-Financeiro"/>
      <sheetName val="Limp em mata"/>
      <sheetName val="Rebaixo"/>
      <sheetName val="S-Mole"/>
      <sheetName val="TAXA CM"/>
      <sheetName val="TAXA RR"/>
      <sheetName val="Cerca "/>
      <sheetName val="Cx de contensão"/>
      <sheetName val="Reg mec faixa dominio "/>
      <sheetName val="Tran CONCR MEIO FIO"/>
      <sheetName val="Cubação (S)"/>
      <sheetName val="Cubação Type passarela"/>
      <sheetName val="Cubação Pedágio "/>
      <sheetName val="Cubaçãop-onibus"/>
      <sheetName val="DMT caminhaõ"/>
      <sheetName val="EMPOLAMENTO"/>
      <sheetName val="SEÇAO "/>
      <sheetName val="SEÇAO  "/>
      <sheetName val="PREÇO"/>
      <sheetName val="Casc. J-Paviserv"/>
      <sheetName val="Cron Físico "/>
      <sheetName val="Cron Físico  (2)"/>
      <sheetName val="REAJ. 6a"/>
      <sheetName val="Reajustamento  (2)"/>
      <sheetName val="foto (2)"/>
      <sheetName val="Desmatamento (2)"/>
      <sheetName val="DREN"/>
      <sheetName val="BASE (2)"/>
      <sheetName val="Patrolamento (2)"/>
      <sheetName val="Esc e carga mat jazida (2)"/>
      <sheetName val="transp. rod. Não pav. (2)"/>
      <sheetName val="Espalhamento (2)"/>
      <sheetName val="REM E RECOMP C-VEGETAL (2)"/>
      <sheetName val="REAJ. 02"/>
      <sheetName val="Orç. original"/>
      <sheetName val="Res reaj"/>
      <sheetName val="Resumo Geral"/>
      <sheetName val="CUSTO FINAL "/>
      <sheetName val="Cron Fís-Fino"/>
      <sheetName val="Cont Fin"/>
      <sheetName val="Cron. adeq."/>
      <sheetName val="Instalação de Canteiro"/>
      <sheetName val="Mobil. e Desmobl.de Pessoal"/>
      <sheetName val="Mob. e Desmob. Equip.Rodante"/>
      <sheetName val="Mobil e Desmob.Equip.pesado"/>
      <sheetName val="ADM Local da Obra"/>
      <sheetName val="Placa obras"/>
      <sheetName val="Des.arv.0,15M"/>
      <sheetName val="desm. dest."/>
      <sheetName val="DMT sub-base"/>
      <sheetName val="DMT base"/>
      <sheetName val="T-BRITA TSD"/>
      <sheetName val="T-BASC. ROD.ÑPAV."/>
      <sheetName val="T-BASC. ROD. PAV"/>
      <sheetName val="caminho serv."/>
      <sheetName val="expurgo"/>
      <sheetName val="fundo at."/>
      <sheetName val="vol aterro"/>
      <sheetName val="CALC.DMT.T-T"/>
      <sheetName val="Distribuição-A3"/>
      <sheetName val="DMT.T-EV"/>
      <sheetName val="TERRAPL "/>
      <sheetName val="Alug veic."/>
      <sheetName val="Transp Dren Rod pav."/>
      <sheetName val="Transp Dren Rod ñpav pav."/>
      <sheetName val="SARJETA"/>
      <sheetName val="ESCAV. DRENO "/>
      <sheetName val="ENT. DESC. D'AGUA DISSIPADOR."/>
      <sheetName val="PINT. FAIXA"/>
      <sheetName val="RECONF."/>
      <sheetName val="REG. ESP."/>
      <sheetName val="escavação manual"/>
      <sheetName val="CUSTO H-UTIL.-EQIP."/>
      <sheetName val="CÓD.-SERVIÇO"/>
      <sheetName val="PROD-EQUIPE"/>
      <sheetName val="01.100.00"/>
      <sheetName val="BONIFICAÇÃO"/>
      <sheetName val="TPU-MARÇO_2002"/>
      <sheetName val="TPU_MARÇO_2002"/>
      <sheetName val="RESUMO-DVOP Z"/>
      <sheetName val="RESUMO-DVOP "/>
      <sheetName val="REAJ. 1a"/>
      <sheetName val="TERR - DMT"/>
      <sheetName val="TSD - DMT"/>
      <sheetName val="Folha de Medição"/>
      <sheetName val="Medição Nominal"/>
      <sheetName val="RELATÓRIO FOTOGRÁFICO."/>
      <sheetName val="RELATÓRIO FOTOGRÁFICO"/>
      <sheetName val="RESUMO-1ª MED"/>
      <sheetName val="Canteiro de obras."/>
      <sheetName val="Mob de caminh."/>
      <sheetName val="Transp Eqtº c prancha"/>
      <sheetName val="Dest D=0,15 á 0,30m"/>
      <sheetName val="Relat."/>
      <sheetName val="Res.Med"/>
      <sheetName val="Resumo Contrato"/>
      <sheetName val="Rel Qtitativos"/>
      <sheetName val="Reaj. "/>
      <sheetName val="Crono Físico-Fin Geo (2)"/>
      <sheetName val="REL_MED (2)"/>
      <sheetName val="Transportes QUEBÓ"/>
      <sheetName val="Transportes QUEBOZINHO"/>
      <sheetName val="Crono Físico-Fin Geo"/>
      <sheetName val="FOTOS 01"/>
      <sheetName val="FOTOS 02"/>
      <sheetName val="Transporte Mat Cerca"/>
      <sheetName val="Quantificação Mat Cerca"/>
      <sheetName val="Estorno-OAC"/>
      <sheetName val="Estorno-OAC-Trans.mat-Rod N Pav"/>
      <sheetName val="Estorno-OAC-Transp mat-Rod Pav"/>
      <sheetName val="OAC-escavação-reaterro"/>
      <sheetName val="Qdade Mat- OAC"/>
      <sheetName val="Transp Mat - OAC"/>
      <sheetName val="Sub-base-transporte"/>
      <sheetName val="Medição Meio Fio"/>
      <sheetName val="Qdade Mat- Meio fio"/>
      <sheetName val="Transporte Mat Meio Fio"/>
      <sheetName val="Alteração Modelo"/>
      <sheetName val="RESUMO_ADITIVO"/>
      <sheetName val="Cubação Após Limpeza) (2)"/>
      <sheetName val="secção tipo 20 (2)"/>
      <sheetName val="DMT_EV  (2)"/>
      <sheetName val="DMT_TERRAPLENAGEM  (2)"/>
      <sheetName val="OAC (3)"/>
      <sheetName val="MFC-TRANSPORTE (2)"/>
      <sheetName val="Entradas, Descidas, Dissip"/>
      <sheetName val="DEB 01-TRANSPORTE "/>
      <sheetName val="DAR 03-TRANSPORTE"/>
      <sheetName val="EDA 01-TRANSPORTE "/>
      <sheetName val="EDA 02-TRANSPORTE "/>
      <sheetName val="Horiz QR"/>
      <sheetName val="Tacha "/>
      <sheetName val="Placa De Sinalização"/>
      <sheetName val="Regul fxa dom-expurgo de jazid "/>
      <sheetName val="Qdade Mat- OAC-BTTC"/>
      <sheetName val="Transp Mat - OAC-BTCC"/>
      <sheetName val="Aterro com rocha"/>
      <sheetName val="Aterro Mat 1ª Cat"/>
      <sheetName val="Compactação aterro"/>
      <sheetName val="Compact-transp-B.fora"/>
      <sheetName val="Sub-base e base-transporte"/>
      <sheetName val="Limp de áreas arv 0,15m-Acesso"/>
      <sheetName val="Aterro 1 - Rodovia "/>
      <sheetName val="DMT 1 - terrapl-aterro rodovia "/>
      <sheetName val="Compactação 1-aterro rod  "/>
      <sheetName val="Comp-transp-B.fora-1-rod"/>
      <sheetName val="Desm-dest-Limpeza "/>
      <sheetName val="DMT terrapl "/>
      <sheetName val="Sub-base e base- transporte "/>
      <sheetName val="Sub-Base e compactação"/>
      <sheetName val="Transporte-TSS-TSD-Agregados"/>
      <sheetName val="OAC -Transp mat-Rod Pav-2"/>
      <sheetName val="OAC -Transp mat-Rod Pav-1"/>
      <sheetName val="OAC -Transp mat-Rod não Pav-1"/>
      <sheetName val="OAC -Transp mat-Rod Não Pav-2 "/>
      <sheetName val="Resumo Receber 2ª med"/>
      <sheetName val="CPS-1  "/>
      <sheetName val="BANCO"/>
      <sheetName val="Crongrama SINFRA ADITIVO 13-02"/>
      <sheetName val="VALE "/>
      <sheetName val="FEVEREIRO"/>
      <sheetName val="MARÇO"/>
      <sheetName val="ABRIL"/>
      <sheetName val="MAIO"/>
      <sheetName val="Compac.95%"/>
      <sheetName val="Compac.100%"/>
      <sheetName val="DMT Terrap."/>
      <sheetName val="O.A.C."/>
      <sheetName val="Croquis"/>
      <sheetName val="Solo-Cimento"/>
      <sheetName val="D.M.T. Brita"/>
      <sheetName val="T.S.D."/>
      <sheetName val="Dren. Superf."/>
      <sheetName val="Sinal. Horizont."/>
      <sheetName val="Transporte Agreg TSD"/>
      <sheetName val="Transporte Agreg-massa-Capa"/>
      <sheetName val="Dreno Long Prof "/>
      <sheetName val="Qdade mat- dreno prof"/>
      <sheetName val="Transporte dreno prof"/>
      <sheetName val="cro"/>
      <sheetName val="quantf"/>
      <sheetName val="LinkExternoRecuperado1"/>
      <sheetName val="Avanço Fisico"/>
      <sheetName val="Avanço Físico da Obra"/>
      <sheetName val="APONT"/>
      <sheetName val="ACA - 01"/>
      <sheetName val="ACA - 02"/>
      <sheetName val="ACA - 03"/>
      <sheetName val="ACA - 04"/>
      <sheetName val="ACA - 04b"/>
      <sheetName val="ACA - 05"/>
      <sheetName val="ACA - 06"/>
      <sheetName val="ACA - 07"/>
      <sheetName val="ACA - 08"/>
      <sheetName val="ACA - 08b"/>
      <sheetName val="ACA - 09"/>
      <sheetName val="RESUMO MED"/>
      <sheetName val="DMT - ESCAVAÇÃO"/>
      <sheetName val="DMT - ATERRO"/>
      <sheetName val="CONTR FINANCEIRO"/>
      <sheetName val="Remoção Cam Veg"/>
      <sheetName val="Reconf caixa emprestimos"/>
      <sheetName val="Enroc Rachão Galeria"/>
      <sheetName val="Sub-base_Execução"/>
      <sheetName val="Sub-base_transp"/>
      <sheetName val="COERTE Mat. 3"/>
      <sheetName val="Compac 95%-V.Fundo"/>
      <sheetName val="Aterro Lateral-Est 312 LE"/>
      <sheetName val="CC"/>
      <sheetName val="Contrato"/>
      <sheetName val="Dados Entrada"/>
      <sheetName val="Calendário"/>
      <sheetName val="Prod 1S"/>
      <sheetName val="Prod 2S"/>
      <sheetName val="Prod 3S"/>
      <sheetName val="Prod 4S "/>
      <sheetName val="Resumo Produção"/>
      <sheetName val="Correção de Defeito Demol Mec"/>
      <sheetName val="QUÍMICAS"/>
      <sheetName val="Correção de Defeito"/>
      <sheetName val="Roç Area Gramada "/>
      <sheetName val="Roç Manual "/>
      <sheetName val="Recomp Guarda Corpo"/>
      <sheetName val="Subst. Balizador"/>
      <sheetName val="Concreto-Forma-Brita-Aço"/>
      <sheetName val="Mat e Equip"/>
      <sheetName val="Hora Homem"/>
      <sheetName val="Chapa e Adesivo"/>
      <sheetName val="Caibros Castalhos"/>
      <sheetName val="Pintura Placa"/>
      <sheetName val="Placa Nova"/>
      <sheetName val="Limpeza Placa"/>
      <sheetName val="Limpeza Bueiro"/>
      <sheetName val="Desb Bueiro"/>
      <sheetName val="Limpeza vala dren"/>
      <sheetName val="Escav Manual vala dren"/>
      <sheetName val="Escav Mec vala dren"/>
      <sheetName val="Limpeza Descida d'água"/>
      <sheetName val="Limp Sar MF"/>
      <sheetName val="Cap Manual"/>
      <sheetName val="Rem Mecaniz Barreira"/>
      <sheetName val="Rem Manual Barreira"/>
      <sheetName val="Enrocam Pedra Jogada"/>
      <sheetName val="Limpeza Ponte"/>
      <sheetName val="Caiação"/>
      <sheetName val="Demol Pav"/>
      <sheetName val="Sarjeta Geral "/>
      <sheetName val="Dados_Entrada"/>
      <sheetName val="Prod_1S"/>
      <sheetName val="Prod_2S"/>
      <sheetName val="Prod_3S"/>
      <sheetName val="Prod_4S_"/>
      <sheetName val="Resumo_Produção"/>
      <sheetName val="Tapa_Buraco"/>
      <sheetName val="Correção_de_Defeito_Demol_Mec"/>
      <sheetName val="Correção_de_Defeito"/>
      <sheetName val="Roç_Area_Gramada_"/>
      <sheetName val="Roç_Manual_"/>
      <sheetName val="Recomp_Guarda_Corpo"/>
      <sheetName val="Subst__Balizador"/>
      <sheetName val="Mat_e_Equip"/>
      <sheetName val="Hora_Homem"/>
      <sheetName val="Chapa_e_Adesivo"/>
      <sheetName val="Caibros_Castalhos"/>
      <sheetName val="Pintura_Placa"/>
      <sheetName val="Placa_Nova"/>
      <sheetName val="Limpeza_Placa"/>
      <sheetName val="Recomp_Placa"/>
      <sheetName val="Limpeza_Bueiro"/>
      <sheetName val="Desb_Bueiro"/>
      <sheetName val="Limpeza_vala_dren"/>
      <sheetName val="Escav_Manual_vala_dren"/>
      <sheetName val="Escav_Mec_vala_dren"/>
      <sheetName val="Limpeza_Descida_d'água"/>
      <sheetName val="Limp_Sar_MF"/>
      <sheetName val="Cap_Manual"/>
      <sheetName val="Rem_Mecaniz_Barreira"/>
      <sheetName val="Rem_Manual_Barreira"/>
      <sheetName val="Enrocam_Pedra_Jogada"/>
      <sheetName val="Limpeza_Ponte"/>
      <sheetName val="Demol_Pav"/>
      <sheetName val="Sarjeta_Geral_"/>
      <sheetName val="Dados_Entrada1"/>
      <sheetName val="Prod_1S1"/>
      <sheetName val="Prod_2S1"/>
      <sheetName val="Prod_3S1"/>
      <sheetName val="Prod_4S_1"/>
      <sheetName val="Resumo_Produção1"/>
      <sheetName val="Tapa_Buraco1"/>
      <sheetName val="Correção_de_Defeito_Demol_Mec1"/>
      <sheetName val="Correção_de_Defeito1"/>
      <sheetName val="Roç_Area_Gramada_1"/>
      <sheetName val="Roç_Manual_1"/>
      <sheetName val="Recomp_Guarda_Corpo1"/>
      <sheetName val="Subst__Balizador1"/>
      <sheetName val="Mat_e_Equip1"/>
      <sheetName val="Hora_Homem1"/>
      <sheetName val="Chapa_e_Adesivo1"/>
      <sheetName val="Caibros_Castalhos1"/>
      <sheetName val="Pintura_Placa1"/>
      <sheetName val="Placa_Nova1"/>
      <sheetName val="Limpeza_Placa1"/>
      <sheetName val="Recomp_Placa1"/>
      <sheetName val="Limpeza_Bueiro1"/>
      <sheetName val="Desb_Bueiro1"/>
      <sheetName val="Limpeza_vala_dren1"/>
      <sheetName val="Escav_Manual_vala_dren1"/>
      <sheetName val="Escav_Mec_vala_dren1"/>
      <sheetName val="Limpeza_Descida_d'água1"/>
      <sheetName val="Limp_Sar_MF1"/>
      <sheetName val="Cap_Manual1"/>
      <sheetName val="Rem_Mecaniz_Barreira1"/>
      <sheetName val="Rem_Manual_Barreira1"/>
      <sheetName val="Enrocam_Pedra_Jogada1"/>
      <sheetName val="Limpeza_Ponte1"/>
      <sheetName val="Demol_Pav1"/>
      <sheetName val="Sarjeta_Geral_1"/>
      <sheetName val="OR960887"/>
      <sheetName val="Orc Trevo Takon"/>
      <sheetName val="AVANÇO FISICO 2 (2)"/>
      <sheetName val="AVANÇO FISICO 2"/>
      <sheetName val="CHUVAS"/>
      <sheetName val=" INDFIS"/>
      <sheetName val="RELATÓRIO DE SUPERVISÀO "/>
      <sheetName val="9ª MP_BR-459"/>
      <sheetName val="memobranco"/>
      <sheetName val="8ª MP_BR-459"/>
      <sheetName val="8ª MP_BR_459"/>
      <sheetName val="LAY-OUT"/>
      <sheetName val="Pesquisa preços Inst.Canteiro"/>
      <sheetName val="Instalação Canteiro"/>
      <sheetName val="Composição transp. equipamento"/>
      <sheetName val="Mobilização-Desmobilização"/>
      <sheetName val="CP_Pontes"/>
      <sheetName val="Revestimento com Bica Corrida"/>
      <sheetName val="Cálculo da DMT rev. prim."/>
      <sheetName val="Ptrabalho"/>
      <sheetName val="Quant e custos"/>
      <sheetName val="Grafico-DMT"/>
      <sheetName val="Relação de pontes"/>
      <sheetName val="COMPOS1"/>
      <sheetName val="COMPOS2"/>
      <sheetName val="COMPOS3"/>
      <sheetName val="1- QUADRO DE QUANTIDADE (2)"/>
      <sheetName val="Transporte 5m³"/>
      <sheetName val="Transporte 4m³"/>
      <sheetName val="Transporte 4t"/>
      <sheetName val="Transporte Mat. Frio"/>
      <sheetName val="Cronograma (2)"/>
      <sheetName val="ESTUDO PREÇOS"/>
      <sheetName val="Controle de AlimentaçãoCC 1050"/>
      <sheetName val="Equipamento Alugado CC1050"/>
      <sheetName val="Relação de Bens CC1050"/>
      <sheetName val="Rel. equipamento Delta cc1050"/>
      <sheetName val="Veiculos alugado CC1050"/>
      <sheetName val="Rel. de Imoveis Alug. CC1050 "/>
      <sheetName val="PROGRAMAÇÃO TRIMESTRAL"/>
      <sheetName val="Acompanhamento Resultado"/>
      <sheetName val="SOLICITAÇÃO DE NUMERARIOS"/>
      <sheetName val="SOLIC. DND"/>
      <sheetName val="POSTO ALT. ALEGRE"/>
      <sheetName val="POSTO BELEM 08"/>
      <sheetName val="POSTO FRAZÃO "/>
      <sheetName val="POSTO SANTA MARTA"/>
      <sheetName val="POSTO BELEM 04 "/>
      <sheetName val="POSTO SANTA RITA"/>
      <sheetName val="POSTO RIO NOVO"/>
      <sheetName val="POSTO RIO NOVO 2"/>
      <sheetName val="CHUR. FRAZÃO (CAXIAS-MA)"/>
      <sheetName val="POUSADA E RES. O GOMES (CODO)"/>
      <sheetName val="REST. RIO NOVO (CODO)"/>
      <sheetName val="REST. RIO NOVO 2 (CODO)"/>
      <sheetName val="CHUR. PERNAMBUCO (PERITORO)"/>
      <sheetName val=" FOLHA COL. CC1051 NOVEMBRO"/>
      <sheetName val="IMOVEIS ALUGADO CC1051"/>
      <sheetName val="RELACAO EQUIP.CC-1051"/>
      <sheetName val="SALDO ESTOQUE"/>
      <sheetName val="Resumo km faixa"/>
      <sheetName val="Memo-Quant"/>
      <sheetName val="RESUMO DAS SOLUÇÕES"/>
      <sheetName val="Unifilar-Solucoes"/>
      <sheetName val="COMPARA- Orçamento"/>
      <sheetName val="Orçamento Restauração"/>
      <sheetName val="Orçamento Total"/>
      <sheetName val="Resumo do Orçamento"/>
      <sheetName val="Orçamento OAEs"/>
      <sheetName val="Orçamento Serviços Balanças"/>
      <sheetName val="A"/>
      <sheetName val="MARSHALL"/>
      <sheetName val="COMPOGRAN"/>
      <sheetName val="COMPOSIC"/>
      <sheetName val="GRANOMETRIA"/>
      <sheetName val="B-19"/>
      <sheetName val="B-12"/>
      <sheetName val="B-10"/>
      <sheetName val="PÓ"/>
      <sheetName val="AREIA"/>
      <sheetName val="Gráfico2"/>
      <sheetName val="COMPOS."/>
      <sheetName val="Marsh 01"/>
      <sheetName val="Marsh 02"/>
      <sheetName val="GRAF."/>
      <sheetName val="POSTO AMERICANO NF 465"/>
      <sheetName val="POSTO AMERICANO NF 485"/>
      <sheetName val="POSTO AMERICANDO"/>
      <sheetName val="Solicitação RPF"/>
      <sheetName val="Imoveis Alugados"/>
      <sheetName val="Orc"/>
      <sheetName val="Preço composto"/>
      <sheetName val="DADOS CONTRATUAL"/>
      <sheetName val="MEMORIA DE CÁLCULO"/>
      <sheetName val="QUADRO UNIFILAR"/>
      <sheetName val="Planilha adequada"/>
      <sheetName val="Planilha de quantidade"/>
      <sheetName val="REC NOVA"/>
      <sheetName val="USINAGEM CBUQ ORIGINAL"/>
      <sheetName val="CBUQ ORIGINAL"/>
      <sheetName val="USINAGEM CORRIGIDA"/>
      <sheetName val="CBUQ CORRIGIDO"/>
      <sheetName val="QUADRO DE DMT"/>
      <sheetName val="consumo de ligante"/>
      <sheetName val="COMPARATIVO SICRO"/>
      <sheetName val="FOLHA PESSOAL 101 - PI"/>
      <sheetName val="DECOFIN 101 - PI"/>
      <sheetName val="ENSAIO BASE 01"/>
      <sheetName val="ENSAIO BASE 02"/>
      <sheetName val="ENSAIO BASE 03"/>
      <sheetName val="RECICLAGEM 5S0299210"/>
      <sheetName val="USINAGEM CBUQ 1A0139052"/>
      <sheetName val="CBUQ 5S0254001"/>
      <sheetName val="LAMA 5S0251252"/>
      <sheetName val="TSD 3S0250152"/>
      <sheetName val="MFC 05- 2 S 04 910 55"/>
      <sheetName val="STC 01- 2 S 04 900 51"/>
      <sheetName val="SARJETA SZC-02"/>
      <sheetName val="Dreno prof"/>
      <sheetName val="BOCA DRENO"/>
      <sheetName val="CORPO BSTC"/>
      <sheetName val="BOCA BSTC"/>
      <sheetName val="DENTE AUX"/>
      <sheetName val="CONCRETO 10 Mpa aux"/>
      <sheetName val="CONCRETO 15 MPa aux"/>
      <sheetName val="CONCRETO 18 MPa aux"/>
      <sheetName val="CONCRETO CICL  aux"/>
      <sheetName val="argamssa 1-3"/>
      <sheetName val="argamassa 1-4"/>
      <sheetName val="tubo D=20"/>
      <sheetName val="tubo D=100"/>
      <sheetName val="RESUMO ITEM NOVO"/>
      <sheetName val="POSTO  LIDER 280"/>
      <sheetName val="SOLIC.NUMERARIO 824 OUT.05 2"/>
      <sheetName val="DECOFIN 824 OUT.05"/>
      <sheetName val="POSTO LIDER"/>
      <sheetName val="POSTO PAPAI NOEL"/>
      <sheetName val="FOLHA PESSOAL FEV 2007"/>
      <sheetName val="DESPESAS COM TRANSPORTES"/>
      <sheetName val="DND"/>
      <sheetName val="DECOFIN 1007 FEV.2007"/>
      <sheetName val="SOL 1007 FEV.07"/>
      <sheetName val="Explicativo"/>
      <sheetName val="Transp. Local Carr."/>
      <sheetName val="Transp. Com. Carr."/>
      <sheetName val="Mem_Calc_DMT_BR 020"/>
      <sheetName val="Recomp.cam.base.adiç.brita"/>
      <sheetName val="Transp. Comercial 10m3"/>
      <sheetName val="Planilha de Preços OK"/>
      <sheetName val="MATERIAS"/>
      <sheetName val="CBUQ-4cm"/>
      <sheetName val="DMT 1 USINA 1 BRITADOR"/>
      <sheetName val="DMT 2 USINAS 2 BRITADORES"/>
      <sheetName val="Custo recicladora OK"/>
      <sheetName val="SITUAÇÃO 1"/>
      <sheetName val="SITUAÇÃO 2"/>
      <sheetName val="SITUAÇÃO 3"/>
      <sheetName val="Resumo programação - EXECUTAR"/>
      <sheetName val="OCORRENCIAS"/>
      <sheetName val="LAY-OUT ACAMPAMENTO"/>
      <sheetName val="LAY OUT USINA"/>
      <sheetName val="ISSQN RECEBER"/>
      <sheetName val=" Folha Pgto CC1348 Agosto 2009 "/>
      <sheetName val="Posto Alto Alegre 15 a 27jul"/>
      <sheetName val="P.Belem 19Ju a 31Jul"/>
      <sheetName val="Medicao de Carreteiro"/>
      <sheetName val="Cad.Maq.Veic."/>
      <sheetName val="Contr.COmb.2,05 07a13Junh"/>
      <sheetName val="Contr.COmb.1,98 14a17Jun"/>
      <sheetName val="Contr.COmb.1,98 17E18JUN"/>
      <sheetName val="Contr.COmb.1,95 (19JUn-22)"/>
      <sheetName val="Contr.COmb.1,95 (22 a 24jun)"/>
      <sheetName val="Contr.COmb.1,95 (25 a 30jun) "/>
      <sheetName val="MODELO"/>
      <sheetName val="M C S FONSECA NF 687"/>
      <sheetName val="SOLICITAÇÃO DE RPF"/>
      <sheetName val="SOLICITAÇÃO DE NUMERARIO"/>
      <sheetName val="mapasituação"/>
      <sheetName val="Elementos"/>
      <sheetName val="pontospassagem"/>
      <sheetName val="tran5m3"/>
      <sheetName val="tran10m3"/>
      <sheetName val="t.local.remendos"/>
      <sheetName val="translocal.mat.bet"/>
      <sheetName val="tran4t"/>
      <sheetName val="transp.água"/>
      <sheetName val="PREÇO.MAT.BET"/>
      <sheetName val="MAT.BETM"/>
      <sheetName val="MOBeCAN"/>
      <sheetName val="cronog"/>
      <sheetName val="Cálculo das Massas"/>
      <sheetName val="ComposiçãoMBUQ"/>
      <sheetName val="DEM DE CONSUM"/>
      <sheetName val="POSTO REI DAS SELVAS"/>
      <sheetName val="POSTO GAROUPA"/>
      <sheetName val="NOSSO POSTO V"/>
      <sheetName val="NOSSO POSTO II"/>
      <sheetName val="RODA VIVA"/>
      <sheetName val="ORGANIZAÇÃO ULIANA LTDA"/>
      <sheetName val="Pato BR 226"/>
      <sheetName val="Pl_anual_transp_BR_226"/>
      <sheetName val="Mem_Calc_DMT_BR226"/>
      <sheetName val="MOBILIZ _ INST_CANT "/>
      <sheetName val="lay_out cant_"/>
      <sheetName val="Gráfico Ocorrências"/>
      <sheetName val="FOLHA DE PAGAMENTO (2)"/>
      <sheetName val="L. Usina"/>
      <sheetName val="FundoFixo"/>
      <sheetName val="Relação Modalidades"/>
      <sheetName val="POSTO CIDADE"/>
      <sheetName val="QQuant-Vol1 (2)"/>
      <sheetName val="QQegesa"/>
      <sheetName val="QQuant-Vol1"/>
      <sheetName val="Licitação"/>
      <sheetName val="QQegesa-ant"/>
      <sheetName val="QQUANT"/>
      <sheetName val="QQder"/>
      <sheetName val="NumerN"/>
      <sheetName val="BS"/>
      <sheetName val="FR"/>
      <sheetName val="Dimens"/>
      <sheetName val="QuantPav"/>
      <sheetName val="NumerN (2)"/>
      <sheetName val="Dimens (2)"/>
      <sheetName val="QuantPav (2)"/>
      <sheetName val="INDICADORES"/>
      <sheetName val="Serro"/>
      <sheetName val="Ind. Físicos"/>
      <sheetName val="Fh. Medição"/>
      <sheetName val="rr 2c"/>
      <sheetName val="escav. manual 1ª cat"/>
      <sheetName val="escav. mecânica 1ª cat"/>
      <sheetName val="DPS-02"/>
      <sheetName val="enrocamento"/>
      <sheetName val="DIPRVS12"/>
      <sheetName val="Curva ABC"/>
      <sheetName val="COMP."/>
      <sheetName val="Aux."/>
      <sheetName val="Cron.Físico"/>
      <sheetName val="Transp."/>
      <sheetName val="Transp.Bet."/>
      <sheetName val="Mob."/>
      <sheetName val="M.O."/>
      <sheetName val="Mat."/>
      <sheetName val="Índices"/>
      <sheetName val="Aluguel"/>
      <sheetName val="INVENTÁRIO"/>
      <sheetName val="COMPOSIÇÕES"/>
      <sheetName val="Aquis. e Transp. Mat. Betum."/>
      <sheetName val="Transp.Mat.Betum"/>
      <sheetName val="comp.Eq.pes."/>
      <sheetName val="Layout cant."/>
      <sheetName val="ponte madeira"/>
      <sheetName val="Mob.Desmob."/>
      <sheetName val="Quadro 03"/>
      <sheetName val="Quadro 04"/>
      <sheetName val="Quadro 05"/>
      <sheetName val="Composição de preços 08 (2)"/>
      <sheetName val="Quadro Resumo 08"/>
      <sheetName val="Planilha 09"/>
      <sheetName val="Composição de preços 10 (2)"/>
      <sheetName val="Composição de preços 10"/>
      <sheetName val="Escala salarial 11"/>
      <sheetName val="Cronograma 12"/>
      <sheetName val="Composição do BDI 13"/>
      <sheetName val="Composição do BDI 14"/>
      <sheetName val="Leis sociais 15"/>
      <sheetName val="BD - Composições unitárias"/>
      <sheetName val="BD - Materiais"/>
      <sheetName val="RASCUNHO CRONOGRAMA"/>
      <sheetName val="comp. cant."/>
      <sheetName val="BD - Índice de serviços"/>
      <sheetName val="Quad_Transp_"/>
      <sheetName val="BD - Mão de obra"/>
      <sheetName val="BD - Equipamentos"/>
      <sheetName val="Planilha Orçamentária"/>
      <sheetName val="FICHA RESUMO"/>
      <sheetName val="Planilha Orçamentária (2)"/>
      <sheetName val="Planilha ABC"/>
      <sheetName val="Desmatamento&lt;15cm"/>
      <sheetName val="Desmatamento 15a30cm"/>
      <sheetName val="mat 1ª c. DMT 50 a 200m"/>
      <sheetName val="mat 1ª c. DMT 200 a 400m"/>
      <sheetName val="mat 1ª c. DMT 3000 a 5000m"/>
      <sheetName val="mat 1ª c. DMT &gt; 5000m"/>
      <sheetName val="Compac. 100%"/>
      <sheetName val="Compac. bota fora"/>
      <sheetName val="Compac. 95%"/>
      <sheetName val="Subleito"/>
      <sheetName val="Pintura de lig."/>
      <sheetName val="CBUQ &quot;C&quot;"/>
      <sheetName val="CBUQ &quot;B&quot;"/>
      <sheetName val="Remoção de revest. betuminoso"/>
      <sheetName val="Remoção de camada granular "/>
      <sheetName val="Forn RR-1C"/>
      <sheetName val="Forn CM-30"/>
      <sheetName val="Forn Cap 50-70"/>
      <sheetName val="Forn RR-2C"/>
      <sheetName val="Transp RR-1C"/>
      <sheetName val="Transp CM-30"/>
      <sheetName val="Transp Cap 50-70"/>
      <sheetName val="Transp RR-2C"/>
      <sheetName val="Escav. manual"/>
      <sheetName val="Dreno profundo"/>
      <sheetName val="Descida d'agua"/>
      <sheetName val="Sarjeta SCC 01"/>
      <sheetName val="Meio-fio MFC 05"/>
      <sheetName val="Meio-fio MFC 01"/>
      <sheetName val="Remoção de meio-fios"/>
      <sheetName val="Remoção de concreto"/>
      <sheetName val="Sinal. vertical"/>
      <sheetName val="Sinal. horizontal"/>
      <sheetName val="Calçada"/>
      <sheetName val="RemendoProf_Manual"/>
      <sheetName val="TransLocalMat p Remendo"/>
      <sheetName val="TransComerc_Basc10m³"/>
      <sheetName val="AQUISIÇÃO CAP"/>
      <sheetName val="TRANSPORTE CAP"/>
      <sheetName val="CM_30_AQ REM_ PROF_ MANUAL"/>
      <sheetName val="CM_30_TR REM_ PROF_ MAN_"/>
      <sheetName val="CM_30_AQ IMPRIM_"/>
      <sheetName val="CM_30_TR IMPRIM_"/>
      <sheetName val="RR_1C_AQ_Tapa Buraco"/>
      <sheetName val="RR_1C_TR_tapa buraco"/>
      <sheetName val="RR_1C_AQ_Pintura de Ligação"/>
      <sheetName val="RR_1C_TR_Pintura de Ligação"/>
      <sheetName val="CROQUI _2_"/>
      <sheetName val="TapaBuraco"/>
      <sheetName val="Conversão"/>
      <sheetName val="Índice"/>
      <sheetName val="FolhasRosto"/>
      <sheetName val="QTDES"/>
      <sheetName val="TCCARR NPAV"/>
      <sheetName val="MOB02"/>
      <sheetName val="MOBILIZAÇÃO I"/>
      <sheetName val="MOBILIZAÇÃO II"/>
      <sheetName val="DIAGRAMA2"/>
      <sheetName val="GRÁF PONTE NOVO"/>
      <sheetName val="EST"/>
      <sheetName val="TRANSV"/>
      <sheetName val="BALAN"/>
      <sheetName val="LONG"/>
      <sheetName val="ALA"/>
      <sheetName val="GRODA"/>
      <sheetName val="LDÁGUA"/>
      <sheetName val="MFRANC"/>
      <sheetName val="CONTRAV"/>
      <sheetName val="PRANC"/>
      <sheetName val="DESL"/>
      <sheetName val="GCORPO"/>
      <sheetName val="FERRAG_"/>
      <sheetName val="PINT"/>
      <sheetName val="GRÁFICO _2_"/>
      <sheetName val="CAVMEC"/>
      <sheetName val="1º ANO_qtd_dner"/>
      <sheetName val="2º ANO_qtd_dner"/>
      <sheetName val="3º ANO_qtd_dner"/>
      <sheetName val="4º ANO_qtd_dner"/>
      <sheetName val="5º ANO_qtd_dner"/>
      <sheetName val="Conv.Resumo1"/>
      <sheetName val="Referencia"/>
      <sheetName val="AUXILIAR"/>
      <sheetName val="DRENAGEM E OAC"/>
      <sheetName val="OB. COMPLEM."/>
      <sheetName val="PROT. CORPO EST."/>
      <sheetName val="PROT. AMBIENTAL"/>
      <sheetName val="OAE"/>
      <sheetName val="PRO EQ. - AUX"/>
      <sheetName val="PRO EQ. - TERRAPL"/>
      <sheetName val="PRO EQ. - PAVIM"/>
      <sheetName val="PLA_ORÇAM _BR-319"/>
      <sheetName val="PLA_EDITAL _BR-319"/>
      <sheetName val="Materiais-quantidade"/>
      <sheetName val="Mao de Obra"/>
      <sheetName val="Calculo de eqpto."/>
      <sheetName val="Orçamentária"/>
      <sheetName val="TB"/>
      <sheetName val="TB _BG_"/>
      <sheetName val="RemProf"/>
      <sheetName val="abc"/>
      <sheetName val="plan.preçounit."/>
      <sheetName val="qd transp"/>
      <sheetName val="mist.bet.usin.frio"/>
      <sheetName val="Aqui. bet. mist. a frio"/>
      <sheetName val="Transp. mat. bet. usinado a f"/>
      <sheetName val="Rec. do rev. com MBUF"/>
      <sheetName val="Transporte RR-1C"/>
      <sheetName val="rem.prof.dem.manual"/>
      <sheetName val="Rec. man aterro"/>
      <sheetName val="Remoc.CG"/>
      <sheetName val="Limp. vala"/>
      <sheetName val="Limp. bueiro"/>
      <sheetName val="Desob.bueiro"/>
      <sheetName val="Rem. Barreira"/>
      <sheetName val="Roç. colonião"/>
      <sheetName val="veículo até 100hp"/>
      <sheetName val="Trans_Carr_Pav (cercas)"/>
      <sheetName val="SBRP"/>
      <sheetName val="Mobilização"/>
      <sheetName val="LAYOUT_CANTEIRO"/>
      <sheetName val="Prancha"/>
      <sheetName val="sinapi"/>
      <sheetName val="custo_trans_betum"/>
      <sheetName val="QTT  BETUM"/>
      <sheetName val="PLUVIOMETRIA 2ª"/>
      <sheetName val="F_MEDIÇÃO(pato)5ªMP"/>
      <sheetName val="TAPA BUR MBUF MAN 5ª MP "/>
      <sheetName val="TAPA BUR MBUF REC 5ª MP"/>
      <sheetName val="REMENDO PROF MAN 3ª MP"/>
      <sheetName val="REM. PROF REC MBUF 5ª MP"/>
      <sheetName val="REMENDO PROF.MBUQ 5ª MP"/>
      <sheetName val="REC.com MBUF MAN 3ª"/>
      <sheetName val="REC.com MBUF REC 3ª "/>
      <sheetName val="FRESA MAN"/>
      <sheetName val="CORREÇÃO "/>
      <sheetName val=" CONCRETO CIM 5ªMP "/>
      <sheetName val=" FORMA5ª "/>
      <sheetName val="RECOMPOSIÇÃO MEC. ATERRO 5ª MP"/>
      <sheetName val="ENROCAMENTO 5ª"/>
      <sheetName val="LIMP SARJ M FIO (5ª)"/>
      <sheetName val="LIMP DESC. ÁGUA 5ª "/>
      <sheetName val="LIMP DE PONTE "/>
      <sheetName val=" LIMP DE VALA DE DREN."/>
      <sheetName val="DESOBSTRUÇÃO DE BUEIRO "/>
      <sheetName val=" RECOMP PLACA"/>
      <sheetName val=" REM DE MAN. DE mat bet"/>
      <sheetName val=" REM DE MEC. DE mat bet "/>
      <sheetName val=" ROÇ MAN (5ª)"/>
      <sheetName val=" ROÇ COL (5ª)"/>
      <sheetName val=" ROÇ MEC(4ª)"/>
      <sheetName val="CAPINA (estourou)"/>
      <sheetName val="QUANT SERV MAN (4ª)"/>
      <sheetName val="QUANT SERV REC I(5ª)"/>
      <sheetName val="mom. total "/>
      <sheetName val=" TRANSPORTE MAN 5ª"/>
      <sheetName val="CORREÇÃO DA TERCEIRA MEDIÇÃO"/>
      <sheetName val=" TRANSPORTE REC(5ª)"/>
      <sheetName val="FRESAGEM (REL)58"/>
      <sheetName val="CORR.DEF.MBUF MAN(REL)"/>
      <sheetName val="RECOMPOS. REV.CBUF(rel) MAN"/>
      <sheetName val="RECOMPOS. REV.CBUF(rel)REC 3ª"/>
      <sheetName val="TAPA BUR MBUF(rel) 5ªman"/>
      <sheetName val="TAPA BUR MBUF(rel) 3ªrec"/>
      <sheetName val="REM.PROF FRIO REC(rel)"/>
      <sheetName val="CORR DEF MBUQ(rel)"/>
      <sheetName val="CAIAÇÃO (rel)"/>
      <sheetName val="ESCAVAÇÃO(II)"/>
      <sheetName val="GUARDA CORPO (rel)n"/>
      <sheetName val="CONCR CIM (rel) 5ª"/>
      <sheetName val="FORMA (rel) 5ª"/>
      <sheetName val="RECOMPOSIÇÃO DE ATERRO"/>
      <sheetName val="LIMP DE VALA DE DREN. (rel)N"/>
      <sheetName val="LIMP DE DESCIDA REL  "/>
      <sheetName val="DESOBSTRUÇÃO DE BUEIRO (REL)"/>
      <sheetName val="LIMP DE PONTE"/>
      <sheetName val="ROÇ MAN (rel)5ª"/>
      <sheetName val="ROÇ COL (rel)4ª"/>
      <sheetName val="REGMECFAIXA(rel)4ª"/>
      <sheetName val="CAPINA(rel)N"/>
      <sheetName val="LIMP SARJ M FIO(rel)"/>
      <sheetName val="REM. PROF.MBUF MAN(rel)"/>
      <sheetName val="REM. PROF.MBUF REC(rel) "/>
      <sheetName val="REC FAIXA DOM(4ª)"/>
      <sheetName val="Folha 1"/>
      <sheetName val="Folha 2-1"/>
      <sheetName val="Folha 2-2"/>
      <sheetName val="Folha 2-3"/>
      <sheetName val="Desem."/>
      <sheetName val="Resumo 1"/>
      <sheetName val="C. Físico-Finan"/>
      <sheetName val="Fisico Sangue 2"/>
      <sheetName val="Trans Med."/>
      <sheetName val="Folha 4.1"/>
      <sheetName val="Tubul.  2"/>
      <sheetName val="Tub. 3 "/>
      <sheetName val="Tub. 4"/>
      <sheetName val="Físico Sangue 1"/>
      <sheetName val="TAPA BUR MBUQ MAN 1ª MP"/>
      <sheetName val="TAPA BUR MBUF MAN 1ªMP"/>
      <sheetName val="TAPA BUR MBUF REC ok "/>
      <sheetName val="TAPA BUR MBUQ REC 1ª MP"/>
      <sheetName val="RECOMP. MAN 1ª MP"/>
      <sheetName val="RECOMP. REC MBUQ 1ªMP"/>
      <sheetName val="RECOMP. REC MBUF 1ª MP"/>
      <sheetName val="Micro Revest MAN"/>
      <sheetName val="Micro Revest REC 1ªMP"/>
      <sheetName val="FRESAGEM REC 1ªMP"/>
      <sheetName val="FRESAGEM MAN 1ªMP"/>
      <sheetName val="REM.MEC MAT.BET.MAN"/>
      <sheetName val="REMENDO MBUQ MAN 1ªmp"/>
      <sheetName val="CORR MBUQ MAN 1ª MP"/>
      <sheetName val="CORR MBUF MAN 1ª MP"/>
      <sheetName val="CORR MBUQ REC 1ª MP"/>
      <sheetName val="CORR MBUF REC 1ª MP"/>
      <sheetName val="REC FAIXA DOM 1ª MP "/>
      <sheetName val="ROÇ MAN"/>
      <sheetName val="MICRO MAN rel "/>
      <sheetName val="MICRO total simulação"/>
      <sheetName val="MICRO REC rel "/>
      <sheetName val="REM. MEC. DE REV.BET.REC"/>
      <sheetName val="Plan17"/>
      <sheetName val="Plan18"/>
      <sheetName val="Plan19"/>
      <sheetName val="Plan20"/>
      <sheetName val="Plan21"/>
      <sheetName val="Plan22"/>
      <sheetName val="Plan23"/>
      <sheetName val="Plan24"/>
      <sheetName val="Plan25"/>
      <sheetName val="Plan26"/>
      <sheetName val="Plan27"/>
      <sheetName val="Plan28"/>
      <sheetName val="REMENDO PRO"/>
      <sheetName val="Transp. med."/>
      <sheetName val="Trans Licit."/>
      <sheetName val="SOLO P BASE REM PROF_"/>
      <sheetName val="M_A_A_U_Q_ _  02_521_00"/>
      <sheetName val="M_B_U_Q_ _ 02_540_00"/>
      <sheetName val="Castanho - Igapó Açu"/>
      <sheetName val="QUANTIDADES (02 ANOS)"/>
      <sheetName val="Cronograma (02 ANOS)"/>
      <sheetName val="Caminhão 5m3"/>
      <sheetName val="Local para Remendos"/>
      <sheetName val="Transp. Carroceria 4t"/>
      <sheetName val="Quantit. de Mat. Betum."/>
      <sheetName val="Transporte de Mat. Betum."/>
      <sheetName val="M.A.A.U.Q. -  02.521.00"/>
      <sheetName val="M.B.U.Q. - 02.540.00"/>
      <sheetName val="Camada Granular - 02.200.01"/>
      <sheetName val="Solo Ministurado 02.241.00"/>
      <sheetName val="Formas de Madeira - 03.370.00"/>
      <sheetName val="Concreto Cimento - 13.329.01"/>
      <sheetName val="QTDE"/>
      <sheetName val="CRON FÍSICO"/>
      <sheetName val="TCC RÑP"/>
      <sheetName val="TCC RP"/>
      <sheetName val="TCB RÑP"/>
      <sheetName val="TLB RÑP"/>
      <sheetName val="MEDESM"/>
      <sheetName val="CAV MEC"/>
      <sheetName val="INST CANT"/>
      <sheetName val="Layout Canteiro"/>
      <sheetName val="G REV PRIM"/>
      <sheetName val="G MADEIRA"/>
      <sheetName val="G CHAPA"/>
      <sheetName val="_Estaca"/>
      <sheetName val="_Transversina"/>
      <sheetName val="_Balancin"/>
      <sheetName val="_Longarina"/>
      <sheetName val="_Ala"/>
      <sheetName val="_Guarda Rodas"/>
      <sheetName val="_Linha d'água"/>
      <sheetName val="_Mão Francesa"/>
      <sheetName val="_Contraventamento"/>
      <sheetName val="_Prancheta"/>
      <sheetName val="_Deslizante"/>
      <sheetName val="_Guarda Corpo"/>
      <sheetName val="_Ferragem"/>
      <sheetName val="_Pintura"/>
      <sheetName val="Mat Bet"/>
      <sheetName val="Consumo Pintura"/>
      <sheetName val="Cons Ferragem"/>
      <sheetName val="DEMOLIÇÃO DE PONTE"/>
      <sheetName val="NOVO PARAÍSO - CARACARAÍ"/>
      <sheetName val="TRANSP. COMERC. 5M3"/>
      <sheetName val="TRANSP. LOCAL REMENDOS"/>
      <sheetName val="TRANSP. LOCAL 4T"/>
      <sheetName val="QUANT. MAT. BETUME"/>
      <sheetName val="GRÁFICO (2)"/>
      <sheetName val="Ind. Fis."/>
      <sheetName val="Desemp."/>
      <sheetName val="M.P."/>
      <sheetName val="RECOMP. DO REVEST. PRIMÁRIO."/>
      <sheetName val="RECONFORMAÇÃO DA PLATAFORMA"/>
      <sheetName val="RECOMP. MEC. ATERRO"/>
      <sheetName val="Saldo Antes Aditivo"/>
      <sheetName val="Saldo Após Aditivo"/>
      <sheetName val="T_ LOCAL 10m3"/>
      <sheetName val="TRANSP. LOCAL EM BASCULANTE"/>
      <sheetName val="DESMAT. DESTOCAM. E LIMP."/>
      <sheetName val="EXECUÇÃO DE PONTE"/>
      <sheetName val="ESC. MECÂNICA 1ª CAT."/>
      <sheetName val="CORPO DE BSTC D=1,20 m"/>
      <sheetName val="BOCA DE BSTC D=1,20 m"/>
      <sheetName val="CORPO DE BDTC D=1,20 m"/>
      <sheetName val="BOCA DE BDTC D=1,20 m"/>
      <sheetName val="REATERRO E COMP. P BUEIRO"/>
      <sheetName val="T_ COMERC_ CARR_"/>
      <sheetName val="TRANSP. COMERCIAL CARROCERIA"/>
      <sheetName val="TRANSP. COMERCIAL EM BASCULANTE"/>
      <sheetName val="VEÍCULO LEVE"/>
      <sheetName val="T_ COMERCIAL 10m3"/>
      <sheetName val="CUSTO BALSA"/>
      <sheetName val="QTD BALSA"/>
      <sheetName val="TL REM"/>
      <sheetName val="TCB RP"/>
      <sheetName val="TLB RP"/>
      <sheetName val="TLC RP"/>
      <sheetName val="AQ MATBET"/>
      <sheetName val="TMAT BET"/>
      <sheetName val="MOBIL E DESMOBIL EQUIP"/>
      <sheetName val="LINEAR"/>
      <sheetName val="RASCUNHO_Ñ Imprimir"/>
      <sheetName val="GRAF MATERIAL DE PV"/>
      <sheetName val="GRAF JAZ"/>
      <sheetName val="GRAF EROSÕES"/>
      <sheetName val="VOLUMES 01"/>
      <sheetName val="VOLUMES 02"/>
      <sheetName val="VOLUMES 03"/>
      <sheetName val="VOLUMES 04"/>
      <sheetName val="VOLUMES 05"/>
      <sheetName val="VOLUMES 06"/>
      <sheetName val="VOLUMES 07"/>
      <sheetName val="DIV GRAF OCORR_2"/>
      <sheetName val="concreto cimento ok (2)"/>
      <sheetName val="Calculo"/>
      <sheetName val="P"/>
      <sheetName val="PlanContrato"/>
      <sheetName val="Especif"/>
      <sheetName val="Calculo (2)"/>
      <sheetName val="PP"/>
      <sheetName val="CBUQ -  Polímero"/>
      <sheetName val="Coleta"/>
      <sheetName val="MATBET CUSTO"/>
      <sheetName val="MATBET PREÇO UNIT"/>
      <sheetName val="MOBIL-CANT"/>
      <sheetName val="TLCB5"/>
      <sheetName val="TCC4"/>
      <sheetName val="TCCB10"/>
      <sheetName val="CRONOGAMA 1º"/>
      <sheetName val="CRONOGAMA 2º"/>
      <sheetName val="COMPOSIÇÕES2"/>
      <sheetName val="Pluviometria "/>
      <sheetName val="BOLETIM "/>
      <sheetName val="Resumo fianceiro"/>
      <sheetName val="Resumo por medicao"/>
      <sheetName val="Borbagato"/>
      <sheetName val="MinasRio"/>
      <sheetName val="Balance Sheet&amp;Income Statement"/>
      <sheetName val="Cash Flow"/>
      <sheetName val="Equity "/>
      <sheetName val="IFRS Adjustments"/>
      <sheetName val="ABC US$ 50,000,000_261107"/>
      <sheetName val="Parc. CP &amp; LP ABC US$ 50M 2611"/>
      <sheetName val="ABC US$ 12M_060508"/>
      <sheetName val="ABC US$ 17,7M_090508"/>
      <sheetName val="SALDO"/>
      <sheetName val="Parc. CP &amp; LP"/>
      <sheetName val="logistica"/>
      <sheetName val="amapa"/>
      <sheetName val="metalicos"/>
      <sheetName val="bay"/>
      <sheetName val="anglo"/>
      <sheetName val="equity"/>
      <sheetName val="ConsFev09"/>
      <sheetName val="llx"/>
      <sheetName val="CRON BR 364"/>
      <sheetName val="CRON BR 364 _2_"/>
      <sheetName val="Andamento Físico"/>
      <sheetName val="3ª FAIXA"/>
      <sheetName val="PISTA"/>
      <sheetName val="Memória ABRIL"/>
      <sheetName val="Medição R$"/>
      <sheetName val="Pintura Ligação (m2)"/>
      <sheetName val="Fresagem (m³)"/>
      <sheetName val="CBUQ (ton)"/>
      <sheetName val="Q.Dem+MFio"/>
      <sheetName val="Q.Dem"/>
      <sheetName val="Andam.Físico"/>
      <sheetName val="Boletim Des"/>
      <sheetName val="Pluviom"/>
      <sheetName val="Avanço Linear"/>
      <sheetName val=" Decofin - JAMARI"/>
      <sheetName val="COMBUSTIVEL I"/>
      <sheetName val="Instruções"/>
      <sheetName val="TXG"/>
      <sheetName val="FECHAMENTO"/>
      <sheetName val="INDIRETO"/>
      <sheetName val="BANCO_MO"/>
      <sheetName val="LEIS_H"/>
      <sheetName val="LEIS_M"/>
      <sheetName val="Prestadores Serviço"/>
      <sheetName val="Memo Veículos"/>
      <sheetName val="Cons.Combustivel"/>
      <sheetName val="EFETIVO OBRA 179"/>
      <sheetName val="Impressao"/>
      <sheetName val="Help"/>
      <sheetName val="Suporte"/>
      <sheetName val="Explicação1"/>
      <sheetName val="Verificador"/>
      <sheetName val="CP"/>
      <sheetName val="DP"/>
      <sheetName val="OESP"/>
      <sheetName val="CTRL"/>
      <sheetName val="DO"/>
      <sheetName val="CR"/>
      <sheetName val="ACUM"/>
      <sheetName val="FCC"/>
      <sheetName val="PEC"/>
      <sheetName val="FC"/>
      <sheetName val="PE"/>
      <sheetName val="EVA"/>
      <sheetName val="ECONO"/>
      <sheetName val="FINAN"/>
      <sheetName val="COMPARA"/>
      <sheetName val="ANALISE"/>
      <sheetName val="PM"/>
      <sheetName val="Consistência"/>
      <sheetName val="Menu_Navegação"/>
      <sheetName val="Pos_Contrato"/>
      <sheetName val="Menu_Financeiro"/>
      <sheetName val="Menu_mov_financ"/>
      <sheetName val="Mov Fin"/>
      <sheetName val="Mov_Financeiro"/>
      <sheetName val="Acom_Econômico"/>
      <sheetName val="Menu_Pessoal"/>
      <sheetName val="Pessoal Real"/>
      <sheetName val="PROVENTOS_DINAMICA"/>
      <sheetName val="PROVENTOS - FOLHA DE PAGAMENTO"/>
      <sheetName val="Desp Ger Prev"/>
      <sheetName val="Desp Ger Real"/>
      <sheetName val="Desp Ger Imp"/>
      <sheetName val="Demost_ result"/>
      <sheetName val="Med Real"/>
      <sheetName val="Menu_Medições"/>
      <sheetName val="Menu_Produção"/>
      <sheetName val="MEDIÇÃO_MENSAL"/>
      <sheetName val="RESUMO_MEDIÇÃO"/>
      <sheetName val="PRODUÇÃO_MENSAL"/>
      <sheetName val="CONTROLE"/>
      <sheetName val="REL. FOTOG."/>
      <sheetName val="Dados do projeto"/>
      <sheetName val="CARTA PROPOSTA"/>
      <sheetName val="C2 PLANILHA rocha e brita"/>
      <sheetName val="C4 Resumo do projeto"/>
      <sheetName val="C5 Comparativo layout 2 e 3"/>
      <sheetName val="C7 PLANILHA de preços unitários"/>
      <sheetName val="PLANILHA Quant e preços"/>
      <sheetName val="CRON-EQ"/>
      <sheetName val="LISTA-EQ"/>
      <sheetName val="CRON-MOD"/>
      <sheetName val="CRON-MOI"/>
      <sheetName val="FIS"/>
      <sheetName val="FIS-FIN - LANÇAR NO FIS"/>
      <sheetName val="Histograma de mão de obra"/>
      <sheetName val="PLANILHA Para EAP"/>
      <sheetName val="EAP-V&amp;M"/>
      <sheetName val="COMPOR-CBM"/>
      <sheetName val="COMPOR-CHE"/>
      <sheetName val="Valeta VPA 03"/>
      <sheetName val="Atualização da Matriz"/>
      <sheetName val="Roteiro de Preenchimento"/>
      <sheetName val="Dados Informativos"/>
      <sheetName val="Contra-capa"/>
      <sheetName val="Localização"/>
      <sheetName val="Seções Típicas"/>
      <sheetName val="Planilha Resumida"/>
      <sheetName val="Proj. Bás x Exec. Fat.Emp. Sald"/>
      <sheetName val="Cron. Físico Financeiro"/>
      <sheetName val="Cronograma de Eqtos Diretos"/>
      <sheetName val="Cronograma de Eqtos Indiretos"/>
      <sheetName val="Horas Trabalhadas dos Equiptos "/>
      <sheetName val="Cronograma Mão de Obra Direta"/>
      <sheetName val="Cronograma Mão de Obra Indireta"/>
      <sheetName val="Principais Materiais"/>
      <sheetName val="Resumo do Custo Direto"/>
      <sheetName val="Rateio dos Encarregados"/>
      <sheetName val="Praticabilidade 1 Turno"/>
      <sheetName val="Perdas de tempo 1 Turno"/>
      <sheetName val="Praticabilidade 2 Turnos"/>
      <sheetName val="Perdas de tempo 2 Turnos"/>
      <sheetName val="Encargo Social Ponderado 1Turno"/>
      <sheetName val="Encargo Social Ponderado 2Turn "/>
      <sheetName val="Encargos Sociais"/>
      <sheetName val="Escavação 1a Cat"/>
      <sheetName val="Escavação 2a Cat"/>
      <sheetName val="Escavação 3a Cat"/>
      <sheetName val="Escavação Solo Mole"/>
      <sheetName val="Camada Drenante"/>
      <sheetName val="Aquis.  transp  Areia  CD "/>
      <sheetName val="Compactação de Aterro"/>
      <sheetName val="Subbase de Solos"/>
      <sheetName val="Esc. Carga Transp. Jaz. Subbase"/>
      <sheetName val="Base de Solos"/>
      <sheetName val="Esc. Carga Transp. Jaz. Base"/>
      <sheetName val="BGS"/>
      <sheetName val="Aquisição e transporte de BGS"/>
      <sheetName val="Reciclagem"/>
      <sheetName val="Aquis.  transp  Brita TSS"/>
      <sheetName val="Aquis.  transp  Brita TSD"/>
      <sheetName val="Conj. Britagem"/>
      <sheetName val="Resumo do CBUQ"/>
      <sheetName val="Usinagem de CBUQ"/>
      <sheetName val="Aquis.  transp  Brita  CBUQ "/>
      <sheetName val="Aquis.  transp  Areia  CBUQ"/>
      <sheetName val="Aquis.  transp Pó pedra  CBUQ"/>
      <sheetName val="Aquis.  transp Cal CBUQ"/>
      <sheetName val="Transporte da massa para  pista"/>
      <sheetName val="Aplicação do CBUQ"/>
      <sheetName val="Serviços Diversos"/>
      <sheetName val="Outros Gastos Mão de Obra Diret"/>
      <sheetName val="Resumo das Indiretas"/>
      <sheetName val="Encargo Social Ponderado 1T Ind"/>
      <sheetName val="Gerente do Projeto"/>
      <sheetName val="Engenheiros e Encarreg Geral"/>
      <sheetName val="Depto Administrativo"/>
      <sheetName val="Depto de Manutenção"/>
      <sheetName val="Depto de QSM"/>
      <sheetName val="Depto Acampamento - Canteiro"/>
      <sheetName val="Depto Técnico e Topografia"/>
      <sheetName val="Depto de Custos"/>
      <sheetName val="Depto de Laboratório"/>
      <sheetName val="Depto de Suprimentos"/>
      <sheetName val="Outros Gastos Indiretos"/>
      <sheetName val="Despesas de Apoio às Obras"/>
      <sheetName val="Check-list"/>
      <sheetName val="Precipitações"/>
      <sheetName val="Tabela de Salários Adotada"/>
      <sheetName val="SP - Tab salários"/>
      <sheetName val="MG - Tab salários"/>
      <sheetName val="PARÁ - Tab Salários"/>
      <sheetName val="MS - Tab salários"/>
      <sheetName val="% de AD"/>
      <sheetName val="Plan3 (2)"/>
      <sheetName val="Bueiro Contrato"/>
      <sheetName val="BueiroContrato-CustosMaterial"/>
      <sheetName val="lançamento TB"/>
      <sheetName val="Lançamento R P"/>
      <sheetName val="Lancamento CD"/>
      <sheetName val="Lancamento CBUQ"/>
      <sheetName val="Avanço"/>
      <sheetName val="Ficha. "/>
      <sheetName val="Tapa-buraco"/>
      <sheetName val="Rem. Profundo"/>
      <sheetName val="Cor.Defeitos"/>
      <sheetName val="Rel mensal acomp"/>
      <sheetName val="Recomp. manual de aterro"/>
      <sheetName val="Meio-Fio (2)"/>
      <sheetName val="Sarjeta (2)"/>
      <sheetName val="Descida d'água (2)"/>
      <sheetName val="Capina (2)"/>
      <sheetName val="Roçada manual (2)"/>
      <sheetName val="Decofin 711-Setembro-07"/>
      <sheetName val="Recebimentos"/>
      <sheetName val="Folha"/>
      <sheetName val="Equipamentos e Mobiliário"/>
      <sheetName val="R. MACHADO 16-07 A 15-08-09"/>
      <sheetName val="R. SHOPP MANIA 16-10 A 15-11-09"/>
      <sheetName val="FOLHA CONSORCIO GETEL INSTTALE"/>
      <sheetName val="FOLHA DE PAGAMENTO CONSORCIO GE"/>
      <sheetName val="PT"/>
      <sheetName val="ORÇA"/>
      <sheetName val="CFF"/>
      <sheetName val="TLB5M3"/>
      <sheetName val="TLC4T"/>
      <sheetName val="TLMBF"/>
      <sheetName val="TLÁGUA"/>
      <sheetName val="ASF"/>
      <sheetName val="CS"/>
      <sheetName val="EQP"/>
      <sheetName val="Contr.COmb.1,98 17E18JUN (2)"/>
      <sheetName val="Contr.COmb.1,95 (19A30 JUN)"/>
      <sheetName val="Contr.COmb.1,95 (01 A 14Jul )"/>
      <sheetName val="Contr.COmb.1,95 (15 JUL --)"/>
      <sheetName val="Med_10_Atual_1 (2)"/>
      <sheetName val="PLANILHA FINANCEIRA"/>
      <sheetName val="ESTOQUE (2)"/>
      <sheetName val="DECOFIN abril-15"/>
      <sheetName val="FOLHA ABRIL 2015 1651."/>
      <sheetName val="Solicitação Numerarios"/>
      <sheetName val="Equipamento Alugados"/>
      <sheetName val="1651 DELTA 0"/>
      <sheetName val="1651 descontar 1"/>
      <sheetName val="1651 DELTA 1"/>
      <sheetName val="1651 descontar 2"/>
      <sheetName val="01651 DELTA 2"/>
      <sheetName val="01651 descontar 3"/>
      <sheetName val="1651 descontar 4"/>
      <sheetName val="1651 delta 3"/>
      <sheetName val="1651 adm"/>
      <sheetName val="1651 campo"/>
      <sheetName val="PLANILHA FINANCEIRA (2)"/>
      <sheetName val="PLANILHA QUANT."/>
      <sheetName val="PLAN. QNTD."/>
      <sheetName val="PLAN. CÁLCULO"/>
      <sheetName val="RESUMO FATOR"/>
      <sheetName val="P.ROLAMENTO"/>
      <sheetName val="DISP.e OBRAS COMPL."/>
      <sheetName val="FAIXA DE DOMÍNIO"/>
      <sheetName val="RE(cim+brita)20 3%-PISTA-KM FAI"/>
      <sheetName val="RE(cim+brita)20 3%-PISTA-4877"/>
      <sheetName val="RE(cim+brita)20 3%-PISTA-4878"/>
      <sheetName val="RE(cim+brita)20 3%-PISTA-4879"/>
      <sheetName val="RE(cim+brita)20 3%-PISTA-4870"/>
      <sheetName val="Memória SERV. p Km de Faixa"/>
      <sheetName val="RE(cim+brita)20 3%-ACOST-KM "/>
      <sheetName val="REcim20 3%-ACOST."/>
      <sheetName val="RECcim20 IMPR-ACOST."/>
      <sheetName val="RECcim20-ACOST-AQUIS.CM"/>
      <sheetName val="RECcim20-ACOST-TRANSP.CM"/>
      <sheetName val="REcim20 TSDpol-ACOST."/>
      <sheetName val="REcim20-ACOST-AQUIS. RR2C"/>
      <sheetName val="REcim20-ACOST-TRANSP. RR2C"/>
      <sheetName val="ORC 50"/>
      <sheetName val="Conferência"/>
      <sheetName val="Indice"/>
      <sheetName val="Q08- Resumo"/>
      <sheetName val="Q09-Planilha"/>
      <sheetName val="ORC 50 (Solução)"/>
      <sheetName val="Q10-CPU"/>
      <sheetName val="Q 11- Esc.Salarial"/>
      <sheetName val="Q12-Cronog"/>
      <sheetName val="BDI 26,70"/>
      <sheetName val="BDI 15"/>
      <sheetName val="Termo"/>
      <sheetName val="Proposta"/>
      <sheetName val="PrecosUnitarios"/>
      <sheetName val="Composição"/>
      <sheetName val="EscalaSalarial"/>
      <sheetName val="Procuração"/>
      <sheetName val="Capa1"/>
      <sheetName val="Capa2"/>
      <sheetName val="Capa3"/>
      <sheetName val="Descrição"/>
      <sheetName val="DERPreço"/>
      <sheetName val="DNITPreço"/>
      <sheetName val="DNITMãoDeObra"/>
      <sheetName val="Cad.Fornecedores"/>
      <sheetName val="qorcamentodnerL1"/>
      <sheetName val="qorcamentodnerL2"/>
      <sheetName val="ALYSSON 2"/>
      <sheetName val="ALYSSON%202.xls"/>
      <sheetName val="Calc"/>
      <sheetName val="TAPA BURACO-CBUQ (2)"/>
      <sheetName val="Ficha Quant. "/>
      <sheetName val="Resumo Físico-Financ. "/>
      <sheetName val="Planilha Adeq."/>
      <sheetName val="Transp. Loc. Basc. 5m³"/>
      <sheetName val="Transp. Comercial Basc. 10m³"/>
      <sheetName val="Transp. p remendo"/>
      <sheetName val="Localização ocorrências"/>
      <sheetName val="PlanilhaGeral-Modelo"/>
      <sheetName val="EDUARDO"/>
      <sheetName val="Solucoes "/>
      <sheetName val="Quant original"/>
      <sheetName val="QRDT"/>
      <sheetName val="PC-1 A 6-8 A 12"/>
      <sheetName val="PC-7 A 7a"/>
      <sheetName val="SERV ITV's"/>
      <sheetName val="SERV -PC7-7a"/>
      <sheetName val="Alteração"/>
      <sheetName val="CAPA-OK"/>
      <sheetName val="RESUMO - OK"/>
      <sheetName val="PLAN.SOLUÇÃO MODELO"/>
      <sheetName val="CONSOLIDADA"/>
      <sheetName val="01 - MEMO"/>
      <sheetName val="02 - ficha  (2) modelo Dr marci"/>
      <sheetName val="03 -Consolidada (2)Mod Dr marci"/>
      <sheetName val="09 - CRONOG (2) Mod Dr marcio"/>
      <sheetName val="Medição Por Km de Faixa"/>
      <sheetName val="FS (6) - H (6)"/>
      <sheetName val="Calc. da área"/>
      <sheetName val="Calc. d ECT de Material"/>
      <sheetName val="COMPACTÇÃO DE ATERRO"/>
      <sheetName val="PREPARAÇÃO DA AREA"/>
      <sheetName val="MICRO-Micro Revest."/>
      <sheetName val="Acost - TSD"/>
      <sheetName val="PINTURA FAIXA (MICRO 100%)"/>
      <sheetName val="PINTURA FAIXA (MICRO 92,8%)"/>
      <sheetName val="MICRO-Aq. de RC-1C-E "/>
      <sheetName val="MICRO-Aq. de RC-1C-E  (2)"/>
      <sheetName val="TSD Acost-Aq. de RR 2C "/>
      <sheetName val="MICRO-Transp. de RC-1C-E "/>
      <sheetName val="MICRO-Transp. de RC-1C-E  (2)"/>
      <sheetName val="TSD Acost-Transp. de RR 2C"/>
      <sheetName val="INST.CANTEIRO"/>
      <sheetName val="CANT.MANUT."/>
      <sheetName val="FS6 3°-Fres. Cont "/>
      <sheetName val="FS6 3°-Pintura de Lig."/>
      <sheetName val="FS6 3°-CBUQ "/>
      <sheetName val="FS6 3°-Pintura de Faixa"/>
      <sheetName val="RB C. CIM- RECICL"/>
      <sheetName val="RB C. CIM-IMPR"/>
      <sheetName val="RB C. CIM- TSD"/>
      <sheetName val="RB C. CIM-Pintura de Lig."/>
      <sheetName val="RB C. CIM-CBUQ 5"/>
      <sheetName val="RB C. CIM-Pint. de faixa"/>
      <sheetName val="RECON. PAV- Remoç Capa 5cm"/>
      <sheetName val="RECON. PAV- Rem. BASE"/>
      <sheetName val="RECON. PAV- SOLO ESTB"/>
      <sheetName val="RECON. PAV- BGS"/>
      <sheetName val="RECON. PAV. IMPR"/>
      <sheetName val="RECON. PAV-Pint Lig"/>
      <sheetName val="RECON. PAV-CBUQ"/>
      <sheetName val="RECON. PAV-Pint. Faixa"/>
      <sheetName val="Acost.- LAMA"/>
      <sheetName val="Acost. RB C. CIM- RECICL"/>
      <sheetName val="Acost. RB C. CIM-IMPR"/>
      <sheetName val="Acost. RB C. CIM- TSD"/>
      <sheetName val="Acost. RBAM- REEST. BASE"/>
      <sheetName val="Acost. RBAM-IMPR"/>
      <sheetName val="Acost. RBAM-TSD"/>
      <sheetName val="Acost. Reperf-Pint Lig"/>
      <sheetName val="Acost. Reperf-CBUQ Massa Fi"/>
      <sheetName val="Acost. RECON. PAV-Remoç Capa 5"/>
      <sheetName val="Acost. RECON. PAV- Rem. BASE"/>
      <sheetName val="Acost. RECON. PAV- SOLO ESTB"/>
      <sheetName val="Acost. RECON. PAV- BGS"/>
      <sheetName val="Acost. RECON. PAV. IMPR "/>
      <sheetName val="7.4-RBAM.JAZ"/>
      <sheetName val="11.2-taxas"/>
      <sheetName val="11.3-sin.def"/>
      <sheetName val="12.1-stc01"/>
      <sheetName val="12.2-dar02"/>
      <sheetName val="12.3-camada_dren"/>
      <sheetName val="12.4-mfc01"/>
      <sheetName val="12.5-dps07"/>
      <sheetName val="12.6-dpr02"/>
      <sheetName val="12.7-bsd02"/>
      <sheetName val="13.1-EsCarTran_berma"/>
      <sheetName val="13.2-comp.95PN_berma"/>
      <sheetName val="14.1-barreira"/>
      <sheetName val="14.2-rest_disp_concr"/>
      <sheetName val="14.3-anc_defensa"/>
      <sheetName val="14.4-portico"/>
      <sheetName val="14.5-defensa_s"/>
      <sheetName val="16.1-manut_2ano"/>
      <sheetName val="03 - consolidada"/>
      <sheetName val="05 - DIÁRIO OBRA"/>
      <sheetName val="08 - FOTOS"/>
      <sheetName val="MANUT.1°ANO"/>
      <sheetName val="REL PLUV"/>
      <sheetName val="FICHA - ST"/>
      <sheetName val="MICROREVESTIMENTO"/>
      <sheetName val="FRESAGEM (4CM)"/>
      <sheetName val="CBUQ(4CM)"/>
      <sheetName val="RECICLAGEM DE BASE"/>
      <sheetName val="CBUQ(5cm)"/>
      <sheetName val="TSD (ACOST)"/>
      <sheetName val="02 - ficha"/>
      <sheetName val="Mobilização (2)"/>
      <sheetName val="Inventario"/>
      <sheetName val="P.A.T.O"/>
      <sheetName val="ORÇ 1 ano"/>
      <sheetName val="ORÇ 2 anos"/>
      <sheetName val="Fisico-Finan."/>
      <sheetName val="Fisico-Finan.S-AQ"/>
      <sheetName val="Preço.Mat.Betum."/>
      <sheetName val="Jazidas"/>
      <sheetName val="DMTs"/>
      <sheetName val="Mob-Desmob."/>
      <sheetName val="Comp.TraspEquip"/>
      <sheetName val="Quantidades S-AQ"/>
      <sheetName val="Preço.Mat.Betum.S-AQ"/>
      <sheetName val="Cotação preços"/>
      <sheetName val="Comp. Mist Betu"/>
      <sheetName val="Comp. Conc. Ciclo"/>
      <sheetName val="Comp. Conc. de Cim"/>
      <sheetName val="Comp. Argam. Cim."/>
      <sheetName val="Dist Fortal Trecho"/>
      <sheetName val="ORÇAMENTO S-AQ"/>
      <sheetName val="Comp. Manut. Cant."/>
      <sheetName val="Comp. Alug. Lab Solos, Betume"/>
      <sheetName val="Comp. Alug. Equip. Topo"/>
      <sheetName val="Comp. Alug. de Residencias"/>
      <sheetName val="Comp. Alug. de Alojamento"/>
      <sheetName val="Comp. Alug. de Canteiro"/>
      <sheetName val="Comp. Manutenção dos Canteiros"/>
      <sheetName val="Mapa do Trecho"/>
      <sheetName val="BR-423 PE"/>
      <sheetName val="BR-424 PE"/>
      <sheetName val="MEM BR-423-PETSE"/>
      <sheetName val="MEM BR-424"/>
      <sheetName val="UNIF.DYN-423"/>
      <sheetName val="UNIF.DYN-424"/>
      <sheetName val="C.PR"/>
      <sheetName val="ADEQ.DEL-423"/>
      <sheetName val="ADEQ.DEL-424 "/>
      <sheetName val="Dados do projeto (2)"/>
      <sheetName val="MEM BR-423"/>
      <sheetName val="COMPOR"/>
      <sheetName val="BDI DE 19,60%"/>
      <sheetName val="PLANO TRAB"/>
      <sheetName val=" PONTO DE PASS."/>
      <sheetName val="PT. DE PASSAGEM"/>
      <sheetName val="Demostr das Quantides"/>
      <sheetName val="Desc.Serviços"/>
      <sheetName val="quadro cons. mat. bet"/>
      <sheetName val="Tr.Loc.Basc"/>
      <sheetName val="Tr.Mat.Rem."/>
      <sheetName val="Tr.L.Cam.Carr"/>
      <sheetName val="Tr.L.Mat.Bet."/>
      <sheetName val="Tr.Agua"/>
      <sheetName val="Cronog.Fis.Fin"/>
      <sheetName val="Cálculo das Massas]"/>
      <sheetName val="Medição PI+R -MAR-01"/>
      <sheetName val="Crono. Fin. BR116-230-405-427"/>
      <sheetName val="Planilha BR_116_PB"/>
      <sheetName val="Planilha BR_230 PB"/>
      <sheetName val="Planilha BR_405 PB"/>
      <sheetName val="Planinha BR-427 PB"/>
      <sheetName val="TREVOS"/>
      <sheetName val="MB"/>
      <sheetName val="AQ TR MB"/>
      <sheetName val="MAT PLACA"/>
      <sheetName val="TLCB10"/>
      <sheetName val="TLCC4"/>
      <sheetName val="TCCC4"/>
      <sheetName val="COMPAUTO"/>
      <sheetName val="COMPSERVENC"/>
      <sheetName val="COMPMOTSER"/>
      <sheetName val="COMPOSIÇÕES2 (2)"/>
      <sheetName val="RR-1C PL"/>
      <sheetName val="RECREV"/>
      <sheetName val="PINT FAIXA"/>
      <sheetName val="ADMIN"/>
      <sheetName val="ADMIN 060"/>
      <sheetName val="FOLHA MED"/>
      <sheetName val="CUSTOS"/>
      <sheetName val="CUSTOS163"/>
      <sheetName val="CUSTOS262"/>
      <sheetName val="CUSTOS060"/>
      <sheetName val="IND. FÍS"/>
      <sheetName val="AV.FIS"/>
      <sheetName val="BD"/>
      <sheetName val="RCONSERV"/>
      <sheetName val="MICRO-262"/>
      <sheetName val="EMULFLEX"/>
      <sheetName val="TB-163"/>
      <sheetName val="TB-262"/>
      <sheetName val="REPRMAN-163"/>
      <sheetName val="REPREMEC-163"/>
      <sheetName val="REPRMAN-262"/>
      <sheetName val="CORDEF-163"/>
      <sheetName val="CORDEF-262"/>
      <sheetName val="FRESA-262"/>
      <sheetName val="Meio-fio-163"/>
      <sheetName val="Meio-fio-060"/>
      <sheetName val="Meio-fio-262"/>
      <sheetName val="LIMP.VALETA"/>
      <sheetName val="LIMP.VALETA 060"/>
      <sheetName val="DESC-163"/>
      <sheetName val="DESC-262"/>
      <sheetName val="DESC-060"/>
      <sheetName val="Caiação-163"/>
      <sheetName val="Caiação-060"/>
      <sheetName val="Caiação-262"/>
      <sheetName val="LIM PONTE-163"/>
      <sheetName val="LIM PONTE-262"/>
      <sheetName val="LIMP E REC PLACA"/>
      <sheetName val="Manual-163"/>
      <sheetName val="Manual-262"/>
      <sheetName val="Manual-060"/>
      <sheetName val="Colonião-163"/>
      <sheetName val="Colonião-262"/>
      <sheetName val="Colonião-060"/>
      <sheetName val="MECANIZ-163"/>
      <sheetName val="Capina-163"/>
      <sheetName val="Capina-262"/>
      <sheetName val="Capina-060"/>
      <sheetName val="DESTOCAMENTO 163"/>
      <sheetName val="Recmanater"/>
      <sheetName val="Recmecater"/>
      <sheetName val="Forma"/>
      <sheetName val="ESCAV. LIMP"/>
      <sheetName val="ESCAV. LIMP 262"/>
      <sheetName val="ESCAV. LIMP 060"/>
      <sheetName val="CAP20"/>
      <sheetName val="RR1CTB"/>
      <sheetName val="CM30 RPD"/>
      <sheetName val="RR-1C CD"/>
      <sheetName val="TB10P"/>
      <sheetName val="TCC4 "/>
      <sheetName val="TLB5P"/>
      <sheetName val="CARRO"/>
      <sheetName val="CKIN"/>
      <sheetName val="OFIC"/>
      <sheetName val="QTD SERV"/>
      <sheetName val="ESTORNO"/>
      <sheetName val="RAFO"/>
      <sheetName val="REL"/>
      <sheetName val="IMA"/>
      <sheetName val="RO"/>
      <sheetName val="DIÁRIO"/>
      <sheetName val="ADM"/>
      <sheetName val="TBF"/>
      <sheetName val="CDF"/>
      <sheetName val="RP"/>
      <sheetName val="ROÇMAN"/>
      <sheetName val="ROÇCOL"/>
      <sheetName val="ROÇMEC"/>
      <sheetName val="CAPMAN"/>
      <sheetName val="LIMP SARJ"/>
      <sheetName val="LIMP DA"/>
      <sheetName val="LIMP BU"/>
      <sheetName val="DESOBU"/>
      <sheetName val="RPLACASIN"/>
      <sheetName val="LIMP PTE"/>
      <sheetName val="DCA"/>
      <sheetName val="CONCR"/>
      <sheetName val="ESC MEC"/>
      <sheetName val="ESC MAN"/>
      <sheetName val="ENROC A"/>
      <sheetName val="ENROC J"/>
      <sheetName val="REAT APIL"/>
      <sheetName val="RMATER"/>
      <sheetName val="RMECATER"/>
      <sheetName val="REN SINAL"/>
      <sheetName val="REC.G.CORPO"/>
      <sheetName val="CDQ"/>
      <sheetName val="TBQ"/>
      <sheetName val="ISS"/>
      <sheetName val="transcon"/>
      <sheetName val="MECANIZ"/>
      <sheetName val="FOLHA_MED"/>
      <sheetName val="IND__FÍS"/>
      <sheetName val="AV_FIS"/>
      <sheetName val="LIMP_E_REC_PLACA"/>
      <sheetName val="REL CARRO"/>
      <sheetName val="FICHA CAR"/>
      <sheetName val="CORDEF"/>
      <sheetName val=" MICRO"/>
      <sheetName val="DIAGRAMA TB   "/>
      <sheetName val="RPMECANIZ"/>
      <sheetName val="REC.DEFENSA"/>
      <sheetName val="REC PLACA"/>
      <sheetName val="REGMECFAIXADOM"/>
      <sheetName val="DESTOC. 0,15 - 0,30"/>
      <sheetName val="DESTOC. &gt; 0,30"/>
      <sheetName val="R.Manual"/>
      <sheetName val="R.Colonião"/>
      <sheetName val="R. Mecaniz"/>
      <sheetName val="Limp.Meio-fio"/>
      <sheetName val="Limp desc"/>
      <sheetName val="ESCAVAÇÃO M."/>
      <sheetName val="Enroc.Arrum"/>
      <sheetName val="Enroc.Jog."/>
      <sheetName val="REATERRO APILO"/>
      <sheetName val="TLB10P"/>
      <sheetName val="TCB10P"/>
      <sheetName val="TCCC4 "/>
      <sheetName val="EMULSÃO MICRO"/>
      <sheetName val="RR-1C TB"/>
      <sheetName val="RR-1C ST"/>
      <sheetName val="Relatório de Compatibilidade"/>
      <sheetName val="REVVEGMUDAS"/>
      <sheetName val="Folha Med SOMA"/>
      <sheetName val="Custo TOTAL"/>
      <sheetName val="Av.Fís."/>
      <sheetName val="Custo 163"/>
      <sheetName val="Custo 262"/>
      <sheetName val="Reg faixa"/>
      <sheetName val="ESCAV"/>
      <sheetName val="MF ENTRADA"/>
      <sheetName val="CM30 RPDMAN"/>
      <sheetName val="CM30TBTB"/>
      <sheetName val="CM30 RPDMEC"/>
      <sheetName val="REMP.DEMEC"/>
      <sheetName val="REMP.DEMAN"/>
      <sheetName val="Manual"/>
      <sheetName val="Colonião"/>
      <sheetName val="LIM PONTE"/>
      <sheetName val="RR-2CTSS"/>
      <sheetName val="CORR.DEF."/>
      <sheetName val="REM E REC PLACA"/>
      <sheetName val="TLB5NP"/>
      <sheetName val="Av_Fís_"/>
      <sheetName val="REMP_DEMAN"/>
      <sheetName val="REMP_DEMec"/>
      <sheetName val="CORR_DEF_"/>
      <sheetName val="Limp_Meio-fio"/>
      <sheetName val="Limp_desc"/>
      <sheetName val="LIMP_VALETA"/>
      <sheetName val="LIM_PONTE"/>
      <sheetName val="REM_E_REC_PLACA"/>
      <sheetName val="Reg_faixa"/>
      <sheetName val="Enroc_Jog_"/>
      <sheetName val="MF_ENTRADA"/>
      <sheetName val="ESCAV__LIMP"/>
      <sheetName val="CM30_RPDMAN"/>
      <sheetName val="RR-1C_TB"/>
      <sheetName val="CM30_RPDMEC"/>
      <sheetName val="RR-1C_PL"/>
      <sheetName val="FICHA_CAR"/>
      <sheetName val="Folha_Med1"/>
      <sheetName val="IND__FÍS1"/>
      <sheetName val="Av_Fís_1"/>
      <sheetName val="REMP_DEMAN1"/>
      <sheetName val="REMP_DEMec1"/>
      <sheetName val="CORR_DEF_1"/>
      <sheetName val="Limp_Meio-fio1"/>
      <sheetName val="Limp_desc1"/>
      <sheetName val="LIMP_VALETA1"/>
      <sheetName val="LIM_PONTE1"/>
      <sheetName val="REM_E_REC_PLACA1"/>
      <sheetName val="Reg_faixa1"/>
      <sheetName val="Enroc_Jog_1"/>
      <sheetName val="MF_ENTRADA1"/>
      <sheetName val="ESCAV__LIMP1"/>
      <sheetName val="CM30_RPDMAN1"/>
      <sheetName val="RR-1C_TB1"/>
      <sheetName val="CM30_RPDMEC1"/>
      <sheetName val="RR-1C_PL1"/>
      <sheetName val="FICHA_CAR1"/>
      <sheetName val="QFIS"/>
      <sheetName val="REPAROS"/>
      <sheetName val="LAMA P"/>
      <sheetName val="LAMA A"/>
      <sheetName val="TACHA"/>
      <sheetName val="REM BAS SUB"/>
      <sheetName val="DRENO6"/>
      <sheetName val="DRENO8"/>
      <sheetName val="ESCAV REAT"/>
      <sheetName val="TSD P"/>
      <sheetName val="TSD A"/>
      <sheetName val="inst MATBET"/>
      <sheetName val="RECOMP"/>
      <sheetName val="INVENTÁRIO060"/>
      <sheetName val="Invent."/>
      <sheetName val="BDI ALT"/>
      <sheetName val="BDI DNIT 29,98 desonerado"/>
      <sheetName val="MICRO 1.5"/>
      <sheetName val="TCCC "/>
      <sheetName val="AQUIS TRANSP MAT BET"/>
      <sheetName val="Brita VIAB."/>
      <sheetName val="Areia VIAB."/>
      <sheetName val="MAT.BET"/>
      <sheetName val="PREVENTIVA"/>
      <sheetName val="CONSERVA ROTINEIRA"/>
      <sheetName val="CONS. EMERG"/>
      <sheetName val="SINALIZ"/>
      <sheetName val="OBRAS MELHORAM"/>
      <sheetName val="SERVIÇOS AUX"/>
      <sheetName val="MAO-DE-OBRA"/>
      <sheetName val="RESU.SERV"/>
      <sheetName val="RPDMECANIZ"/>
      <sheetName val="Roçada Costal"/>
      <sheetName val="Roçada Colonião"/>
      <sheetName val="Roçada Mecanizada"/>
      <sheetName val="Emborrachado"/>
      <sheetName val="Sucatas"/>
      <sheetName val="Recomp. Manual Aterro"/>
      <sheetName val="Concreto de Cimento"/>
      <sheetName val="Bandeirola"/>
      <sheetName val="CONE"/>
      <sheetName val=" Escav. Manual"/>
      <sheetName val="Limp. Sarjeta Meio Fio"/>
      <sheetName val="Limp. Descida D´água"/>
      <sheetName val="CBUQ - Massa comercial"/>
      <sheetName val="Transp Cam Basc 10 m³"/>
      <sheetName val="Transp Cam Basc 6 m³"/>
      <sheetName val="Transp Mat Rem Cam Basc 6 m³"/>
      <sheetName val="Transp Cam Carro 15T R.P"/>
      <sheetName val="Transp Cam Carro 20T R.P"/>
      <sheetName val="Transp Cam Carro 5T R.P"/>
      <sheetName val="Aquis. RR-1C TB"/>
      <sheetName val="Aquis. CM 30 Rem Prof"/>
      <sheetName val="Mob - Desmob"/>
      <sheetName val="Planilha Mob - Desmob"/>
      <sheetName val="Adm Local"/>
      <sheetName val="Aluguel Imóveis"/>
      <sheetName val="DIVISOR"/>
      <sheetName val="60.694 Aquis. CAP 50-70"/>
      <sheetName val="ESCAV MEC."/>
      <sheetName val="Transp Cam Carro 9T R.P"/>
      <sheetName val="Concreto Ciclopico"/>
      <sheetName val="Enroc. Pedra Arrumada"/>
      <sheetName val="Limp. Bueiros"/>
      <sheetName val="900.241 Transp. Local Corroc 4T"/>
      <sheetName val="Rel. Veículo"/>
      <sheetName val="810.912 Fresagem"/>
      <sheetName val="200.600 Correção de Defeitos"/>
      <sheetName val="60.157 Aquis. RR-1C C.D."/>
      <sheetName val="131.174 Reaterro Apiloado"/>
      <sheetName val="Pintura de Faixa"/>
      <sheetName val="Limpe. de Valeta de Corte"/>
      <sheetName val="Reaterro e Compact."/>
      <sheetName val="Dreno DPS05"/>
      <sheetName val="Ass. tubo D=1,00m"/>
      <sheetName val="DOBRAGEM E FORNECIMENTO FERRO"/>
      <sheetName val="Transp Cam Carro 15T"/>
      <sheetName val="Hora Homem - Maquina"/>
      <sheetName val="60.166 Transp. Com. Basc. 10m³"/>
      <sheetName val="840.200 Caiação"/>
      <sheetName val="500.000 Enroc. Pedra Arrumada"/>
      <sheetName val="900.200 Transp. Local Basc. 5m³"/>
      <sheetName val="900.290 Transp. Com. Carroc"/>
      <sheetName val="830.201 Limp. Bueiros"/>
      <sheetName val="900.206 Transp. Local Basc.10m³"/>
      <sheetName val="4.000.412 Veículo"/>
      <sheetName val="Forma (2)"/>
      <sheetName val="Compar. Roçadas"/>
      <sheetName val="Planilha1"/>
      <sheetName val="Comp.BDI DNIT"/>
      <sheetName val="MOBILIZAÇÃO DE PESSOAL E EQUIP."/>
      <sheetName val="Proc.V Equip. e MO"/>
      <sheetName val="MOBCANTAUTO"/>
      <sheetName val="SER ENC CAM"/>
      <sheetName val="ENROC"/>
      <sheetName val="CAPA_FM"/>
      <sheetName val="Folha de Medicao"/>
      <sheetName val="CAPA_MP"/>
      <sheetName val="Medicao Provisoria"/>
      <sheetName val="CAPA_MC"/>
      <sheetName val="100000"/>
      <sheetName val="110009"/>
      <sheetName val="110012"/>
      <sheetName val="110014"/>
      <sheetName val="110016"/>
      <sheetName val="110018"/>
      <sheetName val="151000"/>
      <sheetName val="151100"/>
      <sheetName val="334014"/>
      <sheetName val="110267"/>
      <sheetName val="300002"/>
      <sheetName val="394012"/>
      <sheetName val="410003"/>
      <sheetName val="410103"/>
      <sheetName val="411001"/>
      <sheetName val="411101"/>
      <sheetName val="440101"/>
      <sheetName val="491003"/>
      <sheetName val="491005"/>
      <sheetName val="494101"/>
      <sheetName val="494201"/>
      <sheetName val="494202"/>
      <sheetName val="3a Medicao Parcial - Jul08 - ME"/>
      <sheetName val="Medição_1_IMPR"/>
      <sheetName val="Ficha_1_IMPR"/>
      <sheetName val="Mem_ Cálculo_1_IMPR"/>
      <sheetName val="Estaq_1_IMPR"/>
      <sheetName val="Plano Estaq_ IMPR"/>
      <sheetName val="Plano Estaq_ Projeto NÃO"/>
      <sheetName val="Avanço Fisico-1a.Med Proje_NÃO"/>
      <sheetName val="Avanço Físico_Acum_NÃO"/>
      <sheetName val="Índice de efetividade_NÃO"/>
      <sheetName val="Av_Fis_Pluv_"/>
      <sheetName val="BOLETIM_IMPRI"/>
      <sheetName val="Memória_Cálculo"/>
      <sheetName val="TCB10M3"/>
      <sheetName val="TLB5M3ÑP"/>
      <sheetName val="TCC"/>
      <sheetName val="TLACTÑP"/>
      <sheetName val="IPCS"/>
      <sheetName val="MEDIÇÃO CONSOLIDADA"/>
      <sheetName val="3"/>
      <sheetName val="5"/>
      <sheetName val="6"/>
      <sheetName val="7"/>
      <sheetName val="PREÇOS POR SOLUÇÃO-Kmf"/>
      <sheetName val="RESULTADO MANUTENÇÃO"/>
      <sheetName val="Cron. de Ativ. Lama Asfáltica"/>
      <sheetName val="Cron. de Ativ. Micro Revest."/>
      <sheetName val="Lama Asf. Grossa"/>
      <sheetName val="Micro Revestimento"/>
      <sheetName val="Serv. Manut. e Cons. 1º ano"/>
      <sheetName val="Aquis. RL-1C lama"/>
      <sheetName val="Aquis. RC-1C-E micro"/>
      <sheetName val="Transp. RL-1C"/>
      <sheetName val="Transp. RC-1C-E micro"/>
      <sheetName val="Inst. do Canteiro de Obras"/>
      <sheetName val="Manutenção de Canteiro"/>
      <sheetName val="Sinalização Provisória"/>
      <sheetName val="Mobilização de Equipamentos"/>
      <sheetName val="Relat. fotográfico"/>
      <sheetName val="RELATÓRIO PLUVIOMÉTRICO"/>
      <sheetName val="Encarregado de turma"/>
      <sheetName val="Servente"/>
      <sheetName val="Limpeza Sarj e MF"/>
      <sheetName val="10"/>
      <sheetName val="11"/>
      <sheetName val="12"/>
      <sheetName val="13"/>
      <sheetName val="14"/>
      <sheetName val="17"/>
      <sheetName val="18"/>
      <sheetName val="22"/>
      <sheetName val="24"/>
      <sheetName val="25"/>
      <sheetName val="26"/>
      <sheetName val="32"/>
      <sheetName val="33"/>
      <sheetName val="FREQ. DE VERIF. MICRO"/>
      <sheetName val="PGQ"/>
      <sheetName val="QUADRO ISSQN- SEM EST."/>
      <sheetName val="EST. PARAMBÚ"/>
      <sheetName val="EST. TAUÁ"/>
      <sheetName val="QUADRO ISSQN- COM EST."/>
      <sheetName val="PLAN"/>
      <sheetName val="AUX"/>
      <sheetName val="PLANILHA-SOLUÇÃO"/>
      <sheetName val="CRON-TIROL."/>
      <sheetName val="Módulo2"/>
      <sheetName val="Aquis. RL-1C"/>
      <sheetName val="Copiar"/>
      <sheetName val="Erros"/>
      <sheetName val="Obra"/>
      <sheetName val="Horas-extras"/>
      <sheetName val="Salario"/>
      <sheetName val="01_Setores"/>
      <sheetName val="03_Normal"/>
      <sheetName val="04_HE"/>
      <sheetName val="05_Compl"/>
      <sheetName val="13ªProd.Acum."/>
      <sheetName val="Prod. Supl "/>
      <sheetName val="Fatur. Terraplenagem"/>
      <sheetName val="Faturamento"/>
      <sheetName val="S. Geométrica"/>
      <sheetName val="Ser. a Executar"/>
      <sheetName val="Chegada Equip."/>
      <sheetName val="Empresa"/>
      <sheetName val="Funcionarios"/>
      <sheetName val="Complem"/>
      <sheetName val="Encargos"/>
      <sheetName val="Obras"/>
      <sheetName val="CBO"/>
      <sheetName val="Gráfico Resumo"/>
      <sheetName val="Faturamento Mensal"/>
      <sheetName val="Faturamento Acumulado"/>
      <sheetName val="Aguarde"/>
      <sheetName val="GECOFIN"/>
      <sheetName val="Solicitação Remessa "/>
      <sheetName val="FOLHA DE PAGAMENTO "/>
      <sheetName val="Alimentação 01 a 31.08.2012"/>
      <sheetName val="desp diversas alimentação"/>
      <sheetName val="CANTINA ADMINISTRAÇÃO"/>
      <sheetName val="Relação de Imoveis"/>
      <sheetName val="Despesas de Viagem"/>
      <sheetName val="Veiculos Getel"/>
      <sheetName val="Inventario Obra"/>
      <sheetName val="DIARIA EQUP - OBRA - AGO  2012"/>
      <sheetName val="DIARIA EQUP-OBRA-DIESEL-AGO 12 "/>
      <sheetName val="Resumo dos Equipamento Alugados"/>
      <sheetName val="Resumo dos Veiculos Alugados"/>
      <sheetName val="MEDIÇÃO EDUARDO 38&quot; 2"/>
      <sheetName val="MEDIÇÃO EDUARDO 58&quot;"/>
      <sheetName val="RESUMO TRANSP. BRITA"/>
      <sheetName val="MEDIÇÃO SEBASTIAO 38"/>
      <sheetName val="MEDIÇÃO SEBASTIÃO 58&quot;"/>
      <sheetName val="RESUMO TRANS. BRITA"/>
      <sheetName val="Desp. Valter Carneiro"/>
      <sheetName val="ENC. FABIO LUCIO"/>
      <sheetName val="Despesas telefone"/>
      <sheetName val="Despesas de Agua"/>
      <sheetName val="1º QUINZENA"/>
      <sheetName val="2º QUINZENA"/>
      <sheetName val="CONSUMO DE OLEO"/>
      <sheetName val="Movimento"/>
      <sheetName val="PlanEnvNF"/>
      <sheetName val="PlanEnvNF (2)"/>
      <sheetName val="Rest Bené GETEL"/>
      <sheetName val="Rest. Bené TERCEIRIZADOS"/>
      <sheetName val="Rest Bené INSTALLE"/>
      <sheetName val="Churrasc Eucaliptos CVAL"/>
      <sheetName val="Churrasc Eucaliptos SH MIRANDA"/>
      <sheetName val="Rest O Louro CVAL"/>
      <sheetName val="Rest O Louro - DESPESAS"/>
      <sheetName val="Rest O Cesar - DESPESAS FISCAL "/>
      <sheetName val="Planilha Veiculos"/>
      <sheetName val="Folha PG-Prévia "/>
      <sheetName val="Relação Residências"/>
      <sheetName val="Despesas Energia"/>
      <sheetName val="Despesas Agua"/>
      <sheetName val="CONTROLE COMB NF 893"/>
      <sheetName val="NU versão 2a"/>
      <sheetName val="PLANILHA FONTE"/>
      <sheetName val="Tabela Medição"/>
      <sheetName val="Medições"/>
      <sheetName val="Critérios de filtro"/>
      <sheetName val="Filtro Anterior"/>
      <sheetName val="Densidades"/>
      <sheetName val="Avanço Físico - Itumbiara"/>
      <sheetName val="Previsão Medição"/>
      <sheetName val="1000000 - RESUMO DESMATAMENTO"/>
      <sheetName val="DMT (ARG)-A"/>
      <sheetName val="DMT (CCB)-B"/>
      <sheetName val="DMT (ARG)-C"/>
      <sheetName val="DMT (CCB)-D"/>
      <sheetName val="DMT (ARG)-E"/>
      <sheetName val="DMT (ARG)-F"/>
      <sheetName val="DMT (ARG)-G"/>
      <sheetName val="DMT (ARG)-H"/>
      <sheetName val="DMT (ARG)-I"/>
      <sheetName val="DMT (ARG)-J"/>
      <sheetName val="DMT (ARG)-K"/>
      <sheetName val="DMT (ARG)-L"/>
      <sheetName val="1000000 - RESUMO TRANSPORTE"/>
      <sheetName val="1000000 - SOLO MOLE"/>
      <sheetName val="1000000 - ATERRO 95%"/>
      <sheetName val="1000000 - ATERRO 100%"/>
      <sheetName val="1000000 - EXPURGO DESM."/>
      <sheetName val="2000000 - PAVIMENTAÇÃO"/>
      <sheetName val="3000000 - DRENAGEM"/>
      <sheetName val="4000000 - OBRAS ARTE CORRENTES"/>
      <sheetName val="5000000 - OBRAS COMPLEM."/>
      <sheetName val="7000000 - O. DE ARTE ESPECIAIS"/>
      <sheetName val="9000000 - POLÍCIA R. FEDERAL"/>
      <sheetName val="CAPA PRINCIPAL"/>
      <sheetName val="QUANTIT. 1ª"/>
      <sheetName val="GERAL 2ª"/>
      <sheetName val="PRO-08"/>
      <sheetName val="PLANILHA ATUALIZADA"/>
      <sheetName val="Módulo1"/>
      <sheetName val="Módulo3"/>
      <sheetName val="PLANILHA DE PREÇOS"/>
      <sheetName val="Res. Irisville"/>
      <sheetName val="Pacheco I e II "/>
      <sheetName val="Shangri-lá"/>
      <sheetName val="Antônio Barbosa"/>
      <sheetName val="Carlos Pires"/>
      <sheetName val="Orlando Morais"/>
      <sheetName val="Elza Fronze"/>
      <sheetName val="Pindorama"/>
      <sheetName val="Recreio Mansões"/>
      <sheetName val="pavgap"/>
      <sheetName val="relação"/>
      <sheetName val="Res. Irisville (1)"/>
      <sheetName val="Res. Irisville (2)"/>
      <sheetName val="Pacheco I e II (1)"/>
      <sheetName val="Pacheco I e II (2)"/>
      <sheetName val="Shangri-lá (1)"/>
      <sheetName val="Shangri-lá (2)"/>
      <sheetName val="Antônio Barbosa (1)"/>
      <sheetName val="Antônio Barbosa (2)"/>
      <sheetName val="Carlos Pires (1)"/>
      <sheetName val="Carlos Pires (2)"/>
      <sheetName val="Orlando Morais (1)"/>
      <sheetName val="Orlando Morais (2)"/>
      <sheetName val="Elza Fronze (1)"/>
      <sheetName val="Elza Fronze (2)"/>
      <sheetName val="Pindorama (1)"/>
      <sheetName val="Pindorama (2)"/>
      <sheetName val="Recreio Mansões (1)"/>
      <sheetName val="Recreio Mansões (2)"/>
      <sheetName val="54"/>
      <sheetName val="50"/>
      <sheetName val="40"/>
      <sheetName val="38"/>
      <sheetName val="financ"/>
      <sheetName val="F. MEDIÇÃO"/>
      <sheetName val="Esc vala leste"/>
      <sheetName val="ESC. CARG. MAT. JAZIDA"/>
      <sheetName val="ESC. MAT 1ª C 200 a 400"/>
      <sheetName val="Esc vala oeste"/>
      <sheetName val="ESCAV. MAN. 1 CAT. "/>
      <sheetName val="REATERRO APILOADO"/>
      <sheetName val="REAT. COMPAC. DE BUEIRO"/>
      <sheetName val="D=1,00M SEM BERÇO ACBC"/>
      <sheetName val="D=1,50M SEM BERÇO ACBC"/>
      <sheetName val="LASTRO DE BRITA BC"/>
      <sheetName val="PVI 10"/>
      <sheetName val="PVI 16"/>
      <sheetName val="PVI 18"/>
      <sheetName val="Muro de Gabião "/>
      <sheetName val="Gabião colchao "/>
      <sheetName val="CCT 02"/>
      <sheetName val="CCT 03"/>
      <sheetName val="CCT 06"/>
      <sheetName val="CCT 07"/>
      <sheetName val="CCT 08"/>
      <sheetName val="CCT 11"/>
      <sheetName val="CLP 10"/>
      <sheetName val="CLP12"/>
      <sheetName val="CLP16"/>
      <sheetName val="CLP18"/>
      <sheetName val="REC. DEFENSA"/>
      <sheetName val="Corte de Area Gramada"/>
      <sheetName val="ENR. DE PEDRA JOGADA"/>
      <sheetName val="ENR. DE PEDRA ARRUMADA"/>
      <sheetName val="ESCAV. VALA MEC"/>
      <sheetName val="D=0,40M SEM BERÇO ACBC"/>
      <sheetName val="D=0,60M SEM BERÇO ACBC"/>
      <sheetName val="BLD 02"/>
      <sheetName val="D=0,80M SEM BERÇO ACBC"/>
      <sheetName val="RECOMP. MEC. DE ATERRO"/>
      <sheetName val="PVI 04"/>
      <sheetName val="CPV 02"/>
      <sheetName val="CPV 04"/>
      <sheetName val="CPV 06"/>
      <sheetName val="CPV 05"/>
      <sheetName val="Sarjeta de canteiro central de "/>
      <sheetName val="CPV 03"/>
      <sheetName val="ELEIVAMENTO"/>
      <sheetName val="Compactação de aterros a 95% pr"/>
      <sheetName val="Compactação de material de bota"/>
      <sheetName val="CCT 01"/>
      <sheetName val="CCT 12"/>
      <sheetName val="CCT 16"/>
      <sheetName val="CORREÇÃO DEF MBUQ (2)"/>
      <sheetName val="Fiscal de Campo"/>
      <sheetName val="Rel Fotog."/>
      <sheetName val="Rel. Consv"/>
      <sheetName val="Roç. Man."/>
      <sheetName val="Roç. Mec."/>
      <sheetName val="rec. plca sinalz."/>
      <sheetName val="DESOBS BUEIRO"/>
      <sheetName val="ESCAV. MEC."/>
      <sheetName val="Limp Desc. D'agua"/>
      <sheetName val="Rec. G. Corpo"/>
      <sheetName val="REM. MECANIZADO"/>
      <sheetName val="Rem. Mat. Betum."/>
      <sheetName val="Limpeza plca sinalz. "/>
      <sheetName val="RECOMP.MEC."/>
      <sheetName val="LIMP. VAL CORTE E MEIO-FIO"/>
      <sheetName val="Capina Man."/>
      <sheetName val="correção"/>
      <sheetName val="Limp. de Buero"/>
      <sheetName val="Dados Cadastrais "/>
      <sheetName val="Grade Geral 4º Etapa"/>
      <sheetName val="Radequação2012"/>
      <sheetName val="Grade Geral 5ª Etapa"/>
      <sheetName val="01-Medição 56ªMP"/>
      <sheetName val="01-Medição 54ªMP"/>
      <sheetName val="02-Boletim Parcial 54ª MP"/>
      <sheetName val="03-pluviometria-54ªMP"/>
      <sheetName val="04-Acumulado "/>
      <sheetName val="05-Rel.Mensal Acomp.54ª MP"/>
      <sheetName val="06-Cronograma Fisico Financeiro"/>
      <sheetName val="07-Medição Consolidada 54ªMP"/>
      <sheetName val="Recomp. Rev. Primário"/>
      <sheetName val=" Roçada Manual"/>
      <sheetName val=" Roçada coloniao"/>
      <sheetName val="Limp. sarj. MF"/>
      <sheetName val="Limp. valeta dren."/>
      <sheetName val="Mão-de-Obra"/>
      <sheetName val="Rec_Plataforma"/>
      <sheetName val="Rec manual de aterro"/>
      <sheetName val="Rec mec de aterro"/>
      <sheetName val="Escavacao mec "/>
      <sheetName val="Limpeza de bueiro"/>
      <sheetName val="desobstrucao de bueiro"/>
      <sheetName val="Enr. ped. arrumada"/>
      <sheetName val="Enr. ped. jogada"/>
      <sheetName val="Remoçao Manual de Barreira"/>
      <sheetName val="brita"/>
      <sheetName val="Armadura"/>
      <sheetName val="Rev. grama"/>
      <sheetName val="tachao_Sinal Horiz."/>
      <sheetName val="Custo m³ - TB"/>
      <sheetName val="Resumo de Campo "/>
      <sheetName val="02-Boletim Parcial 56ª MP"/>
      <sheetName val="03-pluviometria-55ªMP"/>
      <sheetName val="05-Rel.Mensal Acomp.56ª MP"/>
      <sheetName val="07-Medição Consolidada 56ªMP"/>
      <sheetName val="Escavacao Mec. 1ªCat. "/>
      <sheetName val="Transp. Adeq."/>
      <sheetName val="Verificação"/>
      <sheetName val="Verificação de dados_CC"/>
      <sheetName val="Verific"/>
      <sheetName val="Calendar"/>
      <sheetName val="Vistorias"/>
      <sheetName val="Grade Geral "/>
      <sheetName val="01-Medição 34ªMP"/>
      <sheetName val="01-Medição 32ªMP"/>
      <sheetName val="02-Boletim Parcial 32ª MP"/>
      <sheetName val="03-pluviometria-32ªMP"/>
      <sheetName val="04-Acumulado - 32ªmp"/>
      <sheetName val="05-Rel.Mensal Acomp. 32ª MP"/>
      <sheetName val="07-Medição Consolidada 1° Etapa"/>
      <sheetName val="Rocada manual"/>
      <sheetName val="Roçada coloniao"/>
      <sheetName val="Corte e limp. area gramada"/>
      <sheetName val="Recomp.Mec Aterro "/>
      <sheetName val="Recomp.Manual Aterro"/>
      <sheetName val="Limp.Beuiro"/>
      <sheetName val="Desobs.Beuiro"/>
      <sheetName val="vala drenagem"/>
      <sheetName val="pedra jogada"/>
      <sheetName val="pedra arrumada"/>
      <sheetName val="Rem.Manual Barreira"/>
      <sheetName val="Esc.Manual"/>
      <sheetName val="Esc.Mec"/>
      <sheetName val="fres."/>
      <sheetName val="00-Resumo dos Serviços"/>
      <sheetName val="01-Medição 01ªMP"/>
      <sheetName val="02-Boletim Parcial 34ª MP"/>
      <sheetName val="03-pluviometria-34ªMP"/>
      <sheetName val="REg. Fx Dom."/>
      <sheetName val="Desobs.Bueiro"/>
      <sheetName val="limp. Placas"/>
      <sheetName val="REcomp. Placas"/>
      <sheetName val="Cor. Defeitos"/>
      <sheetName val="Limp.Bueiro"/>
      <sheetName val="Forn. impl. Placas"/>
      <sheetName val="Transp. Com. C.basc. 10m3"/>
      <sheetName val="Transp. local. rem"/>
      <sheetName val="Transp. Com. Carroceria"/>
      <sheetName val="Tinta Esm."/>
      <sheetName val="Caibro"/>
      <sheetName val="Parafuso  3 16"/>
      <sheetName val="Parafuso  5 16"/>
      <sheetName val="Rec. defensa met."/>
      <sheetName val="CAL MAT BET CONSERVA "/>
      <sheetName val="Quadro Geral"/>
      <sheetName val="RMLE157"/>
      <sheetName val="DSS_04"/>
      <sheetName val="PintLigacao"/>
      <sheetName val="PMQ"/>
      <sheetName val="STC_01"/>
      <sheetName val="Cpus"/>
      <sheetName val="Insumos"/>
      <sheetName val="Fluxo Caixa"/>
      <sheetName val="QTS"/>
      <sheetName val="ES"/>
      <sheetName val="Materiais_Elétricos A"/>
      <sheetName val="3841_ESCOPO_A"/>
      <sheetName val="Arrum_ESCOPO_A"/>
      <sheetName val="SUBT_ESCOPO_A"/>
      <sheetName val="Indiretas"/>
      <sheetName val="Crono MOI"/>
      <sheetName val="CpuApr"/>
      <sheetName val="RelCpu"/>
      <sheetName val="Permanência"/>
      <sheetName val="Crono MO"/>
      <sheetName val="Crono EQ"/>
      <sheetName val="GerRel"/>
      <sheetName val="DEMONSTRATIVO DE RESULTADO"/>
      <sheetName val="Desp. Indireta"/>
      <sheetName val="Transmang"/>
      <sheetName val="ValdeCans"/>
      <sheetName val="ViaLocal"/>
      <sheetName val="PROGRAMAÇÃO TOTAL"/>
      <sheetName val="PLANILHA DE OBRA"/>
      <sheetName val="Composições Auxil."/>
      <sheetName val="Janeiro-06"/>
      <sheetName val="Fevereiro-06"/>
      <sheetName val="Março-06"/>
      <sheetName val="Abril-06"/>
      <sheetName val="Maio-06"/>
      <sheetName val="ACOMP. DE CONTRATO"/>
      <sheetName val="Situação de contrato"/>
      <sheetName val="Administração Reg."/>
      <sheetName val="PACAJUS"/>
      <sheetName val="Ponte Jaguaribe"/>
      <sheetName val="Viaduto S. Pompeu"/>
      <sheetName val="Riacho Verde"/>
      <sheetName val="Russas"/>
      <sheetName val="Milagres"/>
      <sheetName val="Madalena"/>
      <sheetName val="Aprazível"/>
      <sheetName val="Canindé"/>
      <sheetName val="Acaraú"/>
      <sheetName val="Chorozinho"/>
      <sheetName val="Varzea Alegre"/>
      <sheetName val="Croatá"/>
      <sheetName val="Barra Nova"/>
      <sheetName val="Crateús"/>
      <sheetName val="ConservaTauá"/>
      <sheetName val="Crateús 2"/>
      <sheetName val="Quixeramobim"/>
      <sheetName val="BR-02-Choró"/>
      <sheetName val="Varjota"/>
      <sheetName val="Mossoró-Angicos"/>
      <sheetName val="Passarela BR-101"/>
      <sheetName val="Macaíba"/>
      <sheetName val="Hospital de Itapipoca"/>
      <sheetName val="Viaduto BR-101-RN"/>
      <sheetName val="Junho-06"/>
      <sheetName val="REC.OBRAS INFRA -09"/>
      <sheetName val="PLANILHA DE OBRA GERAL"/>
      <sheetName val="Despesas Indiretas"/>
      <sheetName val="JAN-05"/>
      <sheetName val="FEV-05"/>
      <sheetName val="MAR-05"/>
      <sheetName val="ABR-05"/>
      <sheetName val="MAI-05"/>
      <sheetName val="JUN-05"/>
      <sheetName val="JUL-05"/>
      <sheetName val="AGO-05"/>
      <sheetName val="SET-05"/>
      <sheetName val="OUT-05"/>
      <sheetName val="NOV-05"/>
      <sheetName val="Resumo de Contratos"/>
      <sheetName val="779 - Vit Conq"/>
      <sheetName val="797 - Jequié"/>
      <sheetName val="723 - Dias Dávila"/>
      <sheetName val="807 - Eunápolis"/>
      <sheetName val="847 - Uauá"/>
      <sheetName val="Abril-05"/>
      <sheetName val="Maio-05"/>
      <sheetName val="Junho-05"/>
      <sheetName val="Julho-05"/>
      <sheetName val="Agosto-05"/>
      <sheetName val="Setembro-05"/>
      <sheetName val="Outubro-05"/>
      <sheetName val="Novembro-05"/>
      <sheetName val="Tianguá"/>
      <sheetName val="S.Quitéria"/>
      <sheetName val="Santa Cruz"/>
      <sheetName val="Jucurutú"/>
      <sheetName val="ADM.REGIONAL"/>
      <sheetName val="Gurupi"/>
      <sheetName val="Barão de G. 01"/>
      <sheetName val="Barão de G. 02"/>
      <sheetName val="Floriano 01"/>
      <sheetName val="Floriano 02"/>
      <sheetName val="Valença I"/>
      <sheetName val="Valença II"/>
      <sheetName val="Itaituba 06"/>
      <sheetName val="Itaituba 07"/>
      <sheetName val="Redenção do Gurguéia"/>
      <sheetName val="Solicitação Remessa CC 153"/>
      <sheetName val="RES.F4000  RAIMUNDO"/>
      <sheetName val="RES.F4000 L0URENÇO"/>
      <sheetName val="CAÇAMBA BWF 7740"/>
      <sheetName val="TABELA DO TIPO DE EQUIP."/>
      <sheetName val="EQUIP.ALUGADO C.C 943"/>
      <sheetName val="VEICULOS ALUGADOS C.C 943"/>
      <sheetName val="ALIMENTAÇÃO JOSE MARIA"/>
      <sheetName val="RELAÇÃO DE MÓVEIS"/>
      <sheetName val="SOL. 943 ANGICAL-PI 10 2007"/>
      <sheetName val="Memória. OUTUBRO 2007"/>
      <sheetName val="DND 943 ANGICAL - PI NOV  2007"/>
      <sheetName val="Remessa 928 Junho"/>
      <sheetName val="Folha Junho"/>
      <sheetName val="EQUIPAMENTOS ALUGADOS"/>
      <sheetName val="Produção Mar 2007"/>
      <sheetName val="Combustivel 928"/>
      <sheetName val="Alimentação-B,Viagem"/>
      <sheetName val="Decofin CC711-Jun.06"/>
      <sheetName val="C.C 711-Solic.de Numer. 10.07"/>
      <sheetName val="FOLHA.Jun.06"/>
      <sheetName val="Chur.Bom Gosto.Jun.06"/>
      <sheetName val="CONSCEL LTDA.(CABELUDO)"/>
      <sheetName val="SOLIC.DE NUMERARIO C.C 280 FLOR"/>
      <sheetName val="SOLIC.280 PICOS (17)"/>
      <sheetName val="DECOFIM CONT. (017)"/>
      <sheetName val="DNC"/>
      <sheetName val="FOLHA C.C 280 BR - 230 (17)"/>
      <sheetName val="POSTO PAPAI NOEL C.C280"/>
      <sheetName val="POSTO  R. SÁ OEIRAS"/>
      <sheetName val="RES.INF.VAR."/>
      <sheetName val="RESECON"/>
      <sheetName val="SIT."/>
      <sheetName val="DELTA"/>
      <sheetName val="SIT. (2)"/>
      <sheetName val="164Santana"/>
      <sheetName val="235Afrânio"/>
      <sheetName val="270Garanhuns"/>
      <sheetName val="274Agrestina"/>
      <sheetName val="352CrSalgueiro"/>
      <sheetName val="394P.Índios"/>
      <sheetName val="495T.Vilela"/>
      <sheetName val="736Jabitaca"/>
      <sheetName val="783Itabaiana"/>
      <sheetName val="792P.Ferro"/>
      <sheetName val="794P.D'alho"/>
      <sheetName val="821PePedro"/>
      <sheetName val="823Atalaia"/>
      <sheetName val="838Caetés"/>
      <sheetName val="903Floresta"/>
      <sheetName val="907Ig.Carmo"/>
      <sheetName val="924Maruim"/>
      <sheetName val="931Nazaré"/>
      <sheetName val="945Toritama"/>
      <sheetName val="967Tacaratu"/>
      <sheetName val="970Promata"/>
      <sheetName val="972P.Branca"/>
      <sheetName val="975R.Cavalc."/>
      <sheetName val="976Carié"/>
      <sheetName val="Planilha Orç Completa"/>
      <sheetName val="Seleção de Itens Filtro"/>
      <sheetName val="Seleção de Itens Soma"/>
      <sheetName val="Resultado Zero-vírgula"/>
      <sheetName val="Percentual"/>
      <sheetName val="Despesas JUNHO"/>
      <sheetName val="Despesas JULHO"/>
      <sheetName val="Contr.C."/>
      <sheetName val="Resumo_abr-08"/>
      <sheetName val="Resumo_mai-08"/>
      <sheetName val="Resumo_jun-08"/>
      <sheetName val="Resumo_jul-08"/>
      <sheetName val="Resumo_ago-08"/>
      <sheetName val="terrap_ESCOPO_A venda"/>
      <sheetName val="terrap_ESCOPO_A custo"/>
      <sheetName val="Arrum_ESCOPO_A venda"/>
      <sheetName val="Arrum_ESCOPO_A custo"/>
      <sheetName val="AGR 1"/>
      <sheetName val="AGR 2"/>
      <sheetName val="AGR 3"/>
      <sheetName val="SILO QUENTE"/>
      <sheetName val="Dosagem Marshall Fx.III surcap"/>
      <sheetName val="BR-365-MG-LOTE1-EXE"/>
      <sheetName val="OF"/>
      <sheetName val="CANT MAN"/>
      <sheetName val="DESMAT2"/>
      <sheetName val="ECT 0-50"/>
      <sheetName val="ECT 50-200"/>
      <sheetName val="ECT 200-400"/>
      <sheetName val="ECT 400-600"/>
      <sheetName val="ECT 600-800"/>
      <sheetName val="ECT 800-1000"/>
      <sheetName val="ECT 1000-1200"/>
      <sheetName val="ECT 1200-1400"/>
      <sheetName val="ECT1400-1600"/>
      <sheetName val="ECT 1600-1800"/>
      <sheetName val="ECT 1800-2000"/>
      <sheetName val="ECT 2000-3000"/>
      <sheetName val="ECT 3000-5000"/>
      <sheetName val="ECT 5000-7000"/>
      <sheetName val="ECT 7000-10000"/>
      <sheetName val="ECT 10000-16000"/>
      <sheetName val="COMPAC ATERRO 100%PN"/>
      <sheetName val="COMPAC BOTA FORA"/>
      <sheetName val="REMPROFUNDO"/>
      <sheetName val="RECIC"/>
      <sheetName val="CBUQ-REPERFILAMENTO"/>
      <sheetName val="RO Estorno"/>
      <sheetName val="CBUQ-CAPA Estorno"/>
      <sheetName val="CBUQ-CAPA Estorno (2)"/>
      <sheetName val="CBUQ-CAPA (ACOST.)"/>
      <sheetName val="CBUQ- INT&amp;ACESSOS"/>
      <sheetName val="SUBBASE"/>
      <sheetName val="TSD S P "/>
      <sheetName val="BSTC-1,00M"/>
      <sheetName val="DRENAGEM-BDTC-1,00M"/>
      <sheetName val="DRENAGEM-BTTC-1,00M"/>
      <sheetName val="DRENAGEM-BSTM-1,90"/>
      <sheetName val="DRENAGEM-BDTM-1,90"/>
      <sheetName val="DRENAGEM-BDTM-2,00"/>
      <sheetName val="DRENAGEM-BSTM-3,00"/>
      <sheetName val="DRENAGEM-BSTM-2,20"/>
      <sheetName val="DRENAGEM-BDTM-2,00 "/>
      <sheetName val="DRENAGEM-BTTM-1,90"/>
      <sheetName val="DRENAGEM-BSOvóide"/>
      <sheetName val="ENROCAMENTO DE PEDRA JOGADA"/>
      <sheetName val="MEIO FIO MFC 03"/>
      <sheetName val="ENTRADA DÁGUA EDA 01"/>
      <sheetName val="EDA 01 Concresolo"/>
      <sheetName val="ENTRADA DÁGUA EDA 02"/>
      <sheetName val="EDA 02 Concresolo"/>
      <sheetName val="DESCIDA DÁGUA DAD 01"/>
      <sheetName val="DAD 01 Concresolo"/>
      <sheetName val="DESCIDA DÁGUA DAR 02"/>
      <sheetName val="DAR 02 Concresolo"/>
      <sheetName val="DISSIPADOR DE ENERGIA DEB02"/>
      <sheetName val="DRENO SUBSUPERFICIAL DSS03"/>
      <sheetName val="ESC. MANUAL. 1 CAT - BUEIROS"/>
      <sheetName val="ENVELOPAMENTO BUEIRO"/>
      <sheetName val="MUDAS"/>
      <sheetName val="DEFENSAS METAL E ANCORAGENS"/>
      <sheetName val="SINALIZAÇÃO HORIZONTAL - DEFIN."/>
      <sheetName val="SINALIZAÇÃO HORIZONTAL PROV."/>
      <sheetName val="Sin Vert"/>
      <sheetName val="PLACAS VERTICAIS"/>
      <sheetName val="TACHAS REFLETIVAS E TACHÕES"/>
      <sheetName val="CAPA RELAT FOTOG"/>
      <sheetName val="QUADRO-06"/>
      <sheetName val="Orçamento-empresa"/>
      <sheetName val="Plan alteração-infra"/>
      <sheetName val="Quantidades e Custos"/>
      <sheetName val="QUANT CUSTOS"/>
      <sheetName val="JUSTIFICATIVA1"/>
      <sheetName val="Quadro Alterações Propostas"/>
      <sheetName val="Resumo Reflexo Financeiro"/>
      <sheetName val="DEST ARVORES 15A30"/>
      <sheetName val="REM 1"/>
      <sheetName val="REM"/>
      <sheetName val="RECIC CIMENTO"/>
      <sheetName val="CBUQ-CAPA (PONTOS DE ONIBUS)"/>
      <sheetName val="CBUQ-CAPA (PMR)"/>
      <sheetName val="SUBBASE 1"/>
      <sheetName val="REG. SUBLEITO-ACOSTAMENTO"/>
      <sheetName val="ENROCAMENTO ACOST. E PISTA"/>
      <sheetName val="DRENAGEM-BSTC-1,00M"/>
      <sheetName val="HIDROSSEMEADURA (2)"/>
      <sheetName val="DEFENSAS METÁLICAS E ANCORAGENS"/>
      <sheetName val="SINALIZAÇÃO HORIZONTAL - DEF"/>
      <sheetName val="DRENAGEM-BOvóide"/>
      <sheetName val="Planilha Contrato"/>
      <sheetName val="Transenge - acórdão 32"/>
      <sheetName val="BO"/>
      <sheetName val="FS 3"/>
      <sheetName val="REC"/>
      <sheetName val="CBUQ H4"/>
      <sheetName val="REP+MICRO"/>
      <sheetName val="CRONO_PISTA"/>
      <sheetName val="RBAM+MICRO"/>
      <sheetName val="MICRO A"/>
      <sheetName val="CRONO_ACOST"/>
      <sheetName val="INTER&amp;ACESSOS"/>
      <sheetName val="CRONO_INTER&amp;ACESSO"/>
      <sheetName val="TACHAS REFLETIVAS"/>
      <sheetName val="ENROCAMENTO_PJ"/>
      <sheetName val="ENROCAMENTO_PA"/>
      <sheetName val="REC_MEC_ATERRO"/>
      <sheetName val="REC_MEC_ATERRO OAES"/>
      <sheetName val="MAN&amp;CONSERV"/>
      <sheetName val="Manut&amp;Cons_1ºano"/>
      <sheetName val="SUBBASE-INT&amp;ACESSO"/>
      <sheetName val="BASE-INT&amp;ACESSOS"/>
      <sheetName val="TSD S P_INT&amp;ACESSOS"/>
      <sheetName val="SUBBASE_A"/>
      <sheetName val="BASE_A"/>
      <sheetName val="DEMOL. CONCRETO SIMPLES"/>
      <sheetName val="COMPAC ATERRO 100%PN (2)"/>
      <sheetName val="REM (2)"/>
      <sheetName val="TSD PISTA"/>
      <sheetName val="TSD ACOST"/>
      <sheetName val="Reg. Sub-Leito Acost."/>
      <sheetName val="REG. SUBLEITO-ACOST. sem valor"/>
      <sheetName val="COLCHÃO DRENANTE. E PISTA"/>
      <sheetName val="DRENAGEM-BTTC-1,00M fidens"/>
      <sheetName val="DRENAGEM-BDTC-1,00M fidens"/>
      <sheetName val="DESCIDA DÁGUA DAD 01 (2)"/>
      <sheetName val="DESCIDA DÁGUA DAR 02 fidens"/>
      <sheetName val="HIDROSSEMEADURA "/>
      <sheetName val="HIDROSSEMEADURA FIDENS"/>
      <sheetName val="MUDAS FIDENS"/>
      <sheetName val="SINALIZAÇÃO HORIZONTAL - DEFIN"/>
      <sheetName val="SUBBASE-PISTA"/>
      <sheetName val="BASE-PISTA"/>
      <sheetName val="MEIO FIO MFC 05"/>
      <sheetName val="SEMI PORTICO"/>
      <sheetName val="QUADROS 1 2 3 4 6 7 8"/>
      <sheetName val="Conferencia Campo"/>
      <sheetName val="Plan Resumo Avaliação"/>
      <sheetName val="Plan Avaliação"/>
      <sheetName val="Med Líquida"/>
      <sheetName val="Avanço Físico Grafico"/>
      <sheetName val="Boletim DNIT"/>
      <sheetName val="Pluviométrico"/>
      <sheetName val="MC (Fresa 4)"/>
      <sheetName val="MC (Pint Lig)"/>
      <sheetName val="MC (CBUQ)"/>
      <sheetName val="MC (Fresa 5)"/>
      <sheetName val="MC (Pint Lig Reperf)"/>
      <sheetName val="MC (CBUQ Reperf)"/>
      <sheetName val="MC (Pint Prov)"/>
      <sheetName val="MC (Pint Definit)"/>
      <sheetName val="MC (Manut_Cons)"/>
      <sheetName val="MC (Mob_Desmob)"/>
      <sheetName val="MC (Canteiro)"/>
      <sheetName val="Relat M.O."/>
      <sheetName val="Relat Equipto"/>
      <sheetName val="Declaração"/>
      <sheetName val="Cron Ativ Pista Rolam Fresagem"/>
      <sheetName val="Cron Ativ Pista Rolam CBUQ"/>
      <sheetName val="Cron Ativ Pista Rolam Reperf"/>
      <sheetName val="Cron Ativ Pista Rolam Micro"/>
      <sheetName val="Cron Ativ Acostamento"/>
      <sheetName val="Med. Financ."/>
      <sheetName val="Med.Quant."/>
      <sheetName val="Memória CAMPO"/>
      <sheetName val="RConserv1"/>
      <sheetName val="SDO CONT."/>
      <sheetName val="Sinalização H"/>
      <sheetName val="RepLocalizado(PR)"/>
      <sheetName val="FRESAGEM (PR)"/>
      <sheetName val="TRANSPFRES(PR)"/>
      <sheetName val="H (4) - PR"/>
      <sheetName val="H (5) - PR"/>
      <sheetName val="PINTLIG - PR"/>
      <sheetName val="REPLOC - AC"/>
      <sheetName val="RBAM - AC"/>
      <sheetName val="IMPRIMAÇÃO - AC"/>
      <sheetName val="TSD - AC"/>
      <sheetName val="CAP 50-60"/>
      <sheetName val="CM 30"/>
      <sheetName val="RR 1C"/>
      <sheetName val="TRANSP CAP CM"/>
      <sheetName val="TRANSP EMULSÃO"/>
      <sheetName val="PlanMed"/>
      <sheetName val="financeira"/>
      <sheetName val="PLANILHA (KMF)"/>
      <sheetName val="PLANILHA (KMF) (global)"/>
      <sheetName val="Planilha Edital"/>
      <sheetName val="Dados-serviços"/>
      <sheetName val="Quadro_Resumo"/>
      <sheetName val="Planilha_preços"/>
      <sheetName val="Planilha_preços (Dr Turola)"/>
      <sheetName val="Composições_Principais"/>
      <sheetName val="Composições_Auxiliares"/>
      <sheetName val="Rec e Estoc Mat Betum"/>
      <sheetName val="Item 15.10 Incid Serviços"/>
      <sheetName val="LDI"/>
      <sheetName val="Instal e Manut de Canteiro"/>
      <sheetName val="Area Cant&amp;Acamp"/>
      <sheetName val="Instal Cant&amp;Acamp"/>
      <sheetName val="Mob &amp; Desmob"/>
      <sheetName val="Quadro Resumo DMT"/>
      <sheetName val="Quadro Consumo Mat"/>
      <sheetName val="Cron Perman Equiptos"/>
      <sheetName val="Calc Custo Transp Mat Betum"/>
      <sheetName val="POR EXTENSO"/>
      <sheetName val="Capas Separadoras"/>
      <sheetName val="Avanço  Novo"/>
      <sheetName val="ISSQN (novo)"/>
      <sheetName val="MEMO"/>
      <sheetName val="FOLHAMED"/>
      <sheetName val="AVFIS"/>
      <sheetName val="SALDOS"/>
      <sheetName val="INDFIS"/>
      <sheetName val="PLUVIO"/>
      <sheetName val="CURVA S"/>
      <sheetName val="20169 Rem Prof."/>
      <sheetName val="39568 Tapa Buraco brita"/>
      <sheetName val="120078 Base de brita"/>
      <sheetName val="131126 Solo Cimento"/>
      <sheetName val="60055 Recomp. Revest"/>
      <sheetName val="299012 Fres. Desc."/>
      <sheetName val="39568 Tapa Buraco"/>
      <sheetName val="200600 Corr. MBUQ"/>
      <sheetName val="8110902 Corr. Def. Fres."/>
      <sheetName val="200601 Mistura"/>
      <sheetName val="200707"/>
      <sheetName val="240000 Pintura ligação"/>
      <sheetName val="334012"/>
      <sheetName val="335301"/>
      <sheetName val="337000 Forma"/>
      <sheetName val="131174 Reaterro Apil"/>
      <sheetName val="400000 Esc. Manual"/>
      <sheetName val="120079 Concreto cimento"/>
      <sheetName val="331050 Ciclópico"/>
      <sheetName val="403024"/>
      <sheetName val="453013"/>
      <sheetName val="510101"/>
      <sheetName val="830001 Limp Sj e Mf"/>
      <sheetName val="830102 Limp vala"/>
      <sheetName val="830103 Limp. Desc."/>
      <sheetName val="891000 Capina"/>
      <sheetName val="840200 Caiação"/>
      <sheetName val="850000 Recomp. Manual"/>
      <sheetName val="850100 Rec. Mec. Aterro"/>
      <sheetName val="120081 Enroc. Jogada"/>
      <sheetName val="500000 Enroc. Arrum"/>
      <sheetName val="830201 Limp. Bueiro"/>
      <sheetName val="830202 Des. Bueiros"/>
      <sheetName val="890000 Roç. Man."/>
      <sheetName val="890001 Roç. Col."/>
      <sheetName val="890100 Roç. Mec"/>
      <sheetName val="1314865"/>
      <sheetName val="3000001 Encarregado"/>
      <sheetName val="3000004 Servente"/>
      <sheetName val="4000050 Moto serra"/>
      <sheetName val="4000070 Retro"/>
      <sheetName val="4000071 Escavadeira"/>
      <sheetName val="4000103 Cam. Basc."/>
      <sheetName val="60781 Pá carregadeira"/>
      <sheetName val="4000108 Cam. 9t"/>
      <sheetName val="4000412"/>
      <sheetName val="4000603 Trator esteira"/>
      <sheetName val="355 Mobilização"/>
      <sheetName val="660 Escav. Mecan."/>
      <sheetName val="450056 Dreno Long."/>
      <sheetName val="Ind. Físicos DNIT"/>
      <sheetName val="Numeração"/>
      <sheetName val="Analitico_Medição"/>
      <sheetName val="4-200.241 TranspCM30Acost_A"/>
      <sheetName val="3-230.000 ImprimPista_B"/>
      <sheetName val="4-2000.101 AquisCM30Acost_A"/>
      <sheetName val="3-2000101 AquisCM30Pista_B"/>
      <sheetName val="3-200241 TranspCM30Pista_B "/>
      <sheetName val="4-230.000 ImprimAcost_B"/>
      <sheetName val="4-2000101 AquisCM30Acost_B"/>
      <sheetName val="4-230.000 ImprimAcost_A"/>
      <sheetName val="3-255.028 TSSPista_B"/>
      <sheetName val="4-200241TranspCM30Acost_B"/>
      <sheetName val="3-300.838 CBUQAcost_B"/>
      <sheetName val="3-2000103 AquisCAP20CBUQAcostB"/>
      <sheetName val="3-202009 TranspCAP20CBUQAcostB"/>
      <sheetName val="4-254.029 CBUQAcostPolB"/>
      <sheetName val="3-254.029 CBUQPistaPolB"/>
      <sheetName val="4-202007 TranspCAP20CBUQPistaB"/>
      <sheetName val="4-2000103 AquisCAP20CBUQPistaB"/>
      <sheetName val="4-254.031 AquisCAP20CBUQAcoPolB"/>
      <sheetName val="4-202007 TranspCAP20CBUQAcoPolB"/>
      <sheetName val="3-293007AquisEmulsPolTSSPista_B"/>
      <sheetName val="4-255.011 TSSAcost_B"/>
      <sheetName val="3-9999020TranEmulsPolTSSPista B"/>
      <sheetName val="4-255.036 AquisEmulPolTSSAcostB"/>
      <sheetName val="4-9999020 TranspEmulPTSSAcost B"/>
      <sheetName val="3-240.000 Pint LigPista_A"/>
      <sheetName val="3-2000107 AquirRPint LigPista_A"/>
      <sheetName val="3-120509 TransRPint LigPista A"/>
      <sheetName val="3-240.000 Pint LigAcost_A"/>
      <sheetName val="3-2000107 AquisRPint LigAcost_A"/>
      <sheetName val="3-120509 TrasnpRPint LigAcost_A"/>
      <sheetName val="3-240.000 Pint LigPista_B"/>
      <sheetName val="3-2000107 AquisRPint LigPista_B"/>
      <sheetName val="3-120509 TranspRPint LigPista B"/>
      <sheetName val="4-240.000 Pint LigAcost_B"/>
      <sheetName val="4-2000107 AquisRPint LigAcost_B"/>
      <sheetName val="4-120509 TranspRPint LigAcost B"/>
      <sheetName val="3-254020 CBUQPista_A"/>
      <sheetName val="3-2000103 AquisCAP20CBUQPista_A"/>
      <sheetName val="3-2000103 TransCAP20CBUQPista A"/>
      <sheetName val="3-254029 CBUQ_PolimPista_A "/>
      <sheetName val="3-254031 ACAP2CBUQPolimPista_A "/>
      <sheetName val="3-202007 TranCAP2CBUQPolimPistA"/>
      <sheetName val="3-254029 CBUQ_PolimAcost_A"/>
      <sheetName val="4-254031 ACAP2CBUQ_PolimAcost_A"/>
      <sheetName val="4-202007 TraCAP2CBUQ_PolimAcost"/>
      <sheetName val="3-300.838 CBUQPista_B"/>
      <sheetName val="3-2000103 AquisCAP20CBUQPista_B"/>
      <sheetName val="3-202009 TranspCAP20CBUQPista B"/>
      <sheetName val="3-255.011 ReciclagemPista_B"/>
      <sheetName val="3-255.011 ReciclagemAcost_A"/>
      <sheetName val="4-255.011 ReciclagemAcost_B"/>
      <sheetName val="3-299.010 Fres DescPista_A"/>
      <sheetName val="3-299.011 Fres ContPista_B"/>
      <sheetName val="3-254.006 Remendo Superficial"/>
      <sheetName val="3-310.236 RemenProfPista_A"/>
      <sheetName val="4-300.276 CapinaAcost_A"/>
      <sheetName val="4-300.276 CapinaAcost_B"/>
      <sheetName val="5-400.102 EscavDreno"/>
      <sheetName val="5-450.001 BSTC D=0,60"/>
      <sheetName val="5-410.101 Boca BSTC D=0,60 Nor"/>
      <sheetName val="5-450.007 Dreno DPS 07"/>
      <sheetName val="5-450.102 Dreno DPR 02"/>
      <sheetName val="5-451.103 B.Saida Dreno BSD-02"/>
      <sheetName val="840.243 Mobilização DNIT"/>
      <sheetName val="R Medição"/>
      <sheetName val="ISSQN-conserva"/>
      <sheetName val="ISSQN-egesa"/>
      <sheetName val="1-100.000 Desmat"/>
      <sheetName val="110.017 EscavMat 1ª"/>
      <sheetName val="151.000 Compact 95%"/>
      <sheetName val="151.301 Compact BF"/>
      <sheetName val="310.238 Bota Fora"/>
      <sheetName val="MAT_BETUMINOSO_NF"/>
      <sheetName val="CONSUMOS"/>
      <sheetName val="Insumos contratual"/>
      <sheetName val="Insumo contratual - SECOPA"/>
      <sheetName val="Insumo%20contratual%20-%20SECOP"/>
      <sheetName val="Resumo OAE"/>
      <sheetName val="NOVAS "/>
      <sheetName val="RESTAURAÇÃO "/>
      <sheetName val="F.Transporte (2)"/>
      <sheetName val="F.Transporte"/>
      <sheetName val="Plan. Global"/>
      <sheetName val="Planilha Detalhada"/>
      <sheetName val="Preços"/>
      <sheetName val="Seguros"/>
      <sheetName val="Painéis"/>
      <sheetName val="FCAC"/>
      <sheetName val="Hardware-software"/>
      <sheetName val="Engenharia Automação"/>
      <sheetName val="Ferramentas Especiais"/>
      <sheetName val="Coordenação"/>
      <sheetName val="Superv.Comiss."/>
      <sheetName val="Treinamento"/>
      <sheetName val="Sobressalentes"/>
      <sheetName val="Eier"/>
      <sheetName val="Maske"/>
      <sheetName val="Druck"/>
      <sheetName val="Tabmask"/>
      <sheetName val="Num"/>
      <sheetName val="Drucken"/>
      <sheetName val="Feindruck"/>
      <sheetName val="Sprache"/>
      <sheetName val="Deutsch"/>
      <sheetName val="Englisch"/>
      <sheetName val="Französisch"/>
      <sheetName val="Lw"/>
      <sheetName val="Resumo Geral Pav.Terr.e Drena"/>
      <sheetName val="ANEXO II-B PACOTE B"/>
      <sheetName val="Planilha II B"/>
      <sheetName val="DEFINIÇÕES"/>
      <sheetName val="Resumo total"/>
      <sheetName val="Calculo Serviços"/>
      <sheetName val="Calculo Equipamentos"/>
      <sheetName val="Informática"/>
      <sheetName val="Logística"/>
      <sheetName val="OBS sobre Proj."/>
      <sheetName val="TOTAL MENSAL"/>
      <sheetName val="M1"/>
      <sheetName val="M2"/>
      <sheetName val="M3"/>
      <sheetName val="M4"/>
      <sheetName val="M5"/>
      <sheetName val="M6"/>
      <sheetName val="M7"/>
      <sheetName val="M8"/>
      <sheetName val="M9"/>
      <sheetName val="M10"/>
      <sheetName val="M11"/>
      <sheetName val="M12"/>
      <sheetName val="Resumen"/>
      <sheetName val="USD-HH"/>
      <sheetName val="PASAJES"/>
      <sheetName val="EQUIPOS"/>
      <sheetName val="MANO-OBRA"/>
      <sheetName val="RES-FASES"/>
      <sheetName val="Fase"/>
      <sheetName val="IN01"/>
      <sheetName val="IN02"/>
      <sheetName val="OP01"/>
      <sheetName val="OP02"/>
      <sheetName val="OP03"/>
      <sheetName val="M01"/>
      <sheetName val="M02"/>
      <sheetName val="M03"/>
      <sheetName val="M04"/>
      <sheetName val="M05"/>
      <sheetName val="M07"/>
      <sheetName val="M08"/>
      <sheetName val="M09"/>
      <sheetName val="M13"/>
      <sheetName val="M14"/>
      <sheetName val="P01"/>
      <sheetName val="P02"/>
      <sheetName val="P03"/>
      <sheetName val="P04"/>
      <sheetName val="PPM01"/>
      <sheetName val="Detalle de Grúas"/>
      <sheetName val="Detalle de Personal"/>
      <sheetName val="Detalle de Rendimientos"/>
      <sheetName val="Detalle de Equipo"/>
      <sheetName val="caixapre"/>
      <sheetName val="EAP Off-Site"/>
      <sheetName val="REPLAN-RECEBIMENTO"/>
      <sheetName val="EAP CALCULADA"/>
      <sheetName val="Recebimento"/>
      <sheetName val="Gráf1"/>
      <sheetName val="Gráf2"/>
      <sheetName val="Recebimento (%)"/>
      <sheetName val="Curvas"/>
      <sheetName val="data"/>
      <sheetName val="data2"/>
      <sheetName val="data3"/>
      <sheetName val="data4"/>
      <sheetName val="nivelp"/>
      <sheetName val="BM"/>
      <sheetName val="ABB_Qtde"/>
      <sheetName val="TERC_Qt"/>
      <sheetName val="QuadroResumo"/>
      <sheetName val="DadosParaGráfico"/>
      <sheetName val="HistogramaConvertido1"/>
      <sheetName val="HistogramaConvertido"/>
      <sheetName val="1T"/>
      <sheetName val="2T"/>
      <sheetName val="3T"/>
      <sheetName val="4T"/>
      <sheetName val="5T"/>
      <sheetName val="6T"/>
      <sheetName val="1P"/>
      <sheetName val="2P"/>
      <sheetName val="3P"/>
      <sheetName val="4P"/>
      <sheetName val="5P"/>
      <sheetName val="6P(CANCELADO)"/>
      <sheetName val="7P"/>
      <sheetName val="8P"/>
      <sheetName val="9P"/>
      <sheetName val="1G(BM6)"/>
      <sheetName val="2G"/>
      <sheetName val="3G"/>
      <sheetName val="4G(BM6)"/>
      <sheetName val="5G(BM6)"/>
      <sheetName val="6G(BM6)"/>
      <sheetName val="7G(BM6)"/>
      <sheetName val="8G"/>
      <sheetName val="9G"/>
      <sheetName val="10G"/>
      <sheetName val="27"/>
      <sheetName val="28"/>
      <sheetName val="29"/>
      <sheetName val="30"/>
      <sheetName val="31"/>
      <sheetName val="34"/>
      <sheetName val="36"/>
      <sheetName val="37"/>
      <sheetName val="39"/>
      <sheetName val="41"/>
      <sheetName val="42"/>
      <sheetName val="43"/>
      <sheetName val="44"/>
      <sheetName val="45"/>
      <sheetName val="46"/>
      <sheetName val="47"/>
      <sheetName val="48"/>
      <sheetName val="49"/>
      <sheetName val="TQ-7307 BASE CONCRETO"/>
      <sheetName val="TQ-7307 FAB. MONT. DREN. SUCÇ"/>
      <sheetName val="TQ-7310A FAB. MONT PLAT. ESPM."/>
      <sheetName val="TQ-7303C FAB. TAM. TABULEIRO"/>
      <sheetName val="TQ-7307 FOR. TUBO Ø4&quot; ANEL RESF"/>
      <sheetName val="TQ-7310A FAB. MONT. LINHA ESPUM"/>
      <sheetName val="TQ-7307 FORN. CH FUNDO"/>
      <sheetName val="TQ-7307 CORTE REM. CH ANELAR"/>
      <sheetName val="TQ-7310A TUBO ACALMADOR"/>
      <sheetName val="TQ-7301B CORTE CH LENÇOL SUP."/>
      <sheetName val="TQ-7301B CORTE CH LENÇOL INFERI"/>
      <sheetName val="TQ-7304D MONT. LINHA RESFR."/>
      <sheetName val="TQ-7307 FAB PORTA LIMPEZA"/>
      <sheetName val="TQ-7307 FAB CH CAVALA"/>
      <sheetName val="TQ-7303A REM. MONT. PLAT"/>
      <sheetName val="TQ-7304D mont. anodo"/>
      <sheetName val="TQ-7304D SAPATAS E COLUNAS"/>
      <sheetName val="TQ-7301A ch teto (2)"/>
      <sheetName val="TQ-7301A_Perna"/>
      <sheetName val="TQ-7303B_sup_lin"/>
      <sheetName val="TQ-7302B bacia (2)"/>
      <sheetName val="PARADA_TQ-4305_21-04-07"/>
      <sheetName val="PARADA_TQ-4305_28-04-07"/>
      <sheetName val="PARADA_TQ-4305_05-05-07"/>
      <sheetName val="PARADA_TQ-4305_06-05-07"/>
      <sheetName val="PARADA_TQ-4305_12-05-07"/>
      <sheetName val="PARADA_TQ-4305_19-05-07"/>
      <sheetName val="PARADA_TQ-4305_20-05-07"/>
      <sheetName val="PARADA_TQ-4305_26-05-07"/>
      <sheetName val="PARADA_TQ-4305_27-05-07"/>
      <sheetName val="PARADA_TQ-4305_02-06-07"/>
      <sheetName val="PARADA_TQ-4305_03-06-07"/>
      <sheetName val="PARADA_TQ-4305_07-06-07"/>
      <sheetName val="RESUMO_GERAL"/>
      <sheetName val="EQUIP_TRANSPORTE"/>
      <sheetName val="composição de preço"/>
      <sheetName val="TOTAL_EQUIP_TRANSPORTE"/>
      <sheetName val="RESUMO_GERAL_rev_01"/>
      <sheetName val="RESUMO_GERAL_PAG"/>
      <sheetName val="GERAL_RESUMO_rev_01"/>
      <sheetName val="NOTAS 2007"/>
      <sheetName val="NOTAS 2007 (2)"/>
      <sheetName val="Plan1 (2)"/>
      <sheetName val="GERAL_RESUMO"/>
      <sheetName val="Plan1 (4)"/>
      <sheetName val="ITABUNA"/>
      <sheetName val="JEQUIÉ"/>
      <sheetName val="NF-22285"/>
      <sheetName val="NF-13186"/>
      <sheetName val="NF-167.367"/>
      <sheetName val="NF-22265"/>
      <sheetName val="NF-22219"/>
      <sheetName val="NF-3264"/>
      <sheetName val="NF-745"/>
      <sheetName val="NF-22195"/>
      <sheetName val="NF-00251"/>
      <sheetName val="NF-000612"/>
      <sheetName val="NF-167.670"/>
      <sheetName val="NF-005.597"/>
      <sheetName val="NF-135.348"/>
      <sheetName val="NF-611"/>
      <sheetName val="NESTOR"/>
      <sheetName val="MARIO"/>
      <sheetName val="RAEL"/>
      <sheetName val="Gráfico1"/>
      <sheetName val="PPU2"/>
      <sheetName val="SEM1 (3)"/>
      <sheetName val="MAIO_2005"/>
      <sheetName val="TQ-7301B_oficioso"/>
      <sheetName val="TQ-7301B_oficial"/>
      <sheetName val="DETALHADO"/>
      <sheetName val="FOLHA DETALHADA"/>
      <sheetName val="SAC"/>
      <sheetName val="TELAGRAF"/>
      <sheetName val="ABB_HH"/>
      <sheetName val="ABB_Custo"/>
      <sheetName val="TERC_HH"/>
      <sheetName val="TERC_Custo"/>
      <sheetName val="ResumoOutrosCustos"/>
      <sheetName val="GraficoHH"/>
      <sheetName val="GraficoCusto"/>
      <sheetName val="GraficoQtde"/>
      <sheetName val="GraficoRecurso"/>
      <sheetName val="GraficoCustoRec"/>
      <sheetName val="Frequencia"/>
      <sheetName val="HistogramaReal"/>
      <sheetName val="HistogramaConvertido2"/>
      <sheetName val="QtdePrevistoXReal"/>
      <sheetName val="HHPrevistoXReal"/>
      <sheetName val="Grafico_HH"/>
      <sheetName val="FreqRDO"/>
      <sheetName val="51"/>
      <sheetName val="52"/>
      <sheetName val="53"/>
      <sheetName val="55"/>
      <sheetName val="56"/>
      <sheetName val="57"/>
      <sheetName val="58"/>
      <sheetName val="59"/>
      <sheetName val="60"/>
      <sheetName val="61"/>
      <sheetName val="62"/>
      <sheetName val="63"/>
      <sheetName val="64"/>
      <sheetName val="65"/>
      <sheetName val="66"/>
      <sheetName val="67"/>
      <sheetName val="68"/>
      <sheetName val="69"/>
      <sheetName val="vida1"/>
      <sheetName val="FIXA"/>
      <sheetName val="PROPENO"/>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BECAN"/>
      <sheetName val="BECAN (2)"/>
      <sheetName val="01-Tecarmo"/>
      <sheetName val="02-Tecarmo"/>
      <sheetName val="03-Tecarmo"/>
      <sheetName val="04-Scrapper"/>
      <sheetName val="05-Scrapper"/>
      <sheetName val="06-Tecarmo"/>
      <sheetName val="07-Tecarmo"/>
      <sheetName val="08-Tecarmo"/>
      <sheetName val="09-Tecarmo"/>
      <sheetName val="Resumo da Medição"/>
      <sheetName val="Resumo da Medição (Contin.)"/>
      <sheetName val="02"/>
      <sheetName val="03"/>
      <sheetName val="4"/>
      <sheetName val="05"/>
      <sheetName val="DEZ. GLP"/>
      <sheetName val="DEZ. GLP (2)"/>
      <sheetName val="fev. glp"/>
      <sheetName val="GLP.MARC."/>
      <sheetName val="(Acompanhamento)"/>
      <sheetName val="(BM)"/>
      <sheetName val="(BM-EQPTO-Tecarmo)"/>
      <sheetName val="(BM-EQPTO-Temib)"/>
      <sheetName val="(BM-EQPTO-Incêndio)"/>
      <sheetName val="(BM-TANQUE 4302) "/>
      <sheetName val="(BM-GASEB)"/>
      <sheetName val="PPU"/>
      <sheetName val="018 PINT ANEL RESF  TQ-6361012 "/>
      <sheetName val="019-09 ACESSORIOS TQ-6361012"/>
      <sheetName val="020-9 PINT. EXTERNA 6361012"/>
      <sheetName val="021-09 PINT. EXTERNA 631104"/>
      <sheetName val="022-09  FORNEC. BALANCIM 012"/>
      <sheetName val="023-09  FORNEC. BALANCIM 04"/>
      <sheetName val=" MANUT. VÁL. PSV TQ-012"/>
      <sheetName val="024-09 MANUT. VÁL. TQ-631104"/>
      <sheetName val="025-09 Hh APO INSP. TQ-6361012"/>
      <sheetName val="026-09ANEL DEFL_PLUV_TQ-6361012"/>
      <sheetName val="027-09 MONTAG. VÁL. TQ-6361012 "/>
      <sheetName val="028-09BOMBEIO INTERNO 04"/>
      <sheetName val="029-09LIMPEZA INTERNA TQ 04"/>
      <sheetName val="LAVAG INT PISO-TET TQ 04 "/>
      <sheetName val="ENTANB DE PRODUT TQ 04"/>
      <sheetName val="030-09ABER BV TETO  TQ-631104"/>
      <sheetName val="031-09ABER PL TQ-6311004"/>
      <sheetName val="032-09 Hh APO INSP. TQ-6361012"/>
      <sheetName val="BM TQ-6361012"/>
      <sheetName val="BM TQ-6311004"/>
      <sheetName val="PPU Válida"/>
      <sheetName val="MC-000 TQ-41002"/>
      <sheetName val="MC-000 TQ-41002 (2)"/>
      <sheetName val="MC-000 TQ-41002 (3)"/>
      <sheetName val="MC-000 TQ-41002 (4)"/>
      <sheetName val="MC-000 TQ-41002 (5)"/>
      <sheetName val="MC-000 TQ-41002 (6)"/>
      <sheetName val="MC-000 TQ-41002 (7)"/>
      <sheetName val="MC-000 TQ-41002 (8)"/>
      <sheetName val="MC-000 TQ-41003"/>
      <sheetName val="MC-000 TQ-41003 (2)"/>
      <sheetName val="MC-000 TQ-41003 (3)"/>
      <sheetName val="MC-000 TQ-41003 (4)"/>
      <sheetName val="MC-000 TQ-41003 (5)"/>
      <sheetName val="MC-000 TQ-41003 (6)"/>
      <sheetName val="MC-000 TQ-41003 (7)"/>
      <sheetName val="MC-000 TQ-41003 (8)"/>
      <sheetName val="MC-000 TQ-41003 (9)"/>
      <sheetName val="MC-000 TQ-41007"/>
      <sheetName val="MC-000 TQ-41008"/>
      <sheetName val="MC-000 TQ-41008 (2)"/>
      <sheetName val="MC-043 TQ 41004"/>
      <sheetName val="MC-044 TQ 41004"/>
      <sheetName val="MC-045 TQ 41004"/>
      <sheetName val="MC-015 TQ 41002"/>
      <sheetName val="MC-016 TQ 41002"/>
      <sheetName val="MC-017 TQ 41002"/>
      <sheetName val="MC-018 TQ 41002"/>
      <sheetName val="MC-001 TQ 41003"/>
      <sheetName val="MC-008 TQ 41004 "/>
      <sheetName val="MC-009 TQ 41004"/>
      <sheetName val="MC-010 TQ 41004"/>
      <sheetName val="MC-001 Fab Pernas TQ-41003"/>
      <sheetName val="MC-002 Fab Pernas TQ-41003"/>
      <sheetName val="MC-004 TQ 41002"/>
      <sheetName val="MC-005 TQ 41002"/>
      <sheetName val="MC-006 TQ 41002"/>
      <sheetName val="MC-007 TQ 41002"/>
      <sheetName val="MC-008 TQ 41002"/>
      <sheetName val="MC-089 TQ 41002"/>
      <sheetName val="MC-090 TQ 41002"/>
      <sheetName val="MC-091 TQ 41002"/>
      <sheetName val="MC-092 TQ 41002"/>
      <sheetName val="MC-093 TQ 41002"/>
      <sheetName val="MC-094 TQ 41002"/>
      <sheetName val="MC-095 TQ 41002"/>
      <sheetName val="MC-096 TQ 41002"/>
      <sheetName val="MC-097 TQ 41002"/>
      <sheetName val="MC-098 TQ 41002"/>
      <sheetName val="MC-099 TQ 41002"/>
      <sheetName val="MC-100 TQ 41002"/>
      <sheetName val="MC-101 TQ 41002"/>
      <sheetName val="MC-102 TQ 41002"/>
      <sheetName val="MC-103 TQ 41002"/>
      <sheetName val="MC-104 TQ 41002"/>
      <sheetName val="MC-105 TQ 41002"/>
      <sheetName val="MC-106 TQ 41002"/>
      <sheetName val="MC-001 TQ 41007"/>
      <sheetName val="MC-052 TQ 41004"/>
      <sheetName val="MC-053 TQ 41004"/>
      <sheetName val="MC-0 95 TQ 41002"/>
      <sheetName val="MC-107 TQ 41002"/>
      <sheetName val="MC-106 TAMBORES"/>
      <sheetName val="MC-09 8 TQ 41002"/>
      <sheetName val="MC-108 TQ 41002"/>
      <sheetName val="MC-109 TQ 41002"/>
      <sheetName val="MC-0 TQ-41002"/>
      <sheetName val="MC-107 TQ-41002"/>
      <sheetName val="MC-108 TQ-41002"/>
      <sheetName val="MC-109 TQ-41002"/>
      <sheetName val="MC-110 TQ-41002"/>
      <sheetName val="MC-111 TQ-41002"/>
      <sheetName val="MC-0000 TQ-41002"/>
      <sheetName val="MC-003 TQ-41003"/>
      <sheetName val="MC-004 TQ-41003"/>
      <sheetName val="MC-005 TQ-41003"/>
      <sheetName val="MC-006 TQ-41003"/>
      <sheetName val="MC-007 TQ-41003"/>
      <sheetName val="MC-033 TQ-41003"/>
      <sheetName val="MC-034 TQ-41003"/>
      <sheetName val="MC-035 TQ-41003"/>
      <sheetName val="MC-002 TQ-41007"/>
      <sheetName val="MC-001 TQ-41008"/>
      <sheetName val="423-11 FORN PLAN 2B"/>
      <sheetName val="424-11 VÁLVULAS LR-002"/>
      <sheetName val="425-10 CABO DE FIBRA ÓTICA"/>
      <sheetName val="426-10 MOTO-BOMBAS"/>
      <sheetName val="427-11 ELETRODUTOS"/>
      <sheetName val="428-11 LR-002"/>
      <sheetName val="429-10 ELETRODUTOS"/>
      <sheetName val="430-11 XIS CANHÕES"/>
      <sheetName val="431-11 MÓDULO"/>
      <sheetName val="432-11 NÍVEL RADAR"/>
      <sheetName val="433-11 SISTEMA DE ESPUMA"/>
      <sheetName val="434-11 MONTAGEM PAINEL "/>
      <sheetName val="435-11 BICOS SPRAY"/>
      <sheetName val="436-11 PROJETORES"/>
      <sheetName val="437-11 SOFT-STARTER"/>
      <sheetName val="311-11 SELO DO TQ-631303"/>
      <sheetName val="417-11-MURETAS"/>
      <sheetName val="366-11 DORMENTES (2)"/>
      <sheetName val="MC-112 TQ-41002"/>
      <sheetName val="MC-002 TQ-41003"/>
      <sheetName val="MC-009 TQ-41003"/>
      <sheetName val="MC-010 TQ-41003"/>
      <sheetName val="MC-121 TQ-41002"/>
      <sheetName val="MC-122 TQ-41002"/>
      <sheetName val="MC-123 TQ-41002"/>
      <sheetName val="MC-005 TQ-41008"/>
      <sheetName val="MC-006 TQ-41008"/>
      <sheetName val="MC-007 TQ 41008"/>
      <sheetName val="MC-008 TQ-41008"/>
      <sheetName val="MC-009 TQ-41008"/>
      <sheetName val="MC-022 TQ 41003"/>
      <sheetName val="BMS FAFEN"/>
      <sheetName val="P-038-2006 104-J"/>
      <sheetName val="PELIR (1)"/>
      <sheetName val="PELIR (2)"/>
      <sheetName val="FORN_MAT_NM_ARACAJU"/>
      <sheetName val="Demonstrativo Pagamento Pelir"/>
      <sheetName val="premissas"/>
      <sheetName val="parâmetros"/>
      <sheetName val="receita"/>
      <sheetName val="capex (mensal)"/>
      <sheetName val="capex"/>
      <sheetName val="short term CF"/>
      <sheetName val="apoio - controle cx BI"/>
      <sheetName val="opex"/>
      <sheetName val="tarifas"/>
      <sheetName val="financiamento"/>
      <sheetName val="statements"/>
      <sheetName val="project&amp;equity return"/>
      <sheetName val="custo FOB"/>
      <sheetName val="comparativo FOB"/>
      <sheetName val="fretes"/>
      <sheetName val="índices operacionais"/>
      <sheetName val="Equity Return break down"/>
      <sheetName val="old-Premissas"/>
      <sheetName val="Financiamento mensal"/>
      <sheetName val="Statements mensal"/>
      <sheetName val="Participações"/>
      <sheetName val="Painel Checklist"/>
      <sheetName val="lista"/>
      <sheetName val="conferencia"/>
      <sheetName val="CUSTO TRANSPORTE (2)"/>
      <sheetName val="memoria eletrica"/>
      <sheetName val="TRANSP_ 10m3"/>
      <sheetName val="CRONOGRAMA GERAL"/>
      <sheetName val="PLANILHA DEFINITIVA"/>
      <sheetName val="MEMORIA - URBANIZAÇÃO"/>
      <sheetName val="MEMO-PAV. (2)"/>
      <sheetName val="Memória_LAURA P. MAIA"/>
      <sheetName val="Memória_ABRAHÃO FELIX"/>
      <sheetName val="Memória_diversas jóquei"/>
      <sheetName val="Memória_diversas caçari"/>
      <sheetName val="Memória_CORCEL NEGRO"/>
      <sheetName val="Laura Pinheiro"/>
      <sheetName val="Corcel Negro"/>
      <sheetName val="Abraão Félix"/>
      <sheetName val="procedimentos"/>
      <sheetName val="MEDIÇÃO dez-00"/>
      <sheetName val="cancelar"/>
      <sheetName val="medição mensal"/>
      <sheetName val="Controle Financeiro Geral "/>
      <sheetName val="Tela"/>
      <sheetName val="Macros"/>
      <sheetName val="ROS3_M02"/>
      <sheetName val="MANUT 1ANO"/>
      <sheetName val="MANUT 2ANO"/>
      <sheetName val="Fresa Desc."/>
      <sheetName val="Fresa Cont"/>
      <sheetName val="Sinalização Provisoria"/>
      <sheetName val="1º Manutenção"/>
      <sheetName val="Sinalização 1ª Man"/>
      <sheetName val="Reparo Localizado"/>
      <sheetName val="Roçada"/>
      <sheetName val="Destocamentos"/>
      <sheetName val="Rec Defensa 1º MAN"/>
      <sheetName val="Desobstrução"/>
      <sheetName val="Rec Guarda Corpo 1º MAN"/>
      <sheetName val="2º Manutenção"/>
      <sheetName val="Reparo Localizado 2º MAN"/>
      <sheetName val="Roçada 2º MAN"/>
      <sheetName val="Capina 2º MAN"/>
      <sheetName val="Destocamentos 2º MAN"/>
      <sheetName val="Rec Defensa 2º MAN"/>
      <sheetName val="Caiação 2º MAN"/>
      <sheetName val="Desobstrução 2º MAN"/>
      <sheetName val="Sarjeta 2º MAN"/>
      <sheetName val="Rec Guarda Corpo 2º MAN"/>
      <sheetName val="Limpeza 2º MAN"/>
      <sheetName val="CAP"/>
      <sheetName val="RL 1C com Polimero"/>
      <sheetName val="Transp CAP"/>
      <sheetName val="Transp CM 30"/>
      <sheetName val="Transp RR 1C"/>
      <sheetName val="Transp RR 2C"/>
      <sheetName val="Transp RL 1C"/>
      <sheetName val="IMP. CANTEIRO"/>
      <sheetName val="MAN. CANTEIRO"/>
      <sheetName val="OBT. CBUQ"/>
      <sheetName val="INDIRETO 2º ANO"/>
      <sheetName val="ETIQUETA"/>
      <sheetName val="IDENTIFIC. EMPRESA - Q1"/>
      <sheetName val="ORGANIZ. EMPRESA - Q2"/>
      <sheetName val="ATESTADOS ENGENHEIRO"/>
      <sheetName val="CONTRATOS"/>
      <sheetName val="MEMÓRIA DE CÁLCULO - Va"/>
      <sheetName val="MEM. DE CÁLCULO CFA"/>
      <sheetName val="MEM. DE CÁLCULO IL "/>
      <sheetName val="MEM. DE CÁLCULO GE"/>
      <sheetName val="MEM. DE CÁLCULO DFL"/>
      <sheetName val="CAPAC. FINANCEIRA"/>
      <sheetName val="VENDA "/>
      <sheetName val="COMPOSIÇÃO MODELO"/>
      <sheetName val="CUSTO HOR EQUIP."/>
      <sheetName val="SERVIÇOS PADRÃO"/>
      <sheetName val="BDI (ANTIGO)"/>
      <sheetName val="REPAROS LOCAL."/>
      <sheetName val="TCB5"/>
      <sheetName val="TLRM"/>
      <sheetName val="TBMB"/>
      <sheetName val="P A T O  D"/>
      <sheetName val="61M-CBMI"/>
      <sheetName val="MAT-BET"/>
    </sheetNames>
    <sheetDataSet>
      <sheetData sheetId="0" refreshError="1">
        <row r="2">
          <cell r="A2" t="str">
            <v>00450 - SÃO M. DO GUAMÁ/PA</v>
          </cell>
        </row>
        <row r="6">
          <cell r="A6">
            <v>39814</v>
          </cell>
          <cell r="I6">
            <v>39845</v>
          </cell>
        </row>
        <row r="15">
          <cell r="A15">
            <v>36251</v>
          </cell>
          <cell r="I15">
            <v>39934</v>
          </cell>
          <cell r="Q15">
            <v>39965</v>
          </cell>
        </row>
        <row r="24">
          <cell r="A24">
            <v>39995</v>
          </cell>
          <cell r="I24">
            <v>40026</v>
          </cell>
          <cell r="Q24">
            <v>40057</v>
          </cell>
        </row>
        <row r="33">
          <cell r="A33">
            <v>40087</v>
          </cell>
          <cell r="I33">
            <v>40118</v>
          </cell>
          <cell r="Q33">
            <v>40148</v>
          </cell>
        </row>
      </sheetData>
      <sheetData sheetId="1" refreshError="1">
        <row r="4">
          <cell r="B4">
            <v>38718</v>
          </cell>
        </row>
        <row r="5">
          <cell r="B5">
            <v>38823</v>
          </cell>
        </row>
        <row r="6">
          <cell r="B6">
            <v>38825</v>
          </cell>
        </row>
        <row r="7">
          <cell r="B7">
            <v>38828</v>
          </cell>
        </row>
        <row r="8">
          <cell r="B8">
            <v>38838</v>
          </cell>
        </row>
        <row r="9">
          <cell r="B9">
            <v>38885</v>
          </cell>
        </row>
        <row r="10">
          <cell r="B10">
            <v>38967</v>
          </cell>
        </row>
        <row r="11">
          <cell r="B11">
            <v>39002</v>
          </cell>
        </row>
        <row r="12">
          <cell r="B12">
            <v>39023</v>
          </cell>
        </row>
        <row r="13">
          <cell r="B13">
            <v>39036</v>
          </cell>
        </row>
        <row r="14">
          <cell r="B14">
            <v>39076</v>
          </cell>
        </row>
        <row r="17">
          <cell r="B17">
            <v>38778</v>
          </cell>
        </row>
        <row r="18">
          <cell r="B18">
            <v>38818</v>
          </cell>
        </row>
        <row r="19">
          <cell r="B19">
            <v>38824</v>
          </cell>
        </row>
        <row r="20">
          <cell r="B20">
            <v>38851</v>
          </cell>
        </row>
        <row r="21">
          <cell r="B21">
            <v>38880</v>
          </cell>
        </row>
        <row r="22">
          <cell r="B22">
            <v>39002</v>
          </cell>
        </row>
        <row r="23">
          <cell r="B23">
            <v>38942</v>
          </cell>
        </row>
        <row r="24">
          <cell r="B24">
            <v>38990</v>
          </cell>
        </row>
      </sheetData>
      <sheetData sheetId="2" refreshError="1"/>
      <sheetData sheetId="3" refreshError="1"/>
      <sheetData sheetId="4" refreshError="1"/>
      <sheetData sheetId="5">
        <row r="3">
          <cell r="A3">
            <v>1</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1">
          <cell r="A1" t="str">
            <v>DATA</v>
          </cell>
        </row>
      </sheetData>
      <sheetData sheetId="22" refreshError="1"/>
      <sheetData sheetId="23" refreshError="1"/>
      <sheetData sheetId="24" refreshError="1"/>
      <sheetData sheetId="25">
        <row r="1">
          <cell r="A1" t="str">
            <v>PLACA</v>
          </cell>
        </row>
      </sheetData>
      <sheetData sheetId="26">
        <row r="1">
          <cell r="A1" t="str">
            <v>PLACA</v>
          </cell>
        </row>
      </sheetData>
      <sheetData sheetId="27" refreshError="1"/>
      <sheetData sheetId="28">
        <row r="1">
          <cell r="B1" t="str">
            <v>DELTA CONSTRUÇÕES S/A</v>
          </cell>
        </row>
      </sheetData>
      <sheetData sheetId="29" refreshError="1"/>
      <sheetData sheetId="30">
        <row r="1">
          <cell r="B1" t="str">
            <v>DELTA CONSTRUÇÕES S/A</v>
          </cell>
        </row>
      </sheetData>
      <sheetData sheetId="31">
        <row r="1">
          <cell r="A1" t="str">
            <v>PLACA</v>
          </cell>
        </row>
      </sheetData>
      <sheetData sheetId="32" refreshError="1">
        <row r="400">
          <cell r="H400">
            <v>0.52</v>
          </cell>
        </row>
        <row r="560">
          <cell r="H560">
            <v>0.51</v>
          </cell>
        </row>
      </sheetData>
      <sheetData sheetId="33">
        <row r="2">
          <cell r="A2" t="str">
            <v>00450 - SÃO M. DO GUAMÁ/PA</v>
          </cell>
        </row>
      </sheetData>
      <sheetData sheetId="34">
        <row r="1">
          <cell r="A1" t="str">
            <v>PLACA</v>
          </cell>
        </row>
      </sheetData>
      <sheetData sheetId="35" refreshError="1"/>
      <sheetData sheetId="36">
        <row r="1">
          <cell r="B1" t="str">
            <v>DELTA CONSTRUÇÕES S/A</v>
          </cell>
        </row>
      </sheetData>
      <sheetData sheetId="37">
        <row r="1">
          <cell r="A1" t="str">
            <v>PLACA</v>
          </cell>
        </row>
      </sheetData>
      <sheetData sheetId="38">
        <row r="1">
          <cell r="B1" t="str">
            <v>DELTA CONSTRUÇÕES S/A</v>
          </cell>
        </row>
      </sheetData>
      <sheetData sheetId="39">
        <row r="1">
          <cell r="A1" t="str">
            <v>PLACA</v>
          </cell>
        </row>
      </sheetData>
      <sheetData sheetId="40">
        <row r="1">
          <cell r="A1" t="str">
            <v>DATA</v>
          </cell>
        </row>
      </sheetData>
      <sheetData sheetId="41">
        <row r="1">
          <cell r="B1" t="str">
            <v>DELTA CONSTRUÇÕES S/A</v>
          </cell>
        </row>
      </sheetData>
      <sheetData sheetId="42">
        <row r="1">
          <cell r="A1" t="str">
            <v>PLACA</v>
          </cell>
        </row>
      </sheetData>
      <sheetData sheetId="43">
        <row r="1">
          <cell r="A1" t="str">
            <v>PLACA</v>
          </cell>
        </row>
      </sheetData>
      <sheetData sheetId="44">
        <row r="1">
          <cell r="A1" t="str">
            <v>DATA</v>
          </cell>
        </row>
      </sheetData>
      <sheetData sheetId="45">
        <row r="1">
          <cell r="A1" t="str">
            <v>PLACA</v>
          </cell>
        </row>
      </sheetData>
      <sheetData sheetId="46">
        <row r="1">
          <cell r="A1" t="str">
            <v>PLACA</v>
          </cell>
        </row>
      </sheetData>
      <sheetData sheetId="47">
        <row r="1">
          <cell r="A1" t="str">
            <v>PLACA</v>
          </cell>
        </row>
      </sheetData>
      <sheetData sheetId="48">
        <row r="1">
          <cell r="A1" t="str">
            <v>DATA</v>
          </cell>
        </row>
      </sheetData>
      <sheetData sheetId="49">
        <row r="1">
          <cell r="A1" t="str">
            <v>PLACA</v>
          </cell>
        </row>
      </sheetData>
      <sheetData sheetId="50">
        <row r="1">
          <cell r="A1" t="str">
            <v>DATA</v>
          </cell>
        </row>
      </sheetData>
      <sheetData sheetId="51">
        <row r="1">
          <cell r="B1" t="str">
            <v>DELTA CONSTRUÇÕES S/A</v>
          </cell>
        </row>
      </sheetData>
      <sheetData sheetId="52">
        <row r="2">
          <cell r="C2">
            <v>2009</v>
          </cell>
        </row>
      </sheetData>
      <sheetData sheetId="53">
        <row r="1">
          <cell r="B1" t="str">
            <v>DELTA CONSTRUÇÕES S/A</v>
          </cell>
        </row>
      </sheetData>
      <sheetData sheetId="54">
        <row r="2">
          <cell r="A2" t="str">
            <v>00450 - SÃO M. DO GUAMÁ/PA</v>
          </cell>
        </row>
      </sheetData>
      <sheetData sheetId="55">
        <row r="1">
          <cell r="B1" t="str">
            <v>DELTA CONSTRUÇÕES S/A</v>
          </cell>
        </row>
      </sheetData>
      <sheetData sheetId="56">
        <row r="1">
          <cell r="B1" t="str">
            <v>DELTA CONSTRUÇÕES S/A</v>
          </cell>
        </row>
      </sheetData>
      <sheetData sheetId="57">
        <row r="1">
          <cell r="A1" t="str">
            <v>PLACA</v>
          </cell>
        </row>
      </sheetData>
      <sheetData sheetId="58">
        <row r="1">
          <cell r="B1" t="str">
            <v>DELTA CONSTRUÇÕES S/A</v>
          </cell>
        </row>
      </sheetData>
      <sheetData sheetId="59">
        <row r="3">
          <cell r="A3">
            <v>4.5</v>
          </cell>
          <cell r="C3">
            <v>60.964134991383446</v>
          </cell>
        </row>
        <row r="4">
          <cell r="C4">
            <v>67.747806208191548</v>
          </cell>
        </row>
        <row r="5">
          <cell r="C5">
            <v>74.264023326736492</v>
          </cell>
        </row>
        <row r="6">
          <cell r="C6">
            <v>77.635106010695324</v>
          </cell>
        </row>
        <row r="7">
          <cell r="C7">
            <v>78.676681324823704</v>
          </cell>
        </row>
      </sheetData>
      <sheetData sheetId="60">
        <row r="1">
          <cell r="A1" t="str">
            <v>DATA</v>
          </cell>
        </row>
      </sheetData>
      <sheetData sheetId="61">
        <row r="1">
          <cell r="B1" t="str">
            <v>DELTA CONSTRUÇÕES S/A</v>
          </cell>
        </row>
      </sheetData>
      <sheetData sheetId="62">
        <row r="1">
          <cell r="B1" t="str">
            <v>DELTA CONSTRUÇÕES S/A</v>
          </cell>
        </row>
      </sheetData>
      <sheetData sheetId="63">
        <row r="1">
          <cell r="A1" t="str">
            <v>DATA</v>
          </cell>
        </row>
      </sheetData>
      <sheetData sheetId="64">
        <row r="1">
          <cell r="A1" t="str">
            <v>DATA</v>
          </cell>
        </row>
      </sheetData>
      <sheetData sheetId="65">
        <row r="1">
          <cell r="B1" t="str">
            <v>DELTA CONSTRUÇÕES S/A</v>
          </cell>
        </row>
      </sheetData>
      <sheetData sheetId="66">
        <row r="1">
          <cell r="A1" t="str">
            <v>PLACA</v>
          </cell>
        </row>
      </sheetData>
      <sheetData sheetId="67">
        <row r="1">
          <cell r="B1" t="str">
            <v>DELTA CONSTRUÇÕES S/A</v>
          </cell>
        </row>
      </sheetData>
      <sheetData sheetId="68">
        <row r="1">
          <cell r="A1" t="str">
            <v>PLACA</v>
          </cell>
        </row>
      </sheetData>
      <sheetData sheetId="69">
        <row r="1">
          <cell r="A1" t="str">
            <v>PLACA</v>
          </cell>
        </row>
      </sheetData>
      <sheetData sheetId="70">
        <row r="1">
          <cell r="A1" t="str">
            <v>PLACA</v>
          </cell>
        </row>
      </sheetData>
      <sheetData sheetId="71">
        <row r="1">
          <cell r="A1" t="str">
            <v>PLACA</v>
          </cell>
        </row>
      </sheetData>
      <sheetData sheetId="72">
        <row r="1">
          <cell r="A1" t="str">
            <v>DATA</v>
          </cell>
        </row>
      </sheetData>
      <sheetData sheetId="73">
        <row r="1">
          <cell r="A1" t="str">
            <v>DATA</v>
          </cell>
        </row>
      </sheetData>
      <sheetData sheetId="74">
        <row r="1">
          <cell r="A1" t="str">
            <v>DATA</v>
          </cell>
        </row>
      </sheetData>
      <sheetData sheetId="75">
        <row r="1">
          <cell r="A1" t="str">
            <v>PLACA</v>
          </cell>
        </row>
      </sheetData>
      <sheetData sheetId="76">
        <row r="1">
          <cell r="A1" t="str">
            <v>DATA</v>
          </cell>
        </row>
      </sheetData>
      <sheetData sheetId="77">
        <row r="1">
          <cell r="A1" t="str">
            <v>PLACA</v>
          </cell>
        </row>
      </sheetData>
      <sheetData sheetId="78">
        <row r="1">
          <cell r="A1" t="str">
            <v>PLACA</v>
          </cell>
        </row>
      </sheetData>
      <sheetData sheetId="79">
        <row r="1">
          <cell r="A1" t="str">
            <v>DATA</v>
          </cell>
        </row>
      </sheetData>
      <sheetData sheetId="80">
        <row r="1">
          <cell r="A1" t="str">
            <v>PLACA</v>
          </cell>
        </row>
      </sheetData>
      <sheetData sheetId="81">
        <row r="1">
          <cell r="A1" t="str">
            <v>PLACA</v>
          </cell>
        </row>
      </sheetData>
      <sheetData sheetId="82">
        <row r="1">
          <cell r="A1" t="str">
            <v>PLACA</v>
          </cell>
        </row>
      </sheetData>
      <sheetData sheetId="83">
        <row r="1">
          <cell r="A1" t="str">
            <v>PLACA</v>
          </cell>
        </row>
      </sheetData>
      <sheetData sheetId="84">
        <row r="1">
          <cell r="B1" t="str">
            <v>DELTA CONSTRUÇÕES S/A</v>
          </cell>
        </row>
      </sheetData>
      <sheetData sheetId="85">
        <row r="1">
          <cell r="A1" t="str">
            <v>PLACA</v>
          </cell>
        </row>
      </sheetData>
      <sheetData sheetId="86">
        <row r="1">
          <cell r="B1" t="str">
            <v>DELTA CONSTRUÇÕES S/A</v>
          </cell>
        </row>
      </sheetData>
      <sheetData sheetId="87">
        <row r="1">
          <cell r="A1" t="str">
            <v>PLACA</v>
          </cell>
        </row>
      </sheetData>
      <sheetData sheetId="88">
        <row r="1">
          <cell r="A1" t="str">
            <v>DATA</v>
          </cell>
        </row>
      </sheetData>
      <sheetData sheetId="89">
        <row r="1">
          <cell r="A1" t="str">
            <v>PLACA</v>
          </cell>
        </row>
      </sheetData>
      <sheetData sheetId="90">
        <row r="1">
          <cell r="A1" t="str">
            <v>DATA</v>
          </cell>
        </row>
      </sheetData>
      <sheetData sheetId="91">
        <row r="1">
          <cell r="B1" t="str">
            <v>DELTA CONSTRUÇÕES S/A</v>
          </cell>
        </row>
      </sheetData>
      <sheetData sheetId="92">
        <row r="1">
          <cell r="A1" t="str">
            <v>DATA</v>
          </cell>
        </row>
      </sheetData>
      <sheetData sheetId="93">
        <row r="1">
          <cell r="A1" t="str">
            <v>PLACA</v>
          </cell>
        </row>
      </sheetData>
      <sheetData sheetId="94">
        <row r="1">
          <cell r="A1" t="str">
            <v>DATA</v>
          </cell>
        </row>
      </sheetData>
      <sheetData sheetId="95">
        <row r="1">
          <cell r="A1" t="str">
            <v>PLACA</v>
          </cell>
        </row>
      </sheetData>
      <sheetData sheetId="96">
        <row r="1">
          <cell r="A1" t="str">
            <v>PLACA</v>
          </cell>
        </row>
      </sheetData>
      <sheetData sheetId="97">
        <row r="1">
          <cell r="A1" t="str">
            <v>PLACA</v>
          </cell>
        </row>
      </sheetData>
      <sheetData sheetId="98" refreshError="1">
        <row r="1">
          <cell r="B1" t="str">
            <v>PLACA</v>
          </cell>
          <cell r="C1" t="str">
            <v>VEÍCULO</v>
          </cell>
          <cell r="D1" t="str">
            <v>CONDUTOR</v>
          </cell>
        </row>
        <row r="2">
          <cell r="C2">
            <v>2009</v>
          </cell>
        </row>
        <row r="3">
          <cell r="B3" t="str">
            <v>NBE-5691</v>
          </cell>
          <cell r="C3">
            <v>53.947000000000003</v>
          </cell>
          <cell r="D3" t="str">
            <v>JOSIMAR (AREAL)</v>
          </cell>
        </row>
        <row r="4">
          <cell r="B4" t="str">
            <v>NBJ-9042</v>
          </cell>
          <cell r="C4">
            <v>62.156999999999996</v>
          </cell>
          <cell r="D4" t="str">
            <v>SIDTUR</v>
          </cell>
        </row>
        <row r="5">
          <cell r="B5" t="str">
            <v>005.037</v>
          </cell>
          <cell r="C5">
            <v>69.018000000000001</v>
          </cell>
          <cell r="D5" t="str">
            <v>DR PLINIO - DNIT</v>
          </cell>
        </row>
        <row r="6">
          <cell r="B6" t="str">
            <v>005.033</v>
          </cell>
          <cell r="C6">
            <v>74.105000000000004</v>
          </cell>
          <cell r="D6" t="str">
            <v>REGINALDO ZANELA</v>
          </cell>
        </row>
        <row r="7">
          <cell r="B7" t="str">
            <v>005.037</v>
          </cell>
          <cell r="C7">
            <v>77.971999999999994</v>
          </cell>
          <cell r="D7" t="str">
            <v>REGINALDO</v>
          </cell>
        </row>
        <row r="8">
          <cell r="B8" t="str">
            <v>006.036</v>
          </cell>
          <cell r="C8">
            <v>39448</v>
          </cell>
          <cell r="D8" t="str">
            <v>DR NILSON - DNIT</v>
          </cell>
        </row>
        <row r="9">
          <cell r="B9" t="str">
            <v>007.002</v>
          </cell>
          <cell r="C9">
            <v>39455</v>
          </cell>
          <cell r="D9" t="str">
            <v>DR PLINIO - DNIT</v>
          </cell>
        </row>
        <row r="10">
          <cell r="B10" t="str">
            <v>008.010</v>
          </cell>
          <cell r="C10">
            <v>39462</v>
          </cell>
          <cell r="D10" t="str">
            <v>JOSIMAR (AREAL)</v>
          </cell>
        </row>
        <row r="11">
          <cell r="B11" t="str">
            <v>008.011</v>
          </cell>
          <cell r="C11">
            <v>39469</v>
          </cell>
          <cell r="D11" t="str">
            <v>WALTER</v>
          </cell>
        </row>
        <row r="12">
          <cell r="B12" t="str">
            <v>009.005</v>
          </cell>
          <cell r="C12">
            <v>39476</v>
          </cell>
          <cell r="D12" t="str">
            <v>RUBENS MARTINS</v>
          </cell>
        </row>
        <row r="13">
          <cell r="B13" t="str">
            <v>017.004</v>
          </cell>
          <cell r="C13">
            <v>0</v>
          </cell>
          <cell r="D13" t="str">
            <v>DR PLINIO - DNIT</v>
          </cell>
        </row>
        <row r="14">
          <cell r="B14" t="str">
            <v>018.002</v>
          </cell>
          <cell r="D14" t="str">
            <v>SIDTUR</v>
          </cell>
        </row>
        <row r="15">
          <cell r="B15" t="str">
            <v>009.014</v>
          </cell>
          <cell r="D15" t="str">
            <v>PAULO ROBERTO</v>
          </cell>
        </row>
        <row r="16">
          <cell r="B16" t="str">
            <v>016.001</v>
          </cell>
          <cell r="D16" t="str">
            <v>DELTA</v>
          </cell>
        </row>
        <row r="17">
          <cell r="B17" t="str">
            <v>031.022</v>
          </cell>
          <cell r="C17">
            <v>39539</v>
          </cell>
          <cell r="D17" t="str">
            <v>BUGRÃO</v>
          </cell>
        </row>
        <row r="18">
          <cell r="B18" t="str">
            <v>031.030</v>
          </cell>
          <cell r="C18">
            <v>39546</v>
          </cell>
          <cell r="D18" t="str">
            <v>DR NILSON - DNIT</v>
          </cell>
        </row>
        <row r="19">
          <cell r="B19" t="str">
            <v>033.016</v>
          </cell>
          <cell r="C19">
            <v>39553</v>
          </cell>
          <cell r="D19" t="str">
            <v>JOAQUIM</v>
          </cell>
        </row>
        <row r="20">
          <cell r="B20" t="str">
            <v>034.001</v>
          </cell>
          <cell r="C20">
            <v>39560</v>
          </cell>
          <cell r="D20" t="str">
            <v>BUGRÃO</v>
          </cell>
        </row>
        <row r="21">
          <cell r="B21" t="str">
            <v>035.008</v>
          </cell>
          <cell r="C21">
            <v>39567</v>
          </cell>
          <cell r="D21" t="str">
            <v>LUIZ ANDRE</v>
          </cell>
        </row>
        <row r="22">
          <cell r="B22" t="str">
            <v>040.015</v>
          </cell>
          <cell r="C22">
            <v>0</v>
          </cell>
          <cell r="D22" t="str">
            <v>LUIZ ANDRE</v>
          </cell>
        </row>
        <row r="23">
          <cell r="B23" t="str">
            <v>040.023</v>
          </cell>
          <cell r="D23" t="str">
            <v>BUGRÃO</v>
          </cell>
        </row>
        <row r="24">
          <cell r="B24" t="str">
            <v>040.031</v>
          </cell>
          <cell r="D24" t="str">
            <v>PEDREIRA REALEZA</v>
          </cell>
        </row>
        <row r="25">
          <cell r="B25" t="str">
            <v>090.004</v>
          </cell>
          <cell r="D25" t="str">
            <v>REGINALDO ZANELA</v>
          </cell>
        </row>
        <row r="26">
          <cell r="B26" t="str">
            <v>135-H</v>
          </cell>
          <cell r="C26">
            <v>39630</v>
          </cell>
          <cell r="D26" t="str">
            <v>RUBENS MARTINS</v>
          </cell>
        </row>
        <row r="27">
          <cell r="B27" t="str">
            <v>416-D</v>
          </cell>
          <cell r="C27">
            <v>39637</v>
          </cell>
          <cell r="D27" t="str">
            <v>SIDTUR</v>
          </cell>
        </row>
        <row r="28">
          <cell r="B28" t="str">
            <v>KKF-2797</v>
          </cell>
          <cell r="C28">
            <v>39644</v>
          </cell>
          <cell r="D28" t="str">
            <v>DR NILSON - DNIT</v>
          </cell>
        </row>
        <row r="29">
          <cell r="B29" t="str">
            <v>AIO-2086</v>
          </cell>
          <cell r="C29">
            <v>39651</v>
          </cell>
          <cell r="D29" t="str">
            <v>REGINALDO</v>
          </cell>
        </row>
        <row r="30">
          <cell r="B30" t="str">
            <v>JUS-1562</v>
          </cell>
          <cell r="C30">
            <v>39658</v>
          </cell>
          <cell r="D30" t="str">
            <v>RUBENS MARTINS</v>
          </cell>
        </row>
        <row r="31">
          <cell r="B31" t="str">
            <v>CA-25</v>
          </cell>
          <cell r="C31">
            <v>0</v>
          </cell>
          <cell r="D31" t="str">
            <v>REGINALDO ZANELA</v>
          </cell>
        </row>
        <row r="32">
          <cell r="B32" t="str">
            <v>CAROTE</v>
          </cell>
          <cell r="D32" t="str">
            <v>WALTER</v>
          </cell>
        </row>
        <row r="33">
          <cell r="B33" t="str">
            <v>CAT-416D</v>
          </cell>
          <cell r="D33" t="str">
            <v>DR NILSON - DNIT</v>
          </cell>
        </row>
        <row r="34">
          <cell r="B34" t="str">
            <v>CDL-9884</v>
          </cell>
          <cell r="D34" t="str">
            <v>DEP. DE AREA RIO MACHADO</v>
          </cell>
        </row>
        <row r="35">
          <cell r="B35" t="str">
            <v>KJZ-9498</v>
          </cell>
          <cell r="C35">
            <v>0</v>
          </cell>
          <cell r="D35" t="str">
            <v>WALTER</v>
          </cell>
        </row>
        <row r="36">
          <cell r="B36" t="str">
            <v>CONSULTORIA</v>
          </cell>
          <cell r="C36">
            <v>39728</v>
          </cell>
          <cell r="D36" t="str">
            <v>DR PLINIO - DNIT</v>
          </cell>
        </row>
        <row r="37">
          <cell r="B37" t="str">
            <v>CS-533</v>
          </cell>
          <cell r="C37">
            <v>39735</v>
          </cell>
          <cell r="D37" t="str">
            <v>JOSIMAR (AREAL)</v>
          </cell>
        </row>
        <row r="38">
          <cell r="B38" t="str">
            <v>CTH-4299</v>
          </cell>
          <cell r="C38">
            <v>39742</v>
          </cell>
          <cell r="D38" t="str">
            <v>JOAQUIM</v>
          </cell>
        </row>
        <row r="39">
          <cell r="B39" t="str">
            <v>GERADOR</v>
          </cell>
          <cell r="C39">
            <v>39749</v>
          </cell>
          <cell r="D39" t="str">
            <v>DR NILSON - DNIT</v>
          </cell>
        </row>
        <row r="40">
          <cell r="B40" t="str">
            <v>GPH-1300</v>
          </cell>
          <cell r="C40">
            <v>0</v>
          </cell>
          <cell r="D40" t="str">
            <v>JOAQUIM</v>
          </cell>
        </row>
        <row r="41">
          <cell r="B41" t="str">
            <v>HFX-7854</v>
          </cell>
          <cell r="D41" t="str">
            <v>LUIZ ANDRE</v>
          </cell>
        </row>
        <row r="42">
          <cell r="B42" t="str">
            <v>HPV-0773</v>
          </cell>
          <cell r="D42" t="str">
            <v>REGINALDO ZANELA</v>
          </cell>
        </row>
        <row r="43">
          <cell r="B43" t="str">
            <v>HRO-8073</v>
          </cell>
          <cell r="D43" t="str">
            <v>WALTER</v>
          </cell>
        </row>
        <row r="44">
          <cell r="B44" t="str">
            <v>HSX-3995</v>
          </cell>
          <cell r="D44" t="str">
            <v>BUGRÃO</v>
          </cell>
        </row>
        <row r="45">
          <cell r="B45" t="str">
            <v>HTZ-1766</v>
          </cell>
          <cell r="D45" t="str">
            <v>SIDTUR</v>
          </cell>
        </row>
        <row r="46">
          <cell r="B46" t="str">
            <v>HVZ-2144</v>
          </cell>
          <cell r="D46" t="str">
            <v>DR PLINIO - DNIT</v>
          </cell>
        </row>
        <row r="47">
          <cell r="B47" t="str">
            <v>HVE-9404</v>
          </cell>
          <cell r="D47" t="str">
            <v>AREAL RIO MACHADO</v>
          </cell>
        </row>
        <row r="48">
          <cell r="B48" t="str">
            <v>SECADOR</v>
          </cell>
          <cell r="D48" t="str">
            <v>RUBENS MARTINS</v>
          </cell>
        </row>
        <row r="49">
          <cell r="B49" t="str">
            <v>HXX-0449</v>
          </cell>
          <cell r="D49" t="str">
            <v>DR PLINIO - DNIT</v>
          </cell>
        </row>
        <row r="50">
          <cell r="B50" t="str">
            <v>JUW-0186</v>
          </cell>
          <cell r="D50" t="str">
            <v>DR PLINIO - DNIT</v>
          </cell>
        </row>
        <row r="51">
          <cell r="B51" t="str">
            <v>JLW-5308</v>
          </cell>
          <cell r="D51" t="str">
            <v>JOSIMAR (AREAL)</v>
          </cell>
        </row>
        <row r="52">
          <cell r="B52" t="str">
            <v>JTE-0648</v>
          </cell>
          <cell r="D52" t="str">
            <v>JOAQUIM</v>
          </cell>
        </row>
        <row r="53">
          <cell r="B53" t="str">
            <v>JTF-1451</v>
          </cell>
          <cell r="D53" t="str">
            <v>AREAL RIO MACHADO</v>
          </cell>
        </row>
        <row r="54">
          <cell r="B54" t="str">
            <v>JTG-0498</v>
          </cell>
          <cell r="D54" t="str">
            <v>PAULO ROBERTO</v>
          </cell>
        </row>
        <row r="55">
          <cell r="B55" t="str">
            <v>JTH-1899</v>
          </cell>
          <cell r="D55" t="str">
            <v>REGINALDO ZANELA</v>
          </cell>
        </row>
        <row r="56">
          <cell r="B56" t="str">
            <v>JTJ-0733</v>
          </cell>
          <cell r="D56" t="str">
            <v>RUBENS MARTINS</v>
          </cell>
        </row>
        <row r="57">
          <cell r="B57" t="str">
            <v>JTJ-2763</v>
          </cell>
          <cell r="D57" t="str">
            <v>RUBENS MARTINS</v>
          </cell>
        </row>
        <row r="58">
          <cell r="B58" t="str">
            <v>JTJ-7557</v>
          </cell>
          <cell r="D58" t="str">
            <v>JOAQUIM</v>
          </cell>
        </row>
        <row r="59">
          <cell r="B59" t="str">
            <v>JTR-2600</v>
          </cell>
          <cell r="D59" t="str">
            <v>LUIZ ANDRE</v>
          </cell>
        </row>
        <row r="60">
          <cell r="B60" t="str">
            <v>JUB-2328</v>
          </cell>
          <cell r="D60" t="str">
            <v>SIDTUR</v>
          </cell>
        </row>
        <row r="61">
          <cell r="B61" t="str">
            <v>JUI-3305</v>
          </cell>
          <cell r="D61" t="str">
            <v>PAULO ROBERTO</v>
          </cell>
        </row>
        <row r="62">
          <cell r="B62" t="str">
            <v>JUK-7912</v>
          </cell>
          <cell r="D62" t="str">
            <v>DELTA</v>
          </cell>
        </row>
        <row r="63">
          <cell r="B63" t="str">
            <v>JUN-7333</v>
          </cell>
          <cell r="D63" t="str">
            <v>DELTA</v>
          </cell>
        </row>
        <row r="64">
          <cell r="B64" t="str">
            <v>JVK-5772</v>
          </cell>
          <cell r="D64" t="str">
            <v>ALCIDES</v>
          </cell>
        </row>
        <row r="65">
          <cell r="B65" t="str">
            <v>JVK-7912</v>
          </cell>
          <cell r="D65" t="str">
            <v>BUGRÃO</v>
          </cell>
        </row>
        <row r="66">
          <cell r="B66" t="str">
            <v>KCF-4673</v>
          </cell>
          <cell r="D66" t="str">
            <v>DR PLINIO - DNIT</v>
          </cell>
        </row>
        <row r="67">
          <cell r="B67" t="str">
            <v>KDD-7480</v>
          </cell>
          <cell r="D67" t="str">
            <v>BUGRÃO</v>
          </cell>
        </row>
        <row r="68">
          <cell r="B68" t="str">
            <v>KEJ-3788</v>
          </cell>
          <cell r="D68" t="str">
            <v>BUGRÃO</v>
          </cell>
        </row>
        <row r="69">
          <cell r="B69" t="str">
            <v>KKF-2997</v>
          </cell>
          <cell r="D69" t="str">
            <v>AREAL RIO MACHADO</v>
          </cell>
        </row>
        <row r="70">
          <cell r="B70" t="str">
            <v>KGB-5511</v>
          </cell>
          <cell r="D70" t="str">
            <v>LUIZ ANDRE</v>
          </cell>
        </row>
        <row r="71">
          <cell r="B71" t="str">
            <v>KIV-3201</v>
          </cell>
          <cell r="D71" t="str">
            <v>DR NILSON - DNIT</v>
          </cell>
        </row>
        <row r="72">
          <cell r="B72" t="str">
            <v>KKV-5965</v>
          </cell>
          <cell r="D72" t="str">
            <v>AREAL RIO MACHADO</v>
          </cell>
        </row>
        <row r="73">
          <cell r="B73" t="str">
            <v>JTV-0469</v>
          </cell>
          <cell r="D73" t="str">
            <v>DELTA</v>
          </cell>
        </row>
        <row r="74">
          <cell r="B74" t="str">
            <v>KWB-0614</v>
          </cell>
          <cell r="D74" t="str">
            <v>JOSIMAR (AREAL)</v>
          </cell>
        </row>
        <row r="75">
          <cell r="B75" t="str">
            <v>LIMPEZA</v>
          </cell>
          <cell r="D75" t="str">
            <v>PAULO ROBERTO</v>
          </cell>
        </row>
        <row r="76">
          <cell r="B76" t="str">
            <v>LVX-5109</v>
          </cell>
          <cell r="D76" t="str">
            <v>J. HILBIG TRANSPORTE</v>
          </cell>
        </row>
        <row r="77">
          <cell r="B77" t="str">
            <v>MMQ-4839</v>
          </cell>
          <cell r="D77" t="str">
            <v>PEDREIRA REALEZA</v>
          </cell>
        </row>
        <row r="78">
          <cell r="B78" t="str">
            <v>MOTOR BOMBA</v>
          </cell>
          <cell r="D78" t="str">
            <v>DR PLINIO - DNIT</v>
          </cell>
        </row>
        <row r="79">
          <cell r="B79" t="str">
            <v>MUZ-4744</v>
          </cell>
          <cell r="D79" t="str">
            <v>REGINALDO</v>
          </cell>
        </row>
        <row r="80">
          <cell r="B80" t="str">
            <v>MVG-9431</v>
          </cell>
          <cell r="D80" t="str">
            <v>RUBENS MARTINS</v>
          </cell>
        </row>
        <row r="81">
          <cell r="B81" t="str">
            <v>MYP-6635</v>
          </cell>
          <cell r="D81" t="str">
            <v>MAURO TURISMO</v>
          </cell>
        </row>
        <row r="82">
          <cell r="B82" t="str">
            <v>NEY-1933</v>
          </cell>
          <cell r="D82" t="str">
            <v>SIDTUR</v>
          </cell>
        </row>
        <row r="83">
          <cell r="B83" t="str">
            <v>APD-4204</v>
          </cell>
          <cell r="D83" t="str">
            <v>BUGRÃO</v>
          </cell>
        </row>
        <row r="84">
          <cell r="B84" t="str">
            <v>POLICIA</v>
          </cell>
          <cell r="D84" t="str">
            <v>JOAQUIM</v>
          </cell>
        </row>
        <row r="85">
          <cell r="B85" t="str">
            <v>ROÇADEIRA</v>
          </cell>
          <cell r="D85" t="str">
            <v>PEDREIRA REALEZA</v>
          </cell>
        </row>
        <row r="86">
          <cell r="B86" t="str">
            <v>PLACA VIBRATORIA</v>
          </cell>
          <cell r="D86" t="str">
            <v>REGINALDO ZANELA</v>
          </cell>
        </row>
        <row r="87">
          <cell r="B87" t="str">
            <v>KKN-0803</v>
          </cell>
          <cell r="D87" t="str">
            <v>WALTER</v>
          </cell>
        </row>
        <row r="88">
          <cell r="B88" t="str">
            <v>W20</v>
          </cell>
          <cell r="D88" t="str">
            <v>DR ADEMILTON</v>
          </cell>
        </row>
        <row r="89">
          <cell r="B89" t="str">
            <v>MUS-6998</v>
          </cell>
          <cell r="D89" t="str">
            <v>LUIZ ANDRE</v>
          </cell>
        </row>
        <row r="90">
          <cell r="B90" t="str">
            <v>LUY-9610</v>
          </cell>
          <cell r="D90" t="str">
            <v>REGINALDO</v>
          </cell>
        </row>
        <row r="91">
          <cell r="B91" t="str">
            <v>ANX-5548</v>
          </cell>
          <cell r="D91" t="str">
            <v>JOSIMAR</v>
          </cell>
        </row>
        <row r="92">
          <cell r="B92" t="str">
            <v>LVP-4482</v>
          </cell>
          <cell r="D92" t="str">
            <v>BUGRÃO</v>
          </cell>
        </row>
        <row r="93">
          <cell r="B93" t="str">
            <v>JTJ-6700</v>
          </cell>
          <cell r="D93" t="str">
            <v>RUBENS MARTINS</v>
          </cell>
        </row>
        <row r="94">
          <cell r="B94" t="str">
            <v>HWF-8165</v>
          </cell>
          <cell r="D94" t="str">
            <v>JOAQUIM</v>
          </cell>
        </row>
        <row r="95">
          <cell r="B95" t="str">
            <v>BVB-8927</v>
          </cell>
          <cell r="D95" t="str">
            <v>SIDTUR</v>
          </cell>
        </row>
        <row r="96">
          <cell r="B96" t="str">
            <v>JUT-9313</v>
          </cell>
          <cell r="D96" t="str">
            <v>SIDTUR</v>
          </cell>
        </row>
        <row r="97">
          <cell r="B97" t="str">
            <v>LVL-5100</v>
          </cell>
          <cell r="D97" t="str">
            <v>AREAL RIO MACHADO</v>
          </cell>
        </row>
        <row r="98">
          <cell r="B98" t="str">
            <v>JPV-1234</v>
          </cell>
          <cell r="D98" t="str">
            <v>BUGRÃO</v>
          </cell>
        </row>
        <row r="99">
          <cell r="B99" t="str">
            <v>KJP-4728</v>
          </cell>
          <cell r="D99" t="str">
            <v>DR ADEMILTON</v>
          </cell>
        </row>
        <row r="100">
          <cell r="B100" t="str">
            <v>HUH-1327</v>
          </cell>
          <cell r="D100" t="str">
            <v>DR NILSON - DNIT</v>
          </cell>
        </row>
        <row r="101">
          <cell r="B101" t="str">
            <v>JTS-6389</v>
          </cell>
          <cell r="D101" t="str">
            <v>MARCIO FABIANO</v>
          </cell>
        </row>
        <row r="102">
          <cell r="B102" t="str">
            <v>HXL-9781</v>
          </cell>
          <cell r="D102" t="str">
            <v>BUGRÃO</v>
          </cell>
        </row>
        <row r="103">
          <cell r="B103" t="str">
            <v>JUY-1594</v>
          </cell>
          <cell r="D103" t="str">
            <v>DR PLINIO - DNIT</v>
          </cell>
        </row>
        <row r="104">
          <cell r="B104" t="str">
            <v>JVP-3132</v>
          </cell>
          <cell r="D104" t="str">
            <v>BUGRÃO</v>
          </cell>
        </row>
        <row r="105">
          <cell r="B105" t="str">
            <v>HFX-5812</v>
          </cell>
          <cell r="D105" t="str">
            <v>JOAQUIM</v>
          </cell>
        </row>
        <row r="106">
          <cell r="B106" t="str">
            <v>005.036</v>
          </cell>
          <cell r="D106" t="str">
            <v>PAULO ROBERTO</v>
          </cell>
        </row>
        <row r="107">
          <cell r="B107" t="str">
            <v>HUP-8859</v>
          </cell>
          <cell r="D107" t="str">
            <v>SIDTUR</v>
          </cell>
        </row>
        <row r="108">
          <cell r="B108" t="str">
            <v>HGV-1736</v>
          </cell>
          <cell r="D108" t="str">
            <v>AREAL RIO MACHADO</v>
          </cell>
        </row>
        <row r="109">
          <cell r="B109" t="str">
            <v>JTT-5981</v>
          </cell>
          <cell r="D109" t="str">
            <v>SIDTUR</v>
          </cell>
        </row>
        <row r="110">
          <cell r="B110" t="str">
            <v>JUL-9946</v>
          </cell>
          <cell r="D110" t="str">
            <v>JOAQUIM</v>
          </cell>
        </row>
        <row r="111">
          <cell r="B111" t="str">
            <v>JUR-5772</v>
          </cell>
          <cell r="D111" t="str">
            <v>REGINALDO</v>
          </cell>
        </row>
        <row r="112">
          <cell r="B112" t="str">
            <v>HSY-3995</v>
          </cell>
          <cell r="D112" t="str">
            <v>SEBASTIÃO (LABOROTORISTA)</v>
          </cell>
        </row>
        <row r="113">
          <cell r="B113" t="str">
            <v>JUY-1954</v>
          </cell>
          <cell r="D113" t="str">
            <v>RUBENS MARTINS</v>
          </cell>
        </row>
        <row r="114">
          <cell r="B114" t="str">
            <v>AP-23</v>
          </cell>
          <cell r="D114" t="str">
            <v>RUBENS MARTINS</v>
          </cell>
        </row>
        <row r="115">
          <cell r="B115" t="str">
            <v>LUR-9610</v>
          </cell>
          <cell r="D115" t="str">
            <v>JOAQUIM</v>
          </cell>
        </row>
        <row r="116">
          <cell r="B116" t="str">
            <v>HVI-9468</v>
          </cell>
          <cell r="D116" t="str">
            <v>DELTA</v>
          </cell>
        </row>
        <row r="117">
          <cell r="B117" t="str">
            <v>HUB-9409</v>
          </cell>
          <cell r="D117" t="str">
            <v>MARCIO FABIANO</v>
          </cell>
        </row>
        <row r="118">
          <cell r="B118" t="str">
            <v>GZT-0506</v>
          </cell>
          <cell r="D118" t="str">
            <v>DR PLINIO - DNIT</v>
          </cell>
        </row>
        <row r="119">
          <cell r="B119" t="str">
            <v>APD-4212</v>
          </cell>
          <cell r="D119" t="str">
            <v>BUGRAO</v>
          </cell>
        </row>
        <row r="120">
          <cell r="B120" t="str">
            <v>HVE-9409</v>
          </cell>
          <cell r="D120" t="str">
            <v>DR NILSON - DNIT</v>
          </cell>
        </row>
        <row r="121">
          <cell r="B121" t="str">
            <v>JUZ-2969</v>
          </cell>
          <cell r="D121" t="str">
            <v>DR NILSON - DNIT</v>
          </cell>
        </row>
        <row r="122">
          <cell r="B122" t="str">
            <v>JTU-0469</v>
          </cell>
          <cell r="D122" t="str">
            <v>REGINALDO ZANELA</v>
          </cell>
        </row>
        <row r="123">
          <cell r="B123" t="str">
            <v>JUZ-5738</v>
          </cell>
          <cell r="D123" t="str">
            <v>WALTER</v>
          </cell>
        </row>
        <row r="124">
          <cell r="B124" t="str">
            <v>SONDA</v>
          </cell>
          <cell r="D124" t="str">
            <v>SIDTUR</v>
          </cell>
        </row>
        <row r="125">
          <cell r="B125" t="str">
            <v>PAT-106</v>
          </cell>
          <cell r="D125" t="str">
            <v>JOAQUIM</v>
          </cell>
        </row>
        <row r="126">
          <cell r="B126" t="str">
            <v>HGG-0337</v>
          </cell>
          <cell r="D126" t="str">
            <v>LUIZ ANDRE</v>
          </cell>
        </row>
        <row r="127">
          <cell r="B127" t="str">
            <v>HXH-5523</v>
          </cell>
          <cell r="D127" t="str">
            <v>SIDTUR</v>
          </cell>
        </row>
        <row r="128">
          <cell r="B128" t="str">
            <v>HWX-3840</v>
          </cell>
          <cell r="D128" t="str">
            <v>REGINALDO</v>
          </cell>
        </row>
        <row r="129">
          <cell r="B129" t="str">
            <v>HWP-6468</v>
          </cell>
          <cell r="D129" t="str">
            <v>RUBENS MARTINS</v>
          </cell>
        </row>
        <row r="130">
          <cell r="B130" t="str">
            <v>JTZ-0498</v>
          </cell>
          <cell r="D130" t="str">
            <v>REGINALDO</v>
          </cell>
        </row>
        <row r="131">
          <cell r="B131" t="str">
            <v>KBX-7621</v>
          </cell>
          <cell r="D131" t="str">
            <v>RUBENS MARTINS</v>
          </cell>
        </row>
        <row r="132">
          <cell r="B132" t="str">
            <v>JVL-2389</v>
          </cell>
          <cell r="D132" t="str">
            <v>LUIZ ANDRE</v>
          </cell>
        </row>
        <row r="133">
          <cell r="B133" t="str">
            <v>HVI-2130</v>
          </cell>
          <cell r="D133" t="str">
            <v>DR PLINIO - DNIT</v>
          </cell>
        </row>
        <row r="134">
          <cell r="B134" t="str">
            <v>HXV-4523</v>
          </cell>
          <cell r="D134" t="str">
            <v>ADAUTO R. DE LIMA</v>
          </cell>
        </row>
        <row r="135">
          <cell r="B135" t="str">
            <v>038.005</v>
          </cell>
          <cell r="D135" t="str">
            <v>DR PLINIO - DNIT</v>
          </cell>
        </row>
        <row r="136">
          <cell r="B136" t="str">
            <v>MXA-6430</v>
          </cell>
          <cell r="D136" t="str">
            <v>ELLO</v>
          </cell>
        </row>
        <row r="137">
          <cell r="B137" t="str">
            <v>MSX-3995</v>
          </cell>
          <cell r="D137" t="str">
            <v>PESSIM</v>
          </cell>
        </row>
        <row r="138">
          <cell r="B138" t="str">
            <v>IMX-9454</v>
          </cell>
          <cell r="D138" t="str">
            <v>ELLO</v>
          </cell>
        </row>
        <row r="139">
          <cell r="B139" t="str">
            <v>JJD-9698</v>
          </cell>
          <cell r="D139" t="str">
            <v>ELLO</v>
          </cell>
        </row>
        <row r="140">
          <cell r="B140" t="str">
            <v>HWI-6534</v>
          </cell>
          <cell r="D140" t="str">
            <v>SIDTUR</v>
          </cell>
        </row>
        <row r="141">
          <cell r="B141" t="str">
            <v>JVA-3795</v>
          </cell>
          <cell r="D141" t="str">
            <v>SEBASTIÃO LABORATORIO</v>
          </cell>
        </row>
        <row r="142">
          <cell r="B142" t="str">
            <v>JUD-0855</v>
          </cell>
          <cell r="D142" t="str">
            <v>RUBENS MARTINS</v>
          </cell>
        </row>
        <row r="143">
          <cell r="B143" t="str">
            <v>GPZ-4784</v>
          </cell>
          <cell r="D143" t="str">
            <v>MARCIO FABIANO</v>
          </cell>
        </row>
        <row r="144">
          <cell r="B144" t="str">
            <v>JUD-2497</v>
          </cell>
          <cell r="D144" t="str">
            <v>DR PLINIO - DNIT</v>
          </cell>
        </row>
        <row r="145">
          <cell r="B145" t="str">
            <v>KFE-2284</v>
          </cell>
          <cell r="D145" t="str">
            <v>GENIVALDO MOLONHAI</v>
          </cell>
        </row>
        <row r="146">
          <cell r="B146" t="str">
            <v>JBC-9059</v>
          </cell>
          <cell r="D146" t="str">
            <v>AGEILSON</v>
          </cell>
        </row>
        <row r="147">
          <cell r="B147" t="str">
            <v>JUZ-5908</v>
          </cell>
          <cell r="D147" t="str">
            <v>MEZZOMO</v>
          </cell>
        </row>
        <row r="148">
          <cell r="B148" t="str">
            <v>JVI-3548</v>
          </cell>
          <cell r="D148" t="str">
            <v>EDUARDO</v>
          </cell>
        </row>
        <row r="149">
          <cell r="B149" t="str">
            <v>MXV-4207</v>
          </cell>
          <cell r="D149" t="str">
            <v>SIDTUR</v>
          </cell>
        </row>
        <row r="150">
          <cell r="B150" t="str">
            <v>HGV-1463</v>
          </cell>
          <cell r="D150" t="str">
            <v>RUBENS MARTINS</v>
          </cell>
        </row>
        <row r="151">
          <cell r="B151" t="str">
            <v>ADX-5618</v>
          </cell>
          <cell r="D151" t="str">
            <v>ADAUTO R. DE LIMA</v>
          </cell>
        </row>
        <row r="152">
          <cell r="B152" t="str">
            <v>JUO-6515</v>
          </cell>
          <cell r="D152" t="str">
            <v>JOAQUIM</v>
          </cell>
        </row>
        <row r="153">
          <cell r="B153" t="str">
            <v>HWJ-2005</v>
          </cell>
          <cell r="D153" t="str">
            <v>LUIZ ANDRE</v>
          </cell>
        </row>
        <row r="154">
          <cell r="B154" t="str">
            <v>KBX-7671</v>
          </cell>
          <cell r="D154" t="str">
            <v>AUTONOMOS</v>
          </cell>
        </row>
        <row r="155">
          <cell r="B155" t="str">
            <v>CP 22 ROLO PNEU</v>
          </cell>
          <cell r="D155" t="str">
            <v>ELLO</v>
          </cell>
        </row>
        <row r="156">
          <cell r="B156" t="str">
            <v>PATROL 120 H</v>
          </cell>
          <cell r="D156" t="str">
            <v>ANDRADE VICENTE</v>
          </cell>
        </row>
        <row r="157">
          <cell r="B157" t="str">
            <v>PATROL 120 B</v>
          </cell>
          <cell r="D157" t="str">
            <v>ANDRADE VICENTE</v>
          </cell>
        </row>
        <row r="158">
          <cell r="B158" t="str">
            <v>ESTOQUE MELOSA</v>
          </cell>
          <cell r="D158" t="str">
            <v>ELLO</v>
          </cell>
        </row>
        <row r="1997">
          <cell r="B1997" t="str">
            <v>NDT-1473</v>
          </cell>
          <cell r="C1997" t="str">
            <v>GOL TREND</v>
          </cell>
          <cell r="D1997" t="str">
            <v>RUBENS MARTINS</v>
          </cell>
        </row>
        <row r="1998">
          <cell r="B1998" t="str">
            <v>NCE-4040</v>
          </cell>
          <cell r="C1998" t="str">
            <v>GOL TREND</v>
          </cell>
          <cell r="D1998" t="str">
            <v>ARLINGTON QUEIROZ</v>
          </cell>
        </row>
        <row r="1999">
          <cell r="B1999" t="str">
            <v>NDV-7553</v>
          </cell>
          <cell r="C1999" t="str">
            <v>FIAT STRADA</v>
          </cell>
          <cell r="D1999" t="str">
            <v>JOAQUIM C. PAULA</v>
          </cell>
        </row>
        <row r="2000">
          <cell r="B2000" t="str">
            <v>NBR-3065</v>
          </cell>
          <cell r="C2000" t="str">
            <v>APOIO</v>
          </cell>
          <cell r="D2000" t="str">
            <v>PAULO ROBERTO</v>
          </cell>
        </row>
        <row r="2001">
          <cell r="B2001" t="str">
            <v>CNI-3064</v>
          </cell>
          <cell r="C2001" t="str">
            <v>CAÇAMBA</v>
          </cell>
          <cell r="D2001" t="str">
            <v>DANIEL</v>
          </cell>
        </row>
        <row r="2002">
          <cell r="B2002" t="str">
            <v>BWG-8416</v>
          </cell>
          <cell r="C2002" t="str">
            <v>CAÇAMBÃO</v>
          </cell>
          <cell r="D2002" t="str">
            <v>REGINALDO ZANELA</v>
          </cell>
        </row>
        <row r="2003">
          <cell r="B2003" t="str">
            <v>NDH-3144</v>
          </cell>
          <cell r="C2003" t="str">
            <v>FIAT ESTRADA</v>
          </cell>
          <cell r="D2003" t="str">
            <v>ADAUTO RODRIGUES</v>
          </cell>
        </row>
        <row r="2004">
          <cell r="B2004" t="str">
            <v>NDK-5569</v>
          </cell>
          <cell r="C2004" t="str">
            <v>CORSA</v>
          </cell>
          <cell r="D2004" t="str">
            <v>DR PLINIO - DNIT</v>
          </cell>
        </row>
        <row r="2005">
          <cell r="B2005" t="str">
            <v>NJD-8157</v>
          </cell>
          <cell r="C2005" t="str">
            <v>FIAT PALIO</v>
          </cell>
          <cell r="D2005" t="str">
            <v>DR NILSON - DNIT</v>
          </cell>
        </row>
        <row r="2006">
          <cell r="B2006" t="str">
            <v>NDR-4419</v>
          </cell>
          <cell r="C2006" t="str">
            <v>FIAT PALIO</v>
          </cell>
          <cell r="D2006" t="str">
            <v>DR PLINIO - DNIT</v>
          </cell>
        </row>
        <row r="2007">
          <cell r="B2007" t="str">
            <v>LAU-0983</v>
          </cell>
          <cell r="C2007" t="str">
            <v>MICRO ONIBUS</v>
          </cell>
          <cell r="D2007" t="str">
            <v>HELIO OLIVEIRA</v>
          </cell>
        </row>
        <row r="2008">
          <cell r="B2008" t="str">
            <v>NDV-7253</v>
          </cell>
          <cell r="C2008" t="str">
            <v>FIAT PALIO</v>
          </cell>
          <cell r="D2008" t="str">
            <v>DR PLINIO - DNIT</v>
          </cell>
        </row>
        <row r="2009">
          <cell r="B2009" t="str">
            <v>NEA-3992</v>
          </cell>
          <cell r="C2009" t="str">
            <v>FIAT PALIO</v>
          </cell>
          <cell r="D2009" t="str">
            <v>DR PLINIO - DNIT</v>
          </cell>
        </row>
        <row r="2010">
          <cell r="B2010" t="str">
            <v>JZR-5781</v>
          </cell>
          <cell r="C2010" t="str">
            <v>L200</v>
          </cell>
          <cell r="D2010" t="str">
            <v>DR PLINIO - DNIT</v>
          </cell>
        </row>
        <row r="2011">
          <cell r="B2011" t="str">
            <v>NDX-1671</v>
          </cell>
          <cell r="C2011" t="str">
            <v>S 10</v>
          </cell>
          <cell r="D2011" t="str">
            <v>DR ADEMILTON</v>
          </cell>
        </row>
        <row r="2012">
          <cell r="B2012" t="str">
            <v>JYE-5399</v>
          </cell>
          <cell r="C2012" t="str">
            <v>CAÇAMBA</v>
          </cell>
          <cell r="D2012" t="str">
            <v>JAPAO</v>
          </cell>
        </row>
        <row r="2013">
          <cell r="B2013" t="str">
            <v>ROLO COMPACTADOR</v>
          </cell>
          <cell r="C2013" t="str">
            <v>LR 95</v>
          </cell>
          <cell r="D2013" t="str">
            <v>DELTA</v>
          </cell>
        </row>
        <row r="2014">
          <cell r="B2014" t="str">
            <v>LIMPEZA</v>
          </cell>
          <cell r="C2014" t="str">
            <v>LIMP. EQUIPAMENTO</v>
          </cell>
          <cell r="D2014" t="str">
            <v>DELTA</v>
          </cell>
        </row>
        <row r="2015">
          <cell r="B2015">
            <v>75002</v>
          </cell>
          <cell r="C2015" t="str">
            <v>GRUPO GERADOR UZINA</v>
          </cell>
          <cell r="D2015" t="str">
            <v>CEARA</v>
          </cell>
        </row>
        <row r="2016">
          <cell r="B2016" t="str">
            <v>KGR-4815</v>
          </cell>
          <cell r="C2016" t="str">
            <v>CAMINHAO UZINA</v>
          </cell>
          <cell r="D2016" t="str">
            <v>DELTA</v>
          </cell>
        </row>
        <row r="2017">
          <cell r="B2017" t="str">
            <v>NDL-3016</v>
          </cell>
          <cell r="C2017" t="str">
            <v>FIAT PALIO</v>
          </cell>
          <cell r="D2017" t="str">
            <v>DR PLINIO - DNIT</v>
          </cell>
        </row>
        <row r="2018">
          <cell r="B2018" t="str">
            <v>NDD-1304</v>
          </cell>
          <cell r="C2018" t="str">
            <v>FIAT PALIO</v>
          </cell>
          <cell r="D2018" t="str">
            <v>DR LUIZ ANDRE</v>
          </cell>
        </row>
        <row r="2019">
          <cell r="B2019" t="str">
            <v>PLACA VIBRATORIA</v>
          </cell>
          <cell r="C2019" t="str">
            <v>DELTA</v>
          </cell>
          <cell r="D2019" t="str">
            <v>PAULO</v>
          </cell>
        </row>
        <row r="2020">
          <cell r="B2020" t="str">
            <v>NDL-3706</v>
          </cell>
          <cell r="C2020" t="str">
            <v>L 200</v>
          </cell>
          <cell r="D2020" t="str">
            <v>DR PLINIO - DNIT</v>
          </cell>
        </row>
        <row r="2021">
          <cell r="B2021" t="str">
            <v>NBJ-9042</v>
          </cell>
          <cell r="C2021" t="str">
            <v>ONIBUS URBANO</v>
          </cell>
          <cell r="D2021" t="str">
            <v>SIDTUR</v>
          </cell>
        </row>
        <row r="2022">
          <cell r="B2022" t="str">
            <v>NBE-3669</v>
          </cell>
          <cell r="C2022" t="str">
            <v>APOIO</v>
          </cell>
          <cell r="D2022" t="str">
            <v>PESSIM</v>
          </cell>
        </row>
        <row r="2023">
          <cell r="B2023" t="str">
            <v>NDK-4730</v>
          </cell>
          <cell r="C2023" t="str">
            <v>HILUX BRANCA</v>
          </cell>
          <cell r="D2023" t="str">
            <v>DR PLINIO - DNIT</v>
          </cell>
        </row>
        <row r="2024">
          <cell r="B2024" t="str">
            <v>NDK-4419</v>
          </cell>
          <cell r="C2024" t="str">
            <v>FIAT UNO</v>
          </cell>
          <cell r="D2024" t="str">
            <v>REGINALDO</v>
          </cell>
        </row>
        <row r="2025">
          <cell r="B2025" t="str">
            <v>CP 22 ROLO PNEU</v>
          </cell>
          <cell r="C2025" t="str">
            <v>CP 22 ROLO PNEU</v>
          </cell>
          <cell r="D2025" t="str">
            <v>ELLO</v>
          </cell>
        </row>
        <row r="2026">
          <cell r="B2026" t="str">
            <v>KHW-3992</v>
          </cell>
          <cell r="C2026" t="str">
            <v>ESPAGIDOR</v>
          </cell>
          <cell r="D2026" t="str">
            <v>DELTA</v>
          </cell>
        </row>
        <row r="2027">
          <cell r="B2027" t="str">
            <v>VOLVO L60 E</v>
          </cell>
          <cell r="C2027" t="str">
            <v>CARREGADEIRA</v>
          </cell>
          <cell r="D2027" t="str">
            <v>MEZZOMO</v>
          </cell>
        </row>
        <row r="2028">
          <cell r="B2028" t="str">
            <v>PATROL 140 G</v>
          </cell>
          <cell r="C2028" t="str">
            <v>PATROL 140 G</v>
          </cell>
          <cell r="D2028" t="str">
            <v>ELLO</v>
          </cell>
        </row>
        <row r="2029">
          <cell r="B2029" t="str">
            <v>PC 320 C</v>
          </cell>
          <cell r="C2029" t="str">
            <v>PC 320 C</v>
          </cell>
          <cell r="D2029" t="str">
            <v>MEZZOMO</v>
          </cell>
        </row>
        <row r="2030">
          <cell r="B2030" t="str">
            <v>NDK-2554</v>
          </cell>
          <cell r="C2030" t="str">
            <v>CAÇAMBA</v>
          </cell>
          <cell r="D2030" t="str">
            <v>CHIQUINHO</v>
          </cell>
        </row>
        <row r="2031">
          <cell r="B2031" t="str">
            <v>ROLO VAP 70</v>
          </cell>
          <cell r="C2031" t="str">
            <v>ROLO VAP 70</v>
          </cell>
          <cell r="D2031" t="str">
            <v>ELLO</v>
          </cell>
        </row>
        <row r="2032">
          <cell r="B2032" t="str">
            <v>ROLO CA 25</v>
          </cell>
          <cell r="C2032" t="str">
            <v>ROLO CA 25</v>
          </cell>
          <cell r="D2032" t="str">
            <v>ELLO</v>
          </cell>
        </row>
        <row r="2033">
          <cell r="B2033" t="str">
            <v>NBD-6883</v>
          </cell>
          <cell r="C2033" t="str">
            <v>CAÇAMBA</v>
          </cell>
          <cell r="D2033" t="str">
            <v>EDUARDO</v>
          </cell>
        </row>
        <row r="2034">
          <cell r="B2034" t="str">
            <v>BWT-0229</v>
          </cell>
          <cell r="C2034" t="str">
            <v>CAÇAMBÃO</v>
          </cell>
          <cell r="D2034" t="str">
            <v>WALTER</v>
          </cell>
        </row>
        <row r="2035">
          <cell r="B2035" t="str">
            <v>NBF-3568</v>
          </cell>
          <cell r="C2035" t="str">
            <v>CAMINHÃO PIPA</v>
          </cell>
          <cell r="D2035" t="str">
            <v>GENIVALDO MOLONHAI</v>
          </cell>
        </row>
        <row r="2036">
          <cell r="B2036" t="str">
            <v>FLY-7374</v>
          </cell>
          <cell r="C2036" t="str">
            <v>VAN</v>
          </cell>
          <cell r="D2036" t="str">
            <v>JOÃO ROBERTO</v>
          </cell>
        </row>
        <row r="2037">
          <cell r="B2037" t="str">
            <v>BWE-8221</v>
          </cell>
          <cell r="C2037" t="str">
            <v>CAÇAMBA</v>
          </cell>
          <cell r="D2037" t="str">
            <v>BRIVALDO</v>
          </cell>
        </row>
        <row r="2038">
          <cell r="B2038" t="str">
            <v>RETRO  CASE 580 M</v>
          </cell>
          <cell r="C2038" t="str">
            <v>RETRO  CASE 580 M</v>
          </cell>
          <cell r="D2038" t="str">
            <v>DEP. DE AREA RIO MACHADO</v>
          </cell>
        </row>
        <row r="2039">
          <cell r="B2039" t="str">
            <v xml:space="preserve">PATROL 12 G </v>
          </cell>
          <cell r="C2039" t="str">
            <v xml:space="preserve">PATROL 12 G </v>
          </cell>
          <cell r="D2039" t="str">
            <v>ELLO</v>
          </cell>
        </row>
        <row r="2040">
          <cell r="B2040" t="str">
            <v>NBU-5177</v>
          </cell>
          <cell r="C2040" t="str">
            <v>ONIBUS</v>
          </cell>
          <cell r="D2040" t="str">
            <v>BUGRÃO</v>
          </cell>
        </row>
        <row r="2041">
          <cell r="B2041" t="str">
            <v>ROLINHO</v>
          </cell>
          <cell r="C2041" t="str">
            <v>ROLINHO</v>
          </cell>
          <cell r="D2041" t="str">
            <v>DELTA</v>
          </cell>
        </row>
        <row r="2042">
          <cell r="B2042" t="str">
            <v>BKE-8056</v>
          </cell>
          <cell r="C2042" t="str">
            <v>CAÇAMBA</v>
          </cell>
          <cell r="D2042" t="str">
            <v>ZANELLA</v>
          </cell>
        </row>
        <row r="2043">
          <cell r="B2043" t="str">
            <v>GLS-0163</v>
          </cell>
          <cell r="C2043" t="str">
            <v>CAÇAMBA</v>
          </cell>
          <cell r="D2043" t="str">
            <v>IRINEU</v>
          </cell>
        </row>
        <row r="2044">
          <cell r="B2044" t="str">
            <v>NSJ-2013</v>
          </cell>
          <cell r="C2044" t="str">
            <v>CAÇAMBA</v>
          </cell>
          <cell r="D2044" t="str">
            <v>ALCIDES</v>
          </cell>
        </row>
        <row r="2045">
          <cell r="B2045" t="str">
            <v>ROÇADEIRA</v>
          </cell>
          <cell r="C2045" t="str">
            <v>ROÇADEIRA</v>
          </cell>
          <cell r="D2045" t="str">
            <v>BUGRÃO</v>
          </cell>
        </row>
        <row r="2046">
          <cell r="B2046" t="str">
            <v>NDY-0300</v>
          </cell>
          <cell r="C2046" t="str">
            <v>FIAT STRADA</v>
          </cell>
          <cell r="D2046" t="str">
            <v>ADAUTO R. DE LIMA</v>
          </cell>
        </row>
        <row r="2047">
          <cell r="B2047" t="str">
            <v>NDW-9960</v>
          </cell>
          <cell r="C2047" t="str">
            <v>GOL TREND</v>
          </cell>
          <cell r="D2047" t="str">
            <v>LUIZ ANDRE</v>
          </cell>
        </row>
        <row r="2048">
          <cell r="B2048" t="str">
            <v>KAE-4127</v>
          </cell>
          <cell r="C2048" t="str">
            <v>HILUX</v>
          </cell>
          <cell r="D2048" t="str">
            <v>ALCIDES</v>
          </cell>
        </row>
        <row r="2049">
          <cell r="B2049" t="str">
            <v>KAI-1117</v>
          </cell>
          <cell r="C2049" t="str">
            <v>HILUX</v>
          </cell>
          <cell r="D2049" t="str">
            <v>ELLO</v>
          </cell>
        </row>
        <row r="2050">
          <cell r="B2050" t="str">
            <v>ACM-5807</v>
          </cell>
          <cell r="C2050" t="str">
            <v>CAÇAMBA</v>
          </cell>
          <cell r="D2050" t="str">
            <v>BUGRÃO</v>
          </cell>
        </row>
        <row r="2051">
          <cell r="B2051" t="str">
            <v>RETRO 416 E</v>
          </cell>
          <cell r="C2051" t="str">
            <v>RETRO 416 E</v>
          </cell>
          <cell r="D2051" t="str">
            <v>BUGRÃO</v>
          </cell>
        </row>
        <row r="2052">
          <cell r="B2052" t="str">
            <v>ROLO VOLVO  SD 105 F</v>
          </cell>
          <cell r="C2052" t="str">
            <v>ROLO VOLVO  SD 105 F</v>
          </cell>
          <cell r="D2052" t="str">
            <v>DEP. AREIA GUAPORÉ</v>
          </cell>
        </row>
        <row r="2053">
          <cell r="B2053" t="str">
            <v>JXA-0348</v>
          </cell>
          <cell r="C2053" t="str">
            <v>PRANCHA</v>
          </cell>
          <cell r="D2053" t="str">
            <v>MEZZOMO</v>
          </cell>
        </row>
        <row r="2054">
          <cell r="B2054" t="str">
            <v>NBR-8487</v>
          </cell>
          <cell r="C2054" t="str">
            <v>CAÇAMBA</v>
          </cell>
          <cell r="D2054" t="str">
            <v>GILMAR</v>
          </cell>
        </row>
        <row r="2055">
          <cell r="B2055" t="str">
            <v>PC 320 D</v>
          </cell>
          <cell r="C2055" t="str">
            <v>PC 320 D</v>
          </cell>
          <cell r="D2055" t="str">
            <v>MEZZOMO</v>
          </cell>
        </row>
        <row r="2056">
          <cell r="B2056" t="str">
            <v>CPS 150</v>
          </cell>
          <cell r="C2056" t="str">
            <v>SAVASSI</v>
          </cell>
          <cell r="D2056" t="str">
            <v>SAVASSI</v>
          </cell>
        </row>
        <row r="2057">
          <cell r="B2057" t="str">
            <v>BUS-9276</v>
          </cell>
          <cell r="C2057" t="str">
            <v>CAÇAMBA</v>
          </cell>
          <cell r="D2057" t="str">
            <v>EDISON</v>
          </cell>
        </row>
        <row r="2058">
          <cell r="B2058" t="str">
            <v>CWX-0229</v>
          </cell>
          <cell r="C2058" t="str">
            <v>MELOSA</v>
          </cell>
          <cell r="D2058" t="str">
            <v>ELLO</v>
          </cell>
        </row>
        <row r="2059">
          <cell r="B2059" t="str">
            <v>AAL-4295</v>
          </cell>
          <cell r="C2059" t="str">
            <v>CAÇAMBA</v>
          </cell>
          <cell r="D2059" t="str">
            <v>AREAL RIO MACHADO</v>
          </cell>
        </row>
        <row r="2060">
          <cell r="B2060" t="str">
            <v>NBE-5691</v>
          </cell>
          <cell r="C2060" t="str">
            <v>CAÇAMBÃO</v>
          </cell>
          <cell r="D2060" t="str">
            <v>JOSIMAR (AREAL)</v>
          </cell>
        </row>
        <row r="2061">
          <cell r="B2061" t="str">
            <v>JXP-8450</v>
          </cell>
          <cell r="C2061" t="str">
            <v>ASTRA</v>
          </cell>
          <cell r="D2061" t="str">
            <v>SEBASTIÃO (LABOROTORISTA)</v>
          </cell>
        </row>
        <row r="2062">
          <cell r="B2062" t="str">
            <v>AJZ-9697</v>
          </cell>
          <cell r="C2062" t="str">
            <v>HILUX</v>
          </cell>
          <cell r="D2062" t="str">
            <v>ELLO</v>
          </cell>
        </row>
        <row r="2063">
          <cell r="B2063" t="str">
            <v>NBF-5168</v>
          </cell>
          <cell r="C2063" t="str">
            <v>CAMINHÃO DORGE</v>
          </cell>
          <cell r="D2063" t="str">
            <v>BUGRÃO</v>
          </cell>
        </row>
        <row r="2064">
          <cell r="B2064" t="str">
            <v>SYI-6974</v>
          </cell>
          <cell r="C2064" t="str">
            <v>CAÇAMBA</v>
          </cell>
          <cell r="D2064" t="str">
            <v>AREAL RIO MACHADO</v>
          </cell>
        </row>
        <row r="2065">
          <cell r="B2065" t="str">
            <v>GUW-3222</v>
          </cell>
          <cell r="C2065" t="str">
            <v>PRANCHA</v>
          </cell>
          <cell r="D2065" t="str">
            <v>J. HILBIG TRANSPORTE</v>
          </cell>
        </row>
        <row r="2066">
          <cell r="B2066" t="str">
            <v>NBX-4769</v>
          </cell>
          <cell r="C2066" t="str">
            <v>CAMINHÃO PIPA</v>
          </cell>
          <cell r="D2066" t="str">
            <v>AGEILSON</v>
          </cell>
        </row>
        <row r="2067">
          <cell r="B2067" t="str">
            <v>JYI-6974</v>
          </cell>
          <cell r="C2067" t="str">
            <v>CAÇAMBA</v>
          </cell>
          <cell r="D2067" t="str">
            <v>JOSIMAR</v>
          </cell>
        </row>
        <row r="2068">
          <cell r="B2068" t="str">
            <v>NBJ-9144</v>
          </cell>
          <cell r="C2068" t="str">
            <v>ONIBUS</v>
          </cell>
          <cell r="D2068" t="str">
            <v>SIDTUR</v>
          </cell>
        </row>
        <row r="2069">
          <cell r="B2069" t="str">
            <v>NCT-2808</v>
          </cell>
          <cell r="C2069" t="str">
            <v>CAÇAMBÃO</v>
          </cell>
          <cell r="D2069" t="str">
            <v>PEDREIRA REALEZA</v>
          </cell>
        </row>
        <row r="2070">
          <cell r="B2070" t="str">
            <v>NBD-6850</v>
          </cell>
          <cell r="C2070" t="str">
            <v>CAÇAMBÃO</v>
          </cell>
          <cell r="D2070" t="str">
            <v>PEDREIRA REALEZA</v>
          </cell>
        </row>
        <row r="2071">
          <cell r="B2071" t="str">
            <v>NEE-5333</v>
          </cell>
          <cell r="C2071" t="str">
            <v>CAÇAMBÃO</v>
          </cell>
          <cell r="D2071" t="str">
            <v>PEDREIRA REALEZA</v>
          </cell>
        </row>
        <row r="2072">
          <cell r="B2072" t="str">
            <v>NCS-5800</v>
          </cell>
          <cell r="C2072" t="str">
            <v>CAMINHÃO PIPA</v>
          </cell>
          <cell r="D2072" t="str">
            <v>MARCIO FABIANO</v>
          </cell>
        </row>
        <row r="2073">
          <cell r="B2073" t="str">
            <v>NDX-5555</v>
          </cell>
          <cell r="C2073" t="str">
            <v>FIAT STRADA</v>
          </cell>
          <cell r="D2073" t="str">
            <v>ALCIDES</v>
          </cell>
        </row>
        <row r="2074">
          <cell r="B2074" t="str">
            <v>SAPINHO</v>
          </cell>
          <cell r="C2074" t="str">
            <v>COMPAQUITADOR</v>
          </cell>
          <cell r="D2074" t="str">
            <v>DELTA</v>
          </cell>
        </row>
        <row r="2075">
          <cell r="B2075" t="str">
            <v>NDK-8880</v>
          </cell>
          <cell r="C2075" t="str">
            <v>DOBLO</v>
          </cell>
          <cell r="D2075" t="str">
            <v>JOSE EDUARDO</v>
          </cell>
        </row>
        <row r="2076">
          <cell r="B2076" t="str">
            <v>NDW-7814</v>
          </cell>
          <cell r="C2076" t="str">
            <v>FIAT STRADA</v>
          </cell>
          <cell r="D2076" t="str">
            <v>JOAQUIM</v>
          </cell>
        </row>
        <row r="2077">
          <cell r="B2077" t="str">
            <v>NEA-2072</v>
          </cell>
          <cell r="C2077" t="str">
            <v>FIAT PALIO</v>
          </cell>
          <cell r="D2077" t="str">
            <v>DR NILSON - DNIT</v>
          </cell>
        </row>
        <row r="2078">
          <cell r="B2078" t="str">
            <v>NDZ-5794</v>
          </cell>
          <cell r="C2078" t="str">
            <v>PALIO</v>
          </cell>
          <cell r="D2078" t="str">
            <v>DR PLINIO - DNIT</v>
          </cell>
        </row>
        <row r="2079">
          <cell r="B2079" t="str">
            <v>AAZ-4295</v>
          </cell>
          <cell r="C2079" t="str">
            <v>CAÇAMBAO</v>
          </cell>
          <cell r="D2079" t="str">
            <v>DEP. AREIA GUAPORÉ</v>
          </cell>
        </row>
        <row r="2080">
          <cell r="B2080" t="str">
            <v>NDL-4736</v>
          </cell>
          <cell r="C2080" t="str">
            <v>L 200</v>
          </cell>
          <cell r="D2080" t="str">
            <v>DR PLINIO - DNIT</v>
          </cell>
        </row>
        <row r="2081">
          <cell r="B2081" t="str">
            <v>HQG-1086</v>
          </cell>
          <cell r="C2081" t="str">
            <v>PRANCHA</v>
          </cell>
          <cell r="D2081" t="str">
            <v>J. HILBIG TRANSPORTE</v>
          </cell>
        </row>
        <row r="2082">
          <cell r="B2082" t="str">
            <v>AJJ-6586</v>
          </cell>
          <cell r="C2082" t="str">
            <v>VAN</v>
          </cell>
          <cell r="D2082" t="str">
            <v>MAURO TURISMO</v>
          </cell>
        </row>
        <row r="2083">
          <cell r="B2083" t="str">
            <v>IAT-8325</v>
          </cell>
          <cell r="C2083" t="str">
            <v>CAÇAMBA</v>
          </cell>
          <cell r="D2083" t="str">
            <v>MANOEL</v>
          </cell>
        </row>
        <row r="2084">
          <cell r="B2084" t="str">
            <v>HQR-1179</v>
          </cell>
          <cell r="C2084" t="str">
            <v>CAÇAMBA</v>
          </cell>
          <cell r="D2084" t="str">
            <v>MANOEL</v>
          </cell>
        </row>
        <row r="2085">
          <cell r="B2085" t="str">
            <v>NDY-1744</v>
          </cell>
          <cell r="C2085" t="str">
            <v>FIAT STRADA</v>
          </cell>
          <cell r="D2085" t="str">
            <v>BUGRAO</v>
          </cell>
        </row>
        <row r="2086">
          <cell r="B2086" t="str">
            <v>NBL-2027</v>
          </cell>
          <cell r="C2086" t="str">
            <v>S 1O</v>
          </cell>
          <cell r="D2086" t="str">
            <v>DR NILSON - DNIT</v>
          </cell>
        </row>
        <row r="2087">
          <cell r="B2087" t="str">
            <v>JXY-0109</v>
          </cell>
          <cell r="C2087" t="str">
            <v>PRANCHA</v>
          </cell>
          <cell r="D2087" t="str">
            <v>PORTO VELHO</v>
          </cell>
        </row>
        <row r="2088">
          <cell r="B2088" t="str">
            <v>NBD-7023</v>
          </cell>
          <cell r="C2088" t="str">
            <v>CAÇAMBA</v>
          </cell>
          <cell r="D2088" t="str">
            <v>JOÃO CELSO</v>
          </cell>
        </row>
        <row r="2089">
          <cell r="B2089" t="str">
            <v>NBH-4547</v>
          </cell>
          <cell r="C2089" t="str">
            <v>CAÇAMBA</v>
          </cell>
          <cell r="D2089">
            <v>0</v>
          </cell>
        </row>
        <row r="2090">
          <cell r="B2090" t="str">
            <v>KCH-0396</v>
          </cell>
          <cell r="C2090" t="str">
            <v>ESPAGIDOR</v>
          </cell>
          <cell r="D2090" t="str">
            <v>ELLO</v>
          </cell>
        </row>
        <row r="2091">
          <cell r="B2091" t="str">
            <v>LZS-4572</v>
          </cell>
          <cell r="C2091" t="str">
            <v>PRANCHA</v>
          </cell>
          <cell r="D2091" t="str">
            <v>PRANCHA ARLINGTON</v>
          </cell>
        </row>
        <row r="2092">
          <cell r="B2092" t="str">
            <v>NEB-0300</v>
          </cell>
          <cell r="C2092" t="str">
            <v>PALIO</v>
          </cell>
          <cell r="D2092" t="str">
            <v>SEBASTIÃO LABORATORIO</v>
          </cell>
        </row>
        <row r="2093">
          <cell r="B2093" t="str">
            <v>TRATOR GRADE</v>
          </cell>
          <cell r="C2093" t="str">
            <v>NEW HOLAND</v>
          </cell>
          <cell r="D2093" t="str">
            <v>ELLO</v>
          </cell>
        </row>
        <row r="2094">
          <cell r="B2094" t="str">
            <v>COMPRESSOR MELOSA</v>
          </cell>
          <cell r="C2094">
            <v>0</v>
          </cell>
          <cell r="D2094" t="str">
            <v>ELLO</v>
          </cell>
        </row>
        <row r="2095">
          <cell r="B2095" t="str">
            <v>ROLO VAP 70 PREGO</v>
          </cell>
          <cell r="C2095">
            <v>0</v>
          </cell>
          <cell r="D2095" t="str">
            <v>ELLO</v>
          </cell>
        </row>
        <row r="2096">
          <cell r="B2096" t="str">
            <v>PATROL 140 G MARTA</v>
          </cell>
          <cell r="C2096">
            <v>0</v>
          </cell>
          <cell r="D2096" t="str">
            <v>ELLO</v>
          </cell>
        </row>
        <row r="2097">
          <cell r="B2097" t="str">
            <v>PATROL 12G SIRÍ</v>
          </cell>
          <cell r="C2097">
            <v>0</v>
          </cell>
          <cell r="D2097" t="str">
            <v>ELLO</v>
          </cell>
        </row>
        <row r="2098">
          <cell r="B2098" t="str">
            <v>PATROL 140G CELIA</v>
          </cell>
          <cell r="C2098">
            <v>0</v>
          </cell>
          <cell r="D2098" t="str">
            <v>ELLO</v>
          </cell>
        </row>
        <row r="2099">
          <cell r="B2099" t="str">
            <v>ROLO CA 25 SENNA</v>
          </cell>
          <cell r="C2099">
            <v>0</v>
          </cell>
          <cell r="D2099" t="str">
            <v>ELLO</v>
          </cell>
        </row>
        <row r="2100">
          <cell r="B2100" t="str">
            <v>PATROL 120 H</v>
          </cell>
          <cell r="C2100">
            <v>0</v>
          </cell>
          <cell r="D2100" t="str">
            <v>ANDRADE VICENTE</v>
          </cell>
        </row>
        <row r="2101">
          <cell r="B2101" t="str">
            <v>PATROL 120 B</v>
          </cell>
          <cell r="C2101">
            <v>0</v>
          </cell>
          <cell r="D2101" t="str">
            <v>ANDRADE VICENTE</v>
          </cell>
        </row>
        <row r="2102">
          <cell r="B2102" t="str">
            <v>ESTOQUE MELOSA</v>
          </cell>
          <cell r="C2102">
            <v>0</v>
          </cell>
          <cell r="D2102" t="str">
            <v>ELLO</v>
          </cell>
        </row>
        <row r="2103">
          <cell r="B2103" t="str">
            <v>CAÇAMBAS LIBERADAS</v>
          </cell>
          <cell r="C2103">
            <v>0</v>
          </cell>
          <cell r="D2103" t="str">
            <v>AUTONOMOS</v>
          </cell>
        </row>
        <row r="2104">
          <cell r="B2104">
            <v>0</v>
          </cell>
          <cell r="C2104">
            <v>0</v>
          </cell>
          <cell r="D2104">
            <v>0</v>
          </cell>
        </row>
        <row r="2105">
          <cell r="B2105">
            <v>0</v>
          </cell>
          <cell r="C2105">
            <v>0</v>
          </cell>
          <cell r="D2105">
            <v>0</v>
          </cell>
        </row>
        <row r="2106">
          <cell r="B2106">
            <v>0</v>
          </cell>
          <cell r="C2106">
            <v>0</v>
          </cell>
          <cell r="D2106">
            <v>0</v>
          </cell>
        </row>
        <row r="2107">
          <cell r="B2107">
            <v>0</v>
          </cell>
          <cell r="C2107">
            <v>0</v>
          </cell>
          <cell r="D2107">
            <v>0</v>
          </cell>
        </row>
        <row r="2110">
          <cell r="B2110" t="str">
            <v>GOL TREND</v>
          </cell>
          <cell r="C2110" t="str">
            <v>RUBENS MARTINS</v>
          </cell>
          <cell r="D2110">
            <v>300</v>
          </cell>
        </row>
        <row r="2111">
          <cell r="B2111" t="str">
            <v>GOL TREND</v>
          </cell>
          <cell r="C2111" t="str">
            <v>ARLINGTON QUEIROZ</v>
          </cell>
          <cell r="D2111">
            <v>301</v>
          </cell>
        </row>
        <row r="2112">
          <cell r="B2112" t="str">
            <v>FIAT STRADA</v>
          </cell>
          <cell r="C2112" t="str">
            <v>JOAQUIM C. PAULA</v>
          </cell>
          <cell r="D2112">
            <v>302</v>
          </cell>
        </row>
        <row r="2113">
          <cell r="B2113" t="str">
            <v>APOIO</v>
          </cell>
          <cell r="C2113" t="str">
            <v>PAULO ROBERTO</v>
          </cell>
          <cell r="D2113">
            <v>303</v>
          </cell>
        </row>
        <row r="2114">
          <cell r="B2114" t="str">
            <v>CAÇAMBA</v>
          </cell>
          <cell r="C2114" t="str">
            <v>DANIEL</v>
          </cell>
          <cell r="D2114">
            <v>304</v>
          </cell>
        </row>
        <row r="2115">
          <cell r="B2115" t="str">
            <v>CAÇAMBÃO</v>
          </cell>
          <cell r="C2115" t="str">
            <v>REGINALDO ZANELA</v>
          </cell>
          <cell r="D2115">
            <v>305</v>
          </cell>
        </row>
        <row r="2116">
          <cell r="B2116" t="str">
            <v>FIAT ESTRADA</v>
          </cell>
          <cell r="C2116" t="str">
            <v>ADAUTO RODRIGUES</v>
          </cell>
          <cell r="D2116">
            <v>306</v>
          </cell>
        </row>
        <row r="2117">
          <cell r="B2117" t="str">
            <v>CORSA</v>
          </cell>
          <cell r="C2117" t="str">
            <v>DR PLINIO - DNIT</v>
          </cell>
          <cell r="D2117">
            <v>307</v>
          </cell>
        </row>
        <row r="2118">
          <cell r="B2118" t="str">
            <v>FIAT PALIO</v>
          </cell>
          <cell r="C2118" t="str">
            <v>DR NILSON - DNIT</v>
          </cell>
          <cell r="D2118">
            <v>308</v>
          </cell>
        </row>
        <row r="2119">
          <cell r="B2119" t="str">
            <v>FIAT PALIO</v>
          </cell>
          <cell r="C2119" t="str">
            <v>DR PLINIO - DNIT</v>
          </cell>
          <cell r="D2119">
            <v>309</v>
          </cell>
        </row>
        <row r="2120">
          <cell r="B2120" t="str">
            <v>MICRO ONIBUS</v>
          </cell>
          <cell r="C2120" t="str">
            <v>HELIO OLIVEIRA</v>
          </cell>
          <cell r="D2120">
            <v>310</v>
          </cell>
        </row>
        <row r="2121">
          <cell r="B2121" t="str">
            <v>FIAT PALIO</v>
          </cell>
          <cell r="C2121" t="str">
            <v>DR PLINIO - DNIT</v>
          </cell>
          <cell r="D2121">
            <v>311</v>
          </cell>
        </row>
        <row r="2122">
          <cell r="B2122" t="str">
            <v>FIAT PALIO</v>
          </cell>
          <cell r="C2122" t="str">
            <v>DR PLINIO - DNIT</v>
          </cell>
          <cell r="D2122">
            <v>312</v>
          </cell>
        </row>
        <row r="2123">
          <cell r="B2123" t="str">
            <v>L200</v>
          </cell>
          <cell r="C2123" t="str">
            <v>DR PLINIO - DNIT</v>
          </cell>
          <cell r="D2123">
            <v>313</v>
          </cell>
        </row>
        <row r="2124">
          <cell r="B2124" t="str">
            <v>S 10</v>
          </cell>
          <cell r="C2124" t="str">
            <v>DR ADEMILTON</v>
          </cell>
          <cell r="D2124">
            <v>314</v>
          </cell>
        </row>
        <row r="2125">
          <cell r="B2125" t="str">
            <v>CAÇAMBA</v>
          </cell>
          <cell r="C2125" t="str">
            <v>JAPAO</v>
          </cell>
          <cell r="D2125">
            <v>315</v>
          </cell>
        </row>
        <row r="2126">
          <cell r="B2126" t="str">
            <v>LR 95</v>
          </cell>
          <cell r="C2126" t="str">
            <v>DELTA</v>
          </cell>
          <cell r="D2126">
            <v>316</v>
          </cell>
        </row>
        <row r="2127">
          <cell r="B2127" t="str">
            <v>LIMP. EQUIPAMENTO</v>
          </cell>
          <cell r="C2127" t="str">
            <v>DELTA</v>
          </cell>
          <cell r="D2127">
            <v>317</v>
          </cell>
        </row>
        <row r="2128">
          <cell r="B2128" t="str">
            <v>GRUPO GERADOR UZINA</v>
          </cell>
          <cell r="C2128" t="str">
            <v>CEARA</v>
          </cell>
          <cell r="D2128">
            <v>318</v>
          </cell>
        </row>
        <row r="2129">
          <cell r="B2129" t="str">
            <v>CAMINHAO UZINA</v>
          </cell>
          <cell r="C2129" t="str">
            <v>DELTA</v>
          </cell>
          <cell r="D2129">
            <v>319</v>
          </cell>
        </row>
        <row r="2130">
          <cell r="B2130" t="str">
            <v>FIAT PALIO</v>
          </cell>
          <cell r="C2130" t="str">
            <v>DR PLINIO - DNIT</v>
          </cell>
          <cell r="D2130">
            <v>320</v>
          </cell>
        </row>
        <row r="2131">
          <cell r="B2131" t="str">
            <v>FIAT PALIO</v>
          </cell>
          <cell r="C2131" t="str">
            <v>DR LUIZ ANDRE</v>
          </cell>
          <cell r="D2131">
            <v>321</v>
          </cell>
        </row>
        <row r="2132">
          <cell r="B2132" t="str">
            <v>DELTA</v>
          </cell>
          <cell r="C2132" t="str">
            <v>PAULO</v>
          </cell>
          <cell r="D2132">
            <v>322</v>
          </cell>
        </row>
        <row r="2133">
          <cell r="B2133" t="str">
            <v>L 200</v>
          </cell>
          <cell r="C2133" t="str">
            <v>DR PLINIO - DNIT</v>
          </cell>
          <cell r="D2133">
            <v>323</v>
          </cell>
        </row>
        <row r="2134">
          <cell r="B2134" t="str">
            <v>ONIBUS URBANO</v>
          </cell>
          <cell r="C2134" t="str">
            <v>SIDTUR</v>
          </cell>
          <cell r="D2134">
            <v>324</v>
          </cell>
        </row>
        <row r="2135">
          <cell r="B2135" t="str">
            <v>APOIO</v>
          </cell>
          <cell r="C2135" t="str">
            <v>PESSIM</v>
          </cell>
          <cell r="D2135">
            <v>325</v>
          </cell>
        </row>
        <row r="2136">
          <cell r="B2136" t="str">
            <v>HILUX BRANCA</v>
          </cell>
          <cell r="C2136" t="str">
            <v>DR PLINIO - DNIT</v>
          </cell>
          <cell r="D2136">
            <v>326</v>
          </cell>
        </row>
        <row r="2137">
          <cell r="B2137" t="str">
            <v>FIAT UNO</v>
          </cell>
          <cell r="C2137" t="str">
            <v>REGINALDO</v>
          </cell>
          <cell r="D2137">
            <v>327</v>
          </cell>
        </row>
        <row r="2138">
          <cell r="B2138" t="str">
            <v>CP 22 ROLO PNEU</v>
          </cell>
          <cell r="C2138" t="str">
            <v>ELLO</v>
          </cell>
          <cell r="D2138">
            <v>328</v>
          </cell>
        </row>
        <row r="2139">
          <cell r="B2139" t="str">
            <v>ESPAGIDOR</v>
          </cell>
          <cell r="C2139" t="str">
            <v>DELTA</v>
          </cell>
          <cell r="D2139">
            <v>329</v>
          </cell>
        </row>
        <row r="2140">
          <cell r="B2140" t="str">
            <v>CARREGADEIRA</v>
          </cell>
          <cell r="C2140" t="str">
            <v>MEZZOMO</v>
          </cell>
          <cell r="D2140">
            <v>330</v>
          </cell>
        </row>
        <row r="2141">
          <cell r="B2141" t="str">
            <v>PATROL 140 G</v>
          </cell>
          <cell r="C2141" t="str">
            <v>ELLO</v>
          </cell>
          <cell r="D2141">
            <v>331</v>
          </cell>
        </row>
        <row r="2142">
          <cell r="B2142" t="str">
            <v>PC 320 C</v>
          </cell>
          <cell r="C2142" t="str">
            <v>MEZZOMO</v>
          </cell>
          <cell r="D2142">
            <v>332</v>
          </cell>
        </row>
        <row r="2143">
          <cell r="B2143" t="str">
            <v>CAÇAMBA</v>
          </cell>
          <cell r="C2143" t="str">
            <v>CHIQUINHO</v>
          </cell>
          <cell r="D2143">
            <v>333</v>
          </cell>
        </row>
        <row r="2144">
          <cell r="B2144" t="str">
            <v>ROLO VAP 70</v>
          </cell>
          <cell r="C2144" t="str">
            <v>ELLO</v>
          </cell>
          <cell r="D2144">
            <v>334</v>
          </cell>
        </row>
        <row r="2145">
          <cell r="B2145" t="str">
            <v>ROLO CA 25</v>
          </cell>
          <cell r="C2145" t="str">
            <v>ELLO</v>
          </cell>
          <cell r="D2145">
            <v>335</v>
          </cell>
        </row>
        <row r="2146">
          <cell r="B2146" t="str">
            <v>CAÇAMBA</v>
          </cell>
          <cell r="C2146" t="str">
            <v>EDUARDO</v>
          </cell>
          <cell r="D2146">
            <v>336</v>
          </cell>
        </row>
        <row r="2147">
          <cell r="B2147" t="str">
            <v>CAÇAMBÃO</v>
          </cell>
          <cell r="C2147" t="str">
            <v>WALTER</v>
          </cell>
          <cell r="D2147">
            <v>337</v>
          </cell>
        </row>
        <row r="2148">
          <cell r="B2148" t="str">
            <v>CAMINHÃO PIPA</v>
          </cell>
          <cell r="C2148" t="str">
            <v>GENIVALDO MOLONHAI</v>
          </cell>
          <cell r="D2148">
            <v>338</v>
          </cell>
        </row>
        <row r="2149">
          <cell r="B2149" t="str">
            <v>VAN</v>
          </cell>
          <cell r="C2149" t="str">
            <v>JOÃO ROBERTO</v>
          </cell>
          <cell r="D2149">
            <v>339</v>
          </cell>
        </row>
        <row r="2150">
          <cell r="B2150" t="str">
            <v>CAÇAMBA</v>
          </cell>
          <cell r="C2150" t="str">
            <v>BRIVALDO</v>
          </cell>
          <cell r="D2150">
            <v>340</v>
          </cell>
        </row>
        <row r="2151">
          <cell r="B2151" t="str">
            <v>RETRO  CASE 580 M</v>
          </cell>
          <cell r="C2151" t="str">
            <v>DEP. DE AREA RIO MACHADO</v>
          </cell>
          <cell r="D2151">
            <v>341</v>
          </cell>
        </row>
        <row r="2152">
          <cell r="B2152" t="str">
            <v xml:space="preserve">PATROL 12 G </v>
          </cell>
          <cell r="C2152" t="str">
            <v>ELLO</v>
          </cell>
          <cell r="D2152">
            <v>342</v>
          </cell>
        </row>
        <row r="2153">
          <cell r="B2153" t="str">
            <v>ONIBUS</v>
          </cell>
          <cell r="C2153" t="str">
            <v>BUGRÃO</v>
          </cell>
          <cell r="D2153">
            <v>343</v>
          </cell>
        </row>
        <row r="2154">
          <cell r="B2154" t="str">
            <v>ROLINHO</v>
          </cell>
          <cell r="C2154" t="str">
            <v>DELTA</v>
          </cell>
          <cell r="D2154">
            <v>344</v>
          </cell>
        </row>
        <row r="2155">
          <cell r="B2155" t="str">
            <v>CAÇAMBA</v>
          </cell>
          <cell r="C2155" t="str">
            <v>ZANELLA</v>
          </cell>
          <cell r="D2155">
            <v>345</v>
          </cell>
        </row>
        <row r="2156">
          <cell r="B2156" t="str">
            <v>CAÇAMBA</v>
          </cell>
          <cell r="C2156" t="str">
            <v>IRINEU</v>
          </cell>
          <cell r="D2156">
            <v>346</v>
          </cell>
        </row>
        <row r="2157">
          <cell r="B2157" t="str">
            <v>CAÇAMBA</v>
          </cell>
          <cell r="C2157" t="str">
            <v>ALCIDES</v>
          </cell>
          <cell r="D2157">
            <v>347</v>
          </cell>
        </row>
        <row r="2158">
          <cell r="B2158" t="str">
            <v>ROÇADEIRA</v>
          </cell>
          <cell r="C2158" t="str">
            <v>BUGRÃO</v>
          </cell>
          <cell r="D2158">
            <v>348</v>
          </cell>
        </row>
        <row r="2159">
          <cell r="B2159" t="str">
            <v>FIAT STRADA</v>
          </cell>
          <cell r="C2159" t="str">
            <v>ADAUTO R. DE LIMA</v>
          </cell>
          <cell r="D2159">
            <v>349</v>
          </cell>
        </row>
        <row r="2160">
          <cell r="B2160" t="str">
            <v>GOL TREND</v>
          </cell>
          <cell r="C2160" t="str">
            <v>LUIZ ANDRE</v>
          </cell>
          <cell r="D2160">
            <v>350</v>
          </cell>
        </row>
        <row r="2161">
          <cell r="B2161" t="str">
            <v>HILUX</v>
          </cell>
          <cell r="C2161" t="str">
            <v>ALCIDES</v>
          </cell>
          <cell r="D2161">
            <v>351</v>
          </cell>
        </row>
        <row r="2162">
          <cell r="B2162" t="str">
            <v>HILUX</v>
          </cell>
          <cell r="C2162" t="str">
            <v>ELLO</v>
          </cell>
          <cell r="D2162">
            <v>352</v>
          </cell>
        </row>
        <row r="2163">
          <cell r="B2163" t="str">
            <v>CAÇAMBA</v>
          </cell>
          <cell r="C2163" t="str">
            <v>BUGRÃO</v>
          </cell>
          <cell r="D2163">
            <v>353</v>
          </cell>
        </row>
        <row r="2164">
          <cell r="B2164" t="str">
            <v>RETRO 416 E</v>
          </cell>
          <cell r="C2164" t="str">
            <v>BUGRÃO</v>
          </cell>
          <cell r="D2164">
            <v>354</v>
          </cell>
        </row>
        <row r="2165">
          <cell r="B2165" t="str">
            <v>ROLO VOLVO  SD 105 F</v>
          </cell>
          <cell r="C2165" t="str">
            <v>DEP. AREIA GUAPORÉ</v>
          </cell>
          <cell r="D2165">
            <v>355</v>
          </cell>
        </row>
        <row r="2166">
          <cell r="B2166" t="str">
            <v>PRANCHA</v>
          </cell>
          <cell r="C2166" t="str">
            <v>MEZZOMO</v>
          </cell>
          <cell r="D2166">
            <v>356</v>
          </cell>
        </row>
        <row r="2167">
          <cell r="B2167" t="str">
            <v>CAÇAMBA</v>
          </cell>
          <cell r="C2167" t="str">
            <v>GILMAR</v>
          </cell>
          <cell r="D2167">
            <v>357</v>
          </cell>
        </row>
        <row r="2168">
          <cell r="B2168" t="str">
            <v>PC 320 D</v>
          </cell>
          <cell r="C2168" t="str">
            <v>MEZZOMO</v>
          </cell>
          <cell r="D2168">
            <v>358</v>
          </cell>
        </row>
        <row r="2169">
          <cell r="B2169" t="str">
            <v>SAVASSI</v>
          </cell>
          <cell r="C2169" t="str">
            <v>SAVASSI</v>
          </cell>
          <cell r="D2169">
            <v>359</v>
          </cell>
        </row>
        <row r="2170">
          <cell r="B2170" t="str">
            <v>CAÇAMBA</v>
          </cell>
          <cell r="C2170" t="str">
            <v>EDISON</v>
          </cell>
          <cell r="D2170">
            <v>360</v>
          </cell>
        </row>
        <row r="2171">
          <cell r="B2171" t="str">
            <v>MELOSA</v>
          </cell>
          <cell r="C2171" t="str">
            <v>ELLO</v>
          </cell>
          <cell r="D2171">
            <v>361</v>
          </cell>
        </row>
        <row r="2172">
          <cell r="B2172" t="str">
            <v>CAÇAMBA</v>
          </cell>
          <cell r="C2172" t="str">
            <v>AREAL RIO MACHADO</v>
          </cell>
          <cell r="D2172">
            <v>362</v>
          </cell>
        </row>
        <row r="2173">
          <cell r="B2173" t="str">
            <v>CAÇAMBÃO</v>
          </cell>
          <cell r="C2173" t="str">
            <v>JOSIMAR (AREAL)</v>
          </cell>
          <cell r="D2173">
            <v>363</v>
          </cell>
        </row>
        <row r="2174">
          <cell r="B2174" t="str">
            <v>ASTRA</v>
          </cell>
          <cell r="C2174" t="str">
            <v>SEBASTIÃO (LABOROTORISTA)</v>
          </cell>
          <cell r="D2174">
            <v>364</v>
          </cell>
        </row>
        <row r="2175">
          <cell r="B2175" t="str">
            <v>HILUX</v>
          </cell>
          <cell r="C2175" t="str">
            <v>ELLO</v>
          </cell>
          <cell r="D2175">
            <v>365</v>
          </cell>
        </row>
        <row r="2176">
          <cell r="B2176" t="str">
            <v>CAMINHÃO DORGE</v>
          </cell>
          <cell r="C2176" t="str">
            <v>BUGRÃO</v>
          </cell>
          <cell r="D2176">
            <v>366</v>
          </cell>
        </row>
        <row r="2177">
          <cell r="B2177" t="str">
            <v>CAÇAMBA</v>
          </cell>
          <cell r="C2177" t="str">
            <v>AREAL RIO MACHADO</v>
          </cell>
          <cell r="D2177">
            <v>367</v>
          </cell>
        </row>
        <row r="2178">
          <cell r="B2178" t="str">
            <v>PRANCHA</v>
          </cell>
          <cell r="C2178" t="str">
            <v>J. HILBIG TRANSPORTE</v>
          </cell>
          <cell r="D2178">
            <v>368</v>
          </cell>
        </row>
        <row r="2179">
          <cell r="B2179" t="str">
            <v>CAMINHÃO PIPA</v>
          </cell>
          <cell r="C2179" t="str">
            <v>AGEILSON</v>
          </cell>
          <cell r="D2179">
            <v>369</v>
          </cell>
        </row>
        <row r="2180">
          <cell r="B2180" t="str">
            <v>CAÇAMBA</v>
          </cell>
          <cell r="C2180" t="str">
            <v>JOSIMAR</v>
          </cell>
          <cell r="D2180">
            <v>370</v>
          </cell>
        </row>
        <row r="2181">
          <cell r="B2181" t="str">
            <v>ONIBUS</v>
          </cell>
          <cell r="C2181" t="str">
            <v>SIDTUR</v>
          </cell>
          <cell r="D2181">
            <v>371</v>
          </cell>
        </row>
        <row r="2182">
          <cell r="B2182" t="str">
            <v>CAÇAMBÃO</v>
          </cell>
          <cell r="C2182" t="str">
            <v>PEDREIRA REALEZA</v>
          </cell>
          <cell r="D2182">
            <v>372</v>
          </cell>
        </row>
        <row r="2183">
          <cell r="B2183" t="str">
            <v>CAÇAMBÃO</v>
          </cell>
          <cell r="C2183" t="str">
            <v>PEDREIRA REALEZA</v>
          </cell>
          <cell r="D2183">
            <v>373</v>
          </cell>
        </row>
        <row r="2184">
          <cell r="B2184" t="str">
            <v>CAÇAMBÃO</v>
          </cell>
          <cell r="C2184" t="str">
            <v>PEDREIRA REALEZA</v>
          </cell>
          <cell r="D2184">
            <v>374</v>
          </cell>
        </row>
        <row r="2185">
          <cell r="B2185" t="str">
            <v>CAMINHÃO PIPA</v>
          </cell>
          <cell r="C2185" t="str">
            <v>MARCIO FABIANO</v>
          </cell>
          <cell r="D2185">
            <v>375</v>
          </cell>
        </row>
        <row r="2186">
          <cell r="B2186" t="str">
            <v>FIAT STRADA</v>
          </cell>
          <cell r="C2186" t="str">
            <v>ALCIDES</v>
          </cell>
          <cell r="D2186">
            <v>376</v>
          </cell>
        </row>
        <row r="2187">
          <cell r="B2187" t="str">
            <v>COMPAQUITADOR</v>
          </cell>
          <cell r="C2187" t="str">
            <v>DELTA</v>
          </cell>
          <cell r="D2187">
            <v>377</v>
          </cell>
        </row>
        <row r="2188">
          <cell r="B2188" t="str">
            <v>DOBLO</v>
          </cell>
          <cell r="C2188" t="str">
            <v>JOSE EDUARDO</v>
          </cell>
          <cell r="D2188">
            <v>378</v>
          </cell>
        </row>
        <row r="2189">
          <cell r="B2189" t="str">
            <v>FIAT STRADA</v>
          </cell>
          <cell r="C2189" t="str">
            <v>JOAQUIM</v>
          </cell>
          <cell r="D2189">
            <v>379</v>
          </cell>
        </row>
        <row r="2190">
          <cell r="B2190" t="e">
            <v>#REF!</v>
          </cell>
          <cell r="C2190" t="e">
            <v>#REF!</v>
          </cell>
          <cell r="D2190" t="e">
            <v>#REF!</v>
          </cell>
        </row>
        <row r="2191">
          <cell r="B2191" t="str">
            <v>FIAT PALIO</v>
          </cell>
          <cell r="C2191" t="str">
            <v>DR NILSON - DNIT</v>
          </cell>
          <cell r="D2191">
            <v>380</v>
          </cell>
        </row>
        <row r="2192">
          <cell r="B2192" t="str">
            <v>PALIO</v>
          </cell>
          <cell r="C2192" t="str">
            <v>DR PLINIO - DNIT</v>
          </cell>
          <cell r="D2192">
            <v>381</v>
          </cell>
        </row>
        <row r="2193">
          <cell r="B2193" t="str">
            <v>CAÇAMBAO</v>
          </cell>
          <cell r="C2193" t="str">
            <v>DEP. AREIA GUAPORÉ</v>
          </cell>
          <cell r="D2193">
            <v>382</v>
          </cell>
        </row>
        <row r="2194">
          <cell r="B2194" t="str">
            <v>L 200</v>
          </cell>
          <cell r="C2194" t="str">
            <v>DR PLINIO - DNIT</v>
          </cell>
          <cell r="D2194">
            <v>383</v>
          </cell>
        </row>
        <row r="2195">
          <cell r="B2195" t="str">
            <v>PRANCHA</v>
          </cell>
          <cell r="C2195" t="str">
            <v>J. HILBIG TRANSPORTE</v>
          </cell>
          <cell r="D2195">
            <v>384</v>
          </cell>
        </row>
        <row r="2196">
          <cell r="B2196" t="str">
            <v>VAN</v>
          </cell>
          <cell r="C2196" t="str">
            <v>MAURO TURISMO</v>
          </cell>
          <cell r="D2196">
            <v>385</v>
          </cell>
        </row>
        <row r="2197">
          <cell r="B2197" t="str">
            <v>CAÇAMBA</v>
          </cell>
          <cell r="C2197" t="str">
            <v>MANOEL</v>
          </cell>
          <cell r="D2197">
            <v>386</v>
          </cell>
        </row>
        <row r="2198">
          <cell r="B2198" t="str">
            <v>CAÇAMBA</v>
          </cell>
          <cell r="C2198" t="str">
            <v>MANOEL</v>
          </cell>
          <cell r="D2198">
            <v>387</v>
          </cell>
        </row>
        <row r="2199">
          <cell r="B2199" t="str">
            <v>FIAT STRADA</v>
          </cell>
          <cell r="C2199" t="str">
            <v>BUGRAO</v>
          </cell>
          <cell r="D2199">
            <v>388</v>
          </cell>
        </row>
        <row r="2200">
          <cell r="B2200" t="str">
            <v>S 1O</v>
          </cell>
          <cell r="C2200" t="str">
            <v>DR NILSON - DNIT</v>
          </cell>
          <cell r="D2200">
            <v>389</v>
          </cell>
        </row>
        <row r="2201">
          <cell r="B2201" t="str">
            <v>PRANCHA</v>
          </cell>
          <cell r="C2201" t="str">
            <v>PORTO VELHO</v>
          </cell>
          <cell r="D2201">
            <v>390</v>
          </cell>
        </row>
        <row r="2202">
          <cell r="B2202" t="str">
            <v>CAÇAMBA</v>
          </cell>
          <cell r="C2202" t="str">
            <v>JOÃO CELSO</v>
          </cell>
          <cell r="D2202">
            <v>391</v>
          </cell>
        </row>
        <row r="2203">
          <cell r="B2203" t="str">
            <v>CAÇAMBA</v>
          </cell>
          <cell r="C2203">
            <v>0</v>
          </cell>
          <cell r="D2203">
            <v>392</v>
          </cell>
        </row>
        <row r="2204">
          <cell r="B2204" t="str">
            <v>ESPAGIDOR</v>
          </cell>
          <cell r="C2204" t="str">
            <v>ELLO</v>
          </cell>
          <cell r="D2204">
            <v>393</v>
          </cell>
        </row>
        <row r="2205">
          <cell r="B2205" t="str">
            <v>PRANCHA</v>
          </cell>
          <cell r="C2205" t="str">
            <v>PRANCHA ARLINGTON</v>
          </cell>
          <cell r="D2205">
            <v>394</v>
          </cell>
        </row>
        <row r="2206">
          <cell r="B2206" t="str">
            <v>PALIO</v>
          </cell>
          <cell r="C2206" t="str">
            <v>SEBASTIÃO LABORATORIO</v>
          </cell>
          <cell r="D2206">
            <v>395</v>
          </cell>
        </row>
        <row r="2207">
          <cell r="B2207" t="str">
            <v>NEW HOLAND</v>
          </cell>
          <cell r="C2207" t="str">
            <v>ELLO</v>
          </cell>
          <cell r="D2207">
            <v>396</v>
          </cell>
        </row>
        <row r="2208">
          <cell r="B2208">
            <v>0</v>
          </cell>
          <cell r="C2208" t="str">
            <v>ELLO</v>
          </cell>
          <cell r="D2208">
            <v>397</v>
          </cell>
        </row>
        <row r="2209">
          <cell r="B2209">
            <v>0</v>
          </cell>
          <cell r="C2209" t="str">
            <v>ELLO</v>
          </cell>
          <cell r="D2209">
            <v>398</v>
          </cell>
        </row>
        <row r="2210">
          <cell r="B2210">
            <v>0</v>
          </cell>
          <cell r="C2210" t="str">
            <v>ELLO</v>
          </cell>
          <cell r="D2210">
            <v>399</v>
          </cell>
        </row>
        <row r="2211">
          <cell r="B2211">
            <v>0</v>
          </cell>
          <cell r="C2211" t="str">
            <v>ELLO</v>
          </cell>
          <cell r="D2211">
            <v>400</v>
          </cell>
        </row>
        <row r="2212">
          <cell r="B2212">
            <v>0</v>
          </cell>
          <cell r="C2212" t="str">
            <v>ELLO</v>
          </cell>
          <cell r="D2212">
            <v>401</v>
          </cell>
        </row>
        <row r="2213">
          <cell r="B2213">
            <v>0</v>
          </cell>
          <cell r="C2213" t="str">
            <v>ELLO</v>
          </cell>
          <cell r="D2213">
            <v>402</v>
          </cell>
        </row>
        <row r="2214">
          <cell r="B2214">
            <v>0</v>
          </cell>
          <cell r="C2214" t="str">
            <v>ANDRADE VICENTE</v>
          </cell>
          <cell r="D2214">
            <v>403</v>
          </cell>
        </row>
        <row r="2215">
          <cell r="B2215">
            <v>0</v>
          </cell>
          <cell r="C2215" t="str">
            <v>ANDRADE VICENTE</v>
          </cell>
          <cell r="D2215">
            <v>404</v>
          </cell>
        </row>
        <row r="2216">
          <cell r="B2216">
            <v>0</v>
          </cell>
          <cell r="C2216" t="str">
            <v>ELLO</v>
          </cell>
          <cell r="D2216">
            <v>405</v>
          </cell>
        </row>
        <row r="2217">
          <cell r="B2217">
            <v>0</v>
          </cell>
          <cell r="C2217" t="str">
            <v>AUTONOMOS</v>
          </cell>
          <cell r="D2217">
            <v>406</v>
          </cell>
        </row>
        <row r="2218">
          <cell r="B2218">
            <v>0</v>
          </cell>
          <cell r="C2218">
            <v>0</v>
          </cell>
          <cell r="D2218">
            <v>0</v>
          </cell>
        </row>
        <row r="2219">
          <cell r="B2219">
            <v>0</v>
          </cell>
          <cell r="C2219">
            <v>0</v>
          </cell>
          <cell r="D2219">
            <v>0</v>
          </cell>
        </row>
        <row r="2220">
          <cell r="B2220">
            <v>0</v>
          </cell>
          <cell r="C2220">
            <v>0</v>
          </cell>
          <cell r="D2220">
            <v>0</v>
          </cell>
        </row>
        <row r="2221">
          <cell r="B2221">
            <v>0</v>
          </cell>
          <cell r="C2221">
            <v>0</v>
          </cell>
          <cell r="D2221">
            <v>0</v>
          </cell>
        </row>
        <row r="2222">
          <cell r="B2222">
            <v>0</v>
          </cell>
          <cell r="C2222">
            <v>0</v>
          </cell>
          <cell r="D2222">
            <v>0</v>
          </cell>
        </row>
        <row r="2223">
          <cell r="B2223">
            <v>0</v>
          </cell>
          <cell r="C2223">
            <v>0</v>
          </cell>
          <cell r="D2223">
            <v>0</v>
          </cell>
        </row>
        <row r="2224">
          <cell r="B2224">
            <v>0</v>
          </cell>
          <cell r="C2224">
            <v>0</v>
          </cell>
          <cell r="D2224">
            <v>0</v>
          </cell>
        </row>
        <row r="2225">
          <cell r="B2225">
            <v>0</v>
          </cell>
          <cell r="C2225">
            <v>0</v>
          </cell>
          <cell r="D2225">
            <v>0</v>
          </cell>
        </row>
        <row r="2226">
          <cell r="B2226">
            <v>0</v>
          </cell>
          <cell r="C2226">
            <v>0</v>
          </cell>
          <cell r="D2226">
            <v>0</v>
          </cell>
        </row>
        <row r="2227">
          <cell r="B2227">
            <v>0</v>
          </cell>
          <cell r="C2227">
            <v>0</v>
          </cell>
          <cell r="D2227">
            <v>0</v>
          </cell>
        </row>
        <row r="2228">
          <cell r="B2228">
            <v>0</v>
          </cell>
          <cell r="C2228">
            <v>0</v>
          </cell>
          <cell r="D2228">
            <v>0</v>
          </cell>
        </row>
        <row r="2229">
          <cell r="B2229">
            <v>0</v>
          </cell>
          <cell r="C2229">
            <v>0</v>
          </cell>
          <cell r="D2229">
            <v>0</v>
          </cell>
        </row>
        <row r="2230">
          <cell r="B2230">
            <v>0</v>
          </cell>
          <cell r="C2230">
            <v>0</v>
          </cell>
          <cell r="D2230">
            <v>0</v>
          </cell>
        </row>
        <row r="2231">
          <cell r="B2231">
            <v>0</v>
          </cell>
          <cell r="C2231">
            <v>0</v>
          </cell>
          <cell r="D2231">
            <v>0</v>
          </cell>
        </row>
        <row r="2232">
          <cell r="B2232">
            <v>0</v>
          </cell>
          <cell r="C2232">
            <v>0</v>
          </cell>
          <cell r="D2232">
            <v>0</v>
          </cell>
        </row>
        <row r="2233">
          <cell r="B2233">
            <v>0</v>
          </cell>
          <cell r="C2233">
            <v>0</v>
          </cell>
          <cell r="D2233">
            <v>0</v>
          </cell>
        </row>
        <row r="2234">
          <cell r="B2234">
            <v>0</v>
          </cell>
          <cell r="C2234">
            <v>0</v>
          </cell>
          <cell r="D2234">
            <v>0</v>
          </cell>
        </row>
        <row r="2235">
          <cell r="B2235">
            <v>0</v>
          </cell>
          <cell r="C2235">
            <v>0</v>
          </cell>
          <cell r="D2235">
            <v>0</v>
          </cell>
        </row>
        <row r="2236">
          <cell r="B2236">
            <v>0</v>
          </cell>
          <cell r="C2236">
            <v>0</v>
          </cell>
          <cell r="D2236">
            <v>0</v>
          </cell>
        </row>
        <row r="2237">
          <cell r="B2237">
            <v>0</v>
          </cell>
          <cell r="C2237">
            <v>0</v>
          </cell>
          <cell r="D2237">
            <v>0</v>
          </cell>
        </row>
        <row r="2238">
          <cell r="B2238">
            <v>0</v>
          </cell>
          <cell r="C2238">
            <v>0</v>
          </cell>
          <cell r="D2238">
            <v>0</v>
          </cell>
        </row>
        <row r="2239">
          <cell r="B2239">
            <v>0</v>
          </cell>
          <cell r="C2239">
            <v>0</v>
          </cell>
          <cell r="D2239">
            <v>0</v>
          </cell>
        </row>
        <row r="2240">
          <cell r="B2240">
            <v>0</v>
          </cell>
          <cell r="C2240">
            <v>0</v>
          </cell>
          <cell r="D2240">
            <v>0</v>
          </cell>
        </row>
        <row r="2241">
          <cell r="B2241">
            <v>0</v>
          </cell>
          <cell r="C2241">
            <v>0</v>
          </cell>
          <cell r="D2241">
            <v>0</v>
          </cell>
        </row>
        <row r="2242">
          <cell r="B2242">
            <v>0</v>
          </cell>
          <cell r="C2242">
            <v>0</v>
          </cell>
          <cell r="D2242">
            <v>0</v>
          </cell>
        </row>
        <row r="2243">
          <cell r="B2243">
            <v>0</v>
          </cell>
          <cell r="C2243">
            <v>0</v>
          </cell>
          <cell r="D2243">
            <v>0</v>
          </cell>
        </row>
        <row r="2244">
          <cell r="B2244">
            <v>0</v>
          </cell>
          <cell r="C2244">
            <v>0</v>
          </cell>
          <cell r="D2244">
            <v>0</v>
          </cell>
        </row>
        <row r="2245">
          <cell r="B2245">
            <v>0</v>
          </cell>
          <cell r="C2245">
            <v>0</v>
          </cell>
          <cell r="D2245">
            <v>0</v>
          </cell>
        </row>
        <row r="2246">
          <cell r="B2246">
            <v>0</v>
          </cell>
          <cell r="C2246">
            <v>0</v>
          </cell>
          <cell r="D2246">
            <v>0</v>
          </cell>
        </row>
        <row r="2247">
          <cell r="B2247">
            <v>0</v>
          </cell>
          <cell r="C2247">
            <v>0</v>
          </cell>
          <cell r="D2247">
            <v>0</v>
          </cell>
        </row>
        <row r="2248">
          <cell r="B2248">
            <v>0</v>
          </cell>
          <cell r="C2248">
            <v>0</v>
          </cell>
          <cell r="D2248">
            <v>0</v>
          </cell>
        </row>
        <row r="2249">
          <cell r="B2249">
            <v>0</v>
          </cell>
          <cell r="C2249">
            <v>0</v>
          </cell>
          <cell r="D2249">
            <v>0</v>
          </cell>
        </row>
        <row r="2250">
          <cell r="B2250">
            <v>0</v>
          </cell>
          <cell r="C2250">
            <v>0</v>
          </cell>
          <cell r="D2250">
            <v>0</v>
          </cell>
        </row>
        <row r="2251">
          <cell r="B2251">
            <v>0</v>
          </cell>
          <cell r="C2251">
            <v>0</v>
          </cell>
          <cell r="D2251">
            <v>0</v>
          </cell>
        </row>
        <row r="2252">
          <cell r="B2252">
            <v>0</v>
          </cell>
          <cell r="C2252">
            <v>0</v>
          </cell>
          <cell r="D2252">
            <v>0</v>
          </cell>
        </row>
        <row r="2253">
          <cell r="B2253">
            <v>0</v>
          </cell>
          <cell r="C2253">
            <v>0</v>
          </cell>
          <cell r="D2253">
            <v>0</v>
          </cell>
        </row>
        <row r="2254">
          <cell r="B2254">
            <v>0</v>
          </cell>
          <cell r="C2254">
            <v>0</v>
          </cell>
          <cell r="D2254">
            <v>0</v>
          </cell>
        </row>
        <row r="2255">
          <cell r="B2255">
            <v>0</v>
          </cell>
          <cell r="C2255">
            <v>0</v>
          </cell>
          <cell r="D2255">
            <v>0</v>
          </cell>
        </row>
        <row r="2256">
          <cell r="B2256">
            <v>0</v>
          </cell>
          <cell r="C2256">
            <v>0</v>
          </cell>
          <cell r="D2256">
            <v>0</v>
          </cell>
        </row>
        <row r="2257">
          <cell r="B2257">
            <v>0</v>
          </cell>
          <cell r="C2257">
            <v>0</v>
          </cell>
          <cell r="D2257">
            <v>0</v>
          </cell>
        </row>
        <row r="2258">
          <cell r="B2258">
            <v>0</v>
          </cell>
          <cell r="C2258">
            <v>0</v>
          </cell>
          <cell r="D2258">
            <v>0</v>
          </cell>
        </row>
        <row r="2259">
          <cell r="B2259">
            <v>0</v>
          </cell>
          <cell r="C2259">
            <v>0</v>
          </cell>
          <cell r="D2259">
            <v>0</v>
          </cell>
        </row>
        <row r="2260">
          <cell r="B2260">
            <v>0</v>
          </cell>
          <cell r="C2260">
            <v>0</v>
          </cell>
          <cell r="D2260">
            <v>0</v>
          </cell>
        </row>
        <row r="2261">
          <cell r="B2261">
            <v>0</v>
          </cell>
          <cell r="C2261">
            <v>0</v>
          </cell>
          <cell r="D2261">
            <v>0</v>
          </cell>
        </row>
        <row r="2262">
          <cell r="B2262">
            <v>0</v>
          </cell>
          <cell r="C2262">
            <v>0</v>
          </cell>
          <cell r="D2262">
            <v>0</v>
          </cell>
        </row>
        <row r="2263">
          <cell r="B2263">
            <v>0</v>
          </cell>
          <cell r="C2263">
            <v>0</v>
          </cell>
          <cell r="D2263">
            <v>0</v>
          </cell>
        </row>
        <row r="2264">
          <cell r="B2264">
            <v>0</v>
          </cell>
          <cell r="C2264">
            <v>0</v>
          </cell>
          <cell r="D2264">
            <v>0</v>
          </cell>
        </row>
        <row r="2265">
          <cell r="B2265">
            <v>0</v>
          </cell>
          <cell r="C2265">
            <v>0</v>
          </cell>
          <cell r="D2265">
            <v>0</v>
          </cell>
        </row>
      </sheetData>
      <sheetData sheetId="99" refreshError="1"/>
      <sheetData sheetId="100">
        <row r="1">
          <cell r="B1" t="str">
            <v>DELTA CONSTRUÇÕES S/A</v>
          </cell>
        </row>
      </sheetData>
      <sheetData sheetId="101">
        <row r="1">
          <cell r="A1" t="str">
            <v>PLACA</v>
          </cell>
        </row>
      </sheetData>
      <sheetData sheetId="102">
        <row r="1">
          <cell r="B1" t="str">
            <v>035/2004-08</v>
          </cell>
        </row>
        <row r="2">
          <cell r="B2" t="str">
            <v>032/2010</v>
          </cell>
        </row>
        <row r="3">
          <cell r="B3" t="str">
            <v>TT 775 / 2009</v>
          </cell>
        </row>
        <row r="4">
          <cell r="B4" t="str">
            <v>Delta Construções S.A</v>
          </cell>
        </row>
        <row r="12">
          <cell r="B12" t="str">
            <v>50.600.001440/2002-63</v>
          </cell>
        </row>
        <row r="14">
          <cell r="B14">
            <v>40262</v>
          </cell>
        </row>
        <row r="15">
          <cell r="B15">
            <v>40992</v>
          </cell>
        </row>
        <row r="16">
          <cell r="B16">
            <v>720</v>
          </cell>
        </row>
        <row r="19">
          <cell r="B19">
            <v>40560</v>
          </cell>
        </row>
        <row r="20">
          <cell r="B20">
            <v>10</v>
          </cell>
        </row>
        <row r="21">
          <cell r="B21" t="str">
            <v>1/12/10 à 31/12/10</v>
          </cell>
        </row>
        <row r="22">
          <cell r="B22" t="str">
            <v>25/3/10 à 31/12/10</v>
          </cell>
        </row>
        <row r="23">
          <cell r="B23">
            <v>298</v>
          </cell>
        </row>
      </sheetData>
      <sheetData sheetId="103">
        <row r="1">
          <cell r="B1" t="str">
            <v>DELTA CONSTRUÇÕES S/A</v>
          </cell>
        </row>
      </sheetData>
      <sheetData sheetId="104">
        <row r="1">
          <cell r="A1" t="str">
            <v>DATA</v>
          </cell>
        </row>
      </sheetData>
      <sheetData sheetId="105">
        <row r="1">
          <cell r="B1" t="str">
            <v>DELTA CONSTRUÇÕES S/A</v>
          </cell>
        </row>
      </sheetData>
      <sheetData sheetId="106">
        <row r="2">
          <cell r="C2" t="str">
            <v>_x000E_CONTROLE DE QUALIDADE DE CONCRETO ASFALTICO_x000E_</v>
          </cell>
        </row>
      </sheetData>
      <sheetData sheetId="107">
        <row r="1">
          <cell r="A1" t="str">
            <v>DATA</v>
          </cell>
        </row>
      </sheetData>
      <sheetData sheetId="108">
        <row r="1">
          <cell r="A1" t="str">
            <v>DATA</v>
          </cell>
        </row>
      </sheetData>
      <sheetData sheetId="109">
        <row r="1">
          <cell r="B1" t="str">
            <v>DELTA CONSTRUÇÕES S/A</v>
          </cell>
        </row>
      </sheetData>
      <sheetData sheetId="110">
        <row r="1">
          <cell r="B1" t="str">
            <v>DELTA CONSTRUÇÕES S/A</v>
          </cell>
        </row>
      </sheetData>
      <sheetData sheetId="111">
        <row r="1">
          <cell r="A1" t="str">
            <v>DATA</v>
          </cell>
        </row>
      </sheetData>
      <sheetData sheetId="112" refreshError="1"/>
      <sheetData sheetId="113" refreshError="1"/>
      <sheetData sheetId="114" refreshError="1"/>
      <sheetData sheetId="115" refreshError="1"/>
      <sheetData sheetId="116">
        <row r="1">
          <cell r="A1" t="str">
            <v>DATA</v>
          </cell>
        </row>
      </sheetData>
      <sheetData sheetId="117">
        <row r="1">
          <cell r="A1" t="str">
            <v>DATA</v>
          </cell>
        </row>
      </sheetData>
      <sheetData sheetId="118" refreshError="1"/>
      <sheetData sheetId="119">
        <row r="1">
          <cell r="A1" t="str">
            <v>PLACA</v>
          </cell>
        </row>
      </sheetData>
      <sheetData sheetId="120">
        <row r="1">
          <cell r="B1" t="str">
            <v>DELTA CONSTRUÇÕES S/A</v>
          </cell>
        </row>
      </sheetData>
      <sheetData sheetId="121">
        <row r="1">
          <cell r="A1" t="str">
            <v>DATA</v>
          </cell>
        </row>
      </sheetData>
      <sheetData sheetId="122">
        <row r="1">
          <cell r="B1" t="str">
            <v>DELTA CONSTRUÇÕES S/A</v>
          </cell>
        </row>
      </sheetData>
      <sheetData sheetId="123">
        <row r="1">
          <cell r="A1" t="str">
            <v>DATA</v>
          </cell>
        </row>
      </sheetData>
      <sheetData sheetId="124">
        <row r="3">
          <cell r="A3">
            <v>4</v>
          </cell>
        </row>
      </sheetData>
      <sheetData sheetId="125">
        <row r="1">
          <cell r="A1" t="str">
            <v>DATA</v>
          </cell>
        </row>
      </sheetData>
      <sheetData sheetId="126" refreshError="1"/>
      <sheetData sheetId="127" refreshError="1"/>
      <sheetData sheetId="128" refreshError="1"/>
      <sheetData sheetId="129" refreshError="1"/>
      <sheetData sheetId="130" refreshError="1"/>
      <sheetData sheetId="131" refreshError="1"/>
      <sheetData sheetId="132">
        <row r="3">
          <cell r="A3">
            <v>4</v>
          </cell>
        </row>
      </sheetData>
      <sheetData sheetId="133" refreshError="1">
        <row r="1">
          <cell r="A1" t="str">
            <v>PLACA</v>
          </cell>
          <cell r="B1" t="str">
            <v>MARCA MOD.</v>
          </cell>
          <cell r="C1" t="str">
            <v>CONDUTOR</v>
          </cell>
        </row>
        <row r="2">
          <cell r="B2" t="str">
            <v>GOL TREND</v>
          </cell>
          <cell r="C2" t="str">
            <v>RUBENS MARTINS</v>
          </cell>
        </row>
        <row r="3">
          <cell r="B3" t="str">
            <v>GOL TREND</v>
          </cell>
          <cell r="C3" t="str">
            <v>ARLINGTON QUEIROZ</v>
          </cell>
        </row>
        <row r="4">
          <cell r="B4" t="str">
            <v>FIAT STRADA</v>
          </cell>
          <cell r="C4" t="str">
            <v>JOAQUIM C. PAULA</v>
          </cell>
        </row>
        <row r="5">
          <cell r="B5" t="str">
            <v>APOIO</v>
          </cell>
          <cell r="C5" t="str">
            <v>PAULO ROBERTO</v>
          </cell>
        </row>
        <row r="6">
          <cell r="B6" t="str">
            <v>CAÇAMBA</v>
          </cell>
          <cell r="C6" t="str">
            <v>DANIEL</v>
          </cell>
        </row>
        <row r="7">
          <cell r="B7" t="str">
            <v>CAÇAMBÃO</v>
          </cell>
          <cell r="C7" t="str">
            <v>REGINALDO ZANELA</v>
          </cell>
        </row>
        <row r="8">
          <cell r="B8" t="str">
            <v>FIAT ESTRADA</v>
          </cell>
          <cell r="C8" t="str">
            <v>ADAUTO RODRIGUES</v>
          </cell>
        </row>
        <row r="9">
          <cell r="B9" t="str">
            <v>CORSA</v>
          </cell>
          <cell r="C9" t="str">
            <v>DR PLINIO - DNIT</v>
          </cell>
        </row>
        <row r="10">
          <cell r="B10" t="str">
            <v>FIAT PALIO</v>
          </cell>
          <cell r="C10" t="str">
            <v>DR NILSON - DNIT</v>
          </cell>
        </row>
        <row r="11">
          <cell r="B11" t="str">
            <v>FIAT PALIO</v>
          </cell>
          <cell r="C11" t="str">
            <v>DR PLINIO - DNIT</v>
          </cell>
        </row>
        <row r="12">
          <cell r="B12" t="str">
            <v>MICRO ONIBUS</v>
          </cell>
          <cell r="C12" t="str">
            <v>HELIO OLIVEIRA</v>
          </cell>
        </row>
        <row r="13">
          <cell r="B13" t="str">
            <v>FIAT PALIO</v>
          </cell>
          <cell r="C13" t="str">
            <v>DR PLINIO - DNIT</v>
          </cell>
        </row>
        <row r="14">
          <cell r="B14" t="str">
            <v>FIAT PALIO</v>
          </cell>
          <cell r="C14" t="str">
            <v>DR PLINIO - DNIT</v>
          </cell>
        </row>
        <row r="15">
          <cell r="B15" t="str">
            <v>L200</v>
          </cell>
          <cell r="C15" t="str">
            <v>DR PLINIO - DNIT</v>
          </cell>
        </row>
        <row r="16">
          <cell r="B16" t="str">
            <v>S 10</v>
          </cell>
          <cell r="C16" t="str">
            <v>DR ADEMILTON</v>
          </cell>
        </row>
        <row r="17">
          <cell r="B17" t="str">
            <v>CAÇAMBA</v>
          </cell>
          <cell r="C17" t="str">
            <v>JAPAO</v>
          </cell>
        </row>
        <row r="18">
          <cell r="B18" t="str">
            <v>LR 95</v>
          </cell>
          <cell r="C18" t="str">
            <v>DELTA</v>
          </cell>
        </row>
        <row r="19">
          <cell r="B19" t="str">
            <v>LIMP. EQUIPAMENTO</v>
          </cell>
          <cell r="C19" t="str">
            <v>DELTA</v>
          </cell>
        </row>
        <row r="20">
          <cell r="B20" t="str">
            <v>GRUPO GERADOR UZINA</v>
          </cell>
          <cell r="C20" t="str">
            <v>CEARA</v>
          </cell>
        </row>
        <row r="21">
          <cell r="B21" t="str">
            <v>CAMINHAO UZINA</v>
          </cell>
          <cell r="C21" t="str">
            <v>DELTA</v>
          </cell>
        </row>
        <row r="22">
          <cell r="B22" t="str">
            <v>FIAT PALIO</v>
          </cell>
          <cell r="C22" t="str">
            <v>DR PLINIO - DNIT</v>
          </cell>
        </row>
        <row r="23">
          <cell r="B23" t="str">
            <v>FIAT PALIO</v>
          </cell>
          <cell r="C23" t="str">
            <v>DR LUIZ ANDRE</v>
          </cell>
        </row>
        <row r="24">
          <cell r="B24" t="str">
            <v>DELTA</v>
          </cell>
          <cell r="C24" t="str">
            <v>PAULO</v>
          </cell>
        </row>
        <row r="25">
          <cell r="B25" t="str">
            <v>L 200</v>
          </cell>
          <cell r="C25" t="str">
            <v>DR PLINIO - DNIT</v>
          </cell>
        </row>
        <row r="26">
          <cell r="B26" t="str">
            <v>ONIBUS URBANO</v>
          </cell>
          <cell r="C26" t="str">
            <v>SIDTUR</v>
          </cell>
        </row>
        <row r="27">
          <cell r="B27" t="str">
            <v>APOIO</v>
          </cell>
          <cell r="C27" t="str">
            <v>PESSIM</v>
          </cell>
        </row>
        <row r="28">
          <cell r="B28" t="str">
            <v>HILUX BRANCA</v>
          </cell>
          <cell r="C28" t="str">
            <v>DR PLINIO - DNIT</v>
          </cell>
        </row>
        <row r="29">
          <cell r="B29" t="str">
            <v>FIAT UNO</v>
          </cell>
          <cell r="C29" t="str">
            <v>REGINALDO</v>
          </cell>
        </row>
        <row r="30">
          <cell r="B30" t="str">
            <v>CP 22 ROLO PNEU</v>
          </cell>
          <cell r="C30" t="str">
            <v>ELLO</v>
          </cell>
        </row>
        <row r="31">
          <cell r="B31" t="str">
            <v>ESPAGIDOR</v>
          </cell>
          <cell r="C31" t="str">
            <v>DELTA</v>
          </cell>
        </row>
        <row r="32">
          <cell r="B32" t="str">
            <v>CARREGADEIRA</v>
          </cell>
          <cell r="C32" t="str">
            <v>MEZZOMO</v>
          </cell>
        </row>
        <row r="33">
          <cell r="B33" t="str">
            <v>PATROL 140 G</v>
          </cell>
          <cell r="C33" t="str">
            <v>ELLO</v>
          </cell>
        </row>
        <row r="34">
          <cell r="B34" t="str">
            <v>PC 320 C</v>
          </cell>
          <cell r="C34" t="str">
            <v>MEZZOMO</v>
          </cell>
        </row>
        <row r="35">
          <cell r="B35" t="str">
            <v>CAÇAMBA</v>
          </cell>
          <cell r="C35" t="str">
            <v>CHIQUINHO</v>
          </cell>
        </row>
        <row r="36">
          <cell r="B36" t="str">
            <v>ROLO VAP 70</v>
          </cell>
          <cell r="C36" t="str">
            <v>ELLO</v>
          </cell>
        </row>
        <row r="37">
          <cell r="B37" t="str">
            <v>ROLO CA 25</v>
          </cell>
          <cell r="C37" t="str">
            <v>ELLO</v>
          </cell>
        </row>
        <row r="38">
          <cell r="B38" t="str">
            <v>CAÇAMBA</v>
          </cell>
          <cell r="C38" t="str">
            <v>EDUARDO</v>
          </cell>
        </row>
        <row r="39">
          <cell r="B39" t="str">
            <v>CAÇAMBÃO</v>
          </cell>
          <cell r="C39" t="str">
            <v>WALTER</v>
          </cell>
        </row>
        <row r="40">
          <cell r="B40" t="str">
            <v>CAMINHÃO PIPA</v>
          </cell>
          <cell r="C40" t="str">
            <v>GENIVALDO MOLONHAI</v>
          </cell>
        </row>
        <row r="41">
          <cell r="B41" t="str">
            <v>VAN</v>
          </cell>
          <cell r="C41" t="str">
            <v>JOÃO ROBERTO</v>
          </cell>
        </row>
        <row r="42">
          <cell r="B42" t="str">
            <v>CAÇAMBA</v>
          </cell>
          <cell r="C42" t="str">
            <v>BRIVALDO</v>
          </cell>
        </row>
        <row r="43">
          <cell r="B43" t="str">
            <v>RETRO  CASE 580 M</v>
          </cell>
          <cell r="C43" t="str">
            <v>DEP. DE AREA RIO MACHADO</v>
          </cell>
        </row>
        <row r="44">
          <cell r="B44" t="str">
            <v xml:space="preserve">PATROL 12 G </v>
          </cell>
          <cell r="C44" t="str">
            <v>ELLO</v>
          </cell>
        </row>
        <row r="45">
          <cell r="B45" t="str">
            <v>ONIBUS</v>
          </cell>
          <cell r="C45" t="str">
            <v>BUGRÃO</v>
          </cell>
        </row>
        <row r="46">
          <cell r="B46" t="str">
            <v>ROLINHO</v>
          </cell>
          <cell r="C46" t="str">
            <v>DELTA</v>
          </cell>
        </row>
        <row r="47">
          <cell r="B47" t="str">
            <v>CAÇAMBA</v>
          </cell>
          <cell r="C47" t="str">
            <v>ZANELLA</v>
          </cell>
        </row>
        <row r="48">
          <cell r="B48" t="str">
            <v>CAÇAMBA</v>
          </cell>
          <cell r="C48" t="str">
            <v>IRINEU</v>
          </cell>
        </row>
        <row r="49">
          <cell r="B49" t="str">
            <v>CAÇAMBA</v>
          </cell>
          <cell r="C49" t="str">
            <v>ALCIDES</v>
          </cell>
        </row>
        <row r="50">
          <cell r="B50" t="str">
            <v>ROÇADEIRA</v>
          </cell>
          <cell r="C50" t="str">
            <v>BUGRÃO</v>
          </cell>
        </row>
        <row r="51">
          <cell r="B51" t="str">
            <v>FIAT STRADA</v>
          </cell>
          <cell r="C51" t="str">
            <v>ADAUTO R. DE LIMA</v>
          </cell>
        </row>
        <row r="52">
          <cell r="B52" t="str">
            <v>GOL TREND</v>
          </cell>
          <cell r="C52" t="str">
            <v>LUIZ ANDRE</v>
          </cell>
        </row>
        <row r="53">
          <cell r="B53" t="str">
            <v>HILUX</v>
          </cell>
          <cell r="C53" t="str">
            <v>ALCIDES</v>
          </cell>
        </row>
        <row r="54">
          <cell r="B54" t="str">
            <v>HILUX</v>
          </cell>
          <cell r="C54" t="str">
            <v>ELLO</v>
          </cell>
        </row>
        <row r="55">
          <cell r="B55" t="str">
            <v>CAÇAMBA</v>
          </cell>
          <cell r="C55" t="str">
            <v>BUGRÃO</v>
          </cell>
        </row>
        <row r="56">
          <cell r="B56" t="str">
            <v>RETRO 416 E</v>
          </cell>
          <cell r="C56" t="str">
            <v>BUGRÃO</v>
          </cell>
        </row>
        <row r="57">
          <cell r="B57" t="str">
            <v>ROLO VOLVO  SD 105 F</v>
          </cell>
          <cell r="C57" t="str">
            <v>DEP. AREIA GUAPORÉ</v>
          </cell>
        </row>
        <row r="58">
          <cell r="B58" t="str">
            <v>PRANCHA</v>
          </cell>
          <cell r="C58" t="str">
            <v>MEZZOMO</v>
          </cell>
        </row>
        <row r="59">
          <cell r="B59" t="str">
            <v>CAÇAMBA</v>
          </cell>
          <cell r="C59" t="str">
            <v>GILMAR</v>
          </cell>
        </row>
        <row r="60">
          <cell r="B60" t="str">
            <v>PC 320 D</v>
          </cell>
          <cell r="C60" t="str">
            <v>MEZZOMO</v>
          </cell>
        </row>
        <row r="61">
          <cell r="B61" t="str">
            <v>SAVASSI</v>
          </cell>
          <cell r="C61" t="str">
            <v>SAVASSI</v>
          </cell>
        </row>
        <row r="62">
          <cell r="B62" t="str">
            <v>CAÇAMBA</v>
          </cell>
          <cell r="C62" t="str">
            <v>EDISON</v>
          </cell>
        </row>
        <row r="63">
          <cell r="B63" t="str">
            <v>MELOSA</v>
          </cell>
          <cell r="C63" t="str">
            <v>ELLO</v>
          </cell>
        </row>
        <row r="64">
          <cell r="B64" t="str">
            <v>CAÇAMBA</v>
          </cell>
          <cell r="C64" t="str">
            <v>AREAL RIO MACHADO</v>
          </cell>
        </row>
        <row r="65">
          <cell r="B65" t="str">
            <v>CAÇAMBÃO</v>
          </cell>
          <cell r="C65" t="str">
            <v>JOSIMAR (AREAL)</v>
          </cell>
        </row>
        <row r="66">
          <cell r="B66" t="str">
            <v>ASTRA</v>
          </cell>
          <cell r="C66" t="str">
            <v>SEBASTIÃO (LABOROTORISTA)</v>
          </cell>
        </row>
        <row r="67">
          <cell r="B67" t="str">
            <v>HILUX</v>
          </cell>
          <cell r="C67" t="str">
            <v>ELLO</v>
          </cell>
        </row>
        <row r="68">
          <cell r="B68" t="str">
            <v>CAMINHÃO DORGE</v>
          </cell>
          <cell r="C68" t="str">
            <v>BUGRÃO</v>
          </cell>
        </row>
        <row r="69">
          <cell r="B69" t="str">
            <v>CAÇAMBA</v>
          </cell>
          <cell r="C69" t="str">
            <v>AREAL RIO MACHADO</v>
          </cell>
        </row>
        <row r="70">
          <cell r="B70" t="str">
            <v>PRANCHA</v>
          </cell>
          <cell r="C70" t="str">
            <v>J. HILBIG TRANSPORTE</v>
          </cell>
        </row>
        <row r="71">
          <cell r="B71" t="str">
            <v>CAMINHÃO PIPA</v>
          </cell>
          <cell r="C71" t="str">
            <v>AGEILSON</v>
          </cell>
        </row>
        <row r="72">
          <cell r="B72" t="str">
            <v>CAÇAMBA</v>
          </cell>
          <cell r="C72" t="str">
            <v>JOSIMAR</v>
          </cell>
        </row>
        <row r="73">
          <cell r="B73" t="str">
            <v>ONIBUS</v>
          </cell>
          <cell r="C73" t="str">
            <v>SIDTUR</v>
          </cell>
        </row>
        <row r="74">
          <cell r="B74" t="str">
            <v>CAÇAMBÃO</v>
          </cell>
          <cell r="C74" t="str">
            <v>PEDREIRA REALEZA</v>
          </cell>
        </row>
        <row r="75">
          <cell r="B75" t="str">
            <v>CAÇAMBÃO</v>
          </cell>
          <cell r="C75" t="str">
            <v>PEDREIRA REALEZA</v>
          </cell>
        </row>
        <row r="76">
          <cell r="B76" t="str">
            <v>CAÇAMBÃO</v>
          </cell>
          <cell r="C76" t="str">
            <v>PEDREIRA REALEZA</v>
          </cell>
        </row>
        <row r="77">
          <cell r="B77" t="str">
            <v>CAMINHÃO PIPA</v>
          </cell>
          <cell r="C77" t="str">
            <v>MARCIO FABIANO</v>
          </cell>
        </row>
        <row r="78">
          <cell r="B78" t="str">
            <v>FIAT STRADA</v>
          </cell>
          <cell r="C78" t="str">
            <v>ALCIDES</v>
          </cell>
        </row>
        <row r="79">
          <cell r="B79" t="str">
            <v>COMPAQUITADOR</v>
          </cell>
          <cell r="C79" t="str">
            <v>DELTA</v>
          </cell>
        </row>
        <row r="80">
          <cell r="B80" t="str">
            <v>DOBLO</v>
          </cell>
          <cell r="C80" t="str">
            <v>JOSE EDUARDO</v>
          </cell>
        </row>
        <row r="81">
          <cell r="B81" t="str">
            <v>FIAT STRADA</v>
          </cell>
          <cell r="C81" t="str">
            <v>JOAQUIM</v>
          </cell>
        </row>
        <row r="82">
          <cell r="B82" t="str">
            <v>FIAT PALIO</v>
          </cell>
          <cell r="C82" t="str">
            <v>DR NILSON - DNIT</v>
          </cell>
        </row>
        <row r="83">
          <cell r="B83" t="str">
            <v>PALIO</v>
          </cell>
          <cell r="C83" t="str">
            <v>DR PLINIO - DNIT</v>
          </cell>
        </row>
        <row r="84">
          <cell r="B84" t="str">
            <v>CAÇAMBAO</v>
          </cell>
          <cell r="C84" t="str">
            <v>DEP. AREIA GUAPORÉ</v>
          </cell>
        </row>
        <row r="85">
          <cell r="B85" t="str">
            <v>L 200</v>
          </cell>
          <cell r="C85" t="str">
            <v>DR PLINIO - DNIT</v>
          </cell>
        </row>
        <row r="86">
          <cell r="B86" t="str">
            <v>PRANCHA</v>
          </cell>
          <cell r="C86" t="str">
            <v>J. HILBIG TRANSPORTE</v>
          </cell>
        </row>
        <row r="87">
          <cell r="B87" t="str">
            <v>VAN</v>
          </cell>
          <cell r="C87" t="str">
            <v>MAURO TURISMO</v>
          </cell>
        </row>
        <row r="88">
          <cell r="B88" t="str">
            <v>CAÇAMBA</v>
          </cell>
          <cell r="C88" t="str">
            <v>MANOEL</v>
          </cell>
        </row>
        <row r="89">
          <cell r="B89" t="str">
            <v>CAÇAMBA</v>
          </cell>
          <cell r="C89" t="str">
            <v>MANOEL</v>
          </cell>
        </row>
        <row r="90">
          <cell r="B90" t="str">
            <v>FIAT STRADA</v>
          </cell>
          <cell r="C90" t="str">
            <v>BUGRAO</v>
          </cell>
        </row>
        <row r="91">
          <cell r="B91" t="str">
            <v>S 1O</v>
          </cell>
          <cell r="C91" t="str">
            <v>DR NILSON - DNIT</v>
          </cell>
        </row>
        <row r="92">
          <cell r="B92" t="str">
            <v>PRANCHA</v>
          </cell>
          <cell r="C92" t="str">
            <v>PORTO VELHO</v>
          </cell>
        </row>
        <row r="93">
          <cell r="B93" t="str">
            <v>CAÇAMBA</v>
          </cell>
          <cell r="C93" t="str">
            <v>JOÃO CELSO</v>
          </cell>
        </row>
        <row r="94">
          <cell r="B94" t="str">
            <v>CAÇAMBA</v>
          </cell>
        </row>
        <row r="95">
          <cell r="B95" t="str">
            <v>ESPAGIDOR</v>
          </cell>
          <cell r="C95" t="str">
            <v>ELLO</v>
          </cell>
        </row>
        <row r="96">
          <cell r="B96" t="str">
            <v>PRANCHA</v>
          </cell>
          <cell r="C96" t="str">
            <v>PRANCHA ARLINGTON</v>
          </cell>
        </row>
        <row r="97">
          <cell r="B97" t="str">
            <v>PALIO</v>
          </cell>
          <cell r="C97" t="str">
            <v>SEBASTIÃO LABORATORIO</v>
          </cell>
        </row>
        <row r="98">
          <cell r="B98" t="str">
            <v>NEW HOLAND</v>
          </cell>
          <cell r="C98" t="str">
            <v>ELLO</v>
          </cell>
        </row>
        <row r="99">
          <cell r="C99" t="str">
            <v>ELLO</v>
          </cell>
        </row>
        <row r="100">
          <cell r="C100" t="str">
            <v>ELLO</v>
          </cell>
        </row>
        <row r="101">
          <cell r="C101" t="str">
            <v>ELLO</v>
          </cell>
        </row>
        <row r="102">
          <cell r="C102" t="str">
            <v>ELLO</v>
          </cell>
        </row>
        <row r="103">
          <cell r="C103" t="str">
            <v>ELLO</v>
          </cell>
        </row>
        <row r="104">
          <cell r="C104" t="str">
            <v>ELLO</v>
          </cell>
        </row>
        <row r="105">
          <cell r="C105" t="str">
            <v>ANDRADE VICENTE</v>
          </cell>
        </row>
        <row r="106">
          <cell r="C106" t="str">
            <v>ANDRADE VICENTE</v>
          </cell>
        </row>
        <row r="107">
          <cell r="C107" t="str">
            <v>ELLO</v>
          </cell>
        </row>
        <row r="108">
          <cell r="C108" t="str">
            <v>AUTONOMOS</v>
          </cell>
        </row>
      </sheetData>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ow r="1">
          <cell r="A1" t="str">
            <v>DATA</v>
          </cell>
        </row>
      </sheetData>
      <sheetData sheetId="143">
        <row r="1">
          <cell r="B1" t="str">
            <v>DELTA CONSTRUÇÕES S/A</v>
          </cell>
        </row>
      </sheetData>
      <sheetData sheetId="144">
        <row r="1">
          <cell r="B1" t="str">
            <v>DELTA CONSTRUÇÕES S/A</v>
          </cell>
        </row>
      </sheetData>
      <sheetData sheetId="145">
        <row r="1">
          <cell r="A1" t="str">
            <v>DATA</v>
          </cell>
        </row>
      </sheetData>
      <sheetData sheetId="146">
        <row r="1">
          <cell r="B1" t="str">
            <v>DELTA CONSTRUÇÕES S/A</v>
          </cell>
        </row>
      </sheetData>
      <sheetData sheetId="147">
        <row r="1">
          <cell r="A1" t="str">
            <v>DATA</v>
          </cell>
        </row>
      </sheetData>
      <sheetData sheetId="148">
        <row r="1">
          <cell r="A1" t="str">
            <v>DATA</v>
          </cell>
        </row>
      </sheetData>
      <sheetData sheetId="149">
        <row r="400">
          <cell r="H400">
            <v>0.52</v>
          </cell>
        </row>
      </sheetData>
      <sheetData sheetId="150"/>
      <sheetData sheetId="151">
        <row r="1">
          <cell r="B1" t="str">
            <v>DELTA CONSTRUÇÕES S/A</v>
          </cell>
        </row>
      </sheetData>
      <sheetData sheetId="152">
        <row r="1">
          <cell r="A1" t="str">
            <v>PLACA</v>
          </cell>
        </row>
      </sheetData>
      <sheetData sheetId="153">
        <row r="1">
          <cell r="A1" t="str">
            <v>PLACA</v>
          </cell>
        </row>
      </sheetData>
      <sheetData sheetId="154">
        <row r="1">
          <cell r="A1" t="str">
            <v>DATA</v>
          </cell>
        </row>
      </sheetData>
      <sheetData sheetId="155">
        <row r="1">
          <cell r="A1" t="str">
            <v>PLACA</v>
          </cell>
        </row>
      </sheetData>
      <sheetData sheetId="156">
        <row r="1">
          <cell r="B1" t="str">
            <v>MARCA MOD.</v>
          </cell>
        </row>
      </sheetData>
      <sheetData sheetId="157">
        <row r="1">
          <cell r="A1" t="str">
            <v>DATA</v>
          </cell>
        </row>
      </sheetData>
      <sheetData sheetId="158"/>
      <sheetData sheetId="159">
        <row r="1">
          <cell r="B1" t="str">
            <v>DELTA CONSTRUÇÕES S/A</v>
          </cell>
        </row>
      </sheetData>
      <sheetData sheetId="160">
        <row r="1">
          <cell r="B1" t="str">
            <v>DELTA CONSTRUÇÕES S/A</v>
          </cell>
        </row>
      </sheetData>
      <sheetData sheetId="161">
        <row r="1">
          <cell r="A1" t="str">
            <v>DATA</v>
          </cell>
        </row>
      </sheetData>
      <sheetData sheetId="162">
        <row r="1">
          <cell r="A1" t="str">
            <v>DATA</v>
          </cell>
        </row>
      </sheetData>
      <sheetData sheetId="163">
        <row r="1">
          <cell r="A1" t="str">
            <v>DATA</v>
          </cell>
        </row>
      </sheetData>
      <sheetData sheetId="164">
        <row r="3">
          <cell r="A3">
            <v>4</v>
          </cell>
        </row>
      </sheetData>
      <sheetData sheetId="165">
        <row r="1">
          <cell r="A1" t="str">
            <v>DATA</v>
          </cell>
        </row>
      </sheetData>
      <sheetData sheetId="166">
        <row r="1">
          <cell r="A1" t="str">
            <v>PLACA</v>
          </cell>
        </row>
      </sheetData>
      <sheetData sheetId="167">
        <row r="1">
          <cell r="B1" t="str">
            <v>DELTA CONSTRUÇÕES S/A</v>
          </cell>
        </row>
      </sheetData>
      <sheetData sheetId="168" refreshError="1"/>
      <sheetData sheetId="169" refreshError="1"/>
      <sheetData sheetId="170">
        <row r="3">
          <cell r="A3">
            <v>1</v>
          </cell>
        </row>
      </sheetData>
      <sheetData sheetId="171">
        <row r="1">
          <cell r="A1" t="str">
            <v>DATA</v>
          </cell>
        </row>
      </sheetData>
      <sheetData sheetId="172" refreshError="1"/>
      <sheetData sheetId="173" refreshError="1"/>
      <sheetData sheetId="174">
        <row r="3">
          <cell r="A3">
            <v>1</v>
          </cell>
        </row>
      </sheetData>
      <sheetData sheetId="175">
        <row r="1">
          <cell r="A1" t="str">
            <v>DATA</v>
          </cell>
        </row>
      </sheetData>
      <sheetData sheetId="176">
        <row r="1">
          <cell r="B1" t="str">
            <v>DELTA CONSTRUÇÕES S/A</v>
          </cell>
        </row>
      </sheetData>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ow r="1">
          <cell r="B1" t="str">
            <v>DELTA CONSTRUÇÕES S/A</v>
          </cell>
        </row>
      </sheetData>
      <sheetData sheetId="190">
        <row r="1">
          <cell r="B1" t="str">
            <v>DELTA CONSTRUÇÕES S/A</v>
          </cell>
        </row>
      </sheetData>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ow r="1">
          <cell r="A1" t="str">
            <v>DATA</v>
          </cell>
        </row>
      </sheetData>
      <sheetData sheetId="203">
        <row r="3">
          <cell r="A3">
            <v>1</v>
          </cell>
        </row>
      </sheetData>
      <sheetData sheetId="204">
        <row r="1">
          <cell r="A1" t="str">
            <v>DATA</v>
          </cell>
        </row>
      </sheetData>
      <sheetData sheetId="205">
        <row r="3">
          <cell r="B3" t="str">
            <v>001</v>
          </cell>
        </row>
      </sheetData>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ow r="2">
          <cell r="C2">
            <v>2009</v>
          </cell>
        </row>
      </sheetData>
      <sheetData sheetId="215" refreshError="1"/>
      <sheetData sheetId="216" refreshError="1"/>
      <sheetData sheetId="217" refreshError="1"/>
      <sheetData sheetId="218" refreshError="1"/>
      <sheetData sheetId="219">
        <row r="1">
          <cell r="B1" t="str">
            <v>DELTA CONSTRUÇÕES S/A</v>
          </cell>
        </row>
      </sheetData>
      <sheetData sheetId="220" refreshError="1"/>
      <sheetData sheetId="221">
        <row r="1">
          <cell r="B1" t="str">
            <v>DELTA CONSTRUÇÕES S/A</v>
          </cell>
        </row>
      </sheetData>
      <sheetData sheetId="222">
        <row r="1">
          <cell r="A1" t="str">
            <v>PLACA</v>
          </cell>
        </row>
      </sheetData>
      <sheetData sheetId="223" refreshError="1"/>
      <sheetData sheetId="224" refreshError="1"/>
      <sheetData sheetId="225" refreshError="1"/>
      <sheetData sheetId="226" refreshError="1"/>
      <sheetData sheetId="227">
        <row r="1">
          <cell r="A1" t="str">
            <v>PLACA</v>
          </cell>
        </row>
      </sheetData>
      <sheetData sheetId="228">
        <row r="1">
          <cell r="B1" t="str">
            <v>DELTA CONSTRUÇÕES S/A</v>
          </cell>
        </row>
      </sheetData>
      <sheetData sheetId="229">
        <row r="1">
          <cell r="A1" t="str">
            <v>PLACA</v>
          </cell>
        </row>
      </sheetData>
      <sheetData sheetId="230">
        <row r="1">
          <cell r="B1" t="str">
            <v>DELTA CONSTRUÇÕES S/A</v>
          </cell>
        </row>
      </sheetData>
      <sheetData sheetId="231">
        <row r="1">
          <cell r="B1" t="str">
            <v>DELTA CONSTRUÇÕES S/A</v>
          </cell>
        </row>
      </sheetData>
      <sheetData sheetId="232" refreshError="1"/>
      <sheetData sheetId="233" refreshError="1"/>
      <sheetData sheetId="234" refreshError="1"/>
      <sheetData sheetId="235">
        <row r="1">
          <cell r="B1" t="str">
            <v>DELTA CONSTRUÇÕES S/A</v>
          </cell>
        </row>
      </sheetData>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ow r="3">
          <cell r="A3">
            <v>1</v>
          </cell>
        </row>
      </sheetData>
      <sheetData sheetId="255">
        <row r="1">
          <cell r="B1" t="str">
            <v>DELTA CONSTRUÇÕES S/A</v>
          </cell>
        </row>
      </sheetData>
      <sheetData sheetId="256">
        <row r="1">
          <cell r="B1" t="str">
            <v>DELTA CONSTRUÇÕES S/A</v>
          </cell>
        </row>
      </sheetData>
      <sheetData sheetId="257">
        <row r="3">
          <cell r="A3">
            <v>1</v>
          </cell>
        </row>
      </sheetData>
      <sheetData sheetId="258">
        <row r="1">
          <cell r="A1" t="str">
            <v>PLACA</v>
          </cell>
        </row>
      </sheetData>
      <sheetData sheetId="259">
        <row r="3">
          <cell r="A3">
            <v>4.5</v>
          </cell>
        </row>
      </sheetData>
      <sheetData sheetId="260">
        <row r="1">
          <cell r="A1" t="str">
            <v>PLACA</v>
          </cell>
        </row>
      </sheetData>
      <sheetData sheetId="261">
        <row r="1">
          <cell r="A1" t="str">
            <v>DATA</v>
          </cell>
        </row>
      </sheetData>
      <sheetData sheetId="262">
        <row r="1">
          <cell r="A1" t="str">
            <v>DATA</v>
          </cell>
        </row>
      </sheetData>
      <sheetData sheetId="263">
        <row r="1">
          <cell r="B1" t="str">
            <v>DELTA CONSTRUÇÕES S/A</v>
          </cell>
        </row>
      </sheetData>
      <sheetData sheetId="264">
        <row r="1">
          <cell r="A1" t="str">
            <v>DATA</v>
          </cell>
        </row>
      </sheetData>
      <sheetData sheetId="265">
        <row r="1">
          <cell r="A1" t="str">
            <v>DATA</v>
          </cell>
        </row>
      </sheetData>
      <sheetData sheetId="266">
        <row r="1">
          <cell r="A1" t="str">
            <v>DATA</v>
          </cell>
        </row>
      </sheetData>
      <sheetData sheetId="267">
        <row r="1">
          <cell r="A1" t="str">
            <v>DATA</v>
          </cell>
        </row>
      </sheetData>
      <sheetData sheetId="268">
        <row r="1">
          <cell r="A1" t="str">
            <v>PLACA</v>
          </cell>
        </row>
      </sheetData>
      <sheetData sheetId="269">
        <row r="1">
          <cell r="B1" t="str">
            <v>DELTA CONSTRUÇÕES S/A</v>
          </cell>
        </row>
      </sheetData>
      <sheetData sheetId="270">
        <row r="1">
          <cell r="A1" t="str">
            <v>PLACA</v>
          </cell>
        </row>
      </sheetData>
      <sheetData sheetId="271">
        <row r="1">
          <cell r="B1" t="str">
            <v>DELTA CONSTRUÇÕES S/A</v>
          </cell>
        </row>
      </sheetData>
      <sheetData sheetId="272">
        <row r="1">
          <cell r="B1" t="str">
            <v>DELTA CONSTRUÇÕES S/A</v>
          </cell>
        </row>
      </sheetData>
      <sheetData sheetId="273">
        <row r="1">
          <cell r="B1" t="str">
            <v>DELTA CONSTRUÇÕES S/A</v>
          </cell>
        </row>
      </sheetData>
      <sheetData sheetId="274">
        <row r="1">
          <cell r="B1" t="str">
            <v>DELTA CONSTRUÇÕES S/A</v>
          </cell>
        </row>
      </sheetData>
      <sheetData sheetId="275">
        <row r="1">
          <cell r="A1" t="str">
            <v>PLACA</v>
          </cell>
        </row>
      </sheetData>
      <sheetData sheetId="276">
        <row r="1">
          <cell r="B1" t="str">
            <v>DELTA CONSTRUÇÕES S/A</v>
          </cell>
        </row>
      </sheetData>
      <sheetData sheetId="277">
        <row r="1">
          <cell r="A1" t="str">
            <v>PLACA</v>
          </cell>
        </row>
      </sheetData>
      <sheetData sheetId="278">
        <row r="1">
          <cell r="B1" t="str">
            <v>DELTA CONSTRUÇÕES S/A</v>
          </cell>
        </row>
      </sheetData>
      <sheetData sheetId="279">
        <row r="1">
          <cell r="A1" t="str">
            <v>PLACA</v>
          </cell>
        </row>
      </sheetData>
      <sheetData sheetId="280">
        <row r="1">
          <cell r="B1" t="str">
            <v>DELTA CONSTRUÇÕES S/A</v>
          </cell>
        </row>
      </sheetData>
      <sheetData sheetId="281">
        <row r="1">
          <cell r="B1" t="str">
            <v>DELTA CONSTRUÇÕES S/A</v>
          </cell>
        </row>
      </sheetData>
      <sheetData sheetId="282">
        <row r="1">
          <cell r="A1" t="str">
            <v>DATA</v>
          </cell>
        </row>
      </sheetData>
      <sheetData sheetId="283">
        <row r="1">
          <cell r="B1" t="str">
            <v>DELTA CONSTRUÇÕES S/A</v>
          </cell>
        </row>
      </sheetData>
      <sheetData sheetId="284">
        <row r="1">
          <cell r="A1" t="str">
            <v>PLACA</v>
          </cell>
        </row>
      </sheetData>
      <sheetData sheetId="285">
        <row r="1">
          <cell r="B1" t="str">
            <v>DELTA CONSTRUÇÕES S/A</v>
          </cell>
        </row>
      </sheetData>
      <sheetData sheetId="286">
        <row r="1">
          <cell r="B1" t="str">
            <v>DELTA CONSTRUÇÕES S/A</v>
          </cell>
        </row>
      </sheetData>
      <sheetData sheetId="287">
        <row r="1">
          <cell r="B1" t="str">
            <v>DELTA CONSTRUÇÕES S/A</v>
          </cell>
        </row>
      </sheetData>
      <sheetData sheetId="288" refreshError="1"/>
      <sheetData sheetId="289">
        <row r="1">
          <cell r="A1" t="str">
            <v>PLACA</v>
          </cell>
        </row>
      </sheetData>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sheetData sheetId="308"/>
      <sheetData sheetId="309"/>
      <sheetData sheetId="310"/>
      <sheetData sheetId="311"/>
      <sheetData sheetId="312"/>
      <sheetData sheetId="313"/>
      <sheetData sheetId="314"/>
      <sheetData sheetId="315"/>
      <sheetData sheetId="316"/>
      <sheetData sheetId="317"/>
      <sheetData sheetId="318"/>
      <sheetData sheetId="319">
        <row r="5">
          <cell r="B5" t="str">
            <v>005.037</v>
          </cell>
        </row>
      </sheetData>
      <sheetData sheetId="320">
        <row r="5">
          <cell r="B5" t="str">
            <v>005.037</v>
          </cell>
        </row>
      </sheetData>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ow r="1">
          <cell r="A1" t="str">
            <v>PLACA</v>
          </cell>
        </row>
      </sheetData>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ow r="1">
          <cell r="B1" t="str">
            <v>DELTA CONSTRUÇÕES S/A</v>
          </cell>
        </row>
      </sheetData>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ow r="1">
          <cell r="A1" t="str">
            <v>DATA</v>
          </cell>
        </row>
      </sheetData>
      <sheetData sheetId="373" refreshError="1"/>
      <sheetData sheetId="374" refreshError="1"/>
      <sheetData sheetId="375" refreshError="1"/>
      <sheetData sheetId="376">
        <row r="1">
          <cell r="A1" t="str">
            <v>DATA</v>
          </cell>
        </row>
      </sheetData>
      <sheetData sheetId="377">
        <row r="1">
          <cell r="A1" t="str">
            <v>PLACA</v>
          </cell>
        </row>
      </sheetData>
      <sheetData sheetId="378">
        <row r="1">
          <cell r="B1" t="str">
            <v>DELTA CONSTRUÇÕES S/A</v>
          </cell>
        </row>
      </sheetData>
      <sheetData sheetId="379">
        <row r="1">
          <cell r="A1" t="str">
            <v>DATA</v>
          </cell>
        </row>
      </sheetData>
      <sheetData sheetId="380">
        <row r="1">
          <cell r="B1" t="str">
            <v>DELTA CONSTRUÇÕES S/A</v>
          </cell>
        </row>
      </sheetData>
      <sheetData sheetId="381">
        <row r="1">
          <cell r="A1" t="str">
            <v>DATA</v>
          </cell>
        </row>
      </sheetData>
      <sheetData sheetId="382">
        <row r="1">
          <cell r="A1" t="str">
            <v>DATA</v>
          </cell>
        </row>
      </sheetData>
      <sheetData sheetId="383">
        <row r="1">
          <cell r="A1" t="str">
            <v>PLACA</v>
          </cell>
        </row>
      </sheetData>
      <sheetData sheetId="384">
        <row r="1">
          <cell r="A1" t="str">
            <v>PLACA</v>
          </cell>
        </row>
      </sheetData>
      <sheetData sheetId="385">
        <row r="1">
          <cell r="A1" t="str">
            <v>PLACA</v>
          </cell>
        </row>
      </sheetData>
      <sheetData sheetId="386">
        <row r="1">
          <cell r="A1" t="str">
            <v>PLACA</v>
          </cell>
        </row>
      </sheetData>
      <sheetData sheetId="387">
        <row r="1">
          <cell r="A1" t="str">
            <v>PLACA</v>
          </cell>
        </row>
      </sheetData>
      <sheetData sheetId="388">
        <row r="1">
          <cell r="A1" t="str">
            <v>PLACA</v>
          </cell>
        </row>
      </sheetData>
      <sheetData sheetId="389">
        <row r="1">
          <cell r="A1" t="str">
            <v>DATA</v>
          </cell>
        </row>
      </sheetData>
      <sheetData sheetId="390">
        <row r="1">
          <cell r="A1" t="str">
            <v>PLACA</v>
          </cell>
        </row>
      </sheetData>
      <sheetData sheetId="391">
        <row r="1">
          <cell r="A1" t="str">
            <v>PLACA</v>
          </cell>
        </row>
      </sheetData>
      <sheetData sheetId="392">
        <row r="1">
          <cell r="A1" t="str">
            <v>PLACA</v>
          </cell>
        </row>
      </sheetData>
      <sheetData sheetId="393">
        <row r="1">
          <cell r="A1" t="str">
            <v>PLACA</v>
          </cell>
        </row>
      </sheetData>
      <sheetData sheetId="394">
        <row r="1">
          <cell r="B1" t="str">
            <v>DELTA CONSTRUÇÕES S/A</v>
          </cell>
        </row>
      </sheetData>
      <sheetData sheetId="395">
        <row r="1">
          <cell r="A1" t="str">
            <v>PLACA</v>
          </cell>
        </row>
      </sheetData>
      <sheetData sheetId="396">
        <row r="1">
          <cell r="A1" t="str">
            <v>DATA</v>
          </cell>
        </row>
      </sheetData>
      <sheetData sheetId="397" refreshError="1"/>
      <sheetData sheetId="398">
        <row r="1">
          <cell r="A1" t="str">
            <v>PLACA</v>
          </cell>
        </row>
      </sheetData>
      <sheetData sheetId="399">
        <row r="1">
          <cell r="A1" t="str">
            <v>DATA</v>
          </cell>
        </row>
      </sheetData>
      <sheetData sheetId="400">
        <row r="1">
          <cell r="A1" t="str">
            <v>DATA</v>
          </cell>
        </row>
      </sheetData>
      <sheetData sheetId="401">
        <row r="1">
          <cell r="A1" t="str">
            <v>DATA</v>
          </cell>
        </row>
      </sheetData>
      <sheetData sheetId="402">
        <row r="1">
          <cell r="A1" t="str">
            <v>DATA</v>
          </cell>
        </row>
      </sheetData>
      <sheetData sheetId="403">
        <row r="1">
          <cell r="A1" t="str">
            <v>DATA</v>
          </cell>
        </row>
      </sheetData>
      <sheetData sheetId="404">
        <row r="1">
          <cell r="A1" t="str">
            <v>PLACA</v>
          </cell>
        </row>
      </sheetData>
      <sheetData sheetId="405">
        <row r="1">
          <cell r="A1" t="str">
            <v>DATA</v>
          </cell>
        </row>
      </sheetData>
      <sheetData sheetId="406">
        <row r="1">
          <cell r="A1" t="str">
            <v>DATA</v>
          </cell>
        </row>
      </sheetData>
      <sheetData sheetId="407">
        <row r="1">
          <cell r="A1" t="str">
            <v>DATA</v>
          </cell>
        </row>
      </sheetData>
      <sheetData sheetId="408">
        <row r="1">
          <cell r="A1" t="str">
            <v>DATA</v>
          </cell>
        </row>
      </sheetData>
      <sheetData sheetId="409"/>
      <sheetData sheetId="410" refreshError="1"/>
      <sheetData sheetId="411" refreshError="1"/>
      <sheetData sheetId="412" refreshError="1"/>
      <sheetData sheetId="413" refreshError="1"/>
      <sheetData sheetId="414" refreshError="1"/>
      <sheetData sheetId="415">
        <row r="1">
          <cell r="B1" t="str">
            <v>DELTA CONSTRUÇÕES S/A</v>
          </cell>
        </row>
      </sheetData>
      <sheetData sheetId="416">
        <row r="1">
          <cell r="B1" t="str">
            <v>DELTA CONSTRUÇÕES S/A</v>
          </cell>
        </row>
      </sheetData>
      <sheetData sheetId="417">
        <row r="1">
          <cell r="B1" t="str">
            <v>DELTA CONSTRUÇÕES S/A</v>
          </cell>
        </row>
      </sheetData>
      <sheetData sheetId="418">
        <row r="1">
          <cell r="B1" t="str">
            <v>DELTA CONSTRUÇÕES S/A</v>
          </cell>
        </row>
      </sheetData>
      <sheetData sheetId="419">
        <row r="2">
          <cell r="C2" t="str">
            <v>_x000E_CONTROLE DE QUALIDADE DE CONCRETO ASFALTICO_x000E_</v>
          </cell>
        </row>
      </sheetData>
      <sheetData sheetId="420">
        <row r="1">
          <cell r="B1" t="str">
            <v>DELTA CONSTRUÇÕES S/A</v>
          </cell>
        </row>
      </sheetData>
      <sheetData sheetId="421">
        <row r="1">
          <cell r="B1" t="str">
            <v>DELTA CONSTRUÇÕES S/A</v>
          </cell>
        </row>
      </sheetData>
      <sheetData sheetId="422">
        <row r="3">
          <cell r="A3">
            <v>1</v>
          </cell>
        </row>
      </sheetData>
      <sheetData sheetId="423"/>
      <sheetData sheetId="424"/>
      <sheetData sheetId="425"/>
      <sheetData sheetId="426">
        <row r="1">
          <cell r="A1" t="str">
            <v>DATA</v>
          </cell>
        </row>
      </sheetData>
      <sheetData sheetId="427">
        <row r="1">
          <cell r="A1" t="str">
            <v>DATA</v>
          </cell>
        </row>
      </sheetData>
      <sheetData sheetId="428">
        <row r="3">
          <cell r="A3">
            <v>4</v>
          </cell>
        </row>
      </sheetData>
      <sheetData sheetId="429">
        <row r="1">
          <cell r="A1" t="str">
            <v>DATA</v>
          </cell>
        </row>
      </sheetData>
      <sheetData sheetId="430">
        <row r="1">
          <cell r="A1" t="str">
            <v>PLACA</v>
          </cell>
        </row>
      </sheetData>
      <sheetData sheetId="431"/>
      <sheetData sheetId="432">
        <row r="1">
          <cell r="B1" t="str">
            <v>DELTA CONSTRUÇÕES S/A</v>
          </cell>
        </row>
      </sheetData>
      <sheetData sheetId="433">
        <row r="1">
          <cell r="A1" t="str">
            <v>PLACA</v>
          </cell>
        </row>
      </sheetData>
      <sheetData sheetId="434">
        <row r="1">
          <cell r="B1" t="str">
            <v>DELTA CONSTRUÇÕES S/A</v>
          </cell>
        </row>
      </sheetData>
      <sheetData sheetId="435" refreshError="1"/>
      <sheetData sheetId="436">
        <row r="1">
          <cell r="A1" t="str">
            <v>PLACA</v>
          </cell>
        </row>
      </sheetData>
      <sheetData sheetId="437">
        <row r="1">
          <cell r="A1" t="str">
            <v>DATA</v>
          </cell>
        </row>
      </sheetData>
      <sheetData sheetId="438">
        <row r="1">
          <cell r="A1" t="str">
            <v>PLACA</v>
          </cell>
        </row>
      </sheetData>
      <sheetData sheetId="439">
        <row r="1">
          <cell r="A1" t="str">
            <v>DATA</v>
          </cell>
        </row>
      </sheetData>
      <sheetData sheetId="440">
        <row r="1">
          <cell r="A1" t="str">
            <v>PLACA</v>
          </cell>
        </row>
      </sheetData>
      <sheetData sheetId="441" refreshError="1"/>
      <sheetData sheetId="442">
        <row r="1">
          <cell r="A1" t="str">
            <v>PLACA</v>
          </cell>
        </row>
      </sheetData>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ow r="1">
          <cell r="B1" t="str">
            <v>DELTA CONSTRUÇÕES S/A</v>
          </cell>
        </row>
      </sheetData>
      <sheetData sheetId="457" refreshError="1"/>
      <sheetData sheetId="458" refreshError="1"/>
      <sheetData sheetId="459" refreshError="1"/>
      <sheetData sheetId="460" refreshError="1"/>
      <sheetData sheetId="461" refreshError="1"/>
      <sheetData sheetId="462">
        <row r="1">
          <cell r="A1" t="str">
            <v>DATA</v>
          </cell>
        </row>
      </sheetData>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ow r="1">
          <cell r="A1" t="str">
            <v>DATA</v>
          </cell>
        </row>
      </sheetData>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sheetData sheetId="496">
        <row r="1">
          <cell r="B1" t="str">
            <v>DELTA CONSTRUÇÕES S/A</v>
          </cell>
        </row>
      </sheetData>
      <sheetData sheetId="497">
        <row r="1">
          <cell r="A1" t="str">
            <v>PLACA</v>
          </cell>
        </row>
      </sheetData>
      <sheetData sheetId="498"/>
      <sheetData sheetId="499">
        <row r="1">
          <cell r="B1" t="str">
            <v>DELTA CONSTRUÇÕES S/A</v>
          </cell>
        </row>
      </sheetData>
      <sheetData sheetId="500">
        <row r="1">
          <cell r="B1" t="str">
            <v>DELTA CONSTRUÇÕES S/A</v>
          </cell>
        </row>
      </sheetData>
      <sheetData sheetId="501"/>
      <sheetData sheetId="502">
        <row r="1">
          <cell r="B1" t="str">
            <v>DELTA CONSTRUÇÕES S/A</v>
          </cell>
        </row>
      </sheetData>
      <sheetData sheetId="503"/>
      <sheetData sheetId="504"/>
      <sheetData sheetId="505">
        <row r="3">
          <cell r="A3">
            <v>1</v>
          </cell>
        </row>
      </sheetData>
      <sheetData sheetId="506">
        <row r="1">
          <cell r="A1" t="str">
            <v>DATA</v>
          </cell>
        </row>
      </sheetData>
      <sheetData sheetId="507">
        <row r="1">
          <cell r="A1" t="str">
            <v>DATA</v>
          </cell>
        </row>
      </sheetData>
      <sheetData sheetId="508">
        <row r="1">
          <cell r="A1" t="str">
            <v>PLACA</v>
          </cell>
        </row>
      </sheetData>
      <sheetData sheetId="509">
        <row r="1">
          <cell r="A1" t="str">
            <v>PLACA</v>
          </cell>
        </row>
      </sheetData>
      <sheetData sheetId="510">
        <row r="1">
          <cell r="A1" t="str">
            <v>PLACA</v>
          </cell>
        </row>
      </sheetData>
      <sheetData sheetId="511">
        <row r="1">
          <cell r="A1" t="str">
            <v>PLACA</v>
          </cell>
        </row>
      </sheetData>
      <sheetData sheetId="512">
        <row r="1">
          <cell r="B1" t="str">
            <v>DELTA CONSTRUÇÕES S/A</v>
          </cell>
        </row>
      </sheetData>
      <sheetData sheetId="513">
        <row r="1">
          <cell r="A1" t="str">
            <v>PLACA</v>
          </cell>
        </row>
      </sheetData>
      <sheetData sheetId="514">
        <row r="1">
          <cell r="A1" t="str">
            <v>PLACA</v>
          </cell>
        </row>
      </sheetData>
      <sheetData sheetId="515">
        <row r="1">
          <cell r="A1" t="str">
            <v>PLACA</v>
          </cell>
        </row>
      </sheetData>
      <sheetData sheetId="516">
        <row r="1">
          <cell r="A1" t="str">
            <v>DATA</v>
          </cell>
        </row>
      </sheetData>
      <sheetData sheetId="517">
        <row r="1">
          <cell r="B1" t="str">
            <v>DELTA CONSTRUÇÕES S/A</v>
          </cell>
        </row>
      </sheetData>
      <sheetData sheetId="518">
        <row r="1">
          <cell r="B1" t="str">
            <v>DELTA CONSTRUÇÕES S/A</v>
          </cell>
        </row>
      </sheetData>
      <sheetData sheetId="519">
        <row r="1">
          <cell r="A1" t="str">
            <v>DATA</v>
          </cell>
        </row>
      </sheetData>
      <sheetData sheetId="520">
        <row r="1">
          <cell r="A1" t="str">
            <v>PLACA</v>
          </cell>
        </row>
      </sheetData>
      <sheetData sheetId="521">
        <row r="1">
          <cell r="B1" t="str">
            <v>DELTA CONSTRUÇÕES S/A</v>
          </cell>
        </row>
      </sheetData>
      <sheetData sheetId="522">
        <row r="1">
          <cell r="A1" t="str">
            <v>PLACA</v>
          </cell>
        </row>
      </sheetData>
      <sheetData sheetId="523">
        <row r="1">
          <cell r="B1" t="str">
            <v>DELTA CONSTRUÇÕES S/A</v>
          </cell>
        </row>
      </sheetData>
      <sheetData sheetId="524">
        <row r="1">
          <cell r="A1" t="str">
            <v>PLACA</v>
          </cell>
        </row>
      </sheetData>
      <sheetData sheetId="525">
        <row r="1">
          <cell r="A1" t="str">
            <v>PLACA</v>
          </cell>
        </row>
      </sheetData>
      <sheetData sheetId="526">
        <row r="1">
          <cell r="A1" t="str">
            <v>DATA</v>
          </cell>
        </row>
      </sheetData>
      <sheetData sheetId="527">
        <row r="1">
          <cell r="A1" t="str">
            <v>PLACA</v>
          </cell>
        </row>
      </sheetData>
      <sheetData sheetId="528">
        <row r="1">
          <cell r="A1" t="str">
            <v>DATA</v>
          </cell>
        </row>
      </sheetData>
      <sheetData sheetId="529">
        <row r="1">
          <cell r="B1" t="str">
            <v>DELTA CONSTRUÇÕES S/A</v>
          </cell>
        </row>
      </sheetData>
      <sheetData sheetId="530">
        <row r="1">
          <cell r="B1" t="str">
            <v>DELTA CONSTRUÇÕES S/A</v>
          </cell>
        </row>
      </sheetData>
      <sheetData sheetId="531">
        <row r="1">
          <cell r="B1" t="str">
            <v>DELTA CONSTRUÇÕES S/A</v>
          </cell>
        </row>
      </sheetData>
      <sheetData sheetId="532">
        <row r="1">
          <cell r="B1" t="str">
            <v>DELTA CONSTRUÇÕES S/A</v>
          </cell>
        </row>
      </sheetData>
      <sheetData sheetId="533">
        <row r="1">
          <cell r="B1" t="str">
            <v>DELTA CONSTRUÇÕES S/A</v>
          </cell>
        </row>
      </sheetData>
      <sheetData sheetId="534">
        <row r="1">
          <cell r="A1" t="str">
            <v>PLACA</v>
          </cell>
        </row>
      </sheetData>
      <sheetData sheetId="535">
        <row r="13">
          <cell r="I13">
            <v>0</v>
          </cell>
        </row>
      </sheetData>
      <sheetData sheetId="536" refreshError="1"/>
      <sheetData sheetId="537" refreshError="1"/>
      <sheetData sheetId="538" refreshError="1"/>
      <sheetData sheetId="539"/>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sheetData sheetId="603" refreshError="1"/>
      <sheetData sheetId="604" refreshError="1"/>
      <sheetData sheetId="605" refreshError="1"/>
      <sheetData sheetId="606">
        <row r="1">
          <cell r="A1" t="str">
            <v>DATA</v>
          </cell>
        </row>
      </sheetData>
      <sheetData sheetId="607" refreshError="1"/>
      <sheetData sheetId="608" refreshError="1"/>
      <sheetData sheetId="609" refreshError="1"/>
      <sheetData sheetId="610" refreshError="1"/>
      <sheetData sheetId="611" refreshError="1"/>
      <sheetData sheetId="612" refreshError="1"/>
      <sheetData sheetId="613" refreshError="1"/>
      <sheetData sheetId="614"/>
      <sheetData sheetId="615">
        <row r="33">
          <cell r="P33">
            <v>6604186.4299999997</v>
          </cell>
        </row>
      </sheetData>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sheetData sheetId="658">
        <row r="1">
          <cell r="A1" t="str">
            <v>DATA</v>
          </cell>
        </row>
      </sheetData>
      <sheetData sheetId="659" refreshError="1"/>
      <sheetData sheetId="660" refreshError="1"/>
      <sheetData sheetId="66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sheetData sheetId="681">
        <row r="13">
          <cell r="B13" t="str">
            <v>Firma: DESTESA TERRA CONSTRUÇÕES LTDA.</v>
          </cell>
        </row>
      </sheetData>
      <sheetData sheetId="682"/>
      <sheetData sheetId="683"/>
      <sheetData sheetId="684">
        <row r="3">
          <cell r="A3">
            <v>4</v>
          </cell>
        </row>
      </sheetData>
      <sheetData sheetId="685"/>
      <sheetData sheetId="686"/>
      <sheetData sheetId="687"/>
      <sheetData sheetId="688"/>
      <sheetData sheetId="689"/>
      <sheetData sheetId="690">
        <row r="4">
          <cell r="J4" t="str">
            <v>1.ª M.P.</v>
          </cell>
        </row>
      </sheetData>
      <sheetData sheetId="691"/>
      <sheetData sheetId="692"/>
      <sheetData sheetId="693"/>
      <sheetData sheetId="694"/>
      <sheetData sheetId="695" refreshError="1"/>
      <sheetData sheetId="696" refreshError="1"/>
      <sheetData sheetId="697"/>
      <sheetData sheetId="698">
        <row r="18">
          <cell r="D18">
            <v>68540</v>
          </cell>
        </row>
      </sheetData>
      <sheetData sheetId="699" refreshError="1"/>
      <sheetData sheetId="700" refreshError="1"/>
      <sheetData sheetId="701" refreshError="1"/>
      <sheetData sheetId="702"/>
      <sheetData sheetId="703"/>
      <sheetData sheetId="704"/>
      <sheetData sheetId="705"/>
      <sheetData sheetId="706">
        <row r="39">
          <cell r="N39">
            <v>0</v>
          </cell>
        </row>
      </sheetData>
      <sheetData sheetId="707" refreshError="1"/>
      <sheetData sheetId="708"/>
      <sheetData sheetId="709" refreshError="1"/>
      <sheetData sheetId="710" refreshError="1"/>
      <sheetData sheetId="711"/>
      <sheetData sheetId="712" refreshError="1"/>
      <sheetData sheetId="713" refreshError="1"/>
      <sheetData sheetId="714" refreshError="1"/>
      <sheetData sheetId="715">
        <row r="2">
          <cell r="A2" t="str">
            <v>CTRT 0001/2001</v>
          </cell>
        </row>
      </sheetData>
      <sheetData sheetId="716" refreshError="1"/>
      <sheetData sheetId="717" refreshError="1"/>
      <sheetData sheetId="718"/>
      <sheetData sheetId="719" refreshError="1"/>
      <sheetData sheetId="720">
        <row r="4">
          <cell r="A4">
            <v>36678</v>
          </cell>
        </row>
      </sheetData>
      <sheetData sheetId="721" refreshError="1"/>
      <sheetData sheetId="722" refreshError="1"/>
      <sheetData sheetId="723" refreshError="1"/>
      <sheetData sheetId="724" refreshError="1"/>
      <sheetData sheetId="725" refreshError="1"/>
      <sheetData sheetId="726" refreshError="1"/>
      <sheetData sheetId="727"/>
      <sheetData sheetId="728"/>
      <sheetData sheetId="729"/>
      <sheetData sheetId="730"/>
      <sheetData sheetId="731"/>
      <sheetData sheetId="732"/>
      <sheetData sheetId="733"/>
      <sheetData sheetId="734"/>
      <sheetData sheetId="735"/>
      <sheetData sheetId="736">
        <row r="9">
          <cell r="L9">
            <v>1</v>
          </cell>
        </row>
      </sheetData>
      <sheetData sheetId="737"/>
      <sheetData sheetId="738"/>
      <sheetData sheetId="739">
        <row r="31">
          <cell r="Q31">
            <v>0</v>
          </cell>
        </row>
      </sheetData>
      <sheetData sheetId="740"/>
      <sheetData sheetId="741"/>
      <sheetData sheetId="742"/>
      <sheetData sheetId="743">
        <row r="33">
          <cell r="P33">
            <v>6604186.4299999997</v>
          </cell>
        </row>
      </sheetData>
      <sheetData sheetId="744">
        <row r="1">
          <cell r="A1" t="str">
            <v>DATA</v>
          </cell>
        </row>
      </sheetData>
      <sheetData sheetId="745"/>
      <sheetData sheetId="746"/>
      <sheetData sheetId="747"/>
      <sheetData sheetId="748">
        <row r="33">
          <cell r="P33">
            <v>6604186.4299999997</v>
          </cell>
        </row>
      </sheetData>
      <sheetData sheetId="749"/>
      <sheetData sheetId="750"/>
      <sheetData sheetId="751"/>
      <sheetData sheetId="752"/>
      <sheetData sheetId="753">
        <row r="35">
          <cell r="AY35">
            <v>0</v>
          </cell>
        </row>
      </sheetData>
      <sheetData sheetId="754"/>
      <sheetData sheetId="755"/>
      <sheetData sheetId="756" refreshError="1"/>
      <sheetData sheetId="757"/>
      <sheetData sheetId="758"/>
      <sheetData sheetId="759"/>
      <sheetData sheetId="760"/>
      <sheetData sheetId="761"/>
      <sheetData sheetId="762"/>
      <sheetData sheetId="763"/>
      <sheetData sheetId="764"/>
      <sheetData sheetId="765"/>
      <sheetData sheetId="766">
        <row r="1">
          <cell r="B1" t="str">
            <v>DELTA CONSTRUÇÕES S/A</v>
          </cell>
        </row>
      </sheetData>
      <sheetData sheetId="767">
        <row r="4">
          <cell r="B4" t="str">
            <v>Restauração Pista Simples</v>
          </cell>
        </row>
      </sheetData>
      <sheetData sheetId="768">
        <row r="1">
          <cell r="A1" t="str">
            <v>DATA</v>
          </cell>
        </row>
      </sheetData>
      <sheetData sheetId="769"/>
      <sheetData sheetId="770"/>
      <sheetData sheetId="771"/>
      <sheetData sheetId="772"/>
      <sheetData sheetId="773"/>
      <sheetData sheetId="774"/>
      <sheetData sheetId="775"/>
      <sheetData sheetId="776"/>
      <sheetData sheetId="777" refreshError="1"/>
      <sheetData sheetId="778" refreshError="1"/>
      <sheetData sheetId="779" refreshError="1"/>
      <sheetData sheetId="780" refreshError="1"/>
      <sheetData sheetId="781" refreshError="1"/>
      <sheetData sheetId="782" refreshError="1"/>
      <sheetData sheetId="783" refreshError="1"/>
      <sheetData sheetId="784"/>
      <sheetData sheetId="785" refreshError="1"/>
      <sheetData sheetId="786" refreshError="1"/>
      <sheetData sheetId="787" refreshError="1"/>
      <sheetData sheetId="788" refreshError="1"/>
      <sheetData sheetId="789">
        <row r="4">
          <cell r="A4">
            <v>36678</v>
          </cell>
        </row>
      </sheetData>
      <sheetData sheetId="790">
        <row r="7">
          <cell r="F7" t="str">
            <v>463/2009/00/00 - ASJU</v>
          </cell>
        </row>
      </sheetData>
      <sheetData sheetId="791" refreshError="1"/>
      <sheetData sheetId="792" refreshError="1"/>
      <sheetData sheetId="793" refreshError="1"/>
      <sheetData sheetId="794">
        <row r="23">
          <cell r="V23" t="str">
            <v>Eng° Luiz Tadeu Parisi</v>
          </cell>
        </row>
      </sheetData>
      <sheetData sheetId="795"/>
      <sheetData sheetId="796"/>
      <sheetData sheetId="797">
        <row r="1">
          <cell r="B1" t="str">
            <v>MINISTÉRIO DOS TRANSPORTES</v>
          </cell>
        </row>
      </sheetData>
      <sheetData sheetId="798">
        <row r="5">
          <cell r="E5" t="str">
            <v>ABR</v>
          </cell>
        </row>
      </sheetData>
      <sheetData sheetId="799"/>
      <sheetData sheetId="800"/>
      <sheetData sheetId="801">
        <row r="6">
          <cell r="D6" t="str">
            <v>CAMG</v>
          </cell>
        </row>
      </sheetData>
      <sheetData sheetId="802"/>
      <sheetData sheetId="803"/>
      <sheetData sheetId="804"/>
      <sheetData sheetId="805">
        <row r="1">
          <cell r="B1" t="str">
            <v>MINISTÉRIO DOS TRANSPORTES</v>
          </cell>
        </row>
      </sheetData>
      <sheetData sheetId="806">
        <row r="5">
          <cell r="E5" t="str">
            <v>ABR</v>
          </cell>
        </row>
      </sheetData>
      <sheetData sheetId="807"/>
      <sheetData sheetId="808"/>
      <sheetData sheetId="809"/>
      <sheetData sheetId="810"/>
      <sheetData sheetId="811"/>
      <sheetData sheetId="812"/>
      <sheetData sheetId="813"/>
      <sheetData sheetId="814"/>
      <sheetData sheetId="815">
        <row r="4">
          <cell r="B4" t="str">
            <v>CODIGO</v>
          </cell>
        </row>
      </sheetData>
      <sheetData sheetId="816"/>
      <sheetData sheetId="817"/>
      <sheetData sheetId="818"/>
      <sheetData sheetId="819">
        <row r="43">
          <cell r="J43">
            <v>0</v>
          </cell>
        </row>
      </sheetData>
      <sheetData sheetId="820"/>
      <sheetData sheetId="821"/>
      <sheetData sheetId="822"/>
      <sheetData sheetId="823"/>
      <sheetData sheetId="824">
        <row r="46">
          <cell r="K46">
            <v>0</v>
          </cell>
        </row>
      </sheetData>
      <sheetData sheetId="825">
        <row r="1">
          <cell r="A1" t="str">
            <v>DATA</v>
          </cell>
        </row>
      </sheetData>
      <sheetData sheetId="826">
        <row r="1">
          <cell r="A1" t="str">
            <v>DATA</v>
          </cell>
        </row>
      </sheetData>
      <sheetData sheetId="827">
        <row r="1">
          <cell r="A1" t="str">
            <v>DATA</v>
          </cell>
        </row>
      </sheetData>
      <sheetData sheetId="828"/>
      <sheetData sheetId="829"/>
      <sheetData sheetId="830"/>
      <sheetData sheetId="831">
        <row r="27">
          <cell r="V27">
            <v>42397.102999999996</v>
          </cell>
        </row>
      </sheetData>
      <sheetData sheetId="832"/>
      <sheetData sheetId="833">
        <row r="1">
          <cell r="B1" t="str">
            <v>DELTA CONSTRUÇÕES S/A</v>
          </cell>
        </row>
      </sheetData>
      <sheetData sheetId="834">
        <row r="1">
          <cell r="A1" t="str">
            <v>PLACA</v>
          </cell>
        </row>
      </sheetData>
      <sheetData sheetId="835">
        <row r="1">
          <cell r="B1" t="str">
            <v>DELTA CONSTRUÇÕES S/A</v>
          </cell>
        </row>
      </sheetData>
      <sheetData sheetId="836">
        <row r="1">
          <cell r="A1" t="str">
            <v>PLACA</v>
          </cell>
        </row>
      </sheetData>
      <sheetData sheetId="837">
        <row r="1">
          <cell r="A1" t="str">
            <v>PLACA</v>
          </cell>
        </row>
      </sheetData>
      <sheetData sheetId="838">
        <row r="1">
          <cell r="A1" t="str">
            <v>PLACA</v>
          </cell>
        </row>
      </sheetData>
      <sheetData sheetId="839">
        <row r="1">
          <cell r="B1" t="str">
            <v>DELTA CONSTRUÇÕES S/A</v>
          </cell>
        </row>
      </sheetData>
      <sheetData sheetId="840">
        <row r="1">
          <cell r="B1" t="str">
            <v>035/2004-08</v>
          </cell>
        </row>
      </sheetData>
      <sheetData sheetId="841">
        <row r="1">
          <cell r="B1" t="str">
            <v>DELTA CONSTRUÇÕES S/A</v>
          </cell>
        </row>
      </sheetData>
      <sheetData sheetId="842">
        <row r="1">
          <cell r="A1" t="str">
            <v>PLACA</v>
          </cell>
        </row>
      </sheetData>
      <sheetData sheetId="843">
        <row r="1">
          <cell r="B1" t="str">
            <v>DELTA CONSTRUÇÕES S/A</v>
          </cell>
        </row>
      </sheetData>
      <sheetData sheetId="844">
        <row r="1">
          <cell r="A1" t="str">
            <v>PLACA</v>
          </cell>
        </row>
      </sheetData>
      <sheetData sheetId="845"/>
      <sheetData sheetId="846"/>
      <sheetData sheetId="847"/>
      <sheetData sheetId="848"/>
      <sheetData sheetId="849">
        <row r="1">
          <cell r="A1" t="str">
            <v>PLACA</v>
          </cell>
        </row>
      </sheetData>
      <sheetData sheetId="850">
        <row r="35">
          <cell r="AY35">
            <v>0</v>
          </cell>
        </row>
      </sheetData>
      <sheetData sheetId="851"/>
      <sheetData sheetId="852">
        <row r="31">
          <cell r="Q31">
            <v>0</v>
          </cell>
        </row>
      </sheetData>
      <sheetData sheetId="853"/>
      <sheetData sheetId="854"/>
      <sheetData sheetId="855"/>
      <sheetData sheetId="856">
        <row r="1">
          <cell r="A1" t="str">
            <v>DATA</v>
          </cell>
        </row>
      </sheetData>
      <sheetData sheetId="857">
        <row r="31">
          <cell r="Q31">
            <v>0</v>
          </cell>
        </row>
      </sheetData>
      <sheetData sheetId="858">
        <row r="1">
          <cell r="A1" t="str">
            <v>DATA</v>
          </cell>
        </row>
      </sheetData>
      <sheetData sheetId="859"/>
      <sheetData sheetId="860"/>
      <sheetData sheetId="861"/>
      <sheetData sheetId="862"/>
      <sheetData sheetId="863">
        <row r="199">
          <cell r="J199">
            <v>1.4817</v>
          </cell>
        </row>
      </sheetData>
      <sheetData sheetId="864"/>
      <sheetData sheetId="865"/>
      <sheetData sheetId="866"/>
      <sheetData sheetId="867">
        <row r="31">
          <cell r="Q31">
            <v>0</v>
          </cell>
        </row>
      </sheetData>
      <sheetData sheetId="868"/>
      <sheetData sheetId="869"/>
      <sheetData sheetId="870"/>
      <sheetData sheetId="871"/>
      <sheetData sheetId="872">
        <row r="2">
          <cell r="A2" t="str">
            <v>CTRT 0001/2001</v>
          </cell>
        </row>
      </sheetData>
      <sheetData sheetId="873"/>
      <sheetData sheetId="874"/>
      <sheetData sheetId="875"/>
      <sheetData sheetId="876">
        <row r="33">
          <cell r="P33">
            <v>6604186.4299999997</v>
          </cell>
        </row>
      </sheetData>
      <sheetData sheetId="877" refreshError="1"/>
      <sheetData sheetId="878">
        <row r="4">
          <cell r="B4" t="str">
            <v>CODIGO</v>
          </cell>
        </row>
      </sheetData>
      <sheetData sheetId="879">
        <row r="26">
          <cell r="A26" t="str">
            <v>CBUQ</v>
          </cell>
        </row>
      </sheetData>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row r="36">
          <cell r="I36">
            <v>0</v>
          </cell>
        </row>
      </sheetData>
      <sheetData sheetId="894">
        <row r="43">
          <cell r="J43">
            <v>0</v>
          </cell>
        </row>
      </sheetData>
      <sheetData sheetId="895">
        <row r="144">
          <cell r="K144" t="e">
            <v>#VALUE!</v>
          </cell>
        </row>
      </sheetData>
      <sheetData sheetId="896">
        <row r="33">
          <cell r="P33">
            <v>6604186.4299999997</v>
          </cell>
        </row>
      </sheetData>
      <sheetData sheetId="897"/>
      <sheetData sheetId="898"/>
      <sheetData sheetId="899">
        <row r="400">
          <cell r="H400">
            <v>0.52</v>
          </cell>
        </row>
      </sheetData>
      <sheetData sheetId="900">
        <row r="2">
          <cell r="A2" t="str">
            <v>00450 - SÃO M. DO GUAMÁ/PA</v>
          </cell>
        </row>
      </sheetData>
      <sheetData sheetId="901">
        <row r="1">
          <cell r="A1" t="str">
            <v>PLACA</v>
          </cell>
        </row>
      </sheetData>
      <sheetData sheetId="902">
        <row r="2">
          <cell r="A2" t="str">
            <v>CTRT 0001/2001</v>
          </cell>
        </row>
      </sheetData>
      <sheetData sheetId="903">
        <row r="1">
          <cell r="B1" t="str">
            <v>DELTA CONSTRUÇÕES S/A</v>
          </cell>
        </row>
      </sheetData>
      <sheetData sheetId="904">
        <row r="1">
          <cell r="A1" t="str">
            <v>PLACA</v>
          </cell>
        </row>
      </sheetData>
      <sheetData sheetId="905"/>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sheetData sheetId="917"/>
      <sheetData sheetId="918"/>
      <sheetData sheetId="919"/>
      <sheetData sheetId="920"/>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sheetData sheetId="932" refreshError="1"/>
      <sheetData sheetId="933" refreshError="1"/>
      <sheetData sheetId="934" refreshError="1"/>
      <sheetData sheetId="935" refreshError="1"/>
      <sheetData sheetId="936"/>
      <sheetData sheetId="937">
        <row r="43">
          <cell r="F43" t="str">
            <v xml:space="preserve">   Fiscal Port. N°. 008/2.015</v>
          </cell>
        </row>
      </sheetData>
      <sheetData sheetId="938"/>
      <sheetData sheetId="939"/>
      <sheetData sheetId="940"/>
      <sheetData sheetId="941"/>
      <sheetData sheetId="942"/>
      <sheetData sheetId="943"/>
      <sheetData sheetId="944"/>
      <sheetData sheetId="945">
        <row r="4">
          <cell r="A4">
            <v>36678</v>
          </cell>
        </row>
      </sheetData>
      <sheetData sheetId="946">
        <row r="14">
          <cell r="B14">
            <v>4524</v>
          </cell>
        </row>
      </sheetData>
      <sheetData sheetId="947"/>
      <sheetData sheetId="948">
        <row r="4">
          <cell r="A4">
            <v>36678</v>
          </cell>
        </row>
      </sheetData>
      <sheetData sheetId="949" refreshError="1"/>
      <sheetData sheetId="950" refreshError="1"/>
      <sheetData sheetId="951" refreshError="1"/>
      <sheetData sheetId="952" refreshError="1"/>
      <sheetData sheetId="953"/>
      <sheetData sheetId="954"/>
      <sheetData sheetId="955"/>
      <sheetData sheetId="956"/>
      <sheetData sheetId="957"/>
      <sheetData sheetId="958"/>
      <sheetData sheetId="959"/>
      <sheetData sheetId="960">
        <row r="36">
          <cell r="I36">
            <v>0</v>
          </cell>
        </row>
      </sheetData>
      <sheetData sheetId="961"/>
      <sheetData sheetId="962"/>
      <sheetData sheetId="963">
        <row r="43">
          <cell r="J43">
            <v>0</v>
          </cell>
        </row>
      </sheetData>
      <sheetData sheetId="964">
        <row r="35">
          <cell r="AY35">
            <v>0</v>
          </cell>
        </row>
      </sheetData>
      <sheetData sheetId="965"/>
      <sheetData sheetId="966">
        <row r="2">
          <cell r="A2" t="str">
            <v>CTRT 0001/2001</v>
          </cell>
        </row>
      </sheetData>
      <sheetData sheetId="967"/>
      <sheetData sheetId="968"/>
      <sheetData sheetId="969"/>
      <sheetData sheetId="970"/>
      <sheetData sheetId="971"/>
      <sheetData sheetId="972"/>
      <sheetData sheetId="973"/>
      <sheetData sheetId="974"/>
      <sheetData sheetId="975"/>
      <sheetData sheetId="976"/>
      <sheetData sheetId="977"/>
      <sheetData sheetId="978"/>
      <sheetData sheetId="979">
        <row r="25">
          <cell r="J25">
            <v>126587.69</v>
          </cell>
        </row>
      </sheetData>
      <sheetData sheetId="980"/>
      <sheetData sheetId="981">
        <row r="27">
          <cell r="U27">
            <v>0</v>
          </cell>
        </row>
      </sheetData>
      <sheetData sheetId="982"/>
      <sheetData sheetId="983"/>
      <sheetData sheetId="984">
        <row r="33">
          <cell r="P33">
            <v>6604186.4299999997</v>
          </cell>
        </row>
      </sheetData>
      <sheetData sheetId="985"/>
      <sheetData sheetId="986"/>
      <sheetData sheetId="987"/>
      <sheetData sheetId="988" refreshError="1"/>
      <sheetData sheetId="989" refreshError="1"/>
      <sheetData sheetId="990" refreshError="1"/>
      <sheetData sheetId="991" refreshError="1"/>
      <sheetData sheetId="992">
        <row r="13">
          <cell r="C13" t="str">
            <v>MT-326</v>
          </cell>
        </row>
      </sheetData>
      <sheetData sheetId="993">
        <row r="6">
          <cell r="P6">
            <v>63850025.420000002</v>
          </cell>
        </row>
      </sheetData>
      <sheetData sheetId="994">
        <row r="25">
          <cell r="J25">
            <v>126587.69</v>
          </cell>
        </row>
      </sheetData>
      <sheetData sheetId="995"/>
      <sheetData sheetId="996"/>
      <sheetData sheetId="997"/>
      <sheetData sheetId="998"/>
      <sheetData sheetId="999"/>
      <sheetData sheetId="1000">
        <row r="24">
          <cell r="A24" t="str">
            <v>Fiscalização</v>
          </cell>
        </row>
      </sheetData>
      <sheetData sheetId="1001"/>
      <sheetData sheetId="1002"/>
      <sheetData sheetId="1003"/>
      <sheetData sheetId="1004"/>
      <sheetData sheetId="1005"/>
      <sheetData sheetId="1006"/>
      <sheetData sheetId="1007" refreshError="1"/>
      <sheetData sheetId="1008"/>
      <sheetData sheetId="1009">
        <row r="13">
          <cell r="F13">
            <v>1064649.1599999999</v>
          </cell>
        </row>
      </sheetData>
      <sheetData sheetId="1010"/>
      <sheetData sheetId="1011"/>
      <sheetData sheetId="1012"/>
      <sheetData sheetId="1013"/>
      <sheetData sheetId="1014"/>
      <sheetData sheetId="1015"/>
      <sheetData sheetId="1016"/>
      <sheetData sheetId="1017"/>
      <sheetData sheetId="1018"/>
      <sheetData sheetId="1019">
        <row r="26">
          <cell r="C26" t="str">
            <v>35,246 Km</v>
          </cell>
        </row>
      </sheetData>
      <sheetData sheetId="1020">
        <row r="1">
          <cell r="B1" t="str">
            <v>DELTA CONSTRUÇÕES S/A</v>
          </cell>
        </row>
      </sheetData>
      <sheetData sheetId="1021"/>
      <sheetData sheetId="1022"/>
      <sheetData sheetId="1023">
        <row r="13">
          <cell r="C13" t="str">
            <v xml:space="preserve"> IMPLANTAÇAO E PAVIMENTAÇAO DE RODOVIA</v>
          </cell>
        </row>
      </sheetData>
      <sheetData sheetId="1024"/>
      <sheetData sheetId="1025">
        <row r="26">
          <cell r="C26" t="str">
            <v>35,246 Km</v>
          </cell>
        </row>
      </sheetData>
      <sheetData sheetId="1026" refreshError="1"/>
      <sheetData sheetId="1027" refreshError="1"/>
      <sheetData sheetId="1028" refreshError="1"/>
      <sheetData sheetId="1029">
        <row r="13">
          <cell r="C13" t="str">
            <v xml:space="preserve"> IMPLANTAÇAO E PAVIMENTAÇAO DE RODOVIA</v>
          </cell>
        </row>
      </sheetData>
      <sheetData sheetId="1030"/>
      <sheetData sheetId="1031"/>
      <sheetData sheetId="1032" refreshError="1"/>
      <sheetData sheetId="1033"/>
      <sheetData sheetId="1034"/>
      <sheetData sheetId="1035"/>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sheetData sheetId="1403"/>
      <sheetData sheetId="1404">
        <row r="4">
          <cell r="B4" t="str">
            <v>CODIGO</v>
          </cell>
        </row>
      </sheetData>
      <sheetData sheetId="1405">
        <row r="6">
          <cell r="D6" t="str">
            <v>CAMG</v>
          </cell>
        </row>
      </sheetData>
      <sheetData sheetId="1406"/>
      <sheetData sheetId="1407"/>
      <sheetData sheetId="1408"/>
      <sheetData sheetId="1409"/>
      <sheetData sheetId="1410">
        <row r="2">
          <cell r="A2" t="str">
            <v>CTRT 0001/2001</v>
          </cell>
        </row>
      </sheetData>
      <sheetData sheetId="1411"/>
      <sheetData sheetId="1412"/>
      <sheetData sheetId="1413"/>
      <sheetData sheetId="1414"/>
      <sheetData sheetId="1415"/>
      <sheetData sheetId="1416"/>
      <sheetData sheetId="1417">
        <row r="3">
          <cell r="C3">
            <v>60.964134991383446</v>
          </cell>
        </row>
      </sheetData>
      <sheetData sheetId="1418"/>
      <sheetData sheetId="1419"/>
      <sheetData sheetId="1420"/>
      <sheetData sheetId="1421"/>
      <sheetData sheetId="1422"/>
      <sheetData sheetId="1423"/>
      <sheetData sheetId="1424"/>
      <sheetData sheetId="1425"/>
      <sheetData sheetId="1426" refreshError="1"/>
      <sheetData sheetId="1427" refreshError="1"/>
      <sheetData sheetId="1428" refreshError="1"/>
      <sheetData sheetId="1429" refreshError="1"/>
      <sheetData sheetId="1430"/>
      <sheetData sheetId="1431"/>
      <sheetData sheetId="1432" refreshError="1"/>
      <sheetData sheetId="1433"/>
      <sheetData sheetId="1434">
        <row r="18">
          <cell r="D18">
            <v>68540</v>
          </cell>
        </row>
      </sheetData>
      <sheetData sheetId="1435"/>
      <sheetData sheetId="1436"/>
      <sheetData sheetId="1437"/>
      <sheetData sheetId="1438"/>
      <sheetData sheetId="1439"/>
      <sheetData sheetId="1440">
        <row r="4">
          <cell r="B4" t="str">
            <v>CODIGO</v>
          </cell>
        </row>
      </sheetData>
      <sheetData sheetId="1441"/>
      <sheetData sheetId="1442">
        <row r="7">
          <cell r="B7" t="str">
            <v>KM</v>
          </cell>
        </row>
      </sheetData>
      <sheetData sheetId="1443">
        <row r="7">
          <cell r="B7" t="str">
            <v>KM</v>
          </cell>
        </row>
      </sheetData>
      <sheetData sheetId="1444"/>
      <sheetData sheetId="1445">
        <row r="4">
          <cell r="B4" t="str">
            <v>CODIGO</v>
          </cell>
        </row>
      </sheetData>
      <sheetData sheetId="1446" refreshError="1"/>
      <sheetData sheetId="1447" refreshError="1"/>
      <sheetData sheetId="1448"/>
      <sheetData sheetId="1449" refreshError="1"/>
      <sheetData sheetId="1450"/>
      <sheetData sheetId="1451" refreshError="1"/>
      <sheetData sheetId="1452"/>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sheetData sheetId="1468" refreshError="1"/>
      <sheetData sheetId="1469" refreshError="1"/>
      <sheetData sheetId="1470" refreshError="1"/>
      <sheetData sheetId="1471" refreshError="1"/>
      <sheetData sheetId="1472" refreshError="1"/>
      <sheetData sheetId="1473">
        <row r="7">
          <cell r="B7" t="str">
            <v>KM</v>
          </cell>
        </row>
      </sheetData>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sheetData sheetId="1514"/>
      <sheetData sheetId="1515"/>
      <sheetData sheetId="1516"/>
      <sheetData sheetId="1517"/>
      <sheetData sheetId="1518"/>
      <sheetData sheetId="1519"/>
      <sheetData sheetId="1520"/>
      <sheetData sheetId="1521">
        <row r="1">
          <cell r="B1" t="str">
            <v>MINISTÉRIO DOS TRANSPORTES</v>
          </cell>
        </row>
      </sheetData>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refreshError="1"/>
      <sheetData sheetId="1539"/>
      <sheetData sheetId="1540"/>
      <sheetData sheetId="1541"/>
      <sheetData sheetId="1542"/>
      <sheetData sheetId="1543"/>
      <sheetData sheetId="1544"/>
      <sheetData sheetId="1545"/>
      <sheetData sheetId="1546"/>
      <sheetData sheetId="1547"/>
      <sheetData sheetId="1548"/>
      <sheetData sheetId="1549"/>
      <sheetData sheetId="1550">
        <row r="1">
          <cell r="B1" t="str">
            <v>035/2004-08</v>
          </cell>
        </row>
      </sheetData>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ow r="13">
          <cell r="I13">
            <v>0</v>
          </cell>
        </row>
      </sheetData>
      <sheetData sheetId="1595">
        <row r="3">
          <cell r="A3">
            <v>1</v>
          </cell>
        </row>
      </sheetData>
      <sheetData sheetId="1596"/>
      <sheetData sheetId="1597" refreshError="1"/>
      <sheetData sheetId="1598"/>
      <sheetData sheetId="1599" refreshError="1"/>
      <sheetData sheetId="1600"/>
      <sheetData sheetId="1601">
        <row r="1">
          <cell r="B1" t="str">
            <v>DELTA CONSTRUÇÕES S/A</v>
          </cell>
        </row>
      </sheetData>
      <sheetData sheetId="1602">
        <row r="2">
          <cell r="C2">
            <v>2009</v>
          </cell>
        </row>
      </sheetData>
      <sheetData sheetId="1603">
        <row r="2">
          <cell r="C2">
            <v>2009</v>
          </cell>
        </row>
      </sheetData>
      <sheetData sheetId="1604">
        <row r="2">
          <cell r="C2" t="str">
            <v>_x000E_CONTROLE DE QUALIDADE DE CONCRETO ASFALTICO_x000E_</v>
          </cell>
        </row>
      </sheetData>
      <sheetData sheetId="1605">
        <row r="2">
          <cell r="C2" t="str">
            <v>_x000E_CONTROLE DE QUALIDADE DE CONCRETO ASFALTICO_x000E_</v>
          </cell>
        </row>
      </sheetData>
      <sheetData sheetId="1606">
        <row r="1">
          <cell r="B1" t="str">
            <v>DELTA CONSTRUÇÕES S/A</v>
          </cell>
        </row>
      </sheetData>
      <sheetData sheetId="1607">
        <row r="1">
          <cell r="B1" t="str">
            <v>DELTA CONSTRUÇÕES S/A</v>
          </cell>
        </row>
      </sheetData>
      <sheetData sheetId="1608">
        <row r="3">
          <cell r="A3">
            <v>1</v>
          </cell>
        </row>
      </sheetData>
      <sheetData sheetId="1609"/>
      <sheetData sheetId="1610"/>
      <sheetData sheetId="1611"/>
      <sheetData sheetId="1612"/>
      <sheetData sheetId="1613">
        <row r="3">
          <cell r="A3">
            <v>4</v>
          </cell>
        </row>
      </sheetData>
      <sheetData sheetId="1614">
        <row r="1">
          <cell r="A1" t="str">
            <v>DATA</v>
          </cell>
        </row>
      </sheetData>
      <sheetData sheetId="1615"/>
      <sheetData sheetId="1616" refreshError="1"/>
      <sheetData sheetId="1617" refreshError="1"/>
      <sheetData sheetId="1618" refreshError="1"/>
      <sheetData sheetId="1619" refreshError="1"/>
      <sheetData sheetId="1620" refreshError="1"/>
      <sheetData sheetId="1621" refreshError="1"/>
      <sheetData sheetId="1622" refreshError="1"/>
      <sheetData sheetId="1623"/>
      <sheetData sheetId="1624" refreshError="1"/>
      <sheetData sheetId="1625"/>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sheetData sheetId="1638"/>
      <sheetData sheetId="1639"/>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sheetData sheetId="1650"/>
      <sheetData sheetId="1651"/>
      <sheetData sheetId="1652"/>
      <sheetData sheetId="1653"/>
      <sheetData sheetId="1654"/>
      <sheetData sheetId="1655"/>
      <sheetData sheetId="1656"/>
      <sheetData sheetId="1657"/>
      <sheetData sheetId="1658"/>
      <sheetData sheetId="1659"/>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sheetData sheetId="1673" refreshError="1"/>
      <sheetData sheetId="1674"/>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ow r="1">
          <cell r="B1" t="str">
            <v>MINISTÉRIO DOS TRANSPORTES</v>
          </cell>
        </row>
      </sheetData>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sheetData sheetId="1832">
        <row r="36">
          <cell r="I36">
            <v>0</v>
          </cell>
        </row>
      </sheetData>
      <sheetData sheetId="1833">
        <row r="46">
          <cell r="K46">
            <v>0</v>
          </cell>
        </row>
      </sheetData>
      <sheetData sheetId="1834"/>
      <sheetData sheetId="1835"/>
      <sheetData sheetId="1836"/>
      <sheetData sheetId="1837"/>
      <sheetData sheetId="1838">
        <row r="12">
          <cell r="L12" t="str">
            <v>Firma: Encomind Engenharia Com e Ind Ltda</v>
          </cell>
        </row>
      </sheetData>
      <sheetData sheetId="1839"/>
      <sheetData sheetId="1840"/>
      <sheetData sheetId="1841"/>
      <sheetData sheetId="1842"/>
      <sheetData sheetId="1843">
        <row r="3">
          <cell r="A3" t="str">
            <v xml:space="preserve"> Obra: Pavimentação Asfáltica</v>
          </cell>
        </row>
      </sheetData>
      <sheetData sheetId="1844"/>
      <sheetData sheetId="1845"/>
      <sheetData sheetId="1846"/>
      <sheetData sheetId="1847"/>
      <sheetData sheetId="1848"/>
      <sheetData sheetId="1849"/>
      <sheetData sheetId="1850">
        <row r="13">
          <cell r="B13" t="str">
            <v>PAVIMENTAÇÃO</v>
          </cell>
        </row>
      </sheetData>
      <sheetData sheetId="1851"/>
      <sheetData sheetId="1852">
        <row r="36">
          <cell r="I36">
            <v>0</v>
          </cell>
        </row>
      </sheetData>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row r="1">
          <cell r="B1" t="str">
            <v>MARCA MOD.</v>
          </cell>
        </row>
      </sheetData>
      <sheetData sheetId="1884"/>
      <sheetData sheetId="1885">
        <row r="26">
          <cell r="A26" t="str">
            <v>CBUQ</v>
          </cell>
        </row>
      </sheetData>
      <sheetData sheetId="1886"/>
      <sheetData sheetId="1887"/>
      <sheetData sheetId="1888"/>
      <sheetData sheetId="1889"/>
      <sheetData sheetId="1890"/>
      <sheetData sheetId="1891"/>
      <sheetData sheetId="1892">
        <row r="1">
          <cell r="B1" t="str">
            <v>DELTA CONSTRUÇÕES S/A</v>
          </cell>
        </row>
      </sheetData>
      <sheetData sheetId="1893">
        <row r="26">
          <cell r="A26" t="str">
            <v>CBUQ</v>
          </cell>
        </row>
      </sheetData>
      <sheetData sheetId="1894"/>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ow r="7">
          <cell r="B7" t="str">
            <v>KM</v>
          </cell>
        </row>
      </sheetData>
      <sheetData sheetId="2000"/>
      <sheetData sheetId="2001"/>
      <sheetData sheetId="2002"/>
      <sheetData sheetId="2003">
        <row r="7">
          <cell r="B7" t="str">
            <v>KM</v>
          </cell>
        </row>
      </sheetData>
      <sheetData sheetId="2004" refreshError="1"/>
      <sheetData sheetId="2005" refreshError="1"/>
      <sheetData sheetId="2006" refreshError="1"/>
      <sheetData sheetId="2007" refreshError="1"/>
      <sheetData sheetId="2008" refreshError="1"/>
      <sheetData sheetId="2009" refreshError="1"/>
      <sheetData sheetId="2010" refreshError="1"/>
      <sheetData sheetId="2011"/>
      <sheetData sheetId="2012" refreshError="1"/>
      <sheetData sheetId="2013">
        <row r="1">
          <cell r="B1" t="str">
            <v>MINISTÉRIO DOS TRANSPORTES</v>
          </cell>
        </row>
      </sheetData>
      <sheetData sheetId="2014"/>
      <sheetData sheetId="2015" refreshError="1"/>
      <sheetData sheetId="2016" refreshError="1"/>
      <sheetData sheetId="2017" refreshError="1"/>
      <sheetData sheetId="2018" refreshError="1"/>
      <sheetData sheetId="2019">
        <row r="4">
          <cell r="B4" t="str">
            <v>CODIGO</v>
          </cell>
        </row>
      </sheetData>
      <sheetData sheetId="2020"/>
      <sheetData sheetId="2021"/>
      <sheetData sheetId="2022"/>
      <sheetData sheetId="2023"/>
      <sheetData sheetId="2024"/>
      <sheetData sheetId="2025"/>
      <sheetData sheetId="2026" refreshError="1"/>
      <sheetData sheetId="2027" refreshError="1"/>
      <sheetData sheetId="2028" refreshError="1"/>
      <sheetData sheetId="2029" refreshError="1"/>
      <sheetData sheetId="2030" refreshError="1"/>
      <sheetData sheetId="2031"/>
      <sheetData sheetId="2032" refreshError="1"/>
      <sheetData sheetId="2033" refreshError="1"/>
      <sheetData sheetId="2034">
        <row r="60">
          <cell r="E60">
            <v>0</v>
          </cell>
        </row>
      </sheetData>
      <sheetData sheetId="2035">
        <row r="36">
          <cell r="I36">
            <v>0</v>
          </cell>
        </row>
      </sheetData>
      <sheetData sheetId="2036"/>
      <sheetData sheetId="2037" refreshError="1"/>
      <sheetData sheetId="2038" refreshError="1"/>
      <sheetData sheetId="2039" refreshError="1"/>
      <sheetData sheetId="2040">
        <row r="32">
          <cell r="E32">
            <v>39142</v>
          </cell>
        </row>
      </sheetData>
      <sheetData sheetId="2041"/>
      <sheetData sheetId="2042"/>
      <sheetData sheetId="2043"/>
      <sheetData sheetId="2044"/>
      <sheetData sheetId="2045">
        <row r="32">
          <cell r="E32">
            <v>39142</v>
          </cell>
        </row>
      </sheetData>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row r="1">
          <cell r="A1" t="str">
            <v>PLACA</v>
          </cell>
        </row>
      </sheetData>
      <sheetData sheetId="2064"/>
      <sheetData sheetId="2065">
        <row r="4">
          <cell r="A4">
            <v>36678</v>
          </cell>
        </row>
      </sheetData>
      <sheetData sheetId="2066"/>
      <sheetData sheetId="2067"/>
      <sheetData sheetId="2068"/>
      <sheetData sheetId="2069"/>
      <sheetData sheetId="2070"/>
      <sheetData sheetId="2071"/>
      <sheetData sheetId="2072"/>
      <sheetData sheetId="2073"/>
      <sheetData sheetId="2074"/>
      <sheetData sheetId="2075">
        <row r="13">
          <cell r="C13" t="str">
            <v>MT-326</v>
          </cell>
        </row>
      </sheetData>
      <sheetData sheetId="2076">
        <row r="6">
          <cell r="P6">
            <v>63850025.420000002</v>
          </cell>
        </row>
      </sheetData>
      <sheetData sheetId="2077">
        <row r="25">
          <cell r="J25">
            <v>126587.69</v>
          </cell>
        </row>
      </sheetData>
      <sheetData sheetId="2078"/>
      <sheetData sheetId="2079"/>
      <sheetData sheetId="2080"/>
      <sheetData sheetId="2081"/>
      <sheetData sheetId="2082"/>
      <sheetData sheetId="2083"/>
      <sheetData sheetId="2084">
        <row r="24">
          <cell r="A24" t="str">
            <v>Fiscalização</v>
          </cell>
        </row>
      </sheetData>
      <sheetData sheetId="2085"/>
      <sheetData sheetId="2086"/>
      <sheetData sheetId="2087"/>
      <sheetData sheetId="2088"/>
      <sheetData sheetId="2089"/>
      <sheetData sheetId="2090"/>
      <sheetData sheetId="2091"/>
      <sheetData sheetId="2092"/>
      <sheetData sheetId="2093">
        <row r="26">
          <cell r="A26" t="str">
            <v>CBUQ</v>
          </cell>
        </row>
      </sheetData>
      <sheetData sheetId="2094"/>
      <sheetData sheetId="2095"/>
      <sheetData sheetId="2096"/>
      <sheetData sheetId="2097">
        <row r="1">
          <cell r="A1" t="str">
            <v>DATA</v>
          </cell>
        </row>
      </sheetData>
      <sheetData sheetId="2098">
        <row r="3">
          <cell r="A3">
            <v>4</v>
          </cell>
        </row>
      </sheetData>
      <sheetData sheetId="2099"/>
      <sheetData sheetId="2100"/>
      <sheetData sheetId="2101"/>
      <sheetData sheetId="2102"/>
      <sheetData sheetId="2103"/>
      <sheetData sheetId="2104"/>
      <sheetData sheetId="2105">
        <row r="35">
          <cell r="AY35">
            <v>0</v>
          </cell>
        </row>
      </sheetData>
      <sheetData sheetId="2106"/>
      <sheetData sheetId="2107">
        <row r="7">
          <cell r="A7" t="str">
            <v>Engº Fulano de Tal</v>
          </cell>
        </row>
      </sheetData>
      <sheetData sheetId="2108">
        <row r="5">
          <cell r="B5" t="str">
            <v>005.037</v>
          </cell>
        </row>
      </sheetData>
      <sheetData sheetId="2109">
        <row r="1">
          <cell r="A1" t="str">
            <v>PLACA</v>
          </cell>
        </row>
      </sheetData>
      <sheetData sheetId="2110">
        <row r="35">
          <cell r="AY35">
            <v>0</v>
          </cell>
        </row>
      </sheetData>
      <sheetData sheetId="2111">
        <row r="7">
          <cell r="F7" t="str">
            <v>463/2009/00/00 - ASJU</v>
          </cell>
        </row>
      </sheetData>
      <sheetData sheetId="2112">
        <row r="46">
          <cell r="K46">
            <v>0</v>
          </cell>
        </row>
      </sheetData>
      <sheetData sheetId="2113"/>
      <sheetData sheetId="2114"/>
      <sheetData sheetId="2115">
        <row r="26">
          <cell r="A26" t="str">
            <v>CBUQ</v>
          </cell>
        </row>
      </sheetData>
      <sheetData sheetId="2116">
        <row r="26">
          <cell r="A26" t="str">
            <v>CBUQ</v>
          </cell>
        </row>
      </sheetData>
      <sheetData sheetId="2117"/>
      <sheetData sheetId="2118"/>
      <sheetData sheetId="2119"/>
      <sheetData sheetId="2120"/>
      <sheetData sheetId="2121"/>
      <sheetData sheetId="2122"/>
      <sheetData sheetId="2123"/>
      <sheetData sheetId="2124">
        <row r="23">
          <cell r="V23" t="str">
            <v>Eng° Luiz Tadeu Parisi</v>
          </cell>
        </row>
      </sheetData>
      <sheetData sheetId="2125"/>
      <sheetData sheetId="2126"/>
      <sheetData sheetId="2127"/>
      <sheetData sheetId="2128"/>
      <sheetData sheetId="2129">
        <row r="23">
          <cell r="V23" t="str">
            <v>Eng° Luiz Tadeu Parisi</v>
          </cell>
        </row>
      </sheetData>
      <sheetData sheetId="2130" refreshError="1"/>
      <sheetData sheetId="2131" refreshError="1"/>
      <sheetData sheetId="2132" refreshError="1"/>
      <sheetData sheetId="2133" refreshError="1"/>
      <sheetData sheetId="2134" refreshError="1"/>
      <sheetData sheetId="2135" refreshError="1"/>
      <sheetData sheetId="2136"/>
      <sheetData sheetId="2137"/>
      <sheetData sheetId="2138"/>
      <sheetData sheetId="2139">
        <row r="1">
          <cell r="B1" t="str">
            <v>MINISTÉRIO DOS TRANSPORTES</v>
          </cell>
        </row>
      </sheetData>
      <sheetData sheetId="2140"/>
      <sheetData sheetId="2141">
        <row r="3">
          <cell r="A3">
            <v>4</v>
          </cell>
        </row>
      </sheetData>
      <sheetData sheetId="2142"/>
      <sheetData sheetId="2143">
        <row r="3">
          <cell r="A3">
            <v>1</v>
          </cell>
        </row>
      </sheetData>
      <sheetData sheetId="2144">
        <row r="1">
          <cell r="B1" t="str">
            <v>MINISTÉRIO DOS TRANSPORTES</v>
          </cell>
        </row>
      </sheetData>
      <sheetData sheetId="2145"/>
      <sheetData sheetId="2146"/>
      <sheetData sheetId="2147" refreshError="1"/>
      <sheetData sheetId="2148" refreshError="1"/>
      <sheetData sheetId="2149" refreshError="1"/>
      <sheetData sheetId="2150" refreshError="1"/>
      <sheetData sheetId="2151" refreshError="1"/>
      <sheetData sheetId="2152" refreshError="1"/>
      <sheetData sheetId="2153"/>
      <sheetData sheetId="2154"/>
      <sheetData sheetId="2155"/>
      <sheetData sheetId="2156"/>
      <sheetData sheetId="2157"/>
      <sheetData sheetId="2158"/>
      <sheetData sheetId="2159">
        <row r="12">
          <cell r="L12" t="str">
            <v>Firma: Encomind Engenharia Com e Ind Ltda</v>
          </cell>
        </row>
      </sheetData>
      <sheetData sheetId="2160"/>
      <sheetData sheetId="2161"/>
      <sheetData sheetId="2162"/>
      <sheetData sheetId="2163"/>
      <sheetData sheetId="2164">
        <row r="3">
          <cell r="A3" t="str">
            <v xml:space="preserve"> Obra: Pavimentação Asfáltica</v>
          </cell>
        </row>
      </sheetData>
      <sheetData sheetId="2165"/>
      <sheetData sheetId="2166"/>
      <sheetData sheetId="2167"/>
      <sheetData sheetId="2168"/>
      <sheetData sheetId="2169">
        <row r="3">
          <cell r="A3" t="str">
            <v xml:space="preserve"> Obra: Pavimentação Asfáltica</v>
          </cell>
        </row>
      </sheetData>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ow r="3">
          <cell r="A3">
            <v>1</v>
          </cell>
        </row>
      </sheetData>
      <sheetData sheetId="2378"/>
      <sheetData sheetId="2379"/>
      <sheetData sheetId="2380"/>
      <sheetData sheetId="2381"/>
      <sheetData sheetId="2382"/>
      <sheetData sheetId="2383" refreshError="1"/>
      <sheetData sheetId="2384" refreshError="1"/>
      <sheetData sheetId="2385">
        <row r="1">
          <cell r="A1" t="str">
            <v>PLACA</v>
          </cell>
        </row>
      </sheetData>
      <sheetData sheetId="2386" refreshError="1"/>
      <sheetData sheetId="2387">
        <row r="1">
          <cell r="A1" t="str">
            <v>PLACA</v>
          </cell>
        </row>
      </sheetData>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ow r="1">
          <cell r="A1" t="str">
            <v>DATA</v>
          </cell>
        </row>
      </sheetData>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ow r="1">
          <cell r="B1" t="str">
            <v>DELTA CONSTRUÇÕES S/A</v>
          </cell>
        </row>
      </sheetData>
      <sheetData sheetId="2537">
        <row r="7">
          <cell r="B7" t="str">
            <v>NUMERO</v>
          </cell>
        </row>
      </sheetData>
      <sheetData sheetId="2538">
        <row r="1">
          <cell r="B1" t="str">
            <v>DELTA CONSTRUÇÕES S/A</v>
          </cell>
        </row>
      </sheetData>
      <sheetData sheetId="2539">
        <row r="7">
          <cell r="B7" t="str">
            <v>NUMERO</v>
          </cell>
        </row>
      </sheetData>
      <sheetData sheetId="2540"/>
      <sheetData sheetId="2541">
        <row r="2">
          <cell r="C2" t="str">
            <v>_x000E_CONTROLE DE QUALIDADE DE CONCRETO ASFALTICO_x000E_</v>
          </cell>
        </row>
      </sheetData>
      <sheetData sheetId="2542"/>
      <sheetData sheetId="2543">
        <row r="1">
          <cell r="B1" t="str">
            <v>DELTA CONSTRUÇÕES S/A</v>
          </cell>
        </row>
      </sheetData>
      <sheetData sheetId="2544">
        <row r="1">
          <cell r="A1" t="str">
            <v>DATA</v>
          </cell>
        </row>
      </sheetData>
      <sheetData sheetId="2545">
        <row r="1">
          <cell r="A1" t="str">
            <v>DATA</v>
          </cell>
        </row>
      </sheetData>
      <sheetData sheetId="2546"/>
      <sheetData sheetId="2547">
        <row r="1">
          <cell r="A1" t="str">
            <v>PLACA</v>
          </cell>
        </row>
      </sheetData>
      <sheetData sheetId="2548"/>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ow r="1">
          <cell r="B1" t="str">
            <v>DELTA CONSTRUÇÕES S/A</v>
          </cell>
        </row>
      </sheetData>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sheetData sheetId="2610" refreshError="1"/>
      <sheetData sheetId="2611" refreshError="1"/>
      <sheetData sheetId="2612" refreshError="1"/>
      <sheetData sheetId="2613" refreshError="1"/>
      <sheetData sheetId="2614" refreshError="1"/>
      <sheetData sheetId="2615" refreshError="1"/>
      <sheetData sheetId="2616" refreshError="1"/>
      <sheetData sheetId="2617">
        <row r="26">
          <cell r="A26" t="str">
            <v>CBUQ</v>
          </cell>
        </row>
      </sheetData>
      <sheetData sheetId="2618"/>
      <sheetData sheetId="2619" refreshError="1"/>
      <sheetData sheetId="2620" refreshError="1"/>
      <sheetData sheetId="2621">
        <row r="1">
          <cell r="A1" t="str">
            <v>PLACA</v>
          </cell>
        </row>
      </sheetData>
      <sheetData sheetId="2622"/>
      <sheetData sheetId="2623">
        <row r="1">
          <cell r="A1" t="str">
            <v>DATA</v>
          </cell>
        </row>
      </sheetData>
      <sheetData sheetId="2624">
        <row r="3">
          <cell r="A3">
            <v>4</v>
          </cell>
        </row>
      </sheetData>
      <sheetData sheetId="2625"/>
      <sheetData sheetId="2626"/>
      <sheetData sheetId="2627"/>
      <sheetData sheetId="2628">
        <row r="12">
          <cell r="L12" t="str">
            <v>Firma: Encomind Engenharia Com e Ind Ltda</v>
          </cell>
        </row>
      </sheetData>
      <sheetData sheetId="2629"/>
      <sheetData sheetId="2630"/>
      <sheetData sheetId="2631"/>
      <sheetData sheetId="2632"/>
      <sheetData sheetId="2633">
        <row r="3">
          <cell r="A3" t="str">
            <v xml:space="preserve"> Obra: Pavimentação Asfáltica</v>
          </cell>
        </row>
      </sheetData>
      <sheetData sheetId="2634">
        <row r="3">
          <cell r="A3">
            <v>4.5</v>
          </cell>
        </row>
      </sheetData>
      <sheetData sheetId="2635">
        <row r="1">
          <cell r="A1" t="str">
            <v>PLACA</v>
          </cell>
        </row>
      </sheetData>
      <sheetData sheetId="2636"/>
      <sheetData sheetId="2637"/>
      <sheetData sheetId="2638"/>
      <sheetData sheetId="2639"/>
      <sheetData sheetId="2640"/>
      <sheetData sheetId="2641">
        <row r="26">
          <cell r="A26" t="str">
            <v>CBUQ</v>
          </cell>
        </row>
      </sheetData>
      <sheetData sheetId="2642">
        <row r="26">
          <cell r="A26" t="str">
            <v>CBUQ</v>
          </cell>
        </row>
      </sheetData>
      <sheetData sheetId="2643">
        <row r="26">
          <cell r="A26" t="str">
            <v>CBUQ</v>
          </cell>
        </row>
      </sheetData>
      <sheetData sheetId="2644">
        <row r="26">
          <cell r="A26" t="str">
            <v>CBUQ</v>
          </cell>
        </row>
      </sheetData>
      <sheetData sheetId="2645"/>
      <sheetData sheetId="2646"/>
      <sheetData sheetId="2647"/>
      <sheetData sheetId="2648"/>
      <sheetData sheetId="2649"/>
      <sheetData sheetId="2650"/>
      <sheetData sheetId="2651"/>
      <sheetData sheetId="2652">
        <row r="1">
          <cell r="B1" t="str">
            <v>DELTA CONSTRUÇÕES S/A</v>
          </cell>
        </row>
      </sheetData>
      <sheetData sheetId="2653">
        <row r="1">
          <cell r="A1" t="str">
            <v>PLACA</v>
          </cell>
        </row>
      </sheetData>
      <sheetData sheetId="2654"/>
      <sheetData sheetId="2655"/>
      <sheetData sheetId="2656"/>
      <sheetData sheetId="2657"/>
      <sheetData sheetId="2658">
        <row r="3">
          <cell r="A3">
            <v>1</v>
          </cell>
        </row>
      </sheetData>
      <sheetData sheetId="2659"/>
      <sheetData sheetId="2660"/>
      <sheetData sheetId="2661"/>
      <sheetData sheetId="2662"/>
      <sheetData sheetId="2663"/>
      <sheetData sheetId="2664"/>
      <sheetData sheetId="2665">
        <row r="3">
          <cell r="A3">
            <v>4</v>
          </cell>
        </row>
      </sheetData>
      <sheetData sheetId="2666"/>
      <sheetData sheetId="2667"/>
      <sheetData sheetId="2668">
        <row r="3">
          <cell r="A3">
            <v>1</v>
          </cell>
        </row>
      </sheetData>
      <sheetData sheetId="2669"/>
      <sheetData sheetId="2670"/>
      <sheetData sheetId="2671"/>
      <sheetData sheetId="2672"/>
      <sheetData sheetId="2673"/>
      <sheetData sheetId="2674"/>
      <sheetData sheetId="2675"/>
      <sheetData sheetId="2676">
        <row r="3">
          <cell r="A3">
            <v>4</v>
          </cell>
        </row>
      </sheetData>
      <sheetData sheetId="2677">
        <row r="32">
          <cell r="N32">
            <v>155.33799999999999</v>
          </cell>
        </row>
      </sheetData>
      <sheetData sheetId="2678"/>
      <sheetData sheetId="2679"/>
      <sheetData sheetId="2680"/>
      <sheetData sheetId="2681"/>
      <sheetData sheetId="2682"/>
      <sheetData sheetId="2683"/>
      <sheetData sheetId="2684"/>
      <sheetData sheetId="2685"/>
      <sheetData sheetId="2686"/>
      <sheetData sheetId="2687"/>
      <sheetData sheetId="2688" refreshError="1"/>
      <sheetData sheetId="2689" refreshError="1"/>
      <sheetData sheetId="2690"/>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sheetData sheetId="2703"/>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sheetData sheetId="2779"/>
      <sheetData sheetId="2780"/>
      <sheetData sheetId="2781"/>
      <sheetData sheetId="2782">
        <row r="3">
          <cell r="A3">
            <v>4</v>
          </cell>
        </row>
      </sheetData>
      <sheetData sheetId="2783"/>
      <sheetData sheetId="2784"/>
      <sheetData sheetId="2785"/>
      <sheetData sheetId="2786"/>
      <sheetData sheetId="2787"/>
      <sheetData sheetId="2788"/>
      <sheetData sheetId="2789"/>
      <sheetData sheetId="2790"/>
      <sheetData sheetId="2791"/>
      <sheetData sheetId="2792"/>
      <sheetData sheetId="2793">
        <row r="400">
          <cell r="H400">
            <v>0.52</v>
          </cell>
        </row>
      </sheetData>
      <sheetData sheetId="2794"/>
      <sheetData sheetId="2795"/>
      <sheetData sheetId="2796">
        <row r="3">
          <cell r="A3">
            <v>1</v>
          </cell>
        </row>
      </sheetData>
      <sheetData sheetId="2797">
        <row r="1">
          <cell r="A1" t="str">
            <v>DATA</v>
          </cell>
        </row>
      </sheetData>
      <sheetData sheetId="2798">
        <row r="1">
          <cell r="A1" t="str">
            <v>DATA</v>
          </cell>
        </row>
      </sheetData>
      <sheetData sheetId="2799">
        <row r="3">
          <cell r="A3">
            <v>1</v>
          </cell>
        </row>
      </sheetData>
      <sheetData sheetId="2800">
        <row r="1">
          <cell r="B1" t="str">
            <v>DELTA CONSTRUÇÕES S/A</v>
          </cell>
        </row>
      </sheetData>
      <sheetData sheetId="2801">
        <row r="3">
          <cell r="A3">
            <v>1</v>
          </cell>
        </row>
      </sheetData>
      <sheetData sheetId="2802">
        <row r="1">
          <cell r="A1" t="str">
            <v>PLACA</v>
          </cell>
        </row>
      </sheetData>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row r="7">
          <cell r="B7" t="str">
            <v>NUMERO</v>
          </cell>
        </row>
      </sheetData>
      <sheetData sheetId="2835">
        <row r="7">
          <cell r="B7" t="str">
            <v>NUMERO</v>
          </cell>
        </row>
      </sheetData>
      <sheetData sheetId="2836"/>
      <sheetData sheetId="2837">
        <row r="7">
          <cell r="B7" t="str">
            <v>NUMERO</v>
          </cell>
        </row>
      </sheetData>
      <sheetData sheetId="2838"/>
      <sheetData sheetId="2839"/>
      <sheetData sheetId="2840"/>
      <sheetData sheetId="2841"/>
      <sheetData sheetId="2842" refreshError="1"/>
      <sheetData sheetId="2843"/>
      <sheetData sheetId="2844"/>
      <sheetData sheetId="2845" refreshError="1"/>
      <sheetData sheetId="2846"/>
      <sheetData sheetId="2847" refreshError="1"/>
      <sheetData sheetId="2848">
        <row r="25">
          <cell r="D25">
            <v>1</v>
          </cell>
        </row>
      </sheetData>
      <sheetData sheetId="2849">
        <row r="26">
          <cell r="A26" t="str">
            <v>CBUQ</v>
          </cell>
        </row>
      </sheetData>
      <sheetData sheetId="2850">
        <row r="1">
          <cell r="B1" t="str">
            <v>035/2004-08</v>
          </cell>
        </row>
      </sheetData>
      <sheetData sheetId="2851" refreshError="1"/>
      <sheetData sheetId="2852"/>
      <sheetData sheetId="2853">
        <row r="8">
          <cell r="F8">
            <v>1</v>
          </cell>
        </row>
      </sheetData>
      <sheetData sheetId="2854">
        <row r="7">
          <cell r="B7" t="str">
            <v>NUMERO</v>
          </cell>
        </row>
      </sheetData>
      <sheetData sheetId="2855"/>
      <sheetData sheetId="2856"/>
      <sheetData sheetId="2857"/>
      <sheetData sheetId="2858"/>
      <sheetData sheetId="2859"/>
      <sheetData sheetId="2860">
        <row r="3">
          <cell r="A3">
            <v>1</v>
          </cell>
        </row>
      </sheetData>
      <sheetData sheetId="2861"/>
      <sheetData sheetId="2862"/>
      <sheetData sheetId="2863"/>
      <sheetData sheetId="2864"/>
      <sheetData sheetId="2865"/>
      <sheetData sheetId="2866"/>
      <sheetData sheetId="2867"/>
      <sheetData sheetId="2868"/>
      <sheetData sheetId="2869"/>
      <sheetData sheetId="2870"/>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row r="6">
          <cell r="D6" t="str">
            <v>CAMG</v>
          </cell>
        </row>
      </sheetData>
      <sheetData sheetId="2905"/>
      <sheetData sheetId="2906">
        <row r="3">
          <cell r="A3">
            <v>1</v>
          </cell>
        </row>
      </sheetData>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sheetData sheetId="3018"/>
      <sheetData sheetId="3019"/>
      <sheetData sheetId="3020"/>
      <sheetData sheetId="3021" refreshError="1"/>
      <sheetData sheetId="3022"/>
      <sheetData sheetId="3023"/>
      <sheetData sheetId="3024"/>
      <sheetData sheetId="3025"/>
      <sheetData sheetId="3026"/>
      <sheetData sheetId="3027"/>
      <sheetData sheetId="3028">
        <row r="6">
          <cell r="D6" t="str">
            <v>CAMG</v>
          </cell>
        </row>
      </sheetData>
      <sheetData sheetId="3029"/>
      <sheetData sheetId="3030"/>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sheetData sheetId="3048"/>
      <sheetData sheetId="3049" refreshError="1"/>
      <sheetData sheetId="3050" refreshError="1"/>
      <sheetData sheetId="3051"/>
      <sheetData sheetId="3052">
        <row r="6">
          <cell r="D6" t="str">
            <v>CAMG</v>
          </cell>
        </row>
      </sheetData>
      <sheetData sheetId="3053"/>
      <sheetData sheetId="3054"/>
      <sheetData sheetId="3055"/>
      <sheetData sheetId="3056"/>
      <sheetData sheetId="3057"/>
      <sheetData sheetId="3058"/>
      <sheetData sheetId="3059"/>
      <sheetData sheetId="3060"/>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row r="13">
          <cell r="B13" t="str">
            <v>Firma: DESTESA TERRA CONSTRUÇÕES LTDA.</v>
          </cell>
        </row>
      </sheetData>
      <sheetData sheetId="3099" refreshError="1"/>
      <sheetData sheetId="3100"/>
      <sheetData sheetId="3101">
        <row r="7">
          <cell r="F7" t="str">
            <v>463/2009/00/00 - ASJU</v>
          </cell>
        </row>
      </sheetData>
      <sheetData sheetId="3102"/>
      <sheetData sheetId="3103"/>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ow r="4">
          <cell r="B4" t="str">
            <v>Restauração Pista Simples</v>
          </cell>
        </row>
      </sheetData>
      <sheetData sheetId="3213"/>
      <sheetData sheetId="3214"/>
      <sheetData sheetId="3215"/>
      <sheetData sheetId="3216"/>
      <sheetData sheetId="3217"/>
      <sheetData sheetId="3218"/>
      <sheetData sheetId="3219"/>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sheetData sheetId="3248"/>
      <sheetData sheetId="3249"/>
      <sheetData sheetId="3250"/>
      <sheetData sheetId="3251" refreshError="1"/>
      <sheetData sheetId="3252"/>
      <sheetData sheetId="3253" refreshError="1"/>
      <sheetData sheetId="3254"/>
      <sheetData sheetId="3255"/>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ow r="1">
          <cell r="B1" t="str">
            <v>DELTA CONSTRUÇÕES S/A</v>
          </cell>
        </row>
      </sheetData>
      <sheetData sheetId="3304" refreshError="1"/>
      <sheetData sheetId="3305" refreshError="1"/>
      <sheetData sheetId="3306" refreshError="1"/>
      <sheetData sheetId="3307" refreshError="1"/>
      <sheetData sheetId="3308"/>
      <sheetData sheetId="3309" refreshError="1"/>
      <sheetData sheetId="3310" refreshError="1"/>
      <sheetData sheetId="3311" refreshError="1"/>
      <sheetData sheetId="3312" refreshError="1"/>
      <sheetData sheetId="3313" refreshError="1"/>
      <sheetData sheetId="3314" refreshError="1"/>
      <sheetData sheetId="3315"/>
      <sheetData sheetId="3316"/>
      <sheetData sheetId="3317" refreshError="1"/>
      <sheetData sheetId="3318"/>
      <sheetData sheetId="3319"/>
      <sheetData sheetId="3320"/>
      <sheetData sheetId="3321" refreshError="1"/>
      <sheetData sheetId="3322" refreshError="1"/>
      <sheetData sheetId="3323" refreshError="1"/>
      <sheetData sheetId="3324" refreshError="1"/>
      <sheetData sheetId="3325" refreshError="1"/>
      <sheetData sheetId="3326"/>
      <sheetData sheetId="3327">
        <row r="19">
          <cell r="G19" t="str">
            <v>M410</v>
          </cell>
        </row>
      </sheetData>
      <sheetData sheetId="3328"/>
      <sheetData sheetId="3329"/>
      <sheetData sheetId="3330"/>
      <sheetData sheetId="3331"/>
      <sheetData sheetId="3332"/>
      <sheetData sheetId="3333"/>
      <sheetData sheetId="3334"/>
      <sheetData sheetId="3335">
        <row r="6">
          <cell r="D6" t="str">
            <v>CAMG</v>
          </cell>
        </row>
      </sheetData>
      <sheetData sheetId="3336"/>
      <sheetData sheetId="3337">
        <row r="1">
          <cell r="B1" t="str">
            <v>MARCA MOD.</v>
          </cell>
        </row>
      </sheetData>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row r="3">
          <cell r="A3">
            <v>4</v>
          </cell>
        </row>
      </sheetData>
      <sheetData sheetId="3357"/>
      <sheetData sheetId="3358">
        <row r="6">
          <cell r="D6" t="str">
            <v>CAMG</v>
          </cell>
        </row>
      </sheetData>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row r="4">
          <cell r="B4" t="str">
            <v>BR-230/MA</v>
          </cell>
        </row>
      </sheetData>
      <sheetData sheetId="3410">
        <row r="1">
          <cell r="B1" t="str">
            <v>MINISTÉRIO DOS TRANSPORTES</v>
          </cell>
        </row>
      </sheetData>
      <sheetData sheetId="3411"/>
      <sheetData sheetId="3412"/>
      <sheetData sheetId="3413"/>
      <sheetData sheetId="3414"/>
      <sheetData sheetId="3415"/>
      <sheetData sheetId="3416"/>
      <sheetData sheetId="3417">
        <row r="4">
          <cell r="B4" t="str">
            <v>BR-230/MA</v>
          </cell>
        </row>
      </sheetData>
      <sheetData sheetId="3418">
        <row r="1">
          <cell r="B1" t="str">
            <v>MINISTÉRIO DOS TRANSPORTES</v>
          </cell>
        </row>
      </sheetData>
      <sheetData sheetId="3419"/>
      <sheetData sheetId="3420"/>
      <sheetData sheetId="3421"/>
      <sheetData sheetId="3422"/>
      <sheetData sheetId="3423">
        <row r="50">
          <cell r="S50">
            <v>528.90000000000009</v>
          </cell>
        </row>
      </sheetData>
      <sheetData sheetId="3424"/>
      <sheetData sheetId="3425"/>
      <sheetData sheetId="3426">
        <row r="53">
          <cell r="H53">
            <v>0.64552099465240642</v>
          </cell>
        </row>
      </sheetData>
      <sheetData sheetId="3427"/>
      <sheetData sheetId="3428"/>
      <sheetData sheetId="3429"/>
      <sheetData sheetId="3430"/>
      <sheetData sheetId="3431"/>
      <sheetData sheetId="3432">
        <row r="1">
          <cell r="A1" t="str">
            <v>DATA</v>
          </cell>
        </row>
      </sheetData>
      <sheetData sheetId="3433">
        <row r="3">
          <cell r="A3">
            <v>4</v>
          </cell>
        </row>
      </sheetData>
      <sheetData sheetId="3434"/>
      <sheetData sheetId="3435"/>
      <sheetData sheetId="3436"/>
      <sheetData sheetId="3437"/>
      <sheetData sheetId="3438"/>
      <sheetData sheetId="3439"/>
      <sheetData sheetId="3440"/>
      <sheetData sheetId="3441"/>
      <sheetData sheetId="3442"/>
      <sheetData sheetId="3443">
        <row r="1">
          <cell r="A1" t="str">
            <v>PLACA</v>
          </cell>
        </row>
      </sheetData>
      <sheetData sheetId="3444">
        <row r="3">
          <cell r="A3">
            <v>1</v>
          </cell>
        </row>
      </sheetData>
      <sheetData sheetId="3445" refreshError="1"/>
      <sheetData sheetId="3446" refreshError="1"/>
      <sheetData sheetId="3447" refreshError="1"/>
      <sheetData sheetId="3448" refreshError="1"/>
      <sheetData sheetId="3449" refreshError="1"/>
      <sheetData sheetId="3450" refreshError="1"/>
      <sheetData sheetId="3451">
        <row r="2">
          <cell r="C2">
            <v>2009</v>
          </cell>
        </row>
      </sheetData>
      <sheetData sheetId="3452" refreshError="1"/>
      <sheetData sheetId="3453" refreshError="1"/>
      <sheetData sheetId="3454">
        <row r="1">
          <cell r="A1" t="str">
            <v>DATA</v>
          </cell>
        </row>
      </sheetData>
      <sheetData sheetId="3455">
        <row r="1">
          <cell r="A1" t="str">
            <v>PLACA</v>
          </cell>
        </row>
      </sheetData>
      <sheetData sheetId="3456">
        <row r="1">
          <cell r="B1" t="str">
            <v>DELTA CONSTRUÇÕES S/A</v>
          </cell>
        </row>
      </sheetData>
      <sheetData sheetId="3457"/>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sheetData sheetId="3472"/>
      <sheetData sheetId="3473"/>
      <sheetData sheetId="3474">
        <row r="3">
          <cell r="A3">
            <v>4</v>
          </cell>
        </row>
      </sheetData>
      <sheetData sheetId="3475"/>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sheetData sheetId="3492" refreshError="1"/>
      <sheetData sheetId="3493" refreshError="1"/>
      <sheetData sheetId="3494"/>
      <sheetData sheetId="3495"/>
      <sheetData sheetId="3496"/>
      <sheetData sheetId="3497"/>
      <sheetData sheetId="3498"/>
      <sheetData sheetId="3499"/>
      <sheetData sheetId="3500"/>
      <sheetData sheetId="3501"/>
      <sheetData sheetId="3502"/>
      <sheetData sheetId="3503" refreshError="1"/>
      <sheetData sheetId="3504" refreshError="1"/>
      <sheetData sheetId="3505" refreshError="1"/>
      <sheetData sheetId="3506" refreshError="1"/>
      <sheetData sheetId="3507"/>
      <sheetData sheetId="3508"/>
      <sheetData sheetId="3509" refreshError="1"/>
      <sheetData sheetId="3510"/>
      <sheetData sheetId="3511"/>
      <sheetData sheetId="3512"/>
      <sheetData sheetId="3513" refreshError="1"/>
      <sheetData sheetId="3514"/>
      <sheetData sheetId="3515"/>
      <sheetData sheetId="3516"/>
      <sheetData sheetId="3517"/>
      <sheetData sheetId="3518"/>
      <sheetData sheetId="3519"/>
      <sheetData sheetId="3520"/>
      <sheetData sheetId="3521" refreshError="1"/>
      <sheetData sheetId="3522"/>
      <sheetData sheetId="3523"/>
      <sheetData sheetId="3524" refreshError="1"/>
      <sheetData sheetId="3525"/>
      <sheetData sheetId="3526" refreshError="1"/>
      <sheetData sheetId="3527"/>
      <sheetData sheetId="3528" refreshError="1"/>
      <sheetData sheetId="3529" refreshError="1"/>
      <sheetData sheetId="3530"/>
      <sheetData sheetId="3531"/>
      <sheetData sheetId="3532"/>
      <sheetData sheetId="3533" refreshError="1"/>
      <sheetData sheetId="3534"/>
      <sheetData sheetId="3535"/>
      <sheetData sheetId="3536" refreshError="1"/>
      <sheetData sheetId="3537" refreshError="1"/>
      <sheetData sheetId="3538" refreshError="1"/>
      <sheetData sheetId="3539" refreshError="1"/>
      <sheetData sheetId="3540"/>
      <sheetData sheetId="3541"/>
      <sheetData sheetId="3542" refreshError="1"/>
      <sheetData sheetId="3543"/>
      <sheetData sheetId="3544" refreshError="1"/>
      <sheetData sheetId="3545" refreshError="1"/>
      <sheetData sheetId="3546" refreshError="1"/>
      <sheetData sheetId="3547"/>
      <sheetData sheetId="3548" refreshError="1"/>
      <sheetData sheetId="3549" refreshError="1"/>
      <sheetData sheetId="3550" refreshError="1"/>
      <sheetData sheetId="3551" refreshError="1"/>
      <sheetData sheetId="3552">
        <row r="11">
          <cell r="D11">
            <v>271.25799999999998</v>
          </cell>
        </row>
      </sheetData>
      <sheetData sheetId="3553">
        <row r="9">
          <cell r="B9">
            <v>1748.12</v>
          </cell>
        </row>
      </sheetData>
      <sheetData sheetId="3554"/>
      <sheetData sheetId="3555" refreshError="1"/>
      <sheetData sheetId="3556">
        <row r="7">
          <cell r="C7">
            <v>0</v>
          </cell>
        </row>
      </sheetData>
      <sheetData sheetId="3557">
        <row r="7">
          <cell r="O7">
            <v>35</v>
          </cell>
        </row>
      </sheetData>
      <sheetData sheetId="3558" refreshError="1"/>
      <sheetData sheetId="3559">
        <row r="18">
          <cell r="T18">
            <v>0</v>
          </cell>
        </row>
      </sheetData>
      <sheetData sheetId="3560">
        <row r="3">
          <cell r="T3">
            <v>2.2000000000000002</v>
          </cell>
        </row>
      </sheetData>
      <sheetData sheetId="3561">
        <row r="31">
          <cell r="N31">
            <v>69.790999999999997</v>
          </cell>
        </row>
      </sheetData>
      <sheetData sheetId="3562">
        <row r="25">
          <cell r="K25">
            <v>56.841999999999999</v>
          </cell>
        </row>
      </sheetData>
      <sheetData sheetId="3563">
        <row r="41">
          <cell r="L41">
            <v>10.199999999999999</v>
          </cell>
        </row>
      </sheetData>
      <sheetData sheetId="3564">
        <row r="30">
          <cell r="L30">
            <v>14.96</v>
          </cell>
        </row>
      </sheetData>
      <sheetData sheetId="3565">
        <row r="22">
          <cell r="K22">
            <v>0</v>
          </cell>
        </row>
      </sheetData>
      <sheetData sheetId="3566">
        <row r="18">
          <cell r="M18">
            <v>0</v>
          </cell>
        </row>
      </sheetData>
      <sheetData sheetId="3567">
        <row r="66">
          <cell r="I66">
            <v>23787</v>
          </cell>
        </row>
      </sheetData>
      <sheetData sheetId="3568">
        <row r="33">
          <cell r="N33">
            <v>0</v>
          </cell>
        </row>
      </sheetData>
      <sheetData sheetId="3569">
        <row r="22">
          <cell r="L22">
            <v>0</v>
          </cell>
        </row>
      </sheetData>
      <sheetData sheetId="3570">
        <row r="16">
          <cell r="L16">
            <v>0</v>
          </cell>
        </row>
      </sheetData>
      <sheetData sheetId="3571">
        <row r="24">
          <cell r="K24">
            <v>24.64</v>
          </cell>
        </row>
      </sheetData>
      <sheetData sheetId="3572">
        <row r="10">
          <cell r="I10">
            <v>0</v>
          </cell>
        </row>
      </sheetData>
      <sheetData sheetId="3573">
        <row r="18">
          <cell r="H18">
            <v>0</v>
          </cell>
        </row>
      </sheetData>
      <sheetData sheetId="3574">
        <row r="85">
          <cell r="M85">
            <v>0</v>
          </cell>
        </row>
      </sheetData>
      <sheetData sheetId="3575">
        <row r="16">
          <cell r="N16">
            <v>2681.9</v>
          </cell>
        </row>
      </sheetData>
      <sheetData sheetId="3576">
        <row r="12">
          <cell r="N12">
            <v>32.96</v>
          </cell>
        </row>
      </sheetData>
      <sheetData sheetId="3577">
        <row r="12">
          <cell r="N12">
            <v>0</v>
          </cell>
        </row>
      </sheetData>
      <sheetData sheetId="3578">
        <row r="22">
          <cell r="J22">
            <v>0</v>
          </cell>
        </row>
      </sheetData>
      <sheetData sheetId="3579">
        <row r="10">
          <cell r="L10">
            <v>0</v>
          </cell>
        </row>
      </sheetData>
      <sheetData sheetId="3580">
        <row r="15">
          <cell r="M15">
            <v>0</v>
          </cell>
        </row>
      </sheetData>
      <sheetData sheetId="3581">
        <row r="15">
          <cell r="N15">
            <v>0</v>
          </cell>
        </row>
      </sheetData>
      <sheetData sheetId="3582">
        <row r="14">
          <cell r="E14">
            <v>0</v>
          </cell>
        </row>
      </sheetData>
      <sheetData sheetId="3583">
        <row r="9">
          <cell r="I9">
            <v>0</v>
          </cell>
        </row>
      </sheetData>
      <sheetData sheetId="3584">
        <row r="19">
          <cell r="K19">
            <v>0</v>
          </cell>
        </row>
      </sheetData>
      <sheetData sheetId="3585">
        <row r="21">
          <cell r="M21">
            <v>0</v>
          </cell>
        </row>
      </sheetData>
      <sheetData sheetId="3586" refreshError="1"/>
      <sheetData sheetId="3587" refreshError="1"/>
      <sheetData sheetId="3588" refreshError="1"/>
      <sheetData sheetId="3589"/>
      <sheetData sheetId="3590"/>
      <sheetData sheetId="3591"/>
      <sheetData sheetId="3592"/>
      <sheetData sheetId="3593"/>
      <sheetData sheetId="3594"/>
      <sheetData sheetId="3595" refreshError="1"/>
      <sheetData sheetId="3596"/>
      <sheetData sheetId="3597"/>
      <sheetData sheetId="3598" refreshError="1"/>
      <sheetData sheetId="3599"/>
      <sheetData sheetId="3600" refreshError="1"/>
      <sheetData sheetId="3601"/>
      <sheetData sheetId="3602"/>
      <sheetData sheetId="3603"/>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sheetData sheetId="3617" refreshError="1"/>
      <sheetData sheetId="3618"/>
      <sheetData sheetId="3619"/>
      <sheetData sheetId="3620"/>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ow r="38">
          <cell r="K38">
            <v>6.7779999999999996</v>
          </cell>
        </row>
      </sheetData>
      <sheetData sheetId="3711">
        <row r="94">
          <cell r="N94">
            <v>27.867000000000001</v>
          </cell>
        </row>
      </sheetData>
      <sheetData sheetId="3712">
        <row r="62">
          <cell r="N62">
            <v>5.59</v>
          </cell>
        </row>
      </sheetData>
      <sheetData sheetId="3713" refreshError="1"/>
      <sheetData sheetId="3714"/>
      <sheetData sheetId="3715"/>
      <sheetData sheetId="3716">
        <row r="28">
          <cell r="O28">
            <v>156.108</v>
          </cell>
        </row>
      </sheetData>
      <sheetData sheetId="3717">
        <row r="32">
          <cell r="N32">
            <v>0.51500000000000001</v>
          </cell>
        </row>
      </sheetData>
      <sheetData sheetId="3718"/>
      <sheetData sheetId="3719"/>
      <sheetData sheetId="3720">
        <row r="37">
          <cell r="N37">
            <v>291.42</v>
          </cell>
        </row>
      </sheetData>
      <sheetData sheetId="3721"/>
      <sheetData sheetId="3722">
        <row r="30">
          <cell r="K30">
            <v>70</v>
          </cell>
        </row>
      </sheetData>
      <sheetData sheetId="3723"/>
      <sheetData sheetId="3724">
        <row r="32">
          <cell r="I32">
            <v>27.975999999999999</v>
          </cell>
        </row>
      </sheetData>
      <sheetData sheetId="3725">
        <row r="24">
          <cell r="I24">
            <v>1619.8810000000001</v>
          </cell>
        </row>
      </sheetData>
      <sheetData sheetId="3726">
        <row r="25">
          <cell r="I25">
            <v>16693.044999999998</v>
          </cell>
        </row>
      </sheetData>
      <sheetData sheetId="3727"/>
      <sheetData sheetId="3728"/>
      <sheetData sheetId="3729"/>
      <sheetData sheetId="3730">
        <row r="38">
          <cell r="D38">
            <v>35.381999999999998</v>
          </cell>
        </row>
      </sheetData>
      <sheetData sheetId="3731">
        <row r="18">
          <cell r="D18">
            <v>48.021999999999998</v>
          </cell>
        </row>
      </sheetData>
      <sheetData sheetId="3732">
        <row r="19">
          <cell r="C19">
            <v>1.7999999999999999E-2</v>
          </cell>
        </row>
      </sheetData>
      <sheetData sheetId="3733"/>
      <sheetData sheetId="3734">
        <row r="19">
          <cell r="C19">
            <v>0.01</v>
          </cell>
        </row>
      </sheetData>
      <sheetData sheetId="3735">
        <row r="19">
          <cell r="C19">
            <v>418.88</v>
          </cell>
        </row>
      </sheetData>
      <sheetData sheetId="3736"/>
      <sheetData sheetId="3737"/>
      <sheetData sheetId="3738">
        <row r="31">
          <cell r="O31">
            <v>0</v>
          </cell>
        </row>
      </sheetData>
      <sheetData sheetId="3739"/>
      <sheetData sheetId="3740"/>
      <sheetData sheetId="3741"/>
      <sheetData sheetId="3742" refreshError="1"/>
      <sheetData sheetId="3743">
        <row r="26">
          <cell r="H26">
            <v>3.69</v>
          </cell>
        </row>
      </sheetData>
      <sheetData sheetId="3744"/>
      <sheetData sheetId="3745">
        <row r="44">
          <cell r="O44">
            <v>0</v>
          </cell>
        </row>
      </sheetData>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row r="21">
          <cell r="H21">
            <v>0</v>
          </cell>
        </row>
      </sheetData>
      <sheetData sheetId="3764"/>
      <sheetData sheetId="3765"/>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ow r="1">
          <cell r="A1" t="str">
            <v>PLACA</v>
          </cell>
        </row>
      </sheetData>
      <sheetData sheetId="3870">
        <row r="1">
          <cell r="A1" t="str">
            <v>PLACA</v>
          </cell>
        </row>
      </sheetData>
      <sheetData sheetId="3871">
        <row r="1">
          <cell r="A1" t="str">
            <v>PLACA</v>
          </cell>
        </row>
      </sheetData>
      <sheetData sheetId="3872">
        <row r="1">
          <cell r="A1" t="str">
            <v>PLACA</v>
          </cell>
        </row>
      </sheetData>
      <sheetData sheetId="3873">
        <row r="1">
          <cell r="B1" t="str">
            <v>DELTA CONSTRUÇÕES S/A</v>
          </cell>
        </row>
      </sheetData>
      <sheetData sheetId="3874">
        <row r="1">
          <cell r="A1" t="str">
            <v>PLACA</v>
          </cell>
        </row>
      </sheetData>
      <sheetData sheetId="3875">
        <row r="1">
          <cell r="A1" t="str">
            <v>DATA</v>
          </cell>
        </row>
      </sheetData>
      <sheetData sheetId="3876">
        <row r="1">
          <cell r="A1" t="str">
            <v>PLACA</v>
          </cell>
        </row>
      </sheetData>
      <sheetData sheetId="3877">
        <row r="1">
          <cell r="A1" t="str">
            <v>PLACA</v>
          </cell>
        </row>
      </sheetData>
      <sheetData sheetId="3878">
        <row r="1">
          <cell r="B1" t="str">
            <v>DELTA CONSTRUÇÕES S/A</v>
          </cell>
        </row>
      </sheetData>
      <sheetData sheetId="3879">
        <row r="1">
          <cell r="A1" t="str">
            <v>DATA</v>
          </cell>
        </row>
      </sheetData>
      <sheetData sheetId="3880">
        <row r="1">
          <cell r="A1" t="str">
            <v>DATA</v>
          </cell>
        </row>
      </sheetData>
      <sheetData sheetId="3881" refreshError="1"/>
      <sheetData sheetId="3882">
        <row r="1">
          <cell r="A1" t="str">
            <v>PLACA</v>
          </cell>
        </row>
      </sheetData>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ow r="1">
          <cell r="A1" t="str">
            <v>DATA</v>
          </cell>
        </row>
      </sheetData>
      <sheetData sheetId="3897">
        <row r="1">
          <cell r="A1" t="str">
            <v>DATA</v>
          </cell>
        </row>
      </sheetData>
      <sheetData sheetId="3898">
        <row r="1">
          <cell r="A1" t="str">
            <v>PLACA</v>
          </cell>
        </row>
      </sheetData>
      <sheetData sheetId="3899">
        <row r="1">
          <cell r="A1" t="str">
            <v>PLACA</v>
          </cell>
        </row>
      </sheetData>
      <sheetData sheetId="3900">
        <row r="1">
          <cell r="A1" t="str">
            <v>DATA</v>
          </cell>
        </row>
      </sheetData>
      <sheetData sheetId="3901">
        <row r="1">
          <cell r="A1" t="str">
            <v>PLACA</v>
          </cell>
        </row>
      </sheetData>
      <sheetData sheetId="3902">
        <row r="1">
          <cell r="A1" t="str">
            <v>PLACA</v>
          </cell>
        </row>
      </sheetData>
      <sheetData sheetId="3903">
        <row r="1">
          <cell r="A1" t="str">
            <v>PLACA</v>
          </cell>
        </row>
      </sheetData>
      <sheetData sheetId="3904">
        <row r="1">
          <cell r="A1" t="str">
            <v>PLACA</v>
          </cell>
        </row>
      </sheetData>
      <sheetData sheetId="3905">
        <row r="1">
          <cell r="B1" t="str">
            <v>DELTA CONSTRUÇÕES S/A</v>
          </cell>
        </row>
      </sheetData>
      <sheetData sheetId="3906">
        <row r="1">
          <cell r="A1" t="str">
            <v>PLACA</v>
          </cell>
        </row>
      </sheetData>
      <sheetData sheetId="3907">
        <row r="1">
          <cell r="A1" t="str">
            <v>PLACA</v>
          </cell>
        </row>
      </sheetData>
      <sheetData sheetId="3908">
        <row r="1">
          <cell r="A1" t="str">
            <v>PLACA</v>
          </cell>
        </row>
      </sheetData>
      <sheetData sheetId="3909">
        <row r="1">
          <cell r="A1" t="str">
            <v>PLACA</v>
          </cell>
        </row>
      </sheetData>
      <sheetData sheetId="3910">
        <row r="1">
          <cell r="B1" t="str">
            <v>DELTA CONSTRUÇÕES S/A</v>
          </cell>
        </row>
      </sheetData>
      <sheetData sheetId="3911">
        <row r="1">
          <cell r="A1" t="str">
            <v>PLACA</v>
          </cell>
        </row>
      </sheetData>
      <sheetData sheetId="3912">
        <row r="1">
          <cell r="A1" t="str">
            <v>DATA</v>
          </cell>
        </row>
      </sheetData>
      <sheetData sheetId="3913">
        <row r="1">
          <cell r="A1" t="str">
            <v>PLACA</v>
          </cell>
        </row>
      </sheetData>
      <sheetData sheetId="3914">
        <row r="1">
          <cell r="B1" t="str">
            <v>DELTA CONSTRUÇÕES S/A</v>
          </cell>
        </row>
      </sheetData>
      <sheetData sheetId="3915">
        <row r="1">
          <cell r="B1" t="str">
            <v>DELTA CONSTRUÇÕES S/A</v>
          </cell>
        </row>
      </sheetData>
      <sheetData sheetId="3916">
        <row r="1">
          <cell r="B1" t="str">
            <v>DELTA CONSTRUÇÕES S/A</v>
          </cell>
        </row>
      </sheetData>
      <sheetData sheetId="3917">
        <row r="1">
          <cell r="A1" t="str">
            <v>DATA</v>
          </cell>
        </row>
      </sheetData>
      <sheetData sheetId="3918">
        <row r="1">
          <cell r="B1" t="str">
            <v>DELTA CONSTRUÇÕES S/A</v>
          </cell>
        </row>
      </sheetData>
      <sheetData sheetId="3919">
        <row r="1">
          <cell r="B1" t="str">
            <v>DELTA CONSTRUÇÕES S/A</v>
          </cell>
        </row>
      </sheetData>
      <sheetData sheetId="3920">
        <row r="1">
          <cell r="B1" t="str">
            <v>DELTA CONSTRUÇÕES S/A</v>
          </cell>
        </row>
      </sheetData>
      <sheetData sheetId="3921"/>
      <sheetData sheetId="3922"/>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sheetData sheetId="3955"/>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sheetData sheetId="3973" refreshError="1"/>
      <sheetData sheetId="3974" refreshError="1"/>
      <sheetData sheetId="3975"/>
      <sheetData sheetId="3976"/>
      <sheetData sheetId="3977" refreshError="1"/>
      <sheetData sheetId="3978" refreshError="1"/>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sheetData sheetId="3999"/>
      <sheetData sheetId="4000"/>
      <sheetData sheetId="4001"/>
      <sheetData sheetId="4002"/>
      <sheetData sheetId="4003"/>
      <sheetData sheetId="4004"/>
      <sheetData sheetId="4005"/>
      <sheetData sheetId="4006"/>
      <sheetData sheetId="4007"/>
      <sheetData sheetId="4008"/>
      <sheetData sheetId="4009"/>
      <sheetData sheetId="4010"/>
      <sheetData sheetId="4011"/>
      <sheetData sheetId="4012">
        <row r="1">
          <cell r="B1">
            <v>100</v>
          </cell>
        </row>
      </sheetData>
      <sheetData sheetId="4013"/>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ow r="2">
          <cell r="B2" t="str">
            <v>TER</v>
          </cell>
        </row>
      </sheetData>
      <sheetData sheetId="4122" refreshError="1"/>
      <sheetData sheetId="4123" refreshError="1"/>
      <sheetData sheetId="4124">
        <row r="21">
          <cell r="C21" t="str">
            <v>DOM</v>
          </cell>
        </row>
      </sheetData>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refreshError="1"/>
      <sheetData sheetId="4234"/>
      <sheetData sheetId="4235" refreshError="1"/>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sheetData sheetId="4278"/>
      <sheetData sheetId="4279"/>
      <sheetData sheetId="4280"/>
      <sheetData sheetId="4281"/>
      <sheetData sheetId="4282"/>
      <sheetData sheetId="4283"/>
      <sheetData sheetId="4284"/>
      <sheetData sheetId="4285"/>
      <sheetData sheetId="4286"/>
      <sheetData sheetId="4287"/>
      <sheetData sheetId="4288" refreshError="1"/>
      <sheetData sheetId="4289" refreshError="1"/>
      <sheetData sheetId="4290" refreshError="1"/>
      <sheetData sheetId="4291" refreshError="1"/>
      <sheetData sheetId="4292" refreshError="1"/>
      <sheetData sheetId="4293" refreshError="1"/>
      <sheetData sheetId="4294" refreshError="1"/>
      <sheetData sheetId="4295" refreshError="1"/>
      <sheetData sheetId="4296" refreshError="1"/>
      <sheetData sheetId="4297" refreshError="1"/>
      <sheetData sheetId="4298" refreshError="1"/>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refreshError="1"/>
      <sheetData sheetId="4336" refreshError="1"/>
      <sheetData sheetId="4337" refreshError="1"/>
      <sheetData sheetId="4338" refreshError="1"/>
      <sheetData sheetId="4339" refreshError="1"/>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refreshError="1"/>
      <sheetData sheetId="4353" refreshError="1"/>
      <sheetData sheetId="4354" refreshError="1"/>
      <sheetData sheetId="4355" refreshError="1"/>
      <sheetData sheetId="4356" refreshError="1"/>
      <sheetData sheetId="4357" refreshError="1"/>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refreshError="1"/>
      <sheetData sheetId="4445" refreshError="1"/>
      <sheetData sheetId="4446" refreshError="1"/>
      <sheetData sheetId="4447"/>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refreshError="1"/>
      <sheetData sheetId="4458" refreshError="1"/>
      <sheetData sheetId="4459" refreshError="1"/>
      <sheetData sheetId="4460" refreshError="1"/>
      <sheetData sheetId="4461" refreshError="1"/>
      <sheetData sheetId="4462"/>
      <sheetData sheetId="4463" refreshError="1"/>
      <sheetData sheetId="4464"/>
      <sheetData sheetId="4465"/>
      <sheetData sheetId="4466"/>
      <sheetData sheetId="4467"/>
      <sheetData sheetId="4468"/>
      <sheetData sheetId="4469"/>
      <sheetData sheetId="4470" refreshError="1"/>
      <sheetData sheetId="4471"/>
      <sheetData sheetId="4472"/>
      <sheetData sheetId="4473" refreshError="1"/>
      <sheetData sheetId="4474" refreshError="1"/>
      <sheetData sheetId="4475" refreshError="1"/>
      <sheetData sheetId="4476" refreshError="1"/>
      <sheetData sheetId="4477" refreshError="1"/>
      <sheetData sheetId="4478" refreshError="1"/>
      <sheetData sheetId="4479" refreshError="1"/>
      <sheetData sheetId="4480" refreshError="1"/>
      <sheetData sheetId="4481" refreshError="1"/>
      <sheetData sheetId="4482" refreshError="1"/>
      <sheetData sheetId="4483" refreshError="1"/>
      <sheetData sheetId="4484" refreshError="1"/>
      <sheetData sheetId="4485"/>
      <sheetData sheetId="4486"/>
      <sheetData sheetId="4487"/>
      <sheetData sheetId="4488"/>
      <sheetData sheetId="4489" refreshError="1"/>
      <sheetData sheetId="4490" refreshError="1"/>
      <sheetData sheetId="4491" refreshError="1"/>
      <sheetData sheetId="4492" refreshError="1"/>
      <sheetData sheetId="4493" refreshError="1"/>
      <sheetData sheetId="4494" refreshError="1"/>
      <sheetData sheetId="4495" refreshError="1"/>
      <sheetData sheetId="4496" refreshError="1"/>
      <sheetData sheetId="4497" refreshError="1"/>
      <sheetData sheetId="4498" refreshError="1"/>
      <sheetData sheetId="4499" refreshError="1"/>
      <sheetData sheetId="4500" refreshError="1"/>
      <sheetData sheetId="4501" refreshError="1"/>
      <sheetData sheetId="4502" refreshError="1"/>
      <sheetData sheetId="4503" refreshError="1"/>
      <sheetData sheetId="4504" refreshError="1"/>
      <sheetData sheetId="4505" refreshError="1"/>
      <sheetData sheetId="4506" refreshError="1"/>
      <sheetData sheetId="4507" refreshError="1"/>
      <sheetData sheetId="4508" refreshError="1"/>
      <sheetData sheetId="4509" refreshError="1"/>
      <sheetData sheetId="4510" refreshError="1"/>
      <sheetData sheetId="4511" refreshError="1"/>
      <sheetData sheetId="4512" refreshError="1"/>
      <sheetData sheetId="4513" refreshError="1"/>
      <sheetData sheetId="4514" refreshError="1"/>
      <sheetData sheetId="4515" refreshError="1"/>
      <sheetData sheetId="4516" refreshError="1"/>
      <sheetData sheetId="4517" refreshError="1"/>
      <sheetData sheetId="4518" refreshError="1"/>
      <sheetData sheetId="4519" refreshError="1"/>
      <sheetData sheetId="4520" refreshError="1"/>
      <sheetData sheetId="4521" refreshError="1"/>
      <sheetData sheetId="4522" refreshError="1"/>
      <sheetData sheetId="4523" refreshError="1"/>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sheetData sheetId="4535"/>
      <sheetData sheetId="4536"/>
      <sheetData sheetId="4537"/>
      <sheetData sheetId="4538"/>
      <sheetData sheetId="4539" refreshError="1"/>
      <sheetData sheetId="4540" refreshError="1"/>
      <sheetData sheetId="4541" refreshError="1"/>
      <sheetData sheetId="4542" refreshError="1"/>
      <sheetData sheetId="4543" refreshError="1"/>
      <sheetData sheetId="4544" refreshError="1"/>
      <sheetData sheetId="4545" refreshError="1"/>
      <sheetData sheetId="4546" refreshError="1"/>
      <sheetData sheetId="4547"/>
      <sheetData sheetId="4548" refreshError="1"/>
      <sheetData sheetId="4549" refreshError="1"/>
      <sheetData sheetId="4550"/>
      <sheetData sheetId="4551"/>
      <sheetData sheetId="4552" refreshError="1"/>
      <sheetData sheetId="4553" refreshError="1"/>
      <sheetData sheetId="4554" refreshError="1"/>
      <sheetData sheetId="4555" refreshError="1"/>
      <sheetData sheetId="4556" refreshError="1"/>
      <sheetData sheetId="4557" refreshError="1"/>
      <sheetData sheetId="4558" refreshError="1"/>
      <sheetData sheetId="4559"/>
      <sheetData sheetId="4560" refreshError="1"/>
      <sheetData sheetId="4561" refreshError="1"/>
      <sheetData sheetId="4562" refreshError="1"/>
      <sheetData sheetId="4563" refreshError="1"/>
      <sheetData sheetId="4564" refreshError="1"/>
      <sheetData sheetId="4565" refreshError="1"/>
      <sheetData sheetId="4566" refreshError="1"/>
      <sheetData sheetId="4567" refreshError="1"/>
      <sheetData sheetId="4568" refreshError="1"/>
      <sheetData sheetId="4569" refreshError="1"/>
      <sheetData sheetId="4570" refreshError="1"/>
      <sheetData sheetId="4571" refreshError="1"/>
      <sheetData sheetId="4572" refreshError="1"/>
      <sheetData sheetId="4573" refreshError="1"/>
      <sheetData sheetId="4574" refreshError="1"/>
      <sheetData sheetId="4575" refreshError="1"/>
      <sheetData sheetId="4576" refreshError="1"/>
      <sheetData sheetId="4577" refreshError="1"/>
      <sheetData sheetId="4578" refreshError="1"/>
      <sheetData sheetId="4579" refreshError="1"/>
      <sheetData sheetId="4580" refreshError="1"/>
      <sheetData sheetId="4581" refreshError="1"/>
      <sheetData sheetId="4582" refreshError="1"/>
      <sheetData sheetId="4583" refreshError="1"/>
      <sheetData sheetId="4584" refreshError="1"/>
      <sheetData sheetId="4585" refreshError="1"/>
      <sheetData sheetId="4586" refreshError="1"/>
      <sheetData sheetId="4587" refreshError="1"/>
      <sheetData sheetId="4588" refreshError="1"/>
      <sheetData sheetId="4589" refreshError="1"/>
      <sheetData sheetId="4590" refreshError="1"/>
      <sheetData sheetId="4591" refreshError="1"/>
      <sheetData sheetId="4592" refreshError="1"/>
      <sheetData sheetId="4593" refreshError="1"/>
      <sheetData sheetId="4594" refreshError="1"/>
      <sheetData sheetId="4595" refreshError="1"/>
      <sheetData sheetId="4596" refreshError="1"/>
      <sheetData sheetId="4597" refreshError="1"/>
      <sheetData sheetId="4598" refreshError="1"/>
      <sheetData sheetId="4599" refreshError="1"/>
      <sheetData sheetId="4600" refreshError="1"/>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refreshError="1"/>
      <sheetData sheetId="4610" refreshError="1"/>
      <sheetData sheetId="4611" refreshError="1"/>
      <sheetData sheetId="4612" refreshError="1"/>
      <sheetData sheetId="4613" refreshError="1"/>
      <sheetData sheetId="4614" refreshError="1"/>
      <sheetData sheetId="4615" refreshError="1"/>
      <sheetData sheetId="4616" refreshError="1"/>
      <sheetData sheetId="4617" refreshError="1"/>
      <sheetData sheetId="4618" refreshError="1"/>
      <sheetData sheetId="4619" refreshError="1"/>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row r="5">
          <cell r="L5" t="str">
            <v>20.ª MEDIÇÃO PARCIAL</v>
          </cell>
        </row>
      </sheetData>
      <sheetData sheetId="4638"/>
      <sheetData sheetId="4639"/>
      <sheetData sheetId="4640"/>
      <sheetData sheetId="4641"/>
      <sheetData sheetId="4642"/>
      <sheetData sheetId="4643"/>
      <sheetData sheetId="4644"/>
      <sheetData sheetId="4645"/>
      <sheetData sheetId="4646"/>
      <sheetData sheetId="4647">
        <row r="1">
          <cell r="B1" t="str">
            <v>DELTA CONSTRUÇÕES S/A</v>
          </cell>
        </row>
      </sheetData>
      <sheetData sheetId="4648">
        <row r="1">
          <cell r="B1" t="str">
            <v>DELTA CONSTRUÇÕES S/A</v>
          </cell>
        </row>
      </sheetData>
      <sheetData sheetId="4649">
        <row r="1">
          <cell r="B1" t="str">
            <v>DELTA CONSTRUÇÕES S/A</v>
          </cell>
        </row>
      </sheetData>
      <sheetData sheetId="4650">
        <row r="1">
          <cell r="A1" t="str">
            <v>PLACA</v>
          </cell>
        </row>
      </sheetData>
      <sheetData sheetId="4651">
        <row r="1">
          <cell r="A1" t="str">
            <v>DATA</v>
          </cell>
        </row>
      </sheetData>
      <sheetData sheetId="4652">
        <row r="1">
          <cell r="B1" t="str">
            <v>DELTA CONSTRUÇÕES S/A</v>
          </cell>
        </row>
      </sheetData>
      <sheetData sheetId="4653">
        <row r="1">
          <cell r="A1" t="str">
            <v>DATA</v>
          </cell>
        </row>
      </sheetData>
      <sheetData sheetId="4654">
        <row r="1">
          <cell r="A1" t="str">
            <v>PLACA</v>
          </cell>
        </row>
      </sheetData>
      <sheetData sheetId="4655">
        <row r="1">
          <cell r="B1" t="str">
            <v>DELTA CONSTRUÇÕES S/A</v>
          </cell>
        </row>
      </sheetData>
      <sheetData sheetId="4656">
        <row r="1">
          <cell r="A1" t="str">
            <v>PLACA</v>
          </cell>
        </row>
      </sheetData>
      <sheetData sheetId="4657">
        <row r="1">
          <cell r="B1" t="str">
            <v>DELTA CONSTRUÇÕES S/A</v>
          </cell>
        </row>
      </sheetData>
      <sheetData sheetId="4658">
        <row r="1">
          <cell r="B1" t="str">
            <v>DELTA CONSTRUÇÕES S/A</v>
          </cell>
        </row>
      </sheetData>
      <sheetData sheetId="4659">
        <row r="1">
          <cell r="B1" t="str">
            <v>DELTA CONSTRUÇÕES S/A</v>
          </cell>
        </row>
      </sheetData>
      <sheetData sheetId="4660">
        <row r="1">
          <cell r="B1" t="str">
            <v>DELTA CONSTRUÇÕES S/A</v>
          </cell>
        </row>
      </sheetData>
      <sheetData sheetId="4661">
        <row r="1">
          <cell r="B1" t="str">
            <v>DELTA CONSTRUÇÕES S/A</v>
          </cell>
        </row>
      </sheetData>
      <sheetData sheetId="4662">
        <row r="1">
          <cell r="B1" t="str">
            <v>DELTA CONSTRUÇÕES S/A</v>
          </cell>
        </row>
      </sheetData>
      <sheetData sheetId="4663">
        <row r="1">
          <cell r="B1" t="str">
            <v>DELTA CONSTRUÇÕES S/A</v>
          </cell>
        </row>
      </sheetData>
      <sheetData sheetId="4664">
        <row r="1">
          <cell r="B1" t="str">
            <v>DELTA CONSTRUÇÕES S/A</v>
          </cell>
        </row>
      </sheetData>
      <sheetData sheetId="4665">
        <row r="1">
          <cell r="B1" t="str">
            <v>DELTA CONSTRUÇÕES S/A</v>
          </cell>
        </row>
      </sheetData>
      <sheetData sheetId="4666">
        <row r="1">
          <cell r="A1" t="str">
            <v>PLACA</v>
          </cell>
        </row>
      </sheetData>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refreshError="1"/>
      <sheetData sheetId="4698" refreshError="1"/>
      <sheetData sheetId="4699"/>
      <sheetData sheetId="4700" refreshError="1"/>
      <sheetData sheetId="4701" refreshError="1"/>
      <sheetData sheetId="4702" refreshError="1"/>
      <sheetData sheetId="4703" refreshError="1"/>
      <sheetData sheetId="4704" refreshError="1"/>
      <sheetData sheetId="4705"/>
      <sheetData sheetId="4706"/>
      <sheetData sheetId="4707" refreshError="1"/>
      <sheetData sheetId="4708" refreshError="1"/>
      <sheetData sheetId="4709" refreshError="1"/>
      <sheetData sheetId="4710" refreshError="1"/>
      <sheetData sheetId="4711" refreshError="1"/>
      <sheetData sheetId="4712" refreshError="1"/>
      <sheetData sheetId="4713" refreshError="1"/>
      <sheetData sheetId="4714" refreshError="1"/>
      <sheetData sheetId="4715" refreshError="1"/>
      <sheetData sheetId="4716" refreshError="1"/>
      <sheetData sheetId="4717" refreshError="1"/>
      <sheetData sheetId="4718" refreshError="1"/>
      <sheetData sheetId="4719" refreshError="1"/>
      <sheetData sheetId="4720" refreshError="1"/>
      <sheetData sheetId="4721" refreshError="1"/>
      <sheetData sheetId="4722" refreshError="1"/>
      <sheetData sheetId="4723" refreshError="1"/>
      <sheetData sheetId="4724" refreshError="1"/>
      <sheetData sheetId="4725" refreshError="1"/>
      <sheetData sheetId="4726" refreshError="1"/>
      <sheetData sheetId="4727" refreshError="1"/>
      <sheetData sheetId="4728" refreshError="1"/>
      <sheetData sheetId="4729" refreshError="1"/>
      <sheetData sheetId="4730" refreshError="1"/>
      <sheetData sheetId="4731" refreshError="1"/>
      <sheetData sheetId="4732" refreshError="1"/>
      <sheetData sheetId="4733" refreshError="1"/>
      <sheetData sheetId="4734" refreshError="1"/>
      <sheetData sheetId="4735" refreshError="1"/>
      <sheetData sheetId="4736" refreshError="1"/>
      <sheetData sheetId="4737" refreshError="1"/>
      <sheetData sheetId="4738" refreshError="1"/>
      <sheetData sheetId="4739" refreshError="1"/>
      <sheetData sheetId="4740" refreshError="1"/>
      <sheetData sheetId="4741" refreshError="1"/>
      <sheetData sheetId="4742" refreshError="1"/>
      <sheetData sheetId="4743" refreshError="1"/>
      <sheetData sheetId="4744" refreshError="1"/>
      <sheetData sheetId="4745" refreshError="1"/>
      <sheetData sheetId="4746" refreshError="1"/>
      <sheetData sheetId="4747" refreshError="1"/>
      <sheetData sheetId="4748" refreshError="1"/>
      <sheetData sheetId="4749" refreshError="1"/>
      <sheetData sheetId="4750" refreshError="1"/>
      <sheetData sheetId="4751" refreshError="1"/>
      <sheetData sheetId="4752" refreshError="1"/>
      <sheetData sheetId="4753" refreshError="1"/>
      <sheetData sheetId="4754" refreshError="1"/>
      <sheetData sheetId="4755" refreshError="1"/>
      <sheetData sheetId="4756" refreshError="1"/>
      <sheetData sheetId="4757" refreshError="1"/>
      <sheetData sheetId="4758" refreshError="1"/>
      <sheetData sheetId="4759" refreshError="1"/>
      <sheetData sheetId="4760" refreshError="1"/>
      <sheetData sheetId="4761" refreshError="1"/>
      <sheetData sheetId="4762" refreshError="1"/>
      <sheetData sheetId="4763" refreshError="1"/>
      <sheetData sheetId="4764" refreshError="1"/>
      <sheetData sheetId="4765" refreshError="1"/>
      <sheetData sheetId="4766" refreshError="1"/>
      <sheetData sheetId="4767" refreshError="1"/>
      <sheetData sheetId="4768" refreshError="1"/>
      <sheetData sheetId="4769" refreshError="1"/>
      <sheetData sheetId="4770" refreshError="1"/>
      <sheetData sheetId="4771" refreshError="1"/>
      <sheetData sheetId="4772" refreshError="1"/>
      <sheetData sheetId="4773" refreshError="1"/>
      <sheetData sheetId="4774" refreshError="1"/>
      <sheetData sheetId="4775" refreshError="1"/>
      <sheetData sheetId="4776" refreshError="1"/>
      <sheetData sheetId="4777" refreshError="1"/>
      <sheetData sheetId="4778" refreshError="1"/>
      <sheetData sheetId="4779" refreshError="1"/>
      <sheetData sheetId="4780" refreshError="1"/>
      <sheetData sheetId="4781" refreshError="1"/>
      <sheetData sheetId="4782" refreshError="1"/>
      <sheetData sheetId="4783" refreshError="1"/>
      <sheetData sheetId="4784" refreshError="1"/>
      <sheetData sheetId="4785" refreshError="1"/>
      <sheetData sheetId="4786" refreshError="1"/>
      <sheetData sheetId="4787" refreshError="1"/>
      <sheetData sheetId="4788" refreshError="1"/>
      <sheetData sheetId="4789" refreshError="1"/>
      <sheetData sheetId="4790" refreshError="1"/>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refreshError="1"/>
      <sheetData sheetId="4911" refreshError="1"/>
      <sheetData sheetId="4912" refreshError="1"/>
      <sheetData sheetId="4913" refreshError="1"/>
      <sheetData sheetId="4914" refreshError="1"/>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refreshError="1"/>
      <sheetData sheetId="4929" refreshError="1"/>
      <sheetData sheetId="4930" refreshError="1"/>
      <sheetData sheetId="4931" refreshError="1"/>
      <sheetData sheetId="4932" refreshError="1"/>
      <sheetData sheetId="4933" refreshError="1"/>
      <sheetData sheetId="4934" refreshError="1"/>
      <sheetData sheetId="4935" refreshError="1"/>
      <sheetData sheetId="4936" refreshError="1"/>
      <sheetData sheetId="4937" refreshError="1"/>
      <sheetData sheetId="4938" refreshError="1"/>
      <sheetData sheetId="4939" refreshError="1"/>
      <sheetData sheetId="4940" refreshError="1"/>
      <sheetData sheetId="4941" refreshError="1"/>
      <sheetData sheetId="4942" refreshError="1"/>
      <sheetData sheetId="4943" refreshError="1"/>
      <sheetData sheetId="4944" refreshError="1"/>
      <sheetData sheetId="4945" refreshError="1"/>
      <sheetData sheetId="4946" refreshError="1"/>
      <sheetData sheetId="4947" refreshError="1"/>
      <sheetData sheetId="4948" refreshError="1"/>
      <sheetData sheetId="4949" refreshError="1"/>
      <sheetData sheetId="4950" refreshError="1"/>
      <sheetData sheetId="4951" refreshError="1"/>
      <sheetData sheetId="4952" refreshError="1"/>
      <sheetData sheetId="4953" refreshError="1"/>
      <sheetData sheetId="4954"/>
      <sheetData sheetId="4955" refreshError="1"/>
      <sheetData sheetId="4956" refreshError="1"/>
      <sheetData sheetId="4957" refreshError="1"/>
      <sheetData sheetId="4958" refreshError="1"/>
      <sheetData sheetId="4959"/>
      <sheetData sheetId="4960">
        <row r="4">
          <cell r="B4" t="str">
            <v>BR-230/MA</v>
          </cell>
        </row>
      </sheetData>
      <sheetData sheetId="4961">
        <row r="1">
          <cell r="B1" t="str">
            <v>MINISTÉRIO DOS TRANSPORTES</v>
          </cell>
        </row>
      </sheetData>
      <sheetData sheetId="4962"/>
      <sheetData sheetId="4963"/>
      <sheetData sheetId="4964"/>
      <sheetData sheetId="4965"/>
      <sheetData sheetId="4966">
        <row r="50">
          <cell r="S50">
            <v>528.90000000000009</v>
          </cell>
        </row>
      </sheetData>
      <sheetData sheetId="4967">
        <row r="9">
          <cell r="F9">
            <v>0</v>
          </cell>
        </row>
      </sheetData>
      <sheetData sheetId="4968"/>
      <sheetData sheetId="4969">
        <row r="53">
          <cell r="H53">
            <v>0.64552099465240642</v>
          </cell>
        </row>
      </sheetData>
      <sheetData sheetId="4970"/>
      <sheetData sheetId="4971"/>
      <sheetData sheetId="4972" refreshError="1"/>
      <sheetData sheetId="4973" refreshError="1"/>
      <sheetData sheetId="4974" refreshError="1"/>
      <sheetData sheetId="4975" refreshError="1"/>
      <sheetData sheetId="4976" refreshError="1"/>
      <sheetData sheetId="4977"/>
      <sheetData sheetId="4978">
        <row r="4">
          <cell r="A4" t="str">
            <v>Mâo de Obra JP MAN</v>
          </cell>
        </row>
      </sheetData>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sheetData sheetId="4988">
        <row r="3">
          <cell r="A3">
            <v>1</v>
          </cell>
        </row>
      </sheetData>
      <sheetData sheetId="4989"/>
      <sheetData sheetId="4990"/>
      <sheetData sheetId="4991"/>
      <sheetData sheetId="4992"/>
      <sheetData sheetId="4993"/>
      <sheetData sheetId="4994"/>
      <sheetData sheetId="4995"/>
      <sheetData sheetId="4996">
        <row r="3">
          <cell r="A3">
            <v>4</v>
          </cell>
        </row>
      </sheetData>
      <sheetData sheetId="4997"/>
      <sheetData sheetId="4998"/>
      <sheetData sheetId="4999"/>
      <sheetData sheetId="5000"/>
      <sheetData sheetId="5001"/>
      <sheetData sheetId="5002"/>
      <sheetData sheetId="5003"/>
      <sheetData sheetId="5004" refreshError="1"/>
      <sheetData sheetId="5005" refreshError="1"/>
      <sheetData sheetId="5006" refreshError="1"/>
      <sheetData sheetId="5007" refreshError="1"/>
      <sheetData sheetId="5008" refreshError="1"/>
      <sheetData sheetId="5009" refreshError="1"/>
      <sheetData sheetId="5010" refreshError="1"/>
      <sheetData sheetId="5011" refreshError="1"/>
      <sheetData sheetId="5012" refreshError="1"/>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refreshError="1"/>
      <sheetData sheetId="5023" refreshError="1"/>
      <sheetData sheetId="5024" refreshError="1"/>
      <sheetData sheetId="5025" refreshError="1"/>
      <sheetData sheetId="5026" refreshError="1"/>
      <sheetData sheetId="5027" refreshError="1"/>
      <sheetData sheetId="5028" refreshError="1"/>
      <sheetData sheetId="5029" refreshError="1"/>
      <sheetData sheetId="5030" refreshError="1"/>
      <sheetData sheetId="5031" refreshError="1"/>
      <sheetData sheetId="5032" refreshError="1"/>
      <sheetData sheetId="5033" refreshError="1"/>
      <sheetData sheetId="5034" refreshError="1"/>
      <sheetData sheetId="5035" refreshError="1"/>
      <sheetData sheetId="5036" refreshError="1"/>
      <sheetData sheetId="5037" refreshError="1"/>
      <sheetData sheetId="5038" refreshError="1"/>
      <sheetData sheetId="5039" refreshError="1"/>
      <sheetData sheetId="5040" refreshError="1"/>
      <sheetData sheetId="5041" refreshError="1"/>
      <sheetData sheetId="5042" refreshError="1"/>
      <sheetData sheetId="5043" refreshError="1"/>
      <sheetData sheetId="5044" refreshError="1"/>
      <sheetData sheetId="5045" refreshError="1"/>
      <sheetData sheetId="5046" refreshError="1"/>
      <sheetData sheetId="5047" refreshError="1"/>
      <sheetData sheetId="5048" refreshError="1"/>
      <sheetData sheetId="5049" refreshError="1"/>
      <sheetData sheetId="5050" refreshError="1"/>
      <sheetData sheetId="5051" refreshError="1"/>
      <sheetData sheetId="5052" refreshError="1"/>
      <sheetData sheetId="5053" refreshError="1"/>
      <sheetData sheetId="5054" refreshError="1"/>
      <sheetData sheetId="5055" refreshError="1"/>
      <sheetData sheetId="5056" refreshError="1"/>
      <sheetData sheetId="5057" refreshError="1"/>
      <sheetData sheetId="5058" refreshError="1"/>
      <sheetData sheetId="5059" refreshError="1"/>
      <sheetData sheetId="5060" refreshError="1"/>
      <sheetData sheetId="5061" refreshError="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sheetData sheetId="5155"/>
      <sheetData sheetId="5156"/>
      <sheetData sheetId="5157"/>
      <sheetData sheetId="5158"/>
      <sheetData sheetId="5159"/>
      <sheetData sheetId="5160">
        <row r="3">
          <cell r="D3" t="str">
            <v>DÉBITO</v>
          </cell>
        </row>
      </sheetData>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row r="3">
          <cell r="A3" t="str">
            <v>TEMPLATE CAPEX OK</v>
          </cell>
        </row>
      </sheetData>
      <sheetData sheetId="5176" refreshError="1"/>
      <sheetData sheetId="5177"/>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ow r="43">
          <cell r="I43">
            <v>2068111.27</v>
          </cell>
        </row>
      </sheetData>
      <sheetData sheetId="5254"/>
      <sheetData sheetId="5255"/>
      <sheetData sheetId="5256" refreshError="1"/>
      <sheetData sheetId="5257" refreshError="1"/>
      <sheetData sheetId="525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SUMO-DVOP"/>
      <sheetName val="REAJU"/>
      <sheetName val="Crono Físico-Financeiro"/>
      <sheetName val="Mat Asf"/>
      <sheetName val="Meio fio"/>
      <sheetName val="Limpeza da faixa de domínio"/>
      <sheetName val="Remoção"/>
      <sheetName val="Compac alas"/>
      <sheetName val="OAC (2)"/>
      <sheetName val="OAC"/>
      <sheetName val="Regula"/>
      <sheetName val="Sub e base"/>
      <sheetName val="Imprimação"/>
      <sheetName val="TSD-FOG"/>
      <sheetName val="AGREGADOS"/>
      <sheetName val="Dreno"/>
      <sheetName val="Cerca"/>
      <sheetName val="Valeta"/>
      <sheetName val="Valeta (2)"/>
      <sheetName val="Valeta (3)"/>
      <sheetName val="DMT modelo (1)"/>
      <sheetName val="DMT modelo"/>
      <sheetName val="DMT_EV"/>
      <sheetName val="CÁLC.DMT-T"/>
      <sheetName val="DIST.MAT-T"/>
      <sheetName val="Croqui terra"/>
      <sheetName val="Aterro"/>
      <sheetName val="Defensa"/>
      <sheetName val="Grama"/>
      <sheetName val="Concreto "/>
      <sheetName val="Indice de Reajuste"/>
      <sheetName val="Orçamento"/>
    </sheetNames>
    <sheetDataSet>
      <sheetData sheetId="0"/>
      <sheetData sheetId="1"/>
      <sheetData sheetId="2"/>
      <sheetData sheetId="3"/>
      <sheetData sheetId="4" refreshError="1">
        <row r="36">
          <cell r="C36" t="str">
            <v>Engº. ??????????????</v>
          </cell>
        </row>
        <row r="37">
          <cell r="H37" t="str">
            <v>Fiscal Port. GP Nº.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T modelo"/>
      <sheetName val="reg_mec_fx_dm_"/>
    </sheetNames>
    <sheetDataSet>
      <sheetData sheetId="0"/>
      <sheetData sheetId="1"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Planilha"/>
      <sheetName val="&lt;=até aqui"/>
      <sheetName val="PLAN-sipom"/>
      <sheetName val="Dr.Gilson"/>
      <sheetName val="Dados"/>
      <sheetName val="CCHE"/>
      <sheetName val="Crono "/>
      <sheetName val="BDI "/>
      <sheetName val="ES"/>
      <sheetName val="MObra"/>
      <sheetName val="calc.binder capa c.asfalto L-34"/>
      <sheetName val="dreno sub-hor.-transp&gt;3km"/>
      <sheetName val="CAP-20"/>
      <sheetName val="TABELA"/>
      <sheetName val="calc.binder capa c.asfalto"/>
      <sheetName val="PLANILHA DE QUANT. E CUSTOS A"/>
      <sheetName val="RELATÓRIO"/>
      <sheetName val="Mat Asf"/>
    </sheetNames>
    <sheetDataSet>
      <sheetData sheetId="0"/>
      <sheetData sheetId="1"/>
      <sheetData sheetId="2"/>
      <sheetData sheetId="3"/>
      <sheetData sheetId="4"/>
      <sheetData sheetId="5">
        <row r="2">
          <cell r="B2" t="str">
            <v>BR-116/SP - Régis Bittencourt</v>
          </cell>
        </row>
        <row r="6">
          <cell r="B6" t="str">
            <v>Sobrenco Engenharia e Comércio Ltda</v>
          </cell>
        </row>
      </sheetData>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 Asf"/>
      <sheetName val="DMT modelo"/>
    </sheetNames>
    <sheetDataSet>
      <sheetData sheetId="0"/>
      <sheetData sheetId="1"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Ts - L2"/>
      <sheetName val="Mão de Obra"/>
      <sheetName val="variáveis"/>
      <sheetName val="rem prof"/>
      <sheetName val="reciclagem simpl"/>
      <sheetName val="reciclagem cimento"/>
      <sheetName val="base brita"/>
      <sheetName val="fresagem cont"/>
      <sheetName val="fresagem descont"/>
      <sheetName val="imprimação"/>
      <sheetName val="pint lig"/>
      <sheetName val="TSD"/>
      <sheetName val="CBUQ C-reperf"/>
      <sheetName val="CBUQ C-reposição"/>
      <sheetName val="CBUQ C-reforço"/>
      <sheetName val="CBUQ C-pav novo"/>
      <sheetName val="reg subleito"/>
      <sheetName val="sub base solo est s mist"/>
      <sheetName val="CBUQ B"/>
      <sheetName val="Aquis CAP"/>
      <sheetName val="Aquis CM-30"/>
      <sheetName val="Aquis RR1C"/>
      <sheetName val="Aquis RR1C polim"/>
      <sheetName val="Transp quent"/>
      <sheetName val="tranp frio"/>
    </sheetNames>
    <sheetDataSet>
      <sheetData sheetId="0"/>
      <sheetData sheetId="1">
        <row r="14">
          <cell r="E14">
            <v>15.7844</v>
          </cell>
        </row>
        <row r="15">
          <cell r="E15">
            <v>33.482100000000003</v>
          </cell>
        </row>
        <row r="27">
          <cell r="E27">
            <v>8.1313999999999993</v>
          </cell>
        </row>
      </sheetData>
      <sheetData sheetId="2">
        <row r="2">
          <cell r="B2">
            <v>0.27839999999999998</v>
          </cell>
        </row>
        <row r="3">
          <cell r="B3">
            <v>0.15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0783"/>
    </sheetNames>
    <definedNames>
      <definedName name="___PTB10"/>
      <definedName name="_TOT3"/>
      <definedName name="_TOT4"/>
    </definedNames>
    <sheetDataSet>
      <sheetData sheetId="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çosNoPrint"/>
      <sheetName val="ComparaQuantNoPrint"/>
      <sheetName val="TodasTraf-2011-NoPrint"/>
      <sheetName val="TrafPb008"/>
      <sheetName val="PavPb008"/>
      <sheetName val="TrafPb027"/>
      <sheetName val="PavPb027"/>
      <sheetName val="TrafPb033(1)"/>
      <sheetName val="PavPb033(1)"/>
      <sheetName val="TrafPb033(2)"/>
      <sheetName val="PavPb033(2)"/>
      <sheetName val="TrafPb059(1)"/>
      <sheetName val="PavPb059(1)"/>
      <sheetName val="TrafPb059(2)"/>
      <sheetName val="PavPb059(2)"/>
      <sheetName val="TrafPb061"/>
      <sheetName val="PavPb061"/>
      <sheetName val="TrafPb065"/>
      <sheetName val="PavPb065"/>
      <sheetName val="TodasTraf-2000-NoPrint"/>
      <sheetName val="Br101-NoPrint"/>
      <sheetName val="TrafAnual-NoPrint"/>
      <sheetName val="TrafContExpan-NoPrint"/>
      <sheetName val="PavComplNo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ATÓRIO"/>
      <sheetName val="RESUMO-DVOP"/>
      <sheetName val="Cronograma Físico-Financeiro"/>
      <sheetName val="REAJU"/>
      <sheetName val="Aterro"/>
      <sheetName val="Aterro a 100% PN (2)"/>
      <sheetName val="DMT MEDIÇÃO (2)"/>
      <sheetName val="DMT MEDIÇÃO"/>
      <sheetName val="Plan1"/>
      <sheetName val="Cortes"/>
      <sheetName val="ESCAVAÇÃO"/>
      <sheetName val="Limpeza da faixa de domínio"/>
      <sheetName val="Colchão drenante"/>
      <sheetName val="Pintura"/>
      <sheetName val="Grama"/>
      <sheetName val="Meio fio"/>
      <sheetName val="Plan2"/>
      <sheetName val="Transporte de brita"/>
      <sheetName val="Sarjeta geral "/>
      <sheetName val="DRENO"/>
      <sheetName val="SINALIZAÇÃO HORIZONTAL (2)"/>
      <sheetName val="SINALIZAÇÃO VERTICAL"/>
      <sheetName val="SINALIZAÇÃO HORIZONTAL"/>
      <sheetName val="RESUMO_DVOP"/>
      <sheetName val="SERV-EXTRAS"/>
      <sheetName val="Planilha 358 (Saldo)"/>
      <sheetName val="Cubação"/>
      <sheetName val="Sub_base"/>
      <sheetName val="TSD-FOG"/>
      <sheetName val="Sub e base"/>
      <sheetName val="AGREGADOS"/>
      <sheetName val="Mat Asf"/>
      <sheetName val="Sub-base"/>
    </sheetNames>
    <sheetDataSet>
      <sheetData sheetId="0" refreshError="1"/>
      <sheetData sheetId="1" refreshError="1">
        <row r="35">
          <cell r="C35" t="str">
            <v>Local e data: Peixoto de Azevedo/MT, 28 de fevereiro de 1998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35">
          <cell r="C35" t="str">
            <v>Local e data: Peixoto de Azevedo/MT, 28 de fevereiro de 1998</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DVOP"/>
      <sheetName val="Cubação"/>
      <sheetName val="Sub-base"/>
    </sheetNames>
    <sheetDataSet>
      <sheetData sheetId="0"/>
      <sheetData sheetId="1" refreshError="1"/>
      <sheetData sheetId="2"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ATÓRIO"/>
      <sheetName val="RESUMO-DVOP"/>
      <sheetName val="Cronograma Físico-Financeiro"/>
      <sheetName val="REAJU"/>
      <sheetName val="Aterro"/>
      <sheetName val="Aterro a 100% PN (2)"/>
      <sheetName val="DMT MEDIÇÃO (2)"/>
      <sheetName val="DMT MEDIÇÃO"/>
      <sheetName val="Plan1"/>
      <sheetName val="Cortes"/>
      <sheetName val="ESCAVAÇÃO"/>
      <sheetName val="Limpeza da faixa de domínio"/>
      <sheetName val="Colchão drenante"/>
      <sheetName val="Pintura"/>
      <sheetName val="Grama"/>
      <sheetName val="Meio fio"/>
      <sheetName val="Plan2"/>
      <sheetName val="Transporte de brita"/>
      <sheetName val="Sarjeta geral "/>
      <sheetName val="DRENO"/>
      <sheetName val="SINALIZAÇÃO HORIZONTAL (2)"/>
      <sheetName val="SINALIZAÇÃO VERTICAL"/>
      <sheetName val="SINALIZAÇÃO HORIZONTAL"/>
      <sheetName val="RESUMO_DVOP"/>
      <sheetName val="SERV-EXTRAS"/>
      <sheetName val="Planilha 358 (Saldo)"/>
      <sheetName val="Cubação"/>
      <sheetName val="Sub_base"/>
      <sheetName val="TSD-FOG"/>
      <sheetName val="Sub e base"/>
      <sheetName val="AGREGADOS"/>
      <sheetName val="Mat Asf"/>
    </sheetNames>
    <sheetDataSet>
      <sheetData sheetId="0"/>
      <sheetData sheetId="1" refreshError="1">
        <row r="35">
          <cell r="C35" t="str">
            <v>Local e data: Peixoto de Azevedo/MT, 28 de fevereiro de 1998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35">
          <cell r="C35" t="str">
            <v>Local e data: Peixoto de Azevedo/MT, 28 de fevereiro de 1998</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SUMO - MEDIÇÃO"/>
      <sheetName val="_DMT_"/>
      <sheetName val="DRENAGEM"/>
      <sheetName val="Cabeçalho"/>
      <sheetName val="Desmatamento "/>
      <sheetName val="DMT"/>
      <sheetName val="Corte"/>
      <sheetName val="Aterro"/>
      <sheetName val="Regula"/>
      <sheetName val="Forro de cascalho"/>
      <sheetName val="Sub-base"/>
      <sheetName val="Base"/>
      <sheetName val="Imprimação"/>
      <sheetName val="TSD"/>
      <sheetName val="TSS"/>
      <sheetName val="AGREGADOS"/>
      <sheetName val="REAJUSTAMENTO"/>
      <sheetName val="Plan1"/>
    </sheetNames>
    <sheetDataSet>
      <sheetData sheetId="0"/>
      <sheetData sheetId="1"/>
      <sheetData sheetId="2"/>
      <sheetData sheetId="3"/>
      <sheetData sheetId="4" refreshError="1">
        <row r="11">
          <cell r="B11" t="str">
            <v>Convênio:</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
      <sheetName val="SH - Definitiva Legendas "/>
      <sheetName val="SV"/>
      <sheetName val="Cadastro Sinalização"/>
    </sheetNames>
    <definedNames>
      <definedName name="_____QQ2" refersTo="#REF!"/>
      <definedName name="OIDE" refersTo="#REF!"/>
      <definedName name="OTKI" refersTo="#REF!"/>
    </definedNames>
    <sheetDataSet>
      <sheetData sheetId="0">
        <row r="282">
          <cell r="Q282">
            <v>29498.574999999968</v>
          </cell>
        </row>
      </sheetData>
      <sheetData sheetId="1"/>
      <sheetData sheetId="2">
        <row r="491">
          <cell r="I491">
            <v>1</v>
          </cell>
        </row>
      </sheetData>
      <sheetData sheetId="3"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em."/>
      <sheetName val="Ofício"/>
      <sheetName val="Resumo 1"/>
      <sheetName val="C. Físico-Finan"/>
      <sheetName val="Fisico Sangue 2"/>
      <sheetName val="Folha 1"/>
      <sheetName val="Trans Med."/>
      <sheetName val="Folha 4.1"/>
      <sheetName val="Planilha"/>
      <sheetName val="CronFIFI"/>
      <sheetName val="Tubul.  2"/>
      <sheetName val="Tub. 3 "/>
      <sheetName val="Tub. 4"/>
      <sheetName val="Folha 6"/>
      <sheetName val="Folha 7"/>
      <sheetName val="Físico Sangue 1"/>
      <sheetName val="RESUMO-DVOP"/>
      <sheetName val="RESUMO_8ª MED"/>
      <sheetName val="SERV-EXTRAS"/>
      <sheetName val="Planilha 358 (Saldo)"/>
      <sheetName val="Mem da 22ª"/>
      <sheetName val="relatório"/>
      <sheetName val="resumo"/>
    </sheetNames>
    <sheetDataSet>
      <sheetData sheetId="0" refreshError="1"/>
      <sheetData sheetId="1" refreshError="1"/>
      <sheetData sheetId="2">
        <row r="13">
          <cell r="B13" t="str">
            <v>SERVIÇOS PRELIMINARES</v>
          </cell>
        </row>
      </sheetData>
      <sheetData sheetId="3"/>
      <sheetData sheetId="4" refreshError="1"/>
      <sheetData sheetId="5" refreshError="1"/>
      <sheetData sheetId="6"/>
      <sheetData sheetId="7" refreshError="1"/>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 val="desmat. destoc 0,15m"/>
      <sheetName val="desmat. destoc 0,15 a 0,30m"/>
      <sheetName val="ECT DMT 50m"/>
      <sheetName val="ECT DMT 50-200m"/>
      <sheetName val="ECT DMT 200-400m "/>
      <sheetName val="ECT DMT 400-600m  "/>
      <sheetName val="ECT DMT 600-800m"/>
      <sheetName val="ECT DMT 800-1000m "/>
      <sheetName val="ECT DMT 1000-1200m "/>
      <sheetName val="ECT DMT 1200-1400m"/>
      <sheetName val="ECT DMT 1400-1600m "/>
      <sheetName val="ECT DMT 1600-1800m"/>
      <sheetName val="ECT DMT 1800-2000m"/>
      <sheetName val="ECT DMT 2000-3000m "/>
      <sheetName val="ECT DMT 3000-5000m"/>
      <sheetName val="Compactação Aterro 95%"/>
      <sheetName val="Compactação Aterro 100% "/>
      <sheetName val="Compactação  botafora"/>
      <sheetName val="Alvenaria pedra argam"/>
      <sheetName val="Alvenaria tijolo"/>
      <sheetName val="AUXILIAR Dentes BDTC 1,00m "/>
      <sheetName val="AUXILIAR Dentes BDTC 1,20m "/>
      <sheetName val="AUXILIAR Dentes BSTC 0,60m"/>
      <sheetName val="AUXILIAR Dentes BSTC 0,80m "/>
      <sheetName val="AUXILIAR Dentes BSTC 1,00m "/>
      <sheetName val="AUXILIAR Dentes BSTC 1,20m  "/>
      <sheetName val="Usinagem CBUQ"/>
      <sheetName val="Forma comum"/>
      <sheetName val="Forma compensada resinada"/>
      <sheetName val="AUXILIAR Concreto magro"/>
      <sheetName val="AUXILIAR Concreto 10 MPa"/>
      <sheetName val="AUXILIAR Concreto 12 MPa"/>
      <sheetName val="AUXILIAR Concreto 15 MPa"/>
      <sheetName val="Concr. estr. 18 MPa Convencio"/>
      <sheetName val="AUXILIAR Concreto 22 MPa"/>
      <sheetName val="AUXILIAR Concreto 18 MPa"/>
      <sheetName val="AUXILIAR Ciclópico 12 MPa"/>
      <sheetName val="AUXILIAR Argamassa 1-3"/>
      <sheetName val="AUXILIAR Argamassa 1-4"/>
      <sheetName val="Fabricação balizador"/>
      <sheetName val="Concreto 18 MPa (mourão)"/>
      <sheetName val="Mourão esticador cerca"/>
      <sheetName val="Mourão suporte cerca"/>
      <sheetName val="AUXILIAR tubo perfurado"/>
      <sheetName val="AUXILIAR tubo poroso"/>
      <sheetName val="AUXILIAR tubo d=30cm"/>
      <sheetName val="AUXILIAR tubo d=60cm "/>
      <sheetName val="AUXILIAR tubo d=80cm"/>
      <sheetName val="AUXILIAR tubo d=1,0m "/>
      <sheetName val="AUXILIAR tubo d=1,20m"/>
      <sheetName val="Confecção Placa sinalização"/>
      <sheetName val="Confecção suporte placa sinal"/>
      <sheetName val="AUXILIAR lastro brita"/>
      <sheetName val="Compactação  manual"/>
      <sheetName val="Reaterro e compactação"/>
      <sheetName val="Escavação mecanica e reaterro"/>
      <sheetName val="Valeta VPC 01"/>
      <sheetName val="Valeta VPA 01"/>
      <sheetName val="Dreno DPS 01"/>
      <sheetName val="Dreno DPS 02"/>
      <sheetName val="Dreno DPS 07"/>
      <sheetName val="Dreno DPS 08"/>
      <sheetName val="Boca saída dreno BSD 01"/>
      <sheetName val="Boca saída dreno BSD 02"/>
      <sheetName val="Sarjeta STC 02"/>
      <sheetName val="Teor"/>
      <sheetName val="C.U"/>
      <sheetName val="RESUMO-4ª MED"/>
      <sheetName val="Capa Memória de Calc"/>
      <sheetName val="Capa Resumo"/>
      <sheetName val="Capa Documentação"/>
      <sheetName val="Capa Anexo I"/>
      <sheetName val="Capa Anexo II"/>
      <sheetName val="Capa Anexo III"/>
      <sheetName val="Capa Premissas"/>
      <sheetName val="Capa Caract. Seg."/>
      <sheetName val="Capa Anexo IV"/>
      <sheetName val="Capa Apres"/>
      <sheetName val="Capa Mapa"/>
      <sheetName val="P A T O 98 D"/>
      <sheetName val="450"/>
      <sheetName val="DADOS"/>
      <sheetName val="RELATÓRIO"/>
      <sheetName val="PROJETO"/>
      <sheetName val="Capa Caract_ Seg_"/>
      <sheetName val="Orçamentária"/>
      <sheetName val="Instalação e manutenção de cant"/>
      <sheetName val="Resumo 1"/>
      <sheetName val="Mat"/>
      <sheetName val="IDENTIFIC. EMPRESA - Q1"/>
      <sheetName val="P A T O 99 B"/>
      <sheetName val="SINALIZAÇÃO VERTICAL"/>
      <sheetName val="Cálculo"/>
      <sheetName val="DG"/>
      <sheetName val="12.Serviços(Cad)"/>
      <sheetName val="RESUMO_8ª MED"/>
      <sheetName val="Carimbo de Nota"/>
      <sheetName val="TrafContExpan-NoPrint"/>
      <sheetName val="TodasTraf-2000-NoPrint"/>
      <sheetName val="Grafico Geral Orçamento"/>
      <sheetName val="PACAJUS"/>
      <sheetName val="BANCO"/>
      <sheetName val="PATO"/>
      <sheetName val="TRANSPORTE"/>
      <sheetName val="Equipamentos"/>
      <sheetName val="DESMATAMENTO"/>
      <sheetName val="TB"/>
      <sheetName val="TB _BG_"/>
      <sheetName val="RemProf"/>
      <sheetName val="COMPOS1"/>
      <sheetName val="Solum"/>
      <sheetName val="Plan2"/>
      <sheetName val="Plan3"/>
      <sheetName val="cobertura quadra"/>
      <sheetName val="CRON REF"/>
      <sheetName val="Folha de Medição"/>
      <sheetName val="procedimentos"/>
      <sheetName val="MEMÓRIA CONS MAT BET CONS"/>
      <sheetName val="CAL MAT BET CONSERVA "/>
      <sheetName val="COMP_SERVIÇOS"/>
      <sheetName val="MEMÓRIA MAT REC PLACA SINALIZ"/>
      <sheetName val="Vínculo (2)"/>
      <sheetName val="Calendário"/>
      <sheetName val="com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sheetData sheetId="124"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PREÇO - ZENITH"/>
      <sheetName val="Ofício"/>
      <sheetName val="RESUMO - MEDIÇÃO"/>
      <sheetName val="CRON. MED."/>
      <sheetName val="Base"/>
      <sheetName val="Sub-Base"/>
      <sheetName val="regula"/>
      <sheetName val="Desmatamento "/>
      <sheetName val="RECUPERAÇÃO-JAZIDA"/>
      <sheetName val="DRENAGEM"/>
      <sheetName val="TERRAPLENAGEM"/>
      <sheetName val="TERRAPLENAGEM (2)"/>
      <sheetName val="Plan4"/>
      <sheetName val="AGREGADOS"/>
      <sheetName val="TSD"/>
      <sheetName val="TSS"/>
      <sheetName val="IMPRIMAÇÃO"/>
      <sheetName val="EMPRÉSTIMO"/>
      <sheetName val="REAJUSTAMENTO"/>
    </sheetNames>
    <sheetDataSet>
      <sheetData sheetId="0" refreshError="1"/>
      <sheetData sheetId="1" refreshError="1"/>
      <sheetData sheetId="2" refreshError="1"/>
      <sheetData sheetId="3"/>
      <sheetData sheetId="4" refreshError="1"/>
      <sheetData sheetId="5" refreshError="1"/>
      <sheetData sheetId="6" refreshError="1">
        <row r="33">
          <cell r="S33">
            <v>552654.34000000008</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do lote I"/>
      <sheetName val="Planilha de Alteração"/>
      <sheetName val="Dados da alteração"/>
      <sheetName val="Comparativo de preço"/>
      <sheetName val="Memoria de calculo quant. (2)"/>
      <sheetName val="BR-230 POMBAL-S.GONÇALO"/>
      <sheetName val="Diagrama PB - SG"/>
      <sheetName val="PLAN. PB - SG"/>
      <sheetName val="S.GONÇALO Div PB-CE"/>
      <sheetName val="Diagrama Div PB-CE"/>
      <sheetName val="PLAN. S.G - DIV PB.CE"/>
      <sheetName val="BR-405 "/>
      <sheetName val="Diagrama BR-405"/>
      <sheetName val="PLAN. BR-405"/>
      <sheetName val="BR-116"/>
      <sheetName val="Diagrama BR-116"/>
      <sheetName val="PLAN. BR-116"/>
      <sheetName val="Plan10"/>
      <sheetName val="Plan11"/>
      <sheetName val="C"/>
    </sheetNames>
    <sheetDataSet>
      <sheetData sheetId="0" refreshError="1"/>
      <sheetData sheetId="1" refreshError="1"/>
      <sheetData sheetId="2" refreshError="1"/>
      <sheetData sheetId="3" refreshError="1"/>
      <sheetData sheetId="4" refreshError="1"/>
      <sheetData sheetId="5">
        <row r="7">
          <cell r="B7" t="str">
            <v>KM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PROJETO"/>
      <sheetName val="Capa"/>
      <sheetName val="Sumário"/>
      <sheetName val="Capa Apres"/>
      <sheetName val="Apres"/>
      <sheetName val="Capa Mapa"/>
      <sheetName val="Mapa"/>
      <sheetName val="Capa Premissas"/>
      <sheetName val="Premissas"/>
      <sheetName val="Capa Caract. Seg."/>
      <sheetName val="Áreas gramadas"/>
      <sheetName val="OAE"/>
      <sheetName val="Drenagem"/>
      <sheetName val="Capa Memória de Calc"/>
      <sheetName val="Características"/>
      <sheetName val="Percentual"/>
      <sheetName val="M2"/>
      <sheetName val="Quantitativos"/>
      <sheetName val="CMB"/>
      <sheetName val="ESP"/>
      <sheetName val="Fresagem"/>
      <sheetName val="Capa Resumo"/>
      <sheetName val="Unifilar"/>
      <sheetName val="Orçamento Total"/>
      <sheetName val="Crono. Financ. (kmf) (2)"/>
      <sheetName val="Orçamento por Kmf"/>
      <sheetName val="Orçamento por solução"/>
      <sheetName val="Orçamento Kmf"/>
      <sheetName val="Orçam. Resumo"/>
      <sheetName val="Crono. Financ."/>
      <sheetName val="Canteiro"/>
      <sheetName val="Capa Documentação"/>
      <sheetName val="Capa Anexo I"/>
      <sheetName val="LVC"/>
      <sheetName val="Capa Anexo II"/>
      <sheetName val="Capa Anexo III"/>
      <sheetName val="Capa Anexo IV"/>
      <sheetName val="AVS"/>
      <sheetName val="Ctr."/>
      <sheetName val="OR960887.XLS"/>
      <sheetName val="Dados"/>
      <sheetName val="DG"/>
      <sheetName val="QuQuant"/>
      <sheetName val="Orçamentária"/>
      <sheetName val="Orçamento"/>
      <sheetName val="Carimbo de Nota"/>
      <sheetName val="FLUXO - EXECUÇÃO PRÓPRIA"/>
      <sheetName val="08-IND. FÍSICOS"/>
      <sheetName val="C"/>
      <sheetName val="8ª MP_BR_459"/>
      <sheetName val="DSS_04"/>
      <sheetName val="Meio-fio"/>
      <sheetName val="PintLigacao"/>
      <sheetName val="PMQ"/>
      <sheetName val="STC_01"/>
      <sheetName val="RESUMO_AUT1"/>
      <sheetName val="8ª MP_BR-459"/>
      <sheetName val="PQ"/>
      <sheetName val="SICRO"/>
      <sheetName val="Equipamentos"/>
      <sheetName val="Qd05 Preço"/>
      <sheetName val="Qd06"/>
      <sheetName val="LOTE 6"/>
      <sheetName val="Materiais Betuminosos"/>
      <sheetName val="Acumulado"/>
      <sheetName val="BR-267_TR01"/>
      <sheetName val="BR-267_TR02"/>
      <sheetName val="BR-267_TR03"/>
      <sheetName val="BR-376"/>
      <sheetName val="BR-463"/>
      <sheetName val="BR-487"/>
      <sheetName val="TLMB"/>
      <sheetName val="SERVIÇOS"/>
      <sheetName val="P A T O"/>
      <sheetName val="PLANILHA"/>
      <sheetName val="PLANILHA ATUALIZADA"/>
      <sheetName val="Especif"/>
      <sheetName val="Quantidades e Preços - Lote 01"/>
      <sheetName val="Plan1"/>
      <sheetName val="Plan2"/>
      <sheetName val="Plan3"/>
      <sheetName val="CUSTO LARANJEIRAS"/>
      <sheetName val="Insumos - Materiais"/>
      <sheetName val="Mat"/>
      <sheetName val="CONS_CORR"/>
      <sheetName val="Mobra"/>
      <sheetName val="Micro Revest MAN"/>
      <sheetName val="Micro Revest REC 1ªMP"/>
      <sheetName val="REM.MEC MAT.BET.MAN"/>
      <sheetName val="TRANSPORTE REC"/>
      <sheetName val="[OR960887.XLS][OR960887.XLS][OR"/>
      <sheetName val="//localhost/@/DFBSA00535/dyna01"/>
      <sheetName val="Resumo Financeiro"/>
      <sheetName val="alteração"/>
      <sheetName val="PGR"/>
      <sheetName val="__localhost_@_DFBSA00535_dyna01"/>
      <sheetName val="Final"/>
      <sheetName val="Inicio"/>
      <sheetName val="Organiza"/>
      <sheetName val="page 1"/>
      <sheetName val="page 2"/>
      <sheetName val="page 3"/>
      <sheetName val="page 4"/>
      <sheetName val="page 5"/>
      <sheetName val="page 6"/>
      <sheetName val="page 7"/>
      <sheetName val="page 8"/>
      <sheetName val="SERVIÇOS CUSTO SICRO"/>
      <sheetName val="Materiais"/>
      <sheetName val="Mão de Obra"/>
      <sheetName val="Mapa Localização"/>
      <sheetName val="PATO"/>
      <sheetName val="Valeta"/>
      <sheetName val="Descida"/>
      <sheetName val="Sarjeta"/>
      <sheetName val="Bueiro"/>
      <sheetName val="Plan.Preç.Unit."/>
      <sheetName val="QUANT E CUSTOS"/>
      <sheetName val="Transportes"/>
      <sheetName val="Referência"/>
      <sheetName val="Cronograma"/>
      <sheetName val="Grafico Dist. Transp"/>
      <sheetName val="Mobilização e Desmob"/>
      <sheetName val="Resumo Inventario"/>
      <sheetName val="Defensa Recompor"/>
      <sheetName val="Pintura Faixa"/>
      <sheetName val="Pintura Setas"/>
      <sheetName val="Tacha"/>
      <sheetName val="Sinalização"/>
      <sheetName val="Lay out canteiro"/>
      <sheetName val="Custo Canteiro"/>
      <sheetName val="Transp com c carroc rodov pav"/>
      <sheetName val="Aquis. CAP-50-70 MBUQ"/>
      <sheetName val="Transp. CAP-50-70 MBUQ"/>
      <sheetName val="Aquis. RR-1C Remendo"/>
      <sheetName val="Transp. RR-1C Remendo"/>
      <sheetName val="Aquis. RR-1C Tapa Buraco"/>
      <sheetName val="Trans. RR-1C Tapa Buraco"/>
      <sheetName val="Aquis. RR-1C Correção"/>
      <sheetName val="Trans. RR-1C Correção"/>
      <sheetName val="E011"/>
      <sheetName val="E016"/>
      <sheetName val="E400"/>
      <sheetName val="E408"/>
      <sheetName val="[OR960887.XLS]//localhost/@/DFB"/>
      <sheetName val="Teor"/>
      <sheetName val="comp1"/>
      <sheetName val="SIIG 2010-Jun"/>
      <sheetName val="Estimativa"/>
      <sheetName val="Hora Máquina1"/>
      <sheetName val="RELATA VÉIO"/>
      <sheetName val="\\DFBSA00535\dyna01\ClaudioFerr"/>
      <sheetName val="Tabsal-2.9"/>
      <sheetName val="Índices de Reajustamento"/>
      <sheetName val="TB"/>
      <sheetName val="TB _BG_"/>
      <sheetName val="RemProf"/>
      <sheetName val="P A T O 98 D"/>
      <sheetName val="01-02-03-Julho"/>
      <sheetName val="[OR960887.XLS][OR960887.XLS]//l"/>
      <sheetName val="Resumo"/>
      <sheetName val="\Users\claudiopvf\Documents\BR-"/>
      <sheetName val="#REF"/>
      <sheetName val="P1Q2"/>
      <sheetName val="RECOMPOSIÇÃO MAN"/>
      <sheetName val="DBS"/>
      <sheetName val="Financeiro"/>
    </sheetNames>
    <definedNames>
      <definedName name="PassaExtenso"/>
    </defined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sheetData sheetId="95"/>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oio"/>
      <sheetName val="Gráfico"/>
      <sheetName val="Cadastro"/>
      <sheetName val="Controle de Horas"/>
      <sheetName val="Junho - 2007"/>
    </sheetNames>
    <sheetDataSet>
      <sheetData sheetId="0" refreshError="1"/>
      <sheetData sheetId="1" refreshError="1"/>
      <sheetData sheetId="2" refreshError="1">
        <row r="6">
          <cell r="E6" t="str">
            <v>MARCELO</v>
          </cell>
        </row>
        <row r="12">
          <cell r="G12">
            <v>0.29166666666666669</v>
          </cell>
        </row>
        <row r="14">
          <cell r="G14">
            <v>0.5</v>
          </cell>
        </row>
        <row r="16">
          <cell r="G16">
            <v>0.54166666666666663</v>
          </cell>
        </row>
        <row r="18">
          <cell r="G18">
            <v>0.75</v>
          </cell>
        </row>
      </sheetData>
      <sheetData sheetId="3" refreshError="1"/>
      <sheetData sheetId="4"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Mar 08"/>
    </sheetNames>
    <sheetDataSet>
      <sheetData sheetId="0" refreshError="1">
        <row r="2">
          <cell r="H2">
            <v>1.2629999999999999</v>
          </cell>
        </row>
        <row r="3">
          <cell r="H3">
            <v>220</v>
          </cell>
        </row>
      </sheetData>
      <sheetData sheetId="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ATÓRIO"/>
      <sheetName val="RESUMO-DVOP_JBS (2)"/>
      <sheetName val="Boletim"/>
      <sheetName val="Empreiteira_Agrimat"/>
      <sheetName val="RESUMO-DVOP MOD SEET"/>
      <sheetName val="Reajustamento"/>
      <sheetName val="Forma Tubulão"/>
      <sheetName val="Forma Compensado"/>
      <sheetName val="AÇO CA-50"/>
      <sheetName val="Crono Físico-Financeiro"/>
      <sheetName val="Mat Asf "/>
      <sheetName val="RESUMO-DVOP_AGRIMAT"/>
      <sheetName val="REAJU (2)"/>
      <sheetName val="Total Mat Asf"/>
      <sheetName val="Meio fio"/>
      <sheetName val="Desmatamento "/>
      <sheetName val="Regular mec Faixa dom"/>
      <sheetName val="Remoção"/>
      <sheetName val="DMT 50m"/>
      <sheetName val="SPA_Esc Jaz e Tranp."/>
      <sheetName val="DMT 600 a 800m"/>
      <sheetName val="DMT 1000 a 1200m"/>
      <sheetName val="Remoção Solo Mole"/>
      <sheetName val="Reconf Plataforma"/>
      <sheetName val="Enrocamento Rachão"/>
      <sheetName val="OAC"/>
      <sheetName val="Agregados P OAC"/>
      <sheetName val="Regula"/>
      <sheetName val="Sub-base"/>
      <sheetName val="Base"/>
      <sheetName val="Imprimação"/>
      <sheetName val="TSD-FOG"/>
      <sheetName val="CAPA SELANTE"/>
      <sheetName val="AGREGADOS"/>
      <sheetName val="Dreno"/>
      <sheetName val="Cerca"/>
      <sheetName val="Valeta"/>
      <sheetName val="Grama muda"/>
      <sheetName val="Valeta (3)"/>
      <sheetName val="AGREGADOS P DRENAGEM"/>
      <sheetName val="TSS"/>
      <sheetName val="DMT modelo (2)"/>
      <sheetName val="DMT"/>
      <sheetName val="Aterro"/>
      <sheetName val="Aterro 100%"/>
      <sheetName val="Aterro 95%"/>
      <sheetName val="Transp. Rio Honorato"/>
      <sheetName val="Cálculo Ponte"/>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10">
          <cell r="L10" t="str">
            <v>I.C. Nº 001/2005/00/00-ASJU</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matamento "/>
    </sheetNames>
    <sheetDataSet>
      <sheetData sheetId="0"/>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ASIL"/>
      <sheetName val="Croqui "/>
      <sheetName val="PEDÁGIO"/>
      <sheetName val="Custo MB - (1)"/>
      <sheetName val="Custo MB - (2)"/>
      <sheetName val="Custo MB - (3)"/>
      <sheetName val="Custo MB - (4)"/>
      <sheetName val="Custo MB - (5)"/>
      <sheetName val="Custo MB - (6)"/>
      <sheetName val="Custo MB - (7)"/>
      <sheetName val="Manut. 1º ano"/>
      <sheetName val="Manut. 2º e 3º ano"/>
      <sheetName val="CBUQ"/>
      <sheetName val="Reparo Localizado"/>
      <sheetName val="Reparo Profundo"/>
      <sheetName val="Lama Grossa"/>
      <sheetName val="Fresagem Cont."/>
      <sheetName val="Micro Rev. com cal"/>
      <sheetName val="Fresagem Desc."/>
      <sheetName val="CBUQ pol"/>
      <sheetName val="CBUQ Massa Fina"/>
      <sheetName val="Imprimação"/>
      <sheetName val="Pintura de Ligação"/>
      <sheetName val="TSD"/>
      <sheetName val="TST"/>
      <sheetName val="Selagem de trinca"/>
      <sheetName val="Reciclagem de Base"/>
      <sheetName val="Reciclagem de Base com cimento"/>
      <sheetName val="Reciclagem de Base com BRITA"/>
      <sheetName val="Remoção CBUQ"/>
      <sheetName val="Remoção base"/>
      <sheetName val="BGS"/>
      <sheetName val="Solo Estab"/>
      <sheetName val="BGTC"/>
      <sheetName val="CBUQ (Binder)"/>
      <sheetName val="AAUQ"/>
      <sheetName val="TSS"/>
      <sheetName val="TSDp"/>
      <sheetName val="RBSM"/>
      <sheetName val="RBAM"/>
      <sheetName val="RBAM(FS)"/>
      <sheetName val="Base Solo ad Cim"/>
      <sheetName val="Recomp. defensa"/>
      <sheetName val="Recomp. de guarda corpo"/>
      <sheetName val="Recomp. Barreira NJ"/>
      <sheetName val="Sinalizacao provisoria"/>
      <sheetName val="Roçada"/>
      <sheetName val="Roçada Manual"/>
      <sheetName val="Capina"/>
      <sheetName val="Destocam."/>
      <sheetName val="Corte e Limp."/>
      <sheetName val="Caiação"/>
      <sheetName val="Recomp. Manual Terrapleno"/>
      <sheetName val="Remoção de barreira em solo"/>
      <sheetName val="Remoção de barreira em rocha"/>
      <sheetName val="Recomp. MFC"/>
      <sheetName val="Recomp. Sarjeta"/>
      <sheetName val="Limp. Bueiro"/>
      <sheetName val="Desob. bueiro"/>
      <sheetName val="Limp. Sarj e MFio"/>
      <sheetName val="Limp. Valeta"/>
      <sheetName val="Limp. DD"/>
      <sheetName val="Limp. Ponte"/>
      <sheetName val="Limp. placa"/>
      <sheetName val="Recomp. placa"/>
      <sheetName val="Esc. man."/>
      <sheetName val="Concr 20 MPa"/>
      <sheetName val="Aço CA-50"/>
      <sheetName val="Forma"/>
      <sheetName val="Divisão"/>
      <sheetName val="Micro Rev. 2 Cam."/>
      <sheetName val="Demolição de disp. concreto"/>
      <sheetName val="Limp. Vala"/>
      <sheetName val="Hidrossemeadura"/>
      <sheetName val="MFC 01"/>
      <sheetName val="MFC 05"/>
      <sheetName val="STC 01"/>
      <sheetName val="STC 03"/>
      <sheetName val="DAR 01"/>
      <sheetName val="DAR 02"/>
      <sheetName val="EDA 01"/>
      <sheetName val="VPA 01"/>
      <sheetName val="VPC 01"/>
      <sheetName val="VPA 03"/>
      <sheetName val="VPC 03"/>
      <sheetName val="DSS 03"/>
      <sheetName val="DPS 01"/>
      <sheetName val="BSD 03"/>
      <sheetName val="BSD 01"/>
      <sheetName val="BSTC 0,60"/>
      <sheetName val="BOCA BSTC 0,60"/>
      <sheetName val="BSTC 0,80"/>
      <sheetName val="BOCA BSTC 0,80"/>
      <sheetName val="BSTC 1,0"/>
      <sheetName val="BOCA BSTC 1,0"/>
      <sheetName val="BSTC 1,2"/>
      <sheetName val="BOCA BSTC 1,2 "/>
      <sheetName val="BSTC 1,5"/>
      <sheetName val="BOCA BSTC 1,5"/>
      <sheetName val="BDTC 1,0"/>
      <sheetName val="BOCA BDTC 1,00"/>
      <sheetName val="BDTC 1,2"/>
      <sheetName val="BOCA BDTC 1,2"/>
      <sheetName val="BDTC 1,5"/>
      <sheetName val="BOCA BDTC 1,5"/>
      <sheetName val="BTTC 1,0"/>
      <sheetName val="BOCA BTTC 1,00"/>
      <sheetName val="BTTC 1,2"/>
      <sheetName val="BOCA BTTC 1,2"/>
      <sheetName val="BTTC 1,5"/>
      <sheetName val="BOCA BTTC 1,5"/>
      <sheetName val="BSCC 1,50x1,5x1,0"/>
      <sheetName val="BOCA BSCC 1,50 x1,5"/>
      <sheetName val="BSCC 2,0x2,0x1,0"/>
      <sheetName val="BOCA BSCC 2,0 x 2,0"/>
      <sheetName val="BSCC 2,50x2,5x1,0"/>
      <sheetName val="BOCA BSCC 2,5 x 2,5"/>
      <sheetName val="BSCC 3,0x3,0x1,0"/>
      <sheetName val="BOCA BSCC 3,0 x 3,0"/>
      <sheetName val="Compact 100% PN"/>
      <sheetName val="Esc mat 1ª cat 600 a 800"/>
      <sheetName val="Separação"/>
      <sheetName val="Estocagem CAP"/>
      <sheetName val="Estocagem Asfalto Diluído"/>
      <sheetName val="Reciclagem de Base Simples"/>
      <sheetName val="Impl. Tachão"/>
      <sheetName val="Impl. Placas"/>
      <sheetName val="Pintura de Faixa"/>
      <sheetName val="Tachas Refletivas"/>
      <sheetName val="CBUQ (Reparo)"/>
      <sheetName val="Ctr."/>
      <sheetName val="Vínculo"/>
      <sheetName val="COLAR"/>
      <sheetName val="COLAR_2"/>
    </sheetNames>
    <sheetDataSet>
      <sheetData sheetId="0" refreshError="1">
        <row r="4">
          <cell r="B4" t="str">
            <v>AC</v>
          </cell>
        </row>
        <row r="5">
          <cell r="B5" t="str">
            <v>AL</v>
          </cell>
        </row>
        <row r="6">
          <cell r="B6" t="str">
            <v>AP</v>
          </cell>
        </row>
        <row r="7">
          <cell r="B7" t="str">
            <v>AM</v>
          </cell>
        </row>
        <row r="8">
          <cell r="B8" t="str">
            <v>BA</v>
          </cell>
        </row>
        <row r="9">
          <cell r="B9" t="str">
            <v>CE</v>
          </cell>
        </row>
        <row r="10">
          <cell r="B10" t="str">
            <v>DF</v>
          </cell>
        </row>
        <row r="11">
          <cell r="B11" t="str">
            <v>ES</v>
          </cell>
        </row>
        <row r="12">
          <cell r="B12" t="str">
            <v>GO</v>
          </cell>
        </row>
        <row r="13">
          <cell r="B13" t="str">
            <v>MA</v>
          </cell>
        </row>
        <row r="14">
          <cell r="B14" t="str">
            <v>MT</v>
          </cell>
        </row>
        <row r="15">
          <cell r="B15" t="str">
            <v>MS</v>
          </cell>
        </row>
        <row r="16">
          <cell r="B16" t="str">
            <v>MG</v>
          </cell>
        </row>
        <row r="17">
          <cell r="B17" t="str">
            <v>PA</v>
          </cell>
        </row>
        <row r="18">
          <cell r="B18" t="str">
            <v>PB</v>
          </cell>
        </row>
        <row r="19">
          <cell r="B19" t="str">
            <v>PR</v>
          </cell>
        </row>
        <row r="20">
          <cell r="B20" t="str">
            <v>PE</v>
          </cell>
        </row>
        <row r="21">
          <cell r="B21" t="str">
            <v>PI</v>
          </cell>
        </row>
        <row r="22">
          <cell r="B22" t="str">
            <v>RJ</v>
          </cell>
        </row>
        <row r="23">
          <cell r="B23" t="str">
            <v>RN</v>
          </cell>
        </row>
        <row r="24">
          <cell r="B24" t="str">
            <v>RS</v>
          </cell>
        </row>
        <row r="25">
          <cell r="B25" t="str">
            <v>RO</v>
          </cell>
        </row>
        <row r="26">
          <cell r="B26" t="str">
            <v>RR</v>
          </cell>
        </row>
        <row r="27">
          <cell r="B27" t="str">
            <v>SC</v>
          </cell>
        </row>
        <row r="28">
          <cell r="B28" t="str">
            <v>SP</v>
          </cell>
        </row>
        <row r="29">
          <cell r="B29" t="str">
            <v>SP</v>
          </cell>
        </row>
        <row r="30">
          <cell r="B30" t="str">
            <v>SE</v>
          </cell>
        </row>
        <row r="31">
          <cell r="B31" t="str">
            <v>TO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row r="30">
          <cell r="K30" t="str">
            <v>CAP 50 70</v>
          </cell>
        </row>
        <row r="31">
          <cell r="K31" t="str">
            <v>CAP 30 45</v>
          </cell>
        </row>
        <row r="32">
          <cell r="K32" t="str">
            <v>CM 30</v>
          </cell>
        </row>
        <row r="33">
          <cell r="K33" t="str">
            <v>RR 1C</v>
          </cell>
        </row>
        <row r="34">
          <cell r="K34" t="str">
            <v>RR 2C</v>
          </cell>
        </row>
        <row r="35">
          <cell r="K35" t="str">
            <v>RM 1C</v>
          </cell>
        </row>
        <row r="36">
          <cell r="K36" t="str">
            <v>RM 2C</v>
          </cell>
        </row>
        <row r="37">
          <cell r="K37" t="str">
            <v>RL 1C</v>
          </cell>
        </row>
        <row r="38">
          <cell r="K38" t="str">
            <v>RC 1C - E</v>
          </cell>
        </row>
        <row r="39">
          <cell r="K39" t="str">
            <v>RR 2C - E</v>
          </cell>
        </row>
        <row r="40">
          <cell r="K40" t="str">
            <v>SBS 55 75</v>
          </cell>
        </row>
        <row r="41">
          <cell r="K41" t="str">
            <v>SBS 60 85</v>
          </cell>
        </row>
        <row r="42">
          <cell r="K42" t="str">
            <v>SBS 65 90</v>
          </cell>
        </row>
        <row r="43">
          <cell r="K43" t="str">
            <v>RR 1C - E</v>
          </cell>
        </row>
        <row r="44">
          <cell r="K44" t="str">
            <v>CR 250</v>
          </cell>
        </row>
        <row r="45">
          <cell r="K45" t="str">
            <v>LA - E</v>
          </cell>
        </row>
        <row r="46">
          <cell r="K46" t="str">
            <v>RL 1C - E</v>
          </cell>
        </row>
        <row r="47">
          <cell r="K47" t="str">
            <v>AB 8</v>
          </cell>
        </row>
      </sheetData>
      <sheetData sheetId="132" refreshError="1"/>
      <sheetData sheetId="13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 23"/>
      <sheetName val="Issqn"/>
      <sheetName val="Av fisico"/>
      <sheetName val="Fh Med"/>
      <sheetName val="Mem da 22ª"/>
      <sheetName val="Memoria geral"/>
      <sheetName val="Boletim"/>
      <sheetName val="Mem"/>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Diagrama"/>
      <sheetName val="DMT"/>
      <sheetName val="PATO"/>
      <sheetName val="resumo"/>
      <sheetName val="planilha"/>
      <sheetName val="Cronograma"/>
      <sheetName val="Cronograma (2)"/>
      <sheetName val="Quantidades"/>
      <sheetName val="transporte"/>
      <sheetName val="Quant."/>
      <sheetName val="ABC Sv"/>
      <sheetName val="mobilização"/>
      <sheetName val="prancha"/>
      <sheetName val="canteiro"/>
      <sheetName val="layout"/>
      <sheetName val="ANP"/>
      <sheetName val="trans_betum_CGB"/>
      <sheetName val="Micro"/>
      <sheetName val="MBUQ"/>
      <sheetName val="pint_lig"/>
      <sheetName val="imprimação"/>
      <sheetName val="TSD"/>
      <sheetName val="Correção"/>
      <sheetName val="SICRO"/>
      <sheetName val="SICRO2"/>
      <sheetName val="inventário"/>
      <sheetName val="Plan2"/>
    </sheetNames>
    <sheetDataSet>
      <sheetData sheetId="0"/>
      <sheetData sheetId="1">
        <row r="45">
          <cell r="E45">
            <v>7</v>
          </cell>
        </row>
      </sheetData>
      <sheetData sheetId="2"/>
      <sheetData sheetId="3"/>
      <sheetData sheetId="4">
        <row r="2">
          <cell r="E2" t="str">
            <v>Cuiabá/MT, 20 de Janeiro de 2016.</v>
          </cell>
        </row>
      </sheetData>
      <sheetData sheetId="5">
        <row r="3">
          <cell r="A3" t="str">
            <v>OBRA:</v>
          </cell>
        </row>
      </sheetData>
      <sheetData sheetId="6">
        <row r="3">
          <cell r="A3" t="str">
            <v>OBRA:</v>
          </cell>
        </row>
      </sheetData>
      <sheetData sheetId="7"/>
      <sheetData sheetId="8"/>
      <sheetData sheetId="9"/>
      <sheetData sheetId="10"/>
      <sheetData sheetId="11"/>
      <sheetData sheetId="12"/>
      <sheetData sheetId="13"/>
      <sheetData sheetId="14"/>
      <sheetData sheetId="15"/>
      <sheetData sheetId="16">
        <row r="6">
          <cell r="A6" t="str">
            <v>AM101</v>
          </cell>
          <cell r="B6" t="str">
            <v>CAP 50 70</v>
          </cell>
          <cell r="C6">
            <v>1.3704801342872837</v>
          </cell>
          <cell r="D6">
            <v>1370.48</v>
          </cell>
        </row>
        <row r="7">
          <cell r="A7" t="str">
            <v>AM103</v>
          </cell>
          <cell r="B7" t="str">
            <v>CM 30</v>
          </cell>
          <cell r="C7">
            <v>1.94579754827088</v>
          </cell>
          <cell r="D7">
            <v>1945.8</v>
          </cell>
        </row>
        <row r="8">
          <cell r="A8" t="str">
            <v>AM104</v>
          </cell>
          <cell r="B8" t="str">
            <v>RR 1C</v>
          </cell>
          <cell r="C8">
            <v>0.99334595520177704</v>
          </cell>
          <cell r="D8">
            <v>993.35</v>
          </cell>
        </row>
        <row r="9">
          <cell r="A9" t="str">
            <v>AM105</v>
          </cell>
          <cell r="B9" t="str">
            <v>RR 2C</v>
          </cell>
          <cell r="C9">
            <v>1.0838926768252233</v>
          </cell>
          <cell r="D9">
            <v>1083.8900000000001</v>
          </cell>
        </row>
        <row r="10">
          <cell r="A10" t="str">
            <v>AM110</v>
          </cell>
          <cell r="B10" t="str">
            <v>RC 1C - E</v>
          </cell>
          <cell r="C10">
            <v>1.4578905522692402</v>
          </cell>
          <cell r="D10">
            <v>1457.89</v>
          </cell>
        </row>
      </sheetData>
      <sheetData sheetId="17"/>
      <sheetData sheetId="18"/>
      <sheetData sheetId="19"/>
      <sheetData sheetId="20"/>
      <sheetData sheetId="21"/>
      <sheetData sheetId="22"/>
      <sheetData sheetId="23"/>
      <sheetData sheetId="24">
        <row r="8">
          <cell r="B8" t="str">
            <v>2 S 01 000 00</v>
          </cell>
          <cell r="C8" t="str">
            <v>Desm. dest. limpeza áreas c/arv. diam. até 0,15 m</v>
          </cell>
          <cell r="D8" t="str">
            <v>m²</v>
          </cell>
          <cell r="E8">
            <v>0.32</v>
          </cell>
        </row>
        <row r="9">
          <cell r="B9" t="str">
            <v>2 S 02 603 50</v>
          </cell>
          <cell r="C9" t="str">
            <v>Sub-base de concreto rolado ac/bc</v>
          </cell>
          <cell r="D9" t="str">
            <v>m³</v>
          </cell>
          <cell r="E9">
            <v>214.66</v>
          </cell>
        </row>
        <row r="10">
          <cell r="B10" t="str">
            <v>2 S 03 327 50</v>
          </cell>
          <cell r="C10" t="str">
            <v>Concr estr.fck=25mpa-c.raz.uso der conf.lanç.ac/bc</v>
          </cell>
          <cell r="D10" t="str">
            <v>m³</v>
          </cell>
          <cell r="E10">
            <v>453.73</v>
          </cell>
        </row>
        <row r="11">
          <cell r="B11" t="str">
            <v>2 S 03 370 00</v>
          </cell>
          <cell r="C11" t="str">
            <v>Forma comum de madeira</v>
          </cell>
          <cell r="D11" t="str">
            <v>m²</v>
          </cell>
          <cell r="E11">
            <v>81.709999999999994</v>
          </cell>
        </row>
        <row r="12">
          <cell r="B12" t="str">
            <v>2 S 03 000 02</v>
          </cell>
          <cell r="C12" t="str">
            <v>Escavação manual de cavas em material de 1ª cat</v>
          </cell>
          <cell r="D12" t="str">
            <v>m³</v>
          </cell>
          <cell r="E12">
            <v>56.06</v>
          </cell>
        </row>
        <row r="13">
          <cell r="B13" t="str">
            <v>2 S 03 580 01</v>
          </cell>
          <cell r="C13" t="str">
            <v>Fornecimento, preparo e colocação em formas aço ca 60</v>
          </cell>
          <cell r="D13" t="str">
            <v xml:space="preserve"> Kg </v>
          </cell>
          <cell r="E13">
            <v>8.34</v>
          </cell>
        </row>
        <row r="14">
          <cell r="B14" t="str">
            <v>2 S 03 580 03</v>
          </cell>
          <cell r="C14" t="str">
            <v>Fornecimento, preparo e colocação em formas aço ca 25</v>
          </cell>
          <cell r="D14" t="str">
            <v xml:space="preserve"> Kg </v>
          </cell>
          <cell r="E14">
            <v>8.23</v>
          </cell>
        </row>
        <row r="15">
          <cell r="B15" t="str">
            <v>2 S 04 100 53</v>
          </cell>
          <cell r="C15" t="str">
            <v xml:space="preserve">Corpo BSTC D=1,00 m AC/BC/PC </v>
          </cell>
          <cell r="D15" t="str">
            <v>m</v>
          </cell>
          <cell r="E15">
            <v>811.39</v>
          </cell>
        </row>
        <row r="16">
          <cell r="B16" t="str">
            <v>2 S 04 101 53</v>
          </cell>
          <cell r="C16" t="str">
            <v xml:space="preserve">Boca BSTC D=1,00 m AC/BC/PC </v>
          </cell>
          <cell r="D16" t="str">
            <v>und</v>
          </cell>
          <cell r="E16">
            <v>2649.49</v>
          </cell>
        </row>
        <row r="17">
          <cell r="B17" t="str">
            <v>2 S 04 110 51</v>
          </cell>
          <cell r="C17" t="str">
            <v xml:space="preserve">Corpo BDTC D=1,00 m AC/BC/PC </v>
          </cell>
          <cell r="D17" t="str">
            <v>m</v>
          </cell>
          <cell r="E17">
            <v>1656.79</v>
          </cell>
        </row>
        <row r="18">
          <cell r="B18" t="str">
            <v>2 S 04 111 51</v>
          </cell>
          <cell r="C18" t="str">
            <v xml:space="preserve">Boca BDTC D=1,00 m AC/BC/PC </v>
          </cell>
          <cell r="D18" t="str">
            <v>und</v>
          </cell>
          <cell r="E18">
            <v>3687.26</v>
          </cell>
        </row>
        <row r="19">
          <cell r="B19" t="str">
            <v>2 S 04 100 54</v>
          </cell>
          <cell r="C19" t="str">
            <v xml:space="preserve">Corpo BSTC D=1,20 m AC/BC/PC </v>
          </cell>
          <cell r="D19" t="str">
            <v>m</v>
          </cell>
          <cell r="E19">
            <v>1082.2</v>
          </cell>
        </row>
        <row r="20">
          <cell r="B20" t="str">
            <v>2 S 04 101 54</v>
          </cell>
          <cell r="C20" t="str">
            <v xml:space="preserve">Boca BSTC D=1,20 m AC/BC/PC </v>
          </cell>
          <cell r="D20" t="str">
            <v>und</v>
          </cell>
          <cell r="E20">
            <v>3784.22</v>
          </cell>
        </row>
        <row r="21">
          <cell r="B21" t="str">
            <v>2 S 04 110 52</v>
          </cell>
          <cell r="C21" t="str">
            <v xml:space="preserve">Corpo BDTC D=1,20 m AC/BC/PC </v>
          </cell>
          <cell r="D21" t="str">
            <v>m</v>
          </cell>
          <cell r="E21">
            <v>2103.27</v>
          </cell>
        </row>
        <row r="22">
          <cell r="B22" t="str">
            <v>2 S 04 111 52</v>
          </cell>
          <cell r="C22" t="str">
            <v xml:space="preserve">Boca BDTC D=1,20 m AC/BC/PC </v>
          </cell>
          <cell r="D22" t="str">
            <v>und</v>
          </cell>
          <cell r="E22">
            <v>5282.87</v>
          </cell>
        </row>
        <row r="23">
          <cell r="B23" t="str">
            <v>2 S 04 210 60</v>
          </cell>
          <cell r="C23" t="str">
            <v>Corpo BDCC 2,00 x 2,00 m alt. 2,50 a 5,00 m AC/BC</v>
          </cell>
          <cell r="D23" t="str">
            <v>m</v>
          </cell>
          <cell r="E23">
            <v>4334.32</v>
          </cell>
        </row>
        <row r="24">
          <cell r="B24" t="str">
            <v>2 S 04 211 52</v>
          </cell>
          <cell r="C24" t="str">
            <v>Boca BDCC 2,00 x 2,00 m normal AC/BC</v>
          </cell>
          <cell r="D24" t="str">
            <v>und</v>
          </cell>
          <cell r="E24">
            <v>19098.12</v>
          </cell>
        </row>
        <row r="25">
          <cell r="B25" t="str">
            <v>2 S 04 900 51</v>
          </cell>
          <cell r="C25" t="str">
            <v>Sarjeta triangular de concreto - STC 01 AC/BC</v>
          </cell>
          <cell r="D25" t="str">
            <v>m</v>
          </cell>
          <cell r="E25">
            <v>68</v>
          </cell>
        </row>
        <row r="26">
          <cell r="B26" t="str">
            <v>2 S 04 910 51</v>
          </cell>
          <cell r="C26" t="str">
            <v>Meio-fio de concreto - MFC 01 AC/BC</v>
          </cell>
          <cell r="D26" t="str">
            <v>m</v>
          </cell>
          <cell r="E26">
            <v>75.56</v>
          </cell>
        </row>
        <row r="27">
          <cell r="B27" t="str">
            <v>2 S 04 910 53</v>
          </cell>
          <cell r="C27" t="str">
            <v>Meio fio de concreto - MFC 03 AC/BC</v>
          </cell>
          <cell r="D27" t="str">
            <v>m</v>
          </cell>
          <cell r="E27">
            <v>36.700000000000003</v>
          </cell>
        </row>
        <row r="28">
          <cell r="B28" t="str">
            <v>2 S 04 910 55</v>
          </cell>
          <cell r="C28" t="str">
            <v>Meio-fio de concreto - MFC 05 AC/BC</v>
          </cell>
          <cell r="D28" t="str">
            <v>m</v>
          </cell>
          <cell r="E28">
            <v>36.04</v>
          </cell>
        </row>
        <row r="29">
          <cell r="B29" t="str">
            <v>2 S 04 910 56</v>
          </cell>
          <cell r="C29" t="str">
            <v>Meio-fio de concreto - MFC 06 AC/BC</v>
          </cell>
          <cell r="D29" t="str">
            <v>m</v>
          </cell>
          <cell r="E29">
            <v>23.37</v>
          </cell>
        </row>
        <row r="30">
          <cell r="B30" t="str">
            <v>2 S 04 940 52</v>
          </cell>
          <cell r="C30" t="str">
            <v>Descida d'água tipo rap. - canal retang.- DAR 02 AC/BC</v>
          </cell>
          <cell r="D30" t="str">
            <v>m</v>
          </cell>
          <cell r="E30">
            <v>93.09</v>
          </cell>
        </row>
        <row r="31">
          <cell r="B31" t="str">
            <v>2 S 04 942 51</v>
          </cell>
          <cell r="C31" t="str">
            <v>Entrada d'água - EDA 01 AC/BC</v>
          </cell>
          <cell r="D31" t="str">
            <v>m</v>
          </cell>
          <cell r="E31">
            <v>51.5</v>
          </cell>
        </row>
        <row r="32">
          <cell r="B32" t="str">
            <v>2 S 04 942 52</v>
          </cell>
          <cell r="C32" t="str">
            <v>Entrada d'água - EDA 02 AC/BC</v>
          </cell>
          <cell r="D32" t="str">
            <v>m</v>
          </cell>
          <cell r="E32">
            <v>61.94</v>
          </cell>
        </row>
        <row r="33">
          <cell r="B33" t="str">
            <v>2 S 04 950 71</v>
          </cell>
          <cell r="C33" t="str">
            <v>Dissipador de energia - DEB 01 AC/BC</v>
          </cell>
          <cell r="D33" t="str">
            <v>und</v>
          </cell>
          <cell r="E33">
            <v>302</v>
          </cell>
        </row>
        <row r="34">
          <cell r="B34" t="str">
            <v>2 S 03 300 51</v>
          </cell>
          <cell r="C34" t="str">
            <v>Confecção e lanç.de concr.magro em betoneira AC/BC</v>
          </cell>
          <cell r="D34" t="str">
            <v>m³</v>
          </cell>
          <cell r="E34">
            <v>365.42</v>
          </cell>
        </row>
        <row r="35">
          <cell r="B35" t="str">
            <v>2 S 05 100 00</v>
          </cell>
          <cell r="C35" t="str">
            <v>Enleivamento</v>
          </cell>
          <cell r="D35" t="str">
            <v>m²</v>
          </cell>
          <cell r="E35">
            <v>7.11</v>
          </cell>
        </row>
        <row r="36">
          <cell r="B36" t="str">
            <v>2 S 05 102 00</v>
          </cell>
          <cell r="C36" t="str">
            <v>Hidrossemeadura</v>
          </cell>
          <cell r="D36" t="str">
            <v>m²</v>
          </cell>
          <cell r="E36">
            <v>1.01</v>
          </cell>
        </row>
        <row r="37">
          <cell r="B37" t="str">
            <v>2 S 05 302 03</v>
          </cell>
          <cell r="C37" t="str">
            <v>Muro gabião cx1,00 alt.8X10 ZN/AL+PVC D=2,4mm</v>
          </cell>
          <cell r="D37" t="str">
            <v>m³</v>
          </cell>
          <cell r="E37">
            <v>367.52</v>
          </cell>
        </row>
        <row r="38">
          <cell r="B38" t="str">
            <v>2 S 06 410 00</v>
          </cell>
          <cell r="C38" t="str">
            <v>Cerca de arame farpado com suporte de madeira</v>
          </cell>
          <cell r="D38" t="str">
            <v>m</v>
          </cell>
          <cell r="E38">
            <v>15.63</v>
          </cell>
        </row>
        <row r="39">
          <cell r="B39" t="str">
            <v>3 S 01 401 00</v>
          </cell>
          <cell r="C39" t="str">
            <v xml:space="preserve">Recomposição do Revestimento Primário </v>
          </cell>
          <cell r="D39" t="str">
            <v>m³</v>
          </cell>
          <cell r="E39">
            <v>14.17</v>
          </cell>
        </row>
        <row r="40">
          <cell r="B40" t="str">
            <v>3 S 01 930 00</v>
          </cell>
          <cell r="C40" t="str">
            <v>Regularização mecânica da faixa de domínio</v>
          </cell>
          <cell r="D40" t="str">
            <v>m²</v>
          </cell>
          <cell r="E40">
            <v>0.23</v>
          </cell>
        </row>
        <row r="41">
          <cell r="B41" t="str">
            <v>3 S 02 200 01</v>
          </cell>
          <cell r="C41" t="str">
            <v xml:space="preserve">Recomposição de camada granular do pavimento </v>
          </cell>
          <cell r="D41" t="str">
            <v>m³</v>
          </cell>
          <cell r="E41">
            <v>17.36</v>
          </cell>
        </row>
        <row r="42">
          <cell r="B42" t="str">
            <v>3 S 02 220 50</v>
          </cell>
          <cell r="C42" t="str">
            <v>Solo brita p/ base de remendo profundo BC</v>
          </cell>
          <cell r="D42" t="str">
            <v>m³</v>
          </cell>
          <cell r="E42">
            <v>57.78</v>
          </cell>
        </row>
        <row r="43">
          <cell r="B43" t="str">
            <v>3 S 02 300 00</v>
          </cell>
          <cell r="C43" t="str">
            <v>Imprimação</v>
          </cell>
          <cell r="D43" t="str">
            <v>m²</v>
          </cell>
          <cell r="E43">
            <v>0.26</v>
          </cell>
        </row>
        <row r="44">
          <cell r="B44" t="str">
            <v>3 S 02 400 00</v>
          </cell>
          <cell r="C44" t="str">
            <v>Pintura de ligação</v>
          </cell>
          <cell r="D44" t="str">
            <v>m²</v>
          </cell>
          <cell r="E44">
            <v>0.18</v>
          </cell>
        </row>
        <row r="45">
          <cell r="B45" t="str">
            <v>3 S 02 501 51</v>
          </cell>
          <cell r="C45" t="str">
            <v>Tratamento superficial duplo com emulsão BC (acostamentos L=1,5m) BC</v>
          </cell>
          <cell r="D45" t="str">
            <v>m²</v>
          </cell>
          <cell r="E45">
            <v>4.04</v>
          </cell>
        </row>
        <row r="46">
          <cell r="B46" t="str">
            <v>3 S 02 510 51</v>
          </cell>
          <cell r="C46" t="str">
            <v>Lama asfáltica grossa (granulometrias III e IV) BC</v>
          </cell>
          <cell r="D46" t="str">
            <v>m²</v>
          </cell>
          <cell r="E46">
            <v>2.21</v>
          </cell>
        </row>
        <row r="47">
          <cell r="B47" t="str">
            <v>3 S 02 530 02</v>
          </cell>
          <cell r="C47" t="str">
            <v>Rec.do rev. com mistura betuminosa a frio</v>
          </cell>
          <cell r="D47" t="str">
            <v>m³</v>
          </cell>
          <cell r="E47">
            <v>47.98</v>
          </cell>
        </row>
        <row r="48">
          <cell r="B48" t="str">
            <v>3 S 02 530 51</v>
          </cell>
          <cell r="C48" t="str">
            <v>Mistura betuminosa usinada a frio AC/BC</v>
          </cell>
          <cell r="D48" t="str">
            <v>m³</v>
          </cell>
          <cell r="E48">
            <v>141.30000000000001</v>
          </cell>
        </row>
        <row r="49">
          <cell r="B49" t="str">
            <v>3 S 02 540 01</v>
          </cell>
          <cell r="C49" t="str">
            <v xml:space="preserve">Rec.do rev.com mistura betuminosa a quente </v>
          </cell>
          <cell r="D49" t="str">
            <v>m³</v>
          </cell>
          <cell r="E49">
            <v>35.700000000000003</v>
          </cell>
        </row>
        <row r="50">
          <cell r="B50" t="str">
            <v>3 S 02 540 50</v>
          </cell>
          <cell r="C50" t="str">
            <v>Mistura Betuminosa usinada a Quente BC</v>
          </cell>
          <cell r="D50" t="str">
            <v>m³</v>
          </cell>
          <cell r="E50">
            <v>250.29</v>
          </cell>
        </row>
        <row r="51">
          <cell r="B51" t="str">
            <v>3 S 02 601 50</v>
          </cell>
          <cell r="C51" t="str">
            <v>Recomposição de placa de concreto AC/BC</v>
          </cell>
          <cell r="D51" t="str">
            <v>m³</v>
          </cell>
          <cell r="E51">
            <v>367.37</v>
          </cell>
        </row>
        <row r="52">
          <cell r="B52" t="str">
            <v>3 S 02 900 00</v>
          </cell>
          <cell r="C52" t="str">
            <v xml:space="preserve">Remoção mecanizada de revestimento betuminoso </v>
          </cell>
          <cell r="D52" t="str">
            <v>m³</v>
          </cell>
          <cell r="E52">
            <v>11.35</v>
          </cell>
        </row>
        <row r="53">
          <cell r="B53" t="str">
            <v>3 S 02 902 00</v>
          </cell>
          <cell r="C53" t="str">
            <v xml:space="preserve">Remoção mecanizada da camada granular do pavimento </v>
          </cell>
          <cell r="D53" t="str">
            <v>m³</v>
          </cell>
          <cell r="E53">
            <v>7.13</v>
          </cell>
        </row>
        <row r="54">
          <cell r="B54" t="str">
            <v>3 S 03 329 50</v>
          </cell>
          <cell r="C54" t="str">
            <v>Concreto de cimento (confecção e lançamento) AC/BC</v>
          </cell>
          <cell r="D54" t="str">
            <v>m³</v>
          </cell>
          <cell r="E54">
            <v>396.47</v>
          </cell>
        </row>
        <row r="55">
          <cell r="B55" t="str">
            <v>3 S 03 940 01</v>
          </cell>
          <cell r="C55" t="str">
            <v xml:space="preserve"> Reaterro e Compactação para Bueiro </v>
          </cell>
          <cell r="D55" t="str">
            <v>m³</v>
          </cell>
          <cell r="E55">
            <v>26.56</v>
          </cell>
        </row>
        <row r="56">
          <cell r="B56" t="str">
            <v>3 S 03 950 00</v>
          </cell>
          <cell r="C56" t="str">
            <v>Limpeza de Ponte</v>
          </cell>
          <cell r="D56" t="str">
            <v>m</v>
          </cell>
          <cell r="E56">
            <v>4.8499999999999996</v>
          </cell>
        </row>
        <row r="57">
          <cell r="B57" t="str">
            <v>3 S 04 001 00</v>
          </cell>
          <cell r="C57" t="str">
            <v>Escavação mecaniz. de vala em mater. de 1a cat.</v>
          </cell>
          <cell r="D57" t="str">
            <v>m³</v>
          </cell>
          <cell r="E57">
            <v>7.75</v>
          </cell>
        </row>
        <row r="58">
          <cell r="B58" t="str">
            <v>3 S 05 000 00</v>
          </cell>
          <cell r="C58" t="str">
            <v>Enrocamento de pedra arrumada</v>
          </cell>
          <cell r="D58" t="str">
            <v>m³</v>
          </cell>
          <cell r="E58">
            <v>139.66999999999999</v>
          </cell>
        </row>
        <row r="59">
          <cell r="B59" t="str">
            <v>3 S 05 001 00</v>
          </cell>
          <cell r="C59" t="str">
            <v>Enrocamento de pedra jogada</v>
          </cell>
          <cell r="D59" t="str">
            <v>m³</v>
          </cell>
          <cell r="E59">
            <v>90.11</v>
          </cell>
        </row>
        <row r="60">
          <cell r="B60" t="str">
            <v>3 S 08 001 00</v>
          </cell>
          <cell r="C60" t="str">
            <v xml:space="preserve">Reconformação da Plataforma </v>
          </cell>
          <cell r="D60" t="str">
            <v xml:space="preserve">ha </v>
          </cell>
          <cell r="E60">
            <v>196.29</v>
          </cell>
        </row>
        <row r="61">
          <cell r="B61" t="str">
            <v>3 S 08 100 00</v>
          </cell>
          <cell r="C61" t="str">
            <v>Tapa buraco s/pintura de ligação</v>
          </cell>
          <cell r="D61" t="str">
            <v>m³</v>
          </cell>
          <cell r="E61">
            <v>233.35</v>
          </cell>
        </row>
        <row r="62">
          <cell r="B62" t="str">
            <v>3 S 08 101 01</v>
          </cell>
          <cell r="C62" t="str">
            <v>Remendo profundo com demolição manual s/imprimação</v>
          </cell>
          <cell r="D62" t="str">
            <v>m³</v>
          </cell>
          <cell r="E62">
            <v>262.64999999999998</v>
          </cell>
        </row>
        <row r="63">
          <cell r="B63" t="str">
            <v>3 S 08 101 02</v>
          </cell>
          <cell r="C63" t="str">
            <v>Remendo profundo com demolição mec. s/imprimação</v>
          </cell>
          <cell r="D63" t="str">
            <v>m³</v>
          </cell>
          <cell r="E63">
            <v>174.68</v>
          </cell>
        </row>
        <row r="64">
          <cell r="B64" t="str">
            <v>3 S 08 103 00</v>
          </cell>
          <cell r="C64" t="str">
            <v>Selagem de trinca AC</v>
          </cell>
          <cell r="D64" t="str">
            <v>L</v>
          </cell>
          <cell r="E64">
            <v>1.71</v>
          </cell>
        </row>
        <row r="65">
          <cell r="B65" t="str">
            <v>3 S 08 109 00</v>
          </cell>
          <cell r="C65" t="str">
            <v>Correção de defeitos com mistura betuminosa</v>
          </cell>
          <cell r="D65" t="str">
            <v>m³</v>
          </cell>
          <cell r="E65">
            <v>131.88999999999999</v>
          </cell>
        </row>
        <row r="66">
          <cell r="B66" t="str">
            <v>3 S 08 109 04</v>
          </cell>
          <cell r="C66" t="str">
            <v>Reparo Localizado c/ CBUQ</v>
          </cell>
          <cell r="D66" t="str">
            <v>m³</v>
          </cell>
          <cell r="E66">
            <v>149.1</v>
          </cell>
        </row>
        <row r="67">
          <cell r="B67" t="str">
            <v>3 S 08 109 12</v>
          </cell>
          <cell r="C67" t="str">
            <v>Correção de defeitos por fresagem descontínua</v>
          </cell>
          <cell r="D67" t="str">
            <v>m³</v>
          </cell>
          <cell r="E67">
            <v>194</v>
          </cell>
        </row>
        <row r="68">
          <cell r="B68" t="str">
            <v>3 S 08 200 50</v>
          </cell>
          <cell r="C68" t="str">
            <v>Recomp. de guarda corpo BC</v>
          </cell>
          <cell r="D68" t="str">
            <v>m³</v>
          </cell>
          <cell r="E68">
            <v>113.42</v>
          </cell>
        </row>
        <row r="69">
          <cell r="B69" t="str">
            <v>3 S 08 300 01</v>
          </cell>
          <cell r="C69" t="str">
            <v>Limpeza de sarjeta e meio fio</v>
          </cell>
          <cell r="D69" t="str">
            <v>m</v>
          </cell>
          <cell r="E69">
            <v>0.46</v>
          </cell>
        </row>
        <row r="70">
          <cell r="B70" t="str">
            <v>3 S 08 301 01</v>
          </cell>
          <cell r="C70" t="str">
            <v>Limpeza de valeta de corte</v>
          </cell>
          <cell r="D70" t="str">
            <v>m</v>
          </cell>
          <cell r="E70">
            <v>0.69</v>
          </cell>
        </row>
        <row r="71">
          <cell r="B71" t="str">
            <v>3 S 08 301 02</v>
          </cell>
          <cell r="C71" t="str">
            <v>Limpeza de vala de drenagem</v>
          </cell>
          <cell r="D71" t="str">
            <v>m</v>
          </cell>
          <cell r="E71">
            <v>2.77</v>
          </cell>
        </row>
        <row r="72">
          <cell r="B72" t="str">
            <v>3 S 08 301 03</v>
          </cell>
          <cell r="C72" t="str">
            <v>Limpeza de descida d'água</v>
          </cell>
          <cell r="D72" t="str">
            <v>m</v>
          </cell>
          <cell r="E72">
            <v>0.92</v>
          </cell>
        </row>
        <row r="73">
          <cell r="B73" t="str">
            <v>3 S 08 302 01</v>
          </cell>
          <cell r="C73" t="str">
            <v>Limpeza de bueiro</v>
          </cell>
          <cell r="D73" t="str">
            <v>m</v>
          </cell>
          <cell r="E73">
            <v>15.25</v>
          </cell>
        </row>
        <row r="74">
          <cell r="B74" t="str">
            <v>3 S 08 302 02</v>
          </cell>
          <cell r="C74" t="str">
            <v>Desobstrução de bueiro</v>
          </cell>
          <cell r="D74" t="str">
            <v>m</v>
          </cell>
          <cell r="E74">
            <v>44.36</v>
          </cell>
        </row>
        <row r="75">
          <cell r="B75" t="str">
            <v>3 S 08 501 00</v>
          </cell>
          <cell r="C75" t="str">
            <v>Recomposição mecanizada de aterro</v>
          </cell>
          <cell r="D75" t="str">
            <v>m³</v>
          </cell>
          <cell r="E75">
            <v>20.99</v>
          </cell>
        </row>
        <row r="76">
          <cell r="B76" t="str">
            <v>5 S 01 100 24</v>
          </cell>
          <cell r="C76" t="str">
            <v>Esc. carga transp. mat 1a cat DMT 400 a 600m c/e</v>
          </cell>
          <cell r="D76" t="str">
            <v>m³</v>
          </cell>
          <cell r="E76">
            <v>6.91</v>
          </cell>
        </row>
        <row r="77">
          <cell r="B77" t="str">
            <v>3 S 08 400 00</v>
          </cell>
          <cell r="C77" t="str">
            <v>Limpeza de placa de sinalização</v>
          </cell>
          <cell r="D77" t="str">
            <v>m²</v>
          </cell>
          <cell r="E77">
            <v>5.73</v>
          </cell>
        </row>
        <row r="78">
          <cell r="B78" t="str">
            <v>3 S 08 400 01</v>
          </cell>
          <cell r="C78" t="str">
            <v>Recomposição placa de sinalização</v>
          </cell>
          <cell r="D78" t="str">
            <v>m²</v>
          </cell>
          <cell r="E78">
            <v>24.54</v>
          </cell>
        </row>
        <row r="79">
          <cell r="B79" t="str">
            <v>3 S 08 401 00</v>
          </cell>
          <cell r="C79" t="str">
            <v>Recomposição de defensa metálica</v>
          </cell>
          <cell r="D79" t="str">
            <v>m</v>
          </cell>
          <cell r="E79">
            <v>192.32</v>
          </cell>
        </row>
        <row r="80">
          <cell r="B80" t="str">
            <v>3 S 08 402 00</v>
          </cell>
          <cell r="C80" t="str">
            <v>Caiação</v>
          </cell>
          <cell r="D80" t="str">
            <v>m²</v>
          </cell>
          <cell r="E80">
            <v>1.81</v>
          </cell>
        </row>
        <row r="81">
          <cell r="B81" t="str">
            <v>3 S 08 414 01</v>
          </cell>
          <cell r="C81" t="str">
            <v>Recomposição parcial cerca de madeira - mourão</v>
          </cell>
          <cell r="D81" t="str">
            <v>m</v>
          </cell>
          <cell r="E81">
            <v>11.1</v>
          </cell>
        </row>
        <row r="82">
          <cell r="B82" t="str">
            <v>3 S 08 414 02</v>
          </cell>
          <cell r="C82" t="str">
            <v>Recomp. parcial cerca c/ mourão de madeira - arame</v>
          </cell>
          <cell r="D82" t="str">
            <v>m</v>
          </cell>
          <cell r="E82">
            <v>4.57</v>
          </cell>
        </row>
        <row r="83">
          <cell r="B83" t="str">
            <v>3 S 08 511 00</v>
          </cell>
          <cell r="C83" t="str">
            <v>Remoção mecanizada de barreira - solo</v>
          </cell>
          <cell r="D83" t="str">
            <v>m³</v>
          </cell>
          <cell r="E83">
            <v>4.6399999999999997</v>
          </cell>
        </row>
        <row r="84">
          <cell r="B84" t="str">
            <v>3 S 08 512 00</v>
          </cell>
          <cell r="C84" t="str">
            <v>Remoção mecanizada de barreira - rocha</v>
          </cell>
          <cell r="D84" t="str">
            <v>m³</v>
          </cell>
          <cell r="E84">
            <v>7.1</v>
          </cell>
        </row>
        <row r="85">
          <cell r="B85" t="str">
            <v>3 S 08 900 00</v>
          </cell>
          <cell r="C85" t="str">
            <v>Roçada manual</v>
          </cell>
          <cell r="D85" t="str">
            <v xml:space="preserve">ha </v>
          </cell>
          <cell r="E85">
            <v>1271.2</v>
          </cell>
        </row>
        <row r="86">
          <cell r="B86" t="str">
            <v>3 S 08 900 01</v>
          </cell>
          <cell r="C86" t="str">
            <v>Roçada de capim colonião</v>
          </cell>
          <cell r="D86" t="str">
            <v xml:space="preserve">ha </v>
          </cell>
          <cell r="E86">
            <v>3050.88</v>
          </cell>
        </row>
        <row r="87">
          <cell r="B87" t="str">
            <v>3 S 08 901 00</v>
          </cell>
          <cell r="C87" t="str">
            <v>Roçada mecanizada</v>
          </cell>
          <cell r="D87" t="str">
            <v xml:space="preserve">ha </v>
          </cell>
          <cell r="E87">
            <v>275.92</v>
          </cell>
        </row>
        <row r="88">
          <cell r="B88" t="str">
            <v>3 S 08 910 00</v>
          </cell>
          <cell r="C88" t="str">
            <v>Capina manual</v>
          </cell>
          <cell r="D88" t="str">
            <v xml:space="preserve">ha </v>
          </cell>
          <cell r="E88">
            <v>0.51</v>
          </cell>
        </row>
        <row r="89">
          <cell r="B89" t="str">
            <v>3 S 09 001 00</v>
          </cell>
          <cell r="C89" t="str">
            <v>Transporte local c/ basc. 5m3 em rodov. não pav.</v>
          </cell>
          <cell r="D89" t="str">
            <v>tkm</v>
          </cell>
          <cell r="E89">
            <v>0.73</v>
          </cell>
        </row>
        <row r="90">
          <cell r="B90" t="str">
            <v>3 S 09 002 00</v>
          </cell>
          <cell r="C90" t="str">
            <v>Transporte local basculante - 5m3 - 8,8t em rodovia pavimentada</v>
          </cell>
          <cell r="D90" t="str">
            <v>tkm</v>
          </cell>
          <cell r="E90">
            <v>0.57999999999999996</v>
          </cell>
        </row>
        <row r="91">
          <cell r="B91" t="str">
            <v>3 S 09 002 03</v>
          </cell>
          <cell r="C91" t="str">
            <v>Transporte local de material para remendos</v>
          </cell>
          <cell r="D91" t="str">
            <v>tkm</v>
          </cell>
          <cell r="E91">
            <v>1.05</v>
          </cell>
        </row>
        <row r="92">
          <cell r="B92" t="str">
            <v>3 S 09 002 06</v>
          </cell>
          <cell r="C92" t="str">
            <v>Transporte local c/ basc. 10m3 em rodov. pav</v>
          </cell>
          <cell r="D92" t="str">
            <v>tkm</v>
          </cell>
          <cell r="E92">
            <v>0.71</v>
          </cell>
        </row>
        <row r="93">
          <cell r="B93" t="str">
            <v>3 S 09 002 41</v>
          </cell>
          <cell r="C93" t="str">
            <v>Transp. local c/ carroceria 4t em rodov. Pav</v>
          </cell>
          <cell r="D93" t="str">
            <v>tkm</v>
          </cell>
          <cell r="E93">
            <v>1.02</v>
          </cell>
        </row>
        <row r="94">
          <cell r="B94" t="str">
            <v>3 S 09 002 90</v>
          </cell>
          <cell r="C94" t="str">
            <v>Transporte comercial c/ carroceria rodov. pav.</v>
          </cell>
          <cell r="D94" t="str">
            <v>tkm</v>
          </cell>
          <cell r="E94">
            <v>0.41</v>
          </cell>
        </row>
        <row r="95">
          <cell r="B95" t="str">
            <v>3 S 09 002 91</v>
          </cell>
          <cell r="C95" t="str">
            <v>Transporte comercial c/ basc. 10m3 rod. pav.</v>
          </cell>
          <cell r="D95" t="str">
            <v>tkm</v>
          </cell>
          <cell r="E95">
            <v>0.43</v>
          </cell>
        </row>
        <row r="96">
          <cell r="B96" t="str">
            <v>4 S 06 000 01</v>
          </cell>
          <cell r="C96" t="str">
            <v>Defensa maleável simples (forn./ impl.)</v>
          </cell>
          <cell r="D96" t="str">
            <v>m</v>
          </cell>
          <cell r="E96">
            <v>313.45</v>
          </cell>
        </row>
        <row r="97">
          <cell r="B97" t="str">
            <v>4 S 06 100 21</v>
          </cell>
          <cell r="C97" t="str">
            <v>Pintura faixa - tinta base acrílica p/ 2 anos</v>
          </cell>
          <cell r="D97" t="str">
            <v>m²</v>
          </cell>
          <cell r="E97">
            <v>38.39</v>
          </cell>
        </row>
        <row r="98">
          <cell r="B98" t="str">
            <v>4 S 06 100 22</v>
          </cell>
          <cell r="C98" t="str">
            <v>Pintura setas e zebrado - tinta b.acrílica -2 anos</v>
          </cell>
          <cell r="D98" t="str">
            <v>m²</v>
          </cell>
          <cell r="E98">
            <v>45.63</v>
          </cell>
        </row>
        <row r="99">
          <cell r="B99" t="str">
            <v>4 S 06 121 01</v>
          </cell>
          <cell r="C99" t="str">
            <v>Forn. e colocação de tacha reflet. Bidirecional</v>
          </cell>
          <cell r="D99" t="str">
            <v>und</v>
          </cell>
          <cell r="E99">
            <v>22.85</v>
          </cell>
        </row>
        <row r="100">
          <cell r="B100" t="str">
            <v>4 S 06 121 11</v>
          </cell>
          <cell r="C100" t="str">
            <v>Forn. e colocação de tachão reflet. Bidirecional</v>
          </cell>
          <cell r="D100" t="str">
            <v>und</v>
          </cell>
          <cell r="E100">
            <v>65.540000000000006</v>
          </cell>
        </row>
        <row r="101">
          <cell r="B101" t="str">
            <v>4 S 06 200 02</v>
          </cell>
          <cell r="C101" t="str">
            <v>Forn. e implantação placa sinaliz. tot.refletiva</v>
          </cell>
          <cell r="D101" t="str">
            <v>m²</v>
          </cell>
          <cell r="E101">
            <v>416.04</v>
          </cell>
        </row>
        <row r="102">
          <cell r="B102" t="str">
            <v>4 S 06 203 01</v>
          </cell>
          <cell r="C102" t="str">
            <v>Confecção suporte e travessa p/placa sinaliz</v>
          </cell>
          <cell r="D102" t="str">
            <v>und</v>
          </cell>
          <cell r="E102">
            <v>38.770000000000003</v>
          </cell>
        </row>
        <row r="103">
          <cell r="B103" t="str">
            <v>5 S 01 100 32</v>
          </cell>
          <cell r="C103" t="str">
            <v>Esc. carga transp. mat 1a cat DMT 2000 a 3000m c/e</v>
          </cell>
          <cell r="D103" t="str">
            <v>m³</v>
          </cell>
          <cell r="E103">
            <v>11.49</v>
          </cell>
        </row>
        <row r="104">
          <cell r="B104" t="str">
            <v>4 S 06 000 02</v>
          </cell>
          <cell r="C104" t="str">
            <v>Ancoragem de defensa maleável simples (forn/ impl)</v>
          </cell>
          <cell r="D104" t="str">
            <v>m</v>
          </cell>
          <cell r="E104">
            <v>343.1</v>
          </cell>
        </row>
        <row r="105">
          <cell r="B105" t="str">
            <v>5 S 02 511 52</v>
          </cell>
          <cell r="C105" t="str">
            <v>Micro-revestimento a frio - Microflex 1,5 cm BC</v>
          </cell>
          <cell r="D105" t="str">
            <v>m²</v>
          </cell>
          <cell r="E105">
            <v>2.79</v>
          </cell>
        </row>
        <row r="106">
          <cell r="B106" t="str">
            <v>5 S 01 100 31</v>
          </cell>
          <cell r="C106" t="str">
            <v>Esc. carga transp. mat 1a cat DMT 1800 a 2000m c/e</v>
          </cell>
          <cell r="D106" t="str">
            <v>m³</v>
          </cell>
          <cell r="E106">
            <v>9.77</v>
          </cell>
        </row>
        <row r="107">
          <cell r="B107" t="str">
            <v>5 S 02 501 52</v>
          </cell>
          <cell r="C107" t="str">
            <v>Tratamento superficial duplo c/banho diluído BC</v>
          </cell>
          <cell r="D107" t="str">
            <v>m²</v>
          </cell>
          <cell r="E107">
            <v>4.29</v>
          </cell>
        </row>
        <row r="108">
          <cell r="B108" t="str">
            <v>5 S 04 999 01</v>
          </cell>
          <cell r="C108" t="str">
            <v>Remoção de bueiros existentes</v>
          </cell>
          <cell r="D108" t="str">
            <v>m</v>
          </cell>
          <cell r="E108">
            <v>74.209999999999994</v>
          </cell>
        </row>
        <row r="109">
          <cell r="B109" t="str">
            <v>5 S 04 999 54</v>
          </cell>
          <cell r="C109" t="str">
            <v>Restaur.de disp.danif.com concr. fck=15 MPa AC/BC</v>
          </cell>
          <cell r="D109" t="str">
            <v>m³</v>
          </cell>
          <cell r="E109">
            <v>433.18</v>
          </cell>
        </row>
        <row r="110">
          <cell r="B110" t="str">
            <v>5 S 02 990 11</v>
          </cell>
          <cell r="C110" t="str">
            <v>Fresagem contínua do revest. Betuminoso</v>
          </cell>
          <cell r="D110" t="str">
            <v>m³</v>
          </cell>
          <cell r="E110">
            <v>119.75</v>
          </cell>
        </row>
      </sheetData>
      <sheetData sheetId="25"/>
      <sheetData sheetId="26"/>
      <sheetData sheetId="27"/>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262"/>
      <sheetName val="DADOS"/>
      <sheetName val="CROQUIS"/>
      <sheetName val="MB-AQ"/>
      <sheetName val="MB-TR"/>
      <sheetName val="MOB"/>
      <sheetName val="CANT"/>
      <sheetName val="MAT PLACA"/>
      <sheetName val="BDI"/>
      <sheetName val="CONSUMO"/>
      <sheetName val="SERVIÇOS"/>
      <sheetName val="ORÇAMENTO"/>
      <sheetName val="CURVA ABC"/>
      <sheetName val="CRONOGAMA 1º"/>
      <sheetName val="CRONOGAMA 2º"/>
      <sheetName val="TLCB5"/>
      <sheetName val="TLMR"/>
      <sheetName val="TLCC4"/>
      <sheetName val="TCCC4"/>
      <sheetName val="TLCB10"/>
      <sheetName val="TCCB10"/>
      <sheetName val="TLMB"/>
      <sheetName val="COMPAUTO"/>
      <sheetName val="COMPMOTSER"/>
      <sheetName val="COMPSERVENC"/>
      <sheetName val="PLAN1"/>
      <sheetName val="PLAN2"/>
    </sheetNames>
    <sheetDataSet>
      <sheetData sheetId="0"/>
      <sheetData sheetId="1">
        <row r="8">
          <cell r="H8">
            <v>234.059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Original"/>
      <sheetName val="Plan 2.7"/>
      <sheetName val="Atividades"/>
      <sheetName val="Caldeiraria"/>
      <sheetName val="Memória de Cálculo"/>
      <sheetName val="Legenda"/>
      <sheetName val="PLANILHA CONTRATUAL"/>
      <sheetName val="PROJETO"/>
      <sheetName val="Vargem Grande"/>
      <sheetName val="Dados Informativos"/>
      <sheetName val="Tabela de Salários Adotada"/>
      <sheetName val="% de AD"/>
      <sheetName val="Precipitações"/>
      <sheetName val="DMT modelo"/>
      <sheetName val="composições 2"/>
      <sheetName val="pav gram"/>
      <sheetName val="pem"/>
      <sheetName val="Compactação  botafora"/>
      <sheetName val="FLUXO - EXECUÇÃO PRÓPRIA"/>
      <sheetName val="Solicitação Gestão"/>
      <sheetName val="Ref Numbers"/>
      <sheetName val="Summary"/>
      <sheetName val="Apoio"/>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2_7"/>
      <sheetName val="Plan 2.7"/>
      <sheetName val="Plan1"/>
      <sheetName val="Plan2"/>
      <sheetName val="Plan3"/>
      <sheetName val="Planilha Original"/>
      <sheetName val="Planilha Serviços"/>
      <sheetName val="C.U"/>
      <sheetName val="Orçamento"/>
      <sheetName val="MEMORANDO"/>
      <sheetName val="resumo financeiro"/>
      <sheetName val="P A T O"/>
      <sheetName val="Índices de Reajustamento"/>
      <sheetName val="PROJETO"/>
      <sheetName val="Capa Memória de Calc"/>
      <sheetName val="Capa Resumo"/>
      <sheetName val="Capa Anexo II"/>
      <sheetName val="Capa Anexo III"/>
      <sheetName val="Capa Anexo IV"/>
      <sheetName val="Carimbo de Nota"/>
      <sheetName val="MCBR"/>
      <sheetName val="Serviços"/>
      <sheetName val=" Dren."/>
      <sheetName val="Transporte "/>
      <sheetName val="p a t o 99 b"/>
      <sheetName val="consultoria"/>
    </sheetNames>
    <sheetDataSet>
      <sheetData sheetId="0" refreshError="1">
        <row r="4">
          <cell r="A4" t="str">
            <v>DESCRIÇÃO</v>
          </cell>
          <cell r="B4" t="str">
            <v>TAG</v>
          </cell>
          <cell r="C4" t="str">
            <v>UN</v>
          </cell>
          <cell r="D4" t="str">
            <v>QTD</v>
          </cell>
          <cell r="E4" t="str">
            <v>UN (Kg)</v>
          </cell>
          <cell r="F4" t="str">
            <v>TOT (Kg)</v>
          </cell>
          <cell r="G4" t="str">
            <v>HH/Quant</v>
          </cell>
          <cell r="H4" t="str">
            <v>HH CALC</v>
          </cell>
          <cell r="I4" t="str">
            <v>COD</v>
          </cell>
          <cell r="J4" t="str">
            <v>HH/Kg</v>
          </cell>
          <cell r="K4" t="str">
            <v>HH/Ton</v>
          </cell>
          <cell r="N4" t="str">
            <v>CODSEC</v>
          </cell>
          <cell r="P4" t="str">
            <v>PRINC</v>
          </cell>
          <cell r="Q4" t="str">
            <v>SECUND</v>
          </cell>
          <cell r="R4" t="str">
            <v>GRAUTEAVEIS</v>
          </cell>
        </row>
        <row r="5">
          <cell r="M5">
            <v>0</v>
          </cell>
          <cell r="R5" t="str">
            <v>peso graute =====»»»</v>
          </cell>
        </row>
        <row r="6">
          <cell r="A6" t="str">
            <v>DECLARAÇÃO</v>
          </cell>
          <cell r="B6">
            <v>0</v>
          </cell>
          <cell r="C6">
            <v>0</v>
          </cell>
          <cell r="D6">
            <v>0</v>
          </cell>
          <cell r="E6">
            <v>0</v>
          </cell>
          <cell r="F6">
            <v>3559055.010000003</v>
          </cell>
          <cell r="H6">
            <v>338459.96000000014</v>
          </cell>
        </row>
        <row r="7">
          <cell r="A7" t="str">
            <v>MECÂNICA</v>
          </cell>
          <cell r="B7">
            <v>0</v>
          </cell>
          <cell r="C7">
            <v>0</v>
          </cell>
          <cell r="D7">
            <v>0</v>
          </cell>
          <cell r="E7">
            <v>0</v>
          </cell>
          <cell r="F7">
            <v>0</v>
          </cell>
          <cell r="J7" t="str">
            <v>Lado esquerdo</v>
          </cell>
          <cell r="K7">
            <v>0</v>
          </cell>
          <cell r="N7" t="str">
            <v>Lado direito</v>
          </cell>
          <cell r="O7">
            <v>0</v>
          </cell>
        </row>
        <row r="8">
          <cell r="A8">
            <v>0</v>
          </cell>
          <cell r="B8">
            <v>0</v>
          </cell>
          <cell r="C8">
            <v>0</v>
          </cell>
          <cell r="D8">
            <v>0</v>
          </cell>
          <cell r="E8">
            <v>0</v>
          </cell>
          <cell r="F8">
            <v>0</v>
          </cell>
          <cell r="G8" t="str">
            <v>Municipio</v>
          </cell>
          <cell r="H8" t="str">
            <v>Alíquota</v>
          </cell>
          <cell r="I8" t="str">
            <v>Total</v>
          </cell>
          <cell r="J8" t="str">
            <v>km inicial</v>
          </cell>
          <cell r="K8" t="str">
            <v>km final</v>
          </cell>
          <cell r="L8" t="str">
            <v>extensão</v>
          </cell>
          <cell r="M8" t="str">
            <v>EQUIV.</v>
          </cell>
          <cell r="N8" t="str">
            <v>km inicial</v>
          </cell>
          <cell r="O8" t="str">
            <v>km final</v>
          </cell>
          <cell r="P8" t="str">
            <v>extensão</v>
          </cell>
          <cell r="Q8" t="str">
            <v>EQUIV.</v>
          </cell>
          <cell r="R8" t="str">
            <v>MEDIÇÃO</v>
          </cell>
        </row>
        <row r="9">
          <cell r="A9" t="str">
            <v>ÁREA - PENEIRAMENTO</v>
          </cell>
          <cell r="B9">
            <v>0</v>
          </cell>
          <cell r="C9">
            <v>0</v>
          </cell>
          <cell r="D9">
            <v>0</v>
          </cell>
          <cell r="E9">
            <v>0</v>
          </cell>
          <cell r="F9">
            <v>0</v>
          </cell>
          <cell r="G9" t="str">
            <v>BENTO GONÇALVES</v>
          </cell>
          <cell r="H9">
            <v>0.03</v>
          </cell>
          <cell r="I9">
            <v>7.2195999999999996E-2</v>
          </cell>
          <cell r="J9">
            <v>210000</v>
          </cell>
          <cell r="K9">
            <v>220880</v>
          </cell>
          <cell r="L9">
            <v>10880</v>
          </cell>
          <cell r="M9">
            <v>7.2195999999999996E-2</v>
          </cell>
          <cell r="N9">
            <v>210000</v>
          </cell>
          <cell r="O9">
            <v>220880</v>
          </cell>
          <cell r="P9">
            <v>10880</v>
          </cell>
          <cell r="Q9">
            <v>7.2195999999999996E-2</v>
          </cell>
          <cell r="R9">
            <v>36543.902110000003</v>
          </cell>
        </row>
        <row r="10">
          <cell r="A10">
            <v>0</v>
          </cell>
          <cell r="B10">
            <v>0</v>
          </cell>
          <cell r="C10">
            <v>0</v>
          </cell>
          <cell r="D10">
            <v>0</v>
          </cell>
          <cell r="E10">
            <v>0</v>
          </cell>
          <cell r="F10">
            <v>0</v>
          </cell>
          <cell r="G10" t="str">
            <v>GARIBALDI</v>
          </cell>
          <cell r="H10">
            <v>0.03</v>
          </cell>
          <cell r="I10">
            <v>6.4963999999999994E-2</v>
          </cell>
          <cell r="J10">
            <v>220880</v>
          </cell>
          <cell r="K10">
            <v>230670</v>
          </cell>
          <cell r="L10">
            <v>9790</v>
          </cell>
          <cell r="M10">
            <v>6.4963999999999994E-2</v>
          </cell>
          <cell r="N10">
            <v>220880</v>
          </cell>
          <cell r="O10">
            <v>230670</v>
          </cell>
          <cell r="P10">
            <v>9790</v>
          </cell>
          <cell r="Q10">
            <v>6.4963999999999994E-2</v>
          </cell>
          <cell r="R10">
            <v>32882.794269999999</v>
          </cell>
        </row>
        <row r="11">
          <cell r="A11" t="str">
            <v>Alimentadores de Correia Horizontais das Peneiras Primárias 510-PE-01/02</v>
          </cell>
          <cell r="B11" t="str">
            <v>510-AL-01/02</v>
          </cell>
          <cell r="C11" t="str">
            <v>CJ</v>
          </cell>
          <cell r="D11">
            <v>2</v>
          </cell>
          <cell r="E11">
            <v>17500</v>
          </cell>
          <cell r="F11">
            <v>35000</v>
          </cell>
          <cell r="G11" t="str">
            <v>CARLOS BARBOSA</v>
          </cell>
          <cell r="H11">
            <v>1750</v>
          </cell>
          <cell r="I11" t="str">
            <v>TRA</v>
          </cell>
          <cell r="J11">
            <v>230670</v>
          </cell>
          <cell r="K11">
            <v>50</v>
          </cell>
          <cell r="L11">
            <v>9940</v>
          </cell>
          <cell r="M11">
            <v>6.5959000000000004E-2</v>
          </cell>
          <cell r="N11">
            <v>230670</v>
          </cell>
          <cell r="O11">
            <v>240610</v>
          </cell>
          <cell r="P11">
            <v>875</v>
          </cell>
          <cell r="Q11">
            <v>6.5959000000000004E-2</v>
          </cell>
          <cell r="R11">
            <v>35000</v>
          </cell>
        </row>
        <row r="12">
          <cell r="A12" t="str">
            <v xml:space="preserve">      Potência 2 x 30 cv </v>
          </cell>
          <cell r="B12">
            <v>0</v>
          </cell>
          <cell r="C12">
            <v>0</v>
          </cell>
          <cell r="D12">
            <v>0</v>
          </cell>
          <cell r="E12">
            <v>0</v>
          </cell>
          <cell r="F12">
            <v>0</v>
          </cell>
          <cell r="G12" t="str">
            <v>BARÃO</v>
          </cell>
          <cell r="H12">
            <v>0</v>
          </cell>
          <cell r="I12">
            <v>6.9343000000000002E-2</v>
          </cell>
          <cell r="J12">
            <v>240610</v>
          </cell>
          <cell r="K12">
            <v>251060</v>
          </cell>
          <cell r="L12">
            <v>10450</v>
          </cell>
          <cell r="M12">
            <v>6.9343000000000002E-2</v>
          </cell>
          <cell r="N12">
            <v>240610</v>
          </cell>
          <cell r="O12">
            <v>251060</v>
          </cell>
          <cell r="P12">
            <v>0</v>
          </cell>
          <cell r="Q12">
            <v>6.9343000000000002E-2</v>
          </cell>
          <cell r="R12">
            <v>35099.611860999998</v>
          </cell>
        </row>
        <row r="13">
          <cell r="A13" t="str">
            <v xml:space="preserve">      Peso aproximado 2 x 17,5 t</v>
          </cell>
          <cell r="B13">
            <v>0</v>
          </cell>
          <cell r="C13">
            <v>0</v>
          </cell>
          <cell r="D13">
            <v>0</v>
          </cell>
          <cell r="E13">
            <v>0</v>
          </cell>
          <cell r="F13">
            <v>0</v>
          </cell>
          <cell r="G13" t="str">
            <v>SÃO PEDRO DA SERRA</v>
          </cell>
          <cell r="H13">
            <v>0</v>
          </cell>
          <cell r="I13">
            <v>2.6609000000000001E-2</v>
          </cell>
          <cell r="J13">
            <v>251060</v>
          </cell>
          <cell r="K13">
            <v>255070</v>
          </cell>
          <cell r="L13">
            <v>4010</v>
          </cell>
          <cell r="M13">
            <v>2.6609000000000001E-2</v>
          </cell>
          <cell r="N13">
            <v>251060</v>
          </cell>
          <cell r="O13">
            <v>255070</v>
          </cell>
          <cell r="P13">
            <v>0</v>
          </cell>
          <cell r="Q13">
            <v>2.6609000000000001E-2</v>
          </cell>
          <cell r="R13">
            <v>13468.846274</v>
          </cell>
        </row>
        <row r="14">
          <cell r="A14" t="str">
            <v>RODOVIA</v>
          </cell>
          <cell r="B14" t="str">
            <v>MUNICÍPIO</v>
          </cell>
          <cell r="C14" t="str">
            <v>PERCENTUAL MEDIDO</v>
          </cell>
          <cell r="D14" t="str">
            <v>ALÍQUOTA</v>
          </cell>
          <cell r="E14" t="str">
            <v>BASE DE CÁLCULO</v>
          </cell>
          <cell r="F14">
            <v>0</v>
          </cell>
          <cell r="G14" t="str">
            <v>SALVADOR DO SUL</v>
          </cell>
          <cell r="H14">
            <v>0</v>
          </cell>
          <cell r="I14">
            <v>6.2773999999999996E-2</v>
          </cell>
          <cell r="J14">
            <v>255070</v>
          </cell>
          <cell r="K14">
            <v>264530</v>
          </cell>
          <cell r="L14">
            <v>9460</v>
          </cell>
          <cell r="M14">
            <v>6.2773999999999996E-2</v>
          </cell>
          <cell r="N14">
            <v>255070</v>
          </cell>
          <cell r="O14">
            <v>264530</v>
          </cell>
          <cell r="P14">
            <v>0</v>
          </cell>
          <cell r="Q14">
            <v>6.2773999999999996E-2</v>
          </cell>
          <cell r="R14">
            <v>31774.385473999999</v>
          </cell>
        </row>
        <row r="15">
          <cell r="A15" t="str">
            <v>Amostrador Automático, tipo Linear, para "Lump Ore"</v>
          </cell>
          <cell r="B15" t="str">
            <v>510-AM-01</v>
          </cell>
          <cell r="C15" t="str">
            <v>CJ</v>
          </cell>
          <cell r="D15">
            <v>1</v>
          </cell>
          <cell r="E15">
            <v>3000</v>
          </cell>
          <cell r="F15">
            <v>3000</v>
          </cell>
          <cell r="G15" t="str">
            <v>SÃO JOSÉ DO SUL</v>
          </cell>
          <cell r="H15">
            <v>180</v>
          </cell>
          <cell r="I15" t="str">
            <v>M</v>
          </cell>
          <cell r="J15">
            <v>264530</v>
          </cell>
          <cell r="K15">
            <v>60</v>
          </cell>
          <cell r="L15">
            <v>17665</v>
          </cell>
          <cell r="M15">
            <v>0.11722</v>
          </cell>
          <cell r="N15">
            <v>264530</v>
          </cell>
          <cell r="O15">
            <v>282195</v>
          </cell>
          <cell r="P15">
            <v>180</v>
          </cell>
          <cell r="Q15">
            <v>0.11722</v>
          </cell>
          <cell r="R15">
            <v>59333.458710999999</v>
          </cell>
        </row>
        <row r="16">
          <cell r="A16" t="str">
            <v xml:space="preserve">      Potência 1 cv</v>
          </cell>
          <cell r="B16" t="str">
            <v>BENTO GONÇALVES</v>
          </cell>
          <cell r="C16">
            <v>7.2195999999999996E-2</v>
          </cell>
          <cell r="D16">
            <v>0.03</v>
          </cell>
          <cell r="E16">
            <v>36543.902110000003</v>
          </cell>
          <cell r="F16">
            <v>0</v>
          </cell>
          <cell r="G16" t="str">
            <v>MONTENEGRO</v>
          </cell>
          <cell r="H16">
            <v>0</v>
          </cell>
          <cell r="I16">
            <v>0.15653600000000001</v>
          </cell>
          <cell r="J16">
            <v>282195</v>
          </cell>
          <cell r="K16">
            <v>305785</v>
          </cell>
          <cell r="L16">
            <v>23590</v>
          </cell>
          <cell r="M16">
            <v>0.15653600000000001</v>
          </cell>
          <cell r="N16">
            <v>282195</v>
          </cell>
          <cell r="O16">
            <v>305785</v>
          </cell>
          <cell r="P16">
            <v>0</v>
          </cell>
          <cell r="Q16">
            <v>0.15653600000000001</v>
          </cell>
          <cell r="R16">
            <v>79234.434813999993</v>
          </cell>
        </row>
        <row r="17">
          <cell r="A17" t="str">
            <v xml:space="preserve">      Peso aproximado 3 t</v>
          </cell>
          <cell r="B17" t="str">
            <v>GARIBALDI</v>
          </cell>
          <cell r="C17">
            <v>6.4963999999999994E-2</v>
          </cell>
          <cell r="D17">
            <v>0.03</v>
          </cell>
          <cell r="E17">
            <v>32882.794269999999</v>
          </cell>
          <cell r="F17">
            <v>0</v>
          </cell>
          <cell r="G17" t="str">
            <v>TRIUNFO</v>
          </cell>
          <cell r="H17">
            <v>0</v>
          </cell>
          <cell r="I17">
            <v>0.23102200000000001</v>
          </cell>
          <cell r="J17">
            <v>305785</v>
          </cell>
          <cell r="K17">
            <v>340600</v>
          </cell>
          <cell r="L17">
            <v>34815</v>
          </cell>
          <cell r="M17">
            <v>0.23102200000000001</v>
          </cell>
          <cell r="N17">
            <v>305785</v>
          </cell>
          <cell r="O17">
            <v>340600</v>
          </cell>
          <cell r="P17">
            <v>0</v>
          </cell>
          <cell r="Q17">
            <v>0.23102200000000001</v>
          </cell>
          <cell r="R17">
            <v>116937.12793800001</v>
          </cell>
        </row>
        <row r="18">
          <cell r="A18" t="str">
            <v>BR-470/RS</v>
          </cell>
          <cell r="B18" t="str">
            <v>CARLOS BARBOSA</v>
          </cell>
          <cell r="C18">
            <v>6.5959000000000004E-2</v>
          </cell>
          <cell r="D18">
            <v>0.05</v>
          </cell>
          <cell r="E18">
            <v>33386.616450000001</v>
          </cell>
          <cell r="F18">
            <v>0</v>
          </cell>
          <cell r="G18" t="str">
            <v>SÃO JERONIMO</v>
          </cell>
          <cell r="H18">
            <v>0</v>
          </cell>
          <cell r="I18">
            <v>0.133378</v>
          </cell>
          <cell r="J18">
            <v>340600</v>
          </cell>
          <cell r="K18">
            <v>360700</v>
          </cell>
          <cell r="L18">
            <v>20100</v>
          </cell>
          <cell r="M18">
            <v>0.133378</v>
          </cell>
          <cell r="N18">
            <v>340600</v>
          </cell>
          <cell r="O18">
            <v>360700</v>
          </cell>
          <cell r="P18">
            <v>0</v>
          </cell>
          <cell r="Q18">
            <v>0.133378</v>
          </cell>
          <cell r="R18">
            <v>67512.172097000002</v>
          </cell>
        </row>
        <row r="19">
          <cell r="A19" t="str">
            <v>Amostrador Automático, tipo Linear, para Hematitinha</v>
          </cell>
          <cell r="B19" t="str">
            <v>510-AM-02</v>
          </cell>
          <cell r="C19" t="str">
            <v>CJ</v>
          </cell>
          <cell r="D19">
            <v>1</v>
          </cell>
          <cell r="E19">
            <v>3000</v>
          </cell>
          <cell r="F19">
            <v>3000</v>
          </cell>
          <cell r="H19">
            <v>180</v>
          </cell>
          <cell r="I19" t="str">
            <v>M</v>
          </cell>
          <cell r="K19">
            <v>60</v>
          </cell>
          <cell r="L19">
            <v>150700</v>
          </cell>
          <cell r="M19">
            <v>1</v>
          </cell>
          <cell r="P19">
            <v>180</v>
          </cell>
          <cell r="Q19">
            <v>1</v>
          </cell>
          <cell r="R19">
            <v>506173.35</v>
          </cell>
        </row>
        <row r="20">
          <cell r="A20" t="str">
            <v xml:space="preserve">      Potência 1 cv</v>
          </cell>
          <cell r="B20" t="str">
            <v>SÃO PEDRO DA SERRA</v>
          </cell>
          <cell r="C20">
            <v>2.6609000000000001E-2</v>
          </cell>
          <cell r="D20">
            <v>2.5000000000000001E-2</v>
          </cell>
          <cell r="E20">
            <v>13468.846274</v>
          </cell>
          <cell r="F20">
            <v>0</v>
          </cell>
          <cell r="H20">
            <v>0</v>
          </cell>
          <cell r="J20">
            <v>0</v>
          </cell>
          <cell r="N20">
            <v>0</v>
          </cell>
          <cell r="P20">
            <v>0</v>
          </cell>
        </row>
        <row r="21">
          <cell r="A21" t="str">
            <v xml:space="preserve">      Peso aproximado 3 t</v>
          </cell>
          <cell r="B21" t="str">
            <v>SALVADOR DO SUL</v>
          </cell>
          <cell r="C21">
            <v>6.2773999999999996E-2</v>
          </cell>
          <cell r="D21">
            <v>0.02</v>
          </cell>
          <cell r="E21">
            <v>31774.385473999999</v>
          </cell>
          <cell r="F21">
            <v>0</v>
          </cell>
          <cell r="H21">
            <v>0</v>
          </cell>
          <cell r="I21">
            <v>0</v>
          </cell>
          <cell r="J21">
            <v>0</v>
          </cell>
          <cell r="N21">
            <v>0</v>
          </cell>
          <cell r="P21">
            <v>0</v>
          </cell>
        </row>
        <row r="22">
          <cell r="A22" t="str">
            <v>BR-470/RS</v>
          </cell>
          <cell r="B22" t="str">
            <v>SÃO JOSÉ DO SUL</v>
          </cell>
          <cell r="C22">
            <v>0.11722</v>
          </cell>
          <cell r="D22">
            <v>0.03</v>
          </cell>
          <cell r="E22">
            <v>59333.458710999999</v>
          </cell>
          <cell r="F22">
            <v>0</v>
          </cell>
          <cell r="H22">
            <v>0</v>
          </cell>
          <cell r="J22">
            <v>0</v>
          </cell>
          <cell r="N22">
            <v>0</v>
          </cell>
          <cell r="P22">
            <v>0</v>
          </cell>
        </row>
        <row r="23">
          <cell r="A23" t="str">
            <v>Amostrador Automático, tipo Linear, para "Sinter Feed"</v>
          </cell>
          <cell r="B23" t="str">
            <v>510-AM-03</v>
          </cell>
          <cell r="C23" t="str">
            <v>CJ</v>
          </cell>
          <cell r="D23">
            <v>1</v>
          </cell>
          <cell r="E23">
            <v>3000</v>
          </cell>
          <cell r="F23">
            <v>3000</v>
          </cell>
          <cell r="H23">
            <v>180</v>
          </cell>
          <cell r="I23" t="str">
            <v>M</v>
          </cell>
          <cell r="J23">
            <v>0</v>
          </cell>
          <cell r="K23">
            <v>60</v>
          </cell>
          <cell r="N23">
            <v>0</v>
          </cell>
          <cell r="P23">
            <v>180</v>
          </cell>
        </row>
        <row r="24">
          <cell r="A24" t="str">
            <v xml:space="preserve">      Potência 1 cv</v>
          </cell>
          <cell r="B24" t="str">
            <v>TRIUNFO</v>
          </cell>
          <cell r="C24">
            <v>0.23102200000000001</v>
          </cell>
          <cell r="D24">
            <v>0.05</v>
          </cell>
          <cell r="E24">
            <v>116937.12793800001</v>
          </cell>
          <cell r="F24">
            <v>0</v>
          </cell>
          <cell r="H24">
            <v>0</v>
          </cell>
          <cell r="J24">
            <v>0</v>
          </cell>
          <cell r="N24">
            <v>0</v>
          </cell>
          <cell r="P24">
            <v>0</v>
          </cell>
        </row>
        <row r="25">
          <cell r="A25" t="str">
            <v xml:space="preserve">      Peso aproximado 3 t</v>
          </cell>
          <cell r="B25" t="str">
            <v>SÃO JERONIMO</v>
          </cell>
          <cell r="C25">
            <v>0.133378</v>
          </cell>
          <cell r="D25">
            <v>0.03</v>
          </cell>
          <cell r="E25">
            <v>67512.172097000002</v>
          </cell>
          <cell r="F25">
            <v>0</v>
          </cell>
          <cell r="H25">
            <v>0</v>
          </cell>
          <cell r="J25">
            <v>0</v>
          </cell>
          <cell r="N25">
            <v>0</v>
          </cell>
          <cell r="P25">
            <v>0</v>
          </cell>
        </row>
        <row r="26">
          <cell r="A26">
            <v>0</v>
          </cell>
          <cell r="B26" t="str">
            <v>SOMA</v>
          </cell>
          <cell r="C26">
            <v>1</v>
          </cell>
          <cell r="D26">
            <v>0</v>
          </cell>
          <cell r="E26">
            <v>0</v>
          </cell>
          <cell r="F26">
            <v>0</v>
          </cell>
          <cell r="H26">
            <v>0</v>
          </cell>
          <cell r="J26">
            <v>0</v>
          </cell>
          <cell r="N26">
            <v>0</v>
          </cell>
          <cell r="P26">
            <v>0</v>
          </cell>
        </row>
        <row r="27">
          <cell r="A27" t="str">
            <v>Amostrador Automático, tipo Linear, para Underflow da Ciclonagem Primária</v>
          </cell>
          <cell r="B27" t="str">
            <v>510-AM-04</v>
          </cell>
          <cell r="C27" t="str">
            <v>CJ</v>
          </cell>
          <cell r="D27">
            <v>1</v>
          </cell>
          <cell r="E27">
            <v>330</v>
          </cell>
          <cell r="F27">
            <v>330</v>
          </cell>
          <cell r="H27">
            <v>33</v>
          </cell>
          <cell r="I27" t="str">
            <v>M</v>
          </cell>
          <cell r="J27">
            <v>0</v>
          </cell>
          <cell r="K27">
            <v>100</v>
          </cell>
          <cell r="N27">
            <v>0</v>
          </cell>
          <cell r="P27">
            <v>33</v>
          </cell>
        </row>
        <row r="28">
          <cell r="A28" t="str">
            <v xml:space="preserve">      Potência 1 cv</v>
          </cell>
          <cell r="B28">
            <v>0</v>
          </cell>
          <cell r="C28">
            <v>0</v>
          </cell>
          <cell r="D28" t="str">
            <v>Vacaria, 02 de Outubro de 2015</v>
          </cell>
          <cell r="E28">
            <v>0</v>
          </cell>
          <cell r="F28">
            <v>0</v>
          </cell>
          <cell r="H28">
            <v>0</v>
          </cell>
          <cell r="P28">
            <v>0</v>
          </cell>
        </row>
        <row r="29">
          <cell r="A29" t="str">
            <v xml:space="preserve">      Peso aproximado 0,33 t</v>
          </cell>
          <cell r="B29">
            <v>0</v>
          </cell>
          <cell r="C29">
            <v>0</v>
          </cell>
          <cell r="D29">
            <v>0</v>
          </cell>
          <cell r="E29">
            <v>0</v>
          </cell>
          <cell r="F29">
            <v>0</v>
          </cell>
          <cell r="H29">
            <v>0</v>
          </cell>
          <cell r="P29">
            <v>0</v>
          </cell>
        </row>
        <row r="30">
          <cell r="A30">
            <v>0</v>
          </cell>
          <cell r="B30">
            <v>0</v>
          </cell>
          <cell r="C30">
            <v>0</v>
          </cell>
          <cell r="D30">
            <v>0</v>
          </cell>
          <cell r="E30">
            <v>0</v>
          </cell>
          <cell r="F30">
            <v>0</v>
          </cell>
          <cell r="H30">
            <v>0</v>
          </cell>
          <cell r="P30">
            <v>0</v>
          </cell>
        </row>
        <row r="31">
          <cell r="A31" t="str">
            <v>Amostrador Pneumático tipo Mangote para Overflow da Ciclonagem Primária</v>
          </cell>
          <cell r="B31" t="str">
            <v>510-AM-05</v>
          </cell>
          <cell r="C31" t="str">
            <v>CJ</v>
          </cell>
          <cell r="D31">
            <v>1</v>
          </cell>
          <cell r="E31">
            <v>330</v>
          </cell>
          <cell r="F31">
            <v>330</v>
          </cell>
          <cell r="H31">
            <v>33</v>
          </cell>
          <cell r="I31" t="str">
            <v>M</v>
          </cell>
          <cell r="K31">
            <v>100</v>
          </cell>
          <cell r="P31">
            <v>33</v>
          </cell>
        </row>
        <row r="32">
          <cell r="A32" t="str">
            <v xml:space="preserve">      Peso aproximado 0,33 t</v>
          </cell>
          <cell r="B32" t="str">
            <v>ANALISTA INFRA-ESTRUTURA DE TRANSPORTES</v>
          </cell>
          <cell r="C32">
            <v>0</v>
          </cell>
          <cell r="D32">
            <v>0</v>
          </cell>
          <cell r="F32">
            <v>0</v>
          </cell>
          <cell r="H32">
            <v>0</v>
          </cell>
          <cell r="P32">
            <v>0</v>
          </cell>
        </row>
        <row r="33">
          <cell r="B33" t="str">
            <v>FISCAL DO CONTRATO</v>
          </cell>
          <cell r="C33">
            <v>0</v>
          </cell>
          <cell r="D33">
            <v>0</v>
          </cell>
          <cell r="F33">
            <v>0</v>
          </cell>
          <cell r="H33">
            <v>0</v>
          </cell>
          <cell r="P33">
            <v>0</v>
          </cell>
        </row>
        <row r="34">
          <cell r="A34" t="str">
            <v>Amostrador Pneumático tipo Mangote para Alimentação da Deslamagem</v>
          </cell>
          <cell r="B34" t="str">
            <v>510-AM-06</v>
          </cell>
          <cell r="C34" t="str">
            <v>CJ</v>
          </cell>
          <cell r="D34">
            <v>1</v>
          </cell>
          <cell r="E34">
            <v>330</v>
          </cell>
          <cell r="F34">
            <v>330</v>
          </cell>
          <cell r="H34">
            <v>33</v>
          </cell>
          <cell r="I34" t="str">
            <v>M</v>
          </cell>
          <cell r="K34">
            <v>100</v>
          </cell>
          <cell r="P34">
            <v>33</v>
          </cell>
        </row>
        <row r="35">
          <cell r="A35" t="str">
            <v xml:space="preserve">      Peso aproximado 0,33 t</v>
          </cell>
          <cell r="F35">
            <v>0</v>
          </cell>
          <cell r="H35">
            <v>0</v>
          </cell>
          <cell r="P35">
            <v>0</v>
          </cell>
        </row>
        <row r="36">
          <cell r="F36">
            <v>0</v>
          </cell>
          <cell r="H36">
            <v>0</v>
          </cell>
          <cell r="P36">
            <v>0</v>
          </cell>
        </row>
        <row r="37">
          <cell r="A37" t="str">
            <v>Amostrador Pneumático tipo Mangote para Alimentação do Circuito de Espirais</v>
          </cell>
          <cell r="B37" t="str">
            <v>510-AM-15</v>
          </cell>
          <cell r="C37" t="str">
            <v>CJ</v>
          </cell>
          <cell r="D37">
            <v>1</v>
          </cell>
          <cell r="E37">
            <v>330</v>
          </cell>
          <cell r="F37">
            <v>330</v>
          </cell>
          <cell r="H37">
            <v>33</v>
          </cell>
          <cell r="I37" t="str">
            <v>M</v>
          </cell>
          <cell r="K37">
            <v>100</v>
          </cell>
          <cell r="P37">
            <v>33</v>
          </cell>
        </row>
        <row r="38">
          <cell r="A38" t="str">
            <v xml:space="preserve">      Peso aproximado 0,33 t</v>
          </cell>
          <cell r="F38">
            <v>0</v>
          </cell>
          <cell r="H38">
            <v>0</v>
          </cell>
          <cell r="P38">
            <v>0</v>
          </cell>
        </row>
        <row r="39">
          <cell r="F39">
            <v>0</v>
          </cell>
          <cell r="H39">
            <v>0</v>
          </cell>
          <cell r="P39">
            <v>0</v>
          </cell>
        </row>
        <row r="40">
          <cell r="A40" t="str">
            <v>Amostrador Pneumático tipo Mangote para Rejeito do Circuito de Espirais</v>
          </cell>
          <cell r="B40" t="str">
            <v>510-AM-16</v>
          </cell>
          <cell r="C40" t="str">
            <v>CJ</v>
          </cell>
          <cell r="D40">
            <v>1</v>
          </cell>
          <cell r="E40">
            <v>330</v>
          </cell>
          <cell r="F40">
            <v>330</v>
          </cell>
          <cell r="H40">
            <v>33</v>
          </cell>
          <cell r="I40" t="str">
            <v>M</v>
          </cell>
          <cell r="K40">
            <v>100</v>
          </cell>
          <cell r="P40">
            <v>33</v>
          </cell>
        </row>
        <row r="41">
          <cell r="A41" t="str">
            <v xml:space="preserve">      Peso aproximado 0,33 t</v>
          </cell>
          <cell r="F41">
            <v>0</v>
          </cell>
          <cell r="H41">
            <v>0</v>
          </cell>
          <cell r="P41">
            <v>0</v>
          </cell>
        </row>
        <row r="42">
          <cell r="F42">
            <v>0</v>
          </cell>
          <cell r="H42">
            <v>0</v>
          </cell>
          <cell r="P42">
            <v>0</v>
          </cell>
        </row>
        <row r="43">
          <cell r="A43" t="str">
            <v>Amostrador Pneumático tipo Mangote para Concentrado do Circuito de Espirais</v>
          </cell>
          <cell r="B43" t="str">
            <v>510-AM-17</v>
          </cell>
          <cell r="C43" t="str">
            <v>CJ</v>
          </cell>
          <cell r="D43">
            <v>1</v>
          </cell>
          <cell r="E43">
            <v>330</v>
          </cell>
          <cell r="F43">
            <v>330</v>
          </cell>
          <cell r="H43">
            <v>33</v>
          </cell>
          <cell r="I43" t="str">
            <v>M</v>
          </cell>
          <cell r="K43">
            <v>100</v>
          </cell>
          <cell r="P43">
            <v>33</v>
          </cell>
        </row>
        <row r="44">
          <cell r="A44" t="str">
            <v xml:space="preserve">      Peso aproximado 0,33 t</v>
          </cell>
          <cell r="F44">
            <v>0</v>
          </cell>
          <cell r="H44">
            <v>0</v>
          </cell>
          <cell r="P44">
            <v>0</v>
          </cell>
        </row>
        <row r="45">
          <cell r="F45">
            <v>0</v>
          </cell>
          <cell r="H45">
            <v>0</v>
          </cell>
          <cell r="P45">
            <v>0</v>
          </cell>
        </row>
        <row r="46">
          <cell r="A46" t="str">
            <v>Bombas de Polpa de Alimentação da Ciclonagem Primária, 510-HC-01</v>
          </cell>
          <cell r="B46" t="str">
            <v>510-BP-01A/01B/01R</v>
          </cell>
          <cell r="C46" t="str">
            <v>CJ</v>
          </cell>
          <cell r="D46">
            <v>3</v>
          </cell>
          <cell r="E46">
            <v>5000</v>
          </cell>
          <cell r="F46">
            <v>15000</v>
          </cell>
          <cell r="H46">
            <v>900</v>
          </cell>
          <cell r="I46" t="str">
            <v>M</v>
          </cell>
          <cell r="K46">
            <v>60</v>
          </cell>
          <cell r="P46">
            <v>300</v>
          </cell>
          <cell r="R46">
            <v>15000</v>
          </cell>
        </row>
        <row r="47">
          <cell r="A47" t="str">
            <v xml:space="preserve">      Potência 3 x 350 cv (4 polos)</v>
          </cell>
          <cell r="F47">
            <v>0</v>
          </cell>
          <cell r="H47">
            <v>0</v>
          </cell>
          <cell r="P47">
            <v>0</v>
          </cell>
        </row>
        <row r="48">
          <cell r="A48" t="str">
            <v xml:space="preserve">      Peso aproximado 3 x 5 t</v>
          </cell>
          <cell r="F48">
            <v>0</v>
          </cell>
          <cell r="H48">
            <v>0</v>
          </cell>
          <cell r="P48">
            <v>0</v>
          </cell>
        </row>
        <row r="49">
          <cell r="F49">
            <v>0</v>
          </cell>
          <cell r="H49">
            <v>0</v>
          </cell>
          <cell r="P49">
            <v>0</v>
          </cell>
        </row>
        <row r="50">
          <cell r="A50" t="str">
            <v>Bombas de Polpa de Alimentação da Deslamagem Primária, 510-HC-02</v>
          </cell>
          <cell r="B50" t="str">
            <v>510-BP-02/02R</v>
          </cell>
          <cell r="C50" t="str">
            <v>CJ</v>
          </cell>
          <cell r="D50">
            <v>2</v>
          </cell>
          <cell r="E50">
            <v>6000</v>
          </cell>
          <cell r="F50">
            <v>12000</v>
          </cell>
          <cell r="H50">
            <v>720</v>
          </cell>
          <cell r="I50" t="str">
            <v>M</v>
          </cell>
          <cell r="K50">
            <v>60</v>
          </cell>
          <cell r="P50">
            <v>360</v>
          </cell>
          <cell r="R50">
            <v>12000</v>
          </cell>
        </row>
        <row r="51">
          <cell r="A51" t="str">
            <v xml:space="preserve">      Potência 2 x 350 cv (6 polos)</v>
          </cell>
          <cell r="F51">
            <v>0</v>
          </cell>
          <cell r="H51">
            <v>0</v>
          </cell>
          <cell r="P51">
            <v>0</v>
          </cell>
        </row>
        <row r="52">
          <cell r="A52" t="str">
            <v xml:space="preserve">      Peso aproximado 2 x 6 t</v>
          </cell>
          <cell r="F52">
            <v>0</v>
          </cell>
          <cell r="H52">
            <v>0</v>
          </cell>
          <cell r="P52">
            <v>0</v>
          </cell>
        </row>
        <row r="53">
          <cell r="F53">
            <v>0</v>
          </cell>
          <cell r="H53">
            <v>0</v>
          </cell>
          <cell r="P53">
            <v>0</v>
          </cell>
        </row>
        <row r="54">
          <cell r="A54" t="str">
            <v>Bomba Vertical de Drenagem da Área de Peneiramento</v>
          </cell>
          <cell r="B54" t="str">
            <v>510-BP-16</v>
          </cell>
          <cell r="C54" t="str">
            <v>CJ</v>
          </cell>
          <cell r="D54">
            <v>1</v>
          </cell>
          <cell r="E54">
            <v>2000</v>
          </cell>
          <cell r="F54">
            <v>2000</v>
          </cell>
          <cell r="H54">
            <v>120</v>
          </cell>
          <cell r="I54" t="str">
            <v>M</v>
          </cell>
          <cell r="K54">
            <v>60</v>
          </cell>
          <cell r="P54">
            <v>120</v>
          </cell>
        </row>
        <row r="55">
          <cell r="A55" t="str">
            <v xml:space="preserve">      Potência 50 cv</v>
          </cell>
          <cell r="F55">
            <v>0</v>
          </cell>
          <cell r="H55">
            <v>0</v>
          </cell>
          <cell r="P55">
            <v>0</v>
          </cell>
        </row>
        <row r="56">
          <cell r="A56" t="str">
            <v xml:space="preserve">      Peso aproximado 2 t</v>
          </cell>
          <cell r="F56">
            <v>0</v>
          </cell>
          <cell r="H56">
            <v>0</v>
          </cell>
          <cell r="P56">
            <v>0</v>
          </cell>
        </row>
        <row r="57">
          <cell r="F57">
            <v>0</v>
          </cell>
          <cell r="H57">
            <v>0</v>
          </cell>
          <cell r="P57">
            <v>0</v>
          </cell>
        </row>
        <row r="58">
          <cell r="A58" t="str">
            <v>Bomba de Transferência de Água Recuperada para o Peneiramento</v>
          </cell>
          <cell r="B58" t="str">
            <v>510-BU-01A/01B/01R</v>
          </cell>
          <cell r="C58" t="str">
            <v>CJ</v>
          </cell>
          <cell r="D58">
            <v>3</v>
          </cell>
          <cell r="E58">
            <v>2000</v>
          </cell>
          <cell r="F58">
            <v>6000</v>
          </cell>
          <cell r="H58">
            <v>360</v>
          </cell>
          <cell r="I58" t="str">
            <v>M</v>
          </cell>
          <cell r="K58">
            <v>60</v>
          </cell>
          <cell r="P58">
            <v>120</v>
          </cell>
          <cell r="R58">
            <v>6000</v>
          </cell>
        </row>
        <row r="59">
          <cell r="A59" t="str">
            <v xml:space="preserve">      Potência 3 x 175 cv</v>
          </cell>
          <cell r="F59">
            <v>0</v>
          </cell>
          <cell r="H59">
            <v>0</v>
          </cell>
          <cell r="P59">
            <v>0</v>
          </cell>
        </row>
        <row r="60">
          <cell r="A60" t="str">
            <v xml:space="preserve">      Peso aproximado 3 x 2 t</v>
          </cell>
          <cell r="F60">
            <v>0</v>
          </cell>
          <cell r="H60">
            <v>0</v>
          </cell>
          <cell r="P60">
            <v>0</v>
          </cell>
        </row>
        <row r="61">
          <cell r="F61">
            <v>0</v>
          </cell>
          <cell r="H61">
            <v>0</v>
          </cell>
          <cell r="P61">
            <v>0</v>
          </cell>
        </row>
        <row r="62">
          <cell r="A62" t="str">
            <v>Bomba "Booster" para Água de Selagem de Bombas de Polpa</v>
          </cell>
          <cell r="B62" t="str">
            <v>510-BU-03A/03R</v>
          </cell>
          <cell r="C62" t="str">
            <v>CJ</v>
          </cell>
          <cell r="D62">
            <v>2</v>
          </cell>
          <cell r="E62">
            <v>200</v>
          </cell>
          <cell r="F62">
            <v>400</v>
          </cell>
          <cell r="H62">
            <v>60</v>
          </cell>
          <cell r="I62" t="str">
            <v>M</v>
          </cell>
          <cell r="K62">
            <v>150</v>
          </cell>
          <cell r="P62">
            <v>30</v>
          </cell>
          <cell r="R62">
            <v>400</v>
          </cell>
        </row>
        <row r="63">
          <cell r="A63" t="str">
            <v xml:space="preserve">      Potência 2 x 10 cv </v>
          </cell>
          <cell r="F63">
            <v>0</v>
          </cell>
          <cell r="H63">
            <v>0</v>
          </cell>
          <cell r="P63">
            <v>0</v>
          </cell>
        </row>
        <row r="64">
          <cell r="A64" t="str">
            <v xml:space="preserve">      Peso aproximado 2 x 0,2 t</v>
          </cell>
          <cell r="F64">
            <v>0</v>
          </cell>
          <cell r="H64">
            <v>0</v>
          </cell>
          <cell r="P64">
            <v>0</v>
          </cell>
        </row>
        <row r="65">
          <cell r="F65">
            <v>0</v>
          </cell>
          <cell r="H65">
            <v>0</v>
          </cell>
          <cell r="P65">
            <v>0</v>
          </cell>
        </row>
        <row r="66">
          <cell r="A66" t="str">
            <v>Empilhadeira Móvel de Lança Basculável para "Lump Ore"</v>
          </cell>
          <cell r="B66" t="str">
            <v>510-EM-01</v>
          </cell>
          <cell r="C66" t="str">
            <v>CJ</v>
          </cell>
          <cell r="D66">
            <v>1</v>
          </cell>
          <cell r="E66">
            <v>153500</v>
          </cell>
          <cell r="F66">
            <v>153500</v>
          </cell>
          <cell r="H66">
            <v>7675</v>
          </cell>
          <cell r="I66" t="str">
            <v>M</v>
          </cell>
          <cell r="K66">
            <v>50</v>
          </cell>
          <cell r="P66">
            <v>7675</v>
          </cell>
        </row>
        <row r="67">
          <cell r="A67" t="str">
            <v xml:space="preserve">      Potência (55+8x5,5+5,5+2,5+1,5+0,37) kW </v>
          </cell>
          <cell r="F67">
            <v>0</v>
          </cell>
          <cell r="H67">
            <v>0</v>
          </cell>
          <cell r="P67">
            <v>0</v>
          </cell>
        </row>
        <row r="68">
          <cell r="A68" t="str">
            <v xml:space="preserve">      Peso aproximado 153,5 t</v>
          </cell>
          <cell r="F68">
            <v>0</v>
          </cell>
          <cell r="H68">
            <v>0</v>
          </cell>
          <cell r="P68">
            <v>0</v>
          </cell>
        </row>
        <row r="69">
          <cell r="F69">
            <v>0</v>
          </cell>
          <cell r="H69">
            <v>0</v>
          </cell>
          <cell r="P69">
            <v>0</v>
          </cell>
        </row>
        <row r="70">
          <cell r="A70" t="str">
            <v>Empilhadeira Móvel de Lança Giratória para "Sinter Feed"</v>
          </cell>
          <cell r="B70" t="str">
            <v>510-EM-02</v>
          </cell>
          <cell r="C70" t="str">
            <v>CJ</v>
          </cell>
          <cell r="D70">
            <v>1</v>
          </cell>
          <cell r="E70">
            <v>140000</v>
          </cell>
          <cell r="F70">
            <v>140000</v>
          </cell>
          <cell r="H70">
            <v>7000</v>
          </cell>
          <cell r="I70" t="str">
            <v>M</v>
          </cell>
          <cell r="K70">
            <v>50</v>
          </cell>
          <cell r="P70">
            <v>7000</v>
          </cell>
        </row>
        <row r="71">
          <cell r="A71" t="str">
            <v xml:space="preserve">      Potência (44+2x1,68+3x6,1+2x0,4+1,2+2x1,2) kW</v>
          </cell>
          <cell r="F71">
            <v>0</v>
          </cell>
          <cell r="H71">
            <v>0</v>
          </cell>
          <cell r="P71">
            <v>0</v>
          </cell>
        </row>
        <row r="72">
          <cell r="A72" t="str">
            <v xml:space="preserve">      Peso aproximado 140 t</v>
          </cell>
          <cell r="F72">
            <v>0</v>
          </cell>
          <cell r="H72">
            <v>0</v>
          </cell>
          <cell r="P72">
            <v>0</v>
          </cell>
        </row>
        <row r="73">
          <cell r="F73">
            <v>0</v>
          </cell>
          <cell r="H73">
            <v>0</v>
          </cell>
          <cell r="P73">
            <v>0</v>
          </cell>
        </row>
        <row r="74">
          <cell r="A74" t="str">
            <v>Bateria de Ciclones Primários</v>
          </cell>
          <cell r="B74" t="str">
            <v>510-HC-01</v>
          </cell>
          <cell r="C74" t="str">
            <v>CJ</v>
          </cell>
          <cell r="D74">
            <v>1</v>
          </cell>
          <cell r="E74">
            <v>12500</v>
          </cell>
          <cell r="F74">
            <v>12500</v>
          </cell>
          <cell r="H74">
            <v>750</v>
          </cell>
          <cell r="I74" t="str">
            <v>M</v>
          </cell>
          <cell r="K74">
            <v>60</v>
          </cell>
          <cell r="P74">
            <v>750</v>
          </cell>
        </row>
        <row r="75">
          <cell r="A75" t="str">
            <v xml:space="preserve">      Peso aproximado 12,5 t</v>
          </cell>
          <cell r="F75">
            <v>0</v>
          </cell>
          <cell r="H75">
            <v>0</v>
          </cell>
          <cell r="P75">
            <v>0</v>
          </cell>
        </row>
        <row r="76">
          <cell r="F76">
            <v>0</v>
          </cell>
          <cell r="H76">
            <v>0</v>
          </cell>
          <cell r="P76">
            <v>0</v>
          </cell>
        </row>
        <row r="77">
          <cell r="A77" t="str">
            <v>Bateria de Ciclones Desaguadores de Concentrado Final do Circuito de Espirais</v>
          </cell>
          <cell r="B77" t="str">
            <v>510-HC-04</v>
          </cell>
          <cell r="C77" t="str">
            <v>CJ</v>
          </cell>
          <cell r="D77">
            <v>1</v>
          </cell>
          <cell r="E77">
            <v>2500</v>
          </cell>
          <cell r="F77">
            <v>2500</v>
          </cell>
          <cell r="H77">
            <v>200</v>
          </cell>
          <cell r="I77" t="str">
            <v>M</v>
          </cell>
          <cell r="K77">
            <v>80</v>
          </cell>
          <cell r="P77">
            <v>200</v>
          </cell>
        </row>
        <row r="78">
          <cell r="A78" t="str">
            <v xml:space="preserve">      Peso aproximado 2,5 t</v>
          </cell>
          <cell r="F78">
            <v>0</v>
          </cell>
          <cell r="H78">
            <v>0</v>
          </cell>
          <cell r="P78">
            <v>0</v>
          </cell>
        </row>
        <row r="79">
          <cell r="F79">
            <v>0</v>
          </cell>
          <cell r="H79">
            <v>0</v>
          </cell>
          <cell r="P79">
            <v>0</v>
          </cell>
        </row>
        <row r="80">
          <cell r="A80" t="str">
            <v>Ciclone Desaguador de Rejeito Final do Circuito de Espirais</v>
          </cell>
          <cell r="B80" t="str">
            <v>510-HC-05</v>
          </cell>
          <cell r="C80" t="str">
            <v>CJ</v>
          </cell>
          <cell r="D80">
            <v>1</v>
          </cell>
          <cell r="E80">
            <v>3000</v>
          </cell>
          <cell r="F80">
            <v>3000</v>
          </cell>
          <cell r="H80">
            <v>240</v>
          </cell>
          <cell r="I80" t="str">
            <v>M</v>
          </cell>
          <cell r="K80">
            <v>80</v>
          </cell>
          <cell r="P80">
            <v>240</v>
          </cell>
        </row>
        <row r="81">
          <cell r="A81" t="str">
            <v xml:space="preserve">      Peso aproximado 3 t</v>
          </cell>
          <cell r="F81">
            <v>0</v>
          </cell>
          <cell r="H81">
            <v>0</v>
          </cell>
          <cell r="P81">
            <v>0</v>
          </cell>
        </row>
        <row r="82">
          <cell r="F82">
            <v>0</v>
          </cell>
          <cell r="H82">
            <v>0</v>
          </cell>
          <cell r="P82">
            <v>0</v>
          </cell>
        </row>
        <row r="83">
          <cell r="A83" t="str">
            <v>Peneiras Desaguadoras do Underflow da Bateria de Hidrociclones 510-HC-01</v>
          </cell>
          <cell r="B83" t="str">
            <v>510-PD-01/02</v>
          </cell>
          <cell r="C83" t="str">
            <v>CJ</v>
          </cell>
          <cell r="D83">
            <v>1</v>
          </cell>
          <cell r="E83">
            <v>3500</v>
          </cell>
          <cell r="F83">
            <v>3500</v>
          </cell>
          <cell r="H83">
            <v>210</v>
          </cell>
          <cell r="I83" t="str">
            <v>M</v>
          </cell>
          <cell r="K83">
            <v>60</v>
          </cell>
          <cell r="P83">
            <v>210</v>
          </cell>
          <cell r="R83">
            <v>3500</v>
          </cell>
        </row>
        <row r="84">
          <cell r="A84" t="str">
            <v xml:space="preserve">      Potência 2 x (2x10) cv</v>
          </cell>
          <cell r="F84">
            <v>0</v>
          </cell>
          <cell r="H84">
            <v>0</v>
          </cell>
          <cell r="P84">
            <v>0</v>
          </cell>
        </row>
        <row r="85">
          <cell r="A85" t="str">
            <v xml:space="preserve">      Peso aproximado 2 x 3,5 t</v>
          </cell>
          <cell r="F85">
            <v>0</v>
          </cell>
          <cell r="H85">
            <v>0</v>
          </cell>
          <cell r="P85">
            <v>0</v>
          </cell>
        </row>
        <row r="86">
          <cell r="F86">
            <v>0</v>
          </cell>
          <cell r="H86">
            <v>0</v>
          </cell>
          <cell r="P86">
            <v>0</v>
          </cell>
        </row>
        <row r="87">
          <cell r="A87" t="str">
            <v>Peneiras Vibratórias Inclinadas para Classificação Primária</v>
          </cell>
          <cell r="B87" t="str">
            <v>510-PE-01/02</v>
          </cell>
          <cell r="F87">
            <v>0</v>
          </cell>
          <cell r="H87">
            <v>0</v>
          </cell>
          <cell r="P87">
            <v>0</v>
          </cell>
          <cell r="R87">
            <v>0</v>
          </cell>
        </row>
        <row r="88">
          <cell r="A88" t="str">
            <v xml:space="preserve">      Potência 2 x (40+0,25) cv </v>
          </cell>
          <cell r="C88" t="str">
            <v>CJ</v>
          </cell>
          <cell r="D88">
            <v>2</v>
          </cell>
          <cell r="E88">
            <v>10000</v>
          </cell>
          <cell r="F88">
            <v>20000</v>
          </cell>
          <cell r="H88">
            <v>1000</v>
          </cell>
          <cell r="I88" t="str">
            <v>M</v>
          </cell>
          <cell r="K88">
            <v>50</v>
          </cell>
          <cell r="P88">
            <v>500</v>
          </cell>
          <cell r="R88">
            <v>20000</v>
          </cell>
        </row>
        <row r="89">
          <cell r="A89" t="str">
            <v xml:space="preserve">      Peso aproximado 2 x 10 t</v>
          </cell>
          <cell r="F89">
            <v>0</v>
          </cell>
          <cell r="H89">
            <v>0</v>
          </cell>
          <cell r="P89">
            <v>0</v>
          </cell>
        </row>
        <row r="90">
          <cell r="F90">
            <v>0</v>
          </cell>
          <cell r="H90">
            <v>0</v>
          </cell>
          <cell r="P90">
            <v>0</v>
          </cell>
        </row>
        <row r="91">
          <cell r="A91" t="str">
            <v>Peneira Vibratória Horizontal para Relavagem de "Lump Ore"</v>
          </cell>
          <cell r="B91" t="str">
            <v>510-PE-03</v>
          </cell>
          <cell r="F91">
            <v>0</v>
          </cell>
          <cell r="H91">
            <v>0</v>
          </cell>
          <cell r="P91">
            <v>0</v>
          </cell>
        </row>
        <row r="92">
          <cell r="A92" t="str">
            <v>( OS das peneiras 510-PE-01/02)</v>
          </cell>
          <cell r="C92" t="str">
            <v>CJ</v>
          </cell>
          <cell r="D92">
            <v>2</v>
          </cell>
          <cell r="E92">
            <v>12500</v>
          </cell>
          <cell r="F92">
            <v>25000</v>
          </cell>
          <cell r="H92">
            <v>1250</v>
          </cell>
          <cell r="I92" t="str">
            <v>M</v>
          </cell>
          <cell r="K92">
            <v>50</v>
          </cell>
          <cell r="P92">
            <v>625</v>
          </cell>
          <cell r="R92">
            <v>25000</v>
          </cell>
        </row>
        <row r="93">
          <cell r="A93" t="str">
            <v xml:space="preserve">      Potência (2 x 20) cv </v>
          </cell>
          <cell r="F93">
            <v>0</v>
          </cell>
          <cell r="H93">
            <v>0</v>
          </cell>
          <cell r="P93">
            <v>0</v>
          </cell>
        </row>
        <row r="94">
          <cell r="A94" t="str">
            <v xml:space="preserve">      Peso aproximado 12,5 t</v>
          </cell>
          <cell r="F94">
            <v>0</v>
          </cell>
          <cell r="H94">
            <v>0</v>
          </cell>
          <cell r="P94">
            <v>0</v>
          </cell>
        </row>
        <row r="95">
          <cell r="F95">
            <v>0</v>
          </cell>
          <cell r="H95">
            <v>0</v>
          </cell>
          <cell r="P95">
            <v>0</v>
          </cell>
        </row>
        <row r="96">
          <cell r="A96" t="str">
            <v>Peneiras Vibratórias Horizontais para Desaguamento do "Sinter Feed"</v>
          </cell>
          <cell r="B96" t="str">
            <v>510-PE-04/05</v>
          </cell>
          <cell r="C96" t="str">
            <v>CJ</v>
          </cell>
          <cell r="D96">
            <v>1</v>
          </cell>
          <cell r="E96">
            <v>12500</v>
          </cell>
          <cell r="F96">
            <v>12500</v>
          </cell>
          <cell r="H96">
            <v>625</v>
          </cell>
          <cell r="I96" t="str">
            <v>M</v>
          </cell>
          <cell r="K96">
            <v>50</v>
          </cell>
          <cell r="P96">
            <v>625</v>
          </cell>
          <cell r="R96">
            <v>12500</v>
          </cell>
        </row>
        <row r="97">
          <cell r="A97" t="str">
            <v xml:space="preserve"> (US peneiras 510-PE-01/02)</v>
          </cell>
          <cell r="F97">
            <v>0</v>
          </cell>
          <cell r="H97">
            <v>0</v>
          </cell>
          <cell r="P97">
            <v>0</v>
          </cell>
        </row>
        <row r="98">
          <cell r="A98" t="str">
            <v xml:space="preserve">      Potência 2 x (2x20) cv </v>
          </cell>
          <cell r="F98">
            <v>0</v>
          </cell>
          <cell r="H98">
            <v>0</v>
          </cell>
          <cell r="P98">
            <v>0</v>
          </cell>
        </row>
        <row r="99">
          <cell r="A99" t="str">
            <v xml:space="preserve">      Peso aproximado 2 x 12,5 t</v>
          </cell>
          <cell r="F99">
            <v>0</v>
          </cell>
          <cell r="H99">
            <v>0</v>
          </cell>
          <cell r="P99">
            <v>0</v>
          </cell>
        </row>
        <row r="100">
          <cell r="F100">
            <v>0</v>
          </cell>
          <cell r="H100">
            <v>0</v>
          </cell>
          <cell r="P100">
            <v>0</v>
          </cell>
        </row>
        <row r="101">
          <cell r="A101" t="str">
            <v>Ponte Rolante Área de Peneiramento</v>
          </cell>
          <cell r="B101" t="str">
            <v>510-PR-01</v>
          </cell>
          <cell r="C101" t="str">
            <v>CJ</v>
          </cell>
          <cell r="D101">
            <v>1</v>
          </cell>
          <cell r="E101">
            <v>12000</v>
          </cell>
          <cell r="F101">
            <v>12000</v>
          </cell>
          <cell r="H101">
            <v>480</v>
          </cell>
          <cell r="I101" t="str">
            <v>M</v>
          </cell>
          <cell r="K101">
            <v>40</v>
          </cell>
          <cell r="P101">
            <v>480</v>
          </cell>
        </row>
        <row r="102">
          <cell r="A102" t="str">
            <v xml:space="preserve">      Potência 40 + 20 + 5 + 15 (cv)</v>
          </cell>
          <cell r="F102">
            <v>0</v>
          </cell>
          <cell r="H102">
            <v>0</v>
          </cell>
          <cell r="P102">
            <v>0</v>
          </cell>
        </row>
        <row r="103">
          <cell r="A103" t="str">
            <v xml:space="preserve">      Capacidade 18/4,5 t</v>
          </cell>
          <cell r="F103">
            <v>0</v>
          </cell>
          <cell r="H103">
            <v>0</v>
          </cell>
          <cell r="P103">
            <v>0</v>
          </cell>
        </row>
        <row r="104">
          <cell r="A104" t="str">
            <v xml:space="preserve">      Peso aproximado 12 t</v>
          </cell>
          <cell r="F104">
            <v>0</v>
          </cell>
          <cell r="H104">
            <v>0</v>
          </cell>
          <cell r="P104">
            <v>0</v>
          </cell>
        </row>
        <row r="105">
          <cell r="F105">
            <v>0</v>
          </cell>
          <cell r="H105">
            <v>0</v>
          </cell>
          <cell r="P105">
            <v>0</v>
          </cell>
        </row>
        <row r="106">
          <cell r="A106" t="str">
            <v>Transportador de Correia Horizontal, para "By Pass" da Relavagem de "Lump Ore" - 800 mm</v>
          </cell>
          <cell r="B106" t="str">
            <v>510-TC-01</v>
          </cell>
          <cell r="C106" t="str">
            <v>CJ</v>
          </cell>
          <cell r="D106">
            <v>1</v>
          </cell>
          <cell r="E106">
            <v>9902</v>
          </cell>
          <cell r="F106">
            <v>9902</v>
          </cell>
          <cell r="H106">
            <v>594.12</v>
          </cell>
          <cell r="I106" t="str">
            <v>TRA</v>
          </cell>
          <cell r="K106">
            <v>60</v>
          </cell>
          <cell r="P106">
            <v>594.12</v>
          </cell>
          <cell r="R106">
            <v>9902</v>
          </cell>
        </row>
        <row r="107">
          <cell r="A107" t="str">
            <v xml:space="preserve">      Potência 20 cv </v>
          </cell>
          <cell r="F107">
            <v>0</v>
          </cell>
          <cell r="H107">
            <v>0</v>
          </cell>
          <cell r="P107">
            <v>0</v>
          </cell>
        </row>
        <row r="108">
          <cell r="A108" t="str">
            <v xml:space="preserve">      Comprimento 14,5 m</v>
          </cell>
          <cell r="F108">
            <v>0</v>
          </cell>
          <cell r="H108">
            <v>0</v>
          </cell>
          <cell r="P108">
            <v>0</v>
          </cell>
        </row>
        <row r="109">
          <cell r="A109" t="str">
            <v xml:space="preserve">      Peso aproximado 9,902 t</v>
          </cell>
          <cell r="F109">
            <v>0</v>
          </cell>
          <cell r="H109">
            <v>0</v>
          </cell>
          <cell r="P109">
            <v>0</v>
          </cell>
        </row>
        <row r="110">
          <cell r="F110">
            <v>0</v>
          </cell>
          <cell r="H110">
            <v>0</v>
          </cell>
          <cell r="P110">
            <v>0</v>
          </cell>
        </row>
        <row r="111">
          <cell r="A111" t="str">
            <v>Transportador de Correia de "By Pass" para Relavagem de "Lump Ore" - 800 mm</v>
          </cell>
          <cell r="B111" t="str">
            <v>510-TC-02</v>
          </cell>
          <cell r="C111" t="str">
            <v>CJ</v>
          </cell>
          <cell r="D111">
            <v>1</v>
          </cell>
          <cell r="E111">
            <v>8477</v>
          </cell>
          <cell r="F111">
            <v>8477</v>
          </cell>
          <cell r="H111">
            <v>508.62</v>
          </cell>
          <cell r="I111" t="str">
            <v>TRA</v>
          </cell>
          <cell r="K111">
            <v>60</v>
          </cell>
          <cell r="P111">
            <v>508.62</v>
          </cell>
          <cell r="R111">
            <v>8477</v>
          </cell>
        </row>
        <row r="112">
          <cell r="A112" t="str">
            <v xml:space="preserve">      Potência 15 cv</v>
          </cell>
          <cell r="F112">
            <v>0</v>
          </cell>
          <cell r="H112">
            <v>0</v>
          </cell>
          <cell r="P112">
            <v>0</v>
          </cell>
        </row>
        <row r="113">
          <cell r="A113" t="str">
            <v xml:space="preserve">      Comprimento 13 m</v>
          </cell>
          <cell r="F113">
            <v>0</v>
          </cell>
          <cell r="H113">
            <v>0</v>
          </cell>
          <cell r="P113">
            <v>0</v>
          </cell>
        </row>
        <row r="114">
          <cell r="A114" t="str">
            <v xml:space="preserve">      Peso aproximado 8,477 t</v>
          </cell>
          <cell r="F114">
            <v>0</v>
          </cell>
          <cell r="H114">
            <v>0</v>
          </cell>
          <cell r="P114">
            <v>0</v>
          </cell>
        </row>
        <row r="115">
          <cell r="F115">
            <v>0</v>
          </cell>
          <cell r="H115">
            <v>0</v>
          </cell>
          <cell r="P115">
            <v>0</v>
          </cell>
        </row>
        <row r="116">
          <cell r="A116" t="str">
            <v>Transportador de Correia de "Lump Ore" Relavado - 800 mm</v>
          </cell>
          <cell r="B116" t="str">
            <v>510-TC-03</v>
          </cell>
          <cell r="C116" t="str">
            <v>CJ</v>
          </cell>
          <cell r="D116">
            <v>1</v>
          </cell>
          <cell r="E116">
            <v>54338</v>
          </cell>
          <cell r="F116">
            <v>54338</v>
          </cell>
          <cell r="H116">
            <v>3260.28</v>
          </cell>
          <cell r="I116" t="str">
            <v>TRA</v>
          </cell>
          <cell r="K116">
            <v>60</v>
          </cell>
          <cell r="P116">
            <v>3260.28</v>
          </cell>
          <cell r="R116">
            <v>54338</v>
          </cell>
        </row>
        <row r="117">
          <cell r="A117" t="str">
            <v xml:space="preserve">      Potência 50 cv</v>
          </cell>
          <cell r="F117">
            <v>0</v>
          </cell>
          <cell r="H117">
            <v>0</v>
          </cell>
          <cell r="P117">
            <v>0</v>
          </cell>
        </row>
        <row r="118">
          <cell r="A118" t="str">
            <v xml:space="preserve">      Comprimento 149,5 m</v>
          </cell>
          <cell r="F118">
            <v>0</v>
          </cell>
          <cell r="H118">
            <v>0</v>
          </cell>
          <cell r="P118">
            <v>0</v>
          </cell>
        </row>
        <row r="119">
          <cell r="A119" t="str">
            <v xml:space="preserve">      Peso aproximado 54,388 t</v>
          </cell>
          <cell r="F119">
            <v>0</v>
          </cell>
          <cell r="H119">
            <v>0</v>
          </cell>
          <cell r="P119">
            <v>0</v>
          </cell>
        </row>
        <row r="120">
          <cell r="F120">
            <v>0</v>
          </cell>
          <cell r="H120">
            <v>0</v>
          </cell>
          <cell r="P120">
            <v>0</v>
          </cell>
        </row>
        <row r="121">
          <cell r="A121" t="str">
            <v>Transportador de Correia para Empilhamento de "Lump Ore"  -  800 mm</v>
          </cell>
          <cell r="B121" t="str">
            <v>510-TC-04</v>
          </cell>
          <cell r="C121" t="str">
            <v>CJ</v>
          </cell>
          <cell r="D121">
            <v>1</v>
          </cell>
          <cell r="E121">
            <v>60434</v>
          </cell>
          <cell r="F121">
            <v>60434</v>
          </cell>
          <cell r="H121">
            <v>3021.7</v>
          </cell>
          <cell r="I121" t="str">
            <v>TRA</v>
          </cell>
          <cell r="K121">
            <v>50</v>
          </cell>
          <cell r="P121">
            <v>3021.7</v>
          </cell>
          <cell r="R121">
            <v>60434</v>
          </cell>
        </row>
        <row r="122">
          <cell r="A122" t="str">
            <v xml:space="preserve">      Potência 150 cv</v>
          </cell>
          <cell r="F122">
            <v>0</v>
          </cell>
          <cell r="H122">
            <v>0</v>
          </cell>
          <cell r="P122">
            <v>0</v>
          </cell>
        </row>
        <row r="123">
          <cell r="A123" t="str">
            <v xml:space="preserve">      Comprimento 336,5 m</v>
          </cell>
          <cell r="F123">
            <v>0</v>
          </cell>
          <cell r="H123">
            <v>0</v>
          </cell>
          <cell r="P123">
            <v>0</v>
          </cell>
        </row>
        <row r="124">
          <cell r="A124" t="str">
            <v xml:space="preserve">      Peso aproximado 60,434 t</v>
          </cell>
          <cell r="F124">
            <v>0</v>
          </cell>
          <cell r="H124">
            <v>0</v>
          </cell>
          <cell r="P124">
            <v>0</v>
          </cell>
        </row>
        <row r="125">
          <cell r="F125">
            <v>0</v>
          </cell>
          <cell r="H125">
            <v>0</v>
          </cell>
          <cell r="P125">
            <v>0</v>
          </cell>
        </row>
        <row r="126">
          <cell r="A126" t="str">
            <v>Transportador de Correia Horizontal de Hematitinha  -  800 mm</v>
          </cell>
          <cell r="B126" t="str">
            <v>510-TC-05</v>
          </cell>
          <cell r="C126" t="str">
            <v>CJ</v>
          </cell>
          <cell r="D126">
            <v>1</v>
          </cell>
          <cell r="E126">
            <v>22893</v>
          </cell>
          <cell r="F126">
            <v>22893</v>
          </cell>
          <cell r="H126">
            <v>1373.58</v>
          </cell>
          <cell r="I126" t="str">
            <v>TRA</v>
          </cell>
          <cell r="K126">
            <v>60</v>
          </cell>
          <cell r="P126">
            <v>1373.58</v>
          </cell>
          <cell r="R126">
            <v>22893</v>
          </cell>
        </row>
        <row r="127">
          <cell r="A127" t="str">
            <v xml:space="preserve">      Potência 15 cv</v>
          </cell>
          <cell r="F127">
            <v>0</v>
          </cell>
          <cell r="H127">
            <v>0</v>
          </cell>
          <cell r="P127">
            <v>0</v>
          </cell>
        </row>
        <row r="128">
          <cell r="A128" t="str">
            <v xml:space="preserve">      Comprimento 37 m</v>
          </cell>
          <cell r="F128">
            <v>0</v>
          </cell>
          <cell r="H128">
            <v>0</v>
          </cell>
          <cell r="P128">
            <v>0</v>
          </cell>
        </row>
        <row r="129">
          <cell r="A129" t="str">
            <v xml:space="preserve">      Peso aproximado 22,893 t</v>
          </cell>
          <cell r="F129">
            <v>0</v>
          </cell>
          <cell r="H129">
            <v>0</v>
          </cell>
          <cell r="P129">
            <v>0</v>
          </cell>
        </row>
        <row r="130">
          <cell r="F130">
            <v>0</v>
          </cell>
          <cell r="H130">
            <v>0</v>
          </cell>
          <cell r="P130">
            <v>0</v>
          </cell>
        </row>
        <row r="131">
          <cell r="A131" t="str">
            <v>Transportador de Correia de Empilhamento de Hematitinha  -  800 mm</v>
          </cell>
          <cell r="B131" t="str">
            <v>510-TC-06</v>
          </cell>
          <cell r="C131" t="str">
            <v>CJ</v>
          </cell>
          <cell r="D131">
            <v>1</v>
          </cell>
          <cell r="E131">
            <v>46766</v>
          </cell>
          <cell r="F131">
            <v>46766</v>
          </cell>
          <cell r="H131">
            <v>2805.96</v>
          </cell>
          <cell r="I131" t="str">
            <v>TRA</v>
          </cell>
          <cell r="K131">
            <v>60</v>
          </cell>
          <cell r="P131">
            <v>2805.96</v>
          </cell>
          <cell r="R131">
            <v>46766</v>
          </cell>
        </row>
        <row r="132">
          <cell r="A132" t="str">
            <v xml:space="preserve">      Potência 50 cv</v>
          </cell>
          <cell r="F132">
            <v>0</v>
          </cell>
          <cell r="H132">
            <v>0</v>
          </cell>
          <cell r="P132">
            <v>0</v>
          </cell>
        </row>
        <row r="133">
          <cell r="A133" t="str">
            <v xml:space="preserve">      Comprimento 69 m</v>
          </cell>
          <cell r="F133">
            <v>0</v>
          </cell>
          <cell r="H133">
            <v>0</v>
          </cell>
          <cell r="P133">
            <v>0</v>
          </cell>
        </row>
        <row r="134">
          <cell r="A134" t="str">
            <v xml:space="preserve">      Peso aproximado 46,766 t</v>
          </cell>
          <cell r="F134">
            <v>0</v>
          </cell>
          <cell r="H134">
            <v>0</v>
          </cell>
          <cell r="P134">
            <v>0</v>
          </cell>
        </row>
        <row r="135">
          <cell r="F135">
            <v>0</v>
          </cell>
          <cell r="H135">
            <v>0</v>
          </cell>
          <cell r="P135">
            <v>0</v>
          </cell>
        </row>
        <row r="136">
          <cell r="A136" t="str">
            <v>Transportador de Correia de Oversize das Peneiras Desaguadoras 510-PD-01/02 - 800 mm</v>
          </cell>
          <cell r="B136" t="str">
            <v>510-TC-07</v>
          </cell>
          <cell r="C136" t="str">
            <v>CJ</v>
          </cell>
          <cell r="D136">
            <v>1</v>
          </cell>
          <cell r="E136">
            <v>11839</v>
          </cell>
          <cell r="F136">
            <v>11839</v>
          </cell>
          <cell r="H136">
            <v>710.34</v>
          </cell>
          <cell r="I136" t="str">
            <v>TRA</v>
          </cell>
          <cell r="K136">
            <v>60</v>
          </cell>
          <cell r="P136">
            <v>710.34</v>
          </cell>
          <cell r="R136">
            <v>11839</v>
          </cell>
        </row>
        <row r="137">
          <cell r="A137" t="str">
            <v xml:space="preserve"> ("Sinter Feed" ou FRP)</v>
          </cell>
          <cell r="F137">
            <v>0</v>
          </cell>
          <cell r="H137">
            <v>0</v>
          </cell>
          <cell r="P137">
            <v>0</v>
          </cell>
        </row>
        <row r="138">
          <cell r="A138" t="str">
            <v xml:space="preserve">      Potência 15 cv</v>
          </cell>
          <cell r="F138">
            <v>0</v>
          </cell>
          <cell r="H138">
            <v>0</v>
          </cell>
          <cell r="P138">
            <v>0</v>
          </cell>
        </row>
        <row r="139">
          <cell r="A139" t="str">
            <v xml:space="preserve">      Comprimento 19,5 m</v>
          </cell>
          <cell r="F139">
            <v>0</v>
          </cell>
          <cell r="H139">
            <v>0</v>
          </cell>
          <cell r="P139">
            <v>0</v>
          </cell>
        </row>
        <row r="140">
          <cell r="A140" t="str">
            <v xml:space="preserve">      Peso aproximado 11,839 t</v>
          </cell>
          <cell r="F140">
            <v>0</v>
          </cell>
          <cell r="H140">
            <v>0</v>
          </cell>
          <cell r="P140">
            <v>0</v>
          </cell>
        </row>
        <row r="141">
          <cell r="F141">
            <v>0</v>
          </cell>
          <cell r="H141">
            <v>0</v>
          </cell>
          <cell r="P141">
            <v>0</v>
          </cell>
        </row>
        <row r="142">
          <cell r="A142" t="str">
            <v>Transportador de Correia Horizontal para "Sinter Feed"  -  800 mm</v>
          </cell>
          <cell r="B142" t="str">
            <v>510-TC-08</v>
          </cell>
          <cell r="C142" t="str">
            <v>CJ</v>
          </cell>
          <cell r="D142">
            <v>1</v>
          </cell>
          <cell r="E142">
            <v>25736</v>
          </cell>
          <cell r="F142">
            <v>25736</v>
          </cell>
          <cell r="H142">
            <v>1544.16</v>
          </cell>
          <cell r="I142" t="str">
            <v>TRA</v>
          </cell>
          <cell r="K142">
            <v>60</v>
          </cell>
          <cell r="P142">
            <v>1544.16</v>
          </cell>
          <cell r="R142">
            <v>25736</v>
          </cell>
        </row>
        <row r="143">
          <cell r="A143" t="str">
            <v xml:space="preserve">      Potência 25 cv</v>
          </cell>
          <cell r="F143">
            <v>0</v>
          </cell>
          <cell r="H143">
            <v>0</v>
          </cell>
          <cell r="P143">
            <v>0</v>
          </cell>
        </row>
        <row r="144">
          <cell r="A144" t="str">
            <v xml:space="preserve">      Comprimento 42 m</v>
          </cell>
          <cell r="F144">
            <v>0</v>
          </cell>
          <cell r="H144">
            <v>0</v>
          </cell>
          <cell r="P144">
            <v>0</v>
          </cell>
        </row>
        <row r="145">
          <cell r="A145" t="str">
            <v xml:space="preserve">      Peso aproximado 25,736 t</v>
          </cell>
          <cell r="F145">
            <v>0</v>
          </cell>
          <cell r="H145">
            <v>0</v>
          </cell>
          <cell r="P145">
            <v>0</v>
          </cell>
        </row>
        <row r="146">
          <cell r="F146">
            <v>0</v>
          </cell>
          <cell r="H146">
            <v>0</v>
          </cell>
          <cell r="P146">
            <v>0</v>
          </cell>
        </row>
        <row r="147">
          <cell r="A147" t="str">
            <v>Transportador de Correia para Empilhamento de "Sinter Feed"  -  800 mm</v>
          </cell>
          <cell r="B147" t="str">
            <v>510-TC-09</v>
          </cell>
          <cell r="C147" t="str">
            <v>CJ</v>
          </cell>
          <cell r="D147">
            <v>1</v>
          </cell>
          <cell r="E147">
            <v>60325</v>
          </cell>
          <cell r="F147">
            <v>60325</v>
          </cell>
          <cell r="H147">
            <v>3016.25</v>
          </cell>
          <cell r="I147" t="str">
            <v>TRA</v>
          </cell>
          <cell r="K147">
            <v>50</v>
          </cell>
          <cell r="P147">
            <v>3016.25</v>
          </cell>
          <cell r="R147">
            <v>60325</v>
          </cell>
        </row>
        <row r="148">
          <cell r="A148" t="str">
            <v xml:space="preserve">      Potência 125 cv</v>
          </cell>
          <cell r="F148">
            <v>0</v>
          </cell>
          <cell r="H148">
            <v>0</v>
          </cell>
          <cell r="P148">
            <v>0</v>
          </cell>
        </row>
        <row r="149">
          <cell r="A149" t="str">
            <v xml:space="preserve">      Comprimento 339 m</v>
          </cell>
          <cell r="F149">
            <v>0</v>
          </cell>
          <cell r="H149">
            <v>0</v>
          </cell>
          <cell r="P149">
            <v>0</v>
          </cell>
        </row>
        <row r="150">
          <cell r="A150" t="str">
            <v xml:space="preserve">      Peso aproximado 60,325 t</v>
          </cell>
          <cell r="F150">
            <v>0</v>
          </cell>
          <cell r="H150">
            <v>0</v>
          </cell>
          <cell r="P150">
            <v>0</v>
          </cell>
        </row>
        <row r="151">
          <cell r="F151">
            <v>0</v>
          </cell>
          <cell r="H151">
            <v>0</v>
          </cell>
          <cell r="P151">
            <v>0</v>
          </cell>
        </row>
        <row r="152">
          <cell r="A152" t="str">
            <v>Transportador de Correia  -  1200 mm</v>
          </cell>
          <cell r="B152" t="str">
            <v>410-TC-02</v>
          </cell>
          <cell r="C152" t="str">
            <v>CJ</v>
          </cell>
          <cell r="D152">
            <v>1</v>
          </cell>
          <cell r="E152">
            <v>98415</v>
          </cell>
          <cell r="F152">
            <v>98415</v>
          </cell>
          <cell r="H152">
            <v>4920.75</v>
          </cell>
          <cell r="I152" t="str">
            <v>TRA</v>
          </cell>
          <cell r="K152">
            <v>50</v>
          </cell>
          <cell r="P152">
            <v>4920.75</v>
          </cell>
          <cell r="R152">
            <v>98415</v>
          </cell>
        </row>
        <row r="153">
          <cell r="A153" t="str">
            <v xml:space="preserve">      Potência 250 cv  (4 polos)</v>
          </cell>
          <cell r="F153">
            <v>0</v>
          </cell>
          <cell r="H153">
            <v>0</v>
          </cell>
          <cell r="P153">
            <v>0</v>
          </cell>
        </row>
        <row r="154">
          <cell r="A154" t="str">
            <v xml:space="preserve">      Comprimento 115,5 m</v>
          </cell>
          <cell r="F154">
            <v>0</v>
          </cell>
          <cell r="H154">
            <v>0</v>
          </cell>
          <cell r="P154">
            <v>0</v>
          </cell>
        </row>
        <row r="155">
          <cell r="A155" t="str">
            <v xml:space="preserve">      Peso aproximado 98,415 t</v>
          </cell>
          <cell r="F155">
            <v>0</v>
          </cell>
          <cell r="H155">
            <v>0</v>
          </cell>
          <cell r="P155">
            <v>0</v>
          </cell>
        </row>
        <row r="156">
          <cell r="F156">
            <v>0</v>
          </cell>
          <cell r="H156">
            <v>0</v>
          </cell>
          <cell r="P156">
            <v>0</v>
          </cell>
        </row>
        <row r="157">
          <cell r="A157" t="str">
            <v>Transportador de Correia Horizontal Móvel para Alimentação do Silo 510-SL-01  -  1600   mm</v>
          </cell>
          <cell r="B157" t="str">
            <v>410-TC-03</v>
          </cell>
          <cell r="C157" t="str">
            <v>CJ</v>
          </cell>
          <cell r="D157">
            <v>1</v>
          </cell>
          <cell r="E157">
            <v>17377</v>
          </cell>
          <cell r="F157">
            <v>17377</v>
          </cell>
          <cell r="H157">
            <v>868.85</v>
          </cell>
          <cell r="I157" t="str">
            <v>TRA</v>
          </cell>
          <cell r="K157">
            <v>50</v>
          </cell>
          <cell r="P157">
            <v>868.85</v>
          </cell>
          <cell r="R157">
            <v>17377</v>
          </cell>
        </row>
        <row r="158">
          <cell r="A158" t="str">
            <v xml:space="preserve">      Potência 40 + 2 x 0,75 cv</v>
          </cell>
          <cell r="F158">
            <v>0</v>
          </cell>
          <cell r="H158">
            <v>0</v>
          </cell>
          <cell r="P158">
            <v>0</v>
          </cell>
        </row>
        <row r="159">
          <cell r="A159" t="str">
            <v xml:space="preserve">      Comprimento 8,5 m</v>
          </cell>
          <cell r="F159">
            <v>0</v>
          </cell>
          <cell r="H159">
            <v>0</v>
          </cell>
          <cell r="P159">
            <v>0</v>
          </cell>
        </row>
        <row r="160">
          <cell r="A160" t="str">
            <v xml:space="preserve">      Peso aproximado 17,377 t</v>
          </cell>
          <cell r="F160">
            <v>0</v>
          </cell>
          <cell r="H160">
            <v>0</v>
          </cell>
          <cell r="P160">
            <v>0</v>
          </cell>
        </row>
        <row r="161">
          <cell r="F161">
            <v>0</v>
          </cell>
          <cell r="H161">
            <v>0</v>
          </cell>
          <cell r="P161">
            <v>0</v>
          </cell>
        </row>
        <row r="162">
          <cell r="A162" t="str">
            <v>Talha Elétrica de Manutenção da Motorização do Transportador 410-TC-02/03</v>
          </cell>
          <cell r="B162" t="str">
            <v>510-TE-01</v>
          </cell>
          <cell r="C162" t="str">
            <v>CJ</v>
          </cell>
          <cell r="D162">
            <v>1</v>
          </cell>
          <cell r="E162">
            <v>1500</v>
          </cell>
          <cell r="F162">
            <v>1500</v>
          </cell>
          <cell r="H162">
            <v>75</v>
          </cell>
          <cell r="I162" t="str">
            <v>M</v>
          </cell>
          <cell r="K162">
            <v>50</v>
          </cell>
          <cell r="P162">
            <v>75</v>
          </cell>
        </row>
        <row r="163">
          <cell r="A163" t="str">
            <v xml:space="preserve">      Potência 15/2 + 0,5 (cv)</v>
          </cell>
          <cell r="F163">
            <v>0</v>
          </cell>
          <cell r="H163">
            <v>0</v>
          </cell>
          <cell r="P163">
            <v>0</v>
          </cell>
        </row>
        <row r="164">
          <cell r="A164" t="str">
            <v xml:space="preserve">      Peso aproximado 1,5 t</v>
          </cell>
          <cell r="F164">
            <v>0</v>
          </cell>
          <cell r="H164">
            <v>0</v>
          </cell>
          <cell r="P164">
            <v>0</v>
          </cell>
        </row>
        <row r="165">
          <cell r="F165">
            <v>0</v>
          </cell>
          <cell r="H165">
            <v>0</v>
          </cell>
          <cell r="P165">
            <v>0</v>
          </cell>
        </row>
        <row r="166">
          <cell r="A166" t="str">
            <v>Talha Elétrica de Manutenção da Motorização dos Transportadores 510-TC-05/08</v>
          </cell>
          <cell r="B166" t="str">
            <v>510-TE-02</v>
          </cell>
          <cell r="C166" t="str">
            <v>CJ</v>
          </cell>
          <cell r="D166">
            <v>1</v>
          </cell>
          <cell r="E166">
            <v>500</v>
          </cell>
          <cell r="F166">
            <v>500</v>
          </cell>
          <cell r="H166">
            <v>30</v>
          </cell>
          <cell r="I166" t="str">
            <v>M</v>
          </cell>
          <cell r="K166">
            <v>60</v>
          </cell>
          <cell r="P166">
            <v>30</v>
          </cell>
        </row>
        <row r="167">
          <cell r="A167" t="str">
            <v xml:space="preserve">      Potência 3/0,5 + 0,25 (cv)</v>
          </cell>
          <cell r="F167">
            <v>0</v>
          </cell>
          <cell r="H167">
            <v>0</v>
          </cell>
          <cell r="P167">
            <v>0</v>
          </cell>
        </row>
        <row r="168">
          <cell r="A168" t="str">
            <v xml:space="preserve">      Peso aproximado 0,5 t</v>
          </cell>
          <cell r="F168">
            <v>0</v>
          </cell>
          <cell r="H168">
            <v>0</v>
          </cell>
          <cell r="P168">
            <v>0</v>
          </cell>
        </row>
        <row r="169">
          <cell r="F169">
            <v>0</v>
          </cell>
          <cell r="H169">
            <v>0</v>
          </cell>
          <cell r="P169">
            <v>0</v>
          </cell>
        </row>
        <row r="170">
          <cell r="A170" t="str">
            <v>Talha Elétrica de Manutenção da Bateria de Ciclones 510-HC-01</v>
          </cell>
          <cell r="B170" t="str">
            <v>510-TE-03</v>
          </cell>
          <cell r="C170" t="str">
            <v>CJ</v>
          </cell>
          <cell r="D170">
            <v>1</v>
          </cell>
          <cell r="E170">
            <v>1000</v>
          </cell>
          <cell r="F170">
            <v>1000</v>
          </cell>
          <cell r="H170">
            <v>50</v>
          </cell>
          <cell r="I170" t="str">
            <v>M</v>
          </cell>
          <cell r="K170">
            <v>50</v>
          </cell>
          <cell r="P170">
            <v>50</v>
          </cell>
        </row>
        <row r="171">
          <cell r="A171" t="str">
            <v xml:space="preserve">      Potência 6/1 + 0,5 (cv)</v>
          </cell>
          <cell r="F171">
            <v>0</v>
          </cell>
          <cell r="H171">
            <v>0</v>
          </cell>
          <cell r="P171">
            <v>0</v>
          </cell>
        </row>
        <row r="172">
          <cell r="A172" t="str">
            <v xml:space="preserve">      Peso aproximado 1 t</v>
          </cell>
          <cell r="F172">
            <v>0</v>
          </cell>
          <cell r="H172">
            <v>0</v>
          </cell>
          <cell r="P172">
            <v>0</v>
          </cell>
        </row>
        <row r="173">
          <cell r="F173">
            <v>0</v>
          </cell>
          <cell r="H173">
            <v>0</v>
          </cell>
          <cell r="P173">
            <v>0</v>
          </cell>
        </row>
        <row r="174">
          <cell r="A174" t="str">
            <v>Talha Elétrica de Manutenção da Peneira Desaguadora 510-PD-01/02</v>
          </cell>
          <cell r="B174" t="str">
            <v>510-TE-04</v>
          </cell>
          <cell r="C174" t="str">
            <v>CJ</v>
          </cell>
          <cell r="D174">
            <v>1</v>
          </cell>
          <cell r="E174">
            <v>1000</v>
          </cell>
          <cell r="F174">
            <v>1000</v>
          </cell>
          <cell r="H174">
            <v>50</v>
          </cell>
          <cell r="I174" t="str">
            <v>M</v>
          </cell>
          <cell r="K174">
            <v>50</v>
          </cell>
          <cell r="P174">
            <v>50</v>
          </cell>
        </row>
        <row r="175">
          <cell r="A175" t="str">
            <v xml:space="preserve">      Potência 6/1 + 0,5 (cv)</v>
          </cell>
          <cell r="F175">
            <v>0</v>
          </cell>
          <cell r="H175">
            <v>0</v>
          </cell>
          <cell r="P175">
            <v>0</v>
          </cell>
        </row>
        <row r="176">
          <cell r="A176" t="str">
            <v xml:space="preserve">      Peso aproximado 1 t</v>
          </cell>
          <cell r="F176">
            <v>0</v>
          </cell>
          <cell r="H176">
            <v>0</v>
          </cell>
          <cell r="P176">
            <v>0</v>
          </cell>
        </row>
        <row r="177">
          <cell r="F177">
            <v>0</v>
          </cell>
          <cell r="H177">
            <v>0</v>
          </cell>
          <cell r="P177">
            <v>0</v>
          </cell>
        </row>
        <row r="178">
          <cell r="A178" t="str">
            <v>Caldeiraria:</v>
          </cell>
          <cell r="F178">
            <v>0</v>
          </cell>
          <cell r="H178">
            <v>0</v>
          </cell>
          <cell r="P178">
            <v>0</v>
          </cell>
        </row>
        <row r="179">
          <cell r="F179">
            <v>0</v>
          </cell>
          <cell r="H179">
            <v>0</v>
          </cell>
          <cell r="P179">
            <v>0</v>
          </cell>
        </row>
        <row r="180">
          <cell r="A180" t="str">
            <v xml:space="preserve">                  Chaparia </v>
          </cell>
          <cell r="C180" t="str">
            <v>kg</v>
          </cell>
          <cell r="D180">
            <v>43600</v>
          </cell>
          <cell r="E180">
            <v>1</v>
          </cell>
          <cell r="F180">
            <v>43600</v>
          </cell>
          <cell r="H180">
            <v>5232</v>
          </cell>
          <cell r="I180" t="str">
            <v>CD</v>
          </cell>
          <cell r="K180">
            <v>120</v>
          </cell>
          <cell r="P180">
            <v>0.12</v>
          </cell>
        </row>
        <row r="181">
          <cell r="F181">
            <v>0</v>
          </cell>
          <cell r="H181">
            <v>0</v>
          </cell>
          <cell r="P181">
            <v>0</v>
          </cell>
        </row>
        <row r="182">
          <cell r="A182" t="str">
            <v xml:space="preserve">                  Chapa de desgaste</v>
          </cell>
          <cell r="C182" t="str">
            <v>kg</v>
          </cell>
          <cell r="D182">
            <v>91600</v>
          </cell>
          <cell r="E182">
            <v>1</v>
          </cell>
          <cell r="F182">
            <v>91600</v>
          </cell>
          <cell r="H182">
            <v>5496</v>
          </cell>
          <cell r="I182" t="str">
            <v>CM</v>
          </cell>
          <cell r="K182">
            <v>60</v>
          </cell>
          <cell r="P182">
            <v>0.06</v>
          </cell>
        </row>
        <row r="183">
          <cell r="F183">
            <v>0</v>
          </cell>
          <cell r="H183">
            <v>0</v>
          </cell>
          <cell r="P183">
            <v>0</v>
          </cell>
        </row>
        <row r="184">
          <cell r="A184" t="str">
            <v>Revestimento dos silos (Montagem)</v>
          </cell>
          <cell r="F184">
            <v>0</v>
          </cell>
          <cell r="H184">
            <v>0</v>
          </cell>
          <cell r="P184">
            <v>0</v>
          </cell>
        </row>
        <row r="185">
          <cell r="A185" t="str">
            <v xml:space="preserve">     Trilho TR-57 x 5.000 mm</v>
          </cell>
          <cell r="C185" t="str">
            <v>PC</v>
          </cell>
          <cell r="D185">
            <v>144</v>
          </cell>
          <cell r="E185">
            <v>285</v>
          </cell>
          <cell r="F185">
            <v>41040</v>
          </cell>
          <cell r="H185">
            <v>2462.4</v>
          </cell>
          <cell r="I185" t="str">
            <v>CD</v>
          </cell>
          <cell r="K185">
            <v>60</v>
          </cell>
          <cell r="P185">
            <v>17.100000000000001</v>
          </cell>
        </row>
        <row r="186">
          <cell r="A186" t="str">
            <v xml:space="preserve">     Trilho TR-57 x 3.300 mm</v>
          </cell>
          <cell r="C186" t="str">
            <v>PC</v>
          </cell>
          <cell r="D186">
            <v>8</v>
          </cell>
          <cell r="E186">
            <v>188.1</v>
          </cell>
          <cell r="F186">
            <v>1504.8</v>
          </cell>
          <cell r="H186">
            <v>90.29</v>
          </cell>
          <cell r="I186" t="str">
            <v>CD</v>
          </cell>
          <cell r="K186">
            <v>60</v>
          </cell>
          <cell r="P186">
            <v>11.286250000000001</v>
          </cell>
        </row>
        <row r="187">
          <cell r="F187">
            <v>0</v>
          </cell>
          <cell r="H187">
            <v>0</v>
          </cell>
          <cell r="P187">
            <v>0</v>
          </cell>
        </row>
        <row r="188">
          <cell r="A188" t="str">
            <v>ÁREA - CICLONAGEM E FILTRAGEM</v>
          </cell>
          <cell r="F188">
            <v>0</v>
          </cell>
          <cell r="H188">
            <v>0</v>
          </cell>
          <cell r="P188">
            <v>0</v>
          </cell>
        </row>
        <row r="189">
          <cell r="A189" t="str">
            <v>Agitador de Polpa para Tanque  de Regularização de Alimentação da Filtragem</v>
          </cell>
          <cell r="B189" t="str">
            <v>510-AG-03</v>
          </cell>
          <cell r="C189" t="str">
            <v>CJ</v>
          </cell>
          <cell r="D189">
            <v>1</v>
          </cell>
          <cell r="E189">
            <v>5500</v>
          </cell>
          <cell r="F189">
            <v>5500</v>
          </cell>
          <cell r="H189">
            <v>330</v>
          </cell>
          <cell r="I189" t="str">
            <v>M</v>
          </cell>
          <cell r="K189">
            <v>60</v>
          </cell>
          <cell r="P189">
            <v>330</v>
          </cell>
        </row>
        <row r="190">
          <cell r="A190" t="str">
            <v xml:space="preserve">       Potência 150 cv</v>
          </cell>
          <cell r="F190">
            <v>0</v>
          </cell>
          <cell r="H190">
            <v>0</v>
          </cell>
          <cell r="P190">
            <v>0</v>
          </cell>
        </row>
        <row r="191">
          <cell r="A191" t="str">
            <v xml:space="preserve">       Peso aproximado 5,5 t</v>
          </cell>
          <cell r="F191">
            <v>0</v>
          </cell>
          <cell r="H191">
            <v>0</v>
          </cell>
          <cell r="P191">
            <v>0</v>
          </cell>
        </row>
        <row r="192">
          <cell r="F192">
            <v>0</v>
          </cell>
          <cell r="H192">
            <v>0</v>
          </cell>
          <cell r="P192">
            <v>0</v>
          </cell>
        </row>
        <row r="193">
          <cell r="A193" t="str">
            <v>Amostrador Pneumático tipo Mangote para Overflow da Deslamagem Secundária</v>
          </cell>
          <cell r="B193" t="str">
            <v>510-AM-07</v>
          </cell>
          <cell r="C193" t="str">
            <v>CJ</v>
          </cell>
          <cell r="D193">
            <v>1</v>
          </cell>
          <cell r="E193">
            <v>330</v>
          </cell>
          <cell r="F193">
            <v>330</v>
          </cell>
          <cell r="H193">
            <v>33</v>
          </cell>
          <cell r="I193" t="str">
            <v>M</v>
          </cell>
          <cell r="K193">
            <v>100</v>
          </cell>
          <cell r="P193">
            <v>33</v>
          </cell>
        </row>
        <row r="194">
          <cell r="A194" t="str">
            <v xml:space="preserve">       Peso aproximado 0,33 t</v>
          </cell>
          <cell r="F194">
            <v>0</v>
          </cell>
          <cell r="H194">
            <v>0</v>
          </cell>
          <cell r="P194">
            <v>0</v>
          </cell>
        </row>
        <row r="195">
          <cell r="F195">
            <v>0</v>
          </cell>
          <cell r="H195">
            <v>0</v>
          </cell>
          <cell r="P195">
            <v>0</v>
          </cell>
        </row>
        <row r="196">
          <cell r="A196" t="str">
            <v>Amostrador Pneumático tipo Mangote para Underflow do Espessador de Lamas</v>
          </cell>
          <cell r="B196" t="str">
            <v>510-AM-08</v>
          </cell>
          <cell r="C196" t="str">
            <v>CJ</v>
          </cell>
          <cell r="D196">
            <v>1</v>
          </cell>
          <cell r="E196">
            <v>330</v>
          </cell>
          <cell r="F196">
            <v>330</v>
          </cell>
          <cell r="H196">
            <v>33</v>
          </cell>
          <cell r="I196" t="str">
            <v>M</v>
          </cell>
          <cell r="K196">
            <v>100</v>
          </cell>
          <cell r="P196">
            <v>33</v>
          </cell>
        </row>
        <row r="197">
          <cell r="A197" t="str">
            <v xml:space="preserve">       Peso aproximado 0,33 t</v>
          </cell>
          <cell r="F197">
            <v>0</v>
          </cell>
          <cell r="H197">
            <v>0</v>
          </cell>
          <cell r="P197">
            <v>0</v>
          </cell>
        </row>
        <row r="198">
          <cell r="F198">
            <v>0</v>
          </cell>
          <cell r="H198">
            <v>0</v>
          </cell>
          <cell r="P198">
            <v>0</v>
          </cell>
        </row>
        <row r="199">
          <cell r="A199" t="str">
            <v>Amostrador Automático, tipo linear, para PFF</v>
          </cell>
          <cell r="B199" t="str">
            <v>510-AM-14</v>
          </cell>
          <cell r="C199" t="str">
            <v>CJ</v>
          </cell>
          <cell r="D199">
            <v>1</v>
          </cell>
          <cell r="E199">
            <v>3000</v>
          </cell>
          <cell r="F199">
            <v>3000</v>
          </cell>
          <cell r="H199">
            <v>180</v>
          </cell>
          <cell r="I199" t="str">
            <v>M</v>
          </cell>
          <cell r="K199">
            <v>60</v>
          </cell>
          <cell r="P199">
            <v>180</v>
          </cell>
        </row>
        <row r="200">
          <cell r="A200" t="str">
            <v xml:space="preserve">       Potência 1 cv</v>
          </cell>
          <cell r="F200">
            <v>0</v>
          </cell>
          <cell r="H200">
            <v>0</v>
          </cell>
          <cell r="P200">
            <v>0</v>
          </cell>
        </row>
        <row r="201">
          <cell r="A201" t="str">
            <v xml:space="preserve">       Peso aproximado 3 t</v>
          </cell>
          <cell r="F201">
            <v>0</v>
          </cell>
          <cell r="H201">
            <v>0</v>
          </cell>
          <cell r="P201">
            <v>0</v>
          </cell>
        </row>
        <row r="202">
          <cell r="F202">
            <v>0</v>
          </cell>
          <cell r="H202">
            <v>0</v>
          </cell>
          <cell r="P202">
            <v>0</v>
          </cell>
        </row>
        <row r="203">
          <cell r="A203" t="str">
            <v>Bomba de Polpa de Alimentação da Deslamagem Secundária</v>
          </cell>
          <cell r="B203" t="str">
            <v>510-BP-03/03R</v>
          </cell>
          <cell r="C203" t="str">
            <v>CJ</v>
          </cell>
          <cell r="D203">
            <v>2</v>
          </cell>
          <cell r="E203">
            <v>6000</v>
          </cell>
          <cell r="F203">
            <v>12000</v>
          </cell>
          <cell r="H203">
            <v>720</v>
          </cell>
          <cell r="I203" t="str">
            <v>M</v>
          </cell>
          <cell r="K203">
            <v>60</v>
          </cell>
          <cell r="P203">
            <v>360</v>
          </cell>
          <cell r="R203">
            <v>12000</v>
          </cell>
        </row>
        <row r="204">
          <cell r="A204" t="str">
            <v xml:space="preserve">       Potência 2 x 350 (6 polos) cv</v>
          </cell>
          <cell r="F204">
            <v>0</v>
          </cell>
          <cell r="H204">
            <v>0</v>
          </cell>
          <cell r="P204">
            <v>0</v>
          </cell>
        </row>
        <row r="205">
          <cell r="A205" t="str">
            <v xml:space="preserve">       Peso aproximado 2 x 6 t</v>
          </cell>
          <cell r="F205">
            <v>0</v>
          </cell>
          <cell r="H205">
            <v>0</v>
          </cell>
          <cell r="P205">
            <v>0</v>
          </cell>
        </row>
        <row r="206">
          <cell r="F206">
            <v>0</v>
          </cell>
          <cell r="H206">
            <v>0</v>
          </cell>
          <cell r="P206">
            <v>0</v>
          </cell>
        </row>
        <row r="207">
          <cell r="A207" t="str">
            <v xml:space="preserve">Bomba de Polpa de Transferência de "Underflow" do Espessador 510-EP-02 para </v>
          </cell>
          <cell r="B207" t="str">
            <v>510-BP-04/04R</v>
          </cell>
          <cell r="C207" t="str">
            <v>CJ</v>
          </cell>
          <cell r="D207">
            <v>2</v>
          </cell>
          <cell r="E207">
            <v>2000</v>
          </cell>
          <cell r="F207">
            <v>4000</v>
          </cell>
          <cell r="H207">
            <v>240</v>
          </cell>
          <cell r="I207" t="str">
            <v>M</v>
          </cell>
          <cell r="K207">
            <v>60</v>
          </cell>
          <cell r="P207">
            <v>120</v>
          </cell>
        </row>
        <row r="208">
          <cell r="A208" t="str">
            <v>barragem VGR</v>
          </cell>
          <cell r="F208">
            <v>0</v>
          </cell>
          <cell r="H208">
            <v>0</v>
          </cell>
          <cell r="P208">
            <v>0</v>
          </cell>
        </row>
        <row r="209">
          <cell r="A209" t="str">
            <v xml:space="preserve">       Potência 2 x 75 cv</v>
          </cell>
          <cell r="F209">
            <v>0</v>
          </cell>
          <cell r="H209">
            <v>0</v>
          </cell>
          <cell r="P209">
            <v>0</v>
          </cell>
        </row>
        <row r="210">
          <cell r="A210" t="str">
            <v xml:space="preserve">       Peso aproximado 2 x 2 t</v>
          </cell>
          <cell r="F210">
            <v>0</v>
          </cell>
          <cell r="H210">
            <v>0</v>
          </cell>
          <cell r="P210">
            <v>0</v>
          </cell>
        </row>
        <row r="211">
          <cell r="F211">
            <v>0</v>
          </cell>
          <cell r="H211">
            <v>0</v>
          </cell>
          <cell r="P211">
            <v>0</v>
          </cell>
        </row>
        <row r="212">
          <cell r="A212" t="str">
            <v>Bomba de Polpa de Alimentação da Filtragem</v>
          </cell>
          <cell r="B212" t="str">
            <v>510-BP-12/12R</v>
          </cell>
          <cell r="C212" t="str">
            <v>CJ</v>
          </cell>
          <cell r="D212">
            <v>2</v>
          </cell>
          <cell r="E212">
            <v>1000</v>
          </cell>
          <cell r="F212">
            <v>2000</v>
          </cell>
          <cell r="H212">
            <v>120</v>
          </cell>
          <cell r="I212" t="str">
            <v>M</v>
          </cell>
          <cell r="K212">
            <v>60</v>
          </cell>
          <cell r="P212">
            <v>60</v>
          </cell>
          <cell r="R212">
            <v>2000</v>
          </cell>
        </row>
        <row r="213">
          <cell r="A213" t="str">
            <v xml:space="preserve">       Potência 2 x 50 cv</v>
          </cell>
          <cell r="F213">
            <v>0</v>
          </cell>
          <cell r="H213">
            <v>0</v>
          </cell>
          <cell r="P213">
            <v>0</v>
          </cell>
        </row>
        <row r="214">
          <cell r="A214" t="str">
            <v xml:space="preserve">       Peso aproximado 2 x 1 t</v>
          </cell>
          <cell r="F214">
            <v>0</v>
          </cell>
          <cell r="H214">
            <v>0</v>
          </cell>
          <cell r="P214">
            <v>0</v>
          </cell>
        </row>
        <row r="215">
          <cell r="F215">
            <v>0</v>
          </cell>
          <cell r="H215">
            <v>0</v>
          </cell>
          <cell r="P215">
            <v>0</v>
          </cell>
        </row>
        <row r="216">
          <cell r="A216" t="str">
            <v xml:space="preserve">Bomba Vertical de Polpa de Transferência do Filtrado para o espessador 510-EP-03 </v>
          </cell>
          <cell r="B216" t="str">
            <v>510-BP-19/19R</v>
          </cell>
          <cell r="C216" t="str">
            <v>CJ</v>
          </cell>
          <cell r="D216">
            <v>2</v>
          </cell>
          <cell r="E216">
            <v>2000</v>
          </cell>
          <cell r="F216">
            <v>4000</v>
          </cell>
          <cell r="H216">
            <v>240</v>
          </cell>
          <cell r="I216" t="str">
            <v>M</v>
          </cell>
          <cell r="K216">
            <v>60</v>
          </cell>
          <cell r="P216">
            <v>120</v>
          </cell>
          <cell r="R216">
            <v>4000</v>
          </cell>
        </row>
        <row r="217">
          <cell r="A217" t="str">
            <v>e drenagem das áreas de espirais e filtragem</v>
          </cell>
          <cell r="F217">
            <v>0</v>
          </cell>
          <cell r="H217">
            <v>0</v>
          </cell>
          <cell r="P217">
            <v>0</v>
          </cell>
        </row>
        <row r="218">
          <cell r="A218" t="str">
            <v xml:space="preserve">       Potência 2 x 40 cv</v>
          </cell>
          <cell r="F218">
            <v>0</v>
          </cell>
          <cell r="H218">
            <v>0</v>
          </cell>
          <cell r="P218">
            <v>0</v>
          </cell>
        </row>
        <row r="219">
          <cell r="A219" t="str">
            <v xml:space="preserve">       Peso aproximado 2 x 2 t</v>
          </cell>
          <cell r="F219">
            <v>0</v>
          </cell>
          <cell r="H219">
            <v>0</v>
          </cell>
          <cell r="P219">
            <v>0</v>
          </cell>
        </row>
        <row r="220">
          <cell r="F220">
            <v>0</v>
          </cell>
          <cell r="H220">
            <v>0</v>
          </cell>
          <cell r="P220">
            <v>0</v>
          </cell>
        </row>
        <row r="221">
          <cell r="A221" t="str">
            <v xml:space="preserve">Bomba Vertical de Polpa de Transferência de Água de Selagem e Resfriamento das </v>
          </cell>
          <cell r="B221" t="str">
            <v>510-BP-20/20R</v>
          </cell>
          <cell r="C221" t="str">
            <v>CJ</v>
          </cell>
          <cell r="D221">
            <v>2</v>
          </cell>
          <cell r="E221">
            <v>2000</v>
          </cell>
          <cell r="F221">
            <v>4000</v>
          </cell>
          <cell r="H221">
            <v>240</v>
          </cell>
          <cell r="I221" t="str">
            <v>M</v>
          </cell>
          <cell r="K221">
            <v>60</v>
          </cell>
          <cell r="P221">
            <v>120</v>
          </cell>
          <cell r="R221">
            <v>4000</v>
          </cell>
        </row>
        <row r="222">
          <cell r="A222" t="str">
            <v>bombas de Vácuo para 510-EP-01</v>
          </cell>
          <cell r="F222">
            <v>0</v>
          </cell>
          <cell r="H222">
            <v>0</v>
          </cell>
          <cell r="P222">
            <v>0</v>
          </cell>
        </row>
        <row r="223">
          <cell r="A223" t="str">
            <v xml:space="preserve">       Potência 2 x 60 cv</v>
          </cell>
          <cell r="F223">
            <v>0</v>
          </cell>
          <cell r="H223">
            <v>0</v>
          </cell>
          <cell r="P223">
            <v>0</v>
          </cell>
        </row>
        <row r="224">
          <cell r="A224" t="str">
            <v xml:space="preserve">       Peso aproximado 2 x 2 t</v>
          </cell>
          <cell r="F224">
            <v>0</v>
          </cell>
          <cell r="H224">
            <v>0</v>
          </cell>
          <cell r="P224">
            <v>0</v>
          </cell>
        </row>
        <row r="225">
          <cell r="F225">
            <v>0</v>
          </cell>
          <cell r="H225">
            <v>0</v>
          </cell>
          <cell r="P225">
            <v>0</v>
          </cell>
        </row>
        <row r="226">
          <cell r="A226" t="str">
            <v>Bombas de Vácuo</v>
          </cell>
          <cell r="B226" t="str">
            <v>510-BV-01@4</v>
          </cell>
          <cell r="C226" t="str">
            <v>CJ</v>
          </cell>
          <cell r="D226">
            <v>4</v>
          </cell>
          <cell r="E226">
            <v>10000</v>
          </cell>
          <cell r="F226">
            <v>40000</v>
          </cell>
          <cell r="H226">
            <v>2400</v>
          </cell>
          <cell r="I226" t="str">
            <v>M</v>
          </cell>
          <cell r="K226">
            <v>60</v>
          </cell>
          <cell r="P226">
            <v>600</v>
          </cell>
          <cell r="R226">
            <v>40000</v>
          </cell>
        </row>
        <row r="227">
          <cell r="A227" t="str">
            <v xml:space="preserve">       Potência 4 x 600 cv</v>
          </cell>
          <cell r="F227">
            <v>0</v>
          </cell>
          <cell r="H227">
            <v>0</v>
          </cell>
          <cell r="P227">
            <v>0</v>
          </cell>
        </row>
        <row r="228">
          <cell r="A228" t="str">
            <v xml:space="preserve">       Peso aproximado 4 x 10 t</v>
          </cell>
          <cell r="F228">
            <v>0</v>
          </cell>
          <cell r="H228">
            <v>0</v>
          </cell>
          <cell r="P228">
            <v>0</v>
          </cell>
        </row>
        <row r="229">
          <cell r="F229">
            <v>0</v>
          </cell>
          <cell r="H229">
            <v>0</v>
          </cell>
          <cell r="P229">
            <v>0</v>
          </cell>
        </row>
        <row r="230">
          <cell r="A230" t="str">
            <v>Empilhadeira Móvel de Lança Giratória para Empilhamento de PFF</v>
          </cell>
          <cell r="B230" t="str">
            <v>510-EM-03</v>
          </cell>
          <cell r="C230" t="str">
            <v>CJ</v>
          </cell>
          <cell r="D230">
            <v>1</v>
          </cell>
          <cell r="E230">
            <v>140000</v>
          </cell>
          <cell r="F230">
            <v>140000</v>
          </cell>
          <cell r="H230">
            <v>7000</v>
          </cell>
          <cell r="I230" t="str">
            <v>M</v>
          </cell>
          <cell r="K230">
            <v>50</v>
          </cell>
          <cell r="P230">
            <v>7000</v>
          </cell>
        </row>
        <row r="231">
          <cell r="A231" t="str">
            <v xml:space="preserve">       Potência 44 + 2 x 1,68 + 3 x 6,1 + 2 x 0,4 + 1,2 + 2 x 1,2  (kW)</v>
          </cell>
          <cell r="F231">
            <v>0</v>
          </cell>
          <cell r="H231">
            <v>0</v>
          </cell>
          <cell r="P231">
            <v>0</v>
          </cell>
        </row>
        <row r="232">
          <cell r="A232" t="str">
            <v xml:space="preserve">       Peso aproximado 140 t</v>
          </cell>
          <cell r="F232">
            <v>0</v>
          </cell>
          <cell r="H232">
            <v>0</v>
          </cell>
          <cell r="P232">
            <v>0</v>
          </cell>
        </row>
        <row r="233">
          <cell r="F233">
            <v>0</v>
          </cell>
          <cell r="H233">
            <v>0</v>
          </cell>
          <cell r="P233">
            <v>0</v>
          </cell>
        </row>
        <row r="234">
          <cell r="A234" t="str">
            <v>Espessador de Lamas</v>
          </cell>
          <cell r="B234" t="str">
            <v>510-EP-02</v>
          </cell>
          <cell r="C234" t="str">
            <v>CJ</v>
          </cell>
          <cell r="D234">
            <v>1</v>
          </cell>
          <cell r="E234">
            <v>45000</v>
          </cell>
          <cell r="F234">
            <v>45000</v>
          </cell>
          <cell r="H234">
            <v>2700</v>
          </cell>
          <cell r="I234" t="str">
            <v>M</v>
          </cell>
          <cell r="K234">
            <v>60</v>
          </cell>
          <cell r="P234">
            <v>2700</v>
          </cell>
        </row>
        <row r="235">
          <cell r="A235" t="str">
            <v xml:space="preserve">       Potência 2 x 10 + 3 cv</v>
          </cell>
          <cell r="F235">
            <v>0</v>
          </cell>
          <cell r="H235">
            <v>0</v>
          </cell>
          <cell r="P235">
            <v>0</v>
          </cell>
        </row>
        <row r="236">
          <cell r="A236" t="str">
            <v xml:space="preserve">       Peso aproximado 45 t (exclui tanque)</v>
          </cell>
          <cell r="F236">
            <v>0</v>
          </cell>
          <cell r="H236">
            <v>0</v>
          </cell>
          <cell r="P236">
            <v>0</v>
          </cell>
        </row>
        <row r="237">
          <cell r="F237">
            <v>0</v>
          </cell>
          <cell r="H237">
            <v>0</v>
          </cell>
          <cell r="P237">
            <v>0</v>
          </cell>
        </row>
        <row r="238">
          <cell r="A238" t="str">
            <v>Filtro de Mangas da Moega de Recebimento de Amido - 510-SL-02</v>
          </cell>
          <cell r="B238" t="str">
            <v>510-FL-01</v>
          </cell>
          <cell r="C238" t="str">
            <v>CJ</v>
          </cell>
          <cell r="D238">
            <v>1</v>
          </cell>
          <cell r="E238">
            <v>500</v>
          </cell>
          <cell r="F238">
            <v>500</v>
          </cell>
          <cell r="H238">
            <v>35</v>
          </cell>
          <cell r="I238" t="str">
            <v>M</v>
          </cell>
          <cell r="K238">
            <v>70</v>
          </cell>
          <cell r="P238">
            <v>35</v>
          </cell>
        </row>
        <row r="239">
          <cell r="A239" t="str">
            <v xml:space="preserve">       Peso aproximado 0,5 t</v>
          </cell>
          <cell r="F239">
            <v>0</v>
          </cell>
          <cell r="H239">
            <v>0</v>
          </cell>
          <cell r="P239">
            <v>0</v>
          </cell>
        </row>
        <row r="240">
          <cell r="F240">
            <v>0</v>
          </cell>
          <cell r="H240">
            <v>0</v>
          </cell>
          <cell r="P240">
            <v>0</v>
          </cell>
        </row>
        <row r="241">
          <cell r="A241" t="str">
            <v>Filtro de Mangas do Silo de Estocagem de Amido - 510-SL-03</v>
          </cell>
          <cell r="B241" t="str">
            <v>510-FL-02</v>
          </cell>
          <cell r="C241" t="str">
            <v>CJ</v>
          </cell>
          <cell r="D241">
            <v>1</v>
          </cell>
          <cell r="E241">
            <v>1000</v>
          </cell>
          <cell r="F241">
            <v>1000</v>
          </cell>
          <cell r="H241">
            <v>70</v>
          </cell>
          <cell r="I241" t="str">
            <v>M</v>
          </cell>
          <cell r="K241">
            <v>70</v>
          </cell>
          <cell r="P241">
            <v>70</v>
          </cell>
        </row>
        <row r="242">
          <cell r="A242" t="str">
            <v xml:space="preserve">       Peso aproximado 1 t</v>
          </cell>
          <cell r="F242">
            <v>0</v>
          </cell>
          <cell r="H242">
            <v>0</v>
          </cell>
          <cell r="P242">
            <v>0</v>
          </cell>
        </row>
        <row r="243">
          <cell r="F243">
            <v>0</v>
          </cell>
          <cell r="H243">
            <v>0</v>
          </cell>
          <cell r="P243">
            <v>0</v>
          </cell>
        </row>
        <row r="244">
          <cell r="A244" t="str">
            <v>Filtros à Disco</v>
          </cell>
          <cell r="B244" t="str">
            <v>510-FV-01/02</v>
          </cell>
          <cell r="C244" t="str">
            <v>CJ</v>
          </cell>
          <cell r="D244">
            <v>2</v>
          </cell>
          <cell r="E244">
            <v>20000</v>
          </cell>
          <cell r="F244">
            <v>40000</v>
          </cell>
          <cell r="H244">
            <v>2000</v>
          </cell>
          <cell r="I244" t="str">
            <v>M</v>
          </cell>
          <cell r="K244">
            <v>50</v>
          </cell>
          <cell r="P244">
            <v>1000</v>
          </cell>
        </row>
        <row r="245">
          <cell r="A245" t="str">
            <v xml:space="preserve">       Potência 2 x (10 + 15) cv</v>
          </cell>
          <cell r="F245">
            <v>0</v>
          </cell>
          <cell r="H245">
            <v>0</v>
          </cell>
          <cell r="P245">
            <v>0</v>
          </cell>
        </row>
        <row r="246">
          <cell r="A246" t="str">
            <v xml:space="preserve">       Peso aproximado 2 x 20 t</v>
          </cell>
          <cell r="F246">
            <v>0</v>
          </cell>
          <cell r="H246">
            <v>0</v>
          </cell>
          <cell r="P246">
            <v>0</v>
          </cell>
        </row>
        <row r="247">
          <cell r="F247">
            <v>0</v>
          </cell>
          <cell r="H247">
            <v>0</v>
          </cell>
          <cell r="P247">
            <v>0</v>
          </cell>
        </row>
        <row r="248">
          <cell r="A248" t="str">
            <v>Bateria de Ciclones Deslamagem Secundária</v>
          </cell>
          <cell r="B248" t="str">
            <v>510-HC-03</v>
          </cell>
          <cell r="C248" t="str">
            <v>CJ</v>
          </cell>
          <cell r="D248">
            <v>1</v>
          </cell>
          <cell r="E248">
            <v>7500</v>
          </cell>
          <cell r="F248">
            <v>7500</v>
          </cell>
          <cell r="H248">
            <v>450</v>
          </cell>
          <cell r="I248" t="str">
            <v>M</v>
          </cell>
          <cell r="K248">
            <v>60</v>
          </cell>
          <cell r="P248">
            <v>450</v>
          </cell>
        </row>
        <row r="249">
          <cell r="A249" t="str">
            <v xml:space="preserve">       Peso aproximado 7,5 t</v>
          </cell>
          <cell r="F249">
            <v>0</v>
          </cell>
          <cell r="H249">
            <v>0</v>
          </cell>
          <cell r="P249">
            <v>0</v>
          </cell>
        </row>
        <row r="250">
          <cell r="F250">
            <v>0</v>
          </cell>
          <cell r="H250">
            <v>0</v>
          </cell>
          <cell r="P250">
            <v>0</v>
          </cell>
        </row>
        <row r="251">
          <cell r="A251" t="str">
            <v>Ponte Rolante para Manutenção das Bombas de Vácuo</v>
          </cell>
          <cell r="B251" t="str">
            <v>510-PR-02</v>
          </cell>
          <cell r="C251" t="str">
            <v>CJ</v>
          </cell>
          <cell r="D251">
            <v>1</v>
          </cell>
          <cell r="E251">
            <v>4000</v>
          </cell>
          <cell r="F251">
            <v>4000</v>
          </cell>
          <cell r="H251">
            <v>160</v>
          </cell>
          <cell r="I251" t="str">
            <v>M</v>
          </cell>
          <cell r="K251">
            <v>40</v>
          </cell>
          <cell r="P251">
            <v>160</v>
          </cell>
        </row>
        <row r="252">
          <cell r="A252" t="str">
            <v xml:space="preserve">       Potência 15/2 + 1,5 + 2 x 2 (kW)</v>
          </cell>
          <cell r="F252">
            <v>0</v>
          </cell>
          <cell r="H252">
            <v>0</v>
          </cell>
          <cell r="P252">
            <v>0</v>
          </cell>
        </row>
        <row r="253">
          <cell r="A253" t="str">
            <v xml:space="preserve">       Capacidade 15 t</v>
          </cell>
          <cell r="F253">
            <v>0</v>
          </cell>
          <cell r="H253">
            <v>0</v>
          </cell>
          <cell r="P253">
            <v>0</v>
          </cell>
        </row>
        <row r="254">
          <cell r="A254" t="str">
            <v xml:space="preserve">       Peso aproximado 4 t</v>
          </cell>
          <cell r="F254">
            <v>0</v>
          </cell>
          <cell r="H254">
            <v>0</v>
          </cell>
          <cell r="P254">
            <v>0</v>
          </cell>
        </row>
        <row r="255">
          <cell r="F255">
            <v>0</v>
          </cell>
          <cell r="H255">
            <v>0</v>
          </cell>
          <cell r="P255">
            <v>0</v>
          </cell>
        </row>
        <row r="256">
          <cell r="A256" t="str">
            <v>Ponte Rolante para Troca de Setores dos Filtros e Manutenção Filtros e de Ciclones Deslamadores</v>
          </cell>
          <cell r="B256" t="str">
            <v>510-PR-03</v>
          </cell>
          <cell r="C256" t="str">
            <v>CJ</v>
          </cell>
          <cell r="D256">
            <v>1</v>
          </cell>
          <cell r="E256">
            <v>4000</v>
          </cell>
          <cell r="F256">
            <v>4000</v>
          </cell>
          <cell r="H256">
            <v>160</v>
          </cell>
          <cell r="I256" t="str">
            <v>M</v>
          </cell>
          <cell r="K256">
            <v>40</v>
          </cell>
          <cell r="P256">
            <v>160</v>
          </cell>
        </row>
        <row r="257">
          <cell r="A257" t="str">
            <v xml:space="preserve">       Potência 15/2 + 0,5 + 2 x 0,75 (kW)</v>
          </cell>
          <cell r="F257">
            <v>0</v>
          </cell>
          <cell r="H257">
            <v>0</v>
          </cell>
          <cell r="P257">
            <v>0</v>
          </cell>
        </row>
        <row r="258">
          <cell r="A258" t="str">
            <v xml:space="preserve">       Capacidade 5 t</v>
          </cell>
          <cell r="F258">
            <v>0</v>
          </cell>
          <cell r="H258">
            <v>0</v>
          </cell>
          <cell r="P258">
            <v>0</v>
          </cell>
        </row>
        <row r="259">
          <cell r="A259" t="str">
            <v xml:space="preserve">       Peso aproximado 4 t</v>
          </cell>
          <cell r="F259">
            <v>0</v>
          </cell>
          <cell r="H259">
            <v>0</v>
          </cell>
          <cell r="P259">
            <v>0</v>
          </cell>
        </row>
        <row r="260">
          <cell r="F260">
            <v>0</v>
          </cell>
          <cell r="H260">
            <v>0</v>
          </cell>
          <cell r="P260">
            <v>0</v>
          </cell>
        </row>
        <row r="261">
          <cell r="A261" t="str">
            <v>Transportador de Correia Horizontal para Coleta de "Filter Cake" (PFF)  -  800 mm</v>
          </cell>
          <cell r="B261" t="str">
            <v>510-TC-10</v>
          </cell>
          <cell r="C261" t="str">
            <v>CJ</v>
          </cell>
          <cell r="D261">
            <v>1</v>
          </cell>
          <cell r="E261">
            <v>33691</v>
          </cell>
          <cell r="F261">
            <v>33691</v>
          </cell>
          <cell r="H261">
            <v>2021.46</v>
          </cell>
          <cell r="I261" t="str">
            <v>TRA</v>
          </cell>
          <cell r="K261">
            <v>60</v>
          </cell>
          <cell r="P261">
            <v>2021.46</v>
          </cell>
          <cell r="R261">
            <v>33691</v>
          </cell>
        </row>
        <row r="262">
          <cell r="A262" t="str">
            <v xml:space="preserve">       Potência 15 cv</v>
          </cell>
          <cell r="F262">
            <v>0</v>
          </cell>
          <cell r="H262">
            <v>0</v>
          </cell>
          <cell r="P262">
            <v>0</v>
          </cell>
        </row>
        <row r="263">
          <cell r="A263" t="str">
            <v xml:space="preserve">       Comprimento 66 m</v>
          </cell>
          <cell r="F263">
            <v>0</v>
          </cell>
          <cell r="H263">
            <v>0</v>
          </cell>
          <cell r="P263">
            <v>0</v>
          </cell>
        </row>
        <row r="264">
          <cell r="A264" t="str">
            <v xml:space="preserve">       Peso aproximado 33,691 t</v>
          </cell>
          <cell r="F264">
            <v>0</v>
          </cell>
          <cell r="H264">
            <v>0</v>
          </cell>
          <cell r="P264">
            <v>0</v>
          </cell>
        </row>
        <row r="265">
          <cell r="F265">
            <v>0</v>
          </cell>
          <cell r="H265">
            <v>0</v>
          </cell>
          <cell r="P265">
            <v>0</v>
          </cell>
        </row>
        <row r="266">
          <cell r="A266" t="str">
            <v>Transportador de Correia de Empilhamento de "Filter Cake" (PFF)  -  800 mm</v>
          </cell>
          <cell r="B266" t="str">
            <v>510-TC-11</v>
          </cell>
          <cell r="C266" t="str">
            <v>CJ</v>
          </cell>
          <cell r="D266">
            <v>1</v>
          </cell>
          <cell r="E266">
            <v>33106</v>
          </cell>
          <cell r="F266">
            <v>33106</v>
          </cell>
          <cell r="H266">
            <v>1986.36</v>
          </cell>
          <cell r="I266" t="str">
            <v>TRA</v>
          </cell>
          <cell r="K266">
            <v>60</v>
          </cell>
          <cell r="P266">
            <v>1986.36</v>
          </cell>
          <cell r="R266">
            <v>33106</v>
          </cell>
        </row>
        <row r="267">
          <cell r="A267" t="str">
            <v xml:space="preserve">       Potência 50 cv</v>
          </cell>
          <cell r="F267">
            <v>0</v>
          </cell>
          <cell r="H267">
            <v>0</v>
          </cell>
          <cell r="P267">
            <v>0</v>
          </cell>
        </row>
        <row r="268">
          <cell r="A268" t="str">
            <v xml:space="preserve">       Comprimento 155,5 m</v>
          </cell>
          <cell r="F268">
            <v>0</v>
          </cell>
          <cell r="H268">
            <v>0</v>
          </cell>
          <cell r="P268">
            <v>0</v>
          </cell>
        </row>
        <row r="269">
          <cell r="A269" t="str">
            <v xml:space="preserve">       Peso aproximado  33,106 t</v>
          </cell>
          <cell r="F269">
            <v>0</v>
          </cell>
          <cell r="H269">
            <v>0</v>
          </cell>
          <cell r="P269">
            <v>0</v>
          </cell>
        </row>
        <row r="270">
          <cell r="F270">
            <v>0</v>
          </cell>
          <cell r="H270">
            <v>0</v>
          </cell>
          <cell r="P270">
            <v>0</v>
          </cell>
        </row>
        <row r="271">
          <cell r="A271" t="str">
            <v>Vaso Separador de Filtrado do 510-FV-01</v>
          </cell>
          <cell r="B271" t="str">
            <v>510-VS-01</v>
          </cell>
          <cell r="C271" t="str">
            <v>CJ</v>
          </cell>
          <cell r="D271">
            <v>1</v>
          </cell>
          <cell r="E271">
            <v>1000</v>
          </cell>
          <cell r="F271">
            <v>1000</v>
          </cell>
          <cell r="H271">
            <v>60</v>
          </cell>
          <cell r="I271" t="str">
            <v>CM</v>
          </cell>
          <cell r="K271">
            <v>60</v>
          </cell>
          <cell r="P271">
            <v>60</v>
          </cell>
        </row>
        <row r="272">
          <cell r="A272" t="str">
            <v xml:space="preserve">       Peso aproximado 1 t</v>
          </cell>
          <cell r="F272">
            <v>0</v>
          </cell>
          <cell r="H272">
            <v>0</v>
          </cell>
          <cell r="P272">
            <v>0</v>
          </cell>
        </row>
        <row r="273">
          <cell r="F273">
            <v>0</v>
          </cell>
          <cell r="H273">
            <v>0</v>
          </cell>
          <cell r="P273">
            <v>0</v>
          </cell>
        </row>
        <row r="274">
          <cell r="A274" t="str">
            <v>Vaso Separador de Filtrado do 510-FV-01</v>
          </cell>
          <cell r="B274" t="str">
            <v>510-VS-02</v>
          </cell>
          <cell r="C274" t="str">
            <v>CJ</v>
          </cell>
          <cell r="D274">
            <v>1</v>
          </cell>
          <cell r="E274">
            <v>1000</v>
          </cell>
          <cell r="F274">
            <v>1000</v>
          </cell>
          <cell r="H274">
            <v>60</v>
          </cell>
          <cell r="I274" t="str">
            <v>CM</v>
          </cell>
          <cell r="K274">
            <v>60</v>
          </cell>
          <cell r="P274">
            <v>60</v>
          </cell>
        </row>
        <row r="275">
          <cell r="A275" t="str">
            <v xml:space="preserve">       Peso aproximado 1 t</v>
          </cell>
          <cell r="F275">
            <v>0</v>
          </cell>
          <cell r="H275">
            <v>0</v>
          </cell>
          <cell r="P275">
            <v>0</v>
          </cell>
        </row>
        <row r="276">
          <cell r="F276">
            <v>0</v>
          </cell>
          <cell r="H276">
            <v>0</v>
          </cell>
          <cell r="P276">
            <v>0</v>
          </cell>
        </row>
        <row r="277">
          <cell r="A277" t="str">
            <v>Reservatório de Ar Comprimido do 510-FV-01</v>
          </cell>
          <cell r="B277" t="str">
            <v>510-VS-03</v>
          </cell>
          <cell r="C277" t="str">
            <v>CJ</v>
          </cell>
          <cell r="D277">
            <v>1</v>
          </cell>
          <cell r="F277">
            <v>0</v>
          </cell>
          <cell r="H277">
            <v>0</v>
          </cell>
          <cell r="P277">
            <v>0</v>
          </cell>
        </row>
        <row r="278">
          <cell r="A278" t="str">
            <v xml:space="preserve">       Peso incluído no 510-FV-01  ( 0,49 t)</v>
          </cell>
          <cell r="F278">
            <v>0</v>
          </cell>
          <cell r="H278">
            <v>0</v>
          </cell>
          <cell r="P278">
            <v>0</v>
          </cell>
        </row>
        <row r="279">
          <cell r="F279">
            <v>0</v>
          </cell>
          <cell r="H279">
            <v>0</v>
          </cell>
          <cell r="P279">
            <v>0</v>
          </cell>
        </row>
        <row r="280">
          <cell r="A280" t="str">
            <v>Vaso Separador de Filtrado do 510-FV-02</v>
          </cell>
          <cell r="B280" t="str">
            <v>510-VS-04</v>
          </cell>
          <cell r="C280" t="str">
            <v>CJ</v>
          </cell>
          <cell r="D280">
            <v>1</v>
          </cell>
          <cell r="E280">
            <v>1000</v>
          </cell>
          <cell r="F280">
            <v>1000</v>
          </cell>
          <cell r="H280">
            <v>60</v>
          </cell>
          <cell r="I280" t="str">
            <v>CM</v>
          </cell>
          <cell r="K280">
            <v>60</v>
          </cell>
          <cell r="P280">
            <v>60</v>
          </cell>
        </row>
        <row r="281">
          <cell r="A281" t="str">
            <v xml:space="preserve">       Peso aproximado 1 t</v>
          </cell>
          <cell r="F281">
            <v>0</v>
          </cell>
          <cell r="H281">
            <v>0</v>
          </cell>
          <cell r="P281">
            <v>0</v>
          </cell>
        </row>
        <row r="282">
          <cell r="F282">
            <v>0</v>
          </cell>
          <cell r="H282">
            <v>0</v>
          </cell>
          <cell r="P282">
            <v>0</v>
          </cell>
        </row>
        <row r="283">
          <cell r="A283" t="str">
            <v>Vaso Separador de Filtrado do 510-FV-02</v>
          </cell>
          <cell r="B283" t="str">
            <v>510-VS-05</v>
          </cell>
          <cell r="C283" t="str">
            <v>CJ</v>
          </cell>
          <cell r="D283">
            <v>1</v>
          </cell>
          <cell r="E283">
            <v>1000</v>
          </cell>
          <cell r="F283">
            <v>1000</v>
          </cell>
          <cell r="H283">
            <v>60</v>
          </cell>
          <cell r="I283" t="str">
            <v>CM</v>
          </cell>
          <cell r="K283">
            <v>60</v>
          </cell>
          <cell r="P283">
            <v>60</v>
          </cell>
        </row>
        <row r="284">
          <cell r="A284" t="str">
            <v xml:space="preserve">       Peso aproximado 1 t</v>
          </cell>
          <cell r="F284">
            <v>0</v>
          </cell>
          <cell r="H284">
            <v>0</v>
          </cell>
          <cell r="P284">
            <v>0</v>
          </cell>
        </row>
        <row r="285">
          <cell r="F285">
            <v>0</v>
          </cell>
          <cell r="H285">
            <v>0</v>
          </cell>
          <cell r="P285">
            <v>0</v>
          </cell>
        </row>
        <row r="286">
          <cell r="A286" t="str">
            <v>Reservatório de Ar Comprimido do 510-FV-02</v>
          </cell>
          <cell r="B286" t="str">
            <v>510-VS-06</v>
          </cell>
          <cell r="C286" t="str">
            <v>CJ</v>
          </cell>
          <cell r="D286">
            <v>1</v>
          </cell>
          <cell r="F286">
            <v>0</v>
          </cell>
          <cell r="H286">
            <v>0</v>
          </cell>
          <cell r="P286">
            <v>0</v>
          </cell>
        </row>
        <row r="287">
          <cell r="A287" t="str">
            <v xml:space="preserve">       Peso incluído no 510-FV-02 ( 0,49 t)</v>
          </cell>
          <cell r="F287">
            <v>0</v>
          </cell>
          <cell r="H287">
            <v>0</v>
          </cell>
          <cell r="P287">
            <v>0</v>
          </cell>
        </row>
        <row r="288">
          <cell r="F288">
            <v>0</v>
          </cell>
          <cell r="H288">
            <v>0</v>
          </cell>
          <cell r="P288">
            <v>0</v>
          </cell>
        </row>
        <row r="289">
          <cell r="A289" t="str">
            <v>Caldeiraria:</v>
          </cell>
          <cell r="F289">
            <v>0</v>
          </cell>
          <cell r="H289">
            <v>0</v>
          </cell>
          <cell r="P289">
            <v>0</v>
          </cell>
        </row>
        <row r="290">
          <cell r="F290">
            <v>0</v>
          </cell>
          <cell r="H290">
            <v>0</v>
          </cell>
          <cell r="P290">
            <v>0</v>
          </cell>
        </row>
        <row r="291">
          <cell r="A291" t="str">
            <v xml:space="preserve">                  Chaparia</v>
          </cell>
          <cell r="C291" t="str">
            <v>kg</v>
          </cell>
          <cell r="D291">
            <v>30070</v>
          </cell>
          <cell r="E291">
            <v>1</v>
          </cell>
          <cell r="F291">
            <v>30070</v>
          </cell>
          <cell r="H291">
            <v>3518.19</v>
          </cell>
          <cell r="I291" t="str">
            <v>CD</v>
          </cell>
          <cell r="K291">
            <v>117</v>
          </cell>
          <cell r="P291">
            <v>0.11700000000000001</v>
          </cell>
        </row>
        <row r="292">
          <cell r="F292">
            <v>0</v>
          </cell>
          <cell r="H292">
            <v>0</v>
          </cell>
          <cell r="P292">
            <v>0</v>
          </cell>
        </row>
        <row r="293">
          <cell r="A293" t="str">
            <v xml:space="preserve">                  Chapas de desgaste</v>
          </cell>
          <cell r="C293" t="str">
            <v>kg</v>
          </cell>
          <cell r="D293">
            <v>0</v>
          </cell>
          <cell r="E293">
            <v>1</v>
          </cell>
          <cell r="F293">
            <v>0</v>
          </cell>
          <cell r="H293">
            <v>0</v>
          </cell>
          <cell r="P293">
            <v>0</v>
          </cell>
        </row>
        <row r="294">
          <cell r="F294">
            <v>0</v>
          </cell>
          <cell r="H294">
            <v>0</v>
          </cell>
          <cell r="P294">
            <v>0</v>
          </cell>
        </row>
        <row r="295">
          <cell r="A295" t="str">
            <v>ÁREA - FLOTAÇÃO</v>
          </cell>
          <cell r="F295">
            <v>0</v>
          </cell>
          <cell r="H295">
            <v>0</v>
          </cell>
          <cell r="P295">
            <v>0</v>
          </cell>
        </row>
        <row r="296">
          <cell r="A296" t="str">
            <v>Agitador de Polpa para Tanque  de Regularização de Alimentação da Flotação</v>
          </cell>
          <cell r="B296" t="str">
            <v>510-AG-01</v>
          </cell>
          <cell r="C296" t="str">
            <v>CJ</v>
          </cell>
          <cell r="D296">
            <v>1</v>
          </cell>
          <cell r="E296">
            <v>6000</v>
          </cell>
          <cell r="F296">
            <v>6000</v>
          </cell>
          <cell r="H296">
            <v>360</v>
          </cell>
          <cell r="I296" t="str">
            <v>M</v>
          </cell>
          <cell r="K296">
            <v>60</v>
          </cell>
          <cell r="P296">
            <v>360</v>
          </cell>
        </row>
        <row r="297">
          <cell r="A297" t="str">
            <v xml:space="preserve">       Potência 150 cv</v>
          </cell>
          <cell r="F297">
            <v>0</v>
          </cell>
          <cell r="H297">
            <v>0</v>
          </cell>
          <cell r="P297">
            <v>0</v>
          </cell>
        </row>
        <row r="298">
          <cell r="A298" t="str">
            <v xml:space="preserve">       Peso aproximado 6 t</v>
          </cell>
          <cell r="F298">
            <v>0</v>
          </cell>
          <cell r="H298">
            <v>0</v>
          </cell>
          <cell r="P298">
            <v>0</v>
          </cell>
        </row>
        <row r="299">
          <cell r="F299">
            <v>0</v>
          </cell>
          <cell r="H299">
            <v>0</v>
          </cell>
          <cell r="P299">
            <v>0</v>
          </cell>
        </row>
        <row r="300">
          <cell r="A300" t="str">
            <v>Agitador de Polpa , com draft tube, para Condicionador 510-CN-01</v>
          </cell>
          <cell r="B300" t="str">
            <v>510-AG-02</v>
          </cell>
          <cell r="C300" t="str">
            <v>CJ</v>
          </cell>
          <cell r="D300">
            <v>1</v>
          </cell>
          <cell r="E300">
            <v>1000</v>
          </cell>
          <cell r="F300">
            <v>1000</v>
          </cell>
          <cell r="H300">
            <v>60</v>
          </cell>
          <cell r="I300" t="str">
            <v>M</v>
          </cell>
          <cell r="K300">
            <v>60</v>
          </cell>
          <cell r="P300">
            <v>60</v>
          </cell>
        </row>
        <row r="301">
          <cell r="A301" t="str">
            <v xml:space="preserve">       Potência 40 cv</v>
          </cell>
          <cell r="F301">
            <v>0</v>
          </cell>
          <cell r="H301">
            <v>0</v>
          </cell>
          <cell r="P301">
            <v>0</v>
          </cell>
        </row>
        <row r="302">
          <cell r="A302" t="str">
            <v xml:space="preserve">       Peso aproximado 1 t</v>
          </cell>
          <cell r="F302">
            <v>0</v>
          </cell>
          <cell r="H302">
            <v>0</v>
          </cell>
          <cell r="P302">
            <v>0</v>
          </cell>
        </row>
        <row r="303">
          <cell r="F303">
            <v>0</v>
          </cell>
          <cell r="H303">
            <v>0</v>
          </cell>
          <cell r="P303">
            <v>0</v>
          </cell>
        </row>
        <row r="304">
          <cell r="A304" t="str">
            <v>Amostrador Pneumático tipo Mangote para Alimentação da Flotação</v>
          </cell>
          <cell r="B304" t="str">
            <v>510-AM-09</v>
          </cell>
          <cell r="C304" t="str">
            <v>CJ</v>
          </cell>
          <cell r="D304">
            <v>1</v>
          </cell>
          <cell r="E304">
            <v>330</v>
          </cell>
          <cell r="F304">
            <v>330</v>
          </cell>
          <cell r="H304">
            <v>33</v>
          </cell>
          <cell r="I304" t="str">
            <v>M</v>
          </cell>
          <cell r="K304">
            <v>100</v>
          </cell>
          <cell r="P304">
            <v>33</v>
          </cell>
        </row>
        <row r="305">
          <cell r="A305" t="str">
            <v xml:space="preserve">       Peso aproximado 0,33 t</v>
          </cell>
          <cell r="F305">
            <v>0</v>
          </cell>
          <cell r="H305">
            <v>0</v>
          </cell>
          <cell r="P305">
            <v>0</v>
          </cell>
        </row>
        <row r="306">
          <cell r="F306">
            <v>0</v>
          </cell>
          <cell r="H306">
            <v>0</v>
          </cell>
          <cell r="P306">
            <v>0</v>
          </cell>
        </row>
        <row r="307">
          <cell r="A307" t="str">
            <v>Amostrador Pneumático tipo Mangote para Concentrado da Coluna Rougher</v>
          </cell>
          <cell r="B307" t="str">
            <v>510-AM-10</v>
          </cell>
          <cell r="C307" t="str">
            <v>CJ</v>
          </cell>
          <cell r="D307">
            <v>1</v>
          </cell>
          <cell r="E307">
            <v>330</v>
          </cell>
          <cell r="F307">
            <v>330</v>
          </cell>
          <cell r="H307">
            <v>33</v>
          </cell>
          <cell r="I307" t="str">
            <v>M</v>
          </cell>
          <cell r="K307">
            <v>100</v>
          </cell>
          <cell r="P307">
            <v>33</v>
          </cell>
        </row>
        <row r="308">
          <cell r="A308" t="str">
            <v xml:space="preserve">       Peso aproximado 0,33 t</v>
          </cell>
          <cell r="F308">
            <v>0</v>
          </cell>
          <cell r="H308">
            <v>0</v>
          </cell>
          <cell r="P308">
            <v>0</v>
          </cell>
        </row>
        <row r="309">
          <cell r="F309">
            <v>0</v>
          </cell>
          <cell r="H309">
            <v>0</v>
          </cell>
          <cell r="P309">
            <v>0</v>
          </cell>
        </row>
        <row r="310">
          <cell r="A310" t="str">
            <v>Amostrador Pneumático tipo Mangote para Concentrado da Coluna Scavenger</v>
          </cell>
          <cell r="B310" t="str">
            <v>510-AM-11</v>
          </cell>
          <cell r="C310" t="str">
            <v>CJ</v>
          </cell>
          <cell r="D310">
            <v>1</v>
          </cell>
          <cell r="E310">
            <v>330</v>
          </cell>
          <cell r="F310">
            <v>330</v>
          </cell>
          <cell r="H310">
            <v>33</v>
          </cell>
          <cell r="I310" t="str">
            <v>M</v>
          </cell>
          <cell r="K310">
            <v>100</v>
          </cell>
          <cell r="P310">
            <v>33</v>
          </cell>
        </row>
        <row r="311">
          <cell r="A311" t="str">
            <v xml:space="preserve">       Peso aproximado 0,33 t</v>
          </cell>
          <cell r="F311">
            <v>0</v>
          </cell>
          <cell r="H311">
            <v>0</v>
          </cell>
          <cell r="P311">
            <v>0</v>
          </cell>
        </row>
        <row r="312">
          <cell r="F312">
            <v>0</v>
          </cell>
          <cell r="H312">
            <v>0</v>
          </cell>
          <cell r="P312">
            <v>0</v>
          </cell>
        </row>
        <row r="313">
          <cell r="A313" t="str">
            <v>Amostrador Pneumático tipo Mangote para Rejeito da Flotação</v>
          </cell>
          <cell r="B313" t="str">
            <v>510-AM-12</v>
          </cell>
          <cell r="C313" t="str">
            <v>CJ</v>
          </cell>
          <cell r="D313">
            <v>1</v>
          </cell>
          <cell r="E313">
            <v>330</v>
          </cell>
          <cell r="F313">
            <v>330</v>
          </cell>
          <cell r="H313">
            <v>33</v>
          </cell>
          <cell r="I313" t="str">
            <v>M</v>
          </cell>
          <cell r="K313">
            <v>100</v>
          </cell>
          <cell r="P313">
            <v>33</v>
          </cell>
        </row>
        <row r="314">
          <cell r="A314" t="str">
            <v xml:space="preserve">       Peso aproximado 0,33 t</v>
          </cell>
          <cell r="F314">
            <v>0</v>
          </cell>
          <cell r="H314">
            <v>0</v>
          </cell>
          <cell r="P314">
            <v>0</v>
          </cell>
        </row>
        <row r="315">
          <cell r="F315">
            <v>0</v>
          </cell>
          <cell r="H315">
            <v>0</v>
          </cell>
          <cell r="P315">
            <v>0</v>
          </cell>
        </row>
        <row r="316">
          <cell r="A316" t="str">
            <v>Amostrador Pneumático tipo Mangote para Concentrado da Flotação</v>
          </cell>
          <cell r="B316" t="str">
            <v>510-AM-13</v>
          </cell>
          <cell r="C316" t="str">
            <v>CJ</v>
          </cell>
          <cell r="D316">
            <v>1</v>
          </cell>
          <cell r="E316">
            <v>330</v>
          </cell>
          <cell r="F316">
            <v>330</v>
          </cell>
          <cell r="H316">
            <v>33</v>
          </cell>
          <cell r="I316" t="str">
            <v>M</v>
          </cell>
          <cell r="K316">
            <v>100</v>
          </cell>
          <cell r="P316">
            <v>33</v>
          </cell>
        </row>
        <row r="317">
          <cell r="A317" t="str">
            <v xml:space="preserve">       Peso aproximado 0,33 t</v>
          </cell>
          <cell r="F317">
            <v>0</v>
          </cell>
          <cell r="H317">
            <v>0</v>
          </cell>
          <cell r="P317">
            <v>0</v>
          </cell>
        </row>
        <row r="318">
          <cell r="F318">
            <v>0</v>
          </cell>
          <cell r="H318">
            <v>0</v>
          </cell>
          <cell r="P318">
            <v>0</v>
          </cell>
        </row>
        <row r="319">
          <cell r="A319" t="str">
            <v>Bomba de Polpa de Descarga de "Underflow" do Espessador 510-EP-01</v>
          </cell>
          <cell r="B319" t="str">
            <v>510-BP-05/05R</v>
          </cell>
          <cell r="C319" t="str">
            <v>CJ</v>
          </cell>
          <cell r="D319">
            <v>2</v>
          </cell>
          <cell r="E319">
            <v>1500</v>
          </cell>
          <cell r="F319">
            <v>3000</v>
          </cell>
          <cell r="H319">
            <v>210</v>
          </cell>
          <cell r="I319" t="str">
            <v>M</v>
          </cell>
          <cell r="K319">
            <v>70</v>
          </cell>
          <cell r="P319">
            <v>105</v>
          </cell>
          <cell r="R319">
            <v>3000</v>
          </cell>
        </row>
        <row r="320">
          <cell r="A320" t="str">
            <v xml:space="preserve">       Potência 2 x 100 cv</v>
          </cell>
          <cell r="F320">
            <v>0</v>
          </cell>
          <cell r="H320">
            <v>0</v>
          </cell>
          <cell r="P320">
            <v>0</v>
          </cell>
        </row>
        <row r="321">
          <cell r="A321" t="str">
            <v xml:space="preserve">       Peso aproximado 2 x 1,5 t</v>
          </cell>
          <cell r="F321">
            <v>0</v>
          </cell>
          <cell r="H321">
            <v>0</v>
          </cell>
          <cell r="P321">
            <v>0</v>
          </cell>
        </row>
        <row r="322">
          <cell r="F322">
            <v>0</v>
          </cell>
          <cell r="H322">
            <v>0</v>
          </cell>
          <cell r="P322">
            <v>0</v>
          </cell>
        </row>
        <row r="323">
          <cell r="A323" t="str">
            <v>Bomba de Polpa de Descarga de "Overflow" do Espessador 510-EP-01</v>
          </cell>
          <cell r="B323" t="str">
            <v>510-BP-06/06R</v>
          </cell>
          <cell r="C323" t="str">
            <v>CJ</v>
          </cell>
          <cell r="D323">
            <v>2</v>
          </cell>
          <cell r="E323">
            <v>2000</v>
          </cell>
          <cell r="F323">
            <v>4000</v>
          </cell>
          <cell r="H323">
            <v>240</v>
          </cell>
          <cell r="I323" t="str">
            <v>M</v>
          </cell>
          <cell r="K323">
            <v>60</v>
          </cell>
          <cell r="P323">
            <v>120</v>
          </cell>
          <cell r="R323">
            <v>4000</v>
          </cell>
        </row>
        <row r="324">
          <cell r="A324" t="str">
            <v xml:space="preserve">       Potência 2 x 50 cv</v>
          </cell>
          <cell r="F324">
            <v>0</v>
          </cell>
          <cell r="H324">
            <v>0</v>
          </cell>
          <cell r="P324">
            <v>0</v>
          </cell>
        </row>
        <row r="325">
          <cell r="A325" t="str">
            <v xml:space="preserve">       Peso aproximado 2 x 2 t</v>
          </cell>
          <cell r="F325">
            <v>0</v>
          </cell>
          <cell r="H325">
            <v>0</v>
          </cell>
          <cell r="P325">
            <v>0</v>
          </cell>
        </row>
        <row r="326">
          <cell r="F326">
            <v>0</v>
          </cell>
          <cell r="H326">
            <v>0</v>
          </cell>
          <cell r="P326">
            <v>0</v>
          </cell>
        </row>
        <row r="327">
          <cell r="A327" t="str">
            <v>Bomba de Polpa de Alimentação do Condicionador</v>
          </cell>
          <cell r="B327" t="str">
            <v>510-BP-07/07R</v>
          </cell>
          <cell r="C327" t="str">
            <v>CJ</v>
          </cell>
          <cell r="D327">
            <v>2</v>
          </cell>
          <cell r="E327">
            <v>1500</v>
          </cell>
          <cell r="F327">
            <v>3000</v>
          </cell>
          <cell r="H327">
            <v>210</v>
          </cell>
          <cell r="I327" t="str">
            <v>M</v>
          </cell>
          <cell r="K327">
            <v>70</v>
          </cell>
          <cell r="P327">
            <v>105</v>
          </cell>
          <cell r="R327">
            <v>3000</v>
          </cell>
        </row>
        <row r="328">
          <cell r="A328" t="str">
            <v xml:space="preserve">       Potência 2 x 75 cv</v>
          </cell>
          <cell r="F328">
            <v>0</v>
          </cell>
          <cell r="H328">
            <v>0</v>
          </cell>
          <cell r="P328">
            <v>0</v>
          </cell>
        </row>
        <row r="329">
          <cell r="A329" t="str">
            <v xml:space="preserve">       Peso aproximado 2 x 1,5 t</v>
          </cell>
          <cell r="F329">
            <v>0</v>
          </cell>
          <cell r="H329">
            <v>0</v>
          </cell>
          <cell r="P329">
            <v>0</v>
          </cell>
        </row>
        <row r="330">
          <cell r="F330">
            <v>0</v>
          </cell>
          <cell r="H330">
            <v>0</v>
          </cell>
          <cell r="P330">
            <v>0</v>
          </cell>
        </row>
        <row r="331">
          <cell r="A331" t="str">
            <v>Bomba de Polpa de Alimentação da Coluna Cleaner</v>
          </cell>
          <cell r="B331" t="str">
            <v>510-BP-08/08R</v>
          </cell>
          <cell r="C331" t="str">
            <v>CJ</v>
          </cell>
          <cell r="D331">
            <v>2</v>
          </cell>
          <cell r="E331">
            <v>2500</v>
          </cell>
          <cell r="F331">
            <v>5000</v>
          </cell>
          <cell r="H331">
            <v>350</v>
          </cell>
          <cell r="I331" t="str">
            <v>M</v>
          </cell>
          <cell r="K331">
            <v>70</v>
          </cell>
          <cell r="P331">
            <v>175</v>
          </cell>
          <cell r="R331">
            <v>5000</v>
          </cell>
        </row>
        <row r="332">
          <cell r="A332" t="str">
            <v xml:space="preserve">       Potência 2 x 125 cv</v>
          </cell>
          <cell r="F332">
            <v>0</v>
          </cell>
          <cell r="H332">
            <v>0</v>
          </cell>
          <cell r="P332">
            <v>0</v>
          </cell>
        </row>
        <row r="333">
          <cell r="A333" t="str">
            <v xml:space="preserve">       Peso aproximado 2 x 2,5 t</v>
          </cell>
          <cell r="F333">
            <v>0</v>
          </cell>
          <cell r="H333">
            <v>0</v>
          </cell>
          <cell r="P333">
            <v>0</v>
          </cell>
        </row>
        <row r="334">
          <cell r="F334">
            <v>0</v>
          </cell>
          <cell r="H334">
            <v>0</v>
          </cell>
          <cell r="P334">
            <v>0</v>
          </cell>
        </row>
        <row r="335">
          <cell r="A335" t="str">
            <v>Bomba de Polpa de Recirculação de Concentrado da Coluna Scavenger</v>
          </cell>
          <cell r="B335" t="str">
            <v>510-BP-09/09R</v>
          </cell>
          <cell r="C335" t="str">
            <v>CJ</v>
          </cell>
          <cell r="D335">
            <v>2</v>
          </cell>
          <cell r="E335">
            <v>1000</v>
          </cell>
          <cell r="F335">
            <v>2000</v>
          </cell>
          <cell r="H335">
            <v>120</v>
          </cell>
          <cell r="I335" t="str">
            <v>M</v>
          </cell>
          <cell r="K335">
            <v>60</v>
          </cell>
          <cell r="P335">
            <v>60</v>
          </cell>
          <cell r="R335">
            <v>2000</v>
          </cell>
        </row>
        <row r="336">
          <cell r="A336" t="str">
            <v xml:space="preserve">       Potência 2 x 40 cv</v>
          </cell>
          <cell r="F336">
            <v>0</v>
          </cell>
          <cell r="H336">
            <v>0</v>
          </cell>
          <cell r="P336">
            <v>0</v>
          </cell>
        </row>
        <row r="337">
          <cell r="A337" t="str">
            <v xml:space="preserve">       Peso aproximado 2 x 1 t</v>
          </cell>
          <cell r="F337">
            <v>0</v>
          </cell>
          <cell r="H337">
            <v>0</v>
          </cell>
          <cell r="P337">
            <v>0</v>
          </cell>
        </row>
        <row r="338">
          <cell r="F338">
            <v>0</v>
          </cell>
          <cell r="H338">
            <v>0</v>
          </cell>
          <cell r="P338">
            <v>0</v>
          </cell>
        </row>
        <row r="339">
          <cell r="A339" t="str">
            <v>Bomba de Polpa de Transferência de Rejeito da Flotação para a Barragem VGR</v>
          </cell>
          <cell r="B339" t="str">
            <v>510-BP-10/10R</v>
          </cell>
          <cell r="C339" t="str">
            <v>CJ</v>
          </cell>
          <cell r="D339">
            <v>2</v>
          </cell>
          <cell r="E339">
            <v>2000</v>
          </cell>
          <cell r="F339">
            <v>4000</v>
          </cell>
          <cell r="H339">
            <v>240</v>
          </cell>
          <cell r="I339" t="str">
            <v>M</v>
          </cell>
          <cell r="K339">
            <v>60</v>
          </cell>
          <cell r="P339">
            <v>120</v>
          </cell>
          <cell r="R339">
            <v>4000</v>
          </cell>
        </row>
        <row r="340">
          <cell r="A340" t="str">
            <v xml:space="preserve">       Potência 2 x 100 cv</v>
          </cell>
          <cell r="F340">
            <v>0</v>
          </cell>
          <cell r="H340">
            <v>0</v>
          </cell>
          <cell r="P340">
            <v>0</v>
          </cell>
        </row>
        <row r="341">
          <cell r="A341" t="str">
            <v xml:space="preserve">       Peso aproximado 2 x 2 t</v>
          </cell>
          <cell r="F341">
            <v>0</v>
          </cell>
          <cell r="H341">
            <v>0</v>
          </cell>
          <cell r="P341">
            <v>0</v>
          </cell>
        </row>
        <row r="342">
          <cell r="F342">
            <v>0</v>
          </cell>
          <cell r="H342">
            <v>0</v>
          </cell>
          <cell r="P342">
            <v>0</v>
          </cell>
        </row>
        <row r="343">
          <cell r="A343" t="str">
            <v>Bomba de Polpa de Transferência de "Underflow" do Espessador de Concentrado</v>
          </cell>
          <cell r="B343" t="str">
            <v>510-BP-11/11R</v>
          </cell>
          <cell r="C343" t="str">
            <v>CJ</v>
          </cell>
          <cell r="D343">
            <v>2</v>
          </cell>
          <cell r="E343">
            <v>1000</v>
          </cell>
          <cell r="F343">
            <v>2000</v>
          </cell>
          <cell r="H343">
            <v>120</v>
          </cell>
          <cell r="I343" t="str">
            <v>M</v>
          </cell>
          <cell r="K343">
            <v>60</v>
          </cell>
          <cell r="P343">
            <v>60</v>
          </cell>
          <cell r="R343">
            <v>2000</v>
          </cell>
        </row>
        <row r="344">
          <cell r="A344" t="str">
            <v xml:space="preserve">       Potência 2 x 50 cv</v>
          </cell>
          <cell r="F344">
            <v>0</v>
          </cell>
          <cell r="H344">
            <v>0</v>
          </cell>
          <cell r="P344">
            <v>0</v>
          </cell>
        </row>
        <row r="345">
          <cell r="A345" t="str">
            <v xml:space="preserve">       Peso aproximado 2 x 1 t</v>
          </cell>
          <cell r="F345">
            <v>0</v>
          </cell>
          <cell r="H345">
            <v>0</v>
          </cell>
          <cell r="P345">
            <v>0</v>
          </cell>
        </row>
        <row r="346">
          <cell r="F346">
            <v>0</v>
          </cell>
          <cell r="H346">
            <v>0</v>
          </cell>
          <cell r="P346">
            <v>0</v>
          </cell>
        </row>
        <row r="347">
          <cell r="A347" t="str">
            <v>Bomba Vertical de Drenagem do Poço dos Espessadores 510-EP-01e03</v>
          </cell>
          <cell r="B347" t="str">
            <v>510-BP-18</v>
          </cell>
          <cell r="C347" t="str">
            <v>CJ</v>
          </cell>
          <cell r="D347">
            <v>1</v>
          </cell>
          <cell r="E347">
            <v>2000</v>
          </cell>
          <cell r="F347">
            <v>2000</v>
          </cell>
          <cell r="H347">
            <v>120</v>
          </cell>
          <cell r="I347" t="str">
            <v>M</v>
          </cell>
          <cell r="K347">
            <v>60</v>
          </cell>
          <cell r="P347">
            <v>120</v>
          </cell>
        </row>
        <row r="348">
          <cell r="A348" t="str">
            <v xml:space="preserve">       Potência 60 cv</v>
          </cell>
          <cell r="F348">
            <v>0</v>
          </cell>
          <cell r="H348">
            <v>0</v>
          </cell>
          <cell r="P348">
            <v>0</v>
          </cell>
        </row>
        <row r="349">
          <cell r="A349" t="str">
            <v xml:space="preserve">       Peso aproximado 2 t</v>
          </cell>
          <cell r="F349">
            <v>0</v>
          </cell>
          <cell r="H349">
            <v>0</v>
          </cell>
          <cell r="P349">
            <v>0</v>
          </cell>
        </row>
        <row r="350">
          <cell r="F350">
            <v>0</v>
          </cell>
          <cell r="H350">
            <v>0</v>
          </cell>
          <cell r="P350">
            <v>0</v>
          </cell>
        </row>
        <row r="351">
          <cell r="A351" t="str">
            <v>Bomba de Transferência de Água Recuperada para a Flotação</v>
          </cell>
          <cell r="B351" t="str">
            <v>510-BU-02A/02R</v>
          </cell>
          <cell r="C351" t="str">
            <v>CJ</v>
          </cell>
          <cell r="D351">
            <v>2</v>
          </cell>
          <cell r="E351">
            <v>500</v>
          </cell>
          <cell r="F351">
            <v>1000</v>
          </cell>
          <cell r="H351">
            <v>100</v>
          </cell>
          <cell r="I351" t="str">
            <v>M</v>
          </cell>
          <cell r="K351">
            <v>100</v>
          </cell>
          <cell r="P351">
            <v>50</v>
          </cell>
          <cell r="R351">
            <v>1000</v>
          </cell>
        </row>
        <row r="352">
          <cell r="A352" t="str">
            <v xml:space="preserve">       Potência 2 x 12,5 cv</v>
          </cell>
          <cell r="F352">
            <v>0</v>
          </cell>
          <cell r="H352">
            <v>0</v>
          </cell>
          <cell r="P352">
            <v>0</v>
          </cell>
        </row>
        <row r="353">
          <cell r="A353" t="str">
            <v xml:space="preserve">       Peso aproximado 2 x 0,5 t</v>
          </cell>
          <cell r="F353">
            <v>0</v>
          </cell>
          <cell r="H353">
            <v>0</v>
          </cell>
          <cell r="P353">
            <v>0</v>
          </cell>
        </row>
        <row r="354">
          <cell r="F354">
            <v>0</v>
          </cell>
          <cell r="H354">
            <v>0</v>
          </cell>
          <cell r="P354">
            <v>0</v>
          </cell>
        </row>
        <row r="355">
          <cell r="A355" t="str">
            <v>Coluna de Flotação Rougher</v>
          </cell>
          <cell r="B355" t="str">
            <v>510-CF-01</v>
          </cell>
          <cell r="C355" t="str">
            <v>CJ</v>
          </cell>
          <cell r="D355">
            <v>1</v>
          </cell>
          <cell r="E355">
            <v>20000</v>
          </cell>
          <cell r="F355">
            <v>20000</v>
          </cell>
          <cell r="H355">
            <v>800</v>
          </cell>
          <cell r="I355" t="str">
            <v>CM</v>
          </cell>
          <cell r="K355">
            <v>40</v>
          </cell>
          <cell r="P355">
            <v>800</v>
          </cell>
        </row>
        <row r="356">
          <cell r="A356" t="str">
            <v xml:space="preserve">       Peso aproximado 20 t</v>
          </cell>
          <cell r="F356">
            <v>0</v>
          </cell>
          <cell r="H356">
            <v>0</v>
          </cell>
          <cell r="P356">
            <v>0</v>
          </cell>
        </row>
        <row r="357">
          <cell r="F357">
            <v>0</v>
          </cell>
          <cell r="H357">
            <v>0</v>
          </cell>
          <cell r="P357">
            <v>0</v>
          </cell>
        </row>
        <row r="358">
          <cell r="A358" t="str">
            <v>Coluna de Flotação Cleaner</v>
          </cell>
          <cell r="B358" t="str">
            <v>510-CF-02</v>
          </cell>
          <cell r="C358" t="str">
            <v>CJ</v>
          </cell>
          <cell r="D358">
            <v>1</v>
          </cell>
          <cell r="E358">
            <v>20000</v>
          </cell>
          <cell r="F358">
            <v>20000</v>
          </cell>
          <cell r="H358">
            <v>800</v>
          </cell>
          <cell r="I358" t="str">
            <v>CM</v>
          </cell>
          <cell r="K358">
            <v>40</v>
          </cell>
          <cell r="P358">
            <v>800</v>
          </cell>
        </row>
        <row r="359">
          <cell r="A359" t="str">
            <v xml:space="preserve">       Peso aproximado 20 t</v>
          </cell>
          <cell r="F359">
            <v>0</v>
          </cell>
          <cell r="H359">
            <v>0</v>
          </cell>
          <cell r="P359">
            <v>0</v>
          </cell>
        </row>
        <row r="360">
          <cell r="F360">
            <v>0</v>
          </cell>
          <cell r="H360">
            <v>0</v>
          </cell>
          <cell r="P360">
            <v>0</v>
          </cell>
        </row>
        <row r="361">
          <cell r="A361" t="str">
            <v>Coluna de Flotação Scavenger</v>
          </cell>
          <cell r="B361" t="str">
            <v>510-CF-03</v>
          </cell>
          <cell r="C361" t="str">
            <v>CJ</v>
          </cell>
          <cell r="D361">
            <v>1</v>
          </cell>
          <cell r="E361">
            <v>15000</v>
          </cell>
          <cell r="F361">
            <v>15000</v>
          </cell>
          <cell r="H361">
            <v>600</v>
          </cell>
          <cell r="I361" t="str">
            <v>CM</v>
          </cell>
          <cell r="K361">
            <v>40</v>
          </cell>
          <cell r="P361">
            <v>600</v>
          </cell>
        </row>
        <row r="362">
          <cell r="A362" t="str">
            <v xml:space="preserve">       Peso aproximado 15 t</v>
          </cell>
          <cell r="F362">
            <v>0</v>
          </cell>
          <cell r="H362">
            <v>0</v>
          </cell>
          <cell r="P362">
            <v>0</v>
          </cell>
        </row>
        <row r="363">
          <cell r="F363">
            <v>0</v>
          </cell>
          <cell r="H363">
            <v>0</v>
          </cell>
          <cell r="P363">
            <v>0</v>
          </cell>
        </row>
        <row r="364">
          <cell r="A364" t="str">
            <v>Espessador de Alimentação da Flotação</v>
          </cell>
          <cell r="B364" t="str">
            <v>510-EP-01</v>
          </cell>
          <cell r="C364" t="str">
            <v>CJ</v>
          </cell>
          <cell r="D364">
            <v>1</v>
          </cell>
          <cell r="E364">
            <v>24000</v>
          </cell>
          <cell r="F364">
            <v>24000</v>
          </cell>
          <cell r="H364">
            <v>1440</v>
          </cell>
          <cell r="I364" t="str">
            <v>M</v>
          </cell>
          <cell r="K364">
            <v>60</v>
          </cell>
          <cell r="P364">
            <v>1440</v>
          </cell>
        </row>
        <row r="365">
          <cell r="A365" t="str">
            <v xml:space="preserve">       Potência 10 + 1,5 (cv)</v>
          </cell>
          <cell r="F365">
            <v>0</v>
          </cell>
          <cell r="H365">
            <v>0</v>
          </cell>
          <cell r="P365">
            <v>0</v>
          </cell>
        </row>
        <row r="366">
          <cell r="A366" t="str">
            <v xml:space="preserve">       Peso aproximado 24 t (exclui tanque)</v>
          </cell>
          <cell r="F366">
            <v>0</v>
          </cell>
          <cell r="H366">
            <v>0</v>
          </cell>
          <cell r="P366">
            <v>0</v>
          </cell>
        </row>
        <row r="367">
          <cell r="F367">
            <v>0</v>
          </cell>
          <cell r="H367">
            <v>0</v>
          </cell>
          <cell r="P367">
            <v>0</v>
          </cell>
        </row>
        <row r="368">
          <cell r="A368" t="str">
            <v>Espessador de Concentrado</v>
          </cell>
          <cell r="B368" t="str">
            <v>510-EP-03</v>
          </cell>
          <cell r="C368" t="str">
            <v>CJ</v>
          </cell>
          <cell r="D368">
            <v>1</v>
          </cell>
          <cell r="E368">
            <v>24000</v>
          </cell>
          <cell r="F368">
            <v>24000</v>
          </cell>
          <cell r="H368">
            <v>1440</v>
          </cell>
          <cell r="I368" t="str">
            <v>M</v>
          </cell>
          <cell r="K368">
            <v>60</v>
          </cell>
          <cell r="P368">
            <v>1440</v>
          </cell>
        </row>
        <row r="369">
          <cell r="A369" t="str">
            <v xml:space="preserve">       Potência 15 + 1,5 (cv)</v>
          </cell>
          <cell r="F369">
            <v>0</v>
          </cell>
          <cell r="H369">
            <v>0</v>
          </cell>
          <cell r="P369">
            <v>0</v>
          </cell>
        </row>
        <row r="370">
          <cell r="A370" t="str">
            <v xml:space="preserve">       Peso aproximado 24 t (exclui tanque)</v>
          </cell>
          <cell r="F370">
            <v>0</v>
          </cell>
          <cell r="H370">
            <v>0</v>
          </cell>
          <cell r="P370">
            <v>0</v>
          </cell>
        </row>
        <row r="371">
          <cell r="F371">
            <v>0</v>
          </cell>
          <cell r="H371">
            <v>0</v>
          </cell>
          <cell r="P371">
            <v>0</v>
          </cell>
        </row>
        <row r="372">
          <cell r="A372" t="str">
            <v>Caldeiraria:</v>
          </cell>
          <cell r="F372">
            <v>0</v>
          </cell>
          <cell r="H372">
            <v>0</v>
          </cell>
          <cell r="P372">
            <v>0</v>
          </cell>
        </row>
        <row r="373">
          <cell r="A373" t="str">
            <v>Chutes:</v>
          </cell>
          <cell r="F373">
            <v>0</v>
          </cell>
          <cell r="H373">
            <v>0</v>
          </cell>
          <cell r="P373">
            <v>0</v>
          </cell>
        </row>
        <row r="374">
          <cell r="A374" t="str">
            <v xml:space="preserve">                  Chaparia</v>
          </cell>
          <cell r="C374" t="str">
            <v>kg</v>
          </cell>
          <cell r="D374">
            <v>44300</v>
          </cell>
          <cell r="E374">
            <v>1</v>
          </cell>
          <cell r="F374">
            <v>44300</v>
          </cell>
          <cell r="H374">
            <v>5316</v>
          </cell>
          <cell r="I374" t="str">
            <v>CD</v>
          </cell>
          <cell r="K374">
            <v>120</v>
          </cell>
          <cell r="P374">
            <v>0.12</v>
          </cell>
        </row>
        <row r="375">
          <cell r="F375">
            <v>0</v>
          </cell>
          <cell r="H375">
            <v>0</v>
          </cell>
          <cell r="P375">
            <v>0</v>
          </cell>
        </row>
        <row r="376">
          <cell r="A376" t="str">
            <v xml:space="preserve">                   Chapas  de desgaste</v>
          </cell>
          <cell r="C376" t="str">
            <v>kg</v>
          </cell>
          <cell r="D376">
            <v>0</v>
          </cell>
          <cell r="F376">
            <v>0</v>
          </cell>
          <cell r="H376">
            <v>0</v>
          </cell>
          <cell r="P376">
            <v>0</v>
          </cell>
        </row>
        <row r="377">
          <cell r="F377">
            <v>0</v>
          </cell>
          <cell r="H377">
            <v>0</v>
          </cell>
          <cell r="P377">
            <v>0</v>
          </cell>
        </row>
        <row r="378">
          <cell r="A378" t="str">
            <v>ÁREA - CONCENTRAÇÃO DE GROSSOS</v>
          </cell>
          <cell r="F378">
            <v>0</v>
          </cell>
          <cell r="H378">
            <v>0</v>
          </cell>
          <cell r="P378">
            <v>0</v>
          </cell>
        </row>
        <row r="379">
          <cell r="A379" t="str">
            <v>Bombas de Polpa de Alimentação dos Bancos de Espirais, 510-ER-01 à 06</v>
          </cell>
          <cell r="B379" t="str">
            <v>510-BP-13/13R</v>
          </cell>
          <cell r="C379" t="str">
            <v>CJ</v>
          </cell>
          <cell r="D379">
            <v>2</v>
          </cell>
          <cell r="E379">
            <v>2650</v>
          </cell>
          <cell r="F379">
            <v>5300</v>
          </cell>
          <cell r="H379">
            <v>318</v>
          </cell>
          <cell r="I379" t="str">
            <v>M</v>
          </cell>
          <cell r="K379">
            <v>60</v>
          </cell>
          <cell r="P379">
            <v>159</v>
          </cell>
          <cell r="R379">
            <v>5300</v>
          </cell>
        </row>
        <row r="380">
          <cell r="A380" t="str">
            <v xml:space="preserve">      Potência 2 x 150 cv</v>
          </cell>
          <cell r="F380">
            <v>0</v>
          </cell>
          <cell r="H380">
            <v>0</v>
          </cell>
          <cell r="P380">
            <v>0</v>
          </cell>
        </row>
        <row r="381">
          <cell r="A381" t="str">
            <v xml:space="preserve">      Peso aproximado 2 x 2,65 t</v>
          </cell>
          <cell r="F381">
            <v>0</v>
          </cell>
          <cell r="H381">
            <v>0</v>
          </cell>
          <cell r="P381">
            <v>0</v>
          </cell>
        </row>
        <row r="382">
          <cell r="F382">
            <v>0</v>
          </cell>
          <cell r="H382">
            <v>0</v>
          </cell>
          <cell r="P382">
            <v>0</v>
          </cell>
        </row>
        <row r="383">
          <cell r="A383" t="str">
            <v>Bombas de Polpa de Rejeitos dos Bancos de Espirais, 510-ER-01 à 06</v>
          </cell>
          <cell r="B383" t="str">
            <v>510-BP-14/14R</v>
          </cell>
          <cell r="C383" t="str">
            <v>CJ</v>
          </cell>
          <cell r="D383">
            <v>2</v>
          </cell>
          <cell r="E383">
            <v>1650</v>
          </cell>
          <cell r="F383">
            <v>3300</v>
          </cell>
          <cell r="H383">
            <v>231</v>
          </cell>
          <cell r="I383" t="str">
            <v>M</v>
          </cell>
          <cell r="K383">
            <v>70</v>
          </cell>
          <cell r="P383">
            <v>115.5</v>
          </cell>
          <cell r="R383">
            <v>3300</v>
          </cell>
        </row>
        <row r="384">
          <cell r="A384" t="str">
            <v xml:space="preserve">      Potência 2 x 100 cv</v>
          </cell>
          <cell r="F384">
            <v>0</v>
          </cell>
          <cell r="H384">
            <v>0</v>
          </cell>
          <cell r="P384">
            <v>0</v>
          </cell>
        </row>
        <row r="385">
          <cell r="A385" t="str">
            <v xml:space="preserve">      Peso aproximado 2 x 1,65 t</v>
          </cell>
          <cell r="F385">
            <v>0</v>
          </cell>
          <cell r="H385">
            <v>0</v>
          </cell>
          <cell r="P385">
            <v>0</v>
          </cell>
        </row>
        <row r="386">
          <cell r="F386">
            <v>0</v>
          </cell>
          <cell r="H386">
            <v>0</v>
          </cell>
          <cell r="P386">
            <v>0</v>
          </cell>
        </row>
        <row r="387">
          <cell r="A387" t="str">
            <v xml:space="preserve">Bombas de Polpa de Concentrado dos Bancos de Espirais 510-ER-07 à 12 </v>
          </cell>
          <cell r="B387" t="str">
            <v>510-BP-15/15R</v>
          </cell>
          <cell r="C387" t="str">
            <v>CJ</v>
          </cell>
          <cell r="D387">
            <v>2</v>
          </cell>
          <cell r="E387">
            <v>1650</v>
          </cell>
          <cell r="F387">
            <v>3300</v>
          </cell>
          <cell r="H387">
            <v>231</v>
          </cell>
          <cell r="I387" t="str">
            <v>M</v>
          </cell>
          <cell r="K387">
            <v>70</v>
          </cell>
          <cell r="P387">
            <v>115.5</v>
          </cell>
          <cell r="R387">
            <v>3300</v>
          </cell>
        </row>
        <row r="388">
          <cell r="A388" t="str">
            <v>(Concentrado Final da Gravimetria)</v>
          </cell>
          <cell r="F388">
            <v>0</v>
          </cell>
          <cell r="H388">
            <v>0</v>
          </cell>
          <cell r="P388">
            <v>0</v>
          </cell>
        </row>
        <row r="389">
          <cell r="A389" t="str">
            <v xml:space="preserve">      Potência 2 x 100 cv</v>
          </cell>
          <cell r="F389">
            <v>0</v>
          </cell>
          <cell r="H389">
            <v>0</v>
          </cell>
          <cell r="P389">
            <v>0</v>
          </cell>
        </row>
        <row r="390">
          <cell r="A390" t="str">
            <v xml:space="preserve">      Peso aproximado 2 x 1,65 t</v>
          </cell>
          <cell r="F390">
            <v>0</v>
          </cell>
          <cell r="H390">
            <v>0</v>
          </cell>
          <cell r="P390">
            <v>0</v>
          </cell>
        </row>
        <row r="391">
          <cell r="F391">
            <v>0</v>
          </cell>
          <cell r="H391">
            <v>0</v>
          </cell>
          <cell r="P391">
            <v>0</v>
          </cell>
        </row>
        <row r="392">
          <cell r="A392" t="str">
            <v>Bancos de 8 Espirais Duplas de 7 voltas, com água de lavagem, etapa Rougher</v>
          </cell>
          <cell r="B392" t="str">
            <v>510-ER-01@06</v>
          </cell>
          <cell r="C392" t="str">
            <v>CJ</v>
          </cell>
          <cell r="D392">
            <v>6</v>
          </cell>
          <cell r="E392">
            <v>2500</v>
          </cell>
          <cell r="F392">
            <v>15000</v>
          </cell>
          <cell r="H392">
            <v>1200</v>
          </cell>
          <cell r="I392" t="str">
            <v>M</v>
          </cell>
          <cell r="K392">
            <v>80</v>
          </cell>
          <cell r="P392">
            <v>200</v>
          </cell>
          <cell r="R392">
            <v>15000</v>
          </cell>
        </row>
        <row r="393">
          <cell r="A393" t="str">
            <v xml:space="preserve">      Peso aproximado 6 x 2,5 t</v>
          </cell>
          <cell r="F393">
            <v>0</v>
          </cell>
          <cell r="H393">
            <v>0</v>
          </cell>
          <cell r="P393">
            <v>0</v>
          </cell>
        </row>
        <row r="394">
          <cell r="F394">
            <v>0</v>
          </cell>
          <cell r="H394">
            <v>0</v>
          </cell>
          <cell r="P394">
            <v>0</v>
          </cell>
        </row>
        <row r="395">
          <cell r="A395" t="str">
            <v>Bancos de 8 Espirais Duplas de 5 voltas, com água de lavagem, etapa Cleaner</v>
          </cell>
          <cell r="B395" t="str">
            <v>510-ER-21@26</v>
          </cell>
          <cell r="C395" t="str">
            <v>CJ</v>
          </cell>
          <cell r="D395">
            <v>6</v>
          </cell>
          <cell r="E395">
            <v>2500</v>
          </cell>
          <cell r="F395">
            <v>15000</v>
          </cell>
          <cell r="H395">
            <v>1200</v>
          </cell>
          <cell r="I395" t="str">
            <v>M</v>
          </cell>
          <cell r="K395">
            <v>80</v>
          </cell>
          <cell r="P395">
            <v>200</v>
          </cell>
          <cell r="R395">
            <v>15000</v>
          </cell>
        </row>
        <row r="396">
          <cell r="A396" t="str">
            <v xml:space="preserve">      Peso aproximado 6 x 2,5 t</v>
          </cell>
          <cell r="F396">
            <v>0</v>
          </cell>
          <cell r="H396">
            <v>0</v>
          </cell>
          <cell r="P396">
            <v>0</v>
          </cell>
        </row>
        <row r="397">
          <cell r="F397">
            <v>0</v>
          </cell>
          <cell r="H397">
            <v>0</v>
          </cell>
          <cell r="P397">
            <v>0</v>
          </cell>
        </row>
        <row r="398">
          <cell r="A398" t="str">
            <v>Caldeiraria:</v>
          </cell>
          <cell r="F398">
            <v>0</v>
          </cell>
          <cell r="H398">
            <v>0</v>
          </cell>
          <cell r="P398">
            <v>0</v>
          </cell>
        </row>
        <row r="399">
          <cell r="F399">
            <v>0</v>
          </cell>
          <cell r="H399">
            <v>0</v>
          </cell>
          <cell r="P399">
            <v>0</v>
          </cell>
        </row>
        <row r="400">
          <cell r="A400" t="str">
            <v xml:space="preserve">                 Chaparia</v>
          </cell>
          <cell r="C400" t="str">
            <v>kg</v>
          </cell>
          <cell r="D400">
            <v>8700</v>
          </cell>
          <cell r="E400">
            <v>1</v>
          </cell>
          <cell r="F400">
            <v>8700</v>
          </cell>
          <cell r="H400">
            <v>1044</v>
          </cell>
          <cell r="I400" t="str">
            <v>CD</v>
          </cell>
          <cell r="K400">
            <v>120</v>
          </cell>
          <cell r="P400">
            <v>0.12</v>
          </cell>
        </row>
        <row r="401">
          <cell r="F401">
            <v>0</v>
          </cell>
          <cell r="H401">
            <v>0</v>
          </cell>
          <cell r="P401">
            <v>0</v>
          </cell>
        </row>
        <row r="402">
          <cell r="A402" t="str">
            <v xml:space="preserve">                 Chapas de desgaste</v>
          </cell>
          <cell r="C402" t="str">
            <v>kg</v>
          </cell>
          <cell r="D402">
            <v>0</v>
          </cell>
          <cell r="F402">
            <v>0</v>
          </cell>
          <cell r="H402">
            <v>0</v>
          </cell>
          <cell r="P402">
            <v>0</v>
          </cell>
        </row>
        <row r="403">
          <cell r="F403">
            <v>0</v>
          </cell>
          <cell r="H403">
            <v>0</v>
          </cell>
          <cell r="P403">
            <v>0</v>
          </cell>
        </row>
        <row r="404">
          <cell r="A404" t="str">
            <v>ÁREA - ESTOCAGEM E PREPARAÇÃO DE REAGENTES</v>
          </cell>
          <cell r="F404">
            <v>0</v>
          </cell>
          <cell r="H404">
            <v>0</v>
          </cell>
          <cell r="P404">
            <v>0</v>
          </cell>
        </row>
        <row r="405">
          <cell r="A405" t="str">
            <v>Agitador de Solução do Tanque de Preparação de Amina</v>
          </cell>
          <cell r="B405" t="str">
            <v>510-AG-04</v>
          </cell>
          <cell r="C405" t="str">
            <v>CJ</v>
          </cell>
          <cell r="D405">
            <v>1</v>
          </cell>
          <cell r="E405">
            <v>500</v>
          </cell>
          <cell r="F405">
            <v>500</v>
          </cell>
          <cell r="H405">
            <v>40</v>
          </cell>
          <cell r="I405" t="str">
            <v>M</v>
          </cell>
          <cell r="K405">
            <v>80</v>
          </cell>
          <cell r="P405">
            <v>40</v>
          </cell>
        </row>
        <row r="406">
          <cell r="A406" t="str">
            <v xml:space="preserve">       Potência 1,5 cv</v>
          </cell>
          <cell r="F406">
            <v>0</v>
          </cell>
          <cell r="H406">
            <v>0</v>
          </cell>
          <cell r="P406">
            <v>0</v>
          </cell>
        </row>
        <row r="407">
          <cell r="A407" t="str">
            <v xml:space="preserve">       Peso aproximado 0,5 t</v>
          </cell>
          <cell r="F407">
            <v>0</v>
          </cell>
          <cell r="H407">
            <v>0</v>
          </cell>
          <cell r="P407">
            <v>0</v>
          </cell>
        </row>
        <row r="408">
          <cell r="F408">
            <v>0</v>
          </cell>
          <cell r="H408">
            <v>0</v>
          </cell>
          <cell r="P408">
            <v>0</v>
          </cell>
        </row>
        <row r="409">
          <cell r="A409" t="str">
            <v>Agitador do Tanque de Preparação de Suspensão de Amido</v>
          </cell>
          <cell r="B409" t="str">
            <v>510-AG-05</v>
          </cell>
          <cell r="C409" t="str">
            <v>CJ</v>
          </cell>
          <cell r="D409">
            <v>1</v>
          </cell>
          <cell r="E409">
            <v>500</v>
          </cell>
          <cell r="F409">
            <v>500</v>
          </cell>
          <cell r="H409">
            <v>40</v>
          </cell>
          <cell r="I409" t="str">
            <v>M</v>
          </cell>
          <cell r="K409">
            <v>80</v>
          </cell>
          <cell r="P409">
            <v>40</v>
          </cell>
        </row>
        <row r="410">
          <cell r="A410" t="str">
            <v xml:space="preserve">       Potência 5 cv</v>
          </cell>
          <cell r="F410">
            <v>0</v>
          </cell>
          <cell r="H410">
            <v>0</v>
          </cell>
          <cell r="P410">
            <v>0</v>
          </cell>
        </row>
        <row r="411">
          <cell r="A411" t="str">
            <v xml:space="preserve">       Peso aproximado 0,5 t</v>
          </cell>
          <cell r="F411">
            <v>0</v>
          </cell>
          <cell r="H411">
            <v>0</v>
          </cell>
          <cell r="P411">
            <v>0</v>
          </cell>
        </row>
        <row r="412">
          <cell r="F412">
            <v>0</v>
          </cell>
          <cell r="H412">
            <v>0</v>
          </cell>
          <cell r="P412">
            <v>0</v>
          </cell>
        </row>
        <row r="413">
          <cell r="A413" t="str">
            <v>Agitador de Solução do Tanque de Gelatinização de Amido</v>
          </cell>
          <cell r="B413" t="str">
            <v>510-AG-06</v>
          </cell>
          <cell r="C413" t="str">
            <v>CJ</v>
          </cell>
          <cell r="D413">
            <v>1</v>
          </cell>
          <cell r="E413">
            <v>500</v>
          </cell>
          <cell r="F413">
            <v>500</v>
          </cell>
          <cell r="H413">
            <v>40</v>
          </cell>
          <cell r="I413" t="str">
            <v>M</v>
          </cell>
          <cell r="K413">
            <v>80</v>
          </cell>
          <cell r="P413">
            <v>40</v>
          </cell>
        </row>
        <row r="414">
          <cell r="A414" t="str">
            <v xml:space="preserve">       Potência 5 cv</v>
          </cell>
          <cell r="F414">
            <v>0</v>
          </cell>
          <cell r="H414">
            <v>0</v>
          </cell>
          <cell r="P414">
            <v>0</v>
          </cell>
        </row>
        <row r="415">
          <cell r="A415" t="str">
            <v xml:space="preserve">       Peso aproximado 0,5 t</v>
          </cell>
          <cell r="F415">
            <v>0</v>
          </cell>
          <cell r="H415">
            <v>0</v>
          </cell>
          <cell r="P415">
            <v>0</v>
          </cell>
        </row>
        <row r="416">
          <cell r="F416">
            <v>0</v>
          </cell>
          <cell r="H416">
            <v>0</v>
          </cell>
          <cell r="P416">
            <v>0</v>
          </cell>
        </row>
        <row r="417">
          <cell r="A417" t="str">
            <v>Agitador de Solução do Tanque de Gelatinização de Amido</v>
          </cell>
          <cell r="B417" t="str">
            <v>510-AG-07</v>
          </cell>
          <cell r="C417" t="str">
            <v>CJ</v>
          </cell>
          <cell r="D417">
            <v>1</v>
          </cell>
          <cell r="E417">
            <v>500</v>
          </cell>
          <cell r="F417">
            <v>500</v>
          </cell>
          <cell r="H417">
            <v>40</v>
          </cell>
          <cell r="I417" t="str">
            <v>M</v>
          </cell>
          <cell r="K417">
            <v>80</v>
          </cell>
          <cell r="P417">
            <v>40</v>
          </cell>
        </row>
        <row r="418">
          <cell r="A418" t="str">
            <v xml:space="preserve">       Potência 5 cv</v>
          </cell>
          <cell r="F418">
            <v>0</v>
          </cell>
          <cell r="H418">
            <v>0</v>
          </cell>
          <cell r="P418">
            <v>0</v>
          </cell>
        </row>
        <row r="419">
          <cell r="A419" t="str">
            <v xml:space="preserve">       Peso aproximado 0,5 t</v>
          </cell>
          <cell r="F419">
            <v>0</v>
          </cell>
          <cell r="H419">
            <v>0</v>
          </cell>
          <cell r="P419">
            <v>0</v>
          </cell>
        </row>
        <row r="420">
          <cell r="F420">
            <v>0</v>
          </cell>
          <cell r="H420">
            <v>0</v>
          </cell>
          <cell r="P420">
            <v>0</v>
          </cell>
        </row>
        <row r="421">
          <cell r="A421" t="str">
            <v>Agitador de Solução do Tanque de Diluição de Soda Cáustica</v>
          </cell>
          <cell r="B421" t="str">
            <v>510-AG-08</v>
          </cell>
          <cell r="C421" t="str">
            <v>CJ</v>
          </cell>
          <cell r="D421">
            <v>1</v>
          </cell>
          <cell r="E421">
            <v>500</v>
          </cell>
          <cell r="F421">
            <v>500</v>
          </cell>
          <cell r="H421">
            <v>40</v>
          </cell>
          <cell r="I421" t="str">
            <v>M</v>
          </cell>
          <cell r="K421">
            <v>80</v>
          </cell>
          <cell r="P421">
            <v>40</v>
          </cell>
        </row>
        <row r="422">
          <cell r="A422" t="str">
            <v xml:space="preserve">       Potência 3 cv</v>
          </cell>
          <cell r="F422">
            <v>0</v>
          </cell>
          <cell r="H422">
            <v>0</v>
          </cell>
          <cell r="P422">
            <v>0</v>
          </cell>
        </row>
        <row r="423">
          <cell r="A423" t="str">
            <v xml:space="preserve">       Peso aproximado 0,5 t</v>
          </cell>
          <cell r="F423">
            <v>0</v>
          </cell>
          <cell r="H423">
            <v>0</v>
          </cell>
          <cell r="P423">
            <v>0</v>
          </cell>
        </row>
        <row r="424">
          <cell r="F424">
            <v>0</v>
          </cell>
          <cell r="H424">
            <v>0</v>
          </cell>
          <cell r="P424">
            <v>0</v>
          </cell>
        </row>
        <row r="425">
          <cell r="A425" t="str">
            <v>Agitadores dos Tanques de Preparação e Dosagem de Floculante</v>
          </cell>
          <cell r="B425" t="str">
            <v>510-AG-09/10</v>
          </cell>
          <cell r="C425" t="str">
            <v>CJ</v>
          </cell>
          <cell r="D425">
            <v>2</v>
          </cell>
          <cell r="E425">
            <v>500</v>
          </cell>
          <cell r="F425">
            <v>1000</v>
          </cell>
          <cell r="H425">
            <v>80</v>
          </cell>
          <cell r="I425" t="str">
            <v>M</v>
          </cell>
          <cell r="K425">
            <v>80</v>
          </cell>
          <cell r="P425">
            <v>40</v>
          </cell>
        </row>
        <row r="426">
          <cell r="A426" t="str">
            <v xml:space="preserve">       Potência 2 x 1 cv</v>
          </cell>
          <cell r="F426">
            <v>0</v>
          </cell>
          <cell r="H426">
            <v>0</v>
          </cell>
          <cell r="P426">
            <v>0</v>
          </cell>
        </row>
        <row r="427">
          <cell r="A427" t="str">
            <v xml:space="preserve">       Peso aproximado 2 x 0,5 t</v>
          </cell>
          <cell r="F427">
            <v>0</v>
          </cell>
          <cell r="H427">
            <v>0</v>
          </cell>
          <cell r="P427">
            <v>0</v>
          </cell>
        </row>
        <row r="428">
          <cell r="F428">
            <v>0</v>
          </cell>
          <cell r="H428">
            <v>0</v>
          </cell>
          <cell r="P428">
            <v>0</v>
          </cell>
        </row>
        <row r="429">
          <cell r="A429" t="str">
            <v>Alimentador de Correia para a Dosagem de Amido</v>
          </cell>
          <cell r="B429" t="str">
            <v>510-AL-03</v>
          </cell>
          <cell r="C429" t="str">
            <v>CJ</v>
          </cell>
          <cell r="D429">
            <v>1</v>
          </cell>
          <cell r="E429">
            <v>1500</v>
          </cell>
          <cell r="F429">
            <v>1500</v>
          </cell>
          <cell r="H429">
            <v>105</v>
          </cell>
          <cell r="I429" t="str">
            <v>TRA</v>
          </cell>
          <cell r="K429">
            <v>70</v>
          </cell>
          <cell r="P429">
            <v>105</v>
          </cell>
        </row>
        <row r="430">
          <cell r="A430" t="str">
            <v xml:space="preserve">       Potência 1 cv</v>
          </cell>
          <cell r="F430">
            <v>0</v>
          </cell>
          <cell r="H430">
            <v>0</v>
          </cell>
          <cell r="P430">
            <v>0</v>
          </cell>
        </row>
        <row r="431">
          <cell r="A431" t="str">
            <v xml:space="preserve">       Peso aproximado 1,5 t</v>
          </cell>
          <cell r="F431">
            <v>0</v>
          </cell>
          <cell r="H431">
            <v>0</v>
          </cell>
          <cell r="P431">
            <v>0</v>
          </cell>
        </row>
        <row r="432">
          <cell r="F432">
            <v>0</v>
          </cell>
          <cell r="H432">
            <v>0</v>
          </cell>
          <cell r="P432">
            <v>0</v>
          </cell>
        </row>
        <row r="433">
          <cell r="A433" t="str">
            <v>Calhas Vibratórias para Dosagem de Floculante Sólido</v>
          </cell>
          <cell r="B433" t="str">
            <v>510-AL-04/05</v>
          </cell>
          <cell r="C433" t="str">
            <v>CJ</v>
          </cell>
          <cell r="D433">
            <v>2</v>
          </cell>
          <cell r="E433">
            <v>500</v>
          </cell>
          <cell r="F433">
            <v>1000</v>
          </cell>
          <cell r="H433">
            <v>80</v>
          </cell>
          <cell r="I433" t="str">
            <v>M</v>
          </cell>
          <cell r="K433">
            <v>80</v>
          </cell>
          <cell r="P433">
            <v>40</v>
          </cell>
        </row>
        <row r="434">
          <cell r="A434" t="str">
            <v xml:space="preserve">       Potência 2 x 15 cv</v>
          </cell>
          <cell r="F434">
            <v>0</v>
          </cell>
          <cell r="H434">
            <v>0</v>
          </cell>
          <cell r="P434">
            <v>0</v>
          </cell>
        </row>
        <row r="435">
          <cell r="A435" t="str">
            <v xml:space="preserve">       Peso aproximado 2 x 0,5 t</v>
          </cell>
          <cell r="F435">
            <v>0</v>
          </cell>
          <cell r="H435">
            <v>0</v>
          </cell>
          <cell r="P435">
            <v>0</v>
          </cell>
        </row>
        <row r="436">
          <cell r="F436">
            <v>0</v>
          </cell>
          <cell r="H436">
            <v>0</v>
          </cell>
          <cell r="P436">
            <v>0</v>
          </cell>
        </row>
        <row r="437">
          <cell r="A437" t="str">
            <v>Bomba para Solução 2% de Amina</v>
          </cell>
          <cell r="B437" t="str">
            <v>510-BG-01/01R</v>
          </cell>
          <cell r="C437" t="str">
            <v>CJ</v>
          </cell>
          <cell r="D437">
            <v>2</v>
          </cell>
          <cell r="E437">
            <v>500</v>
          </cell>
          <cell r="F437">
            <v>1000</v>
          </cell>
          <cell r="H437">
            <v>100</v>
          </cell>
          <cell r="I437" t="str">
            <v>M</v>
          </cell>
          <cell r="K437">
            <v>100</v>
          </cell>
          <cell r="P437">
            <v>50</v>
          </cell>
        </row>
        <row r="438">
          <cell r="A438" t="str">
            <v xml:space="preserve">       Potência 2 x 1 cv</v>
          </cell>
          <cell r="F438">
            <v>0</v>
          </cell>
          <cell r="H438">
            <v>0</v>
          </cell>
          <cell r="P438">
            <v>0</v>
          </cell>
        </row>
        <row r="439">
          <cell r="A439" t="str">
            <v xml:space="preserve">       Peso aproximado 2 x 0,5 t</v>
          </cell>
          <cell r="F439">
            <v>0</v>
          </cell>
          <cell r="H439">
            <v>0</v>
          </cell>
          <cell r="P439">
            <v>0</v>
          </cell>
        </row>
        <row r="440">
          <cell r="F440">
            <v>0</v>
          </cell>
          <cell r="H440">
            <v>0</v>
          </cell>
          <cell r="P440">
            <v>0</v>
          </cell>
        </row>
        <row r="441">
          <cell r="A441" t="str">
            <v>Bomba Dosadora para Transferência de Suspensão de Amido a 10%</v>
          </cell>
          <cell r="B441" t="str">
            <v>510-BG-02/02R</v>
          </cell>
          <cell r="C441" t="str">
            <v>CJ</v>
          </cell>
          <cell r="D441">
            <v>2</v>
          </cell>
          <cell r="E441">
            <v>1000</v>
          </cell>
          <cell r="F441">
            <v>2000</v>
          </cell>
          <cell r="H441">
            <v>120</v>
          </cell>
          <cell r="I441" t="str">
            <v>M</v>
          </cell>
          <cell r="K441">
            <v>60</v>
          </cell>
          <cell r="P441">
            <v>60</v>
          </cell>
          <cell r="R441">
            <v>2000</v>
          </cell>
        </row>
        <row r="442">
          <cell r="A442" t="str">
            <v xml:space="preserve">       Potência 2 x 7,5 cv</v>
          </cell>
          <cell r="F442">
            <v>0</v>
          </cell>
          <cell r="H442">
            <v>0</v>
          </cell>
          <cell r="P442">
            <v>0</v>
          </cell>
        </row>
        <row r="443">
          <cell r="A443" t="str">
            <v xml:space="preserve">       Peso aproximado 2 x 1 t</v>
          </cell>
          <cell r="F443">
            <v>0</v>
          </cell>
          <cell r="H443">
            <v>0</v>
          </cell>
          <cell r="P443">
            <v>0</v>
          </cell>
        </row>
        <row r="444">
          <cell r="F444">
            <v>0</v>
          </cell>
          <cell r="H444">
            <v>0</v>
          </cell>
          <cell r="P444">
            <v>0</v>
          </cell>
        </row>
        <row r="445">
          <cell r="A445" t="str">
            <v>Bomba Dosadora de Suspensão de Amido Gelatinizado a 5%, para 510-TQ-01</v>
          </cell>
          <cell r="B445" t="str">
            <v>510-BG-03A</v>
          </cell>
          <cell r="C445" t="str">
            <v>CJ</v>
          </cell>
          <cell r="D445">
            <v>1</v>
          </cell>
          <cell r="E445">
            <v>500</v>
          </cell>
          <cell r="F445">
            <v>500</v>
          </cell>
          <cell r="H445">
            <v>50</v>
          </cell>
          <cell r="I445" t="str">
            <v>M</v>
          </cell>
          <cell r="K445">
            <v>100</v>
          </cell>
          <cell r="P445">
            <v>50</v>
          </cell>
          <cell r="R445">
            <v>500</v>
          </cell>
        </row>
        <row r="446">
          <cell r="A446" t="str">
            <v xml:space="preserve">       Potência 5 cv</v>
          </cell>
          <cell r="F446">
            <v>0</v>
          </cell>
          <cell r="H446">
            <v>0</v>
          </cell>
          <cell r="P446">
            <v>0</v>
          </cell>
        </row>
        <row r="447">
          <cell r="A447" t="str">
            <v xml:space="preserve">       Peso aproximado 2 x 0,5 t</v>
          </cell>
          <cell r="F447">
            <v>0</v>
          </cell>
          <cell r="H447">
            <v>0</v>
          </cell>
          <cell r="P447">
            <v>0</v>
          </cell>
        </row>
        <row r="448">
          <cell r="F448">
            <v>0</v>
          </cell>
          <cell r="H448">
            <v>0</v>
          </cell>
          <cell r="P448">
            <v>0</v>
          </cell>
        </row>
        <row r="449">
          <cell r="A449" t="str">
            <v xml:space="preserve">Bomba Dosadora (reserva) de Suspensão de Amido Gelatinizado a 5%, para </v>
          </cell>
          <cell r="B449" t="str">
            <v>510-BG-03R</v>
          </cell>
          <cell r="C449" t="str">
            <v>CJ</v>
          </cell>
          <cell r="D449">
            <v>1</v>
          </cell>
          <cell r="E449">
            <v>500</v>
          </cell>
          <cell r="F449">
            <v>500</v>
          </cell>
          <cell r="H449">
            <v>50</v>
          </cell>
          <cell r="I449" t="str">
            <v>M</v>
          </cell>
          <cell r="K449">
            <v>100</v>
          </cell>
          <cell r="P449">
            <v>50</v>
          </cell>
          <cell r="R449">
            <v>500</v>
          </cell>
        </row>
        <row r="450">
          <cell r="A450" t="str">
            <v>510-TQ-01 ou 510-EP-01</v>
          </cell>
          <cell r="F450">
            <v>0</v>
          </cell>
          <cell r="H450">
            <v>0</v>
          </cell>
          <cell r="P450">
            <v>0</v>
          </cell>
        </row>
        <row r="451">
          <cell r="A451" t="str">
            <v xml:space="preserve">       Potência 5 cv</v>
          </cell>
          <cell r="F451">
            <v>0</v>
          </cell>
          <cell r="H451">
            <v>0</v>
          </cell>
          <cell r="P451">
            <v>0</v>
          </cell>
        </row>
        <row r="452">
          <cell r="A452" t="str">
            <v xml:space="preserve">       Peso aproximado 2 x 0,5 t</v>
          </cell>
          <cell r="F452">
            <v>0</v>
          </cell>
          <cell r="H452">
            <v>0</v>
          </cell>
          <cell r="P452">
            <v>0</v>
          </cell>
        </row>
        <row r="453">
          <cell r="F453">
            <v>0</v>
          </cell>
          <cell r="H453">
            <v>0</v>
          </cell>
          <cell r="P453">
            <v>0</v>
          </cell>
        </row>
        <row r="454">
          <cell r="A454" t="str">
            <v>Bomba Dosadora de Suspensão de Amido Gelatinizado a 5%, para 510-EP-01</v>
          </cell>
          <cell r="B454" t="str">
            <v>510-BG-03B</v>
          </cell>
          <cell r="C454" t="str">
            <v>CJ</v>
          </cell>
          <cell r="D454">
            <v>1</v>
          </cell>
          <cell r="E454">
            <v>500</v>
          </cell>
          <cell r="F454">
            <v>500</v>
          </cell>
          <cell r="H454">
            <v>50</v>
          </cell>
          <cell r="I454" t="str">
            <v>M</v>
          </cell>
          <cell r="K454">
            <v>100</v>
          </cell>
          <cell r="P454">
            <v>50</v>
          </cell>
          <cell r="R454">
            <v>500</v>
          </cell>
        </row>
        <row r="455">
          <cell r="A455" t="str">
            <v xml:space="preserve">       Potência 5 cv</v>
          </cell>
          <cell r="F455">
            <v>0</v>
          </cell>
          <cell r="H455">
            <v>0</v>
          </cell>
          <cell r="P455">
            <v>0</v>
          </cell>
        </row>
        <row r="456">
          <cell r="A456" t="str">
            <v xml:space="preserve">       Peso aproximado 2 x 0,5 t</v>
          </cell>
          <cell r="F456">
            <v>0</v>
          </cell>
          <cell r="H456">
            <v>0</v>
          </cell>
          <cell r="P456">
            <v>0</v>
          </cell>
        </row>
        <row r="457">
          <cell r="F457">
            <v>0</v>
          </cell>
          <cell r="H457">
            <v>0</v>
          </cell>
          <cell r="P457">
            <v>0</v>
          </cell>
        </row>
        <row r="458">
          <cell r="A458" t="str">
            <v>Bomba de Descarregamento de Solução de Soda Cáustica a 50%</v>
          </cell>
          <cell r="B458" t="str">
            <v>510-BG-04/04R</v>
          </cell>
          <cell r="C458" t="str">
            <v>CJ</v>
          </cell>
          <cell r="D458">
            <v>2</v>
          </cell>
          <cell r="E458">
            <v>500</v>
          </cell>
          <cell r="F458">
            <v>1000</v>
          </cell>
          <cell r="H458">
            <v>100</v>
          </cell>
          <cell r="I458" t="str">
            <v>M</v>
          </cell>
          <cell r="K458">
            <v>100</v>
          </cell>
          <cell r="P458">
            <v>50</v>
          </cell>
          <cell r="R458">
            <v>1000</v>
          </cell>
        </row>
        <row r="459">
          <cell r="A459" t="str">
            <v xml:space="preserve">       Potência 2 x 3 cv</v>
          </cell>
          <cell r="F459">
            <v>0</v>
          </cell>
          <cell r="H459">
            <v>0</v>
          </cell>
          <cell r="P459">
            <v>0</v>
          </cell>
        </row>
        <row r="460">
          <cell r="A460" t="str">
            <v xml:space="preserve">       Peso aproximado 2 x 0,5 t</v>
          </cell>
          <cell r="F460">
            <v>0</v>
          </cell>
          <cell r="H460">
            <v>0</v>
          </cell>
          <cell r="P460">
            <v>0</v>
          </cell>
        </row>
        <row r="461">
          <cell r="F461">
            <v>0</v>
          </cell>
          <cell r="H461">
            <v>0</v>
          </cell>
          <cell r="P461">
            <v>0</v>
          </cell>
        </row>
        <row r="462">
          <cell r="A462" t="str">
            <v>Bomba de Transferência de Solução de Soda Cáustica 50%</v>
          </cell>
          <cell r="B462" t="str">
            <v>510-BG-05/05R</v>
          </cell>
          <cell r="C462" t="str">
            <v>CJ</v>
          </cell>
          <cell r="D462">
            <v>2</v>
          </cell>
          <cell r="E462">
            <v>1000</v>
          </cell>
          <cell r="F462">
            <v>2000</v>
          </cell>
          <cell r="H462">
            <v>180</v>
          </cell>
          <cell r="I462" t="str">
            <v>M</v>
          </cell>
          <cell r="K462">
            <v>90</v>
          </cell>
          <cell r="P462">
            <v>90</v>
          </cell>
          <cell r="R462">
            <v>2000</v>
          </cell>
        </row>
        <row r="463">
          <cell r="A463" t="str">
            <v xml:space="preserve">       Potência 2 x 15 cv</v>
          </cell>
          <cell r="F463">
            <v>0</v>
          </cell>
          <cell r="H463">
            <v>0</v>
          </cell>
          <cell r="P463">
            <v>0</v>
          </cell>
        </row>
        <row r="464">
          <cell r="A464" t="str">
            <v xml:space="preserve">       Peso aproximado 2 x 1 t</v>
          </cell>
          <cell r="F464">
            <v>0</v>
          </cell>
          <cell r="H464">
            <v>0</v>
          </cell>
          <cell r="P464">
            <v>0</v>
          </cell>
        </row>
        <row r="465">
          <cell r="F465">
            <v>0</v>
          </cell>
          <cell r="H465">
            <v>0</v>
          </cell>
          <cell r="P465">
            <v>0</v>
          </cell>
        </row>
        <row r="466">
          <cell r="A466" t="str">
            <v xml:space="preserve">Bomba Dosadora de Solução de Soda Cáustica a 10%, para 510-TQ-06  </v>
          </cell>
          <cell r="B466" t="str">
            <v>510-BG-06A</v>
          </cell>
          <cell r="C466" t="str">
            <v>CJ</v>
          </cell>
          <cell r="D466">
            <v>1</v>
          </cell>
          <cell r="E466">
            <v>1000</v>
          </cell>
          <cell r="F466">
            <v>1000</v>
          </cell>
          <cell r="H466">
            <v>70</v>
          </cell>
          <cell r="I466" t="str">
            <v>M</v>
          </cell>
          <cell r="K466">
            <v>70</v>
          </cell>
          <cell r="P466">
            <v>70</v>
          </cell>
          <cell r="R466">
            <v>1000</v>
          </cell>
        </row>
        <row r="467">
          <cell r="A467" t="str">
            <v>ou 510-TQ-07</v>
          </cell>
          <cell r="F467">
            <v>0</v>
          </cell>
          <cell r="H467">
            <v>0</v>
          </cell>
          <cell r="P467">
            <v>0</v>
          </cell>
        </row>
        <row r="468">
          <cell r="A468" t="str">
            <v xml:space="preserve">       Potência 12,5 cv</v>
          </cell>
          <cell r="F468">
            <v>0</v>
          </cell>
          <cell r="H468">
            <v>0</v>
          </cell>
          <cell r="P468">
            <v>0</v>
          </cell>
        </row>
        <row r="469">
          <cell r="A469" t="str">
            <v xml:space="preserve">       Peso aproximado 1 t</v>
          </cell>
          <cell r="F469">
            <v>0</v>
          </cell>
          <cell r="H469">
            <v>0</v>
          </cell>
          <cell r="P469">
            <v>0</v>
          </cell>
        </row>
        <row r="470">
          <cell r="F470">
            <v>0</v>
          </cell>
          <cell r="H470">
            <v>0</v>
          </cell>
          <cell r="P470">
            <v>0</v>
          </cell>
        </row>
        <row r="471">
          <cell r="A471" t="str">
            <v>Bomba Dosadora (reserva) de Solução de Soda Cáustica a 10%, para 510-TQ-06</v>
          </cell>
          <cell r="B471" t="str">
            <v>510-BG-06R</v>
          </cell>
          <cell r="C471" t="str">
            <v>CJ</v>
          </cell>
          <cell r="D471">
            <v>1</v>
          </cell>
          <cell r="E471">
            <v>1000</v>
          </cell>
          <cell r="F471">
            <v>1000</v>
          </cell>
          <cell r="H471">
            <v>70</v>
          </cell>
          <cell r="I471" t="str">
            <v>M</v>
          </cell>
          <cell r="K471">
            <v>70</v>
          </cell>
          <cell r="P471">
            <v>70</v>
          </cell>
          <cell r="R471">
            <v>1000</v>
          </cell>
        </row>
        <row r="472">
          <cell r="A472" t="str">
            <v xml:space="preserve"> ou 510-TQ-11 ou 510-TQ-07</v>
          </cell>
          <cell r="F472">
            <v>0</v>
          </cell>
          <cell r="H472">
            <v>0</v>
          </cell>
          <cell r="P472">
            <v>0</v>
          </cell>
        </row>
        <row r="473">
          <cell r="A473" t="str">
            <v xml:space="preserve">       Potência 12,5 cv</v>
          </cell>
          <cell r="F473">
            <v>0</v>
          </cell>
          <cell r="H473">
            <v>0</v>
          </cell>
          <cell r="P473">
            <v>0</v>
          </cell>
        </row>
        <row r="474">
          <cell r="A474" t="str">
            <v xml:space="preserve">       Peso aproximado 1 t</v>
          </cell>
          <cell r="F474">
            <v>0</v>
          </cell>
          <cell r="H474">
            <v>0</v>
          </cell>
          <cell r="P474">
            <v>0</v>
          </cell>
        </row>
        <row r="475">
          <cell r="F475">
            <v>0</v>
          </cell>
          <cell r="H475">
            <v>0</v>
          </cell>
          <cell r="P475">
            <v>0</v>
          </cell>
        </row>
        <row r="476">
          <cell r="A476" t="str">
            <v>Bomba Dosadora de Solução de Soda Cáustica a 10%, para 510-TQ-11</v>
          </cell>
          <cell r="B476" t="str">
            <v>510-BG-06B</v>
          </cell>
          <cell r="C476" t="str">
            <v>CJ</v>
          </cell>
          <cell r="D476">
            <v>1</v>
          </cell>
          <cell r="E476">
            <v>1000</v>
          </cell>
          <cell r="F476">
            <v>1000</v>
          </cell>
          <cell r="H476">
            <v>70</v>
          </cell>
          <cell r="I476" t="str">
            <v>M</v>
          </cell>
          <cell r="K476">
            <v>70</v>
          </cell>
          <cell r="P476">
            <v>70</v>
          </cell>
          <cell r="R476">
            <v>1000</v>
          </cell>
        </row>
        <row r="477">
          <cell r="A477" t="str">
            <v xml:space="preserve">       Potência 12,5 cv</v>
          </cell>
          <cell r="F477">
            <v>0</v>
          </cell>
          <cell r="H477">
            <v>0</v>
          </cell>
          <cell r="P477">
            <v>0</v>
          </cell>
        </row>
        <row r="478">
          <cell r="A478" t="str">
            <v xml:space="preserve">       Peso aproximado 1 t</v>
          </cell>
          <cell r="F478">
            <v>0</v>
          </cell>
          <cell r="H478">
            <v>0</v>
          </cell>
          <cell r="P478">
            <v>0</v>
          </cell>
        </row>
        <row r="479">
          <cell r="F479">
            <v>0</v>
          </cell>
          <cell r="H479">
            <v>0</v>
          </cell>
          <cell r="P479">
            <v>0</v>
          </cell>
        </row>
        <row r="480">
          <cell r="A480" t="str">
            <v>Bomba Dosadora de Solução de Floculante para 510-EP-03</v>
          </cell>
          <cell r="B480" t="str">
            <v>510-BG-07A</v>
          </cell>
          <cell r="C480" t="str">
            <v>CJ</v>
          </cell>
          <cell r="D480">
            <v>1</v>
          </cell>
          <cell r="E480">
            <v>500</v>
          </cell>
          <cell r="F480">
            <v>500</v>
          </cell>
          <cell r="H480">
            <v>45</v>
          </cell>
          <cell r="I480" t="str">
            <v>M</v>
          </cell>
          <cell r="K480">
            <v>90</v>
          </cell>
          <cell r="P480">
            <v>45</v>
          </cell>
          <cell r="R480">
            <v>500</v>
          </cell>
        </row>
        <row r="481">
          <cell r="A481" t="str">
            <v xml:space="preserve">       Potência 3 cv</v>
          </cell>
          <cell r="F481">
            <v>0</v>
          </cell>
          <cell r="H481">
            <v>0</v>
          </cell>
          <cell r="P481">
            <v>0</v>
          </cell>
        </row>
        <row r="482">
          <cell r="A482" t="str">
            <v xml:space="preserve">       Peso aproximado 0,5 t</v>
          </cell>
          <cell r="F482">
            <v>0</v>
          </cell>
          <cell r="H482">
            <v>0</v>
          </cell>
          <cell r="P482">
            <v>0</v>
          </cell>
        </row>
        <row r="483">
          <cell r="F483">
            <v>0</v>
          </cell>
          <cell r="H483">
            <v>0</v>
          </cell>
          <cell r="P483">
            <v>0</v>
          </cell>
        </row>
        <row r="484">
          <cell r="A484" t="str">
            <v>Bomba Dosadora de Solução de Floculante para 510-EP-02</v>
          </cell>
          <cell r="B484" t="str">
            <v>510-BG-07B</v>
          </cell>
          <cell r="C484" t="str">
            <v>CJ</v>
          </cell>
          <cell r="D484">
            <v>1</v>
          </cell>
          <cell r="E484">
            <v>500</v>
          </cell>
          <cell r="F484">
            <v>500</v>
          </cell>
          <cell r="H484">
            <v>45</v>
          </cell>
          <cell r="I484" t="str">
            <v>M</v>
          </cell>
          <cell r="K484">
            <v>90</v>
          </cell>
          <cell r="P484">
            <v>45</v>
          </cell>
          <cell r="R484">
            <v>500</v>
          </cell>
        </row>
        <row r="485">
          <cell r="A485" t="str">
            <v xml:space="preserve">       Potência 3 cv</v>
          </cell>
          <cell r="F485">
            <v>0</v>
          </cell>
          <cell r="H485">
            <v>0</v>
          </cell>
          <cell r="P485">
            <v>0</v>
          </cell>
        </row>
        <row r="486">
          <cell r="A486" t="str">
            <v xml:space="preserve">       Peso aproximado 0,5 t</v>
          </cell>
          <cell r="F486">
            <v>0</v>
          </cell>
          <cell r="H486">
            <v>0</v>
          </cell>
          <cell r="P486">
            <v>0</v>
          </cell>
        </row>
        <row r="487">
          <cell r="F487">
            <v>0</v>
          </cell>
          <cell r="H487">
            <v>0</v>
          </cell>
          <cell r="P487">
            <v>0</v>
          </cell>
        </row>
        <row r="488">
          <cell r="A488" t="str">
            <v>Bomba Dosadora (reserva) de Solução de Floculante para 510-EP-02 ou 510-EP-03</v>
          </cell>
          <cell r="B488" t="str">
            <v>510-BG-07R</v>
          </cell>
          <cell r="C488" t="str">
            <v>CJ</v>
          </cell>
          <cell r="D488">
            <v>1</v>
          </cell>
          <cell r="E488">
            <v>500</v>
          </cell>
          <cell r="F488">
            <v>500</v>
          </cell>
          <cell r="H488">
            <v>45</v>
          </cell>
          <cell r="I488" t="str">
            <v>M</v>
          </cell>
          <cell r="K488">
            <v>90</v>
          </cell>
          <cell r="P488">
            <v>45</v>
          </cell>
          <cell r="R488">
            <v>500</v>
          </cell>
        </row>
        <row r="489">
          <cell r="A489" t="str">
            <v xml:space="preserve">       Potência 3 cv</v>
          </cell>
          <cell r="F489">
            <v>0</v>
          </cell>
          <cell r="H489">
            <v>0</v>
          </cell>
          <cell r="P489">
            <v>0</v>
          </cell>
        </row>
        <row r="490">
          <cell r="A490" t="str">
            <v xml:space="preserve">       Peso aproximado 0,5 t</v>
          </cell>
          <cell r="F490">
            <v>0</v>
          </cell>
          <cell r="H490">
            <v>0</v>
          </cell>
          <cell r="P490">
            <v>0</v>
          </cell>
        </row>
        <row r="491">
          <cell r="F491">
            <v>0</v>
          </cell>
          <cell r="H491">
            <v>0</v>
          </cell>
          <cell r="P491">
            <v>0</v>
          </cell>
        </row>
        <row r="492">
          <cell r="A492" t="str">
            <v>Bomba de Descarregamento de Tambor de Amina (Pneumática)</v>
          </cell>
          <cell r="B492" t="str">
            <v>510-BG-09</v>
          </cell>
          <cell r="C492" t="str">
            <v>CJ</v>
          </cell>
          <cell r="D492">
            <v>1</v>
          </cell>
          <cell r="E492">
            <v>100</v>
          </cell>
          <cell r="F492">
            <v>100</v>
          </cell>
          <cell r="H492">
            <v>15</v>
          </cell>
          <cell r="I492" t="str">
            <v>M</v>
          </cell>
          <cell r="K492">
            <v>150</v>
          </cell>
          <cell r="P492">
            <v>15</v>
          </cell>
          <cell r="R492">
            <v>100</v>
          </cell>
        </row>
        <row r="493">
          <cell r="A493" t="str">
            <v xml:space="preserve">       Peso aproximado 0,1 t</v>
          </cell>
          <cell r="F493">
            <v>0</v>
          </cell>
          <cell r="H493">
            <v>0</v>
          </cell>
          <cell r="P493">
            <v>0</v>
          </cell>
        </row>
        <row r="494">
          <cell r="F494">
            <v>0</v>
          </cell>
          <cell r="H494">
            <v>0</v>
          </cell>
          <cell r="P494">
            <v>0</v>
          </cell>
        </row>
        <row r="495">
          <cell r="A495" t="str">
            <v>Talha Elétrica de Descarregamento de "Bags" de Amido</v>
          </cell>
          <cell r="B495" t="str">
            <v>510-TE-05</v>
          </cell>
          <cell r="C495" t="str">
            <v>CJ</v>
          </cell>
          <cell r="D495">
            <v>1</v>
          </cell>
          <cell r="E495">
            <v>500</v>
          </cell>
          <cell r="F495">
            <v>500</v>
          </cell>
          <cell r="H495">
            <v>45</v>
          </cell>
          <cell r="I495" t="str">
            <v>M</v>
          </cell>
          <cell r="K495">
            <v>90</v>
          </cell>
          <cell r="P495">
            <v>45</v>
          </cell>
        </row>
        <row r="496">
          <cell r="A496" t="str">
            <v xml:space="preserve">       Potência 3/0,5 + 0,25 (kW)</v>
          </cell>
          <cell r="F496">
            <v>0</v>
          </cell>
          <cell r="H496">
            <v>0</v>
          </cell>
          <cell r="P496">
            <v>0</v>
          </cell>
        </row>
        <row r="497">
          <cell r="A497" t="str">
            <v xml:space="preserve">       Peso aproximado 0,5 t</v>
          </cell>
          <cell r="F497">
            <v>0</v>
          </cell>
          <cell r="H497">
            <v>0</v>
          </cell>
          <cell r="P497">
            <v>0</v>
          </cell>
        </row>
        <row r="498">
          <cell r="F498">
            <v>0</v>
          </cell>
          <cell r="H498">
            <v>0</v>
          </cell>
          <cell r="P498">
            <v>0</v>
          </cell>
        </row>
        <row r="499">
          <cell r="A499" t="str">
            <v>Talha Elétrica para Manuseio de Bags de Floculante ,Tambores de Amina</v>
          </cell>
          <cell r="B499" t="str">
            <v>510-TE-06</v>
          </cell>
          <cell r="C499" t="str">
            <v>CJ</v>
          </cell>
          <cell r="D499">
            <v>1</v>
          </cell>
          <cell r="E499">
            <v>500</v>
          </cell>
          <cell r="F499">
            <v>500</v>
          </cell>
          <cell r="H499">
            <v>45</v>
          </cell>
          <cell r="I499" t="str">
            <v>M</v>
          </cell>
          <cell r="K499">
            <v>90</v>
          </cell>
          <cell r="P499">
            <v>45</v>
          </cell>
        </row>
        <row r="500">
          <cell r="A500" t="str">
            <v xml:space="preserve"> e Manutenção da Área de Reagentes</v>
          </cell>
          <cell r="F500">
            <v>0</v>
          </cell>
          <cell r="H500">
            <v>0</v>
          </cell>
          <cell r="P500">
            <v>0</v>
          </cell>
        </row>
        <row r="501">
          <cell r="A501" t="str">
            <v xml:space="preserve">       Potência 3/0,5 + 0,25 (kW)</v>
          </cell>
          <cell r="F501">
            <v>0</v>
          </cell>
          <cell r="H501">
            <v>0</v>
          </cell>
          <cell r="P501">
            <v>0</v>
          </cell>
        </row>
        <row r="502">
          <cell r="A502" t="str">
            <v xml:space="preserve">       Peso aproximado 0,5 t</v>
          </cell>
          <cell r="F502">
            <v>0</v>
          </cell>
          <cell r="H502">
            <v>0</v>
          </cell>
          <cell r="P502">
            <v>0</v>
          </cell>
        </row>
        <row r="503">
          <cell r="F503">
            <v>0</v>
          </cell>
          <cell r="H503">
            <v>0</v>
          </cell>
          <cell r="P503">
            <v>0</v>
          </cell>
        </row>
        <row r="504">
          <cell r="A504" t="str">
            <v>Talha Elétrica para Manutenção da 510-BP-18 e Túneis dos Espessadores</v>
          </cell>
          <cell r="B504" t="str">
            <v>510-TE-07</v>
          </cell>
          <cell r="C504" t="str">
            <v>CJ</v>
          </cell>
          <cell r="D504">
            <v>1</v>
          </cell>
          <cell r="E504">
            <v>500</v>
          </cell>
          <cell r="F504">
            <v>500</v>
          </cell>
          <cell r="H504">
            <v>40</v>
          </cell>
          <cell r="I504" t="str">
            <v>M</v>
          </cell>
          <cell r="K504">
            <v>80</v>
          </cell>
          <cell r="P504">
            <v>40</v>
          </cell>
        </row>
        <row r="505">
          <cell r="A505" t="str">
            <v xml:space="preserve"> 510-EP-01/03</v>
          </cell>
          <cell r="F505">
            <v>0</v>
          </cell>
          <cell r="H505">
            <v>0</v>
          </cell>
          <cell r="P505">
            <v>0</v>
          </cell>
        </row>
        <row r="506">
          <cell r="A506" t="str">
            <v xml:space="preserve">       Potência 3/0,5 + 0,25 (kW)</v>
          </cell>
          <cell r="F506">
            <v>0</v>
          </cell>
          <cell r="H506">
            <v>0</v>
          </cell>
          <cell r="P506">
            <v>0</v>
          </cell>
        </row>
        <row r="507">
          <cell r="A507" t="str">
            <v xml:space="preserve">       Peso aproximado 0,5 t</v>
          </cell>
          <cell r="F507">
            <v>0</v>
          </cell>
          <cell r="H507">
            <v>0</v>
          </cell>
          <cell r="P507">
            <v>0</v>
          </cell>
        </row>
        <row r="508">
          <cell r="F508">
            <v>0</v>
          </cell>
          <cell r="H508">
            <v>0</v>
          </cell>
          <cell r="P508">
            <v>0</v>
          </cell>
        </row>
        <row r="509">
          <cell r="A509" t="str">
            <v>Válvula Rotativa para Moega de Recebimento de Amido</v>
          </cell>
          <cell r="B509" t="str">
            <v>510-VR-01</v>
          </cell>
          <cell r="C509" t="str">
            <v>CJ</v>
          </cell>
          <cell r="D509">
            <v>1</v>
          </cell>
          <cell r="E509">
            <v>1000</v>
          </cell>
          <cell r="F509">
            <v>1000</v>
          </cell>
          <cell r="H509">
            <v>80</v>
          </cell>
          <cell r="I509" t="str">
            <v>M</v>
          </cell>
          <cell r="K509">
            <v>80</v>
          </cell>
          <cell r="P509">
            <v>80</v>
          </cell>
        </row>
        <row r="510">
          <cell r="A510" t="str">
            <v xml:space="preserve">       Potência 2 cv</v>
          </cell>
          <cell r="F510">
            <v>0</v>
          </cell>
          <cell r="H510">
            <v>0</v>
          </cell>
          <cell r="P510">
            <v>0</v>
          </cell>
        </row>
        <row r="511">
          <cell r="A511" t="str">
            <v xml:space="preserve">       Peso aproximado 1 t</v>
          </cell>
          <cell r="F511">
            <v>0</v>
          </cell>
          <cell r="H511">
            <v>0</v>
          </cell>
          <cell r="P511">
            <v>0</v>
          </cell>
        </row>
        <row r="512">
          <cell r="F512">
            <v>0</v>
          </cell>
          <cell r="H512">
            <v>0</v>
          </cell>
          <cell r="P512">
            <v>0</v>
          </cell>
        </row>
        <row r="513">
          <cell r="A513" t="str">
            <v>Válvula Rotativa de Descarga do Silo de Amido</v>
          </cell>
          <cell r="B513" t="str">
            <v>510-VR-02</v>
          </cell>
          <cell r="C513" t="str">
            <v>CJ</v>
          </cell>
          <cell r="D513">
            <v>1</v>
          </cell>
          <cell r="E513">
            <v>500</v>
          </cell>
          <cell r="F513">
            <v>500</v>
          </cell>
          <cell r="H513">
            <v>50</v>
          </cell>
          <cell r="I513" t="str">
            <v>M</v>
          </cell>
          <cell r="K513">
            <v>100</v>
          </cell>
          <cell r="P513">
            <v>50</v>
          </cell>
        </row>
        <row r="514">
          <cell r="A514" t="str">
            <v xml:space="preserve">       Potência 0,5 cv</v>
          </cell>
          <cell r="F514">
            <v>0</v>
          </cell>
          <cell r="H514">
            <v>0</v>
          </cell>
          <cell r="P514">
            <v>0</v>
          </cell>
        </row>
        <row r="515">
          <cell r="A515" t="str">
            <v xml:space="preserve">       Peso aproximado 0,5 t</v>
          </cell>
          <cell r="F515">
            <v>0</v>
          </cell>
          <cell r="H515">
            <v>0</v>
          </cell>
          <cell r="P515">
            <v>0</v>
          </cell>
        </row>
        <row r="516">
          <cell r="B516" t="str">
            <v xml:space="preserve"> </v>
          </cell>
          <cell r="F516">
            <v>0</v>
          </cell>
          <cell r="H516">
            <v>0</v>
          </cell>
          <cell r="P516">
            <v>0</v>
          </cell>
        </row>
        <row r="517">
          <cell r="A517" t="str">
            <v>Exaustor do Filtro de Mangas da Moega de Recebimento de Amido - 510-SL-02</v>
          </cell>
          <cell r="B517" t="str">
            <v>510-VT-01</v>
          </cell>
          <cell r="C517" t="str">
            <v>CJ</v>
          </cell>
          <cell r="D517">
            <v>1</v>
          </cell>
          <cell r="F517">
            <v>0</v>
          </cell>
          <cell r="H517">
            <v>0</v>
          </cell>
          <cell r="P517">
            <v>0</v>
          </cell>
        </row>
        <row r="518">
          <cell r="A518" t="str">
            <v xml:space="preserve">       Potência 2 cv</v>
          </cell>
          <cell r="F518">
            <v>0</v>
          </cell>
          <cell r="H518">
            <v>0</v>
          </cell>
          <cell r="P518">
            <v>0</v>
          </cell>
        </row>
        <row r="519">
          <cell r="A519" t="str">
            <v xml:space="preserve">       Peso incluído no 510-SL-02</v>
          </cell>
          <cell r="F519">
            <v>0</v>
          </cell>
          <cell r="H519">
            <v>0</v>
          </cell>
          <cell r="P519">
            <v>0</v>
          </cell>
        </row>
        <row r="520">
          <cell r="F520">
            <v>0</v>
          </cell>
          <cell r="H520">
            <v>0</v>
          </cell>
          <cell r="P520">
            <v>0</v>
          </cell>
        </row>
        <row r="521">
          <cell r="A521" t="str">
            <v>Sistema de Transporte Pneumático de Amido</v>
          </cell>
          <cell r="B521" t="str">
            <v>510-XM-01</v>
          </cell>
          <cell r="C521" t="str">
            <v>CJ</v>
          </cell>
          <cell r="D521">
            <v>1</v>
          </cell>
          <cell r="E521">
            <v>5000</v>
          </cell>
          <cell r="F521">
            <v>5000</v>
          </cell>
          <cell r="H521">
            <v>500</v>
          </cell>
          <cell r="I521" t="str">
            <v>M</v>
          </cell>
          <cell r="K521">
            <v>100</v>
          </cell>
          <cell r="P521">
            <v>500</v>
          </cell>
        </row>
        <row r="522">
          <cell r="A522" t="str">
            <v xml:space="preserve">       Potência 30 cv</v>
          </cell>
          <cell r="F522">
            <v>0</v>
          </cell>
          <cell r="H522">
            <v>0</v>
          </cell>
          <cell r="P522">
            <v>0</v>
          </cell>
        </row>
        <row r="523">
          <cell r="A523" t="str">
            <v xml:space="preserve">       Peso aproximado 5 t</v>
          </cell>
          <cell r="F523">
            <v>0</v>
          </cell>
          <cell r="H523">
            <v>0</v>
          </cell>
          <cell r="P523">
            <v>0</v>
          </cell>
        </row>
        <row r="524">
          <cell r="F524">
            <v>0</v>
          </cell>
          <cell r="H524">
            <v>0</v>
          </cell>
          <cell r="P524">
            <v>0</v>
          </cell>
        </row>
        <row r="525">
          <cell r="A525" t="str">
            <v>Caldeiraria:</v>
          </cell>
          <cell r="F525">
            <v>0</v>
          </cell>
          <cell r="H525">
            <v>0</v>
          </cell>
          <cell r="P525">
            <v>0</v>
          </cell>
        </row>
        <row r="526">
          <cell r="F526">
            <v>0</v>
          </cell>
          <cell r="H526">
            <v>0</v>
          </cell>
          <cell r="P526">
            <v>0</v>
          </cell>
        </row>
        <row r="527">
          <cell r="A527" t="str">
            <v xml:space="preserve">               Chaparia</v>
          </cell>
          <cell r="C527" t="str">
            <v>kg</v>
          </cell>
          <cell r="D527">
            <v>66500</v>
          </cell>
          <cell r="E527">
            <v>1</v>
          </cell>
          <cell r="F527">
            <v>66500</v>
          </cell>
          <cell r="H527">
            <v>6184.5</v>
          </cell>
          <cell r="I527" t="str">
            <v>CD</v>
          </cell>
          <cell r="K527">
            <v>93</v>
          </cell>
          <cell r="P527">
            <v>9.2999999999999999E-2</v>
          </cell>
        </row>
        <row r="528">
          <cell r="F528">
            <v>0</v>
          </cell>
          <cell r="H528">
            <v>0</v>
          </cell>
          <cell r="P528">
            <v>0</v>
          </cell>
        </row>
        <row r="529">
          <cell r="A529" t="str">
            <v xml:space="preserve">               Chapas de desgaste</v>
          </cell>
          <cell r="C529" t="str">
            <v>kg</v>
          </cell>
          <cell r="D529">
            <v>0</v>
          </cell>
          <cell r="F529">
            <v>0</v>
          </cell>
          <cell r="H529">
            <v>0</v>
          </cell>
          <cell r="P529">
            <v>0</v>
          </cell>
        </row>
        <row r="530">
          <cell r="F530">
            <v>0</v>
          </cell>
          <cell r="H530">
            <v>0</v>
          </cell>
          <cell r="P530">
            <v>0</v>
          </cell>
        </row>
        <row r="531">
          <cell r="A531" t="str">
            <v>ÁREA - SISTEMA DE ABASTECIMENTO DE ÁGUA</v>
          </cell>
          <cell r="F531">
            <v>0</v>
          </cell>
          <cell r="H531">
            <v>0</v>
          </cell>
          <cell r="P531">
            <v>0</v>
          </cell>
        </row>
        <row r="532">
          <cell r="A532" t="str">
            <v>Bomba de Captação de Água em Trovões</v>
          </cell>
          <cell r="B532" t="str">
            <v>540-BU-04A/04R</v>
          </cell>
          <cell r="C532" t="str">
            <v>CJ</v>
          </cell>
          <cell r="D532">
            <v>2</v>
          </cell>
          <cell r="E532">
            <v>4000</v>
          </cell>
          <cell r="F532">
            <v>8000</v>
          </cell>
          <cell r="H532">
            <v>480</v>
          </cell>
          <cell r="I532" t="str">
            <v>M</v>
          </cell>
          <cell r="K532">
            <v>60</v>
          </cell>
          <cell r="P532">
            <v>240</v>
          </cell>
          <cell r="R532">
            <v>8000</v>
          </cell>
        </row>
        <row r="533">
          <cell r="A533" t="str">
            <v xml:space="preserve">       Potência 2 x 300 (4 polos) cv</v>
          </cell>
          <cell r="F533">
            <v>0</v>
          </cell>
          <cell r="H533">
            <v>0</v>
          </cell>
          <cell r="P533">
            <v>0</v>
          </cell>
        </row>
        <row r="534">
          <cell r="A534" t="str">
            <v xml:space="preserve">       Peso aproximado 4 t</v>
          </cell>
          <cell r="F534">
            <v>0</v>
          </cell>
          <cell r="H534">
            <v>0</v>
          </cell>
          <cell r="P534">
            <v>0</v>
          </cell>
        </row>
        <row r="535">
          <cell r="F535">
            <v>0</v>
          </cell>
          <cell r="H535">
            <v>0</v>
          </cell>
          <cell r="P535">
            <v>0</v>
          </cell>
        </row>
        <row r="536">
          <cell r="A536" t="str">
            <v>Bomba de Captação de Água na Barragem VGR</v>
          </cell>
          <cell r="B536" t="str">
            <v>540-BU-05A/B/R</v>
          </cell>
          <cell r="C536" t="str">
            <v>CJ</v>
          </cell>
          <cell r="D536">
            <v>3</v>
          </cell>
          <cell r="E536">
            <v>2500</v>
          </cell>
          <cell r="F536">
            <v>7500</v>
          </cell>
          <cell r="H536">
            <v>525</v>
          </cell>
          <cell r="I536" t="str">
            <v>M</v>
          </cell>
          <cell r="K536">
            <v>70</v>
          </cell>
          <cell r="P536">
            <v>175</v>
          </cell>
          <cell r="R536">
            <v>7500</v>
          </cell>
        </row>
        <row r="537">
          <cell r="A537" t="str">
            <v xml:space="preserve">       Potência 2 x 250 (4 polos) cv</v>
          </cell>
          <cell r="F537">
            <v>0</v>
          </cell>
          <cell r="H537">
            <v>0</v>
          </cell>
          <cell r="P537">
            <v>0</v>
          </cell>
        </row>
        <row r="538">
          <cell r="A538" t="str">
            <v xml:space="preserve">       Peso aproximado 2,5 t</v>
          </cell>
          <cell r="F538">
            <v>0</v>
          </cell>
          <cell r="H538">
            <v>0</v>
          </cell>
          <cell r="P538">
            <v>0</v>
          </cell>
        </row>
        <row r="539">
          <cell r="F539">
            <v>0</v>
          </cell>
          <cell r="H539">
            <v>0</v>
          </cell>
          <cell r="P539">
            <v>0</v>
          </cell>
        </row>
        <row r="540">
          <cell r="A540" t="str">
            <v>Sistema de Tratamento de Água</v>
          </cell>
          <cell r="B540" t="str">
            <v>540-ET-01</v>
          </cell>
          <cell r="C540" t="str">
            <v>CJ</v>
          </cell>
          <cell r="D540">
            <v>1</v>
          </cell>
          <cell r="E540">
            <v>3000</v>
          </cell>
          <cell r="F540">
            <v>3000</v>
          </cell>
          <cell r="G540">
            <v>500</v>
          </cell>
          <cell r="H540">
            <v>240</v>
          </cell>
          <cell r="I540" t="str">
            <v>M</v>
          </cell>
          <cell r="K540">
            <v>80</v>
          </cell>
          <cell r="P540">
            <v>240</v>
          </cell>
        </row>
        <row r="541">
          <cell r="F541">
            <v>0</v>
          </cell>
          <cell r="H541">
            <v>0</v>
          </cell>
          <cell r="P541">
            <v>0</v>
          </cell>
        </row>
        <row r="542">
          <cell r="A542" t="str">
            <v>Reservatório Intermediário de Água Nova</v>
          </cell>
          <cell r="B542" t="str">
            <v>540-RA-01</v>
          </cell>
          <cell r="C542" t="str">
            <v>CJ</v>
          </cell>
          <cell r="D542">
            <v>1</v>
          </cell>
          <cell r="E542">
            <v>8500</v>
          </cell>
          <cell r="F542">
            <v>8500</v>
          </cell>
          <cell r="H542">
            <v>680</v>
          </cell>
          <cell r="I542" t="str">
            <v>CM</v>
          </cell>
          <cell r="K542">
            <v>80</v>
          </cell>
          <cell r="P542">
            <v>680</v>
          </cell>
        </row>
        <row r="543">
          <cell r="A543" t="str">
            <v xml:space="preserve">       Diâmetro 17 m - ARMCO</v>
          </cell>
          <cell r="F543">
            <v>0</v>
          </cell>
          <cell r="H543">
            <v>0</v>
          </cell>
          <cell r="P543">
            <v>0</v>
          </cell>
        </row>
        <row r="544">
          <cell r="A544" t="str">
            <v xml:space="preserve">       Peso aproximado 8,5 t</v>
          </cell>
          <cell r="F544">
            <v>0</v>
          </cell>
          <cell r="H544">
            <v>0</v>
          </cell>
          <cell r="P544">
            <v>0</v>
          </cell>
        </row>
        <row r="545">
          <cell r="F545">
            <v>0</v>
          </cell>
          <cell r="H545">
            <v>0</v>
          </cell>
          <cell r="P545">
            <v>0</v>
          </cell>
        </row>
        <row r="546">
          <cell r="A546" t="str">
            <v>Reservatório de Água Nova</v>
          </cell>
          <cell r="B546" t="str">
            <v>540-RA-02</v>
          </cell>
          <cell r="C546" t="str">
            <v>CJ</v>
          </cell>
          <cell r="D546">
            <v>1</v>
          </cell>
          <cell r="E546">
            <v>7500</v>
          </cell>
          <cell r="F546">
            <v>7500</v>
          </cell>
          <cell r="H546">
            <v>600</v>
          </cell>
          <cell r="I546" t="str">
            <v>CM</v>
          </cell>
          <cell r="K546">
            <v>80</v>
          </cell>
          <cell r="P546">
            <v>600</v>
          </cell>
        </row>
        <row r="547">
          <cell r="A547" t="str">
            <v xml:space="preserve">       Diâmetro 12 m - ARMCO</v>
          </cell>
          <cell r="F547">
            <v>0</v>
          </cell>
          <cell r="H547">
            <v>0</v>
          </cell>
          <cell r="P547">
            <v>0</v>
          </cell>
        </row>
        <row r="548">
          <cell r="A548" t="str">
            <v xml:space="preserve">       Peso aproximado 7,5 t</v>
          </cell>
          <cell r="F548">
            <v>0</v>
          </cell>
          <cell r="H548">
            <v>0</v>
          </cell>
          <cell r="P548">
            <v>0</v>
          </cell>
        </row>
        <row r="549">
          <cell r="F549">
            <v>0</v>
          </cell>
          <cell r="H549">
            <v>0</v>
          </cell>
          <cell r="P549">
            <v>0</v>
          </cell>
        </row>
        <row r="550">
          <cell r="A550" t="str">
            <v>Reservatório de Água Potável</v>
          </cell>
          <cell r="B550" t="str">
            <v>540-RA-03</v>
          </cell>
          <cell r="C550" t="str">
            <v>CJ</v>
          </cell>
          <cell r="D550">
            <v>1</v>
          </cell>
          <cell r="E550">
            <v>3000</v>
          </cell>
          <cell r="F550">
            <v>3000</v>
          </cell>
          <cell r="H550">
            <v>240</v>
          </cell>
          <cell r="I550" t="str">
            <v>CM</v>
          </cell>
          <cell r="K550">
            <v>80</v>
          </cell>
          <cell r="P550">
            <v>240</v>
          </cell>
        </row>
        <row r="551">
          <cell r="A551" t="str">
            <v xml:space="preserve">       Diâmetro 3 m - ARMCO</v>
          </cell>
          <cell r="F551">
            <v>0</v>
          </cell>
          <cell r="H551">
            <v>0</v>
          </cell>
          <cell r="P551">
            <v>0</v>
          </cell>
        </row>
        <row r="552">
          <cell r="A552" t="str">
            <v xml:space="preserve">       Peso aproximado 3 t</v>
          </cell>
          <cell r="F552">
            <v>0</v>
          </cell>
          <cell r="H552">
            <v>0</v>
          </cell>
          <cell r="P552">
            <v>0</v>
          </cell>
        </row>
        <row r="553">
          <cell r="F553">
            <v>0</v>
          </cell>
          <cell r="H553">
            <v>0</v>
          </cell>
          <cell r="P553">
            <v>0</v>
          </cell>
        </row>
        <row r="554">
          <cell r="A554" t="str">
            <v>Reservatório de Água Recuperada</v>
          </cell>
          <cell r="B554" t="str">
            <v>540-RU-01</v>
          </cell>
          <cell r="C554" t="str">
            <v>CJ</v>
          </cell>
          <cell r="D554">
            <v>1</v>
          </cell>
          <cell r="E554">
            <v>9500</v>
          </cell>
          <cell r="F554">
            <v>9500</v>
          </cell>
          <cell r="H554">
            <v>760</v>
          </cell>
          <cell r="I554" t="str">
            <v>CM</v>
          </cell>
          <cell r="K554">
            <v>80</v>
          </cell>
          <cell r="P554">
            <v>760</v>
          </cell>
        </row>
        <row r="555">
          <cell r="A555" t="str">
            <v xml:space="preserve">       Diâmetro 25 m - ARMCO</v>
          </cell>
          <cell r="F555">
            <v>0</v>
          </cell>
          <cell r="H555">
            <v>0</v>
          </cell>
          <cell r="P555">
            <v>0</v>
          </cell>
        </row>
        <row r="556">
          <cell r="A556" t="str">
            <v xml:space="preserve">       Peso aproximado 9,5 t</v>
          </cell>
          <cell r="F556">
            <v>0</v>
          </cell>
          <cell r="H556">
            <v>0</v>
          </cell>
          <cell r="P556">
            <v>0</v>
          </cell>
        </row>
        <row r="557">
          <cell r="F557">
            <v>0</v>
          </cell>
          <cell r="H557">
            <v>0</v>
          </cell>
          <cell r="P557">
            <v>0</v>
          </cell>
        </row>
        <row r="558">
          <cell r="A558" t="str">
            <v>Talha Manual (Captação Trovões)</v>
          </cell>
          <cell r="B558" t="str">
            <v>540-TE-01</v>
          </cell>
          <cell r="C558" t="str">
            <v>CJ</v>
          </cell>
          <cell r="D558">
            <v>1</v>
          </cell>
          <cell r="E558">
            <v>500</v>
          </cell>
          <cell r="F558">
            <v>500</v>
          </cell>
          <cell r="H558">
            <v>40</v>
          </cell>
          <cell r="I558" t="str">
            <v>M</v>
          </cell>
          <cell r="K558">
            <v>80</v>
          </cell>
          <cell r="P558">
            <v>40</v>
          </cell>
        </row>
        <row r="559">
          <cell r="A559" t="str">
            <v xml:space="preserve">       Peso aproximado 0,5 t</v>
          </cell>
          <cell r="F559">
            <v>0</v>
          </cell>
          <cell r="H559">
            <v>0</v>
          </cell>
          <cell r="P559">
            <v>0</v>
          </cell>
        </row>
        <row r="560">
          <cell r="F560">
            <v>0</v>
          </cell>
          <cell r="H560">
            <v>0</v>
          </cell>
          <cell r="P560">
            <v>0</v>
          </cell>
        </row>
        <row r="561">
          <cell r="A561" t="str">
            <v>ÁREA - SALA DE COMPRESSORES</v>
          </cell>
          <cell r="F561">
            <v>0</v>
          </cell>
          <cell r="H561">
            <v>0</v>
          </cell>
          <cell r="P561">
            <v>0</v>
          </cell>
        </row>
        <row r="562">
          <cell r="A562" t="str">
            <v>Compressor de Ar de Processo para Flotação</v>
          </cell>
          <cell r="B562" t="str">
            <v>510-CP-01A/01B</v>
          </cell>
          <cell r="C562" t="str">
            <v>CJ</v>
          </cell>
          <cell r="D562">
            <v>2</v>
          </cell>
          <cell r="E562">
            <v>4000</v>
          </cell>
          <cell r="F562">
            <v>8000</v>
          </cell>
          <cell r="H562">
            <v>480</v>
          </cell>
          <cell r="I562" t="str">
            <v>M</v>
          </cell>
          <cell r="K562">
            <v>60</v>
          </cell>
          <cell r="P562">
            <v>240</v>
          </cell>
          <cell r="R562">
            <v>8000</v>
          </cell>
        </row>
        <row r="563">
          <cell r="A563" t="str">
            <v xml:space="preserve">       Potência 2 x 175 cv</v>
          </cell>
          <cell r="F563">
            <v>0</v>
          </cell>
          <cell r="H563">
            <v>0</v>
          </cell>
          <cell r="P563">
            <v>0</v>
          </cell>
        </row>
        <row r="564">
          <cell r="A564" t="str">
            <v xml:space="preserve">       Peso aproximado 2 x 4 t</v>
          </cell>
          <cell r="F564">
            <v>0</v>
          </cell>
          <cell r="H564">
            <v>0</v>
          </cell>
          <cell r="P564">
            <v>0</v>
          </cell>
        </row>
        <row r="565">
          <cell r="F565">
            <v>0</v>
          </cell>
          <cell r="H565">
            <v>0</v>
          </cell>
          <cell r="P565">
            <v>0</v>
          </cell>
        </row>
        <row r="566">
          <cell r="A566" t="str">
            <v>Compressor Reserva</v>
          </cell>
          <cell r="B566" t="str">
            <v>510-CP-01R</v>
          </cell>
          <cell r="C566" t="str">
            <v>CJ</v>
          </cell>
          <cell r="D566">
            <v>1</v>
          </cell>
          <cell r="E566">
            <v>4000</v>
          </cell>
          <cell r="F566">
            <v>4000</v>
          </cell>
          <cell r="H566">
            <v>240</v>
          </cell>
          <cell r="I566" t="str">
            <v>M</v>
          </cell>
          <cell r="K566">
            <v>60</v>
          </cell>
          <cell r="P566">
            <v>240</v>
          </cell>
          <cell r="R566">
            <v>4000</v>
          </cell>
        </row>
        <row r="567">
          <cell r="A567" t="str">
            <v xml:space="preserve">       Potência 175 cv</v>
          </cell>
          <cell r="F567">
            <v>0</v>
          </cell>
          <cell r="H567">
            <v>0</v>
          </cell>
          <cell r="P567">
            <v>0</v>
          </cell>
        </row>
        <row r="568">
          <cell r="A568" t="str">
            <v xml:space="preserve">       Peso aproximado 4 t</v>
          </cell>
          <cell r="F568">
            <v>0</v>
          </cell>
          <cell r="H568">
            <v>0</v>
          </cell>
          <cell r="P568">
            <v>0</v>
          </cell>
        </row>
        <row r="569">
          <cell r="F569">
            <v>0</v>
          </cell>
          <cell r="H569">
            <v>0</v>
          </cell>
          <cell r="P569">
            <v>0</v>
          </cell>
        </row>
        <row r="570">
          <cell r="A570" t="str">
            <v>Compressor de Ar de Sopro, para Instrumentação e Serviço</v>
          </cell>
          <cell r="B570" t="str">
            <v>510-CP-01C/01D</v>
          </cell>
          <cell r="C570" t="str">
            <v>CJ</v>
          </cell>
          <cell r="D570">
            <v>2</v>
          </cell>
          <cell r="E570">
            <v>4000</v>
          </cell>
          <cell r="F570">
            <v>8000</v>
          </cell>
          <cell r="H570">
            <v>480</v>
          </cell>
          <cell r="I570" t="str">
            <v>M</v>
          </cell>
          <cell r="K570">
            <v>60</v>
          </cell>
          <cell r="P570">
            <v>240</v>
          </cell>
          <cell r="R570">
            <v>8000</v>
          </cell>
        </row>
        <row r="571">
          <cell r="A571" t="str">
            <v xml:space="preserve">       Potência 2 x 175 cv</v>
          </cell>
          <cell r="F571">
            <v>0</v>
          </cell>
          <cell r="H571">
            <v>0</v>
          </cell>
          <cell r="P571">
            <v>0</v>
          </cell>
        </row>
        <row r="572">
          <cell r="A572" t="str">
            <v xml:space="preserve">       Peso aproximado 4 t</v>
          </cell>
          <cell r="F572">
            <v>0</v>
          </cell>
          <cell r="H572">
            <v>0</v>
          </cell>
          <cell r="P572">
            <v>0</v>
          </cell>
        </row>
        <row r="573">
          <cell r="F573">
            <v>0</v>
          </cell>
          <cell r="H573">
            <v>0</v>
          </cell>
          <cell r="P573">
            <v>0</v>
          </cell>
        </row>
        <row r="574">
          <cell r="A574" t="str">
            <v>Reservatório de Ar Comprimido de Processo para Flotação</v>
          </cell>
          <cell r="B574" t="str">
            <v>510-VS-07</v>
          </cell>
          <cell r="C574" t="str">
            <v>CJ</v>
          </cell>
          <cell r="D574">
            <v>1</v>
          </cell>
          <cell r="E574">
            <v>2000</v>
          </cell>
          <cell r="F574">
            <v>2000</v>
          </cell>
          <cell r="H574">
            <v>160</v>
          </cell>
          <cell r="I574" t="str">
            <v>CM</v>
          </cell>
          <cell r="K574">
            <v>80</v>
          </cell>
          <cell r="P574">
            <v>160</v>
          </cell>
        </row>
        <row r="575">
          <cell r="A575" t="str">
            <v xml:space="preserve">       Peso aproximado 2 t</v>
          </cell>
          <cell r="F575">
            <v>0</v>
          </cell>
          <cell r="H575">
            <v>0</v>
          </cell>
          <cell r="P575">
            <v>0</v>
          </cell>
        </row>
        <row r="576">
          <cell r="F576">
            <v>0</v>
          </cell>
          <cell r="H576">
            <v>0</v>
          </cell>
          <cell r="P576">
            <v>0</v>
          </cell>
        </row>
        <row r="577">
          <cell r="A577" t="str">
            <v>Reservatório de Ar Comprimido (Sopro e Serviço)</v>
          </cell>
          <cell r="B577" t="str">
            <v>510-VS-08</v>
          </cell>
          <cell r="C577" t="str">
            <v>CJ</v>
          </cell>
          <cell r="D577">
            <v>1</v>
          </cell>
          <cell r="E577">
            <v>2000</v>
          </cell>
          <cell r="F577">
            <v>2000</v>
          </cell>
          <cell r="H577">
            <v>160</v>
          </cell>
          <cell r="I577" t="str">
            <v>CM</v>
          </cell>
          <cell r="K577">
            <v>80</v>
          </cell>
          <cell r="P577">
            <v>160</v>
          </cell>
        </row>
        <row r="578">
          <cell r="A578" t="str">
            <v xml:space="preserve">       Peso aproximado 2 t</v>
          </cell>
          <cell r="F578">
            <v>0</v>
          </cell>
          <cell r="H578">
            <v>0</v>
          </cell>
          <cell r="P578">
            <v>0</v>
          </cell>
        </row>
        <row r="579">
          <cell r="F579">
            <v>0</v>
          </cell>
          <cell r="H579">
            <v>0</v>
          </cell>
          <cell r="P579">
            <v>0</v>
          </cell>
        </row>
        <row r="580">
          <cell r="A580" t="str">
            <v>Reservatório de Ar Comprimido para Instrumentação</v>
          </cell>
          <cell r="B580" t="str">
            <v>510-VS-09</v>
          </cell>
          <cell r="C580" t="str">
            <v>CJ</v>
          </cell>
          <cell r="D580">
            <v>1</v>
          </cell>
          <cell r="E580">
            <v>500</v>
          </cell>
          <cell r="F580">
            <v>500</v>
          </cell>
          <cell r="H580">
            <v>40</v>
          </cell>
          <cell r="I580" t="str">
            <v>CM</v>
          </cell>
          <cell r="K580">
            <v>80</v>
          </cell>
          <cell r="P580">
            <v>40</v>
          </cell>
        </row>
        <row r="581">
          <cell r="A581" t="str">
            <v xml:space="preserve">       Peso aproximado 0,5 t</v>
          </cell>
          <cell r="F581">
            <v>0</v>
          </cell>
          <cell r="H581">
            <v>0</v>
          </cell>
          <cell r="P581">
            <v>0</v>
          </cell>
        </row>
        <row r="582">
          <cell r="F582">
            <v>0</v>
          </cell>
          <cell r="H582">
            <v>0</v>
          </cell>
          <cell r="P582">
            <v>0</v>
          </cell>
        </row>
        <row r="583">
          <cell r="A583" t="str">
            <v>ESTRUTURA METÁLICA</v>
          </cell>
          <cell r="F583">
            <v>0</v>
          </cell>
          <cell r="H583">
            <v>0</v>
          </cell>
          <cell r="P583">
            <v>0</v>
          </cell>
        </row>
        <row r="584">
          <cell r="F584">
            <v>0</v>
          </cell>
          <cell r="H584">
            <v>0</v>
          </cell>
          <cell r="P584">
            <v>0</v>
          </cell>
        </row>
        <row r="585">
          <cell r="A585" t="str">
            <v>ÁREA - PENEIRAMENTO</v>
          </cell>
          <cell r="F585">
            <v>0</v>
          </cell>
          <cell r="H585">
            <v>0</v>
          </cell>
          <cell r="P585">
            <v>0</v>
          </cell>
        </row>
        <row r="586">
          <cell r="A586" t="str">
            <v>Montagem  de Estruturas Metálicas</v>
          </cell>
          <cell r="F586">
            <v>0</v>
          </cell>
          <cell r="H586">
            <v>0</v>
          </cell>
          <cell r="P586">
            <v>0</v>
          </cell>
        </row>
        <row r="587">
          <cell r="F587">
            <v>0</v>
          </cell>
          <cell r="H587">
            <v>0</v>
          </cell>
          <cell r="P587">
            <v>0</v>
          </cell>
        </row>
        <row r="588">
          <cell r="A588" t="str">
            <v>Estruturas</v>
          </cell>
          <cell r="C588" t="str">
            <v>kg</v>
          </cell>
          <cell r="D588">
            <v>153950</v>
          </cell>
          <cell r="E588">
            <v>1</v>
          </cell>
          <cell r="F588">
            <v>153950</v>
          </cell>
          <cell r="H588">
            <v>6927.75</v>
          </cell>
          <cell r="I588" t="str">
            <v>E</v>
          </cell>
          <cell r="K588">
            <v>45</v>
          </cell>
          <cell r="P588">
            <v>4.4999999999999998E-2</v>
          </cell>
          <cell r="R588">
            <v>153950</v>
          </cell>
        </row>
        <row r="589">
          <cell r="F589">
            <v>0</v>
          </cell>
          <cell r="H589">
            <v>0</v>
          </cell>
          <cell r="P589">
            <v>0</v>
          </cell>
        </row>
        <row r="590">
          <cell r="A590" t="str">
            <v>Pisos em chapa xadrez</v>
          </cell>
          <cell r="C590" t="str">
            <v>kg</v>
          </cell>
          <cell r="D590">
            <v>53084</v>
          </cell>
          <cell r="E590">
            <v>1</v>
          </cell>
          <cell r="F590">
            <v>53084</v>
          </cell>
          <cell r="H590">
            <v>3715.88</v>
          </cell>
          <cell r="I590" t="str">
            <v>E</v>
          </cell>
          <cell r="K590">
            <v>70</v>
          </cell>
          <cell r="P590">
            <v>7.0000000000000007E-2</v>
          </cell>
        </row>
        <row r="591">
          <cell r="F591">
            <v>0</v>
          </cell>
          <cell r="H591">
            <v>0</v>
          </cell>
          <cell r="P591">
            <v>0</v>
          </cell>
        </row>
        <row r="592">
          <cell r="A592" t="str">
            <v>Corrimão/guarda corpo</v>
          </cell>
          <cell r="C592" t="str">
            <v>kg</v>
          </cell>
          <cell r="D592">
            <v>5966</v>
          </cell>
          <cell r="E592">
            <v>1</v>
          </cell>
          <cell r="F592">
            <v>5966</v>
          </cell>
          <cell r="H592">
            <v>536.94000000000005</v>
          </cell>
          <cell r="I592" t="str">
            <v>E</v>
          </cell>
          <cell r="K592">
            <v>90</v>
          </cell>
          <cell r="P592">
            <v>0.09</v>
          </cell>
        </row>
        <row r="593">
          <cell r="F593">
            <v>0</v>
          </cell>
          <cell r="H593">
            <v>0</v>
          </cell>
          <cell r="P593">
            <v>0</v>
          </cell>
        </row>
        <row r="594">
          <cell r="A594" t="str">
            <v>Cobertura e Tapamento</v>
          </cell>
          <cell r="C594" t="str">
            <v>m²</v>
          </cell>
          <cell r="D594">
            <v>896</v>
          </cell>
          <cell r="F594">
            <v>0</v>
          </cell>
          <cell r="G594">
            <v>0.8</v>
          </cell>
          <cell r="H594">
            <v>716.80000000000007</v>
          </cell>
          <cell r="I594" t="str">
            <v>CT</v>
          </cell>
          <cell r="P594">
            <v>0.8</v>
          </cell>
        </row>
        <row r="595">
          <cell r="F595">
            <v>0</v>
          </cell>
          <cell r="H595">
            <v>0</v>
          </cell>
          <cell r="P595">
            <v>0</v>
          </cell>
        </row>
        <row r="596">
          <cell r="A596" t="str">
            <v>Trilho para Ponte Rolante TR-52</v>
          </cell>
          <cell r="C596" t="str">
            <v>m</v>
          </cell>
          <cell r="D596">
            <v>40.5</v>
          </cell>
          <cell r="E596">
            <v>52</v>
          </cell>
          <cell r="F596">
            <v>2106</v>
          </cell>
          <cell r="H596">
            <v>168.48</v>
          </cell>
          <cell r="I596" t="str">
            <v>E</v>
          </cell>
          <cell r="K596">
            <v>80</v>
          </cell>
          <cell r="P596">
            <v>4.16</v>
          </cell>
        </row>
        <row r="597">
          <cell r="F597">
            <v>0</v>
          </cell>
          <cell r="H597">
            <v>0</v>
          </cell>
          <cell r="P597">
            <v>0</v>
          </cell>
        </row>
        <row r="598">
          <cell r="A598" t="str">
            <v>ÁREA - CICLONAGEM E FILTRAGEM</v>
          </cell>
          <cell r="F598">
            <v>0</v>
          </cell>
          <cell r="H598">
            <v>0</v>
          </cell>
          <cell r="P598">
            <v>0</v>
          </cell>
        </row>
        <row r="599">
          <cell r="A599" t="str">
            <v>Montagem  de Estruturas Metálicas</v>
          </cell>
          <cell r="F599">
            <v>0</v>
          </cell>
          <cell r="H599">
            <v>0</v>
          </cell>
          <cell r="P599">
            <v>0</v>
          </cell>
        </row>
        <row r="600">
          <cell r="F600">
            <v>0</v>
          </cell>
          <cell r="H600">
            <v>0</v>
          </cell>
          <cell r="P600">
            <v>0</v>
          </cell>
        </row>
        <row r="601">
          <cell r="A601" t="str">
            <v>Estruturas</v>
          </cell>
          <cell r="C601" t="str">
            <v>kg</v>
          </cell>
          <cell r="D601">
            <v>131964</v>
          </cell>
          <cell r="E601">
            <v>1</v>
          </cell>
          <cell r="F601">
            <v>131964</v>
          </cell>
          <cell r="H601">
            <v>7258.02</v>
          </cell>
          <cell r="I601" t="str">
            <v>E</v>
          </cell>
          <cell r="K601">
            <v>55</v>
          </cell>
          <cell r="P601">
            <v>5.5E-2</v>
          </cell>
          <cell r="R601">
            <v>131964</v>
          </cell>
        </row>
        <row r="602">
          <cell r="F602">
            <v>0</v>
          </cell>
          <cell r="H602">
            <v>0</v>
          </cell>
          <cell r="P602">
            <v>0</v>
          </cell>
        </row>
        <row r="603">
          <cell r="A603" t="str">
            <v>Pisos em chapa xadrez</v>
          </cell>
          <cell r="C603" t="str">
            <v>kg</v>
          </cell>
          <cell r="D603">
            <v>15283</v>
          </cell>
          <cell r="E603">
            <v>1</v>
          </cell>
          <cell r="F603">
            <v>15283</v>
          </cell>
          <cell r="H603">
            <v>1069.81</v>
          </cell>
          <cell r="I603" t="str">
            <v>E</v>
          </cell>
          <cell r="K603">
            <v>70</v>
          </cell>
          <cell r="P603">
            <v>7.0000000000000007E-2</v>
          </cell>
        </row>
        <row r="604">
          <cell r="F604">
            <v>0</v>
          </cell>
          <cell r="H604">
            <v>0</v>
          </cell>
          <cell r="P604">
            <v>0</v>
          </cell>
        </row>
        <row r="605">
          <cell r="A605" t="str">
            <v>Corrimão/guarda corpo</v>
          </cell>
          <cell r="C605" t="str">
            <v>kg</v>
          </cell>
          <cell r="D605">
            <v>3753</v>
          </cell>
          <cell r="E605">
            <v>1</v>
          </cell>
          <cell r="F605">
            <v>3753</v>
          </cell>
          <cell r="H605">
            <v>337.77</v>
          </cell>
          <cell r="I605" t="str">
            <v>E</v>
          </cell>
          <cell r="K605">
            <v>90</v>
          </cell>
          <cell r="P605">
            <v>0.09</v>
          </cell>
        </row>
        <row r="606">
          <cell r="F606">
            <v>0</v>
          </cell>
          <cell r="H606">
            <v>0</v>
          </cell>
          <cell r="P606">
            <v>0</v>
          </cell>
        </row>
        <row r="607">
          <cell r="A607" t="str">
            <v>Cobertura e Tapamento</v>
          </cell>
          <cell r="C607" t="str">
            <v>m²</v>
          </cell>
          <cell r="D607">
            <v>369</v>
          </cell>
          <cell r="F607">
            <v>0</v>
          </cell>
          <cell r="G607">
            <v>0.8</v>
          </cell>
          <cell r="H607">
            <v>295.2</v>
          </cell>
          <cell r="I607" t="str">
            <v>CT</v>
          </cell>
          <cell r="P607">
            <v>0.8</v>
          </cell>
        </row>
        <row r="608">
          <cell r="F608">
            <v>0</v>
          </cell>
          <cell r="H608">
            <v>0</v>
          </cell>
          <cell r="P608">
            <v>0</v>
          </cell>
        </row>
        <row r="609">
          <cell r="A609" t="str">
            <v>Trilho para Ponte Rolante TR-37</v>
          </cell>
          <cell r="C609" t="str">
            <v>m</v>
          </cell>
          <cell r="D609">
            <v>30.5</v>
          </cell>
          <cell r="E609">
            <v>37</v>
          </cell>
          <cell r="F609">
            <v>1128.5</v>
          </cell>
          <cell r="H609">
            <v>90.28</v>
          </cell>
          <cell r="I609" t="str">
            <v>E</v>
          </cell>
          <cell r="K609">
            <v>80</v>
          </cell>
          <cell r="P609">
            <v>2.96</v>
          </cell>
        </row>
        <row r="610">
          <cell r="F610">
            <v>0</v>
          </cell>
          <cell r="H610">
            <v>0</v>
          </cell>
          <cell r="P610">
            <v>0</v>
          </cell>
        </row>
        <row r="611">
          <cell r="A611" t="str">
            <v>ÁREA - FLOTAÇÃO</v>
          </cell>
          <cell r="F611">
            <v>0</v>
          </cell>
          <cell r="H611">
            <v>0</v>
          </cell>
          <cell r="P611">
            <v>0</v>
          </cell>
        </row>
        <row r="612">
          <cell r="A612" t="str">
            <v>Montagem  de Estruturas Metálicas</v>
          </cell>
          <cell r="F612">
            <v>0</v>
          </cell>
          <cell r="H612">
            <v>0</v>
          </cell>
          <cell r="P612">
            <v>0</v>
          </cell>
        </row>
        <row r="613">
          <cell r="F613">
            <v>0</v>
          </cell>
          <cell r="H613">
            <v>0</v>
          </cell>
          <cell r="P613">
            <v>0</v>
          </cell>
        </row>
        <row r="614">
          <cell r="A614" t="str">
            <v>Estruturas</v>
          </cell>
          <cell r="C614" t="str">
            <v>kg</v>
          </cell>
          <cell r="D614">
            <v>79050</v>
          </cell>
          <cell r="E614">
            <v>1</v>
          </cell>
          <cell r="F614">
            <v>79050</v>
          </cell>
          <cell r="H614">
            <v>4743</v>
          </cell>
          <cell r="I614" t="str">
            <v>E</v>
          </cell>
          <cell r="K614">
            <v>60</v>
          </cell>
          <cell r="P614">
            <v>0.06</v>
          </cell>
          <cell r="R614">
            <v>79050</v>
          </cell>
        </row>
        <row r="615">
          <cell r="F615">
            <v>0</v>
          </cell>
          <cell r="H615">
            <v>0</v>
          </cell>
          <cell r="P615">
            <v>0</v>
          </cell>
        </row>
        <row r="616">
          <cell r="A616" t="str">
            <v>Pisos em chapa xadrez</v>
          </cell>
          <cell r="C616" t="str">
            <v>kg</v>
          </cell>
          <cell r="D616">
            <v>7000</v>
          </cell>
          <cell r="E616">
            <v>1</v>
          </cell>
          <cell r="F616">
            <v>7000</v>
          </cell>
          <cell r="H616">
            <v>490</v>
          </cell>
          <cell r="I616" t="str">
            <v>E</v>
          </cell>
          <cell r="K616">
            <v>70</v>
          </cell>
          <cell r="P616">
            <v>7.0000000000000007E-2</v>
          </cell>
        </row>
        <row r="617">
          <cell r="F617">
            <v>0</v>
          </cell>
          <cell r="H617">
            <v>0</v>
          </cell>
          <cell r="P617">
            <v>0</v>
          </cell>
        </row>
        <row r="618">
          <cell r="A618" t="str">
            <v>Corrimão/guarda corpo</v>
          </cell>
          <cell r="C618" t="str">
            <v>kg</v>
          </cell>
          <cell r="D618">
            <v>3950</v>
          </cell>
          <cell r="E618">
            <v>1</v>
          </cell>
          <cell r="F618">
            <v>3950</v>
          </cell>
          <cell r="H618">
            <v>355.5</v>
          </cell>
          <cell r="I618" t="str">
            <v>E</v>
          </cell>
          <cell r="K618">
            <v>90</v>
          </cell>
          <cell r="P618">
            <v>0.09</v>
          </cell>
        </row>
        <row r="619">
          <cell r="F619">
            <v>0</v>
          </cell>
          <cell r="H619">
            <v>0</v>
          </cell>
          <cell r="P619">
            <v>0</v>
          </cell>
        </row>
        <row r="620">
          <cell r="A620" t="str">
            <v>ÁREA - ESTOCAGEM E PREPARAÇÃO DE REAGENTES</v>
          </cell>
          <cell r="F620">
            <v>0</v>
          </cell>
          <cell r="H620">
            <v>0</v>
          </cell>
          <cell r="P620">
            <v>0</v>
          </cell>
        </row>
        <row r="621">
          <cell r="A621" t="str">
            <v>Montagem  de Estruturas Metálicas</v>
          </cell>
          <cell r="F621">
            <v>0</v>
          </cell>
          <cell r="H621">
            <v>0</v>
          </cell>
          <cell r="P621">
            <v>0</v>
          </cell>
        </row>
        <row r="622">
          <cell r="F622">
            <v>0</v>
          </cell>
          <cell r="H622">
            <v>0</v>
          </cell>
          <cell r="P622">
            <v>0</v>
          </cell>
        </row>
        <row r="623">
          <cell r="A623" t="str">
            <v>Estruturas</v>
          </cell>
          <cell r="C623" t="str">
            <v>kg</v>
          </cell>
          <cell r="D623">
            <v>78720</v>
          </cell>
          <cell r="E623">
            <v>1</v>
          </cell>
          <cell r="F623">
            <v>78720</v>
          </cell>
          <cell r="H623">
            <v>4723.2</v>
          </cell>
          <cell r="I623" t="str">
            <v>E</v>
          </cell>
          <cell r="K623">
            <v>60</v>
          </cell>
          <cell r="P623">
            <v>0.06</v>
          </cell>
          <cell r="R623">
            <v>78720</v>
          </cell>
        </row>
        <row r="624">
          <cell r="F624">
            <v>0</v>
          </cell>
          <cell r="H624">
            <v>0</v>
          </cell>
          <cell r="P624">
            <v>0</v>
          </cell>
        </row>
        <row r="625">
          <cell r="A625" t="str">
            <v>Pisos em chapa xadrez</v>
          </cell>
          <cell r="C625" t="str">
            <v>kg</v>
          </cell>
          <cell r="D625">
            <v>9045</v>
          </cell>
          <cell r="E625">
            <v>1</v>
          </cell>
          <cell r="F625">
            <v>9045</v>
          </cell>
          <cell r="H625">
            <v>633.15</v>
          </cell>
          <cell r="I625" t="str">
            <v>E</v>
          </cell>
          <cell r="K625">
            <v>70</v>
          </cell>
          <cell r="P625">
            <v>7.0000000000000007E-2</v>
          </cell>
        </row>
        <row r="626">
          <cell r="F626">
            <v>0</v>
          </cell>
          <cell r="H626">
            <v>0</v>
          </cell>
          <cell r="P626">
            <v>0</v>
          </cell>
        </row>
        <row r="627">
          <cell r="A627" t="str">
            <v>Corrimão/guarda corpo</v>
          </cell>
          <cell r="C627" t="str">
            <v>kg</v>
          </cell>
          <cell r="D627">
            <v>2235</v>
          </cell>
          <cell r="E627">
            <v>1</v>
          </cell>
          <cell r="F627">
            <v>2235</v>
          </cell>
          <cell r="H627">
            <v>201.15</v>
          </cell>
          <cell r="I627" t="str">
            <v>E</v>
          </cell>
          <cell r="K627">
            <v>90</v>
          </cell>
          <cell r="P627">
            <v>0.09</v>
          </cell>
        </row>
        <row r="628">
          <cell r="F628">
            <v>0</v>
          </cell>
          <cell r="H628">
            <v>0</v>
          </cell>
          <cell r="P628">
            <v>0</v>
          </cell>
        </row>
        <row r="629">
          <cell r="A629" t="str">
            <v>Cobertura e Tapamento</v>
          </cell>
          <cell r="C629" t="str">
            <v>m²</v>
          </cell>
          <cell r="D629">
            <v>665</v>
          </cell>
          <cell r="F629">
            <v>0</v>
          </cell>
          <cell r="G629">
            <v>0.8</v>
          </cell>
          <cell r="H629">
            <v>532</v>
          </cell>
          <cell r="I629" t="str">
            <v>CT</v>
          </cell>
          <cell r="P629">
            <v>0.8</v>
          </cell>
        </row>
        <row r="630">
          <cell r="F630">
            <v>0</v>
          </cell>
          <cell r="H630">
            <v>0</v>
          </cell>
          <cell r="P630">
            <v>0</v>
          </cell>
        </row>
        <row r="631">
          <cell r="A631" t="str">
            <v>ÁREA - CONCENTRAÇÃO DE GROSSOS</v>
          </cell>
          <cell r="F631">
            <v>0</v>
          </cell>
          <cell r="H631">
            <v>0</v>
          </cell>
          <cell r="P631">
            <v>0</v>
          </cell>
        </row>
        <row r="632">
          <cell r="A632" t="str">
            <v>Montagem  de Estruturas Metálicas</v>
          </cell>
          <cell r="F632">
            <v>0</v>
          </cell>
          <cell r="H632">
            <v>0</v>
          </cell>
          <cell r="P632">
            <v>0</v>
          </cell>
        </row>
        <row r="633">
          <cell r="F633">
            <v>0</v>
          </cell>
          <cell r="H633">
            <v>0</v>
          </cell>
          <cell r="P633">
            <v>0</v>
          </cell>
        </row>
        <row r="634">
          <cell r="A634" t="str">
            <v>Estruturas</v>
          </cell>
          <cell r="C634" t="str">
            <v>kg</v>
          </cell>
          <cell r="D634">
            <v>126485</v>
          </cell>
          <cell r="E634">
            <v>1</v>
          </cell>
          <cell r="F634">
            <v>126485</v>
          </cell>
          <cell r="H634">
            <v>6956.68</v>
          </cell>
          <cell r="I634" t="str">
            <v>E</v>
          </cell>
          <cell r="K634">
            <v>55</v>
          </cell>
          <cell r="P634">
            <v>5.5E-2</v>
          </cell>
          <cell r="R634">
            <v>126485</v>
          </cell>
        </row>
        <row r="635">
          <cell r="F635">
            <v>0</v>
          </cell>
          <cell r="H635">
            <v>0</v>
          </cell>
          <cell r="P635">
            <v>0</v>
          </cell>
        </row>
        <row r="636">
          <cell r="A636" t="str">
            <v>Pisos em chapa xadrez</v>
          </cell>
          <cell r="C636" t="str">
            <v>kg</v>
          </cell>
          <cell r="D636">
            <v>13313</v>
          </cell>
          <cell r="E636">
            <v>1</v>
          </cell>
          <cell r="F636">
            <v>13313</v>
          </cell>
          <cell r="H636">
            <v>931.91</v>
          </cell>
          <cell r="I636" t="str">
            <v>E</v>
          </cell>
          <cell r="K636">
            <v>70</v>
          </cell>
          <cell r="P636">
            <v>7.0000000000000007E-2</v>
          </cell>
        </row>
        <row r="637">
          <cell r="F637">
            <v>0</v>
          </cell>
          <cell r="H637">
            <v>0</v>
          </cell>
          <cell r="P637">
            <v>0</v>
          </cell>
        </row>
        <row r="638">
          <cell r="A638" t="str">
            <v>Corrimão/guarda corpo</v>
          </cell>
          <cell r="C638" t="str">
            <v>kg</v>
          </cell>
          <cell r="D638">
            <v>3202</v>
          </cell>
          <cell r="E638">
            <v>1</v>
          </cell>
          <cell r="F638">
            <v>3202</v>
          </cell>
          <cell r="H638">
            <v>288.18</v>
          </cell>
          <cell r="I638" t="str">
            <v>E</v>
          </cell>
          <cell r="K638">
            <v>90</v>
          </cell>
          <cell r="P638">
            <v>0.09</v>
          </cell>
        </row>
        <row r="639">
          <cell r="F639">
            <v>0</v>
          </cell>
          <cell r="H639">
            <v>0</v>
          </cell>
          <cell r="P639">
            <v>0</v>
          </cell>
        </row>
        <row r="640">
          <cell r="A640" t="str">
            <v>Cobertura e Tapamento</v>
          </cell>
          <cell r="C640" t="str">
            <v>m²</v>
          </cell>
          <cell r="D640">
            <v>479</v>
          </cell>
          <cell r="F640">
            <v>0</v>
          </cell>
          <cell r="G640">
            <v>0.8</v>
          </cell>
          <cell r="H640">
            <v>383.20000000000005</v>
          </cell>
          <cell r="I640" t="str">
            <v>CT</v>
          </cell>
          <cell r="P640">
            <v>0.8</v>
          </cell>
        </row>
        <row r="641">
          <cell r="F641">
            <v>0</v>
          </cell>
          <cell r="H641">
            <v>0</v>
          </cell>
          <cell r="P641">
            <v>0</v>
          </cell>
        </row>
        <row r="642">
          <cell r="A642" t="str">
            <v>ÁREA - ESPESSADORES</v>
          </cell>
          <cell r="F642">
            <v>0</v>
          </cell>
          <cell r="H642">
            <v>0</v>
          </cell>
          <cell r="P642">
            <v>0</v>
          </cell>
        </row>
        <row r="643">
          <cell r="A643" t="str">
            <v>Montagem  de Estruturas Metálicas</v>
          </cell>
          <cell r="F643">
            <v>0</v>
          </cell>
          <cell r="H643">
            <v>0</v>
          </cell>
          <cell r="P643">
            <v>0</v>
          </cell>
        </row>
        <row r="644">
          <cell r="F644">
            <v>0</v>
          </cell>
          <cell r="H644">
            <v>0</v>
          </cell>
          <cell r="P644">
            <v>0</v>
          </cell>
        </row>
        <row r="645">
          <cell r="A645" t="str">
            <v>Estruturas</v>
          </cell>
          <cell r="C645" t="str">
            <v>kg</v>
          </cell>
          <cell r="D645">
            <v>8097</v>
          </cell>
          <cell r="E645">
            <v>1</v>
          </cell>
          <cell r="F645">
            <v>8097</v>
          </cell>
          <cell r="H645">
            <v>566.79</v>
          </cell>
          <cell r="I645" t="str">
            <v>E</v>
          </cell>
          <cell r="K645">
            <v>70</v>
          </cell>
          <cell r="P645">
            <v>7.0000000000000007E-2</v>
          </cell>
        </row>
        <row r="646">
          <cell r="F646">
            <v>0</v>
          </cell>
          <cell r="H646">
            <v>0</v>
          </cell>
          <cell r="P646">
            <v>0</v>
          </cell>
        </row>
        <row r="647">
          <cell r="A647" t="str">
            <v>Pisos em chapa xadrez</v>
          </cell>
          <cell r="C647" t="str">
            <v>kg</v>
          </cell>
          <cell r="D647">
            <v>3133</v>
          </cell>
          <cell r="E647">
            <v>1</v>
          </cell>
          <cell r="F647">
            <v>3133</v>
          </cell>
          <cell r="H647">
            <v>219.31</v>
          </cell>
          <cell r="I647" t="str">
            <v>E</v>
          </cell>
          <cell r="K647">
            <v>70</v>
          </cell>
          <cell r="P647">
            <v>7.0000000000000007E-2</v>
          </cell>
        </row>
        <row r="648">
          <cell r="F648">
            <v>0</v>
          </cell>
          <cell r="H648">
            <v>0</v>
          </cell>
          <cell r="P648">
            <v>0</v>
          </cell>
        </row>
        <row r="649">
          <cell r="A649" t="str">
            <v>Corrimão/guarda corpo</v>
          </cell>
          <cell r="C649" t="str">
            <v>kg</v>
          </cell>
          <cell r="D649">
            <v>770</v>
          </cell>
          <cell r="E649">
            <v>1</v>
          </cell>
          <cell r="F649">
            <v>770</v>
          </cell>
          <cell r="H649">
            <v>69.3</v>
          </cell>
          <cell r="I649" t="str">
            <v>E</v>
          </cell>
          <cell r="K649">
            <v>90</v>
          </cell>
          <cell r="P649">
            <v>0.09</v>
          </cell>
        </row>
        <row r="650">
          <cell r="F650">
            <v>0</v>
          </cell>
          <cell r="H650">
            <v>0</v>
          </cell>
          <cell r="P650">
            <v>0</v>
          </cell>
        </row>
        <row r="651">
          <cell r="A651" t="str">
            <v>ÁREA - CASA DE TRANSFERÊNCIA</v>
          </cell>
          <cell r="F651">
            <v>0</v>
          </cell>
          <cell r="H651">
            <v>0</v>
          </cell>
          <cell r="P651">
            <v>0</v>
          </cell>
        </row>
        <row r="652">
          <cell r="A652" t="str">
            <v>Montagem  de Estruturas Metálicas</v>
          </cell>
          <cell r="F652">
            <v>0</v>
          </cell>
          <cell r="H652">
            <v>0</v>
          </cell>
          <cell r="P652">
            <v>0</v>
          </cell>
        </row>
        <row r="653">
          <cell r="F653">
            <v>0</v>
          </cell>
          <cell r="H653">
            <v>0</v>
          </cell>
          <cell r="P653">
            <v>0</v>
          </cell>
        </row>
        <row r="654">
          <cell r="A654" t="str">
            <v>Estruturas</v>
          </cell>
          <cell r="C654" t="str">
            <v>kg</v>
          </cell>
          <cell r="D654">
            <v>10728</v>
          </cell>
          <cell r="E654">
            <v>1</v>
          </cell>
          <cell r="F654">
            <v>10728</v>
          </cell>
          <cell r="H654">
            <v>750.96</v>
          </cell>
          <cell r="I654" t="str">
            <v>E</v>
          </cell>
          <cell r="K654">
            <v>70</v>
          </cell>
          <cell r="P654">
            <v>7.0000000000000007E-2</v>
          </cell>
          <cell r="R654">
            <v>10728</v>
          </cell>
        </row>
        <row r="655">
          <cell r="F655">
            <v>0</v>
          </cell>
          <cell r="H655">
            <v>0</v>
          </cell>
          <cell r="P655">
            <v>0</v>
          </cell>
        </row>
        <row r="656">
          <cell r="A656" t="str">
            <v>Pisos em chapa xadrez</v>
          </cell>
          <cell r="C656" t="str">
            <v>kg</v>
          </cell>
          <cell r="D656">
            <v>4195</v>
          </cell>
          <cell r="E656">
            <v>1</v>
          </cell>
          <cell r="F656">
            <v>4195</v>
          </cell>
          <cell r="H656">
            <v>293.64999999999998</v>
          </cell>
          <cell r="I656" t="str">
            <v>E</v>
          </cell>
          <cell r="K656">
            <v>70</v>
          </cell>
          <cell r="P656">
            <v>7.0000000000000007E-2</v>
          </cell>
        </row>
        <row r="657">
          <cell r="F657">
            <v>0</v>
          </cell>
          <cell r="H657">
            <v>0</v>
          </cell>
          <cell r="P657">
            <v>0</v>
          </cell>
        </row>
        <row r="658">
          <cell r="A658" t="str">
            <v>Corrimão/guarda corpo</v>
          </cell>
          <cell r="C658" t="str">
            <v>kg</v>
          </cell>
          <cell r="D658">
            <v>770</v>
          </cell>
          <cell r="E658">
            <v>1</v>
          </cell>
          <cell r="F658">
            <v>770</v>
          </cell>
          <cell r="H658">
            <v>69.3</v>
          </cell>
          <cell r="I658" t="str">
            <v>E</v>
          </cell>
          <cell r="K658">
            <v>90</v>
          </cell>
          <cell r="P658">
            <v>0.09</v>
          </cell>
        </row>
        <row r="659">
          <cell r="F659">
            <v>0</v>
          </cell>
          <cell r="H659">
            <v>0</v>
          </cell>
          <cell r="P659">
            <v>0</v>
          </cell>
        </row>
        <row r="660">
          <cell r="A660" t="str">
            <v>ÁREA - SALA DE COMPRESSORES</v>
          </cell>
          <cell r="F660">
            <v>0</v>
          </cell>
          <cell r="H660">
            <v>0</v>
          </cell>
          <cell r="P660">
            <v>0</v>
          </cell>
        </row>
        <row r="661">
          <cell r="A661" t="str">
            <v>Montagem  de Estruturas Metálicas</v>
          </cell>
          <cell r="F661">
            <v>0</v>
          </cell>
          <cell r="H661">
            <v>0</v>
          </cell>
          <cell r="P661">
            <v>0</v>
          </cell>
        </row>
        <row r="662">
          <cell r="F662">
            <v>0</v>
          </cell>
          <cell r="H662">
            <v>0</v>
          </cell>
          <cell r="P662">
            <v>0</v>
          </cell>
        </row>
        <row r="663">
          <cell r="A663" t="str">
            <v>Estruturas</v>
          </cell>
          <cell r="C663" t="str">
            <v>kg</v>
          </cell>
          <cell r="D663">
            <v>12000</v>
          </cell>
          <cell r="E663">
            <v>1</v>
          </cell>
          <cell r="F663">
            <v>12000</v>
          </cell>
          <cell r="H663">
            <v>840</v>
          </cell>
          <cell r="I663" t="str">
            <v>E</v>
          </cell>
          <cell r="K663">
            <v>70</v>
          </cell>
          <cell r="P663">
            <v>7.0000000000000007E-2</v>
          </cell>
          <cell r="R663">
            <v>12000</v>
          </cell>
        </row>
        <row r="664">
          <cell r="F664">
            <v>0</v>
          </cell>
          <cell r="H664">
            <v>0</v>
          </cell>
          <cell r="P664">
            <v>0</v>
          </cell>
        </row>
        <row r="665">
          <cell r="A665" t="str">
            <v>Cobertura e Tapamento</v>
          </cell>
          <cell r="C665" t="str">
            <v>m²</v>
          </cell>
          <cell r="D665">
            <v>222</v>
          </cell>
          <cell r="F665">
            <v>0</v>
          </cell>
          <cell r="G665">
            <v>0.8</v>
          </cell>
          <cell r="H665">
            <v>177.60000000000002</v>
          </cell>
          <cell r="I665" t="str">
            <v>CT</v>
          </cell>
          <cell r="P665">
            <v>0.8</v>
          </cell>
        </row>
        <row r="666">
          <cell r="F666">
            <v>0</v>
          </cell>
          <cell r="H666">
            <v>0</v>
          </cell>
          <cell r="P666">
            <v>0</v>
          </cell>
        </row>
        <row r="667">
          <cell r="A667" t="str">
            <v>ÁREA - EXTERNA</v>
          </cell>
          <cell r="F667">
            <v>0</v>
          </cell>
          <cell r="H667">
            <v>0</v>
          </cell>
          <cell r="P667">
            <v>0</v>
          </cell>
        </row>
        <row r="668">
          <cell r="A668" t="str">
            <v>Montagem de Estruturas Metálicas do Pipe  Rack</v>
          </cell>
          <cell r="F668">
            <v>0</v>
          </cell>
          <cell r="H668">
            <v>0</v>
          </cell>
          <cell r="P668">
            <v>0</v>
          </cell>
        </row>
        <row r="669">
          <cell r="F669">
            <v>0</v>
          </cell>
          <cell r="H669">
            <v>0</v>
          </cell>
          <cell r="P669">
            <v>0</v>
          </cell>
        </row>
        <row r="670">
          <cell r="A670" t="str">
            <v>Estruturas</v>
          </cell>
          <cell r="C670" t="str">
            <v>Kg</v>
          </cell>
          <cell r="D670">
            <v>103300</v>
          </cell>
          <cell r="E670">
            <v>1</v>
          </cell>
          <cell r="F670">
            <v>103300</v>
          </cell>
          <cell r="H670">
            <v>5165</v>
          </cell>
          <cell r="I670" t="str">
            <v>E</v>
          </cell>
          <cell r="K670">
            <v>50</v>
          </cell>
          <cell r="P670">
            <v>0.05</v>
          </cell>
          <cell r="R670">
            <v>103300</v>
          </cell>
        </row>
        <row r="671">
          <cell r="F671">
            <v>0</v>
          </cell>
          <cell r="H671">
            <v>0</v>
          </cell>
          <cell r="P671">
            <v>0</v>
          </cell>
        </row>
        <row r="672">
          <cell r="A672" t="str">
            <v>Piso em chapa xadrez</v>
          </cell>
          <cell r="C672" t="str">
            <v>Kg</v>
          </cell>
          <cell r="D672">
            <v>10200</v>
          </cell>
          <cell r="E672">
            <v>1</v>
          </cell>
          <cell r="F672">
            <v>10200</v>
          </cell>
          <cell r="H672">
            <v>714</v>
          </cell>
          <cell r="I672" t="str">
            <v>E</v>
          </cell>
          <cell r="K672">
            <v>70</v>
          </cell>
          <cell r="P672">
            <v>7.0000000000000007E-2</v>
          </cell>
        </row>
        <row r="673">
          <cell r="F673">
            <v>0</v>
          </cell>
          <cell r="H673">
            <v>0</v>
          </cell>
          <cell r="P673">
            <v>0</v>
          </cell>
        </row>
        <row r="674">
          <cell r="A674" t="str">
            <v>Corrimão/guarda-corpo</v>
          </cell>
          <cell r="C674" t="str">
            <v>Kg</v>
          </cell>
          <cell r="D674">
            <v>1500</v>
          </cell>
          <cell r="E674">
            <v>1</v>
          </cell>
          <cell r="F674">
            <v>1500</v>
          </cell>
          <cell r="H674">
            <v>135</v>
          </cell>
          <cell r="I674" t="str">
            <v>E</v>
          </cell>
          <cell r="K674">
            <v>90</v>
          </cell>
          <cell r="P674">
            <v>0.09</v>
          </cell>
        </row>
        <row r="675">
          <cell r="F675">
            <v>0</v>
          </cell>
          <cell r="H675">
            <v>0</v>
          </cell>
          <cell r="P675">
            <v>0</v>
          </cell>
        </row>
        <row r="676">
          <cell r="A676" t="str">
            <v>TUBULAÇÃO</v>
          </cell>
          <cell r="P676">
            <v>0</v>
          </cell>
        </row>
        <row r="677">
          <cell r="F677">
            <v>0</v>
          </cell>
          <cell r="P677">
            <v>0</v>
          </cell>
        </row>
        <row r="678">
          <cell r="A678" t="str">
            <v>ÁREA - SALA DE COMPRESSORES</v>
          </cell>
          <cell r="F678">
            <v>0</v>
          </cell>
          <cell r="P678">
            <v>0</v>
          </cell>
        </row>
        <row r="679">
          <cell r="A679" t="str">
            <v xml:space="preserve">Tubo sem costura, ANSI B36.10, SCH.80, extremidades com  rosca NPT conforme </v>
          </cell>
          <cell r="F679">
            <v>0</v>
          </cell>
          <cell r="P679">
            <v>0</v>
          </cell>
        </row>
        <row r="680">
          <cell r="A680" t="str">
            <v>ANSI B 2.1, material em aço carbono conforme ASTM A-53 GR. A/B:</v>
          </cell>
          <cell r="F680">
            <v>0</v>
          </cell>
          <cell r="P680">
            <v>0</v>
          </cell>
        </row>
        <row r="681">
          <cell r="A681" t="str">
            <v>Diâmetro 1/2"</v>
          </cell>
          <cell r="B681" t="str">
            <v>TB80</v>
          </cell>
          <cell r="C681" t="str">
            <v>m</v>
          </cell>
          <cell r="D681">
            <v>12</v>
          </cell>
          <cell r="E681">
            <v>1.62</v>
          </cell>
          <cell r="F681">
            <v>19.440000000000001</v>
          </cell>
          <cell r="G681">
            <v>1</v>
          </cell>
          <cell r="H681">
            <v>12</v>
          </cell>
          <cell r="I681" t="str">
            <v>TACR</v>
          </cell>
          <cell r="P681">
            <v>1</v>
          </cell>
        </row>
        <row r="682">
          <cell r="F682">
            <v>0</v>
          </cell>
          <cell r="H682">
            <v>0</v>
          </cell>
          <cell r="P682">
            <v>0</v>
          </cell>
        </row>
        <row r="683">
          <cell r="A683" t="str">
            <v xml:space="preserve">Tubo sem costura, ANSI B36.10, SCH.80, extremidades com rosca NPT, conforme </v>
          </cell>
          <cell r="F683">
            <v>0</v>
          </cell>
          <cell r="H683">
            <v>0</v>
          </cell>
          <cell r="P683">
            <v>0</v>
          </cell>
        </row>
        <row r="684">
          <cell r="A684" t="str">
            <v>ANSI B 2.1, material em aço carbono conforme ASTM A-53 GR. A/B galvanizado:</v>
          </cell>
          <cell r="F684">
            <v>0</v>
          </cell>
          <cell r="H684">
            <v>0</v>
          </cell>
          <cell r="P684">
            <v>0</v>
          </cell>
        </row>
        <row r="685">
          <cell r="A685" t="str">
            <v>Diâmetro 1/2"</v>
          </cell>
          <cell r="B685" t="str">
            <v>TB80</v>
          </cell>
          <cell r="C685" t="str">
            <v>m</v>
          </cell>
          <cell r="D685">
            <v>1</v>
          </cell>
          <cell r="E685">
            <v>1.62</v>
          </cell>
          <cell r="F685">
            <v>1.62</v>
          </cell>
          <cell r="G685">
            <v>1</v>
          </cell>
          <cell r="H685">
            <v>1</v>
          </cell>
          <cell r="I685" t="str">
            <v>TACR</v>
          </cell>
          <cell r="P685">
            <v>1</v>
          </cell>
        </row>
        <row r="686">
          <cell r="A686" t="str">
            <v>Diâmetro 11/2"</v>
          </cell>
          <cell r="B686" t="str">
            <v>TB80</v>
          </cell>
          <cell r="C686" t="str">
            <v>m</v>
          </cell>
          <cell r="D686">
            <v>7</v>
          </cell>
          <cell r="E686">
            <v>5.4</v>
          </cell>
          <cell r="F686">
            <v>37.799999999999997</v>
          </cell>
          <cell r="G686">
            <v>1.5</v>
          </cell>
          <cell r="H686">
            <v>10.5</v>
          </cell>
          <cell r="I686" t="str">
            <v>TACR</v>
          </cell>
          <cell r="P686">
            <v>1.5</v>
          </cell>
        </row>
        <row r="687">
          <cell r="A687" t="str">
            <v>Diâmetro 2"</v>
          </cell>
          <cell r="B687" t="str">
            <v>TB80</v>
          </cell>
          <cell r="C687" t="str">
            <v>m</v>
          </cell>
          <cell r="D687">
            <v>1</v>
          </cell>
          <cell r="E687">
            <v>7.47</v>
          </cell>
          <cell r="F687">
            <v>7.47</v>
          </cell>
          <cell r="G687">
            <v>2</v>
          </cell>
          <cell r="H687">
            <v>2</v>
          </cell>
          <cell r="I687" t="str">
            <v>TACR</v>
          </cell>
          <cell r="P687">
            <v>2</v>
          </cell>
        </row>
        <row r="688">
          <cell r="F688">
            <v>0</v>
          </cell>
          <cell r="H688">
            <v>0</v>
          </cell>
          <cell r="P688">
            <v>0</v>
          </cell>
        </row>
        <row r="689">
          <cell r="A689" t="str">
            <v>Tubo aço carbono com costura, ANSI B36.10, SCH.40, extremidades chanfradas</v>
          </cell>
          <cell r="F689">
            <v>0</v>
          </cell>
          <cell r="H689">
            <v>0</v>
          </cell>
          <cell r="P689">
            <v>0</v>
          </cell>
        </row>
        <row r="690">
          <cell r="A690" t="str">
            <v>material em aço carbono, conforme ASTM A-53,GR. A/B:</v>
          </cell>
          <cell r="F690">
            <v>0</v>
          </cell>
          <cell r="H690">
            <v>0</v>
          </cell>
          <cell r="P690">
            <v>0</v>
          </cell>
        </row>
        <row r="691">
          <cell r="A691" t="str">
            <v>Diâmetro 21/2"</v>
          </cell>
          <cell r="B691" t="str">
            <v>TB40</v>
          </cell>
          <cell r="C691" t="str">
            <v>m</v>
          </cell>
          <cell r="D691">
            <v>10</v>
          </cell>
          <cell r="E691">
            <v>8.6199999999999992</v>
          </cell>
          <cell r="F691">
            <v>86.2</v>
          </cell>
          <cell r="G691">
            <v>2.5</v>
          </cell>
          <cell r="H691">
            <v>25</v>
          </cell>
          <cell r="I691" t="str">
            <v>TACS</v>
          </cell>
          <cell r="P691">
            <v>2.5</v>
          </cell>
        </row>
        <row r="692">
          <cell r="A692" t="str">
            <v>Diâmetro 3"</v>
          </cell>
          <cell r="B692" t="str">
            <v>TB40</v>
          </cell>
          <cell r="C692" t="str">
            <v>m</v>
          </cell>
          <cell r="D692">
            <v>26</v>
          </cell>
          <cell r="E692">
            <v>11.3</v>
          </cell>
          <cell r="F692">
            <v>293.8</v>
          </cell>
          <cell r="G692">
            <v>3</v>
          </cell>
          <cell r="H692">
            <v>78</v>
          </cell>
          <cell r="I692" t="str">
            <v>TACS</v>
          </cell>
          <cell r="P692">
            <v>3</v>
          </cell>
        </row>
        <row r="693">
          <cell r="A693" t="str">
            <v>Diâmetro 4"</v>
          </cell>
          <cell r="B693" t="str">
            <v>TB40</v>
          </cell>
          <cell r="C693" t="str">
            <v>m</v>
          </cell>
          <cell r="D693">
            <v>1</v>
          </cell>
          <cell r="E693">
            <v>16.100000000000001</v>
          </cell>
          <cell r="F693">
            <v>16.100000000000001</v>
          </cell>
          <cell r="G693">
            <v>4</v>
          </cell>
          <cell r="H693">
            <v>4</v>
          </cell>
          <cell r="I693" t="str">
            <v>TACS</v>
          </cell>
          <cell r="P693">
            <v>4</v>
          </cell>
        </row>
        <row r="694">
          <cell r="A694" t="str">
            <v>Diâmetro 6"</v>
          </cell>
          <cell r="B694" t="str">
            <v>TB40</v>
          </cell>
          <cell r="C694" t="str">
            <v>m</v>
          </cell>
          <cell r="D694">
            <v>71</v>
          </cell>
          <cell r="E694">
            <v>28.2</v>
          </cell>
          <cell r="F694">
            <v>2002.2</v>
          </cell>
          <cell r="G694">
            <v>6</v>
          </cell>
          <cell r="H694">
            <v>426</v>
          </cell>
          <cell r="I694" t="str">
            <v>TACS</v>
          </cell>
          <cell r="P694">
            <v>6</v>
          </cell>
        </row>
        <row r="695">
          <cell r="F695">
            <v>0</v>
          </cell>
          <cell r="H695">
            <v>0</v>
          </cell>
          <cell r="P695">
            <v>0</v>
          </cell>
        </row>
        <row r="696">
          <cell r="A696" t="str">
            <v xml:space="preserve">Tubo sem costura, ANSI B36.10, SCH.40, extremidades com rosca NPT, conforme </v>
          </cell>
          <cell r="F696">
            <v>0</v>
          </cell>
          <cell r="H696">
            <v>0</v>
          </cell>
          <cell r="P696">
            <v>0</v>
          </cell>
        </row>
        <row r="697">
          <cell r="A697" t="str">
            <v>ANSI B 2.1, material em aço carbono conforme ASTM A-53 GR. A/B galvanizado:</v>
          </cell>
          <cell r="F697">
            <v>0</v>
          </cell>
          <cell r="H697">
            <v>0</v>
          </cell>
          <cell r="P697">
            <v>0</v>
          </cell>
        </row>
        <row r="698">
          <cell r="A698" t="str">
            <v>Diâmetro 21/2"</v>
          </cell>
          <cell r="B698" t="str">
            <v>TB40</v>
          </cell>
          <cell r="C698" t="str">
            <v>m</v>
          </cell>
          <cell r="D698">
            <v>13</v>
          </cell>
          <cell r="E698">
            <v>8.6199999999999992</v>
          </cell>
          <cell r="F698">
            <v>112.06</v>
          </cell>
          <cell r="G698">
            <v>2.5</v>
          </cell>
          <cell r="H698">
            <v>32.5</v>
          </cell>
          <cell r="I698" t="str">
            <v>TACR</v>
          </cell>
          <cell r="P698">
            <v>2.5</v>
          </cell>
        </row>
        <row r="699">
          <cell r="F699">
            <v>0</v>
          </cell>
          <cell r="H699">
            <v>0</v>
          </cell>
          <cell r="P699">
            <v>0</v>
          </cell>
        </row>
        <row r="700">
          <cell r="A700" t="str">
            <v>Válvula esfera, 150 libras, extremidades com rosca NPT, conforme ANSI B 2.1,  material</v>
          </cell>
          <cell r="F700">
            <v>0</v>
          </cell>
          <cell r="H700">
            <v>0</v>
          </cell>
          <cell r="P700">
            <v>0</v>
          </cell>
        </row>
        <row r="701">
          <cell r="A701" t="str">
            <v xml:space="preserve"> do corpo em latão, interno aço inox ref. CIWAL figura 294 ou similar:</v>
          </cell>
          <cell r="F701">
            <v>0</v>
          </cell>
          <cell r="H701">
            <v>0</v>
          </cell>
          <cell r="P701">
            <v>0</v>
          </cell>
        </row>
        <row r="702">
          <cell r="A702" t="str">
            <v>Diâmetro 1/2"</v>
          </cell>
          <cell r="B702" t="str">
            <v>VV</v>
          </cell>
          <cell r="C702" t="str">
            <v>PC</v>
          </cell>
          <cell r="D702">
            <v>5</v>
          </cell>
          <cell r="F702">
            <v>0</v>
          </cell>
          <cell r="G702">
            <v>2</v>
          </cell>
          <cell r="H702">
            <v>10</v>
          </cell>
          <cell r="I702" t="str">
            <v>TACR</v>
          </cell>
          <cell r="P702">
            <v>2</v>
          </cell>
        </row>
        <row r="703">
          <cell r="A703" t="str">
            <v>Diâmetro 11/2"</v>
          </cell>
          <cell r="B703" t="str">
            <v>VV</v>
          </cell>
          <cell r="C703" t="str">
            <v>PC</v>
          </cell>
          <cell r="D703">
            <v>3</v>
          </cell>
          <cell r="F703">
            <v>0</v>
          </cell>
          <cell r="G703">
            <v>3</v>
          </cell>
          <cell r="H703">
            <v>9</v>
          </cell>
          <cell r="I703" t="str">
            <v>TACR</v>
          </cell>
          <cell r="P703">
            <v>3</v>
          </cell>
        </row>
        <row r="704">
          <cell r="A704" t="str">
            <v>Diâmetro 2"</v>
          </cell>
          <cell r="B704" t="str">
            <v>VV</v>
          </cell>
          <cell r="C704" t="str">
            <v>PC</v>
          </cell>
          <cell r="D704">
            <v>1</v>
          </cell>
          <cell r="F704">
            <v>0</v>
          </cell>
          <cell r="G704">
            <v>4</v>
          </cell>
          <cell r="H704">
            <v>4</v>
          </cell>
          <cell r="I704" t="str">
            <v>TACR</v>
          </cell>
          <cell r="P704">
            <v>4</v>
          </cell>
        </row>
        <row r="705">
          <cell r="F705">
            <v>0</v>
          </cell>
          <cell r="H705">
            <v>0</v>
          </cell>
          <cell r="P705">
            <v>0</v>
          </cell>
        </row>
        <row r="706">
          <cell r="A706" t="str">
            <v xml:space="preserve">Válvula esfera, 150 libras, extremidades com flange face plana material do corpo em aço </v>
          </cell>
          <cell r="F706">
            <v>0</v>
          </cell>
          <cell r="H706">
            <v>0</v>
          </cell>
          <cell r="P706">
            <v>0</v>
          </cell>
        </row>
        <row r="707">
          <cell r="A707" t="str">
            <v>carbono, interno aço inox ref. NIAGARA 303 e/ou similar:</v>
          </cell>
          <cell r="F707">
            <v>0</v>
          </cell>
          <cell r="H707">
            <v>0</v>
          </cell>
          <cell r="P707">
            <v>0</v>
          </cell>
        </row>
        <row r="708">
          <cell r="A708" t="str">
            <v>Diâmetro 21/2"</v>
          </cell>
          <cell r="B708" t="str">
            <v>VV</v>
          </cell>
          <cell r="C708" t="str">
            <v>PC</v>
          </cell>
          <cell r="D708">
            <v>1</v>
          </cell>
          <cell r="F708">
            <v>0</v>
          </cell>
          <cell r="G708">
            <v>5</v>
          </cell>
          <cell r="H708">
            <v>5</v>
          </cell>
          <cell r="I708" t="str">
            <v>TACR</v>
          </cell>
          <cell r="P708">
            <v>5</v>
          </cell>
        </row>
        <row r="709">
          <cell r="A709" t="str">
            <v>Diâmetro 3"</v>
          </cell>
          <cell r="B709" t="str">
            <v>VV</v>
          </cell>
          <cell r="C709" t="str">
            <v>PC</v>
          </cell>
          <cell r="D709">
            <v>7</v>
          </cell>
          <cell r="F709">
            <v>0</v>
          </cell>
          <cell r="G709">
            <v>6</v>
          </cell>
          <cell r="H709">
            <v>42</v>
          </cell>
          <cell r="I709" t="str">
            <v>TACR</v>
          </cell>
          <cell r="P709">
            <v>6</v>
          </cell>
        </row>
        <row r="710">
          <cell r="A710" t="str">
            <v>Diâmetro 6"</v>
          </cell>
          <cell r="B710" t="str">
            <v>VV</v>
          </cell>
          <cell r="C710" t="str">
            <v>PC</v>
          </cell>
          <cell r="D710">
            <v>10</v>
          </cell>
          <cell r="F710">
            <v>0</v>
          </cell>
          <cell r="G710">
            <v>12</v>
          </cell>
          <cell r="H710">
            <v>120</v>
          </cell>
          <cell r="I710" t="str">
            <v>TACR</v>
          </cell>
          <cell r="P710">
            <v>12</v>
          </cell>
        </row>
        <row r="711">
          <cell r="F711">
            <v>0</v>
          </cell>
          <cell r="H711">
            <v>0</v>
          </cell>
          <cell r="P711">
            <v>0</v>
          </cell>
        </row>
        <row r="712">
          <cell r="A712" t="str">
            <v>Suportes</v>
          </cell>
          <cell r="C712" t="str">
            <v>kg</v>
          </cell>
          <cell r="D712">
            <v>250</v>
          </cell>
          <cell r="E712">
            <v>1</v>
          </cell>
          <cell r="F712">
            <v>250</v>
          </cell>
          <cell r="G712">
            <v>0.15</v>
          </cell>
          <cell r="H712">
            <v>37.5</v>
          </cell>
          <cell r="I712" t="str">
            <v>F</v>
          </cell>
          <cell r="P712">
            <v>0.15</v>
          </cell>
        </row>
        <row r="713">
          <cell r="F713">
            <v>0</v>
          </cell>
          <cell r="H713">
            <v>0</v>
          </cell>
          <cell r="P713">
            <v>0</v>
          </cell>
        </row>
        <row r="714">
          <cell r="A714" t="str">
            <v>ÁREA - ESTOCAGEM E PREPARAÇÃO DE REAGENTES</v>
          </cell>
          <cell r="F714">
            <v>0</v>
          </cell>
          <cell r="H714">
            <v>0</v>
          </cell>
          <cell r="P714">
            <v>0</v>
          </cell>
        </row>
        <row r="715">
          <cell r="A715" t="str">
            <v xml:space="preserve">Tubo sem costura, ANSI B36.10, SCH.80, extremidades com rosca NPT conforme </v>
          </cell>
          <cell r="F715">
            <v>0</v>
          </cell>
          <cell r="H715">
            <v>0</v>
          </cell>
          <cell r="P715">
            <v>0</v>
          </cell>
        </row>
        <row r="716">
          <cell r="A716" t="str">
            <v>ANSI B 2.1, material em aço carbono, conforme ASTM A-53 GR. A/B:</v>
          </cell>
          <cell r="F716">
            <v>0</v>
          </cell>
          <cell r="H716">
            <v>0</v>
          </cell>
          <cell r="P716">
            <v>0</v>
          </cell>
        </row>
        <row r="717">
          <cell r="A717" t="str">
            <v>Diâmetro 1/2"</v>
          </cell>
          <cell r="B717" t="str">
            <v>TB80</v>
          </cell>
          <cell r="C717" t="str">
            <v>m</v>
          </cell>
          <cell r="D717">
            <v>1</v>
          </cell>
          <cell r="E717">
            <v>1.62</v>
          </cell>
          <cell r="F717">
            <v>1.62</v>
          </cell>
          <cell r="G717">
            <v>1</v>
          </cell>
          <cell r="H717">
            <v>1</v>
          </cell>
          <cell r="I717" t="str">
            <v>TACR</v>
          </cell>
          <cell r="P717">
            <v>1</v>
          </cell>
        </row>
        <row r="718">
          <cell r="A718" t="str">
            <v>Diâmetro 11/2"</v>
          </cell>
          <cell r="B718" t="str">
            <v>TB80</v>
          </cell>
          <cell r="C718" t="str">
            <v>m</v>
          </cell>
          <cell r="D718">
            <v>5</v>
          </cell>
          <cell r="E718">
            <v>5.4</v>
          </cell>
          <cell r="F718">
            <v>27</v>
          </cell>
          <cell r="G718">
            <v>1.5</v>
          </cell>
          <cell r="H718">
            <v>7.5</v>
          </cell>
          <cell r="I718" t="str">
            <v>TACR</v>
          </cell>
          <cell r="P718">
            <v>1.5</v>
          </cell>
        </row>
        <row r="719">
          <cell r="A719" t="str">
            <v>Diâmetro 2"</v>
          </cell>
          <cell r="B719" t="str">
            <v>TB80</v>
          </cell>
          <cell r="C719" t="str">
            <v>m</v>
          </cell>
          <cell r="D719">
            <v>55</v>
          </cell>
          <cell r="E719">
            <v>7.47</v>
          </cell>
          <cell r="F719">
            <v>410.85</v>
          </cell>
          <cell r="G719">
            <v>2</v>
          </cell>
          <cell r="H719">
            <v>110</v>
          </cell>
          <cell r="I719" t="str">
            <v>TACR</v>
          </cell>
          <cell r="P719">
            <v>2</v>
          </cell>
        </row>
        <row r="720">
          <cell r="F720">
            <v>0</v>
          </cell>
          <cell r="H720">
            <v>0</v>
          </cell>
          <cell r="P720">
            <v>0</v>
          </cell>
        </row>
        <row r="721">
          <cell r="A721" t="str">
            <v xml:space="preserve">Tubo com costura, ANSI B36.10, SCH.40, extremidades chanfradas, material em aço </v>
          </cell>
          <cell r="F721">
            <v>0</v>
          </cell>
          <cell r="H721">
            <v>0</v>
          </cell>
          <cell r="P721">
            <v>0</v>
          </cell>
        </row>
        <row r="722">
          <cell r="A722" t="str">
            <v>carbono, conforme ASTM A-53, GR. A/B:</v>
          </cell>
          <cell r="F722">
            <v>0</v>
          </cell>
          <cell r="H722">
            <v>0</v>
          </cell>
          <cell r="P722">
            <v>0</v>
          </cell>
        </row>
        <row r="723">
          <cell r="A723" t="str">
            <v>Diâmetro 21/2"</v>
          </cell>
          <cell r="B723" t="str">
            <v>TB40</v>
          </cell>
          <cell r="C723" t="str">
            <v>m</v>
          </cell>
          <cell r="D723">
            <v>46</v>
          </cell>
          <cell r="E723">
            <v>8.6199999999999992</v>
          </cell>
          <cell r="F723">
            <v>396.52</v>
          </cell>
          <cell r="G723">
            <v>2.5</v>
          </cell>
          <cell r="H723">
            <v>115</v>
          </cell>
          <cell r="I723" t="str">
            <v>TACS</v>
          </cell>
          <cell r="P723">
            <v>2.5</v>
          </cell>
        </row>
        <row r="724">
          <cell r="A724" t="str">
            <v>Diâmetro 3"</v>
          </cell>
          <cell r="B724" t="str">
            <v>TB40</v>
          </cell>
          <cell r="C724" t="str">
            <v>m</v>
          </cell>
          <cell r="D724">
            <v>61</v>
          </cell>
          <cell r="E724">
            <v>11.3</v>
          </cell>
          <cell r="F724">
            <v>689.3</v>
          </cell>
          <cell r="G724">
            <v>3</v>
          </cell>
          <cell r="H724">
            <v>183</v>
          </cell>
          <cell r="I724" t="str">
            <v>TACS</v>
          </cell>
          <cell r="P724">
            <v>3</v>
          </cell>
        </row>
        <row r="725">
          <cell r="A725" t="str">
            <v>Diâmetro 4"</v>
          </cell>
          <cell r="B725" t="str">
            <v>TB40</v>
          </cell>
          <cell r="C725" t="str">
            <v>m</v>
          </cell>
          <cell r="D725">
            <v>68</v>
          </cell>
          <cell r="E725">
            <v>16.100000000000001</v>
          </cell>
          <cell r="F725">
            <v>1094.8</v>
          </cell>
          <cell r="G725">
            <v>4</v>
          </cell>
          <cell r="H725">
            <v>272</v>
          </cell>
          <cell r="I725" t="str">
            <v>TACS</v>
          </cell>
          <cell r="P725">
            <v>4</v>
          </cell>
        </row>
        <row r="726">
          <cell r="A726" t="str">
            <v>Diâmetro 6"</v>
          </cell>
          <cell r="B726" t="str">
            <v>TB40</v>
          </cell>
          <cell r="C726" t="str">
            <v>m</v>
          </cell>
          <cell r="D726">
            <v>36</v>
          </cell>
          <cell r="E726">
            <v>28.2</v>
          </cell>
          <cell r="F726">
            <v>1015.2</v>
          </cell>
          <cell r="G726">
            <v>6</v>
          </cell>
          <cell r="H726">
            <v>216</v>
          </cell>
          <cell r="I726" t="str">
            <v>TACS</v>
          </cell>
          <cell r="P726">
            <v>6</v>
          </cell>
        </row>
        <row r="727">
          <cell r="F727">
            <v>0</v>
          </cell>
          <cell r="H727">
            <v>0</v>
          </cell>
          <cell r="P727">
            <v>0</v>
          </cell>
        </row>
        <row r="728">
          <cell r="A728" t="str">
            <v>Tubo sem costura, ANSI B36.10, SCH.80, extremidades planas material em aço carbono</v>
          </cell>
          <cell r="F728">
            <v>0</v>
          </cell>
          <cell r="H728">
            <v>0</v>
          </cell>
          <cell r="P728">
            <v>0</v>
          </cell>
        </row>
        <row r="729">
          <cell r="A729" t="str">
            <v>conforme ASTM A-53, GR. A/B:</v>
          </cell>
          <cell r="F729">
            <v>0</v>
          </cell>
          <cell r="H729">
            <v>0</v>
          </cell>
          <cell r="P729">
            <v>0</v>
          </cell>
        </row>
        <row r="730">
          <cell r="A730" t="str">
            <v>Diâmetro 1/2"</v>
          </cell>
          <cell r="B730" t="str">
            <v>TB80</v>
          </cell>
          <cell r="C730" t="str">
            <v>m</v>
          </cell>
          <cell r="D730">
            <v>2</v>
          </cell>
          <cell r="E730">
            <v>1.62</v>
          </cell>
          <cell r="F730">
            <v>3.24</v>
          </cell>
          <cell r="G730">
            <v>1</v>
          </cell>
          <cell r="H730">
            <v>2</v>
          </cell>
          <cell r="I730" t="str">
            <v>TACS</v>
          </cell>
          <cell r="P730">
            <v>1</v>
          </cell>
        </row>
        <row r="731">
          <cell r="A731" t="str">
            <v>Diâmetro 2"</v>
          </cell>
          <cell r="B731" t="str">
            <v>TB80</v>
          </cell>
          <cell r="C731" t="str">
            <v>m</v>
          </cell>
          <cell r="D731">
            <v>54</v>
          </cell>
          <cell r="E731">
            <v>7.47</v>
          </cell>
          <cell r="F731">
            <v>403.38</v>
          </cell>
          <cell r="G731">
            <v>2</v>
          </cell>
          <cell r="H731">
            <v>108</v>
          </cell>
          <cell r="I731" t="str">
            <v>TACS</v>
          </cell>
          <cell r="P731">
            <v>2</v>
          </cell>
        </row>
        <row r="732">
          <cell r="F732">
            <v>0</v>
          </cell>
          <cell r="H732">
            <v>0</v>
          </cell>
          <cell r="P732">
            <v>0</v>
          </cell>
        </row>
        <row r="733">
          <cell r="A733" t="str">
            <v>Tubo sem costura, SCH.10S, extremidades chanfradas, material em aço inox, conforme</v>
          </cell>
          <cell r="F733">
            <v>0</v>
          </cell>
          <cell r="H733">
            <v>0</v>
          </cell>
          <cell r="P733">
            <v>0</v>
          </cell>
        </row>
        <row r="734">
          <cell r="A734" t="str">
            <v>ASTM A-312 GR. TP 304:</v>
          </cell>
          <cell r="F734">
            <v>0</v>
          </cell>
          <cell r="H734">
            <v>0</v>
          </cell>
          <cell r="P734">
            <v>0</v>
          </cell>
        </row>
        <row r="735">
          <cell r="A735" t="str">
            <v>Diâmetro 11/2"</v>
          </cell>
          <cell r="B735" t="str">
            <v>TB10S</v>
          </cell>
          <cell r="C735" t="str">
            <v>m</v>
          </cell>
          <cell r="D735">
            <v>4</v>
          </cell>
          <cell r="E735">
            <v>3.16</v>
          </cell>
          <cell r="F735">
            <v>12.64</v>
          </cell>
          <cell r="G735">
            <v>2.25</v>
          </cell>
          <cell r="H735">
            <v>9</v>
          </cell>
          <cell r="I735" t="str">
            <v>TI</v>
          </cell>
          <cell r="P735">
            <v>2.25</v>
          </cell>
        </row>
        <row r="736">
          <cell r="A736" t="str">
            <v>Diâmetro 2"</v>
          </cell>
          <cell r="B736" t="str">
            <v>TB10S</v>
          </cell>
          <cell r="C736" t="str">
            <v>m</v>
          </cell>
          <cell r="D736">
            <v>8</v>
          </cell>
          <cell r="E736">
            <v>3.98</v>
          </cell>
          <cell r="F736">
            <v>31.84</v>
          </cell>
          <cell r="G736">
            <v>3</v>
          </cell>
          <cell r="H736">
            <v>24</v>
          </cell>
          <cell r="I736" t="str">
            <v>TI</v>
          </cell>
          <cell r="P736">
            <v>3</v>
          </cell>
        </row>
        <row r="737">
          <cell r="A737" t="str">
            <v>Diâmetro 3"</v>
          </cell>
          <cell r="B737" t="str">
            <v>TB10S</v>
          </cell>
          <cell r="C737" t="str">
            <v>m</v>
          </cell>
          <cell r="D737">
            <v>9</v>
          </cell>
          <cell r="E737">
            <v>6.45</v>
          </cell>
          <cell r="F737">
            <v>58.05</v>
          </cell>
          <cell r="G737">
            <v>4.5</v>
          </cell>
          <cell r="H737">
            <v>40.5</v>
          </cell>
          <cell r="I737" t="str">
            <v>TI</v>
          </cell>
          <cell r="P737">
            <v>4.5</v>
          </cell>
        </row>
        <row r="738">
          <cell r="F738">
            <v>0</v>
          </cell>
          <cell r="H738">
            <v>0</v>
          </cell>
          <cell r="P738">
            <v>0</v>
          </cell>
        </row>
        <row r="739">
          <cell r="A739" t="str">
            <v>Tubo sem costura, ANSI B 36.10, SCH 40, extremidades chanfradas, material em aço</v>
          </cell>
          <cell r="F739">
            <v>0</v>
          </cell>
          <cell r="H739">
            <v>0</v>
          </cell>
          <cell r="P739">
            <v>0</v>
          </cell>
        </row>
        <row r="740">
          <cell r="A740" t="str">
            <v>carbono conforme ASTM A-53 GR. A/B:</v>
          </cell>
          <cell r="F740">
            <v>0</v>
          </cell>
          <cell r="H740">
            <v>0</v>
          </cell>
          <cell r="P740">
            <v>0</v>
          </cell>
        </row>
        <row r="741">
          <cell r="A741" t="str">
            <v>Diâmetro 21/2"</v>
          </cell>
          <cell r="B741" t="str">
            <v>TB40</v>
          </cell>
          <cell r="C741" t="str">
            <v>m</v>
          </cell>
          <cell r="D741">
            <v>18</v>
          </cell>
          <cell r="E741">
            <v>8.6199999999999992</v>
          </cell>
          <cell r="F741">
            <v>155.16</v>
          </cell>
          <cell r="G741">
            <v>2.5</v>
          </cell>
          <cell r="H741">
            <v>45</v>
          </cell>
          <cell r="I741" t="str">
            <v>TACS</v>
          </cell>
          <cell r="P741">
            <v>2.5</v>
          </cell>
        </row>
        <row r="742">
          <cell r="A742" t="str">
            <v>Diâmetro 3"</v>
          </cell>
          <cell r="B742" t="str">
            <v>TB40</v>
          </cell>
          <cell r="C742" t="str">
            <v>m</v>
          </cell>
          <cell r="D742">
            <v>136</v>
          </cell>
          <cell r="E742">
            <v>11.3</v>
          </cell>
          <cell r="F742">
            <v>1536.8</v>
          </cell>
          <cell r="G742">
            <v>3</v>
          </cell>
          <cell r="H742">
            <v>408</v>
          </cell>
          <cell r="I742" t="str">
            <v>TACS</v>
          </cell>
          <cell r="P742">
            <v>3</v>
          </cell>
        </row>
        <row r="743">
          <cell r="A743" t="str">
            <v>Diâmetro 4"</v>
          </cell>
          <cell r="B743" t="str">
            <v>TB40</v>
          </cell>
          <cell r="C743" t="str">
            <v>m</v>
          </cell>
          <cell r="D743">
            <v>32</v>
          </cell>
          <cell r="E743">
            <v>16.100000000000001</v>
          </cell>
          <cell r="F743">
            <v>515.20000000000005</v>
          </cell>
          <cell r="G743">
            <v>4</v>
          </cell>
          <cell r="H743">
            <v>128</v>
          </cell>
          <cell r="I743" t="str">
            <v>TACS</v>
          </cell>
          <cell r="P743">
            <v>4</v>
          </cell>
        </row>
        <row r="744">
          <cell r="A744" t="str">
            <v>Diâmetro 5"</v>
          </cell>
          <cell r="B744" t="str">
            <v>TB40</v>
          </cell>
          <cell r="C744" t="str">
            <v>m</v>
          </cell>
          <cell r="D744">
            <v>2</v>
          </cell>
          <cell r="E744">
            <v>21.8</v>
          </cell>
          <cell r="F744">
            <v>43.6</v>
          </cell>
          <cell r="G744">
            <v>5</v>
          </cell>
          <cell r="H744">
            <v>10</v>
          </cell>
          <cell r="I744" t="str">
            <v>TACS</v>
          </cell>
          <cell r="P744">
            <v>5</v>
          </cell>
        </row>
        <row r="745">
          <cell r="A745" t="str">
            <v>Diâmetro 6"</v>
          </cell>
          <cell r="B745" t="str">
            <v>TB40</v>
          </cell>
          <cell r="C745" t="str">
            <v>m</v>
          </cell>
          <cell r="D745">
            <v>6</v>
          </cell>
          <cell r="E745">
            <v>28.2</v>
          </cell>
          <cell r="F745">
            <v>169.2</v>
          </cell>
          <cell r="G745">
            <v>6</v>
          </cell>
          <cell r="H745">
            <v>36</v>
          </cell>
          <cell r="I745" t="str">
            <v>TACS</v>
          </cell>
          <cell r="P745">
            <v>6</v>
          </cell>
        </row>
        <row r="746">
          <cell r="F746">
            <v>0</v>
          </cell>
          <cell r="H746">
            <v>0</v>
          </cell>
          <cell r="P746">
            <v>0</v>
          </cell>
        </row>
        <row r="747">
          <cell r="A747" t="str">
            <v>Válvula borboleta, tipo WAFER, 150 libras, material do corpo em FºFº, interno FºFº,</v>
          </cell>
          <cell r="F747">
            <v>0</v>
          </cell>
          <cell r="H747">
            <v>0</v>
          </cell>
          <cell r="P747">
            <v>0</v>
          </cell>
        </row>
        <row r="748">
          <cell r="A748" t="str">
            <v>ref. NIAGARA figura 540 e 550 ou similar:</v>
          </cell>
          <cell r="F748">
            <v>0</v>
          </cell>
          <cell r="H748">
            <v>0</v>
          </cell>
          <cell r="P748">
            <v>0</v>
          </cell>
        </row>
        <row r="749">
          <cell r="A749" t="str">
            <v>Diâmetro 4"</v>
          </cell>
          <cell r="B749" t="str">
            <v>VV</v>
          </cell>
          <cell r="C749" t="str">
            <v>PC</v>
          </cell>
          <cell r="D749">
            <v>20</v>
          </cell>
          <cell r="F749">
            <v>0</v>
          </cell>
          <cell r="G749">
            <v>8</v>
          </cell>
          <cell r="H749">
            <v>160</v>
          </cell>
          <cell r="I749" t="str">
            <v>TACS</v>
          </cell>
          <cell r="P749">
            <v>8</v>
          </cell>
        </row>
        <row r="750">
          <cell r="A750" t="str">
            <v>Diâmetro 6"</v>
          </cell>
          <cell r="B750" t="str">
            <v>VV</v>
          </cell>
          <cell r="C750" t="str">
            <v>PC</v>
          </cell>
          <cell r="D750">
            <v>1</v>
          </cell>
          <cell r="F750">
            <v>0</v>
          </cell>
          <cell r="G750">
            <v>12</v>
          </cell>
          <cell r="H750">
            <v>12</v>
          </cell>
          <cell r="I750" t="str">
            <v>TACS</v>
          </cell>
          <cell r="P750">
            <v>12</v>
          </cell>
        </row>
        <row r="751">
          <cell r="F751">
            <v>0</v>
          </cell>
          <cell r="H751">
            <v>0</v>
          </cell>
          <cell r="P751">
            <v>0</v>
          </cell>
        </row>
        <row r="752">
          <cell r="A752" t="str">
            <v xml:space="preserve">Válvula esfera, 150 libras, extremidades com rosca NPT, conforme ANSI B 2.1, material </v>
          </cell>
          <cell r="F752">
            <v>0</v>
          </cell>
          <cell r="H752">
            <v>0</v>
          </cell>
          <cell r="P752">
            <v>0</v>
          </cell>
        </row>
        <row r="753">
          <cell r="A753" t="str">
            <v>do corpo em latão, interno aço inox, ref. CIWAL figura 294 ou similar:</v>
          </cell>
          <cell r="F753">
            <v>0</v>
          </cell>
          <cell r="H753">
            <v>0</v>
          </cell>
          <cell r="P753">
            <v>0</v>
          </cell>
        </row>
        <row r="754">
          <cell r="A754" t="str">
            <v>Diâmetro 1/2"</v>
          </cell>
          <cell r="B754" t="str">
            <v>VV</v>
          </cell>
          <cell r="C754" t="str">
            <v>PC</v>
          </cell>
          <cell r="D754">
            <v>2</v>
          </cell>
          <cell r="F754">
            <v>0</v>
          </cell>
          <cell r="G754">
            <v>2</v>
          </cell>
          <cell r="H754">
            <v>4</v>
          </cell>
          <cell r="I754" t="str">
            <v>TACS</v>
          </cell>
          <cell r="P754">
            <v>2</v>
          </cell>
        </row>
        <row r="755">
          <cell r="A755" t="str">
            <v>Diâmetro 2"</v>
          </cell>
          <cell r="B755" t="str">
            <v>VV</v>
          </cell>
          <cell r="C755" t="str">
            <v>PC</v>
          </cell>
          <cell r="D755">
            <v>10</v>
          </cell>
          <cell r="F755">
            <v>0</v>
          </cell>
          <cell r="G755">
            <v>4</v>
          </cell>
          <cell r="H755">
            <v>40</v>
          </cell>
          <cell r="I755" t="str">
            <v>TACS</v>
          </cell>
          <cell r="P755">
            <v>4</v>
          </cell>
        </row>
        <row r="756">
          <cell r="F756">
            <v>0</v>
          </cell>
          <cell r="H756">
            <v>0</v>
          </cell>
          <cell r="P756">
            <v>0</v>
          </cell>
        </row>
        <row r="757">
          <cell r="A757" t="str">
            <v xml:space="preserve">Válvula diafragma, 150 libras, extremidade com flange face plana material do corpo em </v>
          </cell>
          <cell r="F757">
            <v>0</v>
          </cell>
          <cell r="H757">
            <v>0</v>
          </cell>
          <cell r="P757">
            <v>0</v>
          </cell>
        </row>
        <row r="758">
          <cell r="A758" t="str">
            <v>FºFº, interno em butil, ref. CIVA figura 675 ou similar:</v>
          </cell>
          <cell r="F758">
            <v>0</v>
          </cell>
          <cell r="H758">
            <v>0</v>
          </cell>
          <cell r="P758">
            <v>0</v>
          </cell>
        </row>
        <row r="759">
          <cell r="A759" t="str">
            <v>Diâmetro 1/2"</v>
          </cell>
          <cell r="B759" t="str">
            <v>VV</v>
          </cell>
          <cell r="C759" t="str">
            <v>PC</v>
          </cell>
          <cell r="D759">
            <v>6</v>
          </cell>
          <cell r="F759">
            <v>0</v>
          </cell>
          <cell r="G759">
            <v>2</v>
          </cell>
          <cell r="H759">
            <v>12</v>
          </cell>
          <cell r="I759" t="str">
            <v>TACS</v>
          </cell>
          <cell r="P759">
            <v>2</v>
          </cell>
        </row>
        <row r="760">
          <cell r="A760" t="str">
            <v>Diâmetro 2"</v>
          </cell>
          <cell r="B760" t="str">
            <v>VV</v>
          </cell>
          <cell r="C760" t="str">
            <v>PC</v>
          </cell>
          <cell r="D760">
            <v>16</v>
          </cell>
          <cell r="F760">
            <v>0</v>
          </cell>
          <cell r="G760">
            <v>4</v>
          </cell>
          <cell r="H760">
            <v>64</v>
          </cell>
          <cell r="I760" t="str">
            <v>TACS</v>
          </cell>
          <cell r="P760">
            <v>4</v>
          </cell>
        </row>
        <row r="761">
          <cell r="A761" t="str">
            <v>Diâmetro 21/2"</v>
          </cell>
          <cell r="B761" t="str">
            <v>VV</v>
          </cell>
          <cell r="C761" t="str">
            <v>PC</v>
          </cell>
          <cell r="D761">
            <v>5</v>
          </cell>
          <cell r="F761">
            <v>0</v>
          </cell>
          <cell r="G761">
            <v>5</v>
          </cell>
          <cell r="H761">
            <v>25</v>
          </cell>
          <cell r="I761" t="str">
            <v>TACS</v>
          </cell>
          <cell r="P761">
            <v>5</v>
          </cell>
        </row>
        <row r="762">
          <cell r="A762" t="str">
            <v>Diâmetro 3"</v>
          </cell>
          <cell r="B762" t="str">
            <v>VV</v>
          </cell>
          <cell r="C762" t="str">
            <v>PC</v>
          </cell>
          <cell r="D762">
            <v>24</v>
          </cell>
          <cell r="F762">
            <v>0</v>
          </cell>
          <cell r="G762">
            <v>6</v>
          </cell>
          <cell r="H762">
            <v>144</v>
          </cell>
          <cell r="I762" t="str">
            <v>TACS</v>
          </cell>
          <cell r="P762">
            <v>6</v>
          </cell>
        </row>
        <row r="763">
          <cell r="A763" t="str">
            <v>Diâmetro 4"</v>
          </cell>
          <cell r="B763" t="str">
            <v>VV</v>
          </cell>
          <cell r="C763" t="str">
            <v>PC</v>
          </cell>
          <cell r="D763">
            <v>19</v>
          </cell>
          <cell r="F763">
            <v>0</v>
          </cell>
          <cell r="G763">
            <v>8</v>
          </cell>
          <cell r="H763">
            <v>152</v>
          </cell>
          <cell r="I763" t="str">
            <v>TACS</v>
          </cell>
          <cell r="P763">
            <v>8</v>
          </cell>
        </row>
        <row r="764">
          <cell r="F764">
            <v>0</v>
          </cell>
          <cell r="H764">
            <v>0</v>
          </cell>
          <cell r="P764">
            <v>0</v>
          </cell>
        </row>
        <row r="765">
          <cell r="A765" t="str">
            <v>Válvula esfera, 150 libras, extremidades com flange face plana, material do corpo em aço</v>
          </cell>
          <cell r="F765">
            <v>0</v>
          </cell>
          <cell r="H765">
            <v>0</v>
          </cell>
          <cell r="P765">
            <v>0</v>
          </cell>
        </row>
        <row r="766">
          <cell r="A766" t="str">
            <v>carbono, interno aço inox, ref. NIAGARA 303 ou similar:</v>
          </cell>
          <cell r="F766">
            <v>0</v>
          </cell>
          <cell r="H766">
            <v>0</v>
          </cell>
          <cell r="P766">
            <v>0</v>
          </cell>
        </row>
        <row r="767">
          <cell r="A767" t="str">
            <v>Diâmetro 21/2"</v>
          </cell>
          <cell r="B767" t="str">
            <v>VV</v>
          </cell>
          <cell r="C767" t="str">
            <v>PC</v>
          </cell>
          <cell r="D767">
            <v>10</v>
          </cell>
          <cell r="F767">
            <v>0</v>
          </cell>
          <cell r="G767">
            <v>5</v>
          </cell>
          <cell r="H767">
            <v>50</v>
          </cell>
          <cell r="I767" t="str">
            <v>TACS</v>
          </cell>
          <cell r="P767">
            <v>5</v>
          </cell>
        </row>
        <row r="768">
          <cell r="A768" t="str">
            <v>Diâmetro 4"</v>
          </cell>
          <cell r="B768" t="str">
            <v>VV</v>
          </cell>
          <cell r="C768" t="str">
            <v>PC</v>
          </cell>
          <cell r="D768">
            <v>2</v>
          </cell>
          <cell r="F768">
            <v>0</v>
          </cell>
          <cell r="G768">
            <v>8</v>
          </cell>
          <cell r="H768">
            <v>16</v>
          </cell>
          <cell r="I768" t="str">
            <v>TACS</v>
          </cell>
          <cell r="P768">
            <v>8</v>
          </cell>
        </row>
        <row r="769">
          <cell r="F769">
            <v>0</v>
          </cell>
          <cell r="H769">
            <v>0</v>
          </cell>
          <cell r="P769">
            <v>0</v>
          </cell>
        </row>
        <row r="770">
          <cell r="A770" t="str">
            <v>Válvula de retenção, 800 libras, extremidades com encaixe para solda, material do corpo</v>
          </cell>
          <cell r="F770">
            <v>0</v>
          </cell>
          <cell r="H770">
            <v>0</v>
          </cell>
          <cell r="P770">
            <v>0</v>
          </cell>
        </row>
        <row r="771">
          <cell r="A771" t="str">
            <v>em aço carbono, interno aço inox, ref. CIWAL figura 251 ou similar:</v>
          </cell>
          <cell r="F771">
            <v>0</v>
          </cell>
          <cell r="H771">
            <v>0</v>
          </cell>
          <cell r="P771">
            <v>0</v>
          </cell>
        </row>
        <row r="772">
          <cell r="A772" t="str">
            <v>Diâmetro 2"</v>
          </cell>
          <cell r="B772" t="str">
            <v>VV</v>
          </cell>
          <cell r="C772" t="str">
            <v>PC</v>
          </cell>
          <cell r="D772">
            <v>2</v>
          </cell>
          <cell r="F772">
            <v>0</v>
          </cell>
          <cell r="G772">
            <v>4</v>
          </cell>
          <cell r="H772">
            <v>8</v>
          </cell>
          <cell r="I772" t="str">
            <v>TACS</v>
          </cell>
          <cell r="P772">
            <v>4</v>
          </cell>
        </row>
        <row r="773">
          <cell r="F773">
            <v>0</v>
          </cell>
          <cell r="H773">
            <v>0</v>
          </cell>
          <cell r="P773">
            <v>0</v>
          </cell>
        </row>
        <row r="774">
          <cell r="A774" t="str">
            <v>Válvula de retenção, tipo WAFER, 150 libras, material do corpo em aço carbono</v>
          </cell>
          <cell r="F774">
            <v>0</v>
          </cell>
          <cell r="H774">
            <v>0</v>
          </cell>
          <cell r="P774">
            <v>0</v>
          </cell>
        </row>
        <row r="775">
          <cell r="A775" t="str">
            <v>interno aço inox, ref. NIAGARA figura 80-111B e 80-111A ou similar:</v>
          </cell>
          <cell r="F775">
            <v>0</v>
          </cell>
          <cell r="H775">
            <v>0</v>
          </cell>
          <cell r="P775">
            <v>0</v>
          </cell>
        </row>
        <row r="776">
          <cell r="A776" t="str">
            <v>Diâmetro 21/2"</v>
          </cell>
          <cell r="B776" t="str">
            <v>VV</v>
          </cell>
          <cell r="C776" t="str">
            <v>PC</v>
          </cell>
          <cell r="D776">
            <v>3</v>
          </cell>
          <cell r="F776">
            <v>0</v>
          </cell>
          <cell r="G776">
            <v>5</v>
          </cell>
          <cell r="H776">
            <v>15</v>
          </cell>
          <cell r="I776" t="str">
            <v>TACS</v>
          </cell>
          <cell r="P776">
            <v>5</v>
          </cell>
        </row>
        <row r="777">
          <cell r="F777">
            <v>0</v>
          </cell>
          <cell r="H777">
            <v>0</v>
          </cell>
          <cell r="P777">
            <v>0</v>
          </cell>
        </row>
        <row r="778">
          <cell r="A778" t="str">
            <v>Válvula de retenção, tipo WAFER, 150 libras, material do corpo em aço carbono, interno</v>
          </cell>
          <cell r="F778">
            <v>0</v>
          </cell>
          <cell r="H778">
            <v>0</v>
          </cell>
          <cell r="P778">
            <v>0</v>
          </cell>
        </row>
        <row r="779">
          <cell r="A779" t="str">
            <v>aço inox, ref. NIAGARA figura 80-460B ou similar:</v>
          </cell>
          <cell r="F779">
            <v>0</v>
          </cell>
          <cell r="H779">
            <v>0</v>
          </cell>
          <cell r="P779">
            <v>0</v>
          </cell>
        </row>
        <row r="780">
          <cell r="A780" t="str">
            <v>Diâmetro 21/2"</v>
          </cell>
          <cell r="B780" t="str">
            <v>VV</v>
          </cell>
          <cell r="C780" t="str">
            <v>PC</v>
          </cell>
          <cell r="D780">
            <v>1</v>
          </cell>
          <cell r="F780">
            <v>0</v>
          </cell>
          <cell r="G780">
            <v>5</v>
          </cell>
          <cell r="H780">
            <v>5</v>
          </cell>
          <cell r="I780" t="str">
            <v>TACS</v>
          </cell>
          <cell r="P780">
            <v>5</v>
          </cell>
        </row>
        <row r="781">
          <cell r="A781" t="str">
            <v>Diâmetro 3"</v>
          </cell>
          <cell r="B781" t="str">
            <v>VV</v>
          </cell>
          <cell r="C781" t="str">
            <v>PC</v>
          </cell>
          <cell r="D781">
            <v>7</v>
          </cell>
          <cell r="F781">
            <v>0</v>
          </cell>
          <cell r="G781">
            <v>6</v>
          </cell>
          <cell r="H781">
            <v>42</v>
          </cell>
          <cell r="I781" t="str">
            <v>TACS</v>
          </cell>
          <cell r="P781">
            <v>6</v>
          </cell>
        </row>
        <row r="782">
          <cell r="A782" t="str">
            <v>Diâmetro 4"</v>
          </cell>
          <cell r="B782" t="str">
            <v>VV</v>
          </cell>
          <cell r="C782" t="str">
            <v>PC</v>
          </cell>
          <cell r="D782">
            <v>2</v>
          </cell>
          <cell r="F782">
            <v>0</v>
          </cell>
          <cell r="G782">
            <v>8</v>
          </cell>
          <cell r="H782">
            <v>16</v>
          </cell>
          <cell r="I782" t="str">
            <v>TACS</v>
          </cell>
          <cell r="P782">
            <v>8</v>
          </cell>
        </row>
        <row r="783">
          <cell r="F783">
            <v>0</v>
          </cell>
          <cell r="H783">
            <v>0</v>
          </cell>
          <cell r="P783">
            <v>0</v>
          </cell>
        </row>
        <row r="784">
          <cell r="A784" t="str">
            <v>Suportes</v>
          </cell>
          <cell r="C784" t="str">
            <v>kg</v>
          </cell>
          <cell r="D784">
            <v>1000</v>
          </cell>
          <cell r="E784">
            <v>1</v>
          </cell>
          <cell r="F784">
            <v>1000</v>
          </cell>
          <cell r="G784">
            <v>0.15</v>
          </cell>
          <cell r="H784">
            <v>150</v>
          </cell>
          <cell r="I784" t="str">
            <v>F</v>
          </cell>
          <cell r="P784">
            <v>0.15</v>
          </cell>
        </row>
        <row r="785">
          <cell r="F785">
            <v>0</v>
          </cell>
          <cell r="H785">
            <v>0</v>
          </cell>
          <cell r="P785">
            <v>0</v>
          </cell>
        </row>
        <row r="786">
          <cell r="A786" t="str">
            <v>ÁREA - PRÉDIO DO PENEIRAMENTO</v>
          </cell>
          <cell r="F786">
            <v>0</v>
          </cell>
          <cell r="H786">
            <v>0</v>
          </cell>
          <cell r="P786">
            <v>0</v>
          </cell>
        </row>
        <row r="787">
          <cell r="A787" t="str">
            <v xml:space="preserve">Tubo sem costura, ANSI B36.10, SCH.80, extremidades com rosca NPT conforme </v>
          </cell>
          <cell r="F787">
            <v>0</v>
          </cell>
          <cell r="H787">
            <v>0</v>
          </cell>
          <cell r="P787">
            <v>0</v>
          </cell>
        </row>
        <row r="788">
          <cell r="A788" t="str">
            <v>ANSI B 2.1, material em aço carbono, conforme ASTM A-53 GR. A/B:</v>
          </cell>
          <cell r="F788">
            <v>0</v>
          </cell>
          <cell r="H788">
            <v>0</v>
          </cell>
          <cell r="P788">
            <v>0</v>
          </cell>
        </row>
        <row r="789">
          <cell r="A789" t="str">
            <v>Diâmetro 1/2"</v>
          </cell>
          <cell r="B789" t="str">
            <v>TB80</v>
          </cell>
          <cell r="C789" t="str">
            <v>m</v>
          </cell>
          <cell r="D789">
            <v>3</v>
          </cell>
          <cell r="E789">
            <v>1.62</v>
          </cell>
          <cell r="F789">
            <v>4.8600000000000003</v>
          </cell>
          <cell r="G789">
            <v>1</v>
          </cell>
          <cell r="H789">
            <v>3</v>
          </cell>
          <cell r="I789" t="str">
            <v>TACR</v>
          </cell>
          <cell r="P789">
            <v>1</v>
          </cell>
        </row>
        <row r="790">
          <cell r="A790" t="str">
            <v>Diâmetro 3/4"</v>
          </cell>
          <cell r="B790" t="str">
            <v>TB80</v>
          </cell>
          <cell r="C790" t="str">
            <v>m</v>
          </cell>
          <cell r="D790">
            <v>3</v>
          </cell>
          <cell r="E790">
            <v>2.19</v>
          </cell>
          <cell r="F790">
            <v>6.57</v>
          </cell>
          <cell r="G790">
            <v>1</v>
          </cell>
          <cell r="H790">
            <v>3</v>
          </cell>
          <cell r="I790" t="str">
            <v>TACR</v>
          </cell>
          <cell r="P790">
            <v>1</v>
          </cell>
        </row>
        <row r="791">
          <cell r="A791" t="str">
            <v>Diâmetro 1"</v>
          </cell>
          <cell r="B791" t="str">
            <v>TB80</v>
          </cell>
          <cell r="C791" t="str">
            <v>m</v>
          </cell>
          <cell r="D791">
            <v>3</v>
          </cell>
          <cell r="E791">
            <v>3.23</v>
          </cell>
          <cell r="F791">
            <v>9.69</v>
          </cell>
          <cell r="G791">
            <v>1</v>
          </cell>
          <cell r="H791">
            <v>3</v>
          </cell>
          <cell r="I791" t="str">
            <v>TACR</v>
          </cell>
          <cell r="P791">
            <v>1</v>
          </cell>
        </row>
        <row r="792">
          <cell r="A792" t="str">
            <v>Diâmetro 2"</v>
          </cell>
          <cell r="B792" t="str">
            <v>TB80</v>
          </cell>
          <cell r="C792" t="str">
            <v>m</v>
          </cell>
          <cell r="D792">
            <v>120</v>
          </cell>
          <cell r="E792">
            <v>7.47</v>
          </cell>
          <cell r="F792">
            <v>896.4</v>
          </cell>
          <cell r="G792">
            <v>2</v>
          </cell>
          <cell r="H792">
            <v>240</v>
          </cell>
          <cell r="I792" t="str">
            <v>TACR</v>
          </cell>
          <cell r="P792">
            <v>2</v>
          </cell>
        </row>
        <row r="793">
          <cell r="F793">
            <v>0</v>
          </cell>
          <cell r="H793">
            <v>0</v>
          </cell>
          <cell r="P793">
            <v>0</v>
          </cell>
        </row>
        <row r="794">
          <cell r="A794" t="str">
            <v>Tubo de PEAD, PN 16, extremidade plana material em polietileno de alta densidade</v>
          </cell>
          <cell r="F794">
            <v>0</v>
          </cell>
          <cell r="H794">
            <v>0</v>
          </cell>
          <cell r="P794">
            <v>0</v>
          </cell>
        </row>
        <row r="795">
          <cell r="A795" t="str">
            <v>Diâmetro 180 mm</v>
          </cell>
          <cell r="B795" t="str">
            <v>TBPEAD</v>
          </cell>
          <cell r="C795" t="str">
            <v>m</v>
          </cell>
          <cell r="D795">
            <v>6</v>
          </cell>
          <cell r="E795">
            <v>4.5999999999999996</v>
          </cell>
          <cell r="F795">
            <v>27.6</v>
          </cell>
          <cell r="G795">
            <v>0.44</v>
          </cell>
          <cell r="H795">
            <v>2.64</v>
          </cell>
          <cell r="I795" t="str">
            <v>TPEADS</v>
          </cell>
          <cell r="P795">
            <v>0.44</v>
          </cell>
        </row>
        <row r="796">
          <cell r="A796" t="str">
            <v>Diâmetro  225 mm</v>
          </cell>
          <cell r="B796" t="str">
            <v>TBPEAD</v>
          </cell>
          <cell r="C796" t="str">
            <v>m</v>
          </cell>
          <cell r="D796">
            <v>10</v>
          </cell>
          <cell r="E796">
            <v>5.7</v>
          </cell>
          <cell r="F796">
            <v>57</v>
          </cell>
          <cell r="G796">
            <v>0.55000000000000004</v>
          </cell>
          <cell r="H796">
            <v>5.5</v>
          </cell>
          <cell r="I796" t="str">
            <v>TPEADS</v>
          </cell>
          <cell r="P796">
            <v>0.55000000000000004</v>
          </cell>
        </row>
        <row r="797">
          <cell r="A797" t="str">
            <v>Diâmetro  315 mm</v>
          </cell>
          <cell r="B797" t="str">
            <v>TBPEAD</v>
          </cell>
          <cell r="C797" t="str">
            <v>m</v>
          </cell>
          <cell r="D797">
            <v>75</v>
          </cell>
          <cell r="E797">
            <v>6.8</v>
          </cell>
          <cell r="F797">
            <v>510</v>
          </cell>
          <cell r="G797">
            <v>0.66</v>
          </cell>
          <cell r="H797">
            <v>49.5</v>
          </cell>
          <cell r="I797" t="str">
            <v>TPEADS</v>
          </cell>
          <cell r="P797">
            <v>0.66</v>
          </cell>
        </row>
        <row r="798">
          <cell r="A798" t="str">
            <v>Diâmetro  355 mm</v>
          </cell>
          <cell r="B798" t="str">
            <v>TBPEAD</v>
          </cell>
          <cell r="C798" t="str">
            <v>m</v>
          </cell>
          <cell r="D798">
            <v>11</v>
          </cell>
          <cell r="E798">
            <v>7.9</v>
          </cell>
          <cell r="F798">
            <v>86.9</v>
          </cell>
          <cell r="G798">
            <v>0.77</v>
          </cell>
          <cell r="H798">
            <v>8.4700000000000006</v>
          </cell>
          <cell r="I798" t="str">
            <v>TPEADS</v>
          </cell>
          <cell r="P798">
            <v>0.77</v>
          </cell>
        </row>
        <row r="799">
          <cell r="A799" t="str">
            <v>Diâmetro  500 mm</v>
          </cell>
          <cell r="B799" t="str">
            <v>TBPEAD</v>
          </cell>
          <cell r="C799" t="str">
            <v>m</v>
          </cell>
          <cell r="D799">
            <v>18</v>
          </cell>
          <cell r="E799">
            <v>11.3</v>
          </cell>
          <cell r="F799">
            <v>203.4</v>
          </cell>
          <cell r="G799">
            <v>1.04</v>
          </cell>
          <cell r="H799">
            <v>18.72</v>
          </cell>
          <cell r="I799" t="str">
            <v>TPEADS</v>
          </cell>
          <cell r="P799">
            <v>1.04</v>
          </cell>
        </row>
        <row r="800">
          <cell r="A800" t="str">
            <v>Diâmetro  630 mm</v>
          </cell>
          <cell r="B800" t="str">
            <v>TBPEAD</v>
          </cell>
          <cell r="C800" t="str">
            <v>m</v>
          </cell>
          <cell r="D800">
            <v>18</v>
          </cell>
          <cell r="E800">
            <v>17</v>
          </cell>
          <cell r="F800">
            <v>306</v>
          </cell>
          <cell r="G800">
            <v>1.31</v>
          </cell>
          <cell r="H800">
            <v>23.58</v>
          </cell>
          <cell r="I800" t="str">
            <v>TPEADS</v>
          </cell>
          <cell r="P800">
            <v>1.31</v>
          </cell>
        </row>
        <row r="801">
          <cell r="F801">
            <v>0</v>
          </cell>
          <cell r="H801">
            <v>0</v>
          </cell>
          <cell r="P801">
            <v>0</v>
          </cell>
        </row>
        <row r="802">
          <cell r="A802" t="str">
            <v xml:space="preserve">Tubo com costura, ANSI B 36.10, SCH.80, extremidades chanfradas, material em aço </v>
          </cell>
          <cell r="F802">
            <v>0</v>
          </cell>
          <cell r="H802">
            <v>0</v>
          </cell>
          <cell r="P802">
            <v>0</v>
          </cell>
        </row>
        <row r="803">
          <cell r="A803" t="str">
            <v xml:space="preserve">carbono conforme ASTM A-53, GR.A: </v>
          </cell>
          <cell r="F803">
            <v>0</v>
          </cell>
          <cell r="H803">
            <v>0</v>
          </cell>
          <cell r="P803">
            <v>0</v>
          </cell>
        </row>
        <row r="804">
          <cell r="A804" t="str">
            <v>Diâmetro 8"</v>
          </cell>
          <cell r="B804" t="str">
            <v>TB80</v>
          </cell>
          <cell r="C804" t="str">
            <v>m</v>
          </cell>
          <cell r="D804">
            <v>13</v>
          </cell>
          <cell r="E804">
            <v>64.56</v>
          </cell>
          <cell r="F804">
            <v>839.28</v>
          </cell>
          <cell r="G804">
            <v>8</v>
          </cell>
          <cell r="H804">
            <v>104</v>
          </cell>
          <cell r="I804" t="str">
            <v>TACS</v>
          </cell>
          <cell r="P804">
            <v>8</v>
          </cell>
        </row>
        <row r="805">
          <cell r="F805">
            <v>0</v>
          </cell>
          <cell r="H805">
            <v>0</v>
          </cell>
          <cell r="P805">
            <v>0</v>
          </cell>
        </row>
        <row r="806">
          <cell r="A806" t="str">
            <v xml:space="preserve">Tubo com costura, ANSI B36.10, SCH.40, extremidade chanfrada material em aço </v>
          </cell>
          <cell r="F806">
            <v>0</v>
          </cell>
          <cell r="H806">
            <v>0</v>
          </cell>
          <cell r="P806">
            <v>0</v>
          </cell>
        </row>
        <row r="807">
          <cell r="A807" t="str">
            <v>carbono, conforme ASTM A53, GR.A/B:</v>
          </cell>
          <cell r="F807">
            <v>0</v>
          </cell>
          <cell r="H807">
            <v>0</v>
          </cell>
          <cell r="P807">
            <v>0</v>
          </cell>
        </row>
        <row r="808">
          <cell r="A808" t="str">
            <v>Diâmetro 21/2"</v>
          </cell>
          <cell r="B808" t="str">
            <v>TB40</v>
          </cell>
          <cell r="C808" t="str">
            <v>m</v>
          </cell>
          <cell r="D808">
            <v>22</v>
          </cell>
          <cell r="E808">
            <v>8.6199999999999992</v>
          </cell>
          <cell r="F808">
            <v>189.64</v>
          </cell>
          <cell r="G808">
            <v>2.5</v>
          </cell>
          <cell r="H808">
            <v>55</v>
          </cell>
          <cell r="I808" t="str">
            <v>TACS</v>
          </cell>
          <cell r="P808">
            <v>2.5</v>
          </cell>
        </row>
        <row r="809">
          <cell r="A809" t="str">
            <v>Diâmetro 4"</v>
          </cell>
          <cell r="B809" t="str">
            <v>TB40</v>
          </cell>
          <cell r="C809" t="str">
            <v>m</v>
          </cell>
          <cell r="D809">
            <v>1</v>
          </cell>
          <cell r="E809">
            <v>16.100000000000001</v>
          </cell>
          <cell r="F809">
            <v>16.100000000000001</v>
          </cell>
          <cell r="G809">
            <v>4</v>
          </cell>
          <cell r="H809">
            <v>4</v>
          </cell>
          <cell r="I809" t="str">
            <v>TACS</v>
          </cell>
          <cell r="P809">
            <v>4</v>
          </cell>
        </row>
        <row r="810">
          <cell r="A810" t="str">
            <v>Diâmetro 6"</v>
          </cell>
          <cell r="B810" t="str">
            <v>TB40</v>
          </cell>
          <cell r="C810" t="str">
            <v>m</v>
          </cell>
          <cell r="D810">
            <v>70</v>
          </cell>
          <cell r="E810">
            <v>28.2</v>
          </cell>
          <cell r="F810">
            <v>1974</v>
          </cell>
          <cell r="G810">
            <v>6</v>
          </cell>
          <cell r="H810">
            <v>420</v>
          </cell>
          <cell r="I810" t="str">
            <v>TACS</v>
          </cell>
          <cell r="P810">
            <v>6</v>
          </cell>
        </row>
        <row r="811">
          <cell r="A811" t="str">
            <v>Diâmetro 8"</v>
          </cell>
          <cell r="B811" t="str">
            <v>TB40</v>
          </cell>
          <cell r="C811" t="str">
            <v>m</v>
          </cell>
          <cell r="D811">
            <v>47</v>
          </cell>
          <cell r="E811">
            <v>42.5</v>
          </cell>
          <cell r="F811">
            <v>1997.5</v>
          </cell>
          <cell r="G811">
            <v>8</v>
          </cell>
          <cell r="H811">
            <v>376</v>
          </cell>
          <cell r="I811" t="str">
            <v>TACS</v>
          </cell>
          <cell r="P811">
            <v>8</v>
          </cell>
        </row>
        <row r="812">
          <cell r="A812" t="str">
            <v>Diâmetro 10"</v>
          </cell>
          <cell r="B812" t="str">
            <v>TB40</v>
          </cell>
          <cell r="C812" t="str">
            <v>m</v>
          </cell>
          <cell r="D812">
            <v>90</v>
          </cell>
          <cell r="E812">
            <v>60.2</v>
          </cell>
          <cell r="F812">
            <v>5418</v>
          </cell>
          <cell r="G812">
            <v>10</v>
          </cell>
          <cell r="H812">
            <v>900</v>
          </cell>
          <cell r="I812" t="str">
            <v>TACS</v>
          </cell>
          <cell r="P812">
            <v>10</v>
          </cell>
        </row>
        <row r="813">
          <cell r="F813">
            <v>0</v>
          </cell>
          <cell r="H813">
            <v>0</v>
          </cell>
          <cell r="P813">
            <v>0</v>
          </cell>
        </row>
        <row r="814">
          <cell r="A814" t="str">
            <v xml:space="preserve">Tubo com costura, ANSI B 36.10, STD, extremidades chanfradas, material em aço </v>
          </cell>
          <cell r="F814">
            <v>0</v>
          </cell>
          <cell r="H814">
            <v>0</v>
          </cell>
          <cell r="P814">
            <v>0</v>
          </cell>
        </row>
        <row r="815">
          <cell r="A815" t="str">
            <v>carbono, conforme ASTM A-139:</v>
          </cell>
          <cell r="F815">
            <v>0</v>
          </cell>
          <cell r="H815">
            <v>0</v>
          </cell>
          <cell r="P815">
            <v>0</v>
          </cell>
        </row>
        <row r="816">
          <cell r="A816" t="str">
            <v>Diâmetro 12"</v>
          </cell>
          <cell r="B816" t="str">
            <v>TBSTD</v>
          </cell>
          <cell r="C816" t="str">
            <v>m</v>
          </cell>
          <cell r="D816">
            <v>250</v>
          </cell>
          <cell r="E816">
            <v>73.8</v>
          </cell>
          <cell r="F816">
            <v>18450</v>
          </cell>
          <cell r="G816">
            <v>10</v>
          </cell>
          <cell r="H816">
            <v>2500</v>
          </cell>
          <cell r="I816" t="str">
            <v>TACS</v>
          </cell>
          <cell r="P816">
            <v>10</v>
          </cell>
        </row>
        <row r="817">
          <cell r="A817" t="str">
            <v>Diâmetro 14"</v>
          </cell>
          <cell r="B817" t="str">
            <v>TBSTD</v>
          </cell>
          <cell r="C817" t="str">
            <v>m</v>
          </cell>
          <cell r="D817">
            <v>15</v>
          </cell>
          <cell r="E817">
            <v>81.2</v>
          </cell>
          <cell r="F817">
            <v>1218</v>
          </cell>
          <cell r="G817">
            <v>12</v>
          </cell>
          <cell r="H817">
            <v>180</v>
          </cell>
          <cell r="I817" t="str">
            <v>TACS</v>
          </cell>
          <cell r="P817">
            <v>12</v>
          </cell>
        </row>
        <row r="818">
          <cell r="F818">
            <v>0</v>
          </cell>
          <cell r="H818">
            <v>0</v>
          </cell>
          <cell r="P818">
            <v>0</v>
          </cell>
        </row>
        <row r="819">
          <cell r="A819" t="str">
            <v xml:space="preserve">Tubo com costura, ANSI B 36.10, STD, extremidades chanfradas, material em aço </v>
          </cell>
          <cell r="F819">
            <v>0</v>
          </cell>
          <cell r="H819">
            <v>0</v>
          </cell>
          <cell r="P819">
            <v>0</v>
          </cell>
        </row>
        <row r="820">
          <cell r="A820" t="str">
            <v>carbono, conforme ASTM A-134:</v>
          </cell>
          <cell r="F820">
            <v>0</v>
          </cell>
          <cell r="H820">
            <v>0</v>
          </cell>
          <cell r="P820">
            <v>0</v>
          </cell>
        </row>
        <row r="821">
          <cell r="A821" t="str">
            <v>Diâmetro 16"</v>
          </cell>
          <cell r="B821" t="str">
            <v>TBSTD</v>
          </cell>
          <cell r="C821" t="str">
            <v>m</v>
          </cell>
          <cell r="D821">
            <v>5</v>
          </cell>
          <cell r="E821">
            <v>93.1</v>
          </cell>
          <cell r="F821">
            <v>465.5</v>
          </cell>
          <cell r="G821">
            <v>14</v>
          </cell>
          <cell r="H821">
            <v>70</v>
          </cell>
          <cell r="I821" t="str">
            <v>TACS</v>
          </cell>
          <cell r="P821">
            <v>14</v>
          </cell>
        </row>
        <row r="822">
          <cell r="A822" t="str">
            <v>Diâmetro 18"</v>
          </cell>
          <cell r="B822" t="str">
            <v>TBSTD</v>
          </cell>
          <cell r="C822" t="str">
            <v>m</v>
          </cell>
          <cell r="D822">
            <v>20</v>
          </cell>
          <cell r="E822">
            <v>105</v>
          </cell>
          <cell r="F822">
            <v>2100</v>
          </cell>
          <cell r="G822">
            <v>16</v>
          </cell>
          <cell r="H822">
            <v>320</v>
          </cell>
          <cell r="I822" t="str">
            <v>TACS</v>
          </cell>
          <cell r="P822">
            <v>16</v>
          </cell>
        </row>
        <row r="823">
          <cell r="A823" t="str">
            <v>Diâmetro 20"</v>
          </cell>
          <cell r="B823" t="str">
            <v>TBSTD</v>
          </cell>
          <cell r="C823" t="str">
            <v>m</v>
          </cell>
          <cell r="D823">
            <v>18</v>
          </cell>
          <cell r="E823">
            <v>117</v>
          </cell>
          <cell r="F823">
            <v>2106</v>
          </cell>
          <cell r="G823">
            <v>16</v>
          </cell>
          <cell r="H823">
            <v>288</v>
          </cell>
          <cell r="I823" t="str">
            <v>TACS</v>
          </cell>
          <cell r="P823">
            <v>16</v>
          </cell>
        </row>
        <row r="824">
          <cell r="F824">
            <v>0</v>
          </cell>
          <cell r="H824">
            <v>0</v>
          </cell>
          <cell r="P824">
            <v>0</v>
          </cell>
        </row>
        <row r="825">
          <cell r="A825" t="str">
            <v>Válvula borboleta, tipo WAFER, 150 libras, material do corpo em FºFº, interno em FºFº</v>
          </cell>
          <cell r="F825">
            <v>0</v>
          </cell>
          <cell r="H825">
            <v>0</v>
          </cell>
          <cell r="P825">
            <v>0</v>
          </cell>
        </row>
        <row r="826">
          <cell r="A826" t="str">
            <v>ref. NIAGARA figura 540 e 550 ou similar:</v>
          </cell>
          <cell r="F826">
            <v>0</v>
          </cell>
          <cell r="H826">
            <v>0</v>
          </cell>
          <cell r="P826">
            <v>0</v>
          </cell>
        </row>
        <row r="827">
          <cell r="A827" t="str">
            <v>Diâmetro 6"</v>
          </cell>
          <cell r="B827" t="str">
            <v>VV</v>
          </cell>
          <cell r="C827" t="str">
            <v>PC</v>
          </cell>
          <cell r="D827">
            <v>3</v>
          </cell>
          <cell r="F827">
            <v>0</v>
          </cell>
          <cell r="G827">
            <v>12</v>
          </cell>
          <cell r="H827">
            <v>36</v>
          </cell>
          <cell r="I827" t="str">
            <v>TACS</v>
          </cell>
          <cell r="P827">
            <v>12</v>
          </cell>
        </row>
        <row r="828">
          <cell r="A828" t="str">
            <v>Diâmetro 8"</v>
          </cell>
          <cell r="B828" t="str">
            <v>VV</v>
          </cell>
          <cell r="C828" t="str">
            <v>PC</v>
          </cell>
          <cell r="D828">
            <v>9</v>
          </cell>
          <cell r="F828">
            <v>0</v>
          </cell>
          <cell r="G828">
            <v>16</v>
          </cell>
          <cell r="H828">
            <v>144</v>
          </cell>
          <cell r="I828" t="str">
            <v>TACS</v>
          </cell>
          <cell r="P828">
            <v>16</v>
          </cell>
        </row>
        <row r="829">
          <cell r="A829" t="str">
            <v>Diâmetro 10"</v>
          </cell>
          <cell r="B829" t="str">
            <v>VV</v>
          </cell>
          <cell r="C829" t="str">
            <v>PC</v>
          </cell>
          <cell r="D829">
            <v>18</v>
          </cell>
          <cell r="F829">
            <v>0</v>
          </cell>
          <cell r="G829">
            <v>20</v>
          </cell>
          <cell r="H829">
            <v>360</v>
          </cell>
          <cell r="I829" t="str">
            <v>TACS</v>
          </cell>
          <cell r="P829">
            <v>20</v>
          </cell>
        </row>
        <row r="830">
          <cell r="A830" t="str">
            <v>Diâmetro 12"</v>
          </cell>
          <cell r="B830" t="str">
            <v>VV</v>
          </cell>
          <cell r="C830" t="str">
            <v>PC</v>
          </cell>
          <cell r="D830">
            <v>9</v>
          </cell>
          <cell r="F830">
            <v>0</v>
          </cell>
          <cell r="G830">
            <v>24</v>
          </cell>
          <cell r="H830">
            <v>216</v>
          </cell>
          <cell r="I830" t="str">
            <v>TACS</v>
          </cell>
          <cell r="P830">
            <v>24</v>
          </cell>
        </row>
        <row r="831">
          <cell r="F831">
            <v>0</v>
          </cell>
          <cell r="H831">
            <v>0</v>
          </cell>
          <cell r="P831">
            <v>0</v>
          </cell>
        </row>
        <row r="832">
          <cell r="A832" t="str">
            <v xml:space="preserve">Válvula diafragma, 150 libras, extremidade com rosca NPT conforme ANSI B 2.1 </v>
          </cell>
          <cell r="F832">
            <v>0</v>
          </cell>
          <cell r="H832">
            <v>0</v>
          </cell>
          <cell r="P832">
            <v>0</v>
          </cell>
        </row>
        <row r="833">
          <cell r="A833" t="str">
            <v xml:space="preserve">material do corpo em FºFº, interno em borracha, ref. CIVA tipo KB - passagem reta ou </v>
          </cell>
          <cell r="F833">
            <v>0</v>
          </cell>
          <cell r="H833">
            <v>0</v>
          </cell>
          <cell r="P833">
            <v>0</v>
          </cell>
        </row>
        <row r="834">
          <cell r="A834" t="str">
            <v>similar:</v>
          </cell>
          <cell r="F834">
            <v>0</v>
          </cell>
          <cell r="H834">
            <v>0</v>
          </cell>
          <cell r="P834">
            <v>0</v>
          </cell>
        </row>
        <row r="835">
          <cell r="A835" t="str">
            <v>Diâmetro 1"</v>
          </cell>
          <cell r="B835" t="str">
            <v>VV</v>
          </cell>
          <cell r="C835" t="str">
            <v>PC</v>
          </cell>
          <cell r="D835">
            <v>5</v>
          </cell>
          <cell r="F835">
            <v>0</v>
          </cell>
          <cell r="G835">
            <v>2</v>
          </cell>
          <cell r="H835">
            <v>10</v>
          </cell>
          <cell r="I835" t="str">
            <v>TACS</v>
          </cell>
          <cell r="P835">
            <v>2</v>
          </cell>
        </row>
        <row r="836">
          <cell r="F836">
            <v>0</v>
          </cell>
          <cell r="H836">
            <v>0</v>
          </cell>
          <cell r="P836">
            <v>0</v>
          </cell>
        </row>
        <row r="837">
          <cell r="A837" t="str">
            <v xml:space="preserve">Válvula esfera, 150 libras, extremidade com rosca NPT conforme ANSI B 2.1, material do </v>
          </cell>
          <cell r="F837">
            <v>0</v>
          </cell>
          <cell r="H837">
            <v>0</v>
          </cell>
          <cell r="P837">
            <v>0</v>
          </cell>
        </row>
        <row r="838">
          <cell r="A838" t="str">
            <v>corpo em latão, interno aço inox, ref. CIWAL figura 294 ou similar:</v>
          </cell>
          <cell r="F838">
            <v>0</v>
          </cell>
          <cell r="H838">
            <v>0</v>
          </cell>
          <cell r="P838">
            <v>0</v>
          </cell>
        </row>
        <row r="839">
          <cell r="A839" t="str">
            <v>Diâmetro 1/2"</v>
          </cell>
          <cell r="B839" t="str">
            <v>VV</v>
          </cell>
          <cell r="C839" t="str">
            <v>PC</v>
          </cell>
          <cell r="D839">
            <v>10</v>
          </cell>
          <cell r="F839">
            <v>0</v>
          </cell>
          <cell r="G839">
            <v>2</v>
          </cell>
          <cell r="H839">
            <v>20</v>
          </cell>
          <cell r="I839" t="str">
            <v>TACR</v>
          </cell>
          <cell r="P839">
            <v>2</v>
          </cell>
        </row>
        <row r="840">
          <cell r="A840" t="str">
            <v>Diâmetro 3/4"</v>
          </cell>
          <cell r="B840" t="str">
            <v>VV</v>
          </cell>
          <cell r="C840" t="str">
            <v>PC</v>
          </cell>
          <cell r="D840">
            <v>4</v>
          </cell>
          <cell r="F840">
            <v>0</v>
          </cell>
          <cell r="G840">
            <v>2</v>
          </cell>
          <cell r="H840">
            <v>8</v>
          </cell>
          <cell r="I840" t="str">
            <v>TACR</v>
          </cell>
          <cell r="P840">
            <v>2</v>
          </cell>
        </row>
        <row r="841">
          <cell r="A841" t="str">
            <v>Diâmetro 11/2"</v>
          </cell>
          <cell r="B841" t="str">
            <v>VV</v>
          </cell>
          <cell r="C841" t="str">
            <v>PC</v>
          </cell>
          <cell r="D841">
            <v>5</v>
          </cell>
          <cell r="F841">
            <v>0</v>
          </cell>
          <cell r="G841">
            <v>3</v>
          </cell>
          <cell r="H841">
            <v>15</v>
          </cell>
          <cell r="I841" t="str">
            <v>TACR</v>
          </cell>
          <cell r="P841">
            <v>3</v>
          </cell>
        </row>
        <row r="842">
          <cell r="A842" t="str">
            <v>Diâmetro 2"</v>
          </cell>
          <cell r="B842" t="str">
            <v>VV</v>
          </cell>
          <cell r="C842" t="str">
            <v>PC</v>
          </cell>
          <cell r="D842">
            <v>42</v>
          </cell>
          <cell r="F842">
            <v>0</v>
          </cell>
          <cell r="G842">
            <v>4</v>
          </cell>
          <cell r="H842">
            <v>168</v>
          </cell>
          <cell r="I842" t="str">
            <v>TACR</v>
          </cell>
          <cell r="P842">
            <v>4</v>
          </cell>
        </row>
        <row r="843">
          <cell r="F843">
            <v>0</v>
          </cell>
          <cell r="H843">
            <v>0</v>
          </cell>
          <cell r="P843">
            <v>0</v>
          </cell>
        </row>
        <row r="844">
          <cell r="A844" t="str">
            <v>Válvula de retenção três vias, 150 libras, extremidades com flange face plana, material</v>
          </cell>
          <cell r="F844">
            <v>0</v>
          </cell>
          <cell r="H844">
            <v>0</v>
          </cell>
          <cell r="P844">
            <v>0</v>
          </cell>
        </row>
        <row r="845">
          <cell r="A845" t="str">
            <v>do corpo em FºFº, interno em borracha, ref. TECH-TAYLOR VALVE ou similar:</v>
          </cell>
          <cell r="F845">
            <v>0</v>
          </cell>
          <cell r="H845">
            <v>0</v>
          </cell>
          <cell r="P845">
            <v>0</v>
          </cell>
        </row>
        <row r="846">
          <cell r="A846" t="str">
            <v>Diâmetro 12"</v>
          </cell>
          <cell r="B846" t="str">
            <v>VV</v>
          </cell>
          <cell r="C846" t="str">
            <v>PC</v>
          </cell>
          <cell r="D846">
            <v>2</v>
          </cell>
          <cell r="F846">
            <v>0</v>
          </cell>
          <cell r="G846">
            <v>24</v>
          </cell>
          <cell r="H846">
            <v>48</v>
          </cell>
          <cell r="I846" t="str">
            <v>TACR</v>
          </cell>
          <cell r="P846">
            <v>24</v>
          </cell>
        </row>
        <row r="847">
          <cell r="A847" t="str">
            <v>Diâmetro 18"</v>
          </cell>
          <cell r="B847" t="str">
            <v>VV</v>
          </cell>
          <cell r="C847" t="str">
            <v>PC</v>
          </cell>
          <cell r="D847">
            <v>1</v>
          </cell>
          <cell r="F847">
            <v>0</v>
          </cell>
          <cell r="G847">
            <v>36</v>
          </cell>
          <cell r="H847">
            <v>36</v>
          </cell>
          <cell r="I847" t="str">
            <v>TACR</v>
          </cell>
          <cell r="P847">
            <v>36</v>
          </cell>
        </row>
        <row r="848">
          <cell r="F848">
            <v>0</v>
          </cell>
          <cell r="H848">
            <v>0</v>
          </cell>
          <cell r="P848">
            <v>0</v>
          </cell>
        </row>
        <row r="849">
          <cell r="A849" t="str">
            <v>Válvula de retenção, tipo WAFER, 150 libras, material do corpo em FºFº,</v>
          </cell>
          <cell r="F849">
            <v>0</v>
          </cell>
          <cell r="H849">
            <v>0</v>
          </cell>
          <cell r="P849">
            <v>0</v>
          </cell>
        </row>
        <row r="850">
          <cell r="A850" t="str">
            <v xml:space="preserve"> interno aço inox, ref. NIAGARA figura 80-111B e 80-111A ou similar:</v>
          </cell>
          <cell r="F850">
            <v>0</v>
          </cell>
          <cell r="H850">
            <v>0</v>
          </cell>
          <cell r="P850">
            <v>0</v>
          </cell>
        </row>
        <row r="851">
          <cell r="A851" t="str">
            <v xml:space="preserve"> Diâmetro 6"</v>
          </cell>
          <cell r="B851" t="str">
            <v>VV</v>
          </cell>
          <cell r="C851" t="str">
            <v>PC</v>
          </cell>
          <cell r="D851">
            <v>1</v>
          </cell>
          <cell r="F851">
            <v>0</v>
          </cell>
          <cell r="G851">
            <v>5.7</v>
          </cell>
          <cell r="H851">
            <v>5.7</v>
          </cell>
          <cell r="I851" t="str">
            <v>TACR</v>
          </cell>
          <cell r="P851">
            <v>5.7</v>
          </cell>
        </row>
        <row r="852">
          <cell r="F852">
            <v>0</v>
          </cell>
          <cell r="H852">
            <v>0</v>
          </cell>
          <cell r="P852">
            <v>0</v>
          </cell>
        </row>
        <row r="853">
          <cell r="A853" t="str">
            <v>Suportes</v>
          </cell>
          <cell r="C853" t="str">
            <v>kg</v>
          </cell>
          <cell r="D853">
            <v>2500</v>
          </cell>
          <cell r="E853">
            <v>1</v>
          </cell>
          <cell r="F853">
            <v>2500</v>
          </cell>
          <cell r="G853">
            <v>0.15</v>
          </cell>
          <cell r="H853">
            <v>375</v>
          </cell>
          <cell r="I853" t="str">
            <v>F</v>
          </cell>
          <cell r="P853">
            <v>0.15</v>
          </cell>
        </row>
        <row r="854">
          <cell r="F854">
            <v>0</v>
          </cell>
          <cell r="H854">
            <v>0</v>
          </cell>
          <cell r="P854">
            <v>0</v>
          </cell>
        </row>
        <row r="855">
          <cell r="A855" t="str">
            <v>ÁREA - FLOTAÇÃO</v>
          </cell>
          <cell r="F855">
            <v>0</v>
          </cell>
          <cell r="H855">
            <v>0</v>
          </cell>
          <cell r="P855">
            <v>0</v>
          </cell>
        </row>
        <row r="856">
          <cell r="A856" t="str">
            <v xml:space="preserve">Tubo sem costura, ANSI B 36.10, SCH.80, extremidades com rosca NPT conforme </v>
          </cell>
          <cell r="F856">
            <v>0</v>
          </cell>
          <cell r="H856">
            <v>0</v>
          </cell>
          <cell r="P856">
            <v>0</v>
          </cell>
        </row>
        <row r="857">
          <cell r="A857" t="str">
            <v>ANSI B 2.1, material em aço carbono, conforme ASTM A-53 GR.A/B:</v>
          </cell>
          <cell r="F857">
            <v>0</v>
          </cell>
          <cell r="H857">
            <v>0</v>
          </cell>
          <cell r="P857">
            <v>0</v>
          </cell>
        </row>
        <row r="858">
          <cell r="A858" t="str">
            <v>Diâmetro 3/4"</v>
          </cell>
          <cell r="B858" t="str">
            <v>TB80</v>
          </cell>
          <cell r="C858" t="str">
            <v>m</v>
          </cell>
          <cell r="D858">
            <v>5</v>
          </cell>
          <cell r="E858">
            <v>2.19</v>
          </cell>
          <cell r="F858">
            <v>10.95</v>
          </cell>
          <cell r="G858">
            <v>1</v>
          </cell>
          <cell r="H858">
            <v>5</v>
          </cell>
          <cell r="I858" t="str">
            <v>TACR</v>
          </cell>
          <cell r="P858">
            <v>1</v>
          </cell>
        </row>
        <row r="859">
          <cell r="A859" t="str">
            <v>Diâmetro 11/2"</v>
          </cell>
          <cell r="B859" t="str">
            <v>TB80</v>
          </cell>
          <cell r="C859" t="str">
            <v>m</v>
          </cell>
          <cell r="D859">
            <v>5</v>
          </cell>
          <cell r="E859">
            <v>5.4</v>
          </cell>
          <cell r="F859">
            <v>27</v>
          </cell>
          <cell r="G859">
            <v>1.5</v>
          </cell>
          <cell r="H859">
            <v>7.5</v>
          </cell>
          <cell r="I859" t="str">
            <v>TACR</v>
          </cell>
          <cell r="P859">
            <v>1.5</v>
          </cell>
        </row>
        <row r="860">
          <cell r="A860" t="str">
            <v>Diâmetro 2"</v>
          </cell>
          <cell r="B860" t="str">
            <v>TB80</v>
          </cell>
          <cell r="C860" t="str">
            <v>m</v>
          </cell>
          <cell r="D860">
            <v>10</v>
          </cell>
          <cell r="E860">
            <v>7.47</v>
          </cell>
          <cell r="F860">
            <v>74.7</v>
          </cell>
          <cell r="G860">
            <v>2</v>
          </cell>
          <cell r="H860">
            <v>20</v>
          </cell>
          <cell r="I860" t="str">
            <v>TACR</v>
          </cell>
          <cell r="P860">
            <v>2</v>
          </cell>
        </row>
        <row r="861">
          <cell r="F861">
            <v>0</v>
          </cell>
          <cell r="H861">
            <v>0</v>
          </cell>
          <cell r="P861">
            <v>0</v>
          </cell>
        </row>
        <row r="862">
          <cell r="A862" t="str">
            <v xml:space="preserve">Tubo sem costura, ANSI B 36.10, SCH.80, extremidades com rosca NPT, conforme </v>
          </cell>
          <cell r="F862">
            <v>0</v>
          </cell>
          <cell r="H862">
            <v>0</v>
          </cell>
          <cell r="P862">
            <v>0</v>
          </cell>
        </row>
        <row r="863">
          <cell r="A863" t="str">
            <v>ANSI B 2.1, material em aço carbono, conforme ASTM A-53 GR.A/B galvanizado:</v>
          </cell>
          <cell r="F863">
            <v>0</v>
          </cell>
          <cell r="H863">
            <v>0</v>
          </cell>
          <cell r="P863">
            <v>0</v>
          </cell>
        </row>
        <row r="864">
          <cell r="A864" t="str">
            <v>Diâmetro 1/2"</v>
          </cell>
          <cell r="B864" t="str">
            <v>TB80</v>
          </cell>
          <cell r="C864" t="str">
            <v>m</v>
          </cell>
          <cell r="D864">
            <v>30</v>
          </cell>
          <cell r="E864">
            <v>1.62</v>
          </cell>
          <cell r="F864">
            <v>48.6</v>
          </cell>
          <cell r="G864">
            <v>1</v>
          </cell>
          <cell r="H864">
            <v>30</v>
          </cell>
          <cell r="I864" t="str">
            <v>TACR</v>
          </cell>
          <cell r="P864">
            <v>1</v>
          </cell>
        </row>
        <row r="865">
          <cell r="A865" t="str">
            <v>Diâmetro 3/4"</v>
          </cell>
          <cell r="B865" t="str">
            <v>TB80</v>
          </cell>
          <cell r="C865" t="str">
            <v>m</v>
          </cell>
          <cell r="D865">
            <v>20</v>
          </cell>
          <cell r="E865">
            <v>2.19</v>
          </cell>
          <cell r="F865">
            <v>43.8</v>
          </cell>
          <cell r="G865">
            <v>1</v>
          </cell>
          <cell r="H865">
            <v>20</v>
          </cell>
          <cell r="I865" t="str">
            <v>TACR</v>
          </cell>
          <cell r="P865">
            <v>1</v>
          </cell>
        </row>
        <row r="866">
          <cell r="A866" t="str">
            <v>Diâmetro 1"</v>
          </cell>
          <cell r="B866" t="str">
            <v>TB80</v>
          </cell>
          <cell r="C866" t="str">
            <v>m</v>
          </cell>
          <cell r="D866">
            <v>10</v>
          </cell>
          <cell r="E866">
            <v>3.23</v>
          </cell>
          <cell r="F866">
            <v>32.299999999999997</v>
          </cell>
          <cell r="G866">
            <v>1</v>
          </cell>
          <cell r="H866">
            <v>10</v>
          </cell>
          <cell r="I866" t="str">
            <v>TACR</v>
          </cell>
          <cell r="P866">
            <v>1</v>
          </cell>
        </row>
        <row r="867">
          <cell r="F867">
            <v>0</v>
          </cell>
          <cell r="H867">
            <v>0</v>
          </cell>
          <cell r="P867">
            <v>0</v>
          </cell>
        </row>
        <row r="868">
          <cell r="A868" t="str">
            <v>Tubo de PEAD, PN 16, extremidade plana material em polietileno de alta densidade</v>
          </cell>
          <cell r="F868">
            <v>0</v>
          </cell>
          <cell r="H868">
            <v>0</v>
          </cell>
          <cell r="P868">
            <v>0</v>
          </cell>
        </row>
        <row r="869">
          <cell r="A869" t="str">
            <v>Diâmetro 125 mm</v>
          </cell>
          <cell r="B869" t="str">
            <v>TBPEAD</v>
          </cell>
          <cell r="C869" t="str">
            <v>m</v>
          </cell>
          <cell r="D869">
            <v>25</v>
          </cell>
          <cell r="E869">
            <v>2.6</v>
          </cell>
          <cell r="F869">
            <v>65</v>
          </cell>
          <cell r="G869">
            <v>0.22</v>
          </cell>
          <cell r="H869">
            <v>5.5</v>
          </cell>
          <cell r="I869" t="str">
            <v>TPEADS</v>
          </cell>
          <cell r="P869">
            <v>0.22</v>
          </cell>
        </row>
        <row r="870">
          <cell r="A870" t="str">
            <v>Diâmetro  160 mm</v>
          </cell>
          <cell r="B870" t="str">
            <v>TBPEAD</v>
          </cell>
          <cell r="C870" t="str">
            <v>m</v>
          </cell>
          <cell r="D870">
            <v>30</v>
          </cell>
          <cell r="E870">
            <v>3.6</v>
          </cell>
          <cell r="F870">
            <v>108</v>
          </cell>
          <cell r="G870">
            <v>0.33</v>
          </cell>
          <cell r="H870">
            <v>9.9</v>
          </cell>
          <cell r="I870" t="str">
            <v>TPEADS</v>
          </cell>
          <cell r="P870">
            <v>0.33</v>
          </cell>
        </row>
        <row r="871">
          <cell r="A871" t="str">
            <v>Diâmetro  250 mm</v>
          </cell>
          <cell r="B871" t="str">
            <v>TBPEAD</v>
          </cell>
          <cell r="C871" t="str">
            <v>m</v>
          </cell>
          <cell r="D871">
            <v>10</v>
          </cell>
          <cell r="E871">
            <v>6.25</v>
          </cell>
          <cell r="F871">
            <v>62.5</v>
          </cell>
          <cell r="G871">
            <v>0.6</v>
          </cell>
          <cell r="H871">
            <v>6</v>
          </cell>
          <cell r="I871" t="str">
            <v>TPEADS</v>
          </cell>
          <cell r="P871">
            <v>0.6</v>
          </cell>
        </row>
        <row r="872">
          <cell r="A872" t="str">
            <v>Diâmetro  280 mm</v>
          </cell>
          <cell r="B872" t="str">
            <v>TBPEAD</v>
          </cell>
          <cell r="C872" t="str">
            <v>m</v>
          </cell>
          <cell r="D872">
            <v>20</v>
          </cell>
          <cell r="E872">
            <v>6.4</v>
          </cell>
          <cell r="F872">
            <v>128</v>
          </cell>
          <cell r="G872">
            <v>0.66</v>
          </cell>
          <cell r="H872">
            <v>13.2</v>
          </cell>
          <cell r="I872" t="str">
            <v>TPEADS</v>
          </cell>
          <cell r="P872">
            <v>0.66</v>
          </cell>
        </row>
        <row r="873">
          <cell r="A873" t="str">
            <v>Diâmetro  355 mm</v>
          </cell>
          <cell r="B873" t="str">
            <v>TBPEAD</v>
          </cell>
          <cell r="C873" t="str">
            <v>m</v>
          </cell>
          <cell r="D873">
            <v>20</v>
          </cell>
          <cell r="E873">
            <v>7.9</v>
          </cell>
          <cell r="F873">
            <v>158</v>
          </cell>
          <cell r="G873">
            <v>0.77</v>
          </cell>
          <cell r="H873">
            <v>15.4</v>
          </cell>
          <cell r="I873" t="str">
            <v>TPEADS</v>
          </cell>
          <cell r="P873">
            <v>0.77</v>
          </cell>
        </row>
        <row r="874">
          <cell r="F874">
            <v>0</v>
          </cell>
          <cell r="H874">
            <v>0</v>
          </cell>
          <cell r="P874">
            <v>0</v>
          </cell>
        </row>
        <row r="875">
          <cell r="A875" t="str">
            <v>Tubo com costura, ANSI B 36.10, SCH.40, extremidades chanfradas, material em aço</v>
          </cell>
          <cell r="F875">
            <v>0</v>
          </cell>
          <cell r="H875">
            <v>0</v>
          </cell>
          <cell r="P875">
            <v>0</v>
          </cell>
        </row>
        <row r="876">
          <cell r="A876" t="str">
            <v>carbono, conforme ASTM A-53 GR.A/B:</v>
          </cell>
          <cell r="F876">
            <v>0</v>
          </cell>
          <cell r="H876">
            <v>0</v>
          </cell>
          <cell r="P876">
            <v>0</v>
          </cell>
        </row>
        <row r="877">
          <cell r="A877" t="str">
            <v>Diâmetro 3"</v>
          </cell>
          <cell r="B877" t="str">
            <v>TB40</v>
          </cell>
          <cell r="C877" t="str">
            <v>m</v>
          </cell>
          <cell r="D877">
            <v>20</v>
          </cell>
          <cell r="E877">
            <v>11.3</v>
          </cell>
          <cell r="F877">
            <v>226</v>
          </cell>
          <cell r="G877">
            <v>3</v>
          </cell>
          <cell r="H877">
            <v>60</v>
          </cell>
          <cell r="I877" t="str">
            <v>TACS</v>
          </cell>
          <cell r="P877">
            <v>3</v>
          </cell>
        </row>
        <row r="878">
          <cell r="A878" t="str">
            <v>Diâmetro 4"</v>
          </cell>
          <cell r="B878" t="str">
            <v>TB40</v>
          </cell>
          <cell r="C878" t="str">
            <v>m</v>
          </cell>
          <cell r="D878">
            <v>15</v>
          </cell>
          <cell r="E878">
            <v>16.100000000000001</v>
          </cell>
          <cell r="F878">
            <v>241.5</v>
          </cell>
          <cell r="G878">
            <v>4</v>
          </cell>
          <cell r="H878">
            <v>60</v>
          </cell>
          <cell r="I878" t="str">
            <v>TACS</v>
          </cell>
          <cell r="P878">
            <v>4</v>
          </cell>
        </row>
        <row r="879">
          <cell r="A879" t="str">
            <v>Diâmetro 6"</v>
          </cell>
          <cell r="B879" t="str">
            <v>TB40</v>
          </cell>
          <cell r="C879" t="str">
            <v>m</v>
          </cell>
          <cell r="D879">
            <v>30</v>
          </cell>
          <cell r="E879">
            <v>28.2</v>
          </cell>
          <cell r="F879">
            <v>846</v>
          </cell>
          <cell r="G879">
            <v>6</v>
          </cell>
          <cell r="H879">
            <v>180</v>
          </cell>
          <cell r="I879" t="str">
            <v>TACS</v>
          </cell>
          <cell r="P879">
            <v>6</v>
          </cell>
        </row>
        <row r="880">
          <cell r="A880" t="str">
            <v>Diâmetro 8"</v>
          </cell>
          <cell r="B880" t="str">
            <v>TB40</v>
          </cell>
          <cell r="C880" t="str">
            <v>m</v>
          </cell>
          <cell r="D880">
            <v>20</v>
          </cell>
          <cell r="E880">
            <v>42.5</v>
          </cell>
          <cell r="F880">
            <v>850</v>
          </cell>
          <cell r="G880">
            <v>8</v>
          </cell>
          <cell r="H880">
            <v>160</v>
          </cell>
          <cell r="I880" t="str">
            <v>TACS</v>
          </cell>
          <cell r="P880">
            <v>8</v>
          </cell>
        </row>
        <row r="881">
          <cell r="A881" t="str">
            <v>Diâmetro 10"</v>
          </cell>
          <cell r="B881" t="str">
            <v>TB40</v>
          </cell>
          <cell r="C881" t="str">
            <v>m</v>
          </cell>
          <cell r="D881">
            <v>10</v>
          </cell>
          <cell r="E881">
            <v>60.2</v>
          </cell>
          <cell r="F881">
            <v>602</v>
          </cell>
          <cell r="G881">
            <v>10</v>
          </cell>
          <cell r="H881">
            <v>100</v>
          </cell>
          <cell r="I881" t="str">
            <v>TACS</v>
          </cell>
          <cell r="P881">
            <v>10</v>
          </cell>
        </row>
        <row r="882">
          <cell r="F882">
            <v>0</v>
          </cell>
          <cell r="H882">
            <v>0</v>
          </cell>
          <cell r="P882">
            <v>0</v>
          </cell>
        </row>
        <row r="883">
          <cell r="A883" t="str">
            <v>Tubo com costura, ANSI B 36.10, SCH.XXS, extremidades chanfradas, material em aço</v>
          </cell>
          <cell r="F883">
            <v>0</v>
          </cell>
          <cell r="H883">
            <v>0</v>
          </cell>
          <cell r="P883">
            <v>0</v>
          </cell>
        </row>
        <row r="884">
          <cell r="A884" t="str">
            <v>carbono, conforme ASTM A-53 GR.A/B:</v>
          </cell>
          <cell r="F884">
            <v>0</v>
          </cell>
          <cell r="H884">
            <v>0</v>
          </cell>
          <cell r="P884">
            <v>0</v>
          </cell>
        </row>
        <row r="885">
          <cell r="A885" t="str">
            <v>Diâmetro 4"</v>
          </cell>
          <cell r="B885" t="str">
            <v>TBXXS</v>
          </cell>
          <cell r="C885" t="str">
            <v>m</v>
          </cell>
          <cell r="D885">
            <v>2</v>
          </cell>
          <cell r="E885">
            <v>41</v>
          </cell>
          <cell r="F885">
            <v>82</v>
          </cell>
          <cell r="G885">
            <v>4</v>
          </cell>
          <cell r="H885">
            <v>8</v>
          </cell>
          <cell r="I885" t="str">
            <v>TACS</v>
          </cell>
          <cell r="P885">
            <v>4</v>
          </cell>
        </row>
        <row r="886">
          <cell r="A886" t="str">
            <v>Diâmetro 6"</v>
          </cell>
          <cell r="B886" t="str">
            <v>TBXXS</v>
          </cell>
          <cell r="C886" t="str">
            <v>m</v>
          </cell>
          <cell r="D886">
            <v>30</v>
          </cell>
          <cell r="E886">
            <v>79</v>
          </cell>
          <cell r="F886">
            <v>2370</v>
          </cell>
          <cell r="G886">
            <v>6</v>
          </cell>
          <cell r="H886">
            <v>180</v>
          </cell>
          <cell r="I886" t="str">
            <v>TACS</v>
          </cell>
          <cell r="P886">
            <v>6</v>
          </cell>
        </row>
        <row r="887">
          <cell r="A887" t="str">
            <v>Diâmetro 8"</v>
          </cell>
          <cell r="B887" t="str">
            <v>TBXXS</v>
          </cell>
          <cell r="C887" t="str">
            <v>m</v>
          </cell>
          <cell r="D887">
            <v>20</v>
          </cell>
          <cell r="E887">
            <v>103</v>
          </cell>
          <cell r="F887">
            <v>2060</v>
          </cell>
          <cell r="G887">
            <v>8</v>
          </cell>
          <cell r="H887">
            <v>160</v>
          </cell>
          <cell r="I887" t="str">
            <v>TACS</v>
          </cell>
          <cell r="P887">
            <v>8</v>
          </cell>
        </row>
        <row r="888">
          <cell r="F888">
            <v>0</v>
          </cell>
          <cell r="H888">
            <v>0</v>
          </cell>
          <cell r="P888">
            <v>0</v>
          </cell>
        </row>
        <row r="889">
          <cell r="A889" t="str">
            <v>Válvula borboleta, tipo WAFER, 150 libras, material do corpo em FºFº, interno em FºFº.</v>
          </cell>
          <cell r="F889">
            <v>0</v>
          </cell>
          <cell r="H889">
            <v>0</v>
          </cell>
          <cell r="P889">
            <v>0</v>
          </cell>
        </row>
        <row r="890">
          <cell r="A890" t="str">
            <v>ref. NIAGARA figura 540 e 550 ou similar:</v>
          </cell>
          <cell r="F890">
            <v>0</v>
          </cell>
          <cell r="H890">
            <v>0</v>
          </cell>
          <cell r="P890">
            <v>0</v>
          </cell>
        </row>
        <row r="891">
          <cell r="A891" t="str">
            <v>Diâmetro 3"</v>
          </cell>
          <cell r="B891" t="str">
            <v>VV</v>
          </cell>
          <cell r="C891" t="str">
            <v>PC</v>
          </cell>
          <cell r="D891">
            <v>7</v>
          </cell>
          <cell r="F891">
            <v>0</v>
          </cell>
          <cell r="G891">
            <v>6</v>
          </cell>
          <cell r="H891">
            <v>42</v>
          </cell>
          <cell r="I891" t="str">
            <v>TACS</v>
          </cell>
          <cell r="P891">
            <v>6</v>
          </cell>
        </row>
        <row r="892">
          <cell r="A892" t="str">
            <v>Diâmetro 4"</v>
          </cell>
          <cell r="B892" t="str">
            <v>VV</v>
          </cell>
          <cell r="C892" t="str">
            <v>PC</v>
          </cell>
          <cell r="D892">
            <v>3</v>
          </cell>
          <cell r="F892">
            <v>0</v>
          </cell>
          <cell r="G892">
            <v>8</v>
          </cell>
          <cell r="H892">
            <v>24</v>
          </cell>
          <cell r="I892" t="str">
            <v>TACS</v>
          </cell>
          <cell r="P892">
            <v>8</v>
          </cell>
        </row>
        <row r="893">
          <cell r="F893">
            <v>0</v>
          </cell>
          <cell r="H893">
            <v>0</v>
          </cell>
          <cell r="P893">
            <v>0</v>
          </cell>
        </row>
        <row r="894">
          <cell r="A894" t="str">
            <v xml:space="preserve">Válvula diafragma, 150 libras, extremidades com rosca NPT conforme ANSI B 2.1  </v>
          </cell>
          <cell r="F894">
            <v>0</v>
          </cell>
          <cell r="H894">
            <v>0</v>
          </cell>
          <cell r="P894">
            <v>0</v>
          </cell>
        </row>
        <row r="895">
          <cell r="A895" t="str">
            <v xml:space="preserve">material do corpo em FºFº, interno em borracha, ref. CIVA tipo KB - passagem reta ou </v>
          </cell>
          <cell r="F895">
            <v>0</v>
          </cell>
          <cell r="H895">
            <v>0</v>
          </cell>
          <cell r="P895">
            <v>0</v>
          </cell>
        </row>
        <row r="896">
          <cell r="A896" t="str">
            <v>similar:</v>
          </cell>
          <cell r="F896">
            <v>0</v>
          </cell>
          <cell r="H896">
            <v>0</v>
          </cell>
          <cell r="P896">
            <v>0</v>
          </cell>
        </row>
        <row r="897">
          <cell r="A897" t="str">
            <v>Diâmetro 1"</v>
          </cell>
          <cell r="B897" t="str">
            <v>VV</v>
          </cell>
          <cell r="C897" t="str">
            <v>PC</v>
          </cell>
          <cell r="D897">
            <v>8</v>
          </cell>
          <cell r="F897">
            <v>0</v>
          </cell>
          <cell r="G897">
            <v>2</v>
          </cell>
          <cell r="H897">
            <v>16</v>
          </cell>
          <cell r="I897" t="str">
            <v>TACR</v>
          </cell>
          <cell r="P897">
            <v>2</v>
          </cell>
        </row>
        <row r="898">
          <cell r="F898">
            <v>0</v>
          </cell>
          <cell r="H898">
            <v>0</v>
          </cell>
          <cell r="P898">
            <v>0</v>
          </cell>
        </row>
        <row r="899">
          <cell r="A899" t="str">
            <v xml:space="preserve">Válvula esfera, 150 libras, extremidades com rosca NPT, conforme ANSI B 2.1, material </v>
          </cell>
          <cell r="F899">
            <v>0</v>
          </cell>
          <cell r="H899">
            <v>0</v>
          </cell>
          <cell r="P899">
            <v>0</v>
          </cell>
        </row>
        <row r="900">
          <cell r="A900" t="str">
            <v>do corpo em latão, interno aço inox, ref. CIWAL figura 294 ou similar:</v>
          </cell>
          <cell r="F900">
            <v>0</v>
          </cell>
          <cell r="H900">
            <v>0</v>
          </cell>
          <cell r="P900">
            <v>0</v>
          </cell>
        </row>
        <row r="901">
          <cell r="A901" t="str">
            <v>Diâmetro 1/2"</v>
          </cell>
          <cell r="B901" t="str">
            <v>VV</v>
          </cell>
          <cell r="C901" t="str">
            <v>PC</v>
          </cell>
          <cell r="D901">
            <v>30</v>
          </cell>
          <cell r="F901">
            <v>0</v>
          </cell>
          <cell r="G901">
            <v>2</v>
          </cell>
          <cell r="H901">
            <v>60</v>
          </cell>
          <cell r="I901" t="str">
            <v>TACR</v>
          </cell>
          <cell r="P901">
            <v>2</v>
          </cell>
        </row>
        <row r="902">
          <cell r="A902" t="str">
            <v>Diâmetro 3/4"</v>
          </cell>
          <cell r="B902" t="str">
            <v>VV</v>
          </cell>
          <cell r="C902" t="str">
            <v>PC</v>
          </cell>
          <cell r="D902">
            <v>7</v>
          </cell>
          <cell r="F902">
            <v>0</v>
          </cell>
          <cell r="G902">
            <v>2</v>
          </cell>
          <cell r="H902">
            <v>14</v>
          </cell>
          <cell r="I902" t="str">
            <v>TACR</v>
          </cell>
          <cell r="P902">
            <v>2</v>
          </cell>
        </row>
        <row r="903">
          <cell r="A903" t="str">
            <v>Diâmetro 1"</v>
          </cell>
          <cell r="B903" t="str">
            <v>VV</v>
          </cell>
          <cell r="C903" t="str">
            <v>PC</v>
          </cell>
          <cell r="D903">
            <v>8</v>
          </cell>
          <cell r="F903">
            <v>0</v>
          </cell>
          <cell r="G903">
            <v>2</v>
          </cell>
          <cell r="H903">
            <v>16</v>
          </cell>
          <cell r="I903" t="str">
            <v>TACR</v>
          </cell>
          <cell r="P903">
            <v>2</v>
          </cell>
        </row>
        <row r="904">
          <cell r="A904" t="str">
            <v>Diâmetro 2"</v>
          </cell>
          <cell r="B904" t="str">
            <v>VV</v>
          </cell>
          <cell r="C904" t="str">
            <v>PC</v>
          </cell>
          <cell r="D904">
            <v>14</v>
          </cell>
          <cell r="F904">
            <v>0</v>
          </cell>
          <cell r="G904">
            <v>4</v>
          </cell>
          <cell r="H904">
            <v>56</v>
          </cell>
          <cell r="I904" t="str">
            <v>TACR</v>
          </cell>
          <cell r="P904">
            <v>4</v>
          </cell>
        </row>
        <row r="905">
          <cell r="F905">
            <v>0</v>
          </cell>
          <cell r="H905">
            <v>0</v>
          </cell>
          <cell r="P905">
            <v>0</v>
          </cell>
        </row>
        <row r="906">
          <cell r="A906" t="str">
            <v>Válvula esfera, 150 libras, extremidade com flange face plana, material do corpo em aço</v>
          </cell>
          <cell r="F906">
            <v>0</v>
          </cell>
          <cell r="H906">
            <v>0</v>
          </cell>
          <cell r="P906">
            <v>0</v>
          </cell>
        </row>
        <row r="907">
          <cell r="A907" t="str">
            <v>carbono, interno aço inox, ref. NIAGARA 303 ou similar:</v>
          </cell>
          <cell r="F907">
            <v>0</v>
          </cell>
          <cell r="H907">
            <v>0</v>
          </cell>
          <cell r="P907">
            <v>0</v>
          </cell>
        </row>
        <row r="908">
          <cell r="A908" t="str">
            <v>Diâmetro 3"</v>
          </cell>
          <cell r="B908" t="str">
            <v>VV</v>
          </cell>
          <cell r="C908" t="str">
            <v>PC</v>
          </cell>
          <cell r="D908">
            <v>6</v>
          </cell>
          <cell r="F908">
            <v>0</v>
          </cell>
          <cell r="G908">
            <v>6</v>
          </cell>
          <cell r="H908">
            <v>36</v>
          </cell>
          <cell r="I908" t="str">
            <v>TACS</v>
          </cell>
          <cell r="P908">
            <v>6</v>
          </cell>
        </row>
        <row r="909">
          <cell r="F909">
            <v>0</v>
          </cell>
          <cell r="H909">
            <v>0</v>
          </cell>
          <cell r="P909">
            <v>0</v>
          </cell>
        </row>
        <row r="910">
          <cell r="A910" t="str">
            <v>Válvula de retenção, 150 libras, extremidades com rosca NPT, conforme ANSI B 2.1</v>
          </cell>
          <cell r="F910">
            <v>0</v>
          </cell>
          <cell r="H910">
            <v>0</v>
          </cell>
          <cell r="P910">
            <v>0</v>
          </cell>
        </row>
        <row r="911">
          <cell r="A911" t="str">
            <v>material do corpo em bronze, interno em bronze, ref. CIWAL figura 58 ou similar:</v>
          </cell>
          <cell r="F911">
            <v>0</v>
          </cell>
          <cell r="H911">
            <v>0</v>
          </cell>
          <cell r="P911">
            <v>0</v>
          </cell>
        </row>
        <row r="912">
          <cell r="A912" t="str">
            <v>Diâmetro 1"</v>
          </cell>
          <cell r="B912" t="str">
            <v>VV</v>
          </cell>
          <cell r="C912" t="str">
            <v>PC</v>
          </cell>
          <cell r="D912">
            <v>8</v>
          </cell>
          <cell r="F912">
            <v>0</v>
          </cell>
          <cell r="G912">
            <v>2</v>
          </cell>
          <cell r="H912">
            <v>16</v>
          </cell>
          <cell r="I912" t="str">
            <v>TACR</v>
          </cell>
          <cell r="P912">
            <v>2</v>
          </cell>
        </row>
        <row r="913">
          <cell r="A913" t="str">
            <v>Diâmetro 2"</v>
          </cell>
          <cell r="B913" t="str">
            <v>VV</v>
          </cell>
          <cell r="C913" t="str">
            <v>PC</v>
          </cell>
          <cell r="D913">
            <v>2</v>
          </cell>
          <cell r="F913">
            <v>0</v>
          </cell>
          <cell r="G913">
            <v>4</v>
          </cell>
          <cell r="H913">
            <v>8</v>
          </cell>
          <cell r="I913" t="str">
            <v>TACR</v>
          </cell>
          <cell r="P913">
            <v>4</v>
          </cell>
        </row>
        <row r="914">
          <cell r="F914">
            <v>0</v>
          </cell>
          <cell r="H914">
            <v>0</v>
          </cell>
          <cell r="P914">
            <v>0</v>
          </cell>
        </row>
        <row r="915">
          <cell r="A915" t="str">
            <v>Válvula de retenção, tipo WAFER, 150 libras, material do corpo em FºFº</v>
          </cell>
          <cell r="F915">
            <v>0</v>
          </cell>
          <cell r="H915">
            <v>0</v>
          </cell>
          <cell r="P915">
            <v>0</v>
          </cell>
        </row>
        <row r="916">
          <cell r="A916" t="str">
            <v>interno aço inox, ref. NIAGARA figura 80-111B e 80-111A ou similar:</v>
          </cell>
          <cell r="F916">
            <v>0</v>
          </cell>
          <cell r="H916">
            <v>0</v>
          </cell>
          <cell r="P916">
            <v>0</v>
          </cell>
        </row>
        <row r="917">
          <cell r="A917" t="str">
            <v>Diâmetro 3"</v>
          </cell>
          <cell r="B917" t="str">
            <v>VV</v>
          </cell>
          <cell r="C917" t="str">
            <v>PC</v>
          </cell>
          <cell r="D917">
            <v>1</v>
          </cell>
          <cell r="F917">
            <v>0</v>
          </cell>
          <cell r="G917">
            <v>6</v>
          </cell>
          <cell r="H917">
            <v>6</v>
          </cell>
          <cell r="I917" t="str">
            <v>TACR</v>
          </cell>
          <cell r="P917">
            <v>6</v>
          </cell>
        </row>
        <row r="918">
          <cell r="F918">
            <v>0</v>
          </cell>
          <cell r="H918">
            <v>0</v>
          </cell>
          <cell r="P918">
            <v>0</v>
          </cell>
        </row>
        <row r="919">
          <cell r="A919" t="str">
            <v xml:space="preserve">Válvula de retenção três vias, 150 libras, extremidades com flange face plana, material </v>
          </cell>
          <cell r="F919">
            <v>0</v>
          </cell>
          <cell r="H919">
            <v>0</v>
          </cell>
          <cell r="P919">
            <v>0</v>
          </cell>
        </row>
        <row r="920">
          <cell r="A920" t="str">
            <v>do corpo em FºFº, interno em borracha, ref. TECH TAYLOR VALVE ou similar:</v>
          </cell>
          <cell r="F920">
            <v>0</v>
          </cell>
          <cell r="H920">
            <v>0</v>
          </cell>
          <cell r="P920">
            <v>0</v>
          </cell>
        </row>
        <row r="921">
          <cell r="A921" t="str">
            <v>Diâmetro 6"</v>
          </cell>
          <cell r="B921" t="str">
            <v>VV</v>
          </cell>
          <cell r="C921" t="str">
            <v>PC</v>
          </cell>
          <cell r="D921">
            <v>3</v>
          </cell>
          <cell r="F921">
            <v>0</v>
          </cell>
          <cell r="G921">
            <v>12</v>
          </cell>
          <cell r="H921">
            <v>36</v>
          </cell>
          <cell r="I921" t="str">
            <v>TACR</v>
          </cell>
          <cell r="P921">
            <v>12</v>
          </cell>
        </row>
        <row r="922">
          <cell r="A922" t="str">
            <v>Diâmetro 8"</v>
          </cell>
          <cell r="B922" t="str">
            <v>VV</v>
          </cell>
          <cell r="C922" t="str">
            <v>PC</v>
          </cell>
          <cell r="D922">
            <v>1</v>
          </cell>
          <cell r="F922">
            <v>0</v>
          </cell>
          <cell r="G922">
            <v>16</v>
          </cell>
          <cell r="H922">
            <v>16</v>
          </cell>
          <cell r="I922" t="str">
            <v>TACR</v>
          </cell>
          <cell r="P922">
            <v>16</v>
          </cell>
        </row>
        <row r="923">
          <cell r="F923">
            <v>0</v>
          </cell>
          <cell r="H923">
            <v>0</v>
          </cell>
          <cell r="P923">
            <v>0</v>
          </cell>
        </row>
        <row r="924">
          <cell r="A924" t="str">
            <v>Suportes</v>
          </cell>
          <cell r="C924" t="str">
            <v>kg</v>
          </cell>
          <cell r="D924">
            <v>1500</v>
          </cell>
          <cell r="E924">
            <v>1</v>
          </cell>
          <cell r="F924">
            <v>1500</v>
          </cell>
          <cell r="G924">
            <v>0.15</v>
          </cell>
          <cell r="H924">
            <v>225</v>
          </cell>
          <cell r="I924" t="str">
            <v>F</v>
          </cell>
          <cell r="P924">
            <v>0.15</v>
          </cell>
        </row>
        <row r="925">
          <cell r="F925">
            <v>0</v>
          </cell>
          <cell r="H925">
            <v>0</v>
          </cell>
          <cell r="P925">
            <v>0</v>
          </cell>
        </row>
        <row r="926">
          <cell r="A926" t="str">
            <v>ÁREA - CICLONAGEM E FILTRAGEM</v>
          </cell>
          <cell r="F926">
            <v>0</v>
          </cell>
          <cell r="H926">
            <v>0</v>
          </cell>
          <cell r="P926">
            <v>0</v>
          </cell>
        </row>
        <row r="927">
          <cell r="A927" t="str">
            <v>Tubo sem costura, ANSI B 36.10, SCH.80, extremidades com rosca NPT, conforme</v>
          </cell>
          <cell r="F927">
            <v>0</v>
          </cell>
          <cell r="H927">
            <v>0</v>
          </cell>
          <cell r="P927">
            <v>0</v>
          </cell>
        </row>
        <row r="928">
          <cell r="A928" t="str">
            <v>ANSI B 2.1, material em aço carbono conforme ASTM A-53 GR.A/B galvanizado:</v>
          </cell>
          <cell r="F928">
            <v>0</v>
          </cell>
          <cell r="H928">
            <v>0</v>
          </cell>
          <cell r="P928">
            <v>0</v>
          </cell>
        </row>
        <row r="929">
          <cell r="A929" t="str">
            <v>Diâmetro 1/2"</v>
          </cell>
          <cell r="B929" t="str">
            <v>TB80</v>
          </cell>
          <cell r="C929" t="str">
            <v>m</v>
          </cell>
          <cell r="D929">
            <v>36</v>
          </cell>
          <cell r="E929">
            <v>1.62</v>
          </cell>
          <cell r="F929">
            <v>58.32</v>
          </cell>
          <cell r="G929">
            <v>1</v>
          </cell>
          <cell r="H929">
            <v>36</v>
          </cell>
          <cell r="I929" t="str">
            <v>TACR</v>
          </cell>
          <cell r="P929">
            <v>1</v>
          </cell>
        </row>
        <row r="930">
          <cell r="A930" t="str">
            <v>Diâmetro 3/4"</v>
          </cell>
          <cell r="B930" t="str">
            <v>TB80</v>
          </cell>
          <cell r="C930" t="str">
            <v>m</v>
          </cell>
          <cell r="D930">
            <v>41</v>
          </cell>
          <cell r="E930">
            <v>2.19</v>
          </cell>
          <cell r="F930">
            <v>89.79</v>
          </cell>
          <cell r="G930">
            <v>1</v>
          </cell>
          <cell r="H930">
            <v>41</v>
          </cell>
          <cell r="I930" t="str">
            <v>TACR</v>
          </cell>
          <cell r="P930">
            <v>1</v>
          </cell>
        </row>
        <row r="931">
          <cell r="A931" t="str">
            <v>Diâmetro 1"</v>
          </cell>
          <cell r="B931" t="str">
            <v>TB80</v>
          </cell>
          <cell r="C931" t="str">
            <v>m</v>
          </cell>
          <cell r="D931">
            <v>12</v>
          </cell>
          <cell r="E931">
            <v>3.23</v>
          </cell>
          <cell r="F931">
            <v>38.76</v>
          </cell>
          <cell r="G931">
            <v>1</v>
          </cell>
          <cell r="H931">
            <v>12</v>
          </cell>
          <cell r="I931" t="str">
            <v>TACR</v>
          </cell>
          <cell r="P931">
            <v>1</v>
          </cell>
        </row>
        <row r="932">
          <cell r="A932" t="str">
            <v>Diâmetro 11/2"</v>
          </cell>
          <cell r="B932" t="str">
            <v>TB80</v>
          </cell>
          <cell r="C932" t="str">
            <v>m</v>
          </cell>
          <cell r="D932">
            <v>1</v>
          </cell>
          <cell r="E932">
            <v>5.4</v>
          </cell>
          <cell r="F932">
            <v>5.4</v>
          </cell>
          <cell r="G932">
            <v>1.5</v>
          </cell>
          <cell r="H932">
            <v>1.5</v>
          </cell>
          <cell r="I932" t="str">
            <v>TACR</v>
          </cell>
          <cell r="P932">
            <v>1.5</v>
          </cell>
        </row>
        <row r="933">
          <cell r="F933">
            <v>0</v>
          </cell>
          <cell r="H933">
            <v>0</v>
          </cell>
          <cell r="P933">
            <v>0</v>
          </cell>
        </row>
        <row r="934">
          <cell r="A934" t="str">
            <v xml:space="preserve">Tubo sem costura, ANSI B 36.10, SCH.80, extremidades com rosca NPT conforme </v>
          </cell>
          <cell r="F934">
            <v>0</v>
          </cell>
          <cell r="H934">
            <v>0</v>
          </cell>
          <cell r="P934">
            <v>0</v>
          </cell>
        </row>
        <row r="935">
          <cell r="A935" t="str">
            <v>ANSI B 2.1, material em aço carbono, conforme ASTM A-53 GR.A/B:</v>
          </cell>
          <cell r="F935">
            <v>0</v>
          </cell>
          <cell r="H935">
            <v>0</v>
          </cell>
          <cell r="P935">
            <v>0</v>
          </cell>
        </row>
        <row r="936">
          <cell r="A936" t="str">
            <v>Diâmetro 1/2"</v>
          </cell>
          <cell r="B936" t="str">
            <v>TB80</v>
          </cell>
          <cell r="C936" t="str">
            <v>m</v>
          </cell>
          <cell r="D936">
            <v>25</v>
          </cell>
          <cell r="E936">
            <v>1.62</v>
          </cell>
          <cell r="F936">
            <v>40.5</v>
          </cell>
          <cell r="G936">
            <v>1</v>
          </cell>
          <cell r="H936">
            <v>25</v>
          </cell>
          <cell r="I936" t="str">
            <v>TACR</v>
          </cell>
          <cell r="P936">
            <v>1</v>
          </cell>
        </row>
        <row r="937">
          <cell r="A937" t="str">
            <v>Diâmetro 3/4"</v>
          </cell>
          <cell r="B937" t="str">
            <v>TB80</v>
          </cell>
          <cell r="C937" t="str">
            <v>m</v>
          </cell>
          <cell r="D937">
            <v>14</v>
          </cell>
          <cell r="E937">
            <v>2.19</v>
          </cell>
          <cell r="F937">
            <v>30.66</v>
          </cell>
          <cell r="G937">
            <v>1</v>
          </cell>
          <cell r="H937">
            <v>14</v>
          </cell>
          <cell r="I937" t="str">
            <v>TACR</v>
          </cell>
          <cell r="P937">
            <v>1</v>
          </cell>
        </row>
        <row r="938">
          <cell r="A938" t="str">
            <v>Diâmetro 11/2"</v>
          </cell>
          <cell r="B938" t="str">
            <v>TB80</v>
          </cell>
          <cell r="C938" t="str">
            <v>m</v>
          </cell>
          <cell r="D938">
            <v>26</v>
          </cell>
          <cell r="E938">
            <v>5.4</v>
          </cell>
          <cell r="F938">
            <v>140.4</v>
          </cell>
          <cell r="G938">
            <v>1.5</v>
          </cell>
          <cell r="H938">
            <v>39</v>
          </cell>
          <cell r="I938" t="str">
            <v>TACR</v>
          </cell>
          <cell r="P938">
            <v>1.5</v>
          </cell>
        </row>
        <row r="939">
          <cell r="F939">
            <v>0</v>
          </cell>
          <cell r="H939">
            <v>0</v>
          </cell>
          <cell r="P939">
            <v>0</v>
          </cell>
        </row>
        <row r="940">
          <cell r="A940" t="str">
            <v>Tubo de PEAD, PN 16, extremidade plana material em polietileno de alta densidade</v>
          </cell>
          <cell r="F940">
            <v>0</v>
          </cell>
          <cell r="H940">
            <v>0</v>
          </cell>
          <cell r="P940">
            <v>0</v>
          </cell>
        </row>
        <row r="941">
          <cell r="A941" t="str">
            <v>Diâmetro 140 mm</v>
          </cell>
          <cell r="B941" t="str">
            <v>TBPEAD</v>
          </cell>
          <cell r="C941" t="str">
            <v>m</v>
          </cell>
          <cell r="D941">
            <v>5</v>
          </cell>
          <cell r="E941">
            <v>2.8</v>
          </cell>
          <cell r="F941">
            <v>14</v>
          </cell>
          <cell r="G941">
            <v>0.25</v>
          </cell>
          <cell r="H941">
            <v>1.25</v>
          </cell>
          <cell r="I941" t="str">
            <v>TPEADS</v>
          </cell>
          <cell r="P941">
            <v>0.25</v>
          </cell>
        </row>
        <row r="942">
          <cell r="A942" t="str">
            <v>Diâmetro  160 mm</v>
          </cell>
          <cell r="B942" t="str">
            <v>TBPEAD</v>
          </cell>
          <cell r="C942" t="str">
            <v>m</v>
          </cell>
          <cell r="D942">
            <v>5</v>
          </cell>
          <cell r="E942">
            <v>3.6</v>
          </cell>
          <cell r="F942">
            <v>18</v>
          </cell>
          <cell r="G942">
            <v>0.33</v>
          </cell>
          <cell r="H942">
            <v>1.65</v>
          </cell>
          <cell r="I942" t="str">
            <v>TPEADS</v>
          </cell>
          <cell r="P942">
            <v>0.33</v>
          </cell>
        </row>
        <row r="943">
          <cell r="A943" t="str">
            <v>Diâmetro  225 mm</v>
          </cell>
          <cell r="B943" t="str">
            <v>TBPEAD</v>
          </cell>
          <cell r="C943" t="str">
            <v>m</v>
          </cell>
          <cell r="D943">
            <v>6</v>
          </cell>
          <cell r="E943">
            <v>5.7</v>
          </cell>
          <cell r="F943">
            <v>34.200000000000003</v>
          </cell>
          <cell r="G943">
            <v>0.55000000000000004</v>
          </cell>
          <cell r="H943">
            <v>3.3</v>
          </cell>
          <cell r="I943" t="str">
            <v>TPEADS</v>
          </cell>
          <cell r="P943">
            <v>0.55000000000000004</v>
          </cell>
        </row>
        <row r="944">
          <cell r="A944" t="str">
            <v>Diâmetro  250 mm</v>
          </cell>
          <cell r="B944" t="str">
            <v>TBPEAD</v>
          </cell>
          <cell r="C944" t="str">
            <v>m</v>
          </cell>
          <cell r="D944">
            <v>32</v>
          </cell>
          <cell r="E944">
            <v>6.25</v>
          </cell>
          <cell r="F944">
            <v>200</v>
          </cell>
          <cell r="G944">
            <v>0.6</v>
          </cell>
          <cell r="H944">
            <v>19.2</v>
          </cell>
          <cell r="I944" t="str">
            <v>TPEADS</v>
          </cell>
          <cell r="P944">
            <v>0.6</v>
          </cell>
        </row>
        <row r="945">
          <cell r="A945" t="str">
            <v>Diâmetro  280 mm</v>
          </cell>
          <cell r="B945" t="str">
            <v>TBPEAD</v>
          </cell>
          <cell r="C945" t="str">
            <v>m</v>
          </cell>
          <cell r="D945">
            <v>43</v>
          </cell>
          <cell r="E945">
            <v>6.4</v>
          </cell>
          <cell r="F945">
            <v>275.2</v>
          </cell>
          <cell r="G945">
            <v>0.66</v>
          </cell>
          <cell r="H945">
            <v>28.38</v>
          </cell>
          <cell r="I945" t="str">
            <v>TPEADS</v>
          </cell>
          <cell r="P945">
            <v>0.66</v>
          </cell>
        </row>
        <row r="946">
          <cell r="A946" t="str">
            <v>Diâmetro  315 mm</v>
          </cell>
          <cell r="B946" t="str">
            <v>TBPEAD</v>
          </cell>
          <cell r="C946" t="str">
            <v>m</v>
          </cell>
          <cell r="D946">
            <v>35</v>
          </cell>
          <cell r="E946">
            <v>6.8</v>
          </cell>
          <cell r="F946">
            <v>238</v>
          </cell>
          <cell r="G946">
            <v>0.66</v>
          </cell>
          <cell r="H946">
            <v>23.1</v>
          </cell>
          <cell r="I946" t="str">
            <v>TPEADS</v>
          </cell>
          <cell r="P946">
            <v>0.66</v>
          </cell>
        </row>
        <row r="947">
          <cell r="A947" t="str">
            <v>Diâmetro  500 mm</v>
          </cell>
          <cell r="B947" t="str">
            <v>TBPEAD</v>
          </cell>
          <cell r="C947" t="str">
            <v>m</v>
          </cell>
          <cell r="D947">
            <v>6</v>
          </cell>
          <cell r="E947">
            <v>11.3</v>
          </cell>
          <cell r="F947">
            <v>67.8</v>
          </cell>
          <cell r="G947">
            <v>1.04</v>
          </cell>
          <cell r="H947">
            <v>6.24</v>
          </cell>
          <cell r="I947" t="str">
            <v>TPEADS</v>
          </cell>
          <cell r="P947">
            <v>1.04</v>
          </cell>
        </row>
        <row r="948">
          <cell r="A948" t="str">
            <v>Diâmetro  630 mm</v>
          </cell>
          <cell r="B948" t="str">
            <v>TBPEAD</v>
          </cell>
          <cell r="C948" t="str">
            <v>m</v>
          </cell>
          <cell r="D948">
            <v>14</v>
          </cell>
          <cell r="E948">
            <v>17</v>
          </cell>
          <cell r="F948">
            <v>238</v>
          </cell>
          <cell r="G948">
            <v>1.31</v>
          </cell>
          <cell r="H948">
            <v>18.34</v>
          </cell>
          <cell r="I948" t="str">
            <v>TPEADS</v>
          </cell>
          <cell r="P948">
            <v>1.31</v>
          </cell>
        </row>
        <row r="949">
          <cell r="F949">
            <v>0</v>
          </cell>
          <cell r="H949">
            <v>0</v>
          </cell>
          <cell r="P949">
            <v>0</v>
          </cell>
        </row>
        <row r="950">
          <cell r="A950" t="str">
            <v>Tubo com costura, ANSI B 36.10, SCH.40, extremidades chanfradas, material em aço</v>
          </cell>
          <cell r="F950">
            <v>0</v>
          </cell>
          <cell r="H950">
            <v>0</v>
          </cell>
          <cell r="P950">
            <v>0</v>
          </cell>
        </row>
        <row r="951">
          <cell r="A951" t="str">
            <v>carbono, conforme ASTM A-53 GR.A/B:</v>
          </cell>
          <cell r="F951">
            <v>0</v>
          </cell>
          <cell r="H951">
            <v>0</v>
          </cell>
          <cell r="P951">
            <v>0</v>
          </cell>
        </row>
        <row r="952">
          <cell r="A952" t="str">
            <v>Diâmetro 21/2"</v>
          </cell>
          <cell r="B952" t="str">
            <v>TB40</v>
          </cell>
          <cell r="C952" t="str">
            <v>m</v>
          </cell>
          <cell r="D952">
            <v>33</v>
          </cell>
          <cell r="E952">
            <v>8.6199999999999992</v>
          </cell>
          <cell r="F952">
            <v>284.45999999999998</v>
          </cell>
          <cell r="G952">
            <v>2.5</v>
          </cell>
          <cell r="H952">
            <v>82.5</v>
          </cell>
          <cell r="I952" t="str">
            <v>TACS</v>
          </cell>
          <cell r="P952">
            <v>2.5</v>
          </cell>
        </row>
        <row r="953">
          <cell r="A953" t="str">
            <v>Diâmetro 3"</v>
          </cell>
          <cell r="B953" t="str">
            <v>TB40</v>
          </cell>
          <cell r="C953" t="str">
            <v>m</v>
          </cell>
          <cell r="D953">
            <v>70</v>
          </cell>
          <cell r="E953">
            <v>11.3</v>
          </cell>
          <cell r="F953">
            <v>791</v>
          </cell>
          <cell r="G953">
            <v>3</v>
          </cell>
          <cell r="H953">
            <v>210</v>
          </cell>
          <cell r="I953" t="str">
            <v>TACS</v>
          </cell>
          <cell r="P953">
            <v>3</v>
          </cell>
        </row>
        <row r="954">
          <cell r="A954" t="str">
            <v>Diâmetro 4"</v>
          </cell>
          <cell r="B954" t="str">
            <v>TB40</v>
          </cell>
          <cell r="C954" t="str">
            <v>m</v>
          </cell>
          <cell r="D954">
            <v>58</v>
          </cell>
          <cell r="E954">
            <v>16.100000000000001</v>
          </cell>
          <cell r="F954">
            <v>933.8</v>
          </cell>
          <cell r="G954">
            <v>4</v>
          </cell>
          <cell r="H954">
            <v>232</v>
          </cell>
          <cell r="I954" t="str">
            <v>TACS</v>
          </cell>
          <cell r="P954">
            <v>4</v>
          </cell>
        </row>
        <row r="955">
          <cell r="A955" t="str">
            <v>Diâmetro 6"</v>
          </cell>
          <cell r="B955" t="str">
            <v>TB40</v>
          </cell>
          <cell r="C955" t="str">
            <v>m</v>
          </cell>
          <cell r="D955">
            <v>54</v>
          </cell>
          <cell r="E955">
            <v>28.2</v>
          </cell>
          <cell r="F955">
            <v>1522.8</v>
          </cell>
          <cell r="G955">
            <v>6</v>
          </cell>
          <cell r="H955">
            <v>324</v>
          </cell>
          <cell r="I955" t="str">
            <v>TACS</v>
          </cell>
          <cell r="P955">
            <v>6</v>
          </cell>
        </row>
        <row r="956">
          <cell r="A956" t="str">
            <v>Diâmetro 8"</v>
          </cell>
          <cell r="B956" t="str">
            <v>TB40</v>
          </cell>
          <cell r="C956" t="str">
            <v>m</v>
          </cell>
          <cell r="D956">
            <v>106</v>
          </cell>
          <cell r="E956">
            <v>42.5</v>
          </cell>
          <cell r="F956">
            <v>4505</v>
          </cell>
          <cell r="G956">
            <v>8</v>
          </cell>
          <cell r="H956">
            <v>848</v>
          </cell>
          <cell r="I956" t="str">
            <v>TACS</v>
          </cell>
          <cell r="P956">
            <v>8</v>
          </cell>
        </row>
        <row r="957">
          <cell r="A957" t="str">
            <v>Diâmetro 10"</v>
          </cell>
          <cell r="B957" t="str">
            <v>TB40</v>
          </cell>
          <cell r="C957" t="str">
            <v>m</v>
          </cell>
          <cell r="D957">
            <v>15</v>
          </cell>
          <cell r="E957">
            <v>60.2</v>
          </cell>
          <cell r="F957">
            <v>903</v>
          </cell>
          <cell r="G957">
            <v>10</v>
          </cell>
          <cell r="H957">
            <v>150</v>
          </cell>
          <cell r="I957" t="str">
            <v>TACS</v>
          </cell>
          <cell r="P957">
            <v>10</v>
          </cell>
        </row>
        <row r="958">
          <cell r="F958">
            <v>0</v>
          </cell>
          <cell r="H958">
            <v>0</v>
          </cell>
          <cell r="P958">
            <v>0</v>
          </cell>
        </row>
        <row r="959">
          <cell r="A959" t="str">
            <v>Tubo com costura, ANSI B 36.10, SCH.XXS, extremidades chanfradas, material em aço</v>
          </cell>
          <cell r="F959">
            <v>0</v>
          </cell>
          <cell r="H959">
            <v>0</v>
          </cell>
          <cell r="P959">
            <v>0</v>
          </cell>
        </row>
        <row r="960">
          <cell r="A960" t="str">
            <v>carbono, conforme ASTM A-53 GR.A/B:</v>
          </cell>
          <cell r="F960">
            <v>0</v>
          </cell>
          <cell r="H960">
            <v>0</v>
          </cell>
          <cell r="P960">
            <v>0</v>
          </cell>
        </row>
        <row r="961">
          <cell r="A961" t="str">
            <v>Diâmetro 6"</v>
          </cell>
          <cell r="B961" t="str">
            <v>TBXXS</v>
          </cell>
          <cell r="C961" t="str">
            <v>m</v>
          </cell>
          <cell r="D961">
            <v>46</v>
          </cell>
          <cell r="E961">
            <v>79</v>
          </cell>
          <cell r="F961">
            <v>3634</v>
          </cell>
          <cell r="G961">
            <v>6</v>
          </cell>
          <cell r="H961">
            <v>276</v>
          </cell>
          <cell r="I961" t="str">
            <v>TACS</v>
          </cell>
          <cell r="P961">
            <v>6</v>
          </cell>
        </row>
        <row r="962">
          <cell r="F962">
            <v>0</v>
          </cell>
          <cell r="H962">
            <v>0</v>
          </cell>
          <cell r="P962">
            <v>0</v>
          </cell>
        </row>
        <row r="963">
          <cell r="A963" t="str">
            <v>Tubo com costura, ANSI B 36.10, STD., extremidades chanfradas, material em aço</v>
          </cell>
          <cell r="F963">
            <v>0</v>
          </cell>
          <cell r="H963">
            <v>0</v>
          </cell>
          <cell r="P963">
            <v>0</v>
          </cell>
        </row>
        <row r="964">
          <cell r="A964" t="str">
            <v xml:space="preserve">carbono, conforme ASTM A-139: </v>
          </cell>
          <cell r="F964">
            <v>0</v>
          </cell>
          <cell r="H964">
            <v>0</v>
          </cell>
          <cell r="P964">
            <v>0</v>
          </cell>
        </row>
        <row r="965">
          <cell r="A965" t="str">
            <v>Diâmetro 12"</v>
          </cell>
          <cell r="B965" t="str">
            <v>TBSTD</v>
          </cell>
          <cell r="C965" t="str">
            <v>m</v>
          </cell>
          <cell r="D965">
            <v>28</v>
          </cell>
          <cell r="E965">
            <v>73.8</v>
          </cell>
          <cell r="F965">
            <v>2066.4</v>
          </cell>
          <cell r="G965">
            <v>10</v>
          </cell>
          <cell r="H965">
            <v>280</v>
          </cell>
          <cell r="I965" t="str">
            <v>TACS</v>
          </cell>
          <cell r="P965">
            <v>10</v>
          </cell>
        </row>
        <row r="966">
          <cell r="A966" t="str">
            <v>Diâmetro 14"</v>
          </cell>
          <cell r="B966" t="str">
            <v>TBSTD</v>
          </cell>
          <cell r="C966" t="str">
            <v>m</v>
          </cell>
          <cell r="D966">
            <v>14</v>
          </cell>
          <cell r="E966">
            <v>81.2</v>
          </cell>
          <cell r="F966">
            <v>1136.8</v>
          </cell>
          <cell r="G966">
            <v>12</v>
          </cell>
          <cell r="H966">
            <v>168</v>
          </cell>
          <cell r="I966" t="str">
            <v>TACS</v>
          </cell>
          <cell r="P966">
            <v>12</v>
          </cell>
        </row>
        <row r="967">
          <cell r="F967">
            <v>0</v>
          </cell>
          <cell r="H967">
            <v>0</v>
          </cell>
          <cell r="P967">
            <v>0</v>
          </cell>
        </row>
        <row r="968">
          <cell r="A968" t="str">
            <v>Tubo com costura, ANSI B 36.10, STD., extremidades chanfradas, material em aço</v>
          </cell>
          <cell r="F968">
            <v>0</v>
          </cell>
          <cell r="H968">
            <v>0</v>
          </cell>
          <cell r="P968">
            <v>0</v>
          </cell>
        </row>
        <row r="969">
          <cell r="A969" t="str">
            <v>carbono, conforme ASTM A-134:</v>
          </cell>
          <cell r="F969">
            <v>0</v>
          </cell>
          <cell r="H969">
            <v>0</v>
          </cell>
          <cell r="P969">
            <v>0</v>
          </cell>
        </row>
        <row r="970">
          <cell r="A970" t="str">
            <v>Diâmetro 18"</v>
          </cell>
          <cell r="B970" t="str">
            <v>TBSTD</v>
          </cell>
          <cell r="C970" t="str">
            <v>m</v>
          </cell>
          <cell r="D970">
            <v>56</v>
          </cell>
          <cell r="E970">
            <v>105</v>
          </cell>
          <cell r="F970">
            <v>5880</v>
          </cell>
          <cell r="G970">
            <v>16</v>
          </cell>
          <cell r="H970">
            <v>896</v>
          </cell>
          <cell r="I970" t="str">
            <v>TACS</v>
          </cell>
          <cell r="P970">
            <v>16</v>
          </cell>
        </row>
        <row r="971">
          <cell r="A971" t="str">
            <v>Diâmetro 20"</v>
          </cell>
          <cell r="B971" t="str">
            <v>TBSTD</v>
          </cell>
          <cell r="C971" t="str">
            <v>m</v>
          </cell>
          <cell r="D971">
            <v>26</v>
          </cell>
          <cell r="E971">
            <v>117</v>
          </cell>
          <cell r="F971">
            <v>3042</v>
          </cell>
          <cell r="G971">
            <v>18</v>
          </cell>
          <cell r="H971">
            <v>468</v>
          </cell>
          <cell r="I971" t="str">
            <v>TACS</v>
          </cell>
          <cell r="P971">
            <v>18</v>
          </cell>
        </row>
        <row r="972">
          <cell r="A972" t="str">
            <v>Diâmetro 24"</v>
          </cell>
          <cell r="B972" t="str">
            <v>TBSTD</v>
          </cell>
          <cell r="C972" t="str">
            <v>m</v>
          </cell>
          <cell r="D972">
            <v>2</v>
          </cell>
          <cell r="E972">
            <v>141</v>
          </cell>
          <cell r="F972">
            <v>282</v>
          </cell>
          <cell r="G972">
            <v>20</v>
          </cell>
          <cell r="H972">
            <v>40</v>
          </cell>
          <cell r="I972" t="str">
            <v>TACS</v>
          </cell>
          <cell r="P972">
            <v>20</v>
          </cell>
        </row>
        <row r="973">
          <cell r="A973" t="str">
            <v>Diâmetro 32"</v>
          </cell>
          <cell r="B973" t="str">
            <v>TBSTD</v>
          </cell>
          <cell r="C973" t="str">
            <v>m</v>
          </cell>
          <cell r="D973">
            <v>46</v>
          </cell>
          <cell r="E973">
            <v>188</v>
          </cell>
          <cell r="F973">
            <v>8648</v>
          </cell>
          <cell r="G973">
            <v>26</v>
          </cell>
          <cell r="H973">
            <v>1196</v>
          </cell>
          <cell r="I973" t="str">
            <v>TACS</v>
          </cell>
          <cell r="P973">
            <v>26</v>
          </cell>
        </row>
        <row r="974">
          <cell r="A974" t="str">
            <v>Diâmetro 34"</v>
          </cell>
          <cell r="B974" t="str">
            <v>TBSTD</v>
          </cell>
          <cell r="C974" t="str">
            <v>m</v>
          </cell>
          <cell r="D974">
            <v>20</v>
          </cell>
          <cell r="E974">
            <v>200</v>
          </cell>
          <cell r="F974">
            <v>4000</v>
          </cell>
          <cell r="G974">
            <v>26</v>
          </cell>
          <cell r="H974">
            <v>520</v>
          </cell>
          <cell r="I974" t="str">
            <v>TACS</v>
          </cell>
          <cell r="P974">
            <v>26</v>
          </cell>
        </row>
        <row r="975">
          <cell r="A975" t="str">
            <v>Diâmetro 40"</v>
          </cell>
          <cell r="B975" t="str">
            <v>TBSTD</v>
          </cell>
          <cell r="C975" t="str">
            <v>m</v>
          </cell>
          <cell r="D975">
            <v>25</v>
          </cell>
          <cell r="E975">
            <v>240</v>
          </cell>
          <cell r="F975">
            <v>6000</v>
          </cell>
          <cell r="G975">
            <v>32</v>
          </cell>
          <cell r="H975">
            <v>800</v>
          </cell>
          <cell r="I975" t="str">
            <v>TACS</v>
          </cell>
          <cell r="P975">
            <v>32</v>
          </cell>
        </row>
        <row r="976">
          <cell r="F976">
            <v>0</v>
          </cell>
          <cell r="H976">
            <v>0</v>
          </cell>
          <cell r="P976">
            <v>0</v>
          </cell>
        </row>
        <row r="977">
          <cell r="A977" t="str">
            <v>Válvula borboleta, tipo WAFER, 150 libras, material do corpo em FºFº, interno em FºFº</v>
          </cell>
          <cell r="F977">
            <v>0</v>
          </cell>
          <cell r="H977">
            <v>0</v>
          </cell>
          <cell r="P977">
            <v>0</v>
          </cell>
        </row>
        <row r="978">
          <cell r="A978" t="str">
            <v>ref. NIAGARA figura 540 e 550 ou similar:</v>
          </cell>
          <cell r="F978">
            <v>0</v>
          </cell>
          <cell r="H978">
            <v>0</v>
          </cell>
          <cell r="P978">
            <v>0</v>
          </cell>
        </row>
        <row r="979">
          <cell r="A979" t="str">
            <v>Diâmetro 8"</v>
          </cell>
          <cell r="B979" t="str">
            <v>VV</v>
          </cell>
          <cell r="C979" t="str">
            <v>PC</v>
          </cell>
          <cell r="D979">
            <v>1</v>
          </cell>
          <cell r="F979">
            <v>0</v>
          </cell>
          <cell r="G979">
            <v>16</v>
          </cell>
          <cell r="H979">
            <v>16</v>
          </cell>
          <cell r="I979" t="str">
            <v>TACS</v>
          </cell>
          <cell r="P979">
            <v>16</v>
          </cell>
        </row>
        <row r="980">
          <cell r="A980" t="str">
            <v>Diâmetro 12"</v>
          </cell>
          <cell r="B980" t="str">
            <v>VV</v>
          </cell>
          <cell r="C980" t="str">
            <v>PC</v>
          </cell>
          <cell r="D980">
            <v>3</v>
          </cell>
          <cell r="F980">
            <v>0</v>
          </cell>
          <cell r="G980">
            <v>24</v>
          </cell>
          <cell r="H980">
            <v>72</v>
          </cell>
          <cell r="I980" t="str">
            <v>TACS</v>
          </cell>
          <cell r="P980">
            <v>24</v>
          </cell>
        </row>
        <row r="981">
          <cell r="F981">
            <v>0</v>
          </cell>
          <cell r="H981">
            <v>0</v>
          </cell>
          <cell r="P981">
            <v>0</v>
          </cell>
        </row>
        <row r="982">
          <cell r="A982" t="str">
            <v xml:space="preserve">Válvula esfera, 150 libras, extremidades com rosca NPT, conforme ANSI B 2.1 material </v>
          </cell>
          <cell r="F982">
            <v>0</v>
          </cell>
          <cell r="H982">
            <v>0</v>
          </cell>
          <cell r="P982">
            <v>0</v>
          </cell>
        </row>
        <row r="983">
          <cell r="A983" t="str">
            <v>do corpo em latão, interno em aço inox, ref. CIWAL figura 294 ou similar:</v>
          </cell>
          <cell r="F983">
            <v>0</v>
          </cell>
          <cell r="H983">
            <v>0</v>
          </cell>
          <cell r="P983">
            <v>0</v>
          </cell>
        </row>
        <row r="984">
          <cell r="A984" t="str">
            <v>Diâmetro 1/2"</v>
          </cell>
          <cell r="B984" t="str">
            <v>VV</v>
          </cell>
          <cell r="C984" t="str">
            <v>PC</v>
          </cell>
          <cell r="D984">
            <v>41</v>
          </cell>
          <cell r="F984">
            <v>0</v>
          </cell>
          <cell r="G984">
            <v>2</v>
          </cell>
          <cell r="H984">
            <v>82</v>
          </cell>
          <cell r="I984" t="str">
            <v>TACR</v>
          </cell>
          <cell r="P984">
            <v>2</v>
          </cell>
        </row>
        <row r="985">
          <cell r="A985" t="str">
            <v>Diâmetro 3/4"</v>
          </cell>
          <cell r="B985" t="str">
            <v>VV</v>
          </cell>
          <cell r="C985" t="str">
            <v>PC</v>
          </cell>
          <cell r="D985">
            <v>3</v>
          </cell>
          <cell r="F985">
            <v>0</v>
          </cell>
          <cell r="G985">
            <v>2</v>
          </cell>
          <cell r="H985">
            <v>6</v>
          </cell>
          <cell r="I985" t="str">
            <v>TACR</v>
          </cell>
          <cell r="P985">
            <v>2</v>
          </cell>
        </row>
        <row r="986">
          <cell r="A986" t="str">
            <v>Diâmetro 1"</v>
          </cell>
          <cell r="B986" t="str">
            <v>VV</v>
          </cell>
          <cell r="C986" t="str">
            <v>PC</v>
          </cell>
          <cell r="D986">
            <v>5</v>
          </cell>
          <cell r="F986">
            <v>0</v>
          </cell>
          <cell r="G986">
            <v>2</v>
          </cell>
          <cell r="H986">
            <v>10</v>
          </cell>
          <cell r="I986" t="str">
            <v>TACR</v>
          </cell>
          <cell r="P986">
            <v>2</v>
          </cell>
        </row>
        <row r="987">
          <cell r="A987" t="str">
            <v>Diâmetro 11/2"</v>
          </cell>
          <cell r="B987" t="str">
            <v>VV</v>
          </cell>
          <cell r="C987" t="str">
            <v>PC</v>
          </cell>
          <cell r="D987">
            <v>9</v>
          </cell>
          <cell r="F987">
            <v>0</v>
          </cell>
          <cell r="G987">
            <v>3</v>
          </cell>
          <cell r="H987">
            <v>27</v>
          </cell>
          <cell r="I987" t="str">
            <v>TACR</v>
          </cell>
          <cell r="P987">
            <v>3</v>
          </cell>
        </row>
        <row r="988">
          <cell r="A988" t="str">
            <v>Diâmetro 2"</v>
          </cell>
          <cell r="B988" t="str">
            <v>VV</v>
          </cell>
          <cell r="C988" t="str">
            <v>PC</v>
          </cell>
          <cell r="D988">
            <v>7</v>
          </cell>
          <cell r="F988">
            <v>0</v>
          </cell>
          <cell r="G988">
            <v>4</v>
          </cell>
          <cell r="H988">
            <v>28</v>
          </cell>
          <cell r="I988" t="str">
            <v>TACR</v>
          </cell>
          <cell r="P988">
            <v>4</v>
          </cell>
        </row>
        <row r="989">
          <cell r="F989">
            <v>0</v>
          </cell>
          <cell r="H989">
            <v>0</v>
          </cell>
          <cell r="P989">
            <v>0</v>
          </cell>
        </row>
        <row r="990">
          <cell r="A990" t="str">
            <v>Válvula esfera, 150 libras, extremidades com  flange face plana, material do corpo</v>
          </cell>
          <cell r="F990">
            <v>0</v>
          </cell>
          <cell r="H990">
            <v>0</v>
          </cell>
          <cell r="P990">
            <v>0</v>
          </cell>
        </row>
        <row r="991">
          <cell r="A991" t="str">
            <v>em aço carbono, interno em aço inox, ref. NIAGARA 303 ou similar:</v>
          </cell>
          <cell r="F991">
            <v>0</v>
          </cell>
          <cell r="H991">
            <v>0</v>
          </cell>
          <cell r="P991">
            <v>0</v>
          </cell>
        </row>
        <row r="992">
          <cell r="A992" t="str">
            <v>Diâmetro 3"</v>
          </cell>
          <cell r="B992" t="str">
            <v>VV</v>
          </cell>
          <cell r="C992" t="str">
            <v>PC</v>
          </cell>
          <cell r="D992">
            <v>8</v>
          </cell>
          <cell r="F992">
            <v>0</v>
          </cell>
          <cell r="G992">
            <v>6</v>
          </cell>
          <cell r="H992">
            <v>48</v>
          </cell>
          <cell r="I992" t="str">
            <v>TACS</v>
          </cell>
          <cell r="P992">
            <v>6</v>
          </cell>
        </row>
        <row r="993">
          <cell r="A993" t="str">
            <v>Diâmetro 4"</v>
          </cell>
          <cell r="B993" t="str">
            <v>VV</v>
          </cell>
          <cell r="C993" t="str">
            <v>PC</v>
          </cell>
          <cell r="D993">
            <v>2</v>
          </cell>
          <cell r="F993">
            <v>0</v>
          </cell>
          <cell r="G993">
            <v>8</v>
          </cell>
          <cell r="H993">
            <v>16</v>
          </cell>
          <cell r="I993" t="str">
            <v>TACS</v>
          </cell>
          <cell r="P993">
            <v>8</v>
          </cell>
        </row>
        <row r="994">
          <cell r="F994">
            <v>0</v>
          </cell>
          <cell r="H994">
            <v>0</v>
          </cell>
          <cell r="P994">
            <v>0</v>
          </cell>
        </row>
        <row r="995">
          <cell r="A995" t="str">
            <v>Válvula de retenção, 150 libras, extremidades com roscas NPT, conforme ANSI B2.1</v>
          </cell>
          <cell r="F995">
            <v>0</v>
          </cell>
          <cell r="H995">
            <v>0</v>
          </cell>
          <cell r="P995">
            <v>0</v>
          </cell>
        </row>
        <row r="996">
          <cell r="A996" t="str">
            <v xml:space="preserve">material do corpo em bronze, interno em bronze, ref. CIWAL figura 58 ou similar: </v>
          </cell>
          <cell r="F996">
            <v>0</v>
          </cell>
          <cell r="H996">
            <v>0</v>
          </cell>
          <cell r="P996">
            <v>0</v>
          </cell>
        </row>
        <row r="997">
          <cell r="A997" t="str">
            <v>Diâmetro 1"</v>
          </cell>
          <cell r="B997" t="str">
            <v>VV</v>
          </cell>
          <cell r="C997" t="str">
            <v>PC</v>
          </cell>
          <cell r="D997">
            <v>4</v>
          </cell>
          <cell r="F997">
            <v>0</v>
          </cell>
          <cell r="G997">
            <v>2</v>
          </cell>
          <cell r="H997">
            <v>8</v>
          </cell>
          <cell r="I997" t="str">
            <v>TACR</v>
          </cell>
          <cell r="P997">
            <v>2</v>
          </cell>
        </row>
        <row r="998">
          <cell r="F998">
            <v>0</v>
          </cell>
          <cell r="H998">
            <v>0</v>
          </cell>
          <cell r="P998">
            <v>0</v>
          </cell>
        </row>
        <row r="999">
          <cell r="A999" t="str">
            <v xml:space="preserve">Válvula de retenção três vias, 150 libras, extremidades com flange face plana, material </v>
          </cell>
          <cell r="F999">
            <v>0</v>
          </cell>
          <cell r="H999">
            <v>0</v>
          </cell>
          <cell r="P999">
            <v>0</v>
          </cell>
        </row>
        <row r="1000">
          <cell r="A1000" t="str">
            <v>do corpo em FºFº, interno em borracha, ref. TECH TAYLOR VALVE ou similar:</v>
          </cell>
          <cell r="F1000">
            <v>0</v>
          </cell>
          <cell r="H1000">
            <v>0</v>
          </cell>
          <cell r="P1000">
            <v>0</v>
          </cell>
        </row>
        <row r="1001">
          <cell r="A1001" t="str">
            <v>Diâmetro 6"</v>
          </cell>
          <cell r="B1001" t="str">
            <v>VV</v>
          </cell>
          <cell r="C1001" t="str">
            <v>PC</v>
          </cell>
          <cell r="D1001">
            <v>1</v>
          </cell>
          <cell r="F1001">
            <v>0</v>
          </cell>
          <cell r="G1001">
            <v>12</v>
          </cell>
          <cell r="H1001">
            <v>12</v>
          </cell>
          <cell r="I1001" t="str">
            <v>TACR</v>
          </cell>
          <cell r="P1001">
            <v>12</v>
          </cell>
        </row>
        <row r="1002">
          <cell r="A1002" t="str">
            <v>Diâmetro 20"</v>
          </cell>
          <cell r="B1002" t="str">
            <v>VV</v>
          </cell>
          <cell r="C1002" t="str">
            <v>PC</v>
          </cell>
          <cell r="D1002">
            <v>1</v>
          </cell>
          <cell r="F1002">
            <v>0</v>
          </cell>
          <cell r="G1002">
            <v>40</v>
          </cell>
          <cell r="H1002">
            <v>40</v>
          </cell>
          <cell r="I1002" t="str">
            <v>TACR</v>
          </cell>
          <cell r="P1002">
            <v>40</v>
          </cell>
        </row>
        <row r="1003">
          <cell r="F1003">
            <v>0</v>
          </cell>
          <cell r="H1003">
            <v>0</v>
          </cell>
          <cell r="P1003">
            <v>0</v>
          </cell>
        </row>
        <row r="1004">
          <cell r="A1004" t="str">
            <v>Suportes</v>
          </cell>
          <cell r="C1004" t="str">
            <v>kg</v>
          </cell>
          <cell r="D1004">
            <v>1000</v>
          </cell>
          <cell r="E1004">
            <v>1</v>
          </cell>
          <cell r="F1004">
            <v>1000</v>
          </cell>
          <cell r="G1004">
            <v>0.15</v>
          </cell>
          <cell r="H1004">
            <v>150</v>
          </cell>
          <cell r="I1004" t="str">
            <v>F</v>
          </cell>
          <cell r="P1004">
            <v>0.15</v>
          </cell>
        </row>
        <row r="1005">
          <cell r="F1005">
            <v>0</v>
          </cell>
          <cell r="H1005">
            <v>0</v>
          </cell>
          <cell r="P1005">
            <v>0</v>
          </cell>
        </row>
        <row r="1006">
          <cell r="A1006" t="str">
            <v>ÁREA - CONCENTRAÇÃO DE GROSSOS</v>
          </cell>
          <cell r="F1006">
            <v>0</v>
          </cell>
          <cell r="H1006">
            <v>0</v>
          </cell>
          <cell r="P1006">
            <v>0</v>
          </cell>
        </row>
        <row r="1007">
          <cell r="A1007" t="str">
            <v>Tubo sem costura, ANSI B 36.10, SCH.80, extremidades com rosca NPT, conforme</v>
          </cell>
          <cell r="F1007">
            <v>0</v>
          </cell>
          <cell r="H1007">
            <v>0</v>
          </cell>
          <cell r="P1007">
            <v>0</v>
          </cell>
        </row>
        <row r="1008">
          <cell r="A1008" t="str">
            <v>ANSI B 2.1, material em aço carbono, conforme ASTM A-53 GR.A/B galvanizado:</v>
          </cell>
          <cell r="F1008">
            <v>0</v>
          </cell>
          <cell r="H1008">
            <v>0</v>
          </cell>
          <cell r="P1008">
            <v>0</v>
          </cell>
        </row>
        <row r="1009">
          <cell r="A1009" t="str">
            <v>Diâmetro 3/4"</v>
          </cell>
          <cell r="B1009" t="str">
            <v>TB80</v>
          </cell>
          <cell r="C1009" t="str">
            <v>m</v>
          </cell>
          <cell r="D1009">
            <v>10</v>
          </cell>
          <cell r="E1009">
            <v>2.19</v>
          </cell>
          <cell r="F1009">
            <v>21.9</v>
          </cell>
          <cell r="G1009">
            <v>1</v>
          </cell>
          <cell r="H1009">
            <v>10</v>
          </cell>
          <cell r="I1009" t="str">
            <v>TACR</v>
          </cell>
          <cell r="P1009">
            <v>1</v>
          </cell>
        </row>
        <row r="1010">
          <cell r="F1010">
            <v>0</v>
          </cell>
          <cell r="H1010">
            <v>0</v>
          </cell>
          <cell r="P1010">
            <v>0</v>
          </cell>
        </row>
        <row r="1011">
          <cell r="A1011" t="str">
            <v>Tubo sem costura, ANSI B 36.10, SCH.80, extremidades com rosca NPT conforme</v>
          </cell>
          <cell r="F1011">
            <v>0</v>
          </cell>
          <cell r="H1011">
            <v>0</v>
          </cell>
          <cell r="P1011">
            <v>0</v>
          </cell>
        </row>
        <row r="1012">
          <cell r="A1012" t="str">
            <v>ANSI B 2.1, material em aço carbono, conforme ASTM A-53 GR.A/B:</v>
          </cell>
          <cell r="F1012">
            <v>0</v>
          </cell>
          <cell r="H1012">
            <v>0</v>
          </cell>
          <cell r="P1012">
            <v>0</v>
          </cell>
        </row>
        <row r="1013">
          <cell r="A1013" t="str">
            <v>Diâmetro 11/2"</v>
          </cell>
          <cell r="B1013" t="str">
            <v>TB80</v>
          </cell>
          <cell r="C1013" t="str">
            <v>m</v>
          </cell>
          <cell r="D1013">
            <v>14</v>
          </cell>
          <cell r="E1013">
            <v>5.4</v>
          </cell>
          <cell r="F1013">
            <v>75.599999999999994</v>
          </cell>
          <cell r="G1013">
            <v>1.5</v>
          </cell>
          <cell r="H1013">
            <v>21</v>
          </cell>
          <cell r="I1013" t="str">
            <v>TACR</v>
          </cell>
          <cell r="P1013">
            <v>1.5</v>
          </cell>
        </row>
        <row r="1014">
          <cell r="A1014" t="str">
            <v>Diâmetro 2"</v>
          </cell>
          <cell r="B1014" t="str">
            <v>TB80</v>
          </cell>
          <cell r="C1014" t="str">
            <v>m</v>
          </cell>
          <cell r="D1014">
            <v>10</v>
          </cell>
          <cell r="E1014">
            <v>7.47</v>
          </cell>
          <cell r="F1014">
            <v>74.7</v>
          </cell>
          <cell r="G1014">
            <v>2</v>
          </cell>
          <cell r="H1014">
            <v>20</v>
          </cell>
          <cell r="I1014" t="str">
            <v>TACR</v>
          </cell>
          <cell r="P1014">
            <v>2</v>
          </cell>
        </row>
        <row r="1015">
          <cell r="A1015" t="str">
            <v>Tubo de PEAD, PN 16, extremidade plana material em polietileno de alta densidade</v>
          </cell>
          <cell r="F1015">
            <v>0</v>
          </cell>
          <cell r="H1015">
            <v>0</v>
          </cell>
          <cell r="P1015">
            <v>0</v>
          </cell>
        </row>
        <row r="1016">
          <cell r="A1016" t="str">
            <v>Diâmetro 125 mm</v>
          </cell>
          <cell r="B1016" t="str">
            <v>TBPEAD</v>
          </cell>
          <cell r="C1016" t="str">
            <v>m</v>
          </cell>
          <cell r="D1016">
            <v>9</v>
          </cell>
          <cell r="E1016">
            <v>2.6</v>
          </cell>
          <cell r="F1016">
            <v>23.4</v>
          </cell>
          <cell r="G1016">
            <v>0.22</v>
          </cell>
          <cell r="H1016">
            <v>1.98</v>
          </cell>
          <cell r="I1016" t="str">
            <v>TPEADS</v>
          </cell>
          <cell r="P1016">
            <v>0.22</v>
          </cell>
        </row>
        <row r="1017">
          <cell r="A1017" t="str">
            <v>Diâmetro  180 mm</v>
          </cell>
          <cell r="B1017" t="str">
            <v>TBPEAD</v>
          </cell>
          <cell r="C1017" t="str">
            <v>m</v>
          </cell>
          <cell r="D1017">
            <v>15</v>
          </cell>
          <cell r="E1017">
            <v>4.5999999999999996</v>
          </cell>
          <cell r="F1017">
            <v>69</v>
          </cell>
          <cell r="G1017">
            <v>0.44</v>
          </cell>
          <cell r="H1017">
            <v>6.6</v>
          </cell>
          <cell r="I1017" t="str">
            <v>TPEADS</v>
          </cell>
          <cell r="P1017">
            <v>0.44</v>
          </cell>
        </row>
        <row r="1018">
          <cell r="A1018" t="str">
            <v>Diâmetro  225 mm</v>
          </cell>
          <cell r="B1018" t="str">
            <v>TBPEAD</v>
          </cell>
          <cell r="C1018" t="str">
            <v>m</v>
          </cell>
          <cell r="D1018">
            <v>10</v>
          </cell>
          <cell r="E1018">
            <v>5.7</v>
          </cell>
          <cell r="F1018">
            <v>57</v>
          </cell>
          <cell r="G1018">
            <v>0.55000000000000004</v>
          </cell>
          <cell r="H1018">
            <v>5.5</v>
          </cell>
          <cell r="I1018" t="str">
            <v>TPEADS</v>
          </cell>
          <cell r="P1018">
            <v>0.55000000000000004</v>
          </cell>
        </row>
        <row r="1019">
          <cell r="A1019" t="str">
            <v>Diâmetro  280 mm</v>
          </cell>
          <cell r="B1019" t="str">
            <v>TBPEAD</v>
          </cell>
          <cell r="C1019" t="str">
            <v>m</v>
          </cell>
          <cell r="D1019">
            <v>5</v>
          </cell>
          <cell r="E1019">
            <v>6.4</v>
          </cell>
          <cell r="F1019">
            <v>32</v>
          </cell>
          <cell r="G1019">
            <v>0.66</v>
          </cell>
          <cell r="H1019">
            <v>3.3</v>
          </cell>
          <cell r="I1019" t="str">
            <v>TPEADS</v>
          </cell>
          <cell r="P1019">
            <v>0.66</v>
          </cell>
        </row>
        <row r="1020">
          <cell r="F1020">
            <v>0</v>
          </cell>
          <cell r="H1020">
            <v>0</v>
          </cell>
          <cell r="P1020">
            <v>0</v>
          </cell>
        </row>
        <row r="1021">
          <cell r="A1021" t="str">
            <v>Tubo com costura, ANSI B 36.10, SCH.40, extremidades chanfradas, material em aço</v>
          </cell>
          <cell r="F1021">
            <v>0</v>
          </cell>
          <cell r="H1021">
            <v>0</v>
          </cell>
          <cell r="P1021">
            <v>0</v>
          </cell>
        </row>
        <row r="1022">
          <cell r="A1022" t="str">
            <v>carbono, conforme ASTM A-53 GR.A/B:</v>
          </cell>
          <cell r="F1022">
            <v>0</v>
          </cell>
          <cell r="H1022">
            <v>0</v>
          </cell>
          <cell r="P1022">
            <v>0</v>
          </cell>
        </row>
        <row r="1023">
          <cell r="A1023" t="str">
            <v>Diâmetro 21/2"</v>
          </cell>
          <cell r="B1023" t="str">
            <v>TB40</v>
          </cell>
          <cell r="C1023" t="str">
            <v>m</v>
          </cell>
          <cell r="D1023">
            <v>12</v>
          </cell>
          <cell r="E1023">
            <v>8.6199999999999992</v>
          </cell>
          <cell r="F1023">
            <v>103.44</v>
          </cell>
          <cell r="G1023">
            <v>2.5</v>
          </cell>
          <cell r="H1023">
            <v>30</v>
          </cell>
          <cell r="I1023" t="str">
            <v>TACS</v>
          </cell>
          <cell r="P1023">
            <v>2.5</v>
          </cell>
        </row>
        <row r="1024">
          <cell r="A1024" t="str">
            <v>Diâmetro 3"</v>
          </cell>
          <cell r="B1024" t="str">
            <v>TB40</v>
          </cell>
          <cell r="C1024" t="str">
            <v>m</v>
          </cell>
          <cell r="D1024">
            <v>5</v>
          </cell>
          <cell r="E1024">
            <v>11.3</v>
          </cell>
          <cell r="F1024">
            <v>56.5</v>
          </cell>
          <cell r="G1024">
            <v>3</v>
          </cell>
          <cell r="H1024">
            <v>15</v>
          </cell>
          <cell r="I1024" t="str">
            <v>TACS</v>
          </cell>
          <cell r="P1024">
            <v>3</v>
          </cell>
        </row>
        <row r="1025">
          <cell r="A1025" t="str">
            <v>Diâmetro 4"</v>
          </cell>
          <cell r="B1025" t="str">
            <v>TB40</v>
          </cell>
          <cell r="C1025" t="str">
            <v>m</v>
          </cell>
          <cell r="D1025">
            <v>41</v>
          </cell>
          <cell r="E1025">
            <v>16.100000000000001</v>
          </cell>
          <cell r="F1025">
            <v>660.1</v>
          </cell>
          <cell r="G1025">
            <v>4</v>
          </cell>
          <cell r="H1025">
            <v>164</v>
          </cell>
          <cell r="I1025" t="str">
            <v>TACS</v>
          </cell>
          <cell r="P1025">
            <v>4</v>
          </cell>
        </row>
        <row r="1026">
          <cell r="A1026" t="str">
            <v>Diâmetro 6"</v>
          </cell>
          <cell r="B1026" t="str">
            <v>TB40</v>
          </cell>
          <cell r="C1026" t="str">
            <v>m</v>
          </cell>
          <cell r="D1026">
            <v>11</v>
          </cell>
          <cell r="E1026">
            <v>28.2</v>
          </cell>
          <cell r="F1026">
            <v>310.2</v>
          </cell>
          <cell r="G1026">
            <v>6</v>
          </cell>
          <cell r="H1026">
            <v>66</v>
          </cell>
          <cell r="I1026" t="str">
            <v>TACS</v>
          </cell>
          <cell r="P1026">
            <v>6</v>
          </cell>
        </row>
        <row r="1027">
          <cell r="A1027" t="str">
            <v>Diâmetro 8"</v>
          </cell>
          <cell r="B1027" t="str">
            <v>TB40</v>
          </cell>
          <cell r="C1027" t="str">
            <v>m</v>
          </cell>
          <cell r="D1027">
            <v>35</v>
          </cell>
          <cell r="E1027">
            <v>42.5</v>
          </cell>
          <cell r="F1027">
            <v>1487.5</v>
          </cell>
          <cell r="G1027">
            <v>8</v>
          </cell>
          <cell r="H1027">
            <v>280</v>
          </cell>
          <cell r="I1027" t="str">
            <v>TACS</v>
          </cell>
          <cell r="P1027">
            <v>8</v>
          </cell>
        </row>
        <row r="1028">
          <cell r="A1028" t="str">
            <v>Diâmetro 10"</v>
          </cell>
          <cell r="B1028" t="str">
            <v>TB40</v>
          </cell>
          <cell r="C1028" t="str">
            <v>m</v>
          </cell>
          <cell r="D1028">
            <v>10</v>
          </cell>
          <cell r="E1028">
            <v>60.2</v>
          </cell>
          <cell r="F1028">
            <v>602</v>
          </cell>
          <cell r="G1028">
            <v>10</v>
          </cell>
          <cell r="H1028">
            <v>100</v>
          </cell>
          <cell r="I1028" t="str">
            <v>TACS</v>
          </cell>
          <cell r="P1028">
            <v>10</v>
          </cell>
        </row>
        <row r="1029">
          <cell r="F1029">
            <v>0</v>
          </cell>
          <cell r="H1029">
            <v>0</v>
          </cell>
          <cell r="P1029">
            <v>0</v>
          </cell>
        </row>
        <row r="1030">
          <cell r="A1030" t="str">
            <v>Tubo com costura, ANSI B 36.10, SCH.80, extremidades chanfradas, material em aço</v>
          </cell>
          <cell r="F1030">
            <v>0</v>
          </cell>
          <cell r="H1030">
            <v>0</v>
          </cell>
          <cell r="P1030">
            <v>0</v>
          </cell>
        </row>
        <row r="1031">
          <cell r="A1031" t="str">
            <v>carbono, conforme ASTM A-53 GR.A:</v>
          </cell>
          <cell r="F1031">
            <v>0</v>
          </cell>
          <cell r="H1031">
            <v>0</v>
          </cell>
          <cell r="P1031">
            <v>0</v>
          </cell>
        </row>
        <row r="1032">
          <cell r="A1032" t="str">
            <v>Diâmetro 6"</v>
          </cell>
          <cell r="B1032" t="str">
            <v>TB80</v>
          </cell>
          <cell r="C1032" t="str">
            <v>m</v>
          </cell>
          <cell r="D1032">
            <v>15</v>
          </cell>
          <cell r="E1032">
            <v>42.51</v>
          </cell>
          <cell r="F1032">
            <v>637.65</v>
          </cell>
          <cell r="G1032">
            <v>6</v>
          </cell>
          <cell r="H1032">
            <v>90</v>
          </cell>
          <cell r="I1032" t="str">
            <v>TACS</v>
          </cell>
          <cell r="P1032">
            <v>6</v>
          </cell>
        </row>
        <row r="1033">
          <cell r="A1033" t="str">
            <v>Diâmetro 10"</v>
          </cell>
          <cell r="B1033" t="str">
            <v>TB80</v>
          </cell>
          <cell r="C1033" t="str">
            <v>m</v>
          </cell>
          <cell r="D1033">
            <v>10</v>
          </cell>
          <cell r="E1033">
            <v>95.84</v>
          </cell>
          <cell r="F1033">
            <v>958.4</v>
          </cell>
          <cell r="G1033">
            <v>10</v>
          </cell>
          <cell r="H1033">
            <v>100</v>
          </cell>
          <cell r="I1033" t="str">
            <v>TACS</v>
          </cell>
          <cell r="P1033">
            <v>10</v>
          </cell>
        </row>
        <row r="1034">
          <cell r="F1034">
            <v>0</v>
          </cell>
          <cell r="H1034">
            <v>0</v>
          </cell>
          <cell r="P1034">
            <v>0</v>
          </cell>
        </row>
        <row r="1035">
          <cell r="A1035" t="str">
            <v>Tubo com costura, ANSI B 36.10, STD, extremidades chanfradas, material em aço</v>
          </cell>
          <cell r="F1035">
            <v>0</v>
          </cell>
          <cell r="H1035">
            <v>0</v>
          </cell>
          <cell r="P1035">
            <v>0</v>
          </cell>
        </row>
        <row r="1036">
          <cell r="A1036" t="str">
            <v>carbono , conforme ASTM A-139:</v>
          </cell>
          <cell r="F1036">
            <v>0</v>
          </cell>
          <cell r="H1036">
            <v>0</v>
          </cell>
          <cell r="P1036">
            <v>0</v>
          </cell>
        </row>
        <row r="1037">
          <cell r="A1037" t="str">
            <v>Diâmetro 12"</v>
          </cell>
          <cell r="B1037" t="str">
            <v>TBSTD</v>
          </cell>
          <cell r="C1037" t="str">
            <v>m</v>
          </cell>
          <cell r="D1037">
            <v>5</v>
          </cell>
          <cell r="E1037">
            <v>73.8</v>
          </cell>
          <cell r="F1037">
            <v>369</v>
          </cell>
          <cell r="G1037">
            <v>10</v>
          </cell>
          <cell r="H1037">
            <v>50</v>
          </cell>
          <cell r="I1037" t="str">
            <v>TACS</v>
          </cell>
          <cell r="P1037">
            <v>10</v>
          </cell>
        </row>
        <row r="1038">
          <cell r="A1038" t="str">
            <v>Diâmetro 14"</v>
          </cell>
          <cell r="B1038" t="str">
            <v>TBSTD</v>
          </cell>
          <cell r="C1038" t="str">
            <v>m</v>
          </cell>
          <cell r="D1038">
            <v>5</v>
          </cell>
          <cell r="E1038">
            <v>81.2</v>
          </cell>
          <cell r="F1038">
            <v>406</v>
          </cell>
          <cell r="G1038">
            <v>12</v>
          </cell>
          <cell r="H1038">
            <v>60</v>
          </cell>
          <cell r="I1038" t="str">
            <v>TACS</v>
          </cell>
          <cell r="P1038">
            <v>12</v>
          </cell>
        </row>
        <row r="1039">
          <cell r="F1039">
            <v>0</v>
          </cell>
          <cell r="H1039">
            <v>0</v>
          </cell>
          <cell r="P1039">
            <v>0</v>
          </cell>
        </row>
        <row r="1040">
          <cell r="A1040" t="str">
            <v>Válvula borboleta, tipo WAFER, 150 libras, material do corpo em FºFº, interno em FºFº</v>
          </cell>
          <cell r="F1040">
            <v>0</v>
          </cell>
          <cell r="H1040">
            <v>0</v>
          </cell>
          <cell r="P1040">
            <v>0</v>
          </cell>
        </row>
        <row r="1041">
          <cell r="A1041" t="str">
            <v>ref. NIAGARA figura 540 e 550 ou similar:</v>
          </cell>
          <cell r="F1041">
            <v>0</v>
          </cell>
          <cell r="H1041">
            <v>0</v>
          </cell>
          <cell r="P1041">
            <v>0</v>
          </cell>
        </row>
        <row r="1042">
          <cell r="A1042" t="str">
            <v>Diâmetro 3"</v>
          </cell>
          <cell r="B1042" t="str">
            <v>VV</v>
          </cell>
          <cell r="C1042" t="str">
            <v>PC</v>
          </cell>
          <cell r="D1042">
            <v>2</v>
          </cell>
          <cell r="F1042">
            <v>0</v>
          </cell>
          <cell r="G1042">
            <v>6</v>
          </cell>
          <cell r="H1042">
            <v>12</v>
          </cell>
          <cell r="I1042" t="str">
            <v>TACS</v>
          </cell>
          <cell r="P1042">
            <v>6</v>
          </cell>
        </row>
        <row r="1043">
          <cell r="A1043" t="str">
            <v>Diâmetro 4"</v>
          </cell>
          <cell r="B1043" t="str">
            <v>VV</v>
          </cell>
          <cell r="C1043" t="str">
            <v>PC</v>
          </cell>
          <cell r="D1043">
            <v>5</v>
          </cell>
          <cell r="F1043">
            <v>0</v>
          </cell>
          <cell r="G1043">
            <v>8</v>
          </cell>
          <cell r="H1043">
            <v>40</v>
          </cell>
          <cell r="I1043" t="str">
            <v>TACS</v>
          </cell>
          <cell r="P1043">
            <v>8</v>
          </cell>
        </row>
        <row r="1044">
          <cell r="F1044">
            <v>0</v>
          </cell>
          <cell r="H1044">
            <v>0</v>
          </cell>
          <cell r="P1044">
            <v>0</v>
          </cell>
        </row>
        <row r="1045">
          <cell r="A1045" t="str">
            <v xml:space="preserve">Válvula esfera, 150 libras, extremidades com rosca NPT, conforme ANSI B 2.1, material </v>
          </cell>
          <cell r="F1045">
            <v>0</v>
          </cell>
          <cell r="H1045">
            <v>0</v>
          </cell>
          <cell r="P1045">
            <v>0</v>
          </cell>
        </row>
        <row r="1046">
          <cell r="A1046" t="str">
            <v>do corpo em latão, interno em aço inox, ref. CIWAL figura 294 ou similar:</v>
          </cell>
          <cell r="F1046">
            <v>0</v>
          </cell>
          <cell r="H1046">
            <v>0</v>
          </cell>
          <cell r="P1046">
            <v>0</v>
          </cell>
        </row>
        <row r="1047">
          <cell r="A1047" t="str">
            <v>Diâmetro 1"</v>
          </cell>
          <cell r="B1047" t="str">
            <v>VV</v>
          </cell>
          <cell r="C1047" t="str">
            <v>PC</v>
          </cell>
          <cell r="D1047">
            <v>6</v>
          </cell>
          <cell r="F1047">
            <v>0</v>
          </cell>
          <cell r="G1047">
            <v>2</v>
          </cell>
          <cell r="H1047">
            <v>12</v>
          </cell>
          <cell r="I1047" t="str">
            <v>TACR</v>
          </cell>
          <cell r="P1047">
            <v>2</v>
          </cell>
        </row>
        <row r="1048">
          <cell r="A1048" t="str">
            <v>Diâmetro 11/2"</v>
          </cell>
          <cell r="B1048" t="str">
            <v>VV</v>
          </cell>
          <cell r="C1048" t="str">
            <v>PC</v>
          </cell>
          <cell r="D1048">
            <v>4</v>
          </cell>
          <cell r="F1048">
            <v>0</v>
          </cell>
          <cell r="G1048">
            <v>3</v>
          </cell>
          <cell r="H1048">
            <v>12</v>
          </cell>
          <cell r="I1048" t="str">
            <v>TACR</v>
          </cell>
          <cell r="P1048">
            <v>3</v>
          </cell>
        </row>
        <row r="1049">
          <cell r="A1049" t="str">
            <v>Diâmetro 2"</v>
          </cell>
          <cell r="B1049" t="str">
            <v>VV</v>
          </cell>
          <cell r="C1049" t="str">
            <v>PC</v>
          </cell>
          <cell r="D1049">
            <v>6</v>
          </cell>
          <cell r="F1049">
            <v>0</v>
          </cell>
          <cell r="G1049">
            <v>4</v>
          </cell>
          <cell r="H1049">
            <v>24</v>
          </cell>
          <cell r="I1049" t="str">
            <v>TACR</v>
          </cell>
          <cell r="P1049">
            <v>4</v>
          </cell>
        </row>
        <row r="1050">
          <cell r="F1050">
            <v>0</v>
          </cell>
          <cell r="H1050">
            <v>0</v>
          </cell>
          <cell r="P1050">
            <v>0</v>
          </cell>
        </row>
        <row r="1051">
          <cell r="A1051" t="str">
            <v xml:space="preserve">Válvula de retenção, 150 libras, extremidades com rosca NPT, conforme ANSI B 2.1 </v>
          </cell>
          <cell r="F1051">
            <v>0</v>
          </cell>
          <cell r="H1051">
            <v>0</v>
          </cell>
          <cell r="P1051">
            <v>0</v>
          </cell>
        </row>
        <row r="1052">
          <cell r="A1052" t="str">
            <v>material do corpo em bronze, interno em bronze, ref. CIWAL figura 58 ou similar:</v>
          </cell>
          <cell r="F1052">
            <v>0</v>
          </cell>
          <cell r="H1052">
            <v>0</v>
          </cell>
          <cell r="P1052">
            <v>0</v>
          </cell>
        </row>
        <row r="1053">
          <cell r="A1053" t="str">
            <v>Diâmetro 1"</v>
          </cell>
          <cell r="B1053" t="str">
            <v>VV</v>
          </cell>
          <cell r="C1053" t="str">
            <v>PC</v>
          </cell>
          <cell r="D1053">
            <v>6</v>
          </cell>
          <cell r="F1053">
            <v>0</v>
          </cell>
          <cell r="G1053">
            <v>2</v>
          </cell>
          <cell r="H1053">
            <v>12</v>
          </cell>
          <cell r="I1053" t="str">
            <v>TACR</v>
          </cell>
          <cell r="P1053">
            <v>2</v>
          </cell>
        </row>
        <row r="1054">
          <cell r="F1054">
            <v>0</v>
          </cell>
          <cell r="H1054">
            <v>0</v>
          </cell>
          <cell r="P1054">
            <v>0</v>
          </cell>
        </row>
        <row r="1055">
          <cell r="A1055" t="str">
            <v>Válvula de retenção, tipo WAFER, 300 libras, material do corpo em ferro nodular, interno</v>
          </cell>
          <cell r="F1055">
            <v>0</v>
          </cell>
          <cell r="H1055">
            <v>0</v>
          </cell>
          <cell r="P1055">
            <v>0</v>
          </cell>
        </row>
        <row r="1056">
          <cell r="A1056" t="str">
            <v>em poliuretano, ref. ALSTHOM CLASAR figura 63-10B ou similar:</v>
          </cell>
          <cell r="F1056">
            <v>0</v>
          </cell>
          <cell r="H1056">
            <v>0</v>
          </cell>
          <cell r="P1056">
            <v>0</v>
          </cell>
        </row>
        <row r="1057">
          <cell r="A1057" t="str">
            <v>Diâmetro 3"</v>
          </cell>
          <cell r="B1057" t="str">
            <v>VV</v>
          </cell>
          <cell r="C1057" t="str">
            <v>PC</v>
          </cell>
          <cell r="D1057">
            <v>2</v>
          </cell>
          <cell r="F1057">
            <v>0</v>
          </cell>
          <cell r="G1057">
            <v>6</v>
          </cell>
          <cell r="H1057">
            <v>12</v>
          </cell>
          <cell r="I1057" t="str">
            <v>TACS</v>
          </cell>
          <cell r="P1057">
            <v>6</v>
          </cell>
        </row>
        <row r="1058">
          <cell r="F1058">
            <v>0</v>
          </cell>
          <cell r="H1058">
            <v>0</v>
          </cell>
          <cell r="P1058">
            <v>0</v>
          </cell>
        </row>
        <row r="1059">
          <cell r="A1059" t="str">
            <v xml:space="preserve">Válvula de retenção três vias, 150 libras, extremidades com flange face plana, material do </v>
          </cell>
          <cell r="F1059">
            <v>0</v>
          </cell>
          <cell r="H1059">
            <v>0</v>
          </cell>
          <cell r="P1059">
            <v>0</v>
          </cell>
        </row>
        <row r="1060">
          <cell r="A1060" t="str">
            <v>corpo em FºFº, interno em borracha, ref. TECH TAYLOR VALVE ou similar:</v>
          </cell>
          <cell r="F1060">
            <v>0</v>
          </cell>
          <cell r="H1060">
            <v>0</v>
          </cell>
          <cell r="P1060">
            <v>0</v>
          </cell>
        </row>
        <row r="1061">
          <cell r="A1061" t="str">
            <v>Diâmetro 8"</v>
          </cell>
          <cell r="B1061" t="str">
            <v>VV</v>
          </cell>
          <cell r="C1061" t="str">
            <v>PC</v>
          </cell>
          <cell r="D1061">
            <v>3</v>
          </cell>
          <cell r="F1061">
            <v>0</v>
          </cell>
          <cell r="G1061">
            <v>16</v>
          </cell>
          <cell r="H1061">
            <v>48</v>
          </cell>
          <cell r="I1061" t="str">
            <v>TACR</v>
          </cell>
          <cell r="P1061">
            <v>16</v>
          </cell>
        </row>
        <row r="1062">
          <cell r="F1062">
            <v>0</v>
          </cell>
          <cell r="H1062">
            <v>0</v>
          </cell>
          <cell r="P1062">
            <v>0</v>
          </cell>
        </row>
        <row r="1063">
          <cell r="A1063" t="str">
            <v>Suportes</v>
          </cell>
          <cell r="C1063" t="str">
            <v>kg</v>
          </cell>
          <cell r="D1063">
            <v>1000</v>
          </cell>
          <cell r="E1063">
            <v>1</v>
          </cell>
          <cell r="F1063">
            <v>1000</v>
          </cell>
          <cell r="G1063">
            <v>0.15</v>
          </cell>
          <cell r="H1063">
            <v>150</v>
          </cell>
          <cell r="I1063" t="str">
            <v>F</v>
          </cell>
          <cell r="P1063">
            <v>0.15</v>
          </cell>
        </row>
        <row r="1064">
          <cell r="F1064">
            <v>0</v>
          </cell>
          <cell r="H1064">
            <v>0</v>
          </cell>
          <cell r="P1064">
            <v>0</v>
          </cell>
        </row>
        <row r="1065">
          <cell r="A1065" t="str">
            <v>ÁREA - ÁREA EXTERNA</v>
          </cell>
          <cell r="F1065">
            <v>0</v>
          </cell>
          <cell r="H1065">
            <v>0</v>
          </cell>
          <cell r="P1065">
            <v>0</v>
          </cell>
        </row>
        <row r="1066">
          <cell r="A1066" t="str">
            <v>Tubo sem costura, ANSI B 36.10, SCH.80, extremidades com rosca NPT, conforme</v>
          </cell>
          <cell r="F1066">
            <v>0</v>
          </cell>
          <cell r="H1066">
            <v>0</v>
          </cell>
          <cell r="P1066">
            <v>0</v>
          </cell>
        </row>
        <row r="1067">
          <cell r="A1067" t="str">
            <v>ANSI B 2.1, material em aço carbono, conforme ASTM A-53 GR.A/B galvanizado:</v>
          </cell>
          <cell r="F1067">
            <v>0</v>
          </cell>
          <cell r="H1067">
            <v>0</v>
          </cell>
          <cell r="P1067">
            <v>0</v>
          </cell>
        </row>
        <row r="1068">
          <cell r="F1068">
            <v>0</v>
          </cell>
          <cell r="H1068">
            <v>0</v>
          </cell>
          <cell r="P1068">
            <v>0</v>
          </cell>
        </row>
        <row r="1069">
          <cell r="A1069" t="str">
            <v>Diâmetro 1/2"</v>
          </cell>
          <cell r="B1069" t="str">
            <v>TB80</v>
          </cell>
          <cell r="C1069" t="str">
            <v>m</v>
          </cell>
          <cell r="D1069">
            <v>10</v>
          </cell>
          <cell r="E1069">
            <v>1.62</v>
          </cell>
          <cell r="F1069">
            <v>16.2</v>
          </cell>
          <cell r="G1069">
            <v>1</v>
          </cell>
          <cell r="H1069">
            <v>10</v>
          </cell>
          <cell r="I1069" t="str">
            <v>TACR</v>
          </cell>
          <cell r="P1069">
            <v>1</v>
          </cell>
        </row>
        <row r="1070">
          <cell r="A1070" t="str">
            <v>Diâmetro 3/4"</v>
          </cell>
          <cell r="B1070" t="str">
            <v>TB80</v>
          </cell>
          <cell r="C1070" t="str">
            <v>m</v>
          </cell>
          <cell r="D1070">
            <v>27</v>
          </cell>
          <cell r="E1070">
            <v>2.19</v>
          </cell>
          <cell r="F1070">
            <v>59.13</v>
          </cell>
          <cell r="G1070">
            <v>1</v>
          </cell>
          <cell r="H1070">
            <v>27</v>
          </cell>
          <cell r="I1070" t="str">
            <v>TACR</v>
          </cell>
          <cell r="P1070">
            <v>1</v>
          </cell>
        </row>
        <row r="1071">
          <cell r="A1071" t="str">
            <v>Diâmetro 1"</v>
          </cell>
          <cell r="B1071" t="str">
            <v>TB80</v>
          </cell>
          <cell r="C1071" t="str">
            <v>m</v>
          </cell>
          <cell r="D1071">
            <v>91</v>
          </cell>
          <cell r="E1071">
            <v>3.23</v>
          </cell>
          <cell r="F1071">
            <v>293.93</v>
          </cell>
          <cell r="G1071">
            <v>1</v>
          </cell>
          <cell r="H1071">
            <v>91</v>
          </cell>
          <cell r="I1071" t="str">
            <v>TACR</v>
          </cell>
          <cell r="P1071">
            <v>1</v>
          </cell>
        </row>
        <row r="1072">
          <cell r="A1072" t="str">
            <v>Diâmetro 11/2"</v>
          </cell>
          <cell r="B1072" t="str">
            <v>TB80</v>
          </cell>
          <cell r="C1072" t="str">
            <v>m</v>
          </cell>
          <cell r="D1072">
            <v>21</v>
          </cell>
          <cell r="E1072">
            <v>5.4</v>
          </cell>
          <cell r="F1072">
            <v>113.4</v>
          </cell>
          <cell r="G1072">
            <v>1.5</v>
          </cell>
          <cell r="H1072">
            <v>31.5</v>
          </cell>
          <cell r="I1072" t="str">
            <v>TACR</v>
          </cell>
          <cell r="P1072">
            <v>1.5</v>
          </cell>
        </row>
        <row r="1073">
          <cell r="A1073" t="str">
            <v>Diâmetro 2"</v>
          </cell>
          <cell r="B1073" t="str">
            <v>TB80</v>
          </cell>
          <cell r="C1073" t="str">
            <v>m</v>
          </cell>
          <cell r="D1073">
            <v>181</v>
          </cell>
          <cell r="E1073">
            <v>7.47</v>
          </cell>
          <cell r="F1073">
            <v>1352.07</v>
          </cell>
          <cell r="G1073">
            <v>2</v>
          </cell>
          <cell r="H1073">
            <v>362</v>
          </cell>
          <cell r="I1073" t="str">
            <v>TACR</v>
          </cell>
          <cell r="P1073">
            <v>2</v>
          </cell>
        </row>
        <row r="1074">
          <cell r="F1074">
            <v>0</v>
          </cell>
          <cell r="H1074">
            <v>0</v>
          </cell>
          <cell r="P1074">
            <v>0</v>
          </cell>
        </row>
        <row r="1075">
          <cell r="A1075" t="str">
            <v xml:space="preserve">Tubo sem costura, ANSI B 36.10, SCH.80, extremidades com rosca NPT, conforme </v>
          </cell>
          <cell r="F1075">
            <v>0</v>
          </cell>
          <cell r="H1075">
            <v>0</v>
          </cell>
          <cell r="P1075">
            <v>0</v>
          </cell>
        </row>
        <row r="1076">
          <cell r="A1076" t="str">
            <v>ANSI B 2.1, material em aço carbono, conforme ASTM A-53 GR.A/B:</v>
          </cell>
          <cell r="F1076">
            <v>0</v>
          </cell>
          <cell r="H1076">
            <v>0</v>
          </cell>
          <cell r="P1076">
            <v>0</v>
          </cell>
        </row>
        <row r="1077">
          <cell r="A1077" t="str">
            <v>Diâmetro 1/2"</v>
          </cell>
          <cell r="B1077" t="str">
            <v>TB80</v>
          </cell>
          <cell r="C1077" t="str">
            <v>m</v>
          </cell>
          <cell r="D1077">
            <v>3</v>
          </cell>
          <cell r="E1077">
            <v>1.62</v>
          </cell>
          <cell r="F1077">
            <v>4.8600000000000003</v>
          </cell>
          <cell r="G1077">
            <v>1</v>
          </cell>
          <cell r="H1077">
            <v>3</v>
          </cell>
          <cell r="I1077" t="str">
            <v>TACR</v>
          </cell>
          <cell r="P1077">
            <v>1</v>
          </cell>
        </row>
        <row r="1078">
          <cell r="A1078" t="str">
            <v>Diâmetro 3/4"</v>
          </cell>
          <cell r="B1078" t="str">
            <v>TB80</v>
          </cell>
          <cell r="C1078" t="str">
            <v>m</v>
          </cell>
          <cell r="D1078">
            <v>16</v>
          </cell>
          <cell r="E1078">
            <v>2.19</v>
          </cell>
          <cell r="F1078">
            <v>35.04</v>
          </cell>
          <cell r="G1078">
            <v>1</v>
          </cell>
          <cell r="H1078">
            <v>16</v>
          </cell>
          <cell r="I1078" t="str">
            <v>TACR</v>
          </cell>
          <cell r="P1078">
            <v>1</v>
          </cell>
        </row>
        <row r="1079">
          <cell r="A1079" t="str">
            <v>Diâmetro 1"</v>
          </cell>
          <cell r="B1079" t="str">
            <v>TB80</v>
          </cell>
          <cell r="C1079" t="str">
            <v>m</v>
          </cell>
          <cell r="D1079">
            <v>23</v>
          </cell>
          <cell r="E1079">
            <v>3.23</v>
          </cell>
          <cell r="F1079">
            <v>74.290000000000006</v>
          </cell>
          <cell r="G1079">
            <v>1</v>
          </cell>
          <cell r="H1079">
            <v>23</v>
          </cell>
          <cell r="I1079" t="str">
            <v>TACR</v>
          </cell>
          <cell r="P1079">
            <v>1</v>
          </cell>
        </row>
        <row r="1080">
          <cell r="A1080" t="str">
            <v>Diâmetro 11/2"</v>
          </cell>
          <cell r="B1080" t="str">
            <v>TB80</v>
          </cell>
          <cell r="C1080" t="str">
            <v>m</v>
          </cell>
          <cell r="D1080">
            <v>34</v>
          </cell>
          <cell r="E1080">
            <v>5.4</v>
          </cell>
          <cell r="F1080">
            <v>183.6</v>
          </cell>
          <cell r="G1080">
            <v>1.5</v>
          </cell>
          <cell r="H1080">
            <v>51</v>
          </cell>
          <cell r="I1080" t="str">
            <v>TACR</v>
          </cell>
          <cell r="P1080">
            <v>1.5</v>
          </cell>
        </row>
        <row r="1081">
          <cell r="A1081" t="str">
            <v>Diâmetro 2"</v>
          </cell>
          <cell r="B1081" t="str">
            <v>TB80</v>
          </cell>
          <cell r="C1081" t="str">
            <v>m</v>
          </cell>
          <cell r="D1081">
            <v>59</v>
          </cell>
          <cell r="E1081">
            <v>7.47</v>
          </cell>
          <cell r="F1081">
            <v>440.73</v>
          </cell>
          <cell r="G1081">
            <v>2</v>
          </cell>
          <cell r="H1081">
            <v>118</v>
          </cell>
          <cell r="I1081" t="str">
            <v>TACR</v>
          </cell>
          <cell r="P1081">
            <v>2</v>
          </cell>
        </row>
        <row r="1082">
          <cell r="F1082">
            <v>0</v>
          </cell>
          <cell r="H1082">
            <v>0</v>
          </cell>
          <cell r="P1082">
            <v>0</v>
          </cell>
        </row>
        <row r="1083">
          <cell r="A1083" t="str">
            <v>Tubo de PEAD, PN 16, extremidade plana material em polietileno de alta densidade</v>
          </cell>
          <cell r="F1083">
            <v>0</v>
          </cell>
          <cell r="H1083">
            <v>0</v>
          </cell>
          <cell r="P1083">
            <v>0</v>
          </cell>
        </row>
        <row r="1084">
          <cell r="A1084" t="str">
            <v>Diâmetro 125 mm</v>
          </cell>
          <cell r="B1084" t="str">
            <v>TBPEAD</v>
          </cell>
          <cell r="C1084" t="str">
            <v>m</v>
          </cell>
          <cell r="D1084">
            <v>20</v>
          </cell>
          <cell r="E1084">
            <v>2.6</v>
          </cell>
          <cell r="F1084">
            <v>52</v>
          </cell>
          <cell r="G1084">
            <v>0.22</v>
          </cell>
          <cell r="H1084">
            <v>4.4000000000000004</v>
          </cell>
          <cell r="I1084" t="str">
            <v>TPEADS</v>
          </cell>
          <cell r="P1084">
            <v>0.22</v>
          </cell>
        </row>
        <row r="1085">
          <cell r="A1085" t="str">
            <v>Diâmetro  140 mm</v>
          </cell>
          <cell r="B1085" t="str">
            <v>TBPEAD</v>
          </cell>
          <cell r="C1085" t="str">
            <v>m</v>
          </cell>
          <cell r="D1085">
            <v>30</v>
          </cell>
          <cell r="E1085">
            <v>2.8</v>
          </cell>
          <cell r="F1085">
            <v>84</v>
          </cell>
          <cell r="G1085">
            <v>0.25</v>
          </cell>
          <cell r="H1085">
            <v>7.5</v>
          </cell>
          <cell r="I1085" t="str">
            <v>TPEADS</v>
          </cell>
          <cell r="P1085">
            <v>0.25</v>
          </cell>
        </row>
        <row r="1086">
          <cell r="A1086" t="str">
            <v>Diâmetro  180 mm</v>
          </cell>
          <cell r="B1086" t="str">
            <v>TBPEAD</v>
          </cell>
          <cell r="C1086" t="str">
            <v>m</v>
          </cell>
          <cell r="D1086">
            <v>80</v>
          </cell>
          <cell r="E1086">
            <v>4.5999999999999996</v>
          </cell>
          <cell r="F1086">
            <v>368</v>
          </cell>
          <cell r="G1086">
            <v>0.44</v>
          </cell>
          <cell r="H1086">
            <v>35.200000000000003</v>
          </cell>
          <cell r="I1086" t="str">
            <v>TPEADS</v>
          </cell>
          <cell r="P1086">
            <v>0.44</v>
          </cell>
        </row>
        <row r="1087">
          <cell r="A1087" t="str">
            <v>Diâmetro  200 mm</v>
          </cell>
          <cell r="B1087" t="str">
            <v>TBPEAD</v>
          </cell>
          <cell r="C1087" t="str">
            <v>m</v>
          </cell>
          <cell r="D1087">
            <v>130</v>
          </cell>
          <cell r="E1087">
            <v>5.15</v>
          </cell>
          <cell r="F1087">
            <v>669.5</v>
          </cell>
          <cell r="G1087">
            <v>0.5</v>
          </cell>
          <cell r="H1087">
            <v>65</v>
          </cell>
          <cell r="I1087" t="str">
            <v>TPEADS</v>
          </cell>
          <cell r="P1087">
            <v>0.5</v>
          </cell>
        </row>
        <row r="1088">
          <cell r="A1088" t="str">
            <v>Diâmetro  225 mm</v>
          </cell>
          <cell r="B1088" t="str">
            <v>TBPEAD</v>
          </cell>
          <cell r="C1088" t="str">
            <v>m</v>
          </cell>
          <cell r="D1088">
            <v>25</v>
          </cell>
          <cell r="E1088">
            <v>5.7</v>
          </cell>
          <cell r="F1088">
            <v>142.5</v>
          </cell>
          <cell r="G1088">
            <v>0.55000000000000004</v>
          </cell>
          <cell r="H1088">
            <v>13.75</v>
          </cell>
          <cell r="I1088" t="str">
            <v>TPEADS</v>
          </cell>
          <cell r="P1088">
            <v>0.55000000000000004</v>
          </cell>
        </row>
        <row r="1089">
          <cell r="A1089" t="str">
            <v>Diâmetro  250 mm</v>
          </cell>
          <cell r="B1089" t="str">
            <v>TBPEAD</v>
          </cell>
          <cell r="C1089" t="str">
            <v>m</v>
          </cell>
          <cell r="D1089">
            <v>71</v>
          </cell>
          <cell r="E1089">
            <v>6.25</v>
          </cell>
          <cell r="F1089">
            <v>443.75</v>
          </cell>
          <cell r="G1089">
            <v>0.6</v>
          </cell>
          <cell r="H1089">
            <v>42.6</v>
          </cell>
          <cell r="I1089" t="str">
            <v>TPEADS</v>
          </cell>
          <cell r="P1089">
            <v>0.6</v>
          </cell>
        </row>
        <row r="1090">
          <cell r="A1090" t="str">
            <v>Diâmetro  315 mm</v>
          </cell>
          <cell r="B1090" t="str">
            <v>TBPEAD</v>
          </cell>
          <cell r="C1090" t="str">
            <v>m</v>
          </cell>
          <cell r="D1090">
            <v>40</v>
          </cell>
          <cell r="E1090">
            <v>6.8</v>
          </cell>
          <cell r="F1090">
            <v>272</v>
          </cell>
          <cell r="G1090">
            <v>0.66</v>
          </cell>
          <cell r="H1090">
            <v>26.4</v>
          </cell>
          <cell r="I1090" t="str">
            <v>TPEADS</v>
          </cell>
          <cell r="P1090">
            <v>0.66</v>
          </cell>
        </row>
        <row r="1091">
          <cell r="A1091" t="str">
            <v>Diâmetro  355 mm</v>
          </cell>
          <cell r="B1091" t="str">
            <v>TBPEAD</v>
          </cell>
          <cell r="C1091" t="str">
            <v>m</v>
          </cell>
          <cell r="D1091">
            <v>20</v>
          </cell>
          <cell r="E1091">
            <v>7.9</v>
          </cell>
          <cell r="F1091">
            <v>158</v>
          </cell>
          <cell r="G1091">
            <v>0.77</v>
          </cell>
          <cell r="H1091">
            <v>15.4</v>
          </cell>
          <cell r="I1091" t="str">
            <v>TPEADS</v>
          </cell>
          <cell r="P1091">
            <v>0.77</v>
          </cell>
        </row>
        <row r="1092">
          <cell r="A1092" t="str">
            <v>Diâmetro  400 mm</v>
          </cell>
          <cell r="B1092" t="str">
            <v>TBPEAD</v>
          </cell>
          <cell r="C1092" t="str">
            <v>m</v>
          </cell>
          <cell r="D1092">
            <v>95</v>
          </cell>
          <cell r="E1092">
            <v>9.0399999999999991</v>
          </cell>
          <cell r="F1092">
            <v>858.8</v>
          </cell>
          <cell r="G1092">
            <v>0.85</v>
          </cell>
          <cell r="H1092">
            <v>80.75</v>
          </cell>
          <cell r="I1092" t="str">
            <v>TPEADS</v>
          </cell>
          <cell r="P1092">
            <v>0.85</v>
          </cell>
        </row>
        <row r="1093">
          <cell r="A1093" t="str">
            <v>Diâmetro  500 mm</v>
          </cell>
          <cell r="B1093" t="str">
            <v>TBPEAD</v>
          </cell>
          <cell r="C1093" t="str">
            <v>m</v>
          </cell>
          <cell r="D1093">
            <v>60</v>
          </cell>
          <cell r="E1093">
            <v>11.3</v>
          </cell>
          <cell r="F1093">
            <v>678</v>
          </cell>
          <cell r="G1093">
            <v>1.04</v>
          </cell>
          <cell r="H1093">
            <v>62.4</v>
          </cell>
          <cell r="I1093" t="str">
            <v>TPEADS</v>
          </cell>
          <cell r="P1093">
            <v>1.04</v>
          </cell>
        </row>
        <row r="1094">
          <cell r="A1094" t="str">
            <v>Diâmetro  630 mm</v>
          </cell>
          <cell r="B1094" t="str">
            <v>TBPEAD</v>
          </cell>
          <cell r="C1094" t="str">
            <v>m</v>
          </cell>
          <cell r="D1094">
            <v>174</v>
          </cell>
          <cell r="E1094">
            <v>17</v>
          </cell>
          <cell r="F1094">
            <v>2958</v>
          </cell>
          <cell r="G1094">
            <v>1.31</v>
          </cell>
          <cell r="H1094">
            <v>227.94</v>
          </cell>
          <cell r="I1094" t="str">
            <v>TPEADS</v>
          </cell>
          <cell r="P1094">
            <v>1.31</v>
          </cell>
        </row>
        <row r="1095">
          <cell r="F1095">
            <v>0</v>
          </cell>
          <cell r="H1095">
            <v>0</v>
          </cell>
          <cell r="P1095">
            <v>0</v>
          </cell>
        </row>
        <row r="1096">
          <cell r="A1096" t="str">
            <v>Tubo com costura, ANSI B 36.10, SCH.40, extremidades chanfradas, material em aço</v>
          </cell>
          <cell r="F1096">
            <v>0</v>
          </cell>
          <cell r="H1096">
            <v>0</v>
          </cell>
          <cell r="P1096">
            <v>0</v>
          </cell>
        </row>
        <row r="1097">
          <cell r="A1097" t="str">
            <v>carbono, conforme ASTM A-53 GR.A/B:</v>
          </cell>
          <cell r="F1097">
            <v>0</v>
          </cell>
          <cell r="H1097">
            <v>0</v>
          </cell>
          <cell r="P1097">
            <v>0</v>
          </cell>
        </row>
        <row r="1098">
          <cell r="A1098" t="str">
            <v>Diâmetro 21/2"</v>
          </cell>
          <cell r="B1098" t="str">
            <v>TB40</v>
          </cell>
          <cell r="C1098" t="str">
            <v>m</v>
          </cell>
          <cell r="D1098">
            <v>313</v>
          </cell>
          <cell r="E1098">
            <v>8.6199999999999992</v>
          </cell>
          <cell r="F1098">
            <v>2698.06</v>
          </cell>
          <cell r="G1098">
            <v>2.5</v>
          </cell>
          <cell r="H1098">
            <v>782.5</v>
          </cell>
          <cell r="I1098" t="str">
            <v>TACS</v>
          </cell>
          <cell r="P1098">
            <v>2.5</v>
          </cell>
        </row>
        <row r="1099">
          <cell r="A1099" t="str">
            <v>Diâmetro 3"</v>
          </cell>
          <cell r="B1099" t="str">
            <v>TB40</v>
          </cell>
          <cell r="C1099" t="str">
            <v>m</v>
          </cell>
          <cell r="D1099">
            <v>458</v>
          </cell>
          <cell r="E1099">
            <v>11.3</v>
          </cell>
          <cell r="F1099">
            <v>5175.3999999999996</v>
          </cell>
          <cell r="G1099">
            <v>3</v>
          </cell>
          <cell r="H1099">
            <v>1374</v>
          </cell>
          <cell r="I1099" t="str">
            <v>TACS</v>
          </cell>
          <cell r="P1099">
            <v>3</v>
          </cell>
        </row>
        <row r="1100">
          <cell r="A1100" t="str">
            <v>Diâmetro 4"</v>
          </cell>
          <cell r="B1100" t="str">
            <v>TB40</v>
          </cell>
          <cell r="C1100" t="str">
            <v>m</v>
          </cell>
          <cell r="D1100">
            <v>170</v>
          </cell>
          <cell r="E1100">
            <v>16.100000000000001</v>
          </cell>
          <cell r="F1100">
            <v>2737</v>
          </cell>
          <cell r="G1100">
            <v>4</v>
          </cell>
          <cell r="H1100">
            <v>680</v>
          </cell>
          <cell r="I1100" t="str">
            <v>TACS</v>
          </cell>
          <cell r="P1100">
            <v>4</v>
          </cell>
        </row>
        <row r="1101">
          <cell r="A1101" t="str">
            <v>Diâmetro 6"</v>
          </cell>
          <cell r="B1101" t="str">
            <v>TB40</v>
          </cell>
          <cell r="C1101" t="str">
            <v>m</v>
          </cell>
          <cell r="D1101">
            <v>818</v>
          </cell>
          <cell r="E1101">
            <v>28.2</v>
          </cell>
          <cell r="F1101">
            <v>23067.599999999999</v>
          </cell>
          <cell r="G1101">
            <v>4</v>
          </cell>
          <cell r="H1101">
            <v>3272</v>
          </cell>
          <cell r="I1101" t="str">
            <v>TACS</v>
          </cell>
          <cell r="P1101">
            <v>4</v>
          </cell>
        </row>
        <row r="1102">
          <cell r="A1102" t="str">
            <v>Diâmetro 8"</v>
          </cell>
          <cell r="B1102" t="str">
            <v>TB40</v>
          </cell>
          <cell r="C1102" t="str">
            <v>m</v>
          </cell>
          <cell r="D1102">
            <v>274</v>
          </cell>
          <cell r="E1102">
            <v>42.5</v>
          </cell>
          <cell r="F1102">
            <v>11645</v>
          </cell>
          <cell r="G1102">
            <v>8</v>
          </cell>
          <cell r="H1102">
            <v>2192</v>
          </cell>
          <cell r="I1102" t="str">
            <v>TACS</v>
          </cell>
          <cell r="P1102">
            <v>8</v>
          </cell>
        </row>
        <row r="1103">
          <cell r="A1103" t="str">
            <v>Diâmetro 10"</v>
          </cell>
          <cell r="B1103" t="str">
            <v>TB40</v>
          </cell>
          <cell r="C1103" t="str">
            <v>m</v>
          </cell>
          <cell r="D1103">
            <v>303</v>
          </cell>
          <cell r="E1103">
            <v>60.2</v>
          </cell>
          <cell r="F1103">
            <v>18240.599999999999</v>
          </cell>
          <cell r="G1103">
            <v>10</v>
          </cell>
          <cell r="H1103">
            <v>3030</v>
          </cell>
          <cell r="I1103" t="str">
            <v>TACS</v>
          </cell>
          <cell r="P1103">
            <v>10</v>
          </cell>
        </row>
        <row r="1104">
          <cell r="F1104">
            <v>0</v>
          </cell>
          <cell r="H1104">
            <v>0</v>
          </cell>
          <cell r="P1104">
            <v>0</v>
          </cell>
        </row>
        <row r="1105">
          <cell r="A1105" t="str">
            <v>Tubo com costura, ANSI B 36.10, SCH.XXS, extremidades chanfradas, material em aço</v>
          </cell>
          <cell r="F1105">
            <v>0</v>
          </cell>
          <cell r="H1105">
            <v>0</v>
          </cell>
          <cell r="P1105">
            <v>0</v>
          </cell>
        </row>
        <row r="1106">
          <cell r="A1106" t="str">
            <v>carbono, conforme ASTM A-53 GR.A/B:</v>
          </cell>
          <cell r="F1106">
            <v>0</v>
          </cell>
          <cell r="H1106">
            <v>0</v>
          </cell>
          <cell r="P1106">
            <v>0</v>
          </cell>
        </row>
        <row r="1107">
          <cell r="A1107" t="str">
            <v>Diâmetro 6"</v>
          </cell>
          <cell r="B1107" t="str">
            <v>TBXXS</v>
          </cell>
          <cell r="C1107" t="str">
            <v>m</v>
          </cell>
          <cell r="D1107">
            <v>262</v>
          </cell>
          <cell r="E1107">
            <v>79</v>
          </cell>
          <cell r="F1107">
            <v>20698</v>
          </cell>
          <cell r="G1107">
            <v>6</v>
          </cell>
          <cell r="H1107">
            <v>1572</v>
          </cell>
          <cell r="I1107" t="str">
            <v>TACS</v>
          </cell>
          <cell r="P1107">
            <v>6</v>
          </cell>
        </row>
        <row r="1108">
          <cell r="A1108" t="str">
            <v>Diâmetro 8"</v>
          </cell>
          <cell r="B1108" t="str">
            <v>TBXXS</v>
          </cell>
          <cell r="C1108" t="str">
            <v>m</v>
          </cell>
          <cell r="D1108">
            <v>49</v>
          </cell>
          <cell r="E1108">
            <v>103</v>
          </cell>
          <cell r="F1108">
            <v>5047</v>
          </cell>
          <cell r="G1108">
            <v>8</v>
          </cell>
          <cell r="H1108">
            <v>392</v>
          </cell>
          <cell r="I1108" t="str">
            <v>TACS</v>
          </cell>
          <cell r="P1108">
            <v>8</v>
          </cell>
        </row>
        <row r="1109">
          <cell r="F1109">
            <v>0</v>
          </cell>
          <cell r="H1109">
            <v>0</v>
          </cell>
          <cell r="P1109">
            <v>0</v>
          </cell>
        </row>
        <row r="1110">
          <cell r="A1110" t="str">
            <v xml:space="preserve">Tubo sem costura, ANSI B 36.10, SCH.80, extremidades planas, material em aço </v>
          </cell>
          <cell r="F1110">
            <v>0</v>
          </cell>
          <cell r="H1110">
            <v>0</v>
          </cell>
          <cell r="P1110">
            <v>0</v>
          </cell>
        </row>
        <row r="1111">
          <cell r="A1111" t="str">
            <v>carbono, conforme ASTM A-53 GR.A/B:</v>
          </cell>
          <cell r="F1111">
            <v>0</v>
          </cell>
          <cell r="H1111">
            <v>0</v>
          </cell>
          <cell r="P1111">
            <v>0</v>
          </cell>
        </row>
        <row r="1112">
          <cell r="A1112" t="str">
            <v>Diâmetro 11/2"</v>
          </cell>
          <cell r="B1112" t="str">
            <v>TB80</v>
          </cell>
          <cell r="C1112" t="str">
            <v>m</v>
          </cell>
          <cell r="D1112">
            <v>132</v>
          </cell>
          <cell r="E1112">
            <v>5.4</v>
          </cell>
          <cell r="F1112">
            <v>712.8</v>
          </cell>
          <cell r="G1112">
            <v>1.5</v>
          </cell>
          <cell r="H1112">
            <v>198</v>
          </cell>
          <cell r="I1112" t="str">
            <v>TACS</v>
          </cell>
          <cell r="P1112">
            <v>1.5</v>
          </cell>
        </row>
        <row r="1113">
          <cell r="A1113" t="str">
            <v>Diâmetro 2"</v>
          </cell>
          <cell r="B1113" t="str">
            <v>TB80</v>
          </cell>
          <cell r="C1113" t="str">
            <v>m</v>
          </cell>
          <cell r="D1113">
            <v>63</v>
          </cell>
          <cell r="E1113">
            <v>7.47</v>
          </cell>
          <cell r="F1113">
            <v>470.61</v>
          </cell>
          <cell r="G1113">
            <v>2</v>
          </cell>
          <cell r="H1113">
            <v>126</v>
          </cell>
          <cell r="I1113" t="str">
            <v>TACS</v>
          </cell>
          <cell r="P1113">
            <v>2</v>
          </cell>
        </row>
        <row r="1114">
          <cell r="F1114">
            <v>0</v>
          </cell>
          <cell r="H1114">
            <v>0</v>
          </cell>
          <cell r="P1114">
            <v>0</v>
          </cell>
        </row>
        <row r="1115">
          <cell r="A1115" t="str">
            <v xml:space="preserve">Tubo sem costura, SCH.10S, extremidades planas, material em aço carbono, conforme </v>
          </cell>
          <cell r="F1115">
            <v>0</v>
          </cell>
          <cell r="H1115">
            <v>0</v>
          </cell>
          <cell r="P1115">
            <v>0</v>
          </cell>
        </row>
        <row r="1116">
          <cell r="A1116" t="str">
            <v>ASTM A-312 GR. TP-304:</v>
          </cell>
          <cell r="F1116">
            <v>0</v>
          </cell>
          <cell r="H1116">
            <v>0</v>
          </cell>
          <cell r="P1116">
            <v>0</v>
          </cell>
        </row>
        <row r="1117">
          <cell r="A1117" t="str">
            <v xml:space="preserve"> Diâmetro 1"</v>
          </cell>
          <cell r="B1117" t="str">
            <v>TB10S</v>
          </cell>
          <cell r="C1117" t="str">
            <v>m</v>
          </cell>
          <cell r="D1117">
            <v>46</v>
          </cell>
          <cell r="E1117">
            <v>2.12</v>
          </cell>
          <cell r="F1117">
            <v>97.52</v>
          </cell>
          <cell r="G1117">
            <v>1.5</v>
          </cell>
          <cell r="H1117">
            <v>69</v>
          </cell>
          <cell r="I1117" t="str">
            <v>TI</v>
          </cell>
          <cell r="P1117">
            <v>1.5</v>
          </cell>
        </row>
        <row r="1118">
          <cell r="F1118">
            <v>0</v>
          </cell>
          <cell r="H1118">
            <v>0</v>
          </cell>
          <cell r="P1118">
            <v>0</v>
          </cell>
        </row>
        <row r="1119">
          <cell r="A1119" t="str">
            <v>Tubo sem costura, ANSI B 36.10, SCH.40, extremidades chanfradas, material em aço</v>
          </cell>
          <cell r="F1119">
            <v>0</v>
          </cell>
          <cell r="H1119">
            <v>0</v>
          </cell>
          <cell r="P1119">
            <v>0</v>
          </cell>
        </row>
        <row r="1120">
          <cell r="A1120" t="str">
            <v xml:space="preserve">carbono, conforme ASTM A-53 GR.A/B: </v>
          </cell>
          <cell r="F1120">
            <v>0</v>
          </cell>
          <cell r="H1120">
            <v>0</v>
          </cell>
          <cell r="P1120">
            <v>0</v>
          </cell>
        </row>
        <row r="1121">
          <cell r="A1121" t="str">
            <v>Diâmetro 21/2"</v>
          </cell>
          <cell r="B1121" t="str">
            <v>TB40</v>
          </cell>
          <cell r="C1121" t="str">
            <v>m</v>
          </cell>
          <cell r="D1121">
            <v>170</v>
          </cell>
          <cell r="E1121">
            <v>8.6199999999999992</v>
          </cell>
          <cell r="F1121">
            <v>1465.4</v>
          </cell>
          <cell r="G1121">
            <v>2.5</v>
          </cell>
          <cell r="H1121">
            <v>425</v>
          </cell>
          <cell r="I1121" t="str">
            <v>TACS</v>
          </cell>
          <cell r="P1121">
            <v>2.5</v>
          </cell>
        </row>
        <row r="1122">
          <cell r="A1122" t="str">
            <v>Diâmetro 3"</v>
          </cell>
          <cell r="B1122" t="str">
            <v>TB40</v>
          </cell>
          <cell r="C1122" t="str">
            <v>m</v>
          </cell>
          <cell r="D1122">
            <v>219</v>
          </cell>
          <cell r="E1122">
            <v>11.3</v>
          </cell>
          <cell r="F1122">
            <v>2474.6999999999998</v>
          </cell>
          <cell r="G1122">
            <v>3</v>
          </cell>
          <cell r="H1122">
            <v>657</v>
          </cell>
          <cell r="I1122" t="str">
            <v>TACS</v>
          </cell>
          <cell r="P1122">
            <v>3</v>
          </cell>
        </row>
        <row r="1124">
          <cell r="A1124" t="str">
            <v xml:space="preserve">Tubo com costura, vara de 8m de comprimento, esp. 6,4 mm, extremidades com anel </v>
          </cell>
          <cell r="F1124">
            <v>0</v>
          </cell>
          <cell r="H1124">
            <v>0</v>
          </cell>
          <cell r="P1124">
            <v>0</v>
          </cell>
        </row>
        <row r="1125">
          <cell r="A1125" t="str">
            <v>para acoplamento VICTAULIC, material SAC-41, ref. ALVENIUS ou similar:</v>
          </cell>
          <cell r="F1125">
            <v>0</v>
          </cell>
          <cell r="H1125">
            <v>0</v>
          </cell>
          <cell r="P1125">
            <v>0</v>
          </cell>
        </row>
        <row r="1126">
          <cell r="A1126" t="str">
            <v>Diâmetro 10"</v>
          </cell>
          <cell r="B1126" t="str">
            <v>TBSAC41</v>
          </cell>
          <cell r="C1126" t="str">
            <v>m</v>
          </cell>
          <cell r="D1126">
            <v>2696</v>
          </cell>
          <cell r="E1126">
            <v>41.7</v>
          </cell>
          <cell r="F1126">
            <v>112423.2</v>
          </cell>
          <cell r="G1126">
            <v>3</v>
          </cell>
          <cell r="H1126">
            <v>8088</v>
          </cell>
          <cell r="I1126" t="str">
            <v>TACF</v>
          </cell>
          <cell r="P1126">
            <v>3</v>
          </cell>
        </row>
        <row r="1127">
          <cell r="A1127" t="str">
            <v>Diâmetro 18"</v>
          </cell>
          <cell r="B1127" t="str">
            <v>TBSAC41</v>
          </cell>
          <cell r="C1127" t="str">
            <v>m</v>
          </cell>
          <cell r="D1127">
            <v>1296</v>
          </cell>
          <cell r="E1127">
            <v>70.5</v>
          </cell>
          <cell r="F1127">
            <v>91368</v>
          </cell>
          <cell r="G1127">
            <v>5</v>
          </cell>
          <cell r="H1127">
            <v>6480</v>
          </cell>
          <cell r="I1127" t="str">
            <v>TACF</v>
          </cell>
          <cell r="P1127">
            <v>5</v>
          </cell>
        </row>
        <row r="1128">
          <cell r="F1128">
            <v>0</v>
          </cell>
          <cell r="H1128">
            <v>0</v>
          </cell>
          <cell r="P1128">
            <v>0</v>
          </cell>
        </row>
        <row r="1129">
          <cell r="A1129" t="str">
            <v>Tubo com costura, ANSI B 36.10, STD, extremidades chanfradas, material em aço</v>
          </cell>
          <cell r="F1129">
            <v>0</v>
          </cell>
          <cell r="H1129">
            <v>0</v>
          </cell>
          <cell r="P1129">
            <v>0</v>
          </cell>
        </row>
        <row r="1130">
          <cell r="A1130" t="str">
            <v>carbono, conforme ASTM A-139:</v>
          </cell>
          <cell r="F1130">
            <v>0</v>
          </cell>
          <cell r="H1130">
            <v>0</v>
          </cell>
          <cell r="P1130">
            <v>0</v>
          </cell>
        </row>
        <row r="1131">
          <cell r="A1131" t="str">
            <v>Diâmetro 12"</v>
          </cell>
          <cell r="B1131" t="str">
            <v>TBSTD</v>
          </cell>
          <cell r="C1131" t="str">
            <v>m</v>
          </cell>
          <cell r="D1131">
            <v>54</v>
          </cell>
          <cell r="E1131">
            <v>73.8</v>
          </cell>
          <cell r="F1131">
            <v>3985.2</v>
          </cell>
          <cell r="G1131">
            <v>10</v>
          </cell>
          <cell r="H1131">
            <v>540</v>
          </cell>
          <cell r="I1131" t="str">
            <v>TACS</v>
          </cell>
          <cell r="P1131">
            <v>10</v>
          </cell>
        </row>
        <row r="1132">
          <cell r="A1132" t="str">
            <v>Diâmetro 14"</v>
          </cell>
          <cell r="B1132" t="str">
            <v>TBSTD</v>
          </cell>
          <cell r="C1132" t="str">
            <v>m</v>
          </cell>
          <cell r="D1132">
            <v>14</v>
          </cell>
          <cell r="E1132">
            <v>81.2</v>
          </cell>
          <cell r="F1132">
            <v>1136.8</v>
          </cell>
          <cell r="G1132">
            <v>12</v>
          </cell>
          <cell r="H1132">
            <v>168</v>
          </cell>
          <cell r="I1132" t="str">
            <v>TACS</v>
          </cell>
          <cell r="P1132">
            <v>12</v>
          </cell>
        </row>
        <row r="1133">
          <cell r="F1133">
            <v>0</v>
          </cell>
          <cell r="H1133">
            <v>0</v>
          </cell>
          <cell r="P1133">
            <v>0</v>
          </cell>
        </row>
        <row r="1134">
          <cell r="A1134" t="str">
            <v xml:space="preserve">Tubo com costura, ANSI B 36.10, STD, extremidades chanfradas, material em aço </v>
          </cell>
          <cell r="F1134">
            <v>0</v>
          </cell>
          <cell r="H1134">
            <v>0</v>
          </cell>
          <cell r="P1134">
            <v>0</v>
          </cell>
        </row>
        <row r="1135">
          <cell r="A1135" t="str">
            <v xml:space="preserve">carbono, conforme ASTM A-134: </v>
          </cell>
          <cell r="F1135">
            <v>0</v>
          </cell>
          <cell r="H1135">
            <v>0</v>
          </cell>
          <cell r="P1135">
            <v>0</v>
          </cell>
        </row>
        <row r="1136">
          <cell r="A1136" t="str">
            <v>Diâmetro 18"</v>
          </cell>
          <cell r="B1136" t="str">
            <v>TBSTD</v>
          </cell>
          <cell r="C1136" t="str">
            <v>m</v>
          </cell>
          <cell r="D1136">
            <v>55</v>
          </cell>
          <cell r="E1136">
            <v>105</v>
          </cell>
          <cell r="F1136">
            <v>5775</v>
          </cell>
          <cell r="G1136">
            <v>16</v>
          </cell>
          <cell r="H1136">
            <v>880</v>
          </cell>
          <cell r="I1136" t="str">
            <v>TACS</v>
          </cell>
          <cell r="P1136">
            <v>16</v>
          </cell>
        </row>
        <row r="1137">
          <cell r="A1137" t="str">
            <v>Diâmetro 20"</v>
          </cell>
          <cell r="B1137" t="str">
            <v>TBSTD</v>
          </cell>
          <cell r="C1137" t="str">
            <v>m</v>
          </cell>
          <cell r="D1137">
            <v>5</v>
          </cell>
          <cell r="E1137">
            <v>117</v>
          </cell>
          <cell r="F1137">
            <v>585</v>
          </cell>
          <cell r="G1137">
            <v>18</v>
          </cell>
          <cell r="H1137">
            <v>90</v>
          </cell>
          <cell r="I1137" t="str">
            <v>TACS</v>
          </cell>
          <cell r="P1137">
            <v>18</v>
          </cell>
        </row>
        <row r="1138">
          <cell r="A1138" t="str">
            <v>Diâmetro 22"</v>
          </cell>
          <cell r="B1138" t="str">
            <v>TBSTD</v>
          </cell>
          <cell r="C1138" t="str">
            <v>m</v>
          </cell>
          <cell r="D1138">
            <v>454</v>
          </cell>
          <cell r="E1138">
            <v>129</v>
          </cell>
          <cell r="F1138">
            <v>58566</v>
          </cell>
          <cell r="G1138">
            <v>16</v>
          </cell>
          <cell r="H1138">
            <v>7264</v>
          </cell>
          <cell r="I1138" t="str">
            <v>TACS</v>
          </cell>
          <cell r="P1138">
            <v>16</v>
          </cell>
        </row>
        <row r="1139">
          <cell r="A1139" t="str">
            <v>Diâmetro 24"</v>
          </cell>
          <cell r="B1139" t="str">
            <v>TBSTD</v>
          </cell>
          <cell r="C1139" t="str">
            <v>m</v>
          </cell>
          <cell r="D1139">
            <v>78</v>
          </cell>
          <cell r="E1139">
            <v>141</v>
          </cell>
          <cell r="F1139">
            <v>10998</v>
          </cell>
          <cell r="G1139">
            <v>20</v>
          </cell>
          <cell r="H1139">
            <v>1560</v>
          </cell>
          <cell r="I1139" t="str">
            <v>TACS</v>
          </cell>
          <cell r="P1139">
            <v>20</v>
          </cell>
        </row>
        <row r="1140">
          <cell r="A1140" t="str">
            <v>Diâmetro 30"</v>
          </cell>
          <cell r="B1140" t="str">
            <v>TBSTD</v>
          </cell>
          <cell r="C1140" t="str">
            <v>m</v>
          </cell>
          <cell r="D1140">
            <v>10</v>
          </cell>
          <cell r="E1140">
            <v>177</v>
          </cell>
          <cell r="F1140">
            <v>1770</v>
          </cell>
          <cell r="G1140">
            <v>24</v>
          </cell>
          <cell r="H1140">
            <v>240</v>
          </cell>
          <cell r="I1140" t="str">
            <v>TACS</v>
          </cell>
          <cell r="P1140">
            <v>24</v>
          </cell>
        </row>
        <row r="1141">
          <cell r="A1141" t="str">
            <v>Diâmetro 32"</v>
          </cell>
          <cell r="B1141" t="str">
            <v>TBSTD</v>
          </cell>
          <cell r="C1141" t="str">
            <v>m</v>
          </cell>
          <cell r="D1141">
            <v>5</v>
          </cell>
          <cell r="E1141">
            <v>188</v>
          </cell>
          <cell r="F1141">
            <v>940</v>
          </cell>
          <cell r="G1141">
            <v>26</v>
          </cell>
          <cell r="H1141">
            <v>130</v>
          </cell>
          <cell r="I1141" t="str">
            <v>TACS</v>
          </cell>
          <cell r="P1141">
            <v>26</v>
          </cell>
        </row>
        <row r="1142">
          <cell r="A1142" t="str">
            <v>Diâmetro 36"</v>
          </cell>
          <cell r="B1142" t="str">
            <v>TBSTD</v>
          </cell>
          <cell r="C1142" t="str">
            <v>m</v>
          </cell>
          <cell r="D1142">
            <v>15</v>
          </cell>
          <cell r="E1142">
            <v>212</v>
          </cell>
          <cell r="F1142">
            <v>3180</v>
          </cell>
          <cell r="G1142">
            <v>30</v>
          </cell>
          <cell r="H1142">
            <v>450</v>
          </cell>
          <cell r="I1142" t="str">
            <v>TACS</v>
          </cell>
          <cell r="P1142">
            <v>30</v>
          </cell>
        </row>
        <row r="1143">
          <cell r="F1143">
            <v>0</v>
          </cell>
          <cell r="H1143">
            <v>0</v>
          </cell>
          <cell r="P1143">
            <v>0</v>
          </cell>
        </row>
        <row r="1144">
          <cell r="A1144" t="str">
            <v>Válvula borboleta, tipo WAFER, 150 libras, material do corpo em FºFº, interno em FºFº</v>
          </cell>
          <cell r="F1144">
            <v>0</v>
          </cell>
          <cell r="H1144">
            <v>0</v>
          </cell>
          <cell r="P1144">
            <v>0</v>
          </cell>
        </row>
        <row r="1145">
          <cell r="A1145" t="str">
            <v>ref. NIAGARA figura 540 e 550 ou similar:</v>
          </cell>
          <cell r="F1145">
            <v>0</v>
          </cell>
          <cell r="H1145">
            <v>0</v>
          </cell>
          <cell r="P1145">
            <v>0</v>
          </cell>
        </row>
        <row r="1146">
          <cell r="A1146" t="str">
            <v>Diâmetro 3"</v>
          </cell>
          <cell r="B1146" t="str">
            <v>VV</v>
          </cell>
          <cell r="C1146" t="str">
            <v>PC</v>
          </cell>
          <cell r="D1146">
            <v>7</v>
          </cell>
          <cell r="F1146">
            <v>0</v>
          </cell>
          <cell r="G1146">
            <v>6</v>
          </cell>
          <cell r="H1146">
            <v>42</v>
          </cell>
          <cell r="I1146" t="str">
            <v>TACS</v>
          </cell>
          <cell r="P1146">
            <v>6</v>
          </cell>
        </row>
        <row r="1147">
          <cell r="A1147" t="str">
            <v>Diâmetro 4"</v>
          </cell>
          <cell r="B1147" t="str">
            <v>VV</v>
          </cell>
          <cell r="C1147" t="str">
            <v>PC</v>
          </cell>
          <cell r="D1147">
            <v>2</v>
          </cell>
          <cell r="F1147">
            <v>0</v>
          </cell>
          <cell r="G1147">
            <v>8</v>
          </cell>
          <cell r="H1147">
            <v>16</v>
          </cell>
          <cell r="I1147" t="str">
            <v>TACS</v>
          </cell>
          <cell r="P1147">
            <v>8</v>
          </cell>
        </row>
        <row r="1148">
          <cell r="A1148" t="str">
            <v>Diâmetro 6"</v>
          </cell>
          <cell r="B1148" t="str">
            <v>VV</v>
          </cell>
          <cell r="C1148" t="str">
            <v>PC</v>
          </cell>
          <cell r="D1148">
            <v>2</v>
          </cell>
          <cell r="F1148">
            <v>0</v>
          </cell>
          <cell r="G1148">
            <v>12</v>
          </cell>
          <cell r="H1148">
            <v>24</v>
          </cell>
          <cell r="I1148" t="str">
            <v>TACS</v>
          </cell>
          <cell r="P1148">
            <v>12</v>
          </cell>
        </row>
        <row r="1149">
          <cell r="A1149" t="str">
            <v>Diâmetro 10"</v>
          </cell>
          <cell r="B1149" t="str">
            <v>VV</v>
          </cell>
          <cell r="C1149" t="str">
            <v>PC</v>
          </cell>
          <cell r="D1149">
            <v>2</v>
          </cell>
          <cell r="F1149">
            <v>0</v>
          </cell>
          <cell r="G1149">
            <v>20</v>
          </cell>
          <cell r="H1149">
            <v>40</v>
          </cell>
          <cell r="I1149" t="str">
            <v>TACS</v>
          </cell>
          <cell r="P1149">
            <v>20</v>
          </cell>
        </row>
        <row r="1150">
          <cell r="A1150" t="str">
            <v>Diâmetro 12"</v>
          </cell>
          <cell r="B1150" t="str">
            <v>VV</v>
          </cell>
          <cell r="C1150" t="str">
            <v>PC</v>
          </cell>
          <cell r="D1150">
            <v>4</v>
          </cell>
          <cell r="F1150">
            <v>0</v>
          </cell>
          <cell r="G1150">
            <v>24</v>
          </cell>
          <cell r="H1150">
            <v>96</v>
          </cell>
          <cell r="I1150" t="str">
            <v>TACS</v>
          </cell>
          <cell r="P1150">
            <v>24</v>
          </cell>
        </row>
        <row r="1151">
          <cell r="A1151" t="str">
            <v>Diâmetro 22"</v>
          </cell>
          <cell r="B1151" t="str">
            <v>VV</v>
          </cell>
          <cell r="C1151" t="str">
            <v>PC</v>
          </cell>
          <cell r="D1151">
            <v>1</v>
          </cell>
          <cell r="F1151">
            <v>0</v>
          </cell>
          <cell r="G1151">
            <v>44</v>
          </cell>
          <cell r="H1151">
            <v>44</v>
          </cell>
          <cell r="I1151" t="str">
            <v>TACS</v>
          </cell>
          <cell r="P1151">
            <v>44</v>
          </cell>
        </row>
        <row r="1152">
          <cell r="F1152">
            <v>0</v>
          </cell>
          <cell r="H1152">
            <v>0</v>
          </cell>
          <cell r="P1152">
            <v>0</v>
          </cell>
        </row>
        <row r="1153">
          <cell r="A1153" t="str">
            <v xml:space="preserve">Válvula diafragma, 150 libras, extremidades com rosca NPT, conforme ANSI B 2.1 </v>
          </cell>
          <cell r="F1153">
            <v>0</v>
          </cell>
          <cell r="H1153">
            <v>0</v>
          </cell>
          <cell r="P1153">
            <v>0</v>
          </cell>
        </row>
        <row r="1154">
          <cell r="A1154" t="str">
            <v xml:space="preserve">material do corpo em FºFº, interno em borracha, ref. CIVA tipo KB - passagem reta ou </v>
          </cell>
          <cell r="F1154">
            <v>0</v>
          </cell>
          <cell r="H1154">
            <v>0</v>
          </cell>
          <cell r="P1154">
            <v>0</v>
          </cell>
        </row>
        <row r="1155">
          <cell r="A1155" t="str">
            <v>similar:</v>
          </cell>
          <cell r="F1155">
            <v>0</v>
          </cell>
          <cell r="H1155">
            <v>0</v>
          </cell>
          <cell r="P1155">
            <v>0</v>
          </cell>
        </row>
        <row r="1156">
          <cell r="A1156" t="str">
            <v>Diâmetro 1"</v>
          </cell>
          <cell r="B1156" t="str">
            <v>VV</v>
          </cell>
          <cell r="C1156" t="str">
            <v>PC</v>
          </cell>
          <cell r="D1156">
            <v>6</v>
          </cell>
          <cell r="F1156">
            <v>0</v>
          </cell>
          <cell r="G1156">
            <v>2</v>
          </cell>
          <cell r="H1156">
            <v>12</v>
          </cell>
          <cell r="I1156" t="str">
            <v>TACR</v>
          </cell>
          <cell r="P1156">
            <v>2</v>
          </cell>
        </row>
        <row r="1157">
          <cell r="F1157">
            <v>0</v>
          </cell>
          <cell r="H1157">
            <v>0</v>
          </cell>
          <cell r="P1157">
            <v>0</v>
          </cell>
        </row>
        <row r="1158">
          <cell r="A1158" t="str">
            <v xml:space="preserve">Válvula esfera, 150 libras, extremidades com rosca NPT, conforme ANSI B 2.1, material </v>
          </cell>
          <cell r="F1158">
            <v>0</v>
          </cell>
          <cell r="H1158">
            <v>0</v>
          </cell>
          <cell r="P1158">
            <v>0</v>
          </cell>
        </row>
        <row r="1159">
          <cell r="A1159" t="str">
            <v>do corpo em latão, interno em aço inox, ref. CIWAL figura 294 ou similar:</v>
          </cell>
          <cell r="F1159">
            <v>0</v>
          </cell>
          <cell r="H1159">
            <v>0</v>
          </cell>
          <cell r="P1159">
            <v>0</v>
          </cell>
        </row>
        <row r="1160">
          <cell r="A1160" t="str">
            <v>Diâmetro 1/2"</v>
          </cell>
          <cell r="B1160" t="str">
            <v>VV</v>
          </cell>
          <cell r="C1160" t="str">
            <v>PC</v>
          </cell>
          <cell r="D1160">
            <v>16</v>
          </cell>
          <cell r="F1160">
            <v>0</v>
          </cell>
          <cell r="G1160">
            <v>2</v>
          </cell>
          <cell r="H1160">
            <v>32</v>
          </cell>
          <cell r="I1160" t="str">
            <v>TACR</v>
          </cell>
          <cell r="P1160">
            <v>2</v>
          </cell>
        </row>
        <row r="1161">
          <cell r="A1161" t="str">
            <v>Diâmetro 3/4"</v>
          </cell>
          <cell r="B1161" t="str">
            <v>VV</v>
          </cell>
          <cell r="C1161" t="str">
            <v>PC</v>
          </cell>
          <cell r="D1161">
            <v>4</v>
          </cell>
          <cell r="F1161">
            <v>0</v>
          </cell>
          <cell r="G1161">
            <v>2</v>
          </cell>
          <cell r="H1161">
            <v>8</v>
          </cell>
          <cell r="I1161" t="str">
            <v>TACR</v>
          </cell>
          <cell r="P1161">
            <v>2</v>
          </cell>
        </row>
        <row r="1162">
          <cell r="A1162" t="str">
            <v>Diâmetro 1"</v>
          </cell>
          <cell r="B1162" t="str">
            <v>VV</v>
          </cell>
          <cell r="C1162" t="str">
            <v>PC</v>
          </cell>
          <cell r="D1162">
            <v>6</v>
          </cell>
          <cell r="F1162">
            <v>0</v>
          </cell>
          <cell r="G1162">
            <v>2</v>
          </cell>
          <cell r="H1162">
            <v>12</v>
          </cell>
          <cell r="I1162" t="str">
            <v>TACR</v>
          </cell>
          <cell r="P1162">
            <v>2</v>
          </cell>
        </row>
        <row r="1163">
          <cell r="A1163" t="str">
            <v>Diâmetro 2"</v>
          </cell>
          <cell r="B1163" t="str">
            <v>VV</v>
          </cell>
          <cell r="C1163" t="str">
            <v>PC</v>
          </cell>
          <cell r="D1163">
            <v>12</v>
          </cell>
          <cell r="F1163">
            <v>0</v>
          </cell>
          <cell r="G1163">
            <v>4</v>
          </cell>
          <cell r="H1163">
            <v>48</v>
          </cell>
          <cell r="I1163" t="str">
            <v>TACR</v>
          </cell>
          <cell r="P1163">
            <v>4</v>
          </cell>
        </row>
        <row r="1164">
          <cell r="F1164">
            <v>0</v>
          </cell>
          <cell r="H1164">
            <v>0</v>
          </cell>
          <cell r="P1164">
            <v>0</v>
          </cell>
        </row>
        <row r="1165">
          <cell r="A1165" t="str">
            <v xml:space="preserve">Válvula esfera, 150 libras, extremidades com flange face plana, material do corpo em </v>
          </cell>
          <cell r="F1165">
            <v>0</v>
          </cell>
          <cell r="H1165">
            <v>0</v>
          </cell>
          <cell r="P1165">
            <v>0</v>
          </cell>
        </row>
        <row r="1166">
          <cell r="A1166" t="str">
            <v>aço carbono, interno em aço inox, ref. NIAGARA 303 ou similar:</v>
          </cell>
          <cell r="F1166">
            <v>0</v>
          </cell>
          <cell r="H1166">
            <v>0</v>
          </cell>
          <cell r="P1166">
            <v>0</v>
          </cell>
        </row>
        <row r="1167">
          <cell r="A1167" t="str">
            <v>Diâmetro 3"</v>
          </cell>
          <cell r="B1167" t="str">
            <v>VV</v>
          </cell>
          <cell r="C1167" t="str">
            <v>PC</v>
          </cell>
          <cell r="D1167">
            <v>2</v>
          </cell>
          <cell r="F1167">
            <v>0</v>
          </cell>
          <cell r="G1167">
            <v>6</v>
          </cell>
          <cell r="H1167">
            <v>12</v>
          </cell>
          <cell r="I1167" t="str">
            <v>TACS</v>
          </cell>
          <cell r="P1167">
            <v>6</v>
          </cell>
        </row>
        <row r="1168">
          <cell r="A1168" t="str">
            <v>Diâmetro 4"</v>
          </cell>
          <cell r="B1168" t="str">
            <v>VV</v>
          </cell>
          <cell r="C1168" t="str">
            <v>PC</v>
          </cell>
          <cell r="D1168">
            <v>4</v>
          </cell>
          <cell r="F1168">
            <v>0</v>
          </cell>
          <cell r="G1168">
            <v>8</v>
          </cell>
          <cell r="H1168">
            <v>32</v>
          </cell>
          <cell r="I1168" t="str">
            <v>TACS</v>
          </cell>
          <cell r="P1168">
            <v>8</v>
          </cell>
        </row>
        <row r="1169">
          <cell r="A1169" t="str">
            <v>Diâmetro 6"</v>
          </cell>
          <cell r="B1169" t="str">
            <v>VV</v>
          </cell>
          <cell r="C1169" t="str">
            <v>PC</v>
          </cell>
          <cell r="D1169">
            <v>1</v>
          </cell>
          <cell r="F1169">
            <v>0</v>
          </cell>
          <cell r="G1169">
            <v>12</v>
          </cell>
          <cell r="H1169">
            <v>12</v>
          </cell>
          <cell r="I1169" t="str">
            <v>TACS</v>
          </cell>
          <cell r="P1169">
            <v>12</v>
          </cell>
        </row>
        <row r="1170">
          <cell r="F1170">
            <v>0</v>
          </cell>
          <cell r="H1170">
            <v>0</v>
          </cell>
          <cell r="P1170">
            <v>0</v>
          </cell>
        </row>
        <row r="1171">
          <cell r="A1171" t="str">
            <v>Válvula de retenção, tipo WAFER, 150 libras, material do corpo em FºFº</v>
          </cell>
          <cell r="F1171">
            <v>0</v>
          </cell>
          <cell r="H1171">
            <v>0</v>
          </cell>
          <cell r="P1171">
            <v>0</v>
          </cell>
        </row>
        <row r="1172">
          <cell r="A1172" t="str">
            <v>interno em aço inox, ref. NIAGARA figura 80-111B e 80-111A ou similar:</v>
          </cell>
          <cell r="F1172">
            <v>0</v>
          </cell>
          <cell r="H1172">
            <v>0</v>
          </cell>
          <cell r="P1172">
            <v>0</v>
          </cell>
        </row>
        <row r="1173">
          <cell r="A1173" t="str">
            <v>Diâmetro 4"</v>
          </cell>
          <cell r="B1173" t="str">
            <v>VV</v>
          </cell>
          <cell r="C1173" t="str">
            <v>PC</v>
          </cell>
          <cell r="D1173">
            <v>2</v>
          </cell>
          <cell r="F1173">
            <v>0</v>
          </cell>
          <cell r="G1173">
            <v>8</v>
          </cell>
          <cell r="H1173">
            <v>16</v>
          </cell>
          <cell r="I1173" t="str">
            <v>TACS</v>
          </cell>
          <cell r="P1173">
            <v>8</v>
          </cell>
        </row>
        <row r="1174">
          <cell r="A1174" t="str">
            <v>Diâmetro 10"</v>
          </cell>
          <cell r="B1174" t="str">
            <v>VV</v>
          </cell>
          <cell r="C1174" t="str">
            <v>PC</v>
          </cell>
          <cell r="D1174">
            <v>3</v>
          </cell>
          <cell r="F1174">
            <v>0</v>
          </cell>
          <cell r="G1174">
            <v>20</v>
          </cell>
          <cell r="H1174">
            <v>60</v>
          </cell>
          <cell r="I1174" t="str">
            <v>TACS</v>
          </cell>
          <cell r="P1174">
            <v>20</v>
          </cell>
        </row>
        <row r="1175">
          <cell r="A1175" t="str">
            <v>Diâmetro 14"</v>
          </cell>
          <cell r="B1175" t="str">
            <v>VV</v>
          </cell>
          <cell r="C1175" t="str">
            <v>PC</v>
          </cell>
          <cell r="D1175">
            <v>3</v>
          </cell>
          <cell r="F1175">
            <v>0</v>
          </cell>
          <cell r="G1175">
            <v>28</v>
          </cell>
          <cell r="H1175">
            <v>84</v>
          </cell>
          <cell r="I1175" t="str">
            <v>TACS</v>
          </cell>
          <cell r="P1175">
            <v>28</v>
          </cell>
        </row>
        <row r="1176">
          <cell r="F1176">
            <v>0</v>
          </cell>
          <cell r="H1176">
            <v>0</v>
          </cell>
          <cell r="P1176">
            <v>0</v>
          </cell>
        </row>
        <row r="1177">
          <cell r="A1177" t="str">
            <v xml:space="preserve">Válvula de retenção três vias, 150 libras, extremidades com flange face plana, material do </v>
          </cell>
          <cell r="F1177">
            <v>0</v>
          </cell>
          <cell r="H1177">
            <v>0</v>
          </cell>
          <cell r="P1177">
            <v>0</v>
          </cell>
        </row>
        <row r="1178">
          <cell r="A1178" t="str">
            <v>corpo em FºFº, interno em borracha, ref. TECH TAYLOR VALVE ou similar:</v>
          </cell>
          <cell r="F1178">
            <v>0</v>
          </cell>
          <cell r="H1178">
            <v>0</v>
          </cell>
          <cell r="P1178">
            <v>0</v>
          </cell>
        </row>
        <row r="1179">
          <cell r="A1179" t="str">
            <v>Diâmetro 6"</v>
          </cell>
          <cell r="B1179" t="str">
            <v>VV</v>
          </cell>
          <cell r="C1179" t="str">
            <v>PC</v>
          </cell>
          <cell r="D1179">
            <v>2</v>
          </cell>
          <cell r="F1179">
            <v>0</v>
          </cell>
          <cell r="G1179">
            <v>12</v>
          </cell>
          <cell r="H1179">
            <v>24</v>
          </cell>
          <cell r="I1179" t="str">
            <v>TACR</v>
          </cell>
          <cell r="P1179">
            <v>12</v>
          </cell>
        </row>
        <row r="1180">
          <cell r="A1180" t="str">
            <v>Diâmetro 8"</v>
          </cell>
          <cell r="B1180" t="str">
            <v>VV</v>
          </cell>
          <cell r="C1180" t="str">
            <v>PC</v>
          </cell>
          <cell r="D1180">
            <v>2</v>
          </cell>
          <cell r="F1180">
            <v>0</v>
          </cell>
          <cell r="G1180">
            <v>16</v>
          </cell>
          <cell r="H1180">
            <v>32</v>
          </cell>
          <cell r="I1180" t="str">
            <v>TACR</v>
          </cell>
          <cell r="P1180">
            <v>16</v>
          </cell>
        </row>
        <row r="1181">
          <cell r="F1181">
            <v>0</v>
          </cell>
          <cell r="H1181">
            <v>0</v>
          </cell>
          <cell r="P1181">
            <v>0</v>
          </cell>
        </row>
        <row r="1182">
          <cell r="A1182" t="str">
            <v xml:space="preserve">Filtro tipo cesta, simplex, perfuração standard de diâmetro 0,2 mm, material em ferro </v>
          </cell>
          <cell r="B1182" t="str">
            <v>510-FA-01/02</v>
          </cell>
          <cell r="C1182" t="str">
            <v>PC</v>
          </cell>
          <cell r="D1182">
            <v>2</v>
          </cell>
          <cell r="F1182">
            <v>0</v>
          </cell>
          <cell r="G1182">
            <v>24</v>
          </cell>
          <cell r="H1182">
            <v>48</v>
          </cell>
          <cell r="I1182" t="str">
            <v>TACR</v>
          </cell>
          <cell r="P1182">
            <v>24</v>
          </cell>
        </row>
        <row r="1183">
          <cell r="A1183" t="str">
            <v xml:space="preserve">fundido, cesta em aço inox conforme AISI 304, extremidades flangeadas conforme </v>
          </cell>
          <cell r="F1183">
            <v>0</v>
          </cell>
          <cell r="H1183">
            <v>0</v>
          </cell>
          <cell r="P1183">
            <v>0</v>
          </cell>
        </row>
        <row r="1184">
          <cell r="A1184" t="str">
            <v>ANSI B 16.5, ref. WARMAN ou similar, diâmetro 12".</v>
          </cell>
          <cell r="F1184">
            <v>0</v>
          </cell>
          <cell r="H1184">
            <v>0</v>
          </cell>
          <cell r="P1184">
            <v>0</v>
          </cell>
        </row>
        <row r="1185">
          <cell r="F1185">
            <v>0</v>
          </cell>
          <cell r="H1185">
            <v>0</v>
          </cell>
          <cell r="P1185">
            <v>0</v>
          </cell>
        </row>
        <row r="1186">
          <cell r="A1186" t="str">
            <v>Filtros Coalescentes da Rede de Ar de Processo</v>
          </cell>
          <cell r="B1186" t="str">
            <v>510-FI-01/02</v>
          </cell>
          <cell r="C1186" t="str">
            <v>CJ</v>
          </cell>
          <cell r="D1186">
            <v>2</v>
          </cell>
          <cell r="E1186">
            <v>20</v>
          </cell>
          <cell r="F1186">
            <v>40</v>
          </cell>
          <cell r="G1186">
            <v>10</v>
          </cell>
          <cell r="H1186">
            <v>10</v>
          </cell>
          <cell r="I1186" t="str">
            <v>TACR</v>
          </cell>
          <cell r="K1186">
            <v>250</v>
          </cell>
          <cell r="P1186">
            <v>5</v>
          </cell>
        </row>
        <row r="1187">
          <cell r="A1187" t="str">
            <v xml:space="preserve">       Peso aproximado 2 x 0,02 t</v>
          </cell>
          <cell r="F1187">
            <v>0</v>
          </cell>
          <cell r="H1187">
            <v>0</v>
          </cell>
          <cell r="P1187">
            <v>0</v>
          </cell>
        </row>
        <row r="1188">
          <cell r="F1188">
            <v>0</v>
          </cell>
          <cell r="H1188">
            <v>0</v>
          </cell>
          <cell r="P1188">
            <v>0</v>
          </cell>
        </row>
        <row r="1189">
          <cell r="A1189" t="str">
            <v>Filtros  Coalescentes da Rede de Ar de Sopro, Serviço e Instrumentação</v>
          </cell>
          <cell r="B1189" t="str">
            <v>510-FI-03/04</v>
          </cell>
          <cell r="C1189" t="str">
            <v>CJ</v>
          </cell>
          <cell r="D1189">
            <v>2</v>
          </cell>
          <cell r="E1189">
            <v>20</v>
          </cell>
          <cell r="F1189">
            <v>40</v>
          </cell>
          <cell r="G1189">
            <v>10</v>
          </cell>
          <cell r="H1189">
            <v>10</v>
          </cell>
          <cell r="I1189" t="str">
            <v>TACR</v>
          </cell>
          <cell r="K1189">
            <v>250</v>
          </cell>
          <cell r="P1189">
            <v>5</v>
          </cell>
        </row>
        <row r="1190">
          <cell r="A1190" t="str">
            <v xml:space="preserve">       Peso aproximado 2 x 0,02 t</v>
          </cell>
          <cell r="F1190">
            <v>0</v>
          </cell>
          <cell r="H1190">
            <v>0</v>
          </cell>
          <cell r="P1190">
            <v>0</v>
          </cell>
        </row>
        <row r="1191">
          <cell r="F1191">
            <v>0</v>
          </cell>
          <cell r="H1191">
            <v>0</v>
          </cell>
          <cell r="P1191">
            <v>0</v>
          </cell>
        </row>
        <row r="1192">
          <cell r="A1192" t="str">
            <v>Filtros Coalescentes da Rede de Ar de Instrumentação</v>
          </cell>
          <cell r="B1192" t="str">
            <v>510-FI-05/06/07</v>
          </cell>
          <cell r="C1192" t="str">
            <v>CJ</v>
          </cell>
          <cell r="D1192">
            <v>3</v>
          </cell>
          <cell r="E1192">
            <v>5</v>
          </cell>
          <cell r="F1192">
            <v>15</v>
          </cell>
          <cell r="G1192">
            <v>3.75</v>
          </cell>
          <cell r="H1192">
            <v>3.75</v>
          </cell>
          <cell r="I1192" t="str">
            <v>TACR</v>
          </cell>
          <cell r="K1192">
            <v>250</v>
          </cell>
          <cell r="P1192">
            <v>1.25</v>
          </cell>
        </row>
        <row r="1193">
          <cell r="A1193" t="str">
            <v xml:space="preserve">       Peso aproximado 3 x 0,005 t</v>
          </cell>
          <cell r="F1193">
            <v>0</v>
          </cell>
          <cell r="H1193">
            <v>0</v>
          </cell>
          <cell r="P1193">
            <v>0</v>
          </cell>
        </row>
        <row r="1194">
          <cell r="F1194">
            <v>0</v>
          </cell>
          <cell r="H1194">
            <v>0</v>
          </cell>
          <cell r="P1194">
            <v>0</v>
          </cell>
        </row>
        <row r="1195">
          <cell r="A1195" t="str">
            <v>Secador de ar para Instrumentos</v>
          </cell>
          <cell r="B1195" t="str">
            <v>510-SC-01</v>
          </cell>
          <cell r="C1195" t="str">
            <v>CJ</v>
          </cell>
          <cell r="D1195">
            <v>1</v>
          </cell>
          <cell r="E1195">
            <v>1000</v>
          </cell>
          <cell r="F1195">
            <v>1000</v>
          </cell>
          <cell r="H1195">
            <v>70</v>
          </cell>
          <cell r="I1195" t="str">
            <v>M</v>
          </cell>
          <cell r="K1195">
            <v>70</v>
          </cell>
          <cell r="P1195">
            <v>70</v>
          </cell>
        </row>
        <row r="1196">
          <cell r="A1196" t="str">
            <v xml:space="preserve">       Potência 60 W</v>
          </cell>
          <cell r="F1196">
            <v>0</v>
          </cell>
          <cell r="H1196">
            <v>0</v>
          </cell>
          <cell r="P1196">
            <v>0</v>
          </cell>
        </row>
        <row r="1197">
          <cell r="A1197" t="str">
            <v xml:space="preserve">       Peso aproximado 1 t</v>
          </cell>
          <cell r="F1197">
            <v>0</v>
          </cell>
          <cell r="H1197">
            <v>0</v>
          </cell>
          <cell r="P1197">
            <v>0</v>
          </cell>
        </row>
        <row r="1198">
          <cell r="F1198">
            <v>0</v>
          </cell>
          <cell r="H1198">
            <v>0</v>
          </cell>
          <cell r="P1198">
            <v>0</v>
          </cell>
        </row>
        <row r="1199">
          <cell r="A1199" t="str">
            <v>Suportes</v>
          </cell>
          <cell r="C1199" t="str">
            <v>kg</v>
          </cell>
          <cell r="D1199">
            <v>70000</v>
          </cell>
          <cell r="E1199">
            <v>1</v>
          </cell>
          <cell r="F1199">
            <v>70000</v>
          </cell>
          <cell r="G1199">
            <v>0.15</v>
          </cell>
          <cell r="H1199">
            <v>10500</v>
          </cell>
          <cell r="I1199" t="str">
            <v>F</v>
          </cell>
          <cell r="P1199">
            <v>0.15</v>
          </cell>
        </row>
        <row r="1200">
          <cell r="F1200">
            <v>0</v>
          </cell>
          <cell r="H1200">
            <v>0</v>
          </cell>
          <cell r="P1200">
            <v>0</v>
          </cell>
        </row>
        <row r="1201">
          <cell r="A1201" t="str">
            <v>ELÉTRICA</v>
          </cell>
          <cell r="F1201">
            <v>0</v>
          </cell>
          <cell r="H1201">
            <v>0</v>
          </cell>
          <cell r="P1201">
            <v>0</v>
          </cell>
        </row>
        <row r="1202">
          <cell r="F1202">
            <v>0</v>
          </cell>
          <cell r="H1202">
            <v>0</v>
          </cell>
          <cell r="P1202">
            <v>0</v>
          </cell>
        </row>
        <row r="1203">
          <cell r="A1203" t="str">
            <v>ÁREA - SUBESTAÇÃO 550-SE-02 E PENEIRAMENTO</v>
          </cell>
          <cell r="F1203">
            <v>0</v>
          </cell>
          <cell r="H1203">
            <v>0</v>
          </cell>
          <cell r="P1203">
            <v>0</v>
          </cell>
        </row>
        <row r="1204">
          <cell r="A1204" t="str">
            <v>Transformador de potência: - 2 MVA</v>
          </cell>
          <cell r="B1204" t="str">
            <v>550-TF-01</v>
          </cell>
          <cell r="C1204" t="str">
            <v>UNID.</v>
          </cell>
          <cell r="D1204">
            <v>1</v>
          </cell>
          <cell r="E1204">
            <v>2000</v>
          </cell>
          <cell r="F1204">
            <v>2000</v>
          </cell>
          <cell r="G1204">
            <v>100</v>
          </cell>
          <cell r="H1204">
            <v>100</v>
          </cell>
          <cell r="I1204" t="str">
            <v>Q</v>
          </cell>
          <cell r="P1204">
            <v>100</v>
          </cell>
        </row>
        <row r="1205">
          <cell r="A1205" t="str">
            <v>Trifásico, instalação externa, isolamento em óleo mineral.</v>
          </cell>
          <cell r="F1205">
            <v>0</v>
          </cell>
          <cell r="H1205">
            <v>0</v>
          </cell>
          <cell r="P1205">
            <v>0</v>
          </cell>
        </row>
        <row r="1206">
          <cell r="A1206" t="str">
            <v>13,8 - 4,16 kV, 2 MVA.</v>
          </cell>
          <cell r="F1206">
            <v>0</v>
          </cell>
          <cell r="H1206">
            <v>0</v>
          </cell>
          <cell r="P1206">
            <v>0</v>
          </cell>
        </row>
        <row r="1207">
          <cell r="F1207">
            <v>0</v>
          </cell>
          <cell r="H1207">
            <v>0</v>
          </cell>
          <cell r="P1207">
            <v>0</v>
          </cell>
        </row>
        <row r="1208">
          <cell r="A1208" t="str">
            <v>Transformador de potência: - 1,5 MVA</v>
          </cell>
          <cell r="B1208" t="str">
            <v>550-TF-02</v>
          </cell>
          <cell r="C1208" t="str">
            <v>UNID.</v>
          </cell>
          <cell r="D1208">
            <v>1</v>
          </cell>
          <cell r="E1208">
            <v>2000</v>
          </cell>
          <cell r="F1208">
            <v>2000</v>
          </cell>
          <cell r="G1208">
            <v>100</v>
          </cell>
          <cell r="H1208">
            <v>100</v>
          </cell>
          <cell r="I1208" t="str">
            <v>Q</v>
          </cell>
          <cell r="P1208">
            <v>100</v>
          </cell>
        </row>
        <row r="1209">
          <cell r="A1209" t="str">
            <v>Trifásico, instalação externa,  isolamento em óleo mineral.</v>
          </cell>
          <cell r="F1209">
            <v>0</v>
          </cell>
          <cell r="H1209">
            <v>0</v>
          </cell>
          <cell r="P1209">
            <v>0</v>
          </cell>
        </row>
        <row r="1210">
          <cell r="A1210" t="str">
            <v>13800 - 480V, 1,5 MVA.</v>
          </cell>
          <cell r="F1210">
            <v>0</v>
          </cell>
          <cell r="H1210">
            <v>0</v>
          </cell>
          <cell r="P1210">
            <v>0</v>
          </cell>
        </row>
        <row r="1211">
          <cell r="F1211">
            <v>0</v>
          </cell>
          <cell r="H1211">
            <v>0</v>
          </cell>
          <cell r="P1211">
            <v>0</v>
          </cell>
        </row>
        <row r="1212">
          <cell r="A1212" t="str">
            <v>Transformador de potência: - 1,5 MVA</v>
          </cell>
          <cell r="B1212" t="str">
            <v>550-TF-06</v>
          </cell>
          <cell r="C1212" t="str">
            <v>UNID.</v>
          </cell>
          <cell r="D1212">
            <v>1</v>
          </cell>
          <cell r="E1212">
            <v>2000</v>
          </cell>
          <cell r="F1212">
            <v>2000</v>
          </cell>
          <cell r="G1212">
            <v>100</v>
          </cell>
          <cell r="H1212">
            <v>100</v>
          </cell>
          <cell r="I1212" t="str">
            <v>Q</v>
          </cell>
          <cell r="P1212">
            <v>100</v>
          </cell>
        </row>
        <row r="1213">
          <cell r="A1213" t="str">
            <v>Trifásico, instalação externa,  isolamento em óleo mineral.</v>
          </cell>
          <cell r="F1213">
            <v>0</v>
          </cell>
          <cell r="H1213">
            <v>0</v>
          </cell>
          <cell r="P1213">
            <v>0</v>
          </cell>
        </row>
        <row r="1214">
          <cell r="A1214" t="str">
            <v>13800 - 480V, 1,5 MVA.</v>
          </cell>
          <cell r="F1214">
            <v>0</v>
          </cell>
          <cell r="H1214">
            <v>0</v>
          </cell>
          <cell r="P1214">
            <v>0</v>
          </cell>
        </row>
        <row r="1215">
          <cell r="F1215">
            <v>0</v>
          </cell>
          <cell r="H1215">
            <v>0</v>
          </cell>
          <cell r="P1215">
            <v>0</v>
          </cell>
        </row>
        <row r="1216">
          <cell r="A1216" t="str">
            <v>Transformador de controle: - 20 kVA</v>
          </cell>
          <cell r="B1216" t="str">
            <v>550-TK-01</v>
          </cell>
          <cell r="C1216" t="str">
            <v>UNID.</v>
          </cell>
          <cell r="D1216">
            <v>1</v>
          </cell>
          <cell r="E1216">
            <v>100</v>
          </cell>
          <cell r="F1216">
            <v>100</v>
          </cell>
          <cell r="G1216">
            <v>20</v>
          </cell>
          <cell r="H1216">
            <v>20</v>
          </cell>
          <cell r="I1216" t="str">
            <v>Q</v>
          </cell>
          <cell r="P1216">
            <v>20</v>
          </cell>
        </row>
        <row r="1217">
          <cell r="A1217" t="str">
            <v>Monofásico, instalação externa, isolamento em óleo mineral.</v>
          </cell>
          <cell r="F1217">
            <v>0</v>
          </cell>
          <cell r="H1217">
            <v>0</v>
          </cell>
          <cell r="P1217">
            <v>0</v>
          </cell>
        </row>
        <row r="1218">
          <cell r="A1218" t="str">
            <v>480 - 120V, 20 kVA, com blindagem eletrostática entre enrolamentos</v>
          </cell>
          <cell r="F1218">
            <v>0</v>
          </cell>
          <cell r="H1218">
            <v>0</v>
          </cell>
          <cell r="P1218">
            <v>0</v>
          </cell>
        </row>
        <row r="1219">
          <cell r="F1219">
            <v>0</v>
          </cell>
          <cell r="H1219">
            <v>0</v>
          </cell>
          <cell r="P1219">
            <v>0</v>
          </cell>
        </row>
        <row r="1220">
          <cell r="A1220" t="str">
            <v>Transformador de iluminação: - 112,5 kVA</v>
          </cell>
          <cell r="B1220" t="str">
            <v>550-TL-01</v>
          </cell>
          <cell r="C1220" t="str">
            <v>UNID.</v>
          </cell>
          <cell r="D1220">
            <v>1</v>
          </cell>
          <cell r="E1220">
            <v>200</v>
          </cell>
          <cell r="F1220">
            <v>200</v>
          </cell>
          <cell r="G1220">
            <v>20</v>
          </cell>
          <cell r="H1220">
            <v>20</v>
          </cell>
          <cell r="I1220" t="str">
            <v>Q</v>
          </cell>
          <cell r="P1220">
            <v>20</v>
          </cell>
        </row>
        <row r="1221">
          <cell r="A1221" t="str">
            <v>Trifásico, instalação externa, isolamento em óleo mineral.</v>
          </cell>
          <cell r="F1221">
            <v>0</v>
          </cell>
          <cell r="H1221">
            <v>0</v>
          </cell>
          <cell r="P1221">
            <v>0</v>
          </cell>
        </row>
        <row r="1222">
          <cell r="A1222" t="str">
            <v>13800 - 380/220V, 112,5 kVA.</v>
          </cell>
          <cell r="F1222">
            <v>0</v>
          </cell>
          <cell r="H1222">
            <v>0</v>
          </cell>
          <cell r="P1222">
            <v>0</v>
          </cell>
        </row>
        <row r="1223">
          <cell r="F1223">
            <v>0</v>
          </cell>
          <cell r="H1223">
            <v>0</v>
          </cell>
          <cell r="P1223">
            <v>0</v>
          </cell>
        </row>
        <row r="1224">
          <cell r="A1224" t="str">
            <v>Resistor de Aterramento, instalação externa, 2400V, 400A, 10s.</v>
          </cell>
          <cell r="B1224" t="str">
            <v>550-RA-01</v>
          </cell>
          <cell r="C1224" t="str">
            <v>UNID.</v>
          </cell>
          <cell r="D1224">
            <v>1</v>
          </cell>
          <cell r="E1224">
            <v>100</v>
          </cell>
          <cell r="F1224">
            <v>100</v>
          </cell>
          <cell r="G1224">
            <v>20</v>
          </cell>
          <cell r="H1224">
            <v>20</v>
          </cell>
          <cell r="I1224" t="str">
            <v>Q</v>
          </cell>
          <cell r="P1224">
            <v>20</v>
          </cell>
        </row>
        <row r="1225">
          <cell r="F1225">
            <v>0</v>
          </cell>
          <cell r="H1225">
            <v>0</v>
          </cell>
          <cell r="P1225">
            <v>0</v>
          </cell>
        </row>
        <row r="1226">
          <cell r="A1226" t="str">
            <v>Resistor de aterramento 277 V</v>
          </cell>
          <cell r="B1226" t="str">
            <v>550-RA-02/06</v>
          </cell>
          <cell r="C1226" t="str">
            <v>CJ</v>
          </cell>
          <cell r="D1226">
            <v>2</v>
          </cell>
          <cell r="E1226">
            <v>100</v>
          </cell>
          <cell r="F1226">
            <v>200</v>
          </cell>
          <cell r="G1226">
            <v>40</v>
          </cell>
          <cell r="H1226">
            <v>80</v>
          </cell>
          <cell r="I1226" t="str">
            <v>Q</v>
          </cell>
          <cell r="P1226">
            <v>40</v>
          </cell>
        </row>
        <row r="1227">
          <cell r="A1227" t="str">
            <v>Composto das  seguintes unidades:</v>
          </cell>
          <cell r="F1227">
            <v>0</v>
          </cell>
          <cell r="H1227">
            <v>0</v>
          </cell>
          <cell r="P1227">
            <v>0</v>
          </cell>
        </row>
        <row r="1228">
          <cell r="A1228" t="str">
            <v>- Resistor de aterramento,  instalação externa, 277V, 5A.</v>
          </cell>
          <cell r="F1228">
            <v>0</v>
          </cell>
          <cell r="H1228">
            <v>0</v>
          </cell>
          <cell r="P1228">
            <v>0</v>
          </cell>
        </row>
        <row r="1229">
          <cell r="A1229" t="str">
            <v>- Painel de supervisão e alarme, instalação interna.</v>
          </cell>
          <cell r="F1229">
            <v>0</v>
          </cell>
          <cell r="H1229">
            <v>0</v>
          </cell>
          <cell r="P1229">
            <v>0</v>
          </cell>
        </row>
        <row r="1230">
          <cell r="F1230">
            <v>0</v>
          </cell>
          <cell r="H1230">
            <v>0</v>
          </cell>
          <cell r="P1230">
            <v>0</v>
          </cell>
        </row>
        <row r="1231">
          <cell r="A1231" t="str">
            <v>Quadro de distribuição de 13,8 kV - 8COL</v>
          </cell>
          <cell r="B1231" t="str">
            <v>550-QD-01</v>
          </cell>
          <cell r="C1231" t="str">
            <v>CJ</v>
          </cell>
          <cell r="D1231">
            <v>1</v>
          </cell>
          <cell r="E1231">
            <v>8000</v>
          </cell>
          <cell r="F1231">
            <v>8000</v>
          </cell>
          <cell r="G1231">
            <v>1600</v>
          </cell>
          <cell r="H1231">
            <v>1600</v>
          </cell>
          <cell r="I1231" t="str">
            <v>Q</v>
          </cell>
          <cell r="P1231">
            <v>1600</v>
          </cell>
        </row>
        <row r="1232">
          <cell r="A1232" t="str">
            <v>Instalação abrigada, tipo Metal  Clad, barramento 1200A, 15kA, com uma coluna de</v>
          </cell>
          <cell r="F1232">
            <v>0</v>
          </cell>
          <cell r="H1232">
            <v>0</v>
          </cell>
          <cell r="P1232">
            <v>0</v>
          </cell>
        </row>
        <row r="1233">
          <cell r="A1233" t="str">
            <v>entrada e sete colunas de saídas.</v>
          </cell>
          <cell r="F1233">
            <v>0</v>
          </cell>
          <cell r="H1233">
            <v>0</v>
          </cell>
          <cell r="P1233">
            <v>0</v>
          </cell>
        </row>
        <row r="1234">
          <cell r="F1234">
            <v>0</v>
          </cell>
          <cell r="H1234">
            <v>0</v>
          </cell>
          <cell r="P1234">
            <v>0</v>
          </cell>
        </row>
        <row r="1235">
          <cell r="A1235" t="str">
            <v>Centro de controle de motores de 4160 V: - 5COL</v>
          </cell>
          <cell r="B1235" t="str">
            <v>550-CM-01</v>
          </cell>
          <cell r="C1235" t="str">
            <v>CJ</v>
          </cell>
          <cell r="D1235">
            <v>1</v>
          </cell>
          <cell r="E1235">
            <v>5000</v>
          </cell>
          <cell r="F1235">
            <v>5000</v>
          </cell>
          <cell r="G1235">
            <v>1000</v>
          </cell>
          <cell r="H1235">
            <v>1000</v>
          </cell>
          <cell r="I1235" t="str">
            <v>Q</v>
          </cell>
          <cell r="P1235">
            <v>1000</v>
          </cell>
        </row>
        <row r="1236">
          <cell r="A1236" t="str">
            <v xml:space="preserve">Instalação interna , barramento 1200A; 31,5kA; compartimentos  extraíveis, entrada </v>
          </cell>
          <cell r="F1236">
            <v>0</v>
          </cell>
          <cell r="H1236">
            <v>0</v>
          </cell>
          <cell r="P1236">
            <v>0</v>
          </cell>
        </row>
        <row r="1237">
          <cell r="A1237" t="str">
            <v>com disjuntor a vácuo, saídas com contatores à vácuo, com uma coluna de entrada e</v>
          </cell>
          <cell r="F1237">
            <v>0</v>
          </cell>
          <cell r="H1237">
            <v>0</v>
          </cell>
          <cell r="P1237">
            <v>0</v>
          </cell>
        </row>
        <row r="1238">
          <cell r="A1238" t="str">
            <v xml:space="preserve"> quatro colunas de saídas.</v>
          </cell>
          <cell r="F1238">
            <v>0</v>
          </cell>
          <cell r="H1238">
            <v>0</v>
          </cell>
          <cell r="P1238">
            <v>0</v>
          </cell>
        </row>
        <row r="1239">
          <cell r="F1239">
            <v>0</v>
          </cell>
          <cell r="H1239">
            <v>0</v>
          </cell>
          <cell r="P1239">
            <v>0</v>
          </cell>
        </row>
        <row r="1240">
          <cell r="A1240" t="str">
            <v>Centro de controle de motores de 480 V: - 10COL</v>
          </cell>
          <cell r="B1240" t="str">
            <v>550-CM-02</v>
          </cell>
          <cell r="C1240" t="str">
            <v>CJ</v>
          </cell>
          <cell r="D1240">
            <v>1</v>
          </cell>
          <cell r="E1240">
            <v>6000</v>
          </cell>
          <cell r="F1240">
            <v>6000</v>
          </cell>
          <cell r="G1240">
            <v>1500</v>
          </cell>
          <cell r="H1240">
            <v>1500</v>
          </cell>
          <cell r="I1240" t="str">
            <v>Q</v>
          </cell>
          <cell r="P1240">
            <v>1500</v>
          </cell>
        </row>
        <row r="1241">
          <cell r="A1241" t="str">
            <v>Instalação interna, barramento 3000A, 45kA, gavetas extraíveis e  entrada com</v>
          </cell>
          <cell r="F1241">
            <v>0</v>
          </cell>
          <cell r="H1241">
            <v>0</v>
          </cell>
          <cell r="P1241">
            <v>0</v>
          </cell>
        </row>
        <row r="1242">
          <cell r="A1242" t="str">
            <v xml:space="preserve"> disjuntor Power 2500A, com uma coluna de entrada e nove colunas de saídas.</v>
          </cell>
          <cell r="F1242">
            <v>0</v>
          </cell>
          <cell r="H1242">
            <v>0</v>
          </cell>
          <cell r="P1242">
            <v>0</v>
          </cell>
        </row>
        <row r="1243">
          <cell r="F1243">
            <v>0</v>
          </cell>
          <cell r="H1243">
            <v>0</v>
          </cell>
          <cell r="P1243">
            <v>0</v>
          </cell>
        </row>
        <row r="1244">
          <cell r="A1244" t="str">
            <v>Centro de controle de motores de 480 V: - 5COL</v>
          </cell>
          <cell r="B1244" t="str">
            <v>550-CM-06</v>
          </cell>
          <cell r="C1244" t="str">
            <v>CJ</v>
          </cell>
          <cell r="D1244">
            <v>1</v>
          </cell>
          <cell r="E1244">
            <v>3200</v>
          </cell>
          <cell r="F1244">
            <v>3200</v>
          </cell>
          <cell r="G1244">
            <v>750</v>
          </cell>
          <cell r="H1244">
            <v>750</v>
          </cell>
          <cell r="I1244" t="str">
            <v>Q</v>
          </cell>
          <cell r="P1244">
            <v>750</v>
          </cell>
        </row>
        <row r="1245">
          <cell r="A1245" t="str">
            <v xml:space="preserve">Com cargas de emergência, instalação interna, barramento de 3000 A, 45 kA, </v>
          </cell>
          <cell r="F1245">
            <v>0</v>
          </cell>
          <cell r="H1245">
            <v>0</v>
          </cell>
          <cell r="P1245">
            <v>0</v>
          </cell>
        </row>
        <row r="1246">
          <cell r="A1246" t="str">
            <v>gavetas extraíveis, uma entrada normal com disjuntores Power 2500 A e uma</v>
          </cell>
          <cell r="F1246">
            <v>0</v>
          </cell>
          <cell r="H1246">
            <v>0</v>
          </cell>
          <cell r="P1246">
            <v>0</v>
          </cell>
        </row>
        <row r="1247">
          <cell r="A1247" t="str">
            <v xml:space="preserve">entrada de emergência com secionador de 1600 A, com uma coluna de entrada e </v>
          </cell>
          <cell r="F1247">
            <v>0</v>
          </cell>
          <cell r="H1247">
            <v>0</v>
          </cell>
          <cell r="P1247">
            <v>0</v>
          </cell>
        </row>
        <row r="1248">
          <cell r="A1248" t="str">
            <v>quatro colunas de saídas.</v>
          </cell>
          <cell r="F1248">
            <v>0</v>
          </cell>
          <cell r="H1248">
            <v>0</v>
          </cell>
          <cell r="P1248">
            <v>0</v>
          </cell>
        </row>
        <row r="1249">
          <cell r="F1249">
            <v>0</v>
          </cell>
          <cell r="H1249">
            <v>0</v>
          </cell>
          <cell r="P1249">
            <v>0</v>
          </cell>
        </row>
        <row r="1250">
          <cell r="A1250" t="str">
            <v>Grupo motor-gerador diesel emergência: - 400 kVA</v>
          </cell>
          <cell r="B1250" t="str">
            <v>550-GE-01</v>
          </cell>
          <cell r="C1250" t="str">
            <v>CJ</v>
          </cell>
          <cell r="D1250">
            <v>2</v>
          </cell>
          <cell r="E1250">
            <v>400</v>
          </cell>
          <cell r="F1250">
            <v>800</v>
          </cell>
          <cell r="G1250">
            <v>150</v>
          </cell>
          <cell r="H1250">
            <v>300</v>
          </cell>
          <cell r="I1250" t="str">
            <v>Q</v>
          </cell>
          <cell r="P1250">
            <v>150</v>
          </cell>
        </row>
        <row r="1251">
          <cell r="A1251" t="str">
            <v>Dois grupos motores-geradores diesel, trifásicos, 60 Hz, instalação interna, 480 V,</v>
          </cell>
          <cell r="B1251" t="str">
            <v>550-GE-02</v>
          </cell>
          <cell r="F1251">
            <v>0</v>
          </cell>
          <cell r="H1251">
            <v>0</v>
          </cell>
          <cell r="P1251">
            <v>0</v>
          </cell>
        </row>
        <row r="1252">
          <cell r="A1252" t="str">
            <v xml:space="preserve">400 kVA contínuo, completo, com todos os acessórios elétricos </v>
          </cell>
          <cell r="F1252">
            <v>0</v>
          </cell>
          <cell r="H1252">
            <v>0</v>
          </cell>
          <cell r="P1252">
            <v>0</v>
          </cell>
        </row>
        <row r="1253">
          <cell r="A1253" t="str">
            <v>e mecânicos, (potência a ser confirmada).</v>
          </cell>
          <cell r="F1253">
            <v>0</v>
          </cell>
          <cell r="H1253">
            <v>0</v>
          </cell>
          <cell r="P1253">
            <v>0</v>
          </cell>
        </row>
        <row r="1254">
          <cell r="F1254">
            <v>0</v>
          </cell>
          <cell r="H1254">
            <v>0</v>
          </cell>
          <cell r="P1254">
            <v>0</v>
          </cell>
        </row>
        <row r="1255">
          <cell r="A1255" t="str">
            <v>Quadro força e controle dos GMG'S:</v>
          </cell>
          <cell r="B1255" t="str">
            <v>550-QD-04</v>
          </cell>
          <cell r="C1255" t="str">
            <v>UNID.</v>
          </cell>
          <cell r="D1255">
            <v>1</v>
          </cell>
          <cell r="E1255">
            <v>200</v>
          </cell>
          <cell r="F1255">
            <v>200</v>
          </cell>
          <cell r="G1255">
            <v>200</v>
          </cell>
          <cell r="H1255">
            <v>200</v>
          </cell>
          <cell r="I1255" t="str">
            <v>Q</v>
          </cell>
          <cell r="P1255">
            <v>200</v>
          </cell>
        </row>
        <row r="1256">
          <cell r="A1256" t="str">
            <v xml:space="preserve">Trifásico, instalação interna, para o sistema de força, controle e supervisão dos </v>
          </cell>
          <cell r="F1256">
            <v>0</v>
          </cell>
          <cell r="H1256">
            <v>0</v>
          </cell>
          <cell r="P1256">
            <v>0</v>
          </cell>
        </row>
        <row r="1257">
          <cell r="A1257" t="str">
            <v>Grupos motores geradores diesel de emergência</v>
          </cell>
          <cell r="F1257">
            <v>0</v>
          </cell>
          <cell r="H1257">
            <v>0</v>
          </cell>
          <cell r="P1257">
            <v>0</v>
          </cell>
        </row>
        <row r="1258">
          <cell r="F1258">
            <v>0</v>
          </cell>
          <cell r="H1258">
            <v>0</v>
          </cell>
          <cell r="P1258">
            <v>0</v>
          </cell>
        </row>
        <row r="1259">
          <cell r="A1259" t="str">
            <v>Painel de conversor de freqüência com os conversores 510-SZ-04/05 para motores  - 30 CV</v>
          </cell>
          <cell r="B1259" t="str">
            <v>510-PV-01</v>
          </cell>
          <cell r="C1259" t="str">
            <v>UNID.</v>
          </cell>
          <cell r="D1259">
            <v>1</v>
          </cell>
          <cell r="E1259">
            <v>600</v>
          </cell>
          <cell r="F1259">
            <v>600</v>
          </cell>
          <cell r="G1259">
            <v>30</v>
          </cell>
          <cell r="H1259">
            <v>30</v>
          </cell>
          <cell r="I1259" t="str">
            <v>Q</v>
          </cell>
          <cell r="P1259">
            <v>30</v>
          </cell>
        </row>
        <row r="1260">
          <cell r="A1260" t="str">
            <v>de 30 cv.</v>
          </cell>
          <cell r="F1260">
            <v>0</v>
          </cell>
          <cell r="H1260">
            <v>0</v>
          </cell>
          <cell r="P1260">
            <v>0</v>
          </cell>
        </row>
        <row r="1261">
          <cell r="F1261">
            <v>0</v>
          </cell>
          <cell r="H1261">
            <v>0</v>
          </cell>
          <cell r="P1261">
            <v>0</v>
          </cell>
        </row>
        <row r="1262">
          <cell r="A1262" t="str">
            <v>Painel de conversor de freqüência com o conversor 510-SZ-61 para motor - 125 CV</v>
          </cell>
          <cell r="B1262" t="str">
            <v>510-PV-02</v>
          </cell>
          <cell r="C1262" t="str">
            <v>UNID.</v>
          </cell>
          <cell r="D1262">
            <v>1</v>
          </cell>
          <cell r="E1262">
            <v>600</v>
          </cell>
          <cell r="F1262">
            <v>600</v>
          </cell>
          <cell r="G1262">
            <v>50</v>
          </cell>
          <cell r="H1262">
            <v>50</v>
          </cell>
          <cell r="I1262" t="str">
            <v>Q</v>
          </cell>
          <cell r="P1262">
            <v>50</v>
          </cell>
        </row>
        <row r="1263">
          <cell r="A1263" t="str">
            <v>de 125 cv.</v>
          </cell>
          <cell r="F1263">
            <v>0</v>
          </cell>
          <cell r="H1263">
            <v>0</v>
          </cell>
          <cell r="P1263">
            <v>0</v>
          </cell>
        </row>
        <row r="1264">
          <cell r="F1264">
            <v>0</v>
          </cell>
          <cell r="H1264">
            <v>0</v>
          </cell>
          <cell r="P1264">
            <v>0</v>
          </cell>
        </row>
        <row r="1265">
          <cell r="A1265" t="str">
            <v>Painel de conversor de freqüência com o conversor 510-SZ-62 para motor - 125 CV</v>
          </cell>
          <cell r="B1265" t="str">
            <v>510-PV-03</v>
          </cell>
          <cell r="C1265" t="str">
            <v>UNID.</v>
          </cell>
          <cell r="D1265">
            <v>1</v>
          </cell>
          <cell r="E1265">
            <v>600</v>
          </cell>
          <cell r="F1265">
            <v>600</v>
          </cell>
          <cell r="G1265">
            <v>50</v>
          </cell>
          <cell r="H1265">
            <v>50</v>
          </cell>
          <cell r="I1265" t="str">
            <v>Q</v>
          </cell>
          <cell r="P1265">
            <v>50</v>
          </cell>
        </row>
        <row r="1266">
          <cell r="A1266" t="str">
            <v>de 125 cv.</v>
          </cell>
          <cell r="F1266">
            <v>0</v>
          </cell>
          <cell r="H1266">
            <v>0</v>
          </cell>
          <cell r="P1266">
            <v>0</v>
          </cell>
        </row>
        <row r="1267">
          <cell r="F1267">
            <v>0</v>
          </cell>
          <cell r="H1267">
            <v>0</v>
          </cell>
          <cell r="P1267">
            <v>0</v>
          </cell>
        </row>
        <row r="1268">
          <cell r="A1268" t="str">
            <v>Painel de conversor de freqüência com o conversor 510-SZ-104 para motor - 100 CV</v>
          </cell>
          <cell r="B1268" t="str">
            <v>510-PV-04</v>
          </cell>
          <cell r="C1268" t="str">
            <v>UNID.</v>
          </cell>
          <cell r="D1268">
            <v>1</v>
          </cell>
          <cell r="E1268">
            <v>600</v>
          </cell>
          <cell r="F1268">
            <v>600</v>
          </cell>
          <cell r="G1268">
            <v>50</v>
          </cell>
          <cell r="H1268">
            <v>50</v>
          </cell>
          <cell r="I1268" t="str">
            <v>Q</v>
          </cell>
          <cell r="P1268">
            <v>50</v>
          </cell>
        </row>
        <row r="1269">
          <cell r="A1269" t="str">
            <v>de 100 cv.</v>
          </cell>
          <cell r="F1269">
            <v>0</v>
          </cell>
          <cell r="H1269">
            <v>0</v>
          </cell>
          <cell r="P1269">
            <v>0</v>
          </cell>
        </row>
        <row r="1270">
          <cell r="F1270">
            <v>0</v>
          </cell>
          <cell r="H1270">
            <v>0</v>
          </cell>
          <cell r="P1270">
            <v>0</v>
          </cell>
        </row>
        <row r="1271">
          <cell r="A1271" t="str">
            <v>Painel de conversor de freqüência com o conversor 510-SZ-105 para motor - 100 CV</v>
          </cell>
          <cell r="B1271" t="str">
            <v>510-PV-05</v>
          </cell>
          <cell r="C1271" t="str">
            <v>UNID.</v>
          </cell>
          <cell r="D1271">
            <v>1</v>
          </cell>
          <cell r="E1271">
            <v>600</v>
          </cell>
          <cell r="F1271">
            <v>600</v>
          </cell>
          <cell r="G1271">
            <v>50</v>
          </cell>
          <cell r="H1271">
            <v>50</v>
          </cell>
          <cell r="I1271" t="str">
            <v>Q</v>
          </cell>
          <cell r="P1271">
            <v>50</v>
          </cell>
        </row>
        <row r="1272">
          <cell r="A1272" t="str">
            <v>de 100 cv.</v>
          </cell>
          <cell r="F1272">
            <v>0</v>
          </cell>
          <cell r="H1272">
            <v>0</v>
          </cell>
          <cell r="P1272">
            <v>0</v>
          </cell>
        </row>
        <row r="1273">
          <cell r="F1273">
            <v>0</v>
          </cell>
          <cell r="H1273">
            <v>0</v>
          </cell>
          <cell r="P1273">
            <v>0</v>
          </cell>
        </row>
        <row r="1274">
          <cell r="A1274" t="str">
            <v>Painel de conversor de freqüência com o conversor 510-SZ-276 para motor - 50 CV</v>
          </cell>
          <cell r="B1274" t="str">
            <v>510-PV-06</v>
          </cell>
          <cell r="C1274" t="str">
            <v>UNID.</v>
          </cell>
          <cell r="D1274">
            <v>1</v>
          </cell>
          <cell r="E1274">
            <v>600</v>
          </cell>
          <cell r="F1274">
            <v>600</v>
          </cell>
          <cell r="G1274">
            <v>50</v>
          </cell>
          <cell r="H1274">
            <v>50</v>
          </cell>
          <cell r="I1274" t="str">
            <v>Q</v>
          </cell>
          <cell r="P1274">
            <v>50</v>
          </cell>
        </row>
        <row r="1275">
          <cell r="A1275" t="str">
            <v>de 50 cv.</v>
          </cell>
          <cell r="F1275">
            <v>0</v>
          </cell>
          <cell r="H1275">
            <v>0</v>
          </cell>
          <cell r="P1275">
            <v>0</v>
          </cell>
        </row>
        <row r="1276">
          <cell r="F1276">
            <v>0</v>
          </cell>
          <cell r="H1276">
            <v>0</v>
          </cell>
          <cell r="P1276">
            <v>0</v>
          </cell>
        </row>
        <row r="1277">
          <cell r="A1277" t="str">
            <v>Painel de conversor de freqüência com o conversor 510-SZ-277 para motor - 50 CV</v>
          </cell>
          <cell r="B1277" t="str">
            <v>510-PV-07</v>
          </cell>
          <cell r="C1277" t="str">
            <v>UNID.</v>
          </cell>
          <cell r="D1277">
            <v>1</v>
          </cell>
          <cell r="E1277">
            <v>600</v>
          </cell>
          <cell r="F1277">
            <v>600</v>
          </cell>
          <cell r="G1277">
            <v>50</v>
          </cell>
          <cell r="H1277">
            <v>50</v>
          </cell>
          <cell r="I1277" t="str">
            <v>Q</v>
          </cell>
          <cell r="P1277">
            <v>50</v>
          </cell>
        </row>
        <row r="1278">
          <cell r="A1278" t="str">
            <v>de 50 cv.</v>
          </cell>
          <cell r="F1278">
            <v>0</v>
          </cell>
          <cell r="H1278">
            <v>0</v>
          </cell>
          <cell r="P1278">
            <v>0</v>
          </cell>
        </row>
        <row r="1279">
          <cell r="F1279">
            <v>0</v>
          </cell>
          <cell r="H1279">
            <v>0</v>
          </cell>
          <cell r="P1279">
            <v>0</v>
          </cell>
        </row>
        <row r="1280">
          <cell r="A1280" t="str">
            <v>Banco de capacitores 480 V: - 2 x 100 kVAr</v>
          </cell>
          <cell r="B1280" t="str">
            <v>550-BC-01</v>
          </cell>
          <cell r="C1280" t="str">
            <v>UNID.</v>
          </cell>
          <cell r="D1280">
            <v>1</v>
          </cell>
          <cell r="E1280">
            <v>200</v>
          </cell>
          <cell r="F1280">
            <v>200</v>
          </cell>
          <cell r="G1280">
            <v>40</v>
          </cell>
          <cell r="H1280">
            <v>40</v>
          </cell>
          <cell r="I1280" t="str">
            <v>Q</v>
          </cell>
          <cell r="P1280">
            <v>40</v>
          </cell>
        </row>
        <row r="1281">
          <cell r="A1281" t="str">
            <v>Instalação interna, 2 X 100 kVAr, automático, para 550 – CM - 02</v>
          </cell>
          <cell r="F1281">
            <v>0</v>
          </cell>
          <cell r="H1281">
            <v>0</v>
          </cell>
          <cell r="P1281">
            <v>0</v>
          </cell>
        </row>
        <row r="1282">
          <cell r="F1282">
            <v>0</v>
          </cell>
          <cell r="H1282">
            <v>0</v>
          </cell>
          <cell r="P1282">
            <v>0</v>
          </cell>
        </row>
        <row r="1283">
          <cell r="A1283" t="str">
            <v>Banco de capacitores: - 1 x 100 kVAr</v>
          </cell>
          <cell r="B1283" t="str">
            <v>550-BC-02</v>
          </cell>
          <cell r="C1283" t="str">
            <v>UNID.</v>
          </cell>
          <cell r="D1283">
            <v>1</v>
          </cell>
          <cell r="E1283">
            <v>200</v>
          </cell>
          <cell r="F1283">
            <v>200</v>
          </cell>
          <cell r="G1283">
            <v>20</v>
          </cell>
          <cell r="H1283">
            <v>20</v>
          </cell>
          <cell r="I1283" t="str">
            <v>Q</v>
          </cell>
          <cell r="P1283">
            <v>20</v>
          </cell>
        </row>
        <row r="1284">
          <cell r="A1284" t="str">
            <v>Instalação interna, 1 X 100 kVAr, automático, para 550 – CM – 06</v>
          </cell>
          <cell r="F1284">
            <v>0</v>
          </cell>
          <cell r="H1284">
            <v>0</v>
          </cell>
          <cell r="P1284">
            <v>0</v>
          </cell>
        </row>
        <row r="1285">
          <cell r="F1285">
            <v>0</v>
          </cell>
          <cell r="H1285">
            <v>0</v>
          </cell>
          <cell r="P1285">
            <v>0</v>
          </cell>
        </row>
        <row r="1286">
          <cell r="A1286" t="str">
            <v>Painel de iluminação 380/220 Vca:</v>
          </cell>
          <cell r="B1286" t="str">
            <v>550-PL-01</v>
          </cell>
          <cell r="C1286" t="str">
            <v>UNID.</v>
          </cell>
          <cell r="D1286">
            <v>1</v>
          </cell>
          <cell r="E1286">
            <v>600</v>
          </cell>
          <cell r="F1286">
            <v>600</v>
          </cell>
          <cell r="G1286">
            <v>100</v>
          </cell>
          <cell r="H1286">
            <v>100</v>
          </cell>
          <cell r="I1286" t="str">
            <v>Q</v>
          </cell>
          <cell r="P1286">
            <v>100</v>
          </cell>
        </row>
        <row r="1287">
          <cell r="A1287" t="str">
            <v xml:space="preserve">Instalação interna, barramento trifásico e neutro, para alimentação de painéis </v>
          </cell>
          <cell r="F1287">
            <v>0</v>
          </cell>
          <cell r="H1287">
            <v>0</v>
          </cell>
          <cell r="P1287">
            <v>0</v>
          </cell>
        </row>
        <row r="1288">
          <cell r="A1288" t="str">
            <v>e circuitos de iluminação.</v>
          </cell>
          <cell r="F1288">
            <v>0</v>
          </cell>
          <cell r="H1288">
            <v>0</v>
          </cell>
          <cell r="P1288">
            <v>0</v>
          </cell>
        </row>
        <row r="1289">
          <cell r="F1289">
            <v>0</v>
          </cell>
          <cell r="H1289">
            <v>0</v>
          </cell>
          <cell r="P1289">
            <v>0</v>
          </cell>
        </row>
        <row r="1290">
          <cell r="A1290" t="str">
            <v>Quadro de iluminação 380/220 Vca:</v>
          </cell>
          <cell r="B1290" t="str">
            <v>550-QL-01</v>
          </cell>
          <cell r="C1290" t="str">
            <v>UNID.</v>
          </cell>
          <cell r="D1290">
            <v>1</v>
          </cell>
          <cell r="E1290">
            <v>60</v>
          </cell>
          <cell r="F1290">
            <v>60</v>
          </cell>
          <cell r="G1290">
            <v>60</v>
          </cell>
          <cell r="H1290">
            <v>60</v>
          </cell>
          <cell r="I1290" t="str">
            <v>Q</v>
          </cell>
          <cell r="P1290">
            <v>60</v>
          </cell>
        </row>
        <row r="1291">
          <cell r="A1291" t="str">
            <v>Instalação interna, barramento trifásico e neutro.</v>
          </cell>
          <cell r="F1291">
            <v>0</v>
          </cell>
          <cell r="H1291">
            <v>0</v>
          </cell>
          <cell r="P1291">
            <v>0</v>
          </cell>
        </row>
        <row r="1292">
          <cell r="F1292">
            <v>0</v>
          </cell>
          <cell r="H1292">
            <v>0</v>
          </cell>
          <cell r="P1292">
            <v>0</v>
          </cell>
        </row>
        <row r="1293">
          <cell r="A1293" t="str">
            <v>Quadro de resistência de aquecimento:</v>
          </cell>
          <cell r="B1293" t="str">
            <v>550-QR-01</v>
          </cell>
          <cell r="C1293" t="str">
            <v>UNID.</v>
          </cell>
          <cell r="D1293">
            <v>1</v>
          </cell>
          <cell r="E1293">
            <v>100</v>
          </cell>
          <cell r="F1293">
            <v>100</v>
          </cell>
          <cell r="G1293">
            <v>60</v>
          </cell>
          <cell r="H1293">
            <v>60</v>
          </cell>
          <cell r="I1293" t="str">
            <v>Q</v>
          </cell>
          <cell r="P1293">
            <v>60</v>
          </cell>
        </row>
        <row r="1294">
          <cell r="A1294" t="str">
            <v>Instalação interna, barramento trifásico e neutro, 380/220V</v>
          </cell>
          <cell r="F1294">
            <v>0</v>
          </cell>
          <cell r="H1294">
            <v>0</v>
          </cell>
          <cell r="P1294">
            <v>0</v>
          </cell>
        </row>
        <row r="1295">
          <cell r="F1295">
            <v>0</v>
          </cell>
          <cell r="H1295">
            <v>0</v>
          </cell>
          <cell r="P1295">
            <v>0</v>
          </cell>
        </row>
        <row r="1296">
          <cell r="A1296" t="str">
            <v xml:space="preserve">Quadro de iluminação de emergência 380/220 Vca: </v>
          </cell>
          <cell r="B1296" t="str">
            <v>550-QE-01</v>
          </cell>
          <cell r="C1296" t="str">
            <v>UNID.</v>
          </cell>
          <cell r="D1296">
            <v>1</v>
          </cell>
          <cell r="E1296">
            <v>60</v>
          </cell>
          <cell r="F1296">
            <v>60</v>
          </cell>
          <cell r="G1296">
            <v>60</v>
          </cell>
          <cell r="H1296">
            <v>60</v>
          </cell>
          <cell r="I1296" t="str">
            <v>Q</v>
          </cell>
          <cell r="P1296">
            <v>60</v>
          </cell>
        </row>
        <row r="1297">
          <cell r="A1297" t="str">
            <v>Instalação interna, barramento trifásico e neutro.</v>
          </cell>
          <cell r="F1297">
            <v>0</v>
          </cell>
          <cell r="H1297">
            <v>0</v>
          </cell>
          <cell r="P1297">
            <v>0</v>
          </cell>
        </row>
        <row r="1298">
          <cell r="F1298">
            <v>0</v>
          </cell>
          <cell r="H1298">
            <v>0</v>
          </cell>
          <cell r="P1298">
            <v>0</v>
          </cell>
        </row>
        <row r="1299">
          <cell r="A1299" t="str">
            <v>Cabo de cobre nu, têmpera meia dura, formação em fios, encordoamento classe 2,</v>
          </cell>
          <cell r="F1299">
            <v>0</v>
          </cell>
          <cell r="H1299">
            <v>0</v>
          </cell>
          <cell r="P1299">
            <v>0</v>
          </cell>
        </row>
        <row r="1300">
          <cell r="A1300" t="str">
            <v>NBR 5111 e 7575:</v>
          </cell>
          <cell r="F1300">
            <v>0</v>
          </cell>
          <cell r="H1300">
            <v>0</v>
          </cell>
          <cell r="P1300">
            <v>0</v>
          </cell>
        </row>
        <row r="1301">
          <cell r="A1301" t="str">
            <v>Bitola 16 mm²</v>
          </cell>
          <cell r="B1301" t="str">
            <v>CBNU</v>
          </cell>
          <cell r="C1301" t="str">
            <v>kg</v>
          </cell>
          <cell r="D1301">
            <v>7</v>
          </cell>
          <cell r="E1301">
            <v>1</v>
          </cell>
          <cell r="F1301">
            <v>7</v>
          </cell>
          <cell r="G1301">
            <v>1</v>
          </cell>
          <cell r="H1301">
            <v>7</v>
          </cell>
          <cell r="I1301" t="str">
            <v>B</v>
          </cell>
          <cell r="P1301">
            <v>1</v>
          </cell>
        </row>
        <row r="1302">
          <cell r="A1302" t="str">
            <v>Bitola 25 mm²</v>
          </cell>
          <cell r="B1302" t="str">
            <v>CBNU</v>
          </cell>
          <cell r="C1302" t="str">
            <v>kg</v>
          </cell>
          <cell r="D1302">
            <v>50</v>
          </cell>
          <cell r="E1302">
            <v>1</v>
          </cell>
          <cell r="F1302">
            <v>50</v>
          </cell>
          <cell r="G1302">
            <v>1</v>
          </cell>
          <cell r="H1302">
            <v>50</v>
          </cell>
          <cell r="I1302" t="str">
            <v>B</v>
          </cell>
          <cell r="P1302">
            <v>1</v>
          </cell>
        </row>
        <row r="1303">
          <cell r="A1303" t="str">
            <v>Bitola 35 mm²</v>
          </cell>
          <cell r="B1303" t="str">
            <v>CBNU</v>
          </cell>
          <cell r="C1303" t="str">
            <v>kg</v>
          </cell>
          <cell r="D1303">
            <v>355</v>
          </cell>
          <cell r="E1303">
            <v>1</v>
          </cell>
          <cell r="F1303">
            <v>355</v>
          </cell>
          <cell r="G1303">
            <v>1</v>
          </cell>
          <cell r="H1303">
            <v>355</v>
          </cell>
          <cell r="I1303" t="str">
            <v>B</v>
          </cell>
          <cell r="P1303">
            <v>1</v>
          </cell>
        </row>
        <row r="1304">
          <cell r="F1304">
            <v>0</v>
          </cell>
          <cell r="H1304">
            <v>0</v>
          </cell>
          <cell r="P1304">
            <v>0</v>
          </cell>
        </row>
        <row r="1305">
          <cell r="A1305" t="str">
            <v xml:space="preserve">Cabo de cobre, têmpera mole, isolação em PVC 70'C antichama, 750V,  sem capa </v>
          </cell>
          <cell r="F1305">
            <v>0</v>
          </cell>
          <cell r="H1305">
            <v>0</v>
          </cell>
          <cell r="P1305">
            <v>0</v>
          </cell>
        </row>
        <row r="1306">
          <cell r="A1306" t="str">
            <v>protetora, encordoamento classe 2, NBR 6880:</v>
          </cell>
          <cell r="F1306">
            <v>0</v>
          </cell>
          <cell r="H1306">
            <v>0</v>
          </cell>
          <cell r="P1306">
            <v>0</v>
          </cell>
        </row>
        <row r="1307">
          <cell r="A1307" t="str">
            <v>Bitola 2,5 mm²</v>
          </cell>
          <cell r="B1307" t="str">
            <v>CB1</v>
          </cell>
          <cell r="C1307" t="str">
            <v>m</v>
          </cell>
          <cell r="D1307">
            <v>8500</v>
          </cell>
          <cell r="E1307">
            <v>5.8000000000000003E-2</v>
          </cell>
          <cell r="F1307">
            <v>493</v>
          </cell>
          <cell r="G1307">
            <v>0.15</v>
          </cell>
          <cell r="H1307">
            <v>1275</v>
          </cell>
          <cell r="I1307" t="str">
            <v>B</v>
          </cell>
          <cell r="P1307">
            <v>0.15</v>
          </cell>
        </row>
        <row r="1308">
          <cell r="A1308" t="str">
            <v>Bitola 4 mm²</v>
          </cell>
          <cell r="B1308" t="str">
            <v>CB1</v>
          </cell>
          <cell r="C1308" t="str">
            <v>m</v>
          </cell>
          <cell r="D1308">
            <v>1200</v>
          </cell>
          <cell r="E1308">
            <v>0.08</v>
          </cell>
          <cell r="F1308">
            <v>96</v>
          </cell>
          <cell r="G1308">
            <v>0.15</v>
          </cell>
          <cell r="H1308">
            <v>180</v>
          </cell>
          <cell r="I1308" t="str">
            <v>B</v>
          </cell>
          <cell r="P1308">
            <v>0.15</v>
          </cell>
        </row>
        <row r="1309">
          <cell r="F1309">
            <v>0</v>
          </cell>
          <cell r="H1309">
            <v>0</v>
          </cell>
          <cell r="P1309">
            <v>0</v>
          </cell>
        </row>
        <row r="1310">
          <cell r="A1310" t="str">
            <v xml:space="preserve">Tomada tetrapolar blindada de sobrepor, em alumínio fundido e miolo em material </v>
          </cell>
          <cell r="C1310" t="str">
            <v>PC</v>
          </cell>
          <cell r="D1310">
            <v>10</v>
          </cell>
          <cell r="E1310">
            <v>1</v>
          </cell>
          <cell r="F1310">
            <v>10</v>
          </cell>
          <cell r="G1310">
            <v>4</v>
          </cell>
          <cell r="H1310">
            <v>40</v>
          </cell>
          <cell r="I1310" t="str">
            <v>Q</v>
          </cell>
          <cell r="P1310">
            <v>4</v>
          </cell>
        </row>
        <row r="1311">
          <cell r="A1311" t="str">
            <v>isolante, com tampa basculante, conforme DIN 49450 e 49451 - 500V.</v>
          </cell>
          <cell r="F1311">
            <v>0</v>
          </cell>
          <cell r="H1311">
            <v>0</v>
          </cell>
          <cell r="P1311">
            <v>0</v>
          </cell>
        </row>
        <row r="1312">
          <cell r="F1312">
            <v>0</v>
          </cell>
          <cell r="H1312">
            <v>0</v>
          </cell>
          <cell r="P1312">
            <v>0</v>
          </cell>
        </row>
        <row r="1313">
          <cell r="A1313" t="str">
            <v xml:space="preserve">Tomada redonda fundida em liga de alumínio, 380V, a prova de TGVP com tampo mola, </v>
          </cell>
          <cell r="C1313" t="str">
            <v>PC</v>
          </cell>
          <cell r="D1313">
            <v>33</v>
          </cell>
          <cell r="E1313">
            <v>1</v>
          </cell>
          <cell r="F1313">
            <v>33</v>
          </cell>
          <cell r="G1313">
            <v>4</v>
          </cell>
          <cell r="H1313">
            <v>132</v>
          </cell>
          <cell r="I1313" t="str">
            <v>Q</v>
          </cell>
          <cell r="P1313">
            <v>4</v>
          </cell>
        </row>
        <row r="1314">
          <cell r="A1314" t="str">
            <v>orelhas de fixação, quatro entradas rosqueadas de 3/4" sendo 3 bujões plásticos.</v>
          </cell>
          <cell r="F1314">
            <v>0</v>
          </cell>
          <cell r="H1314">
            <v>0</v>
          </cell>
          <cell r="P1314">
            <v>0</v>
          </cell>
        </row>
        <row r="1315">
          <cell r="F1315">
            <v>0</v>
          </cell>
          <cell r="H1315">
            <v>0</v>
          </cell>
          <cell r="P1315">
            <v>0</v>
          </cell>
        </row>
        <row r="1316">
          <cell r="A1316" t="str">
            <v>Tomada universal 2P+T, montada em condulete.</v>
          </cell>
          <cell r="C1316" t="str">
            <v>PC</v>
          </cell>
          <cell r="D1316">
            <v>28</v>
          </cell>
          <cell r="E1316">
            <v>0.1</v>
          </cell>
          <cell r="F1316">
            <v>2.8</v>
          </cell>
          <cell r="G1316">
            <v>2</v>
          </cell>
          <cell r="H1316">
            <v>56</v>
          </cell>
          <cell r="I1316" t="str">
            <v>Q</v>
          </cell>
          <cell r="P1316">
            <v>2</v>
          </cell>
        </row>
        <row r="1317">
          <cell r="F1317">
            <v>0</v>
          </cell>
          <cell r="H1317">
            <v>0</v>
          </cell>
          <cell r="P1317">
            <v>0</v>
          </cell>
        </row>
        <row r="1318">
          <cell r="A1318" t="str">
            <v>Interruptor montado em caixa condulete.</v>
          </cell>
          <cell r="C1318" t="str">
            <v>PC</v>
          </cell>
          <cell r="D1318">
            <v>10</v>
          </cell>
          <cell r="E1318">
            <v>0.1</v>
          </cell>
          <cell r="F1318">
            <v>1</v>
          </cell>
          <cell r="G1318">
            <v>2</v>
          </cell>
          <cell r="H1318">
            <v>20</v>
          </cell>
          <cell r="I1318" t="str">
            <v>Q</v>
          </cell>
          <cell r="P1318">
            <v>2</v>
          </cell>
        </row>
        <row r="1319">
          <cell r="F1319">
            <v>0</v>
          </cell>
          <cell r="H1319">
            <v>0</v>
          </cell>
          <cell r="P1319">
            <v>0</v>
          </cell>
        </row>
        <row r="1320">
          <cell r="A1320" t="str">
            <v>Relé fotoelétrico montado em caixa condulete.</v>
          </cell>
          <cell r="C1320" t="str">
            <v>PC</v>
          </cell>
          <cell r="D1320">
            <v>2</v>
          </cell>
          <cell r="E1320">
            <v>0.1</v>
          </cell>
          <cell r="F1320">
            <v>0.2</v>
          </cell>
          <cell r="G1320">
            <v>2</v>
          </cell>
          <cell r="H1320">
            <v>4</v>
          </cell>
          <cell r="I1320" t="str">
            <v>Q</v>
          </cell>
          <cell r="P1320">
            <v>2</v>
          </cell>
        </row>
        <row r="1321">
          <cell r="F1321">
            <v>0</v>
          </cell>
          <cell r="H1321">
            <v>0</v>
          </cell>
          <cell r="P1321">
            <v>0</v>
          </cell>
        </row>
        <row r="1322">
          <cell r="A1322" t="str">
            <v>Eletroduto aço galvanizado a fogo c/ costura, comp. 3m, c/ uma luva e rosca nas duas</v>
          </cell>
          <cell r="F1322">
            <v>0</v>
          </cell>
          <cell r="H1322">
            <v>0</v>
          </cell>
          <cell r="P1322">
            <v>0</v>
          </cell>
        </row>
        <row r="1323">
          <cell r="A1323" t="str">
            <v xml:space="preserve">extremidades, norma DIN 2440, c/ proteção mecânica nas extremidades e rebarbas </v>
          </cell>
          <cell r="F1323">
            <v>0</v>
          </cell>
          <cell r="H1323">
            <v>0</v>
          </cell>
          <cell r="P1323">
            <v>0</v>
          </cell>
        </row>
        <row r="1324">
          <cell r="A1324" t="str">
            <v>removidas:</v>
          </cell>
          <cell r="F1324">
            <v>0</v>
          </cell>
          <cell r="H1324">
            <v>0</v>
          </cell>
          <cell r="P1324">
            <v>0</v>
          </cell>
        </row>
        <row r="1325">
          <cell r="A1325" t="str">
            <v>Diâmetro 3/4"    BSP</v>
          </cell>
          <cell r="B1325" t="str">
            <v>ELAG</v>
          </cell>
          <cell r="C1325" t="str">
            <v>m</v>
          </cell>
          <cell r="D1325">
            <v>2137</v>
          </cell>
          <cell r="E1325">
            <v>1.7699999999999998</v>
          </cell>
          <cell r="F1325">
            <v>3782.49</v>
          </cell>
          <cell r="G1325">
            <v>1.25</v>
          </cell>
          <cell r="H1325">
            <v>2671.25</v>
          </cell>
          <cell r="I1325" t="str">
            <v>LE</v>
          </cell>
          <cell r="P1325">
            <v>1.25</v>
          </cell>
        </row>
        <row r="1326">
          <cell r="A1326" t="str">
            <v>Diâmetro 1"       BSP</v>
          </cell>
          <cell r="B1326" t="str">
            <v>ELAG</v>
          </cell>
          <cell r="C1326" t="str">
            <v>m</v>
          </cell>
          <cell r="D1326">
            <v>1028</v>
          </cell>
          <cell r="E1326">
            <v>2.63</v>
          </cell>
          <cell r="F1326">
            <v>2703.64</v>
          </cell>
          <cell r="G1326">
            <v>1.25</v>
          </cell>
          <cell r="H1326">
            <v>1285</v>
          </cell>
          <cell r="I1326" t="str">
            <v>LE</v>
          </cell>
          <cell r="P1326">
            <v>1.25</v>
          </cell>
        </row>
        <row r="1327">
          <cell r="A1327" t="str">
            <v>Diâmetro 11/2"  BSP</v>
          </cell>
          <cell r="B1327" t="str">
            <v>ELAG</v>
          </cell>
          <cell r="C1327" t="str">
            <v>m</v>
          </cell>
          <cell r="D1327">
            <v>425</v>
          </cell>
          <cell r="E1327">
            <v>4.24</v>
          </cell>
          <cell r="F1327">
            <v>1802</v>
          </cell>
          <cell r="G1327">
            <v>1.25</v>
          </cell>
          <cell r="H1327">
            <v>531.25</v>
          </cell>
          <cell r="I1327" t="str">
            <v>LE</v>
          </cell>
          <cell r="P1327">
            <v>1.25</v>
          </cell>
        </row>
        <row r="1328">
          <cell r="A1328" t="str">
            <v>Diâmetro 2"       BSP</v>
          </cell>
          <cell r="B1328" t="str">
            <v>ELAG</v>
          </cell>
          <cell r="C1328" t="str">
            <v>m</v>
          </cell>
          <cell r="D1328">
            <v>91</v>
          </cell>
          <cell r="E1328">
            <v>5.66</v>
          </cell>
          <cell r="F1328">
            <v>515.05999999999995</v>
          </cell>
          <cell r="G1328">
            <v>1.5</v>
          </cell>
          <cell r="H1328">
            <v>136.5</v>
          </cell>
          <cell r="I1328" t="str">
            <v>LE</v>
          </cell>
          <cell r="P1328">
            <v>1.5</v>
          </cell>
        </row>
        <row r="1329">
          <cell r="A1329" t="str">
            <v>Diâmetro 3"       BSP</v>
          </cell>
          <cell r="B1329" t="str">
            <v>ELAG</v>
          </cell>
          <cell r="C1329" t="str">
            <v>m</v>
          </cell>
          <cell r="D1329">
            <v>240</v>
          </cell>
          <cell r="E1329">
            <v>11.6</v>
          </cell>
          <cell r="F1329">
            <v>2784</v>
          </cell>
          <cell r="G1329">
            <v>1.5</v>
          </cell>
          <cell r="H1329">
            <v>360</v>
          </cell>
          <cell r="I1329" t="str">
            <v>LE</v>
          </cell>
          <cell r="P1329">
            <v>1.5</v>
          </cell>
        </row>
        <row r="1330">
          <cell r="A1330" t="str">
            <v>Diâmetro 4"       BSP</v>
          </cell>
          <cell r="B1330" t="str">
            <v>ELAG</v>
          </cell>
          <cell r="C1330" t="str">
            <v>m</v>
          </cell>
          <cell r="D1330">
            <v>109</v>
          </cell>
          <cell r="E1330">
            <v>16.48</v>
          </cell>
          <cell r="F1330">
            <v>1796.32</v>
          </cell>
          <cell r="G1330">
            <v>2</v>
          </cell>
          <cell r="H1330">
            <v>218</v>
          </cell>
          <cell r="I1330" t="str">
            <v>LE</v>
          </cell>
          <cell r="P1330">
            <v>2</v>
          </cell>
        </row>
        <row r="1331">
          <cell r="F1331">
            <v>0</v>
          </cell>
          <cell r="H1331">
            <v>0</v>
          </cell>
          <cell r="P1331">
            <v>0</v>
          </cell>
        </row>
        <row r="1332">
          <cell r="A1332" t="str">
            <v xml:space="preserve">Eletroduto flexível em rolo, tipo sealtubo, a prova de tempo, umidade, gases, vapores e </v>
          </cell>
          <cell r="F1332">
            <v>0</v>
          </cell>
          <cell r="H1332">
            <v>0</v>
          </cell>
          <cell r="P1332">
            <v>0</v>
          </cell>
        </row>
        <row r="1333">
          <cell r="A1333" t="str">
            <v>pó, constituído por fita de aço doce c/ revestimento externo em polivinil-clorídrico:</v>
          </cell>
          <cell r="F1333">
            <v>0</v>
          </cell>
          <cell r="H1333">
            <v>0</v>
          </cell>
          <cell r="P1333">
            <v>0</v>
          </cell>
        </row>
        <row r="1334">
          <cell r="A1334" t="str">
            <v>Diâmetro 3/4"</v>
          </cell>
          <cell r="B1334" t="str">
            <v>ELFL</v>
          </cell>
          <cell r="C1334" t="str">
            <v>m</v>
          </cell>
          <cell r="D1334">
            <v>20</v>
          </cell>
          <cell r="E1334">
            <v>0.88</v>
          </cell>
          <cell r="F1334">
            <v>17.600000000000001</v>
          </cell>
          <cell r="G1334">
            <v>1.5</v>
          </cell>
          <cell r="H1334">
            <v>30</v>
          </cell>
          <cell r="I1334" t="str">
            <v>LE</v>
          </cell>
          <cell r="P1334">
            <v>1.5</v>
          </cell>
        </row>
        <row r="1335">
          <cell r="A1335" t="str">
            <v>Diâmetro 1"</v>
          </cell>
          <cell r="B1335" t="str">
            <v>ELFL</v>
          </cell>
          <cell r="C1335" t="str">
            <v>m</v>
          </cell>
          <cell r="D1335">
            <v>15</v>
          </cell>
          <cell r="E1335">
            <v>1.32</v>
          </cell>
          <cell r="F1335">
            <v>19.8</v>
          </cell>
          <cell r="G1335">
            <v>1.5</v>
          </cell>
          <cell r="H1335">
            <v>22.5</v>
          </cell>
          <cell r="I1335" t="str">
            <v>LE</v>
          </cell>
          <cell r="P1335">
            <v>1.5</v>
          </cell>
        </row>
        <row r="1336">
          <cell r="A1336" t="str">
            <v>Diâmetro 2"</v>
          </cell>
          <cell r="B1336" t="str">
            <v>ELFL</v>
          </cell>
          <cell r="C1336" t="str">
            <v>m</v>
          </cell>
          <cell r="D1336">
            <v>15</v>
          </cell>
          <cell r="E1336">
            <v>2.83</v>
          </cell>
          <cell r="F1336">
            <v>42.45</v>
          </cell>
          <cell r="G1336">
            <v>1.8</v>
          </cell>
          <cell r="H1336">
            <v>27</v>
          </cell>
          <cell r="I1336" t="str">
            <v>LE</v>
          </cell>
          <cell r="P1336">
            <v>1.8</v>
          </cell>
        </row>
        <row r="1337">
          <cell r="A1337" t="str">
            <v>Diâmetro 3"</v>
          </cell>
          <cell r="B1337" t="str">
            <v>ELFL</v>
          </cell>
          <cell r="C1337" t="str">
            <v>m</v>
          </cell>
          <cell r="D1337">
            <v>10</v>
          </cell>
          <cell r="E1337">
            <v>5.8</v>
          </cell>
          <cell r="F1337">
            <v>58</v>
          </cell>
          <cell r="G1337">
            <v>1.8</v>
          </cell>
          <cell r="H1337">
            <v>18</v>
          </cell>
          <cell r="I1337" t="str">
            <v>LE</v>
          </cell>
          <cell r="P1337">
            <v>1.8</v>
          </cell>
        </row>
        <row r="1338">
          <cell r="F1338">
            <v>0</v>
          </cell>
          <cell r="H1338">
            <v>0</v>
          </cell>
          <cell r="P1338">
            <v>0</v>
          </cell>
        </row>
        <row r="1339">
          <cell r="A1339" t="str">
            <v xml:space="preserve">Luminária p/ lamp. "V. sódio" c/ reator incorporado AFP-220V-60Hz, em liga esp. alum. </v>
          </cell>
          <cell r="F1339">
            <v>0</v>
          </cell>
          <cell r="H1339">
            <v>0</v>
          </cell>
          <cell r="P1339">
            <v>0</v>
          </cell>
        </row>
        <row r="1340">
          <cell r="A1340" t="str">
            <v xml:space="preserve">fundi. globo boro-silicato, base E-27 p/ lamp. até 70W e E-40 p/ lamp. 250W, entr. </v>
          </cell>
          <cell r="F1340">
            <v>0</v>
          </cell>
          <cell r="H1340">
            <v>0</v>
          </cell>
          <cell r="P1340">
            <v>0</v>
          </cell>
        </row>
        <row r="1341">
          <cell r="A1341" t="str">
            <v>rosq. 3/4" BSP:</v>
          </cell>
          <cell r="F1341">
            <v>0</v>
          </cell>
          <cell r="H1341">
            <v>0</v>
          </cell>
          <cell r="P1341">
            <v>0</v>
          </cell>
        </row>
        <row r="1342">
          <cell r="A1342" t="str">
            <v>PEND. 70 W</v>
          </cell>
          <cell r="B1342" t="str">
            <v>LUM70</v>
          </cell>
          <cell r="C1342" t="str">
            <v>PC</v>
          </cell>
          <cell r="D1342">
            <v>48</v>
          </cell>
          <cell r="E1342">
            <v>5</v>
          </cell>
          <cell r="F1342">
            <v>240</v>
          </cell>
          <cell r="G1342">
            <v>8</v>
          </cell>
          <cell r="H1342">
            <v>384</v>
          </cell>
          <cell r="I1342" t="str">
            <v>Q</v>
          </cell>
          <cell r="P1342">
            <v>8</v>
          </cell>
        </row>
        <row r="1343">
          <cell r="A1343" t="str">
            <v>PEND. 150 W</v>
          </cell>
          <cell r="B1343" t="str">
            <v>LUM150</v>
          </cell>
          <cell r="C1343" t="str">
            <v>PC</v>
          </cell>
          <cell r="D1343">
            <v>70</v>
          </cell>
          <cell r="E1343">
            <v>5</v>
          </cell>
          <cell r="F1343">
            <v>350</v>
          </cell>
          <cell r="G1343">
            <v>8</v>
          </cell>
          <cell r="H1343">
            <v>560</v>
          </cell>
          <cell r="I1343" t="str">
            <v>Q</v>
          </cell>
          <cell r="P1343">
            <v>8</v>
          </cell>
        </row>
        <row r="1344">
          <cell r="A1344" t="str">
            <v>ARAND. 30' 70W</v>
          </cell>
          <cell r="B1344" t="str">
            <v>LUM70</v>
          </cell>
          <cell r="C1344" t="str">
            <v>PC</v>
          </cell>
          <cell r="D1344">
            <v>20</v>
          </cell>
          <cell r="E1344">
            <v>5</v>
          </cell>
          <cell r="F1344">
            <v>100</v>
          </cell>
          <cell r="G1344">
            <v>8</v>
          </cell>
          <cell r="H1344">
            <v>160</v>
          </cell>
          <cell r="I1344" t="str">
            <v>Q</v>
          </cell>
          <cell r="P1344">
            <v>8</v>
          </cell>
        </row>
        <row r="1345">
          <cell r="A1345" t="str">
            <v>ARAND. 30' 150W</v>
          </cell>
          <cell r="B1345" t="str">
            <v>LUM150</v>
          </cell>
          <cell r="C1345" t="str">
            <v>PC</v>
          </cell>
          <cell r="D1345">
            <v>5</v>
          </cell>
          <cell r="E1345">
            <v>5</v>
          </cell>
          <cell r="F1345">
            <v>25</v>
          </cell>
          <cell r="G1345">
            <v>8</v>
          </cell>
          <cell r="H1345">
            <v>40</v>
          </cell>
          <cell r="I1345" t="str">
            <v>Q</v>
          </cell>
          <cell r="P1345">
            <v>8</v>
          </cell>
        </row>
        <row r="1346">
          <cell r="F1346">
            <v>0</v>
          </cell>
          <cell r="H1346">
            <v>0</v>
          </cell>
          <cell r="P1346">
            <v>0</v>
          </cell>
        </row>
        <row r="1347">
          <cell r="A1347" t="str">
            <v>Luminária industr. c/ reator AFP, 220V, 60 Hz e ignitor quando necessário, incorp.</v>
          </cell>
          <cell r="F1347">
            <v>0</v>
          </cell>
          <cell r="H1347">
            <v>0</v>
          </cell>
          <cell r="P1347">
            <v>0</v>
          </cell>
        </row>
        <row r="1348">
          <cell r="A1348" t="str">
            <v>em caixa apropriada, c/ rosca 3/4", BSP corpo, suporte, caixa em liga de alum., refletor</v>
          </cell>
          <cell r="F1348">
            <v>0</v>
          </cell>
          <cell r="H1348">
            <v>0</v>
          </cell>
          <cell r="P1348">
            <v>0</v>
          </cell>
        </row>
        <row r="1349">
          <cell r="A1349" t="str">
            <v>repuxado em ch. de alum. acab. em esmalte e refletor anodiz., base E-40:</v>
          </cell>
          <cell r="F1349">
            <v>0</v>
          </cell>
          <cell r="H1349">
            <v>0</v>
          </cell>
          <cell r="P1349">
            <v>0</v>
          </cell>
        </row>
        <row r="1350">
          <cell r="A1350" t="str">
            <v>400W V.Sódio</v>
          </cell>
          <cell r="B1350" t="str">
            <v>LUM400</v>
          </cell>
          <cell r="C1350" t="str">
            <v>PC</v>
          </cell>
          <cell r="D1350">
            <v>12</v>
          </cell>
          <cell r="E1350">
            <v>10</v>
          </cell>
          <cell r="F1350">
            <v>120</v>
          </cell>
          <cell r="G1350">
            <v>8</v>
          </cell>
          <cell r="H1350">
            <v>96</v>
          </cell>
          <cell r="I1350" t="str">
            <v>Q</v>
          </cell>
          <cell r="P1350">
            <v>8</v>
          </cell>
        </row>
        <row r="1351">
          <cell r="F1351">
            <v>0</v>
          </cell>
          <cell r="H1351">
            <v>0</v>
          </cell>
          <cell r="P1351">
            <v>0</v>
          </cell>
        </row>
        <row r="1352">
          <cell r="A1352" t="str">
            <v xml:space="preserve">Luminária p/ ilum. publ. totalmente fechada, p/ lamp. v. merc. e/ou sódio, corpo e refl. </v>
          </cell>
          <cell r="F1352">
            <v>0</v>
          </cell>
          <cell r="H1352">
            <v>0</v>
          </cell>
          <cell r="P1352">
            <v>0</v>
          </cell>
        </row>
        <row r="1353">
          <cell r="A1353" t="str">
            <v xml:space="preserve">estamp. em ch. alum., pescoço em liga de alum. fundido c/ entr. p/ tubo de 60,3 mm </v>
          </cell>
          <cell r="F1353">
            <v>0</v>
          </cell>
          <cell r="H1353">
            <v>0</v>
          </cell>
          <cell r="P1353">
            <v>0</v>
          </cell>
        </row>
        <row r="1354">
          <cell r="A1354" t="str">
            <v>refrator prismático em vidro temper., fecho de aço inox, soq. de porc c/ rosca E-40:</v>
          </cell>
          <cell r="F1354">
            <v>0</v>
          </cell>
          <cell r="H1354">
            <v>0</v>
          </cell>
          <cell r="P1354">
            <v>0</v>
          </cell>
        </row>
        <row r="1355">
          <cell r="A1355" t="str">
            <v>250W - V. Sódio</v>
          </cell>
          <cell r="B1355" t="str">
            <v>LUM250</v>
          </cell>
          <cell r="C1355" t="str">
            <v>PC</v>
          </cell>
          <cell r="D1355">
            <v>20</v>
          </cell>
          <cell r="E1355">
            <v>10</v>
          </cell>
          <cell r="F1355">
            <v>200</v>
          </cell>
          <cell r="G1355">
            <v>8</v>
          </cell>
          <cell r="H1355">
            <v>160</v>
          </cell>
          <cell r="I1355" t="str">
            <v>Q</v>
          </cell>
          <cell r="P1355">
            <v>8</v>
          </cell>
        </row>
        <row r="1356">
          <cell r="F1356">
            <v>0</v>
          </cell>
          <cell r="H1356">
            <v>0</v>
          </cell>
          <cell r="P1356">
            <v>0</v>
          </cell>
        </row>
        <row r="1357">
          <cell r="A1357" t="str">
            <v xml:space="preserve">Luminária aberta para duas lâmpadas fluorescentes de 32W-220V-60Hz, fornecida </v>
          </cell>
          <cell r="B1357" t="str">
            <v>LUM32</v>
          </cell>
          <cell r="C1357" t="str">
            <v>PC</v>
          </cell>
          <cell r="D1357">
            <v>59</v>
          </cell>
          <cell r="E1357">
            <v>10</v>
          </cell>
          <cell r="F1357">
            <v>590</v>
          </cell>
          <cell r="G1357">
            <v>8</v>
          </cell>
          <cell r="H1357">
            <v>472</v>
          </cell>
          <cell r="I1357" t="str">
            <v>Q</v>
          </cell>
          <cell r="P1357">
            <v>8</v>
          </cell>
        </row>
        <row r="1358">
          <cell r="A1358" t="str">
            <v>completa, com equipamentos auxiliares.</v>
          </cell>
          <cell r="F1358">
            <v>0</v>
          </cell>
          <cell r="H1358">
            <v>0</v>
          </cell>
          <cell r="P1358">
            <v>0</v>
          </cell>
        </row>
        <row r="1359">
          <cell r="F1359">
            <v>0</v>
          </cell>
          <cell r="H1359">
            <v>0</v>
          </cell>
          <cell r="P1359">
            <v>0</v>
          </cell>
        </row>
        <row r="1360">
          <cell r="A1360" t="str">
            <v xml:space="preserve">Luminária fechada para duas lâmpadas fluorescentes de 32W-220V-60Hz, fornecida </v>
          </cell>
          <cell r="B1360" t="str">
            <v>LUM32</v>
          </cell>
          <cell r="C1360" t="str">
            <v>PC</v>
          </cell>
          <cell r="D1360">
            <v>11</v>
          </cell>
          <cell r="E1360">
            <v>10</v>
          </cell>
          <cell r="F1360">
            <v>110</v>
          </cell>
          <cell r="G1360">
            <v>8</v>
          </cell>
          <cell r="H1360">
            <v>88</v>
          </cell>
          <cell r="I1360" t="str">
            <v>Q</v>
          </cell>
          <cell r="P1360">
            <v>8</v>
          </cell>
        </row>
        <row r="1361">
          <cell r="A1361" t="str">
            <v>completa, com equipamentos auxiliares.</v>
          </cell>
          <cell r="F1361">
            <v>0</v>
          </cell>
          <cell r="H1361">
            <v>0</v>
          </cell>
          <cell r="P1361">
            <v>0</v>
          </cell>
        </row>
        <row r="1362">
          <cell r="F1362">
            <v>0</v>
          </cell>
          <cell r="H1362">
            <v>0</v>
          </cell>
          <cell r="P1362">
            <v>0</v>
          </cell>
        </row>
        <row r="1363">
          <cell r="A1363" t="str">
            <v>Luminária tipo arandela totalmente fechada para lâmpada vapor de sódio, corpo e</v>
          </cell>
          <cell r="F1363">
            <v>0</v>
          </cell>
          <cell r="H1363">
            <v>0</v>
          </cell>
          <cell r="P1363">
            <v>0</v>
          </cell>
        </row>
        <row r="1364">
          <cell r="A1364" t="str">
            <v>refletor em alumínio fundido:</v>
          </cell>
          <cell r="F1364">
            <v>0</v>
          </cell>
          <cell r="H1364">
            <v>0</v>
          </cell>
          <cell r="P1364">
            <v>0</v>
          </cell>
        </row>
        <row r="1365">
          <cell r="A1365" t="str">
            <v>VS-70W</v>
          </cell>
          <cell r="B1365" t="str">
            <v>LUM70</v>
          </cell>
          <cell r="C1365" t="str">
            <v>PC</v>
          </cell>
          <cell r="D1365">
            <v>32</v>
          </cell>
          <cell r="E1365">
            <v>5</v>
          </cell>
          <cell r="F1365">
            <v>160</v>
          </cell>
          <cell r="G1365">
            <v>8</v>
          </cell>
          <cell r="H1365">
            <v>256</v>
          </cell>
          <cell r="I1365" t="str">
            <v>Q</v>
          </cell>
          <cell r="P1365">
            <v>8</v>
          </cell>
        </row>
        <row r="1366">
          <cell r="F1366">
            <v>0</v>
          </cell>
          <cell r="H1366">
            <v>0</v>
          </cell>
          <cell r="P1366">
            <v>0</v>
          </cell>
        </row>
        <row r="1367">
          <cell r="A1367" t="str">
            <v>Unidade autônoma para iluminação de emergência, fornecida completa com todos</v>
          </cell>
          <cell r="B1367" t="str">
            <v>LUMEM</v>
          </cell>
          <cell r="C1367" t="str">
            <v>PC</v>
          </cell>
          <cell r="D1367">
            <v>12</v>
          </cell>
          <cell r="E1367">
            <v>5</v>
          </cell>
          <cell r="F1367">
            <v>60</v>
          </cell>
          <cell r="G1367">
            <v>8</v>
          </cell>
          <cell r="H1367">
            <v>96</v>
          </cell>
          <cell r="I1367" t="str">
            <v>Q</v>
          </cell>
          <cell r="P1367">
            <v>8</v>
          </cell>
        </row>
        <row r="1368">
          <cell r="A1368" t="str">
            <v xml:space="preserve"> os acessórios incorporados, inclusive bateria e carregador.</v>
          </cell>
          <cell r="F1368">
            <v>0</v>
          </cell>
          <cell r="H1368">
            <v>0</v>
          </cell>
          <cell r="P1368">
            <v>0</v>
          </cell>
        </row>
        <row r="1369">
          <cell r="F1369">
            <v>0</v>
          </cell>
          <cell r="H1369">
            <v>0</v>
          </cell>
          <cell r="P1369">
            <v>0</v>
          </cell>
        </row>
        <row r="1370">
          <cell r="A1370" t="str">
            <v>Escadas para cabo trecho reto, tipo prateleira, semi-pesado com abas voltadas para</v>
          </cell>
          <cell r="F1370">
            <v>0</v>
          </cell>
          <cell r="H1370">
            <v>0</v>
          </cell>
          <cell r="P1370">
            <v>0</v>
          </cell>
        </row>
        <row r="1371">
          <cell r="A1371" t="str">
            <v xml:space="preserve">fora , em aço galvanizado, constituído de duas longarinas de perfil "U" 4",  com </v>
          </cell>
          <cell r="F1371">
            <v>0</v>
          </cell>
          <cell r="H1371">
            <v>0</v>
          </cell>
          <cell r="P1371">
            <v>0</v>
          </cell>
        </row>
        <row r="1372">
          <cell r="A1372" t="str">
            <v>espaçamento máximo entre travessas de 250 mm, peça de 3 m.</v>
          </cell>
          <cell r="F1372">
            <v>0</v>
          </cell>
          <cell r="H1372">
            <v>0</v>
          </cell>
          <cell r="P1372">
            <v>0</v>
          </cell>
        </row>
        <row r="1373">
          <cell r="A1373" t="str">
            <v>L=200</v>
          </cell>
          <cell r="B1373" t="str">
            <v>ESC</v>
          </cell>
          <cell r="C1373" t="str">
            <v>PC</v>
          </cell>
          <cell r="D1373">
            <v>8</v>
          </cell>
          <cell r="E1373">
            <v>20.37</v>
          </cell>
          <cell r="F1373">
            <v>162.96</v>
          </cell>
          <cell r="G1373">
            <v>6</v>
          </cell>
          <cell r="H1373">
            <v>48</v>
          </cell>
          <cell r="I1373" t="str">
            <v>LE</v>
          </cell>
          <cell r="P1373">
            <v>6</v>
          </cell>
        </row>
        <row r="1374">
          <cell r="A1374" t="str">
            <v>L=400</v>
          </cell>
          <cell r="B1374" t="str">
            <v>ESC</v>
          </cell>
          <cell r="C1374" t="str">
            <v>PC</v>
          </cell>
          <cell r="D1374">
            <v>15</v>
          </cell>
          <cell r="E1374">
            <v>22.83</v>
          </cell>
          <cell r="F1374">
            <v>342.45</v>
          </cell>
          <cell r="G1374">
            <v>9</v>
          </cell>
          <cell r="H1374">
            <v>135</v>
          </cell>
          <cell r="I1374" t="str">
            <v>LE</v>
          </cell>
          <cell r="P1374">
            <v>9</v>
          </cell>
        </row>
        <row r="1375">
          <cell r="A1375" t="str">
            <v>L=600</v>
          </cell>
          <cell r="B1375" t="str">
            <v>ESC</v>
          </cell>
          <cell r="C1375" t="str">
            <v>PC</v>
          </cell>
          <cell r="D1375">
            <v>30</v>
          </cell>
          <cell r="E1375">
            <v>25.29</v>
          </cell>
          <cell r="F1375">
            <v>758.7</v>
          </cell>
          <cell r="G1375">
            <v>9</v>
          </cell>
          <cell r="H1375">
            <v>270</v>
          </cell>
          <cell r="I1375" t="str">
            <v>LE</v>
          </cell>
          <cell r="P1375">
            <v>9</v>
          </cell>
        </row>
        <row r="1376">
          <cell r="F1376">
            <v>0</v>
          </cell>
          <cell r="H1376">
            <v>0</v>
          </cell>
          <cell r="P1376">
            <v>0</v>
          </cell>
        </row>
        <row r="1377">
          <cell r="A1377" t="str">
            <v>Cabos de potência, singelo, isolamento 8,7/15 kV, com capa de PVC:</v>
          </cell>
          <cell r="F1377">
            <v>0</v>
          </cell>
          <cell r="H1377">
            <v>0</v>
          </cell>
          <cell r="P1377">
            <v>0</v>
          </cell>
        </row>
        <row r="1378">
          <cell r="A1378" t="str">
            <v>Bitola 50 mm²</v>
          </cell>
          <cell r="B1378" t="str">
            <v>CB15</v>
          </cell>
          <cell r="C1378" t="str">
            <v>m</v>
          </cell>
          <cell r="D1378">
            <v>240</v>
          </cell>
          <cell r="E1378">
            <v>0.98299999999999998</v>
          </cell>
          <cell r="F1378">
            <v>235.92</v>
          </cell>
          <cell r="G1378">
            <v>0.5</v>
          </cell>
          <cell r="H1378">
            <v>120</v>
          </cell>
          <cell r="I1378" t="str">
            <v>B</v>
          </cell>
          <cell r="P1378">
            <v>0.5</v>
          </cell>
        </row>
        <row r="1379">
          <cell r="A1379" t="str">
            <v>Bitola 240 mm²</v>
          </cell>
          <cell r="B1379" t="str">
            <v>CB15</v>
          </cell>
          <cell r="C1379" t="str">
            <v>m</v>
          </cell>
          <cell r="D1379">
            <v>1800</v>
          </cell>
          <cell r="E1379">
            <v>3.0510000000000002</v>
          </cell>
          <cell r="F1379">
            <v>5491.8</v>
          </cell>
          <cell r="G1379">
            <v>0.5</v>
          </cell>
          <cell r="H1379">
            <v>900</v>
          </cell>
          <cell r="I1379" t="str">
            <v>B</v>
          </cell>
          <cell r="P1379">
            <v>0.5</v>
          </cell>
        </row>
        <row r="1380">
          <cell r="F1380">
            <v>0</v>
          </cell>
          <cell r="H1380">
            <v>0</v>
          </cell>
          <cell r="P1380">
            <v>0</v>
          </cell>
        </row>
        <row r="1381">
          <cell r="A1381" t="str">
            <v>Cabos de potência, singelo, isolamento 3,6/6 kV, com capa de PVC:</v>
          </cell>
          <cell r="F1381">
            <v>0</v>
          </cell>
          <cell r="H1381">
            <v>0</v>
          </cell>
          <cell r="P1381">
            <v>0</v>
          </cell>
        </row>
        <row r="1382">
          <cell r="A1382" t="str">
            <v>Bitola 35 mm²</v>
          </cell>
          <cell r="B1382" t="str">
            <v>CB6</v>
          </cell>
          <cell r="C1382" t="str">
            <v>m</v>
          </cell>
          <cell r="D1382">
            <v>1770</v>
          </cell>
          <cell r="E1382">
            <v>0.69</v>
          </cell>
          <cell r="F1382">
            <v>1221.3</v>
          </cell>
          <cell r="G1382">
            <v>0.5</v>
          </cell>
          <cell r="H1382">
            <v>885</v>
          </cell>
          <cell r="I1382" t="str">
            <v>B</v>
          </cell>
          <cell r="P1382">
            <v>0.5</v>
          </cell>
        </row>
        <row r="1383">
          <cell r="A1383" t="str">
            <v>Bitola 240 mm²</v>
          </cell>
          <cell r="B1383" t="str">
            <v>CB6</v>
          </cell>
          <cell r="C1383" t="str">
            <v>m</v>
          </cell>
          <cell r="D1383">
            <v>75</v>
          </cell>
          <cell r="E1383">
            <v>2.8119999999999998</v>
          </cell>
          <cell r="F1383">
            <v>210.9</v>
          </cell>
          <cell r="G1383">
            <v>0.5</v>
          </cell>
          <cell r="H1383">
            <v>37.5</v>
          </cell>
          <cell r="I1383" t="str">
            <v>B</v>
          </cell>
          <cell r="P1383">
            <v>0.5</v>
          </cell>
        </row>
        <row r="1384">
          <cell r="F1384">
            <v>0</v>
          </cell>
          <cell r="H1384">
            <v>0</v>
          </cell>
          <cell r="P1384">
            <v>0</v>
          </cell>
        </row>
        <row r="1385">
          <cell r="A1385" t="str">
            <v>Cabo singelo em fios de cobre nu, têmpera mole, capa interna e cobertura em PVC 70'C</v>
          </cell>
          <cell r="F1385">
            <v>0</v>
          </cell>
          <cell r="H1385">
            <v>0</v>
          </cell>
          <cell r="P1385">
            <v>0</v>
          </cell>
        </row>
        <row r="1386">
          <cell r="A1386" t="str">
            <v>isolamento 0,6/1kV:</v>
          </cell>
          <cell r="F1386">
            <v>0</v>
          </cell>
          <cell r="H1386">
            <v>0</v>
          </cell>
          <cell r="P1386">
            <v>0</v>
          </cell>
        </row>
        <row r="1387">
          <cell r="A1387" t="str">
            <v>Bitola 35 mm²</v>
          </cell>
          <cell r="B1387" t="str">
            <v>CB1</v>
          </cell>
          <cell r="C1387" t="str">
            <v>m</v>
          </cell>
          <cell r="D1387">
            <v>30</v>
          </cell>
          <cell r="E1387">
            <v>0.40300000000000002</v>
          </cell>
          <cell r="F1387">
            <v>12.09</v>
          </cell>
          <cell r="G1387">
            <v>0.2</v>
          </cell>
          <cell r="H1387">
            <v>6</v>
          </cell>
          <cell r="I1387" t="str">
            <v>B</v>
          </cell>
          <cell r="P1387">
            <v>0.2</v>
          </cell>
        </row>
        <row r="1388">
          <cell r="A1388" t="str">
            <v>Bitola 70 mm²</v>
          </cell>
          <cell r="B1388" t="str">
            <v>CB1</v>
          </cell>
          <cell r="C1388" t="str">
            <v>m</v>
          </cell>
          <cell r="D1388">
            <v>600</v>
          </cell>
          <cell r="E1388">
            <v>0.78200000000000003</v>
          </cell>
          <cell r="F1388">
            <v>469.2</v>
          </cell>
          <cell r="G1388">
            <v>0.25</v>
          </cell>
          <cell r="H1388">
            <v>150</v>
          </cell>
          <cell r="I1388" t="str">
            <v>B</v>
          </cell>
          <cell r="P1388">
            <v>0.25</v>
          </cell>
        </row>
        <row r="1389">
          <cell r="A1389" t="str">
            <v>Bitola 95 mm²</v>
          </cell>
          <cell r="B1389" t="str">
            <v>CB1</v>
          </cell>
          <cell r="C1389" t="str">
            <v>m</v>
          </cell>
          <cell r="D1389">
            <v>300</v>
          </cell>
          <cell r="E1389">
            <v>1.0149999999999999</v>
          </cell>
          <cell r="F1389">
            <v>304.5</v>
          </cell>
          <cell r="G1389">
            <v>0.25</v>
          </cell>
          <cell r="H1389">
            <v>75</v>
          </cell>
          <cell r="I1389" t="str">
            <v>B</v>
          </cell>
          <cell r="P1389">
            <v>0.25</v>
          </cell>
        </row>
        <row r="1390">
          <cell r="A1390" t="str">
            <v>Bitola 120 mm²</v>
          </cell>
          <cell r="B1390" t="str">
            <v>CB1</v>
          </cell>
          <cell r="C1390" t="str">
            <v>m</v>
          </cell>
          <cell r="D1390">
            <v>50</v>
          </cell>
          <cell r="E1390">
            <v>1.2481</v>
          </cell>
          <cell r="F1390">
            <v>62.41</v>
          </cell>
          <cell r="G1390">
            <v>0.25</v>
          </cell>
          <cell r="H1390">
            <v>12.5</v>
          </cell>
          <cell r="I1390" t="str">
            <v>B</v>
          </cell>
          <cell r="P1390">
            <v>0.25</v>
          </cell>
        </row>
        <row r="1391">
          <cell r="A1391" t="str">
            <v>Bitola 240 mm²</v>
          </cell>
          <cell r="B1391" t="str">
            <v>CB1</v>
          </cell>
          <cell r="C1391" t="str">
            <v>m</v>
          </cell>
          <cell r="D1391">
            <v>30</v>
          </cell>
          <cell r="E1391">
            <v>2.4929999999999999</v>
          </cell>
          <cell r="F1391">
            <v>74.790000000000006</v>
          </cell>
          <cell r="G1391">
            <v>0.35</v>
          </cell>
          <cell r="H1391">
            <v>10.5</v>
          </cell>
          <cell r="I1391" t="str">
            <v>B</v>
          </cell>
          <cell r="P1391">
            <v>0.35</v>
          </cell>
        </row>
        <row r="1392">
          <cell r="F1392">
            <v>0</v>
          </cell>
          <cell r="H1392">
            <v>0</v>
          </cell>
          <cell r="P1392">
            <v>0</v>
          </cell>
        </row>
        <row r="1393">
          <cell r="A1393" t="str">
            <v>Cabo de potência , isolamento 0,6/1 kV, com capa de PVC:</v>
          </cell>
          <cell r="F1393">
            <v>0</v>
          </cell>
          <cell r="H1393">
            <v>0</v>
          </cell>
          <cell r="P1393">
            <v>0</v>
          </cell>
        </row>
        <row r="1394">
          <cell r="A1394" t="str">
            <v>Bitola 2,5 mm²</v>
          </cell>
          <cell r="B1394" t="str">
            <v>CB1</v>
          </cell>
          <cell r="C1394" t="str">
            <v>m</v>
          </cell>
          <cell r="D1394">
            <v>1200</v>
          </cell>
          <cell r="E1394">
            <v>5.8000000000000003E-2</v>
          </cell>
          <cell r="F1394">
            <v>69.599999999999994</v>
          </cell>
          <cell r="G1394">
            <v>0.15</v>
          </cell>
          <cell r="H1394">
            <v>180</v>
          </cell>
          <cell r="I1394" t="str">
            <v>B</v>
          </cell>
          <cell r="P1394">
            <v>0.15</v>
          </cell>
        </row>
        <row r="1395">
          <cell r="A1395" t="str">
            <v>Bitola 6 mm²</v>
          </cell>
          <cell r="B1395" t="str">
            <v>CB1</v>
          </cell>
          <cell r="C1395" t="str">
            <v>m</v>
          </cell>
          <cell r="D1395">
            <v>200</v>
          </cell>
          <cell r="E1395">
            <v>0.10199999999999999</v>
          </cell>
          <cell r="F1395">
            <v>20.399999999999999</v>
          </cell>
          <cell r="G1395">
            <v>0.15</v>
          </cell>
          <cell r="H1395">
            <v>30</v>
          </cell>
          <cell r="I1395" t="str">
            <v>B</v>
          </cell>
          <cell r="P1395">
            <v>0.15</v>
          </cell>
        </row>
        <row r="1396">
          <cell r="A1396" t="str">
            <v>Bitola 10 mm²</v>
          </cell>
          <cell r="B1396" t="str">
            <v>CB1</v>
          </cell>
          <cell r="C1396" t="str">
            <v>m</v>
          </cell>
          <cell r="D1396">
            <v>200</v>
          </cell>
          <cell r="E1396">
            <v>0.14299999999999999</v>
          </cell>
          <cell r="F1396">
            <v>28.6</v>
          </cell>
          <cell r="G1396">
            <v>0.15</v>
          </cell>
          <cell r="H1396">
            <v>30</v>
          </cell>
          <cell r="I1396" t="str">
            <v>B</v>
          </cell>
          <cell r="P1396">
            <v>0.15</v>
          </cell>
        </row>
        <row r="1397">
          <cell r="A1397" t="str">
            <v>Bitola 16 mm²</v>
          </cell>
          <cell r="B1397" t="str">
            <v>CB1</v>
          </cell>
          <cell r="C1397" t="str">
            <v>m</v>
          </cell>
          <cell r="D1397">
            <v>1100</v>
          </cell>
          <cell r="E1397">
            <v>0.20100000000000001</v>
          </cell>
          <cell r="F1397">
            <v>221.1</v>
          </cell>
          <cell r="G1397">
            <v>0.15</v>
          </cell>
          <cell r="H1397">
            <v>165</v>
          </cell>
          <cell r="I1397" t="str">
            <v>B</v>
          </cell>
          <cell r="P1397">
            <v>0.15</v>
          </cell>
        </row>
        <row r="1398">
          <cell r="A1398" t="str">
            <v>Bitola 25 mm²</v>
          </cell>
          <cell r="B1398" t="str">
            <v>CB1</v>
          </cell>
          <cell r="C1398" t="str">
            <v>m</v>
          </cell>
          <cell r="D1398">
            <v>100</v>
          </cell>
          <cell r="E1398">
            <v>0.314</v>
          </cell>
          <cell r="F1398">
            <v>31.4</v>
          </cell>
          <cell r="G1398">
            <v>0.2</v>
          </cell>
          <cell r="H1398">
            <v>20</v>
          </cell>
          <cell r="I1398" t="str">
            <v>B</v>
          </cell>
          <cell r="P1398">
            <v>0.2</v>
          </cell>
        </row>
        <row r="1399">
          <cell r="A1399" t="str">
            <v>Bitola 35 mm²</v>
          </cell>
          <cell r="B1399" t="str">
            <v>CB1</v>
          </cell>
          <cell r="C1399" t="str">
            <v>m</v>
          </cell>
          <cell r="D1399">
            <v>850</v>
          </cell>
          <cell r="E1399">
            <v>0.40300000000000002</v>
          </cell>
          <cell r="F1399">
            <v>342.55</v>
          </cell>
          <cell r="G1399">
            <v>0.2</v>
          </cell>
          <cell r="H1399">
            <v>170</v>
          </cell>
          <cell r="I1399" t="str">
            <v>B</v>
          </cell>
          <cell r="P1399">
            <v>0.2</v>
          </cell>
        </row>
        <row r="1400">
          <cell r="A1400" t="str">
            <v>Bitola 50 mm²</v>
          </cell>
          <cell r="B1400" t="str">
            <v>CB1</v>
          </cell>
          <cell r="C1400" t="str">
            <v>m</v>
          </cell>
          <cell r="D1400">
            <v>100</v>
          </cell>
          <cell r="E1400">
            <v>0.55200000000000005</v>
          </cell>
          <cell r="F1400">
            <v>55.2</v>
          </cell>
          <cell r="G1400">
            <v>0.2</v>
          </cell>
          <cell r="H1400">
            <v>20</v>
          </cell>
          <cell r="I1400" t="str">
            <v>B</v>
          </cell>
          <cell r="P1400">
            <v>0.2</v>
          </cell>
        </row>
        <row r="1401">
          <cell r="F1401">
            <v>0</v>
          </cell>
          <cell r="H1401">
            <v>0</v>
          </cell>
          <cell r="P1401">
            <v>0</v>
          </cell>
        </row>
        <row r="1402">
          <cell r="A1402" t="str">
            <v>Caixa de ligação quadrada em alumínio fundido, a prova de tempo, umidade, gases</v>
          </cell>
          <cell r="F1402">
            <v>0</v>
          </cell>
          <cell r="H1402">
            <v>0</v>
          </cell>
          <cell r="P1402">
            <v>0</v>
          </cell>
        </row>
        <row r="1403">
          <cell r="A1403" t="str">
            <v>vapores e pó, com junta vedação em neoprene:</v>
          </cell>
          <cell r="F1403">
            <v>0</v>
          </cell>
          <cell r="H1403">
            <v>0</v>
          </cell>
          <cell r="P1403">
            <v>0</v>
          </cell>
        </row>
        <row r="1404">
          <cell r="A1404" t="str">
            <v>Tamanho 220x275</v>
          </cell>
          <cell r="B1404" t="str">
            <v>CX</v>
          </cell>
          <cell r="C1404" t="str">
            <v>PC</v>
          </cell>
          <cell r="D1404">
            <v>5</v>
          </cell>
          <cell r="E1404">
            <v>10</v>
          </cell>
          <cell r="F1404">
            <v>50</v>
          </cell>
          <cell r="G1404">
            <v>20</v>
          </cell>
          <cell r="H1404">
            <v>100</v>
          </cell>
          <cell r="I1404" t="str">
            <v>Q</v>
          </cell>
          <cell r="P1404">
            <v>20</v>
          </cell>
        </row>
        <row r="1405">
          <cell r="A1405" t="str">
            <v>Tamanho 342X275</v>
          </cell>
          <cell r="B1405" t="str">
            <v>CX</v>
          </cell>
          <cell r="C1405" t="str">
            <v>PC</v>
          </cell>
          <cell r="D1405">
            <v>10</v>
          </cell>
          <cell r="E1405">
            <v>15</v>
          </cell>
          <cell r="F1405">
            <v>150</v>
          </cell>
          <cell r="G1405">
            <v>30</v>
          </cell>
          <cell r="H1405">
            <v>300</v>
          </cell>
          <cell r="I1405" t="str">
            <v>Q</v>
          </cell>
          <cell r="P1405">
            <v>30</v>
          </cell>
        </row>
        <row r="1406">
          <cell r="A1406" t="str">
            <v>Tamanho 685X350</v>
          </cell>
          <cell r="B1406" t="str">
            <v>CX</v>
          </cell>
          <cell r="C1406" t="str">
            <v>PC</v>
          </cell>
          <cell r="D1406">
            <v>10</v>
          </cell>
          <cell r="E1406">
            <v>20</v>
          </cell>
          <cell r="F1406">
            <v>200</v>
          </cell>
          <cell r="G1406">
            <v>40</v>
          </cell>
          <cell r="H1406">
            <v>400</v>
          </cell>
          <cell r="I1406" t="str">
            <v>Q</v>
          </cell>
          <cell r="P1406">
            <v>40</v>
          </cell>
        </row>
        <row r="1407">
          <cell r="F1407">
            <v>0</v>
          </cell>
          <cell r="H1407">
            <v>0</v>
          </cell>
          <cell r="P1407">
            <v>0</v>
          </cell>
        </row>
        <row r="1408">
          <cell r="A1408" t="str">
            <v>Projetor retangular fechado , uso externo sem equipa/o-fun liga Alfo:</v>
          </cell>
          <cell r="F1408">
            <v>0</v>
          </cell>
          <cell r="H1408">
            <v>0</v>
          </cell>
          <cell r="P1408">
            <v>0</v>
          </cell>
        </row>
        <row r="1409">
          <cell r="A1409" t="str">
            <v>400 W</v>
          </cell>
          <cell r="B1409" t="str">
            <v>LUM400</v>
          </cell>
          <cell r="C1409" t="str">
            <v>PC</v>
          </cell>
          <cell r="D1409">
            <v>6</v>
          </cell>
          <cell r="E1409">
            <v>10</v>
          </cell>
          <cell r="F1409">
            <v>60</v>
          </cell>
          <cell r="G1409">
            <v>8</v>
          </cell>
          <cell r="H1409">
            <v>48</v>
          </cell>
          <cell r="I1409" t="str">
            <v>Q</v>
          </cell>
          <cell r="P1409">
            <v>8</v>
          </cell>
        </row>
        <row r="1410">
          <cell r="F1410">
            <v>0</v>
          </cell>
          <cell r="H1410">
            <v>0</v>
          </cell>
          <cell r="P1410">
            <v>0</v>
          </cell>
        </row>
        <row r="1411">
          <cell r="A1411" t="str">
            <v>Caixa condulete em liga de alumínio fundido:</v>
          </cell>
          <cell r="F1411">
            <v>0</v>
          </cell>
          <cell r="H1411">
            <v>0</v>
          </cell>
          <cell r="P1411">
            <v>0</v>
          </cell>
        </row>
        <row r="1412">
          <cell r="A1412" t="str">
            <v>Diâmetro 3/4"</v>
          </cell>
          <cell r="B1412" t="str">
            <v>CX</v>
          </cell>
          <cell r="C1412" t="str">
            <v>PC</v>
          </cell>
          <cell r="D1412">
            <v>602</v>
          </cell>
          <cell r="E1412">
            <v>0.05</v>
          </cell>
          <cell r="F1412">
            <v>30.1</v>
          </cell>
          <cell r="G1412">
            <v>0.1</v>
          </cell>
          <cell r="H1412">
            <v>60.2</v>
          </cell>
          <cell r="I1412" t="str">
            <v>LE</v>
          </cell>
          <cell r="P1412">
            <v>0.1</v>
          </cell>
        </row>
        <row r="1413">
          <cell r="A1413" t="str">
            <v>Diâmetro 1"</v>
          </cell>
          <cell r="B1413" t="str">
            <v>CX</v>
          </cell>
          <cell r="C1413" t="str">
            <v>PC</v>
          </cell>
          <cell r="D1413">
            <v>73</v>
          </cell>
          <cell r="E1413">
            <v>0.05</v>
          </cell>
          <cell r="F1413">
            <v>3.65</v>
          </cell>
          <cell r="G1413">
            <v>0.1</v>
          </cell>
          <cell r="H1413">
            <v>7.3</v>
          </cell>
          <cell r="I1413" t="str">
            <v>LE</v>
          </cell>
          <cell r="P1413">
            <v>0.1</v>
          </cell>
        </row>
        <row r="1414">
          <cell r="A1414" t="str">
            <v>Diâmetro 11/2"</v>
          </cell>
          <cell r="B1414" t="str">
            <v>CX</v>
          </cell>
          <cell r="C1414" t="str">
            <v>PC</v>
          </cell>
          <cell r="D1414">
            <v>80</v>
          </cell>
          <cell r="E1414">
            <v>0.05</v>
          </cell>
          <cell r="F1414">
            <v>4</v>
          </cell>
          <cell r="G1414">
            <v>0.1</v>
          </cell>
          <cell r="H1414">
            <v>8</v>
          </cell>
          <cell r="I1414" t="str">
            <v>LE</v>
          </cell>
          <cell r="P1414">
            <v>0.1</v>
          </cell>
        </row>
        <row r="1415">
          <cell r="A1415" t="str">
            <v>Diâmetro 2"</v>
          </cell>
          <cell r="B1415" t="str">
            <v>CX</v>
          </cell>
          <cell r="C1415" t="str">
            <v>PC</v>
          </cell>
          <cell r="D1415">
            <v>40</v>
          </cell>
          <cell r="E1415">
            <v>0.1</v>
          </cell>
          <cell r="F1415">
            <v>4</v>
          </cell>
          <cell r="G1415">
            <v>0.1</v>
          </cell>
          <cell r="H1415">
            <v>4</v>
          </cell>
          <cell r="I1415" t="str">
            <v>LE</v>
          </cell>
          <cell r="P1415">
            <v>0.1</v>
          </cell>
        </row>
        <row r="1416">
          <cell r="A1416" t="str">
            <v>Diâmetro 3"</v>
          </cell>
          <cell r="B1416" t="str">
            <v>CX</v>
          </cell>
          <cell r="C1416" t="str">
            <v>PC</v>
          </cell>
          <cell r="D1416">
            <v>5</v>
          </cell>
          <cell r="E1416">
            <v>0.1</v>
          </cell>
          <cell r="F1416">
            <v>0.5</v>
          </cell>
          <cell r="G1416">
            <v>0.1</v>
          </cell>
          <cell r="H1416">
            <v>0.5</v>
          </cell>
          <cell r="I1416" t="str">
            <v>LE</v>
          </cell>
          <cell r="P1416">
            <v>0.1</v>
          </cell>
        </row>
        <row r="1417">
          <cell r="A1417" t="str">
            <v>Diâmetro 4"</v>
          </cell>
          <cell r="B1417" t="str">
            <v>CX</v>
          </cell>
          <cell r="C1417" t="str">
            <v>PC</v>
          </cell>
          <cell r="D1417">
            <v>2</v>
          </cell>
          <cell r="E1417">
            <v>0.1</v>
          </cell>
          <cell r="F1417">
            <v>0.2</v>
          </cell>
          <cell r="G1417">
            <v>0.1</v>
          </cell>
          <cell r="H1417">
            <v>0.2</v>
          </cell>
          <cell r="I1417" t="str">
            <v>LE</v>
          </cell>
          <cell r="P1417">
            <v>0.1</v>
          </cell>
        </row>
        <row r="1418">
          <cell r="F1418">
            <v>0</v>
          </cell>
          <cell r="H1418">
            <v>0</v>
          </cell>
          <cell r="P1418">
            <v>0</v>
          </cell>
        </row>
        <row r="1419">
          <cell r="A1419" t="str">
            <v>Perfis para suporte em ASTM A-36 pintado.</v>
          </cell>
          <cell r="C1419" t="str">
            <v>kg</v>
          </cell>
          <cell r="D1419">
            <v>1300</v>
          </cell>
          <cell r="E1419">
            <v>1</v>
          </cell>
          <cell r="F1419">
            <v>1300</v>
          </cell>
          <cell r="G1419">
            <v>0.15</v>
          </cell>
          <cell r="H1419">
            <v>195</v>
          </cell>
          <cell r="I1419" t="str">
            <v>F</v>
          </cell>
          <cell r="P1419">
            <v>0.15</v>
          </cell>
        </row>
        <row r="1420">
          <cell r="F1420">
            <v>0</v>
          </cell>
          <cell r="H1420">
            <v>0</v>
          </cell>
          <cell r="P1420">
            <v>0</v>
          </cell>
        </row>
        <row r="1421">
          <cell r="A1421" t="str">
            <v>Ferragem de aço galvanizado para suporte.</v>
          </cell>
          <cell r="C1421" t="str">
            <v>kg</v>
          </cell>
          <cell r="D1421">
            <v>925</v>
          </cell>
          <cell r="E1421">
            <v>1</v>
          </cell>
          <cell r="F1421">
            <v>925</v>
          </cell>
          <cell r="G1421">
            <v>0.2</v>
          </cell>
          <cell r="H1421">
            <v>185</v>
          </cell>
          <cell r="I1421" t="str">
            <v>LE</v>
          </cell>
          <cell r="P1421">
            <v>0.2</v>
          </cell>
        </row>
        <row r="1422">
          <cell r="F1422">
            <v>0</v>
          </cell>
          <cell r="H1422">
            <v>0</v>
          </cell>
          <cell r="P1422">
            <v>0</v>
          </cell>
        </row>
        <row r="1423">
          <cell r="A1423" t="str">
            <v>Barramento blindado, 2500 A, 45 kA, 480 V.</v>
          </cell>
          <cell r="B1423" t="str">
            <v>550-BB-01</v>
          </cell>
          <cell r="C1423" t="str">
            <v>m</v>
          </cell>
          <cell r="D1423">
            <v>15</v>
          </cell>
          <cell r="E1423">
            <v>5</v>
          </cell>
          <cell r="F1423">
            <v>75</v>
          </cell>
          <cell r="G1423">
            <v>3</v>
          </cell>
          <cell r="H1423">
            <v>45</v>
          </cell>
          <cell r="I1423" t="str">
            <v>Q</v>
          </cell>
          <cell r="P1423">
            <v>3</v>
          </cell>
        </row>
        <row r="1424">
          <cell r="F1424">
            <v>0</v>
          </cell>
          <cell r="H1424">
            <v>0</v>
          </cell>
          <cell r="P1424">
            <v>0</v>
          </cell>
        </row>
        <row r="1425">
          <cell r="A1425" t="str">
            <v>Barramento blindado, 2500 A, 45 kA, 480 V.</v>
          </cell>
          <cell r="B1425" t="str">
            <v>550-BB-06</v>
          </cell>
          <cell r="C1425" t="str">
            <v>m</v>
          </cell>
          <cell r="D1425">
            <v>12</v>
          </cell>
          <cell r="E1425">
            <v>5</v>
          </cell>
          <cell r="F1425">
            <v>60</v>
          </cell>
          <cell r="G1425">
            <v>3</v>
          </cell>
          <cell r="H1425">
            <v>36</v>
          </cell>
          <cell r="I1425" t="str">
            <v>Q</v>
          </cell>
          <cell r="P1425">
            <v>3</v>
          </cell>
        </row>
        <row r="1426">
          <cell r="F1426">
            <v>0</v>
          </cell>
          <cell r="H1426">
            <v>0</v>
          </cell>
          <cell r="P1426">
            <v>0</v>
          </cell>
        </row>
        <row r="1427">
          <cell r="A1427" t="str">
            <v>ÁREA - SUBESTAÇÃO 550-SE-03 E CICLONAGEM E FILTRAGEM</v>
          </cell>
          <cell r="F1427">
            <v>0</v>
          </cell>
          <cell r="H1427">
            <v>0</v>
          </cell>
          <cell r="P1427">
            <v>0</v>
          </cell>
        </row>
        <row r="1428">
          <cell r="A1428" t="str">
            <v>Transformador de potência: - 4 MVA</v>
          </cell>
          <cell r="B1428" t="str">
            <v>550-TF-03</v>
          </cell>
          <cell r="C1428" t="str">
            <v>UNID.</v>
          </cell>
          <cell r="D1428">
            <v>1</v>
          </cell>
          <cell r="E1428">
            <v>4000</v>
          </cell>
          <cell r="F1428">
            <v>4000</v>
          </cell>
          <cell r="G1428">
            <v>100</v>
          </cell>
          <cell r="H1428">
            <v>100</v>
          </cell>
          <cell r="I1428" t="str">
            <v>Q</v>
          </cell>
          <cell r="P1428">
            <v>100</v>
          </cell>
        </row>
        <row r="1429">
          <cell r="A1429" t="str">
            <v>Trifásico, instalação externa, isolamento em óleo mineral.</v>
          </cell>
          <cell r="F1429">
            <v>0</v>
          </cell>
          <cell r="H1429">
            <v>0</v>
          </cell>
          <cell r="P1429">
            <v>0</v>
          </cell>
        </row>
        <row r="1430">
          <cell r="A1430" t="str">
            <v>13,8 - 4,16kV, 4MVA</v>
          </cell>
          <cell r="F1430">
            <v>0</v>
          </cell>
          <cell r="H1430">
            <v>0</v>
          </cell>
          <cell r="P1430">
            <v>0</v>
          </cell>
        </row>
        <row r="1431">
          <cell r="F1431">
            <v>0</v>
          </cell>
          <cell r="H1431">
            <v>0</v>
          </cell>
          <cell r="P1431">
            <v>0</v>
          </cell>
        </row>
        <row r="1432">
          <cell r="A1432" t="str">
            <v>Transformador de potência: - 1,5 MVA</v>
          </cell>
          <cell r="B1432" t="str">
            <v>550-TF-04</v>
          </cell>
          <cell r="C1432" t="str">
            <v>UNID.</v>
          </cell>
          <cell r="D1432">
            <v>1</v>
          </cell>
          <cell r="E1432">
            <v>2000</v>
          </cell>
          <cell r="F1432">
            <v>2000</v>
          </cell>
          <cell r="G1432">
            <v>100</v>
          </cell>
          <cell r="H1432">
            <v>100</v>
          </cell>
          <cell r="I1432" t="str">
            <v>Q</v>
          </cell>
          <cell r="P1432">
            <v>100</v>
          </cell>
        </row>
        <row r="1433">
          <cell r="A1433" t="str">
            <v>Trifásico, instalação externa, isolamento em óleo mineral.</v>
          </cell>
          <cell r="F1433">
            <v>0</v>
          </cell>
          <cell r="H1433">
            <v>0</v>
          </cell>
          <cell r="P1433">
            <v>0</v>
          </cell>
        </row>
        <row r="1434">
          <cell r="A1434" t="str">
            <v>13.800 - 480V, 1,5 MVA</v>
          </cell>
          <cell r="F1434">
            <v>0</v>
          </cell>
          <cell r="H1434">
            <v>0</v>
          </cell>
          <cell r="P1434">
            <v>0</v>
          </cell>
        </row>
        <row r="1435">
          <cell r="F1435">
            <v>0</v>
          </cell>
          <cell r="H1435">
            <v>0</v>
          </cell>
          <cell r="P1435">
            <v>0</v>
          </cell>
        </row>
        <row r="1436">
          <cell r="A1436" t="str">
            <v>Transformador de controle: - 20 kVA</v>
          </cell>
          <cell r="B1436" t="str">
            <v>550-TK-02</v>
          </cell>
          <cell r="C1436" t="str">
            <v>UNID.</v>
          </cell>
          <cell r="D1436">
            <v>1</v>
          </cell>
          <cell r="E1436">
            <v>100</v>
          </cell>
          <cell r="F1436">
            <v>100</v>
          </cell>
          <cell r="G1436">
            <v>20</v>
          </cell>
          <cell r="H1436">
            <v>20</v>
          </cell>
          <cell r="I1436" t="str">
            <v>Q</v>
          </cell>
          <cell r="P1436">
            <v>20</v>
          </cell>
        </row>
        <row r="1437">
          <cell r="A1437" t="str">
            <v>Monofásico, instalação externa, isolamento em óleo mineral.</v>
          </cell>
          <cell r="F1437">
            <v>0</v>
          </cell>
          <cell r="H1437">
            <v>0</v>
          </cell>
          <cell r="P1437">
            <v>0</v>
          </cell>
        </row>
        <row r="1438">
          <cell r="A1438" t="str">
            <v>13.800 - 120V, 20 kVA, com blindagem eletrostática entre enrolamentos</v>
          </cell>
          <cell r="F1438">
            <v>0</v>
          </cell>
          <cell r="H1438">
            <v>0</v>
          </cell>
          <cell r="P1438">
            <v>0</v>
          </cell>
        </row>
        <row r="1439">
          <cell r="F1439">
            <v>0</v>
          </cell>
          <cell r="H1439">
            <v>0</v>
          </cell>
          <cell r="P1439">
            <v>0</v>
          </cell>
        </row>
        <row r="1440">
          <cell r="A1440" t="str">
            <v>Transformador de iluminação: - 75 kVA</v>
          </cell>
          <cell r="B1440" t="str">
            <v>550-TL-02</v>
          </cell>
          <cell r="C1440" t="str">
            <v>UNID.</v>
          </cell>
          <cell r="D1440">
            <v>1</v>
          </cell>
          <cell r="E1440">
            <v>100</v>
          </cell>
          <cell r="F1440">
            <v>100</v>
          </cell>
          <cell r="G1440">
            <v>20</v>
          </cell>
          <cell r="H1440">
            <v>20</v>
          </cell>
          <cell r="I1440" t="str">
            <v>Q</v>
          </cell>
          <cell r="P1440">
            <v>20</v>
          </cell>
        </row>
        <row r="1441">
          <cell r="A1441" t="str">
            <v>Trifásico, instalação externa, isolamento em óleo mineral.</v>
          </cell>
          <cell r="F1441">
            <v>0</v>
          </cell>
          <cell r="H1441">
            <v>0</v>
          </cell>
          <cell r="P1441">
            <v>0</v>
          </cell>
        </row>
        <row r="1442">
          <cell r="A1442" t="str">
            <v>13.800 - 380/220V, 75 kVA</v>
          </cell>
          <cell r="F1442">
            <v>0</v>
          </cell>
          <cell r="H1442">
            <v>0</v>
          </cell>
          <cell r="P1442">
            <v>0</v>
          </cell>
        </row>
        <row r="1443">
          <cell r="F1443">
            <v>0</v>
          </cell>
          <cell r="H1443">
            <v>0</v>
          </cell>
          <cell r="P1443">
            <v>0</v>
          </cell>
        </row>
        <row r="1444">
          <cell r="A1444" t="str">
            <v>Quadro de iluminação 380/220 Vca:</v>
          </cell>
          <cell r="B1444" t="str">
            <v>550-QL-07</v>
          </cell>
          <cell r="C1444" t="str">
            <v>UNID.</v>
          </cell>
          <cell r="D1444">
            <v>1</v>
          </cell>
          <cell r="E1444">
            <v>60</v>
          </cell>
          <cell r="F1444">
            <v>60</v>
          </cell>
          <cell r="G1444">
            <v>60</v>
          </cell>
          <cell r="H1444">
            <v>60</v>
          </cell>
          <cell r="I1444" t="str">
            <v>Q</v>
          </cell>
          <cell r="P1444">
            <v>60</v>
          </cell>
        </row>
        <row r="1445">
          <cell r="A1445" t="str">
            <v>Instalação externa, barramento trifásico e neutro.</v>
          </cell>
          <cell r="F1445">
            <v>0</v>
          </cell>
          <cell r="H1445">
            <v>0</v>
          </cell>
          <cell r="P1445">
            <v>0</v>
          </cell>
        </row>
        <row r="1446">
          <cell r="F1446">
            <v>0</v>
          </cell>
          <cell r="H1446">
            <v>0</v>
          </cell>
          <cell r="P1446">
            <v>0</v>
          </cell>
        </row>
        <row r="1447">
          <cell r="A1447" t="str">
            <v>Resistor de aterramento:</v>
          </cell>
          <cell r="B1447" t="str">
            <v>550-RA-03</v>
          </cell>
          <cell r="C1447" t="str">
            <v>UNID.</v>
          </cell>
          <cell r="D1447">
            <v>1</v>
          </cell>
          <cell r="E1447">
            <v>100</v>
          </cell>
          <cell r="F1447">
            <v>100</v>
          </cell>
          <cell r="G1447">
            <v>20</v>
          </cell>
          <cell r="H1447">
            <v>20</v>
          </cell>
          <cell r="I1447" t="str">
            <v>Q</v>
          </cell>
          <cell r="P1447">
            <v>20</v>
          </cell>
        </row>
        <row r="1448">
          <cell r="A1448" t="str">
            <v>Instalação externa, 2400V, 400A, 10s</v>
          </cell>
          <cell r="F1448">
            <v>0</v>
          </cell>
          <cell r="H1448">
            <v>0</v>
          </cell>
          <cell r="P1448">
            <v>0</v>
          </cell>
        </row>
        <row r="1449">
          <cell r="F1449">
            <v>0</v>
          </cell>
          <cell r="H1449">
            <v>0</v>
          </cell>
          <cell r="P1449">
            <v>0</v>
          </cell>
        </row>
        <row r="1450">
          <cell r="A1450" t="str">
            <v>Resistor de aterramento 277V:</v>
          </cell>
          <cell r="B1450" t="str">
            <v>550-RA-04</v>
          </cell>
          <cell r="C1450" t="str">
            <v>CJ</v>
          </cell>
          <cell r="D1450">
            <v>1</v>
          </cell>
          <cell r="E1450">
            <v>100</v>
          </cell>
          <cell r="F1450">
            <v>100</v>
          </cell>
          <cell r="G1450">
            <v>40</v>
          </cell>
          <cell r="H1450">
            <v>40</v>
          </cell>
          <cell r="I1450" t="str">
            <v>Q</v>
          </cell>
          <cell r="P1450">
            <v>40</v>
          </cell>
        </row>
        <row r="1451">
          <cell r="A1451" t="str">
            <v>Composto das seguintes unidades:</v>
          </cell>
          <cell r="F1451">
            <v>0</v>
          </cell>
          <cell r="H1451">
            <v>0</v>
          </cell>
          <cell r="P1451">
            <v>0</v>
          </cell>
        </row>
        <row r="1452">
          <cell r="A1452" t="str">
            <v>- resistor de  aterramento, instalação externa, 277v, 5a.</v>
          </cell>
          <cell r="F1452">
            <v>0</v>
          </cell>
          <cell r="H1452">
            <v>0</v>
          </cell>
          <cell r="P1452">
            <v>0</v>
          </cell>
        </row>
        <row r="1453">
          <cell r="A1453" t="str">
            <v>- painel de supervisão e alarme, instalação interna.</v>
          </cell>
          <cell r="F1453">
            <v>0</v>
          </cell>
          <cell r="H1453">
            <v>0</v>
          </cell>
          <cell r="P1453">
            <v>0</v>
          </cell>
        </row>
        <row r="1454">
          <cell r="F1454">
            <v>0</v>
          </cell>
          <cell r="H1454">
            <v>0</v>
          </cell>
          <cell r="P1454">
            <v>0</v>
          </cell>
        </row>
        <row r="1455">
          <cell r="A1455" t="str">
            <v>Quadro  de distribuição de 13,8 kV: - 5COL</v>
          </cell>
          <cell r="B1455" t="str">
            <v>550-QD-02</v>
          </cell>
          <cell r="C1455" t="str">
            <v>CJ</v>
          </cell>
          <cell r="D1455">
            <v>1</v>
          </cell>
          <cell r="E1455">
            <v>5000</v>
          </cell>
          <cell r="F1455">
            <v>5000</v>
          </cell>
          <cell r="G1455">
            <v>1000</v>
          </cell>
          <cell r="H1455">
            <v>1000</v>
          </cell>
          <cell r="I1455" t="str">
            <v>Q</v>
          </cell>
          <cell r="P1455">
            <v>1000</v>
          </cell>
        </row>
        <row r="1456">
          <cell r="A1456" t="str">
            <v xml:space="preserve">Instalação abrigada, tipo metal clad, 600A, 15kA , com uma coluna de entrada e </v>
          </cell>
          <cell r="F1456">
            <v>0</v>
          </cell>
          <cell r="H1456">
            <v>0</v>
          </cell>
          <cell r="P1456">
            <v>0</v>
          </cell>
        </row>
        <row r="1457">
          <cell r="A1457" t="str">
            <v>quatro colunas de saídas.</v>
          </cell>
          <cell r="F1457">
            <v>0</v>
          </cell>
          <cell r="H1457">
            <v>0</v>
          </cell>
          <cell r="P1457">
            <v>0</v>
          </cell>
        </row>
        <row r="1458">
          <cell r="F1458">
            <v>0</v>
          </cell>
          <cell r="H1458">
            <v>0</v>
          </cell>
          <cell r="P1458">
            <v>0</v>
          </cell>
        </row>
        <row r="1459">
          <cell r="A1459" t="str">
            <v>Centro controle motores de 4160 V: - 5COL</v>
          </cell>
          <cell r="B1459" t="str">
            <v>550-CM-03</v>
          </cell>
          <cell r="C1459" t="str">
            <v>CJ</v>
          </cell>
          <cell r="D1459">
            <v>1</v>
          </cell>
          <cell r="E1459">
            <v>5000</v>
          </cell>
          <cell r="F1459">
            <v>5000</v>
          </cell>
          <cell r="G1459">
            <v>1000</v>
          </cell>
          <cell r="H1459">
            <v>1000</v>
          </cell>
          <cell r="I1459" t="str">
            <v>Q</v>
          </cell>
          <cell r="P1459">
            <v>1000</v>
          </cell>
        </row>
        <row r="1460">
          <cell r="A1460" t="str">
            <v xml:space="preserve">Instalação interna, barramento 1200A, 31,5 kA, compartimentos  extraíveis,  entrada </v>
          </cell>
          <cell r="F1460">
            <v>0</v>
          </cell>
          <cell r="H1460">
            <v>0</v>
          </cell>
          <cell r="P1460">
            <v>0</v>
          </cell>
        </row>
        <row r="1461">
          <cell r="A1461" t="str">
            <v xml:space="preserve">com disjuntor à vácuo, saídas com contatores à  vácuo, com uma coluna de entrada e </v>
          </cell>
          <cell r="F1461">
            <v>0</v>
          </cell>
          <cell r="H1461">
            <v>0</v>
          </cell>
          <cell r="P1461">
            <v>0</v>
          </cell>
        </row>
        <row r="1462">
          <cell r="A1462" t="str">
            <v>quatro colunas de saídas.</v>
          </cell>
          <cell r="F1462">
            <v>0</v>
          </cell>
          <cell r="H1462">
            <v>0</v>
          </cell>
          <cell r="P1462">
            <v>0</v>
          </cell>
        </row>
        <row r="1463">
          <cell r="F1463">
            <v>0</v>
          </cell>
          <cell r="H1463">
            <v>0</v>
          </cell>
          <cell r="P1463">
            <v>0</v>
          </cell>
        </row>
        <row r="1464">
          <cell r="A1464" t="str">
            <v>Centro controle motores 480 V: - 8COL</v>
          </cell>
          <cell r="B1464" t="str">
            <v>550-CM-04</v>
          </cell>
          <cell r="C1464" t="str">
            <v>CJ</v>
          </cell>
          <cell r="D1464">
            <v>1</v>
          </cell>
          <cell r="E1464">
            <v>4800</v>
          </cell>
          <cell r="F1464">
            <v>4800</v>
          </cell>
          <cell r="G1464">
            <v>1200</v>
          </cell>
          <cell r="H1464">
            <v>1200</v>
          </cell>
          <cell r="I1464" t="str">
            <v>Q</v>
          </cell>
          <cell r="P1464">
            <v>1200</v>
          </cell>
        </row>
        <row r="1465">
          <cell r="A1465" t="str">
            <v xml:space="preserve">Instalação interna, barramento 3000A, 45 kA, gavetas extraíveis, entrada com </v>
          </cell>
          <cell r="F1465">
            <v>0</v>
          </cell>
          <cell r="H1465">
            <v>0</v>
          </cell>
          <cell r="P1465">
            <v>0</v>
          </cell>
        </row>
        <row r="1466">
          <cell r="A1466" t="str">
            <v>disjuntor power 2500A, com uma coluna de entrada e sete colunas de saídas.</v>
          </cell>
          <cell r="F1466">
            <v>0</v>
          </cell>
          <cell r="H1466">
            <v>0</v>
          </cell>
          <cell r="P1466">
            <v>0</v>
          </cell>
        </row>
        <row r="1467">
          <cell r="F1467">
            <v>0</v>
          </cell>
          <cell r="H1467">
            <v>0</v>
          </cell>
          <cell r="P1467">
            <v>0</v>
          </cell>
        </row>
        <row r="1468">
          <cell r="A1468" t="str">
            <v>Painel de conversores de freqüência, com os conversores 510-SZ-200/273, para motor - 100 CV</v>
          </cell>
          <cell r="B1468" t="str">
            <v>510-PV-10</v>
          </cell>
          <cell r="C1468" t="str">
            <v>UNID.</v>
          </cell>
          <cell r="D1468">
            <v>1</v>
          </cell>
          <cell r="E1468">
            <v>600</v>
          </cell>
          <cell r="F1468">
            <v>600</v>
          </cell>
          <cell r="G1468">
            <v>50</v>
          </cell>
          <cell r="H1468">
            <v>50</v>
          </cell>
          <cell r="I1468" t="str">
            <v>Q</v>
          </cell>
          <cell r="P1468">
            <v>50</v>
          </cell>
        </row>
        <row r="1469">
          <cell r="A1469" t="str">
            <v>de 100 cv e 50 cv  respectivamente.</v>
          </cell>
          <cell r="F1469">
            <v>0</v>
          </cell>
          <cell r="H1469">
            <v>0</v>
          </cell>
          <cell r="P1469">
            <v>0</v>
          </cell>
        </row>
        <row r="1470">
          <cell r="F1470">
            <v>0</v>
          </cell>
          <cell r="H1470">
            <v>0</v>
          </cell>
          <cell r="P1470">
            <v>0</v>
          </cell>
        </row>
        <row r="1471">
          <cell r="A1471" t="str">
            <v>Painel de conversores de freqüência, com os conversores 510-SZ-201/274, para motor - 100 CV</v>
          </cell>
          <cell r="B1471" t="str">
            <v>510-PV-11</v>
          </cell>
          <cell r="C1471" t="str">
            <v>UNID.</v>
          </cell>
          <cell r="D1471">
            <v>1</v>
          </cell>
          <cell r="E1471">
            <v>600</v>
          </cell>
          <cell r="F1471">
            <v>600</v>
          </cell>
          <cell r="G1471">
            <v>50</v>
          </cell>
          <cell r="H1471">
            <v>50</v>
          </cell>
          <cell r="I1471" t="str">
            <v>Q</v>
          </cell>
          <cell r="P1471">
            <v>50</v>
          </cell>
        </row>
        <row r="1472">
          <cell r="A1472" t="str">
            <v>de 100 cv e 50 cv  respectivamente.</v>
          </cell>
          <cell r="F1472">
            <v>0</v>
          </cell>
          <cell r="H1472">
            <v>0</v>
          </cell>
          <cell r="P1472">
            <v>0</v>
          </cell>
        </row>
        <row r="1473">
          <cell r="F1473">
            <v>0</v>
          </cell>
          <cell r="H1473">
            <v>0</v>
          </cell>
          <cell r="P1473">
            <v>0</v>
          </cell>
        </row>
        <row r="1474">
          <cell r="A1474" t="str">
            <v>Banco de capacitores 480 V: - 2 x 200 kVAr</v>
          </cell>
          <cell r="B1474" t="str">
            <v>550-BC-03</v>
          </cell>
          <cell r="C1474" t="str">
            <v>UNID.</v>
          </cell>
          <cell r="D1474">
            <v>1</v>
          </cell>
          <cell r="E1474">
            <v>200</v>
          </cell>
          <cell r="F1474">
            <v>200</v>
          </cell>
          <cell r="G1474">
            <v>40</v>
          </cell>
          <cell r="H1474">
            <v>40</v>
          </cell>
          <cell r="I1474" t="str">
            <v>Q</v>
          </cell>
          <cell r="P1474">
            <v>40</v>
          </cell>
        </row>
        <row r="1475">
          <cell r="A1475" t="str">
            <v>Instalação interna, 2 X 200 kVAr, automático.</v>
          </cell>
          <cell r="F1475">
            <v>0</v>
          </cell>
          <cell r="H1475">
            <v>0</v>
          </cell>
          <cell r="P1475">
            <v>0</v>
          </cell>
        </row>
        <row r="1476">
          <cell r="F1476">
            <v>0</v>
          </cell>
          <cell r="H1476">
            <v>0</v>
          </cell>
          <cell r="P1476">
            <v>0</v>
          </cell>
        </row>
        <row r="1477">
          <cell r="A1477" t="str">
            <v>Painel de iluminação 380/220 Vca:</v>
          </cell>
          <cell r="B1477" t="str">
            <v>550-PL-02</v>
          </cell>
          <cell r="C1477" t="str">
            <v>UNID.</v>
          </cell>
          <cell r="D1477">
            <v>1</v>
          </cell>
          <cell r="E1477">
            <v>600</v>
          </cell>
          <cell r="F1477">
            <v>600</v>
          </cell>
          <cell r="G1477">
            <v>100</v>
          </cell>
          <cell r="H1477">
            <v>100</v>
          </cell>
          <cell r="I1477" t="str">
            <v>Q</v>
          </cell>
          <cell r="P1477">
            <v>100</v>
          </cell>
        </row>
        <row r="1478">
          <cell r="A1478" t="str">
            <v xml:space="preserve">Instalação interna, barramento trifásico e neutro,  para alimentação de painéis </v>
          </cell>
          <cell r="F1478">
            <v>0</v>
          </cell>
          <cell r="H1478">
            <v>0</v>
          </cell>
          <cell r="P1478">
            <v>0</v>
          </cell>
        </row>
        <row r="1479">
          <cell r="A1479" t="str">
            <v>e circuitos de iluminação.</v>
          </cell>
          <cell r="F1479">
            <v>0</v>
          </cell>
          <cell r="H1479">
            <v>0</v>
          </cell>
          <cell r="P1479">
            <v>0</v>
          </cell>
        </row>
        <row r="1480">
          <cell r="F1480">
            <v>0</v>
          </cell>
          <cell r="H1480">
            <v>0</v>
          </cell>
          <cell r="P1480">
            <v>0</v>
          </cell>
        </row>
        <row r="1481">
          <cell r="A1481" t="str">
            <v>Quadro de resistência de aquecimento:</v>
          </cell>
          <cell r="B1481" t="str">
            <v>550-QR-02</v>
          </cell>
          <cell r="C1481" t="str">
            <v>UNID.</v>
          </cell>
          <cell r="D1481">
            <v>1</v>
          </cell>
          <cell r="E1481">
            <v>100</v>
          </cell>
          <cell r="F1481">
            <v>100</v>
          </cell>
          <cell r="G1481">
            <v>60</v>
          </cell>
          <cell r="H1481">
            <v>60</v>
          </cell>
          <cell r="I1481" t="str">
            <v>Q</v>
          </cell>
          <cell r="P1481">
            <v>60</v>
          </cell>
        </row>
        <row r="1482">
          <cell r="A1482" t="str">
            <v>Instalação interna, barramento trifásico e neutro, 380/220V</v>
          </cell>
          <cell r="F1482">
            <v>0</v>
          </cell>
          <cell r="H1482">
            <v>0</v>
          </cell>
          <cell r="P1482">
            <v>0</v>
          </cell>
        </row>
        <row r="1483">
          <cell r="F1483">
            <v>0</v>
          </cell>
          <cell r="H1483">
            <v>0</v>
          </cell>
          <cell r="P1483">
            <v>0</v>
          </cell>
        </row>
        <row r="1484">
          <cell r="A1484" t="str">
            <v>Quadro de iluminação 380/220 Vca</v>
          </cell>
          <cell r="B1484" t="str">
            <v>550-QL-03</v>
          </cell>
          <cell r="C1484" t="str">
            <v>CJ</v>
          </cell>
          <cell r="D1484">
            <v>1</v>
          </cell>
          <cell r="E1484">
            <v>60</v>
          </cell>
          <cell r="F1484">
            <v>60</v>
          </cell>
          <cell r="G1484">
            <v>60</v>
          </cell>
          <cell r="H1484">
            <v>60</v>
          </cell>
          <cell r="I1484" t="str">
            <v>Q</v>
          </cell>
          <cell r="P1484">
            <v>60</v>
          </cell>
        </row>
        <row r="1485">
          <cell r="A1485" t="str">
            <v>Instalação interna, barramento trifásico e neutro.</v>
          </cell>
          <cell r="F1485">
            <v>0</v>
          </cell>
          <cell r="H1485">
            <v>0</v>
          </cell>
          <cell r="P1485">
            <v>0</v>
          </cell>
        </row>
        <row r="1486">
          <cell r="F1486">
            <v>0</v>
          </cell>
          <cell r="H1486">
            <v>0</v>
          </cell>
          <cell r="P1486">
            <v>0</v>
          </cell>
        </row>
        <row r="1487">
          <cell r="A1487" t="str">
            <v>Quadro de iluminação de emergência, 380/220 Vca:</v>
          </cell>
          <cell r="B1487" t="str">
            <v>550-QE-02</v>
          </cell>
          <cell r="C1487" t="str">
            <v>UNID.</v>
          </cell>
          <cell r="D1487">
            <v>1</v>
          </cell>
          <cell r="E1487">
            <v>60</v>
          </cell>
          <cell r="F1487">
            <v>60</v>
          </cell>
          <cell r="G1487">
            <v>60</v>
          </cell>
          <cell r="H1487">
            <v>60</v>
          </cell>
          <cell r="I1487" t="str">
            <v>Q</v>
          </cell>
          <cell r="P1487">
            <v>60</v>
          </cell>
        </row>
        <row r="1488">
          <cell r="A1488" t="str">
            <v>Instalação interna, barramento trifásico e neutro.</v>
          </cell>
          <cell r="F1488">
            <v>0</v>
          </cell>
          <cell r="H1488">
            <v>0</v>
          </cell>
          <cell r="P1488">
            <v>0</v>
          </cell>
        </row>
        <row r="1489">
          <cell r="F1489">
            <v>0</v>
          </cell>
          <cell r="H1489">
            <v>0</v>
          </cell>
          <cell r="P1489">
            <v>0</v>
          </cell>
        </row>
        <row r="1490">
          <cell r="A1490" t="str">
            <v>Cabo de cobre nu, têmpera meia dura, formação em fios, encordoamento classe 2,</v>
          </cell>
          <cell r="F1490">
            <v>0</v>
          </cell>
          <cell r="H1490">
            <v>0</v>
          </cell>
          <cell r="P1490">
            <v>0</v>
          </cell>
        </row>
        <row r="1491">
          <cell r="A1491" t="str">
            <v>NBR 5111 e 7575:</v>
          </cell>
          <cell r="F1491">
            <v>0</v>
          </cell>
          <cell r="H1491">
            <v>0</v>
          </cell>
          <cell r="P1491">
            <v>0</v>
          </cell>
        </row>
        <row r="1492">
          <cell r="A1492" t="str">
            <v>Bitola 16 mm²</v>
          </cell>
          <cell r="B1492" t="str">
            <v>CBNU</v>
          </cell>
          <cell r="C1492" t="str">
            <v>kg</v>
          </cell>
          <cell r="D1492">
            <v>35</v>
          </cell>
          <cell r="E1492">
            <v>1</v>
          </cell>
          <cell r="F1492">
            <v>35</v>
          </cell>
          <cell r="G1492">
            <v>1</v>
          </cell>
          <cell r="H1492">
            <v>35</v>
          </cell>
          <cell r="I1492" t="str">
            <v>B</v>
          </cell>
          <cell r="P1492">
            <v>1</v>
          </cell>
        </row>
        <row r="1493">
          <cell r="A1493" t="str">
            <v>Bitola 25 mm²</v>
          </cell>
          <cell r="B1493" t="str">
            <v>CBNU</v>
          </cell>
          <cell r="C1493" t="str">
            <v>kg</v>
          </cell>
          <cell r="D1493">
            <v>50</v>
          </cell>
          <cell r="E1493">
            <v>1</v>
          </cell>
          <cell r="F1493">
            <v>50</v>
          </cell>
          <cell r="G1493">
            <v>1</v>
          </cell>
          <cell r="H1493">
            <v>50</v>
          </cell>
          <cell r="I1493" t="str">
            <v>B</v>
          </cell>
          <cell r="P1493">
            <v>1</v>
          </cell>
        </row>
        <row r="1494">
          <cell r="A1494" t="str">
            <v>Bitola 35 mm²</v>
          </cell>
          <cell r="B1494" t="str">
            <v>CBNU</v>
          </cell>
          <cell r="C1494" t="str">
            <v>kg</v>
          </cell>
          <cell r="D1494">
            <v>324</v>
          </cell>
          <cell r="E1494">
            <v>1</v>
          </cell>
          <cell r="F1494">
            <v>324</v>
          </cell>
          <cell r="G1494">
            <v>1</v>
          </cell>
          <cell r="H1494">
            <v>324</v>
          </cell>
          <cell r="I1494" t="str">
            <v>B</v>
          </cell>
          <cell r="P1494">
            <v>1</v>
          </cell>
        </row>
        <row r="1495">
          <cell r="F1495">
            <v>0</v>
          </cell>
          <cell r="H1495">
            <v>0</v>
          </cell>
          <cell r="P1495">
            <v>0</v>
          </cell>
        </row>
        <row r="1496">
          <cell r="A1496" t="str">
            <v xml:space="preserve">Cabo de cobre, têmpera mole, isolação em PVC 70'C antichama, 750V,  sem capa </v>
          </cell>
          <cell r="F1496">
            <v>0</v>
          </cell>
          <cell r="H1496">
            <v>0</v>
          </cell>
          <cell r="P1496">
            <v>0</v>
          </cell>
        </row>
        <row r="1497">
          <cell r="A1497" t="str">
            <v>protetora, encordoamento classe 2, NBR 6880:</v>
          </cell>
          <cell r="F1497">
            <v>0</v>
          </cell>
          <cell r="H1497">
            <v>0</v>
          </cell>
          <cell r="P1497">
            <v>0</v>
          </cell>
        </row>
        <row r="1498">
          <cell r="A1498" t="str">
            <v>Bitola 2,5 mm²</v>
          </cell>
          <cell r="B1498" t="str">
            <v>CB1</v>
          </cell>
          <cell r="C1498" t="str">
            <v>m</v>
          </cell>
          <cell r="D1498">
            <v>1260</v>
          </cell>
          <cell r="E1498">
            <v>5.8000000000000003E-2</v>
          </cell>
          <cell r="F1498">
            <v>73.08</v>
          </cell>
          <cell r="G1498">
            <v>0.15</v>
          </cell>
          <cell r="H1498">
            <v>189</v>
          </cell>
          <cell r="I1498" t="str">
            <v>B</v>
          </cell>
          <cell r="P1498">
            <v>0.15</v>
          </cell>
        </row>
        <row r="1499">
          <cell r="A1499" t="str">
            <v>Bitola 4 mm²</v>
          </cell>
          <cell r="B1499" t="str">
            <v>CB1</v>
          </cell>
          <cell r="C1499" t="str">
            <v>m</v>
          </cell>
          <cell r="D1499">
            <v>860</v>
          </cell>
          <cell r="E1499">
            <v>0.08</v>
          </cell>
          <cell r="F1499">
            <v>68.8</v>
          </cell>
          <cell r="G1499">
            <v>0.15</v>
          </cell>
          <cell r="H1499">
            <v>129</v>
          </cell>
          <cell r="I1499" t="str">
            <v>B</v>
          </cell>
          <cell r="P1499">
            <v>0.15</v>
          </cell>
        </row>
        <row r="1500">
          <cell r="F1500">
            <v>0</v>
          </cell>
          <cell r="H1500">
            <v>0</v>
          </cell>
          <cell r="P1500">
            <v>0</v>
          </cell>
        </row>
        <row r="1501">
          <cell r="A1501" t="str">
            <v xml:space="preserve">Tomada tetrapolar blindada de sobrepor, em alumínio fundido e miolo em material </v>
          </cell>
          <cell r="C1501" t="str">
            <v>PC</v>
          </cell>
          <cell r="D1501">
            <v>2</v>
          </cell>
          <cell r="E1501">
            <v>1</v>
          </cell>
          <cell r="F1501">
            <v>2</v>
          </cell>
          <cell r="G1501">
            <v>4</v>
          </cell>
          <cell r="H1501">
            <v>8</v>
          </cell>
          <cell r="I1501" t="str">
            <v>Q</v>
          </cell>
          <cell r="P1501">
            <v>4</v>
          </cell>
        </row>
        <row r="1502">
          <cell r="A1502" t="str">
            <v>isolante, com tampa basculante, conforme DIN 49450 e 49451 - 500V.</v>
          </cell>
          <cell r="F1502">
            <v>0</v>
          </cell>
          <cell r="H1502">
            <v>0</v>
          </cell>
          <cell r="P1502">
            <v>0</v>
          </cell>
        </row>
        <row r="1503">
          <cell r="F1503">
            <v>0</v>
          </cell>
          <cell r="H1503">
            <v>0</v>
          </cell>
          <cell r="P1503">
            <v>0</v>
          </cell>
        </row>
        <row r="1504">
          <cell r="A1504" t="str">
            <v xml:space="preserve">Tomada redonda fundida em liga de alumínio, 380V, a prova de TGVP com tampo mola, </v>
          </cell>
          <cell r="C1504" t="str">
            <v>PC</v>
          </cell>
          <cell r="D1504">
            <v>12</v>
          </cell>
          <cell r="E1504">
            <v>1</v>
          </cell>
          <cell r="F1504">
            <v>12</v>
          </cell>
          <cell r="G1504">
            <v>4</v>
          </cell>
          <cell r="H1504">
            <v>48</v>
          </cell>
          <cell r="I1504" t="str">
            <v>Q</v>
          </cell>
          <cell r="P1504">
            <v>4</v>
          </cell>
        </row>
        <row r="1505">
          <cell r="A1505" t="str">
            <v>orelhas de fixação, quatro entradas rosqueadas de 3/4" sendo 3 bujões plásticos.</v>
          </cell>
          <cell r="F1505">
            <v>0</v>
          </cell>
          <cell r="H1505">
            <v>0</v>
          </cell>
          <cell r="P1505">
            <v>0</v>
          </cell>
        </row>
        <row r="1506">
          <cell r="F1506">
            <v>0</v>
          </cell>
          <cell r="H1506">
            <v>0</v>
          </cell>
          <cell r="P1506">
            <v>0</v>
          </cell>
        </row>
        <row r="1507">
          <cell r="A1507" t="str">
            <v>Tomada universal 2P+T, montada em condulete.</v>
          </cell>
          <cell r="C1507" t="str">
            <v>PC</v>
          </cell>
          <cell r="D1507">
            <v>10</v>
          </cell>
          <cell r="E1507">
            <v>0.1</v>
          </cell>
          <cell r="F1507">
            <v>1</v>
          </cell>
          <cell r="G1507">
            <v>2</v>
          </cell>
          <cell r="H1507">
            <v>20</v>
          </cell>
          <cell r="I1507" t="str">
            <v>Q</v>
          </cell>
          <cell r="P1507">
            <v>2</v>
          </cell>
        </row>
        <row r="1508">
          <cell r="F1508">
            <v>0</v>
          </cell>
          <cell r="H1508">
            <v>0</v>
          </cell>
          <cell r="P1508">
            <v>0</v>
          </cell>
        </row>
        <row r="1509">
          <cell r="A1509" t="str">
            <v>Interruptor montado em caixa condulete.</v>
          </cell>
          <cell r="C1509" t="str">
            <v>PC</v>
          </cell>
          <cell r="D1509">
            <v>4</v>
          </cell>
          <cell r="E1509">
            <v>0.1</v>
          </cell>
          <cell r="F1509">
            <v>0.4</v>
          </cell>
          <cell r="G1509">
            <v>2</v>
          </cell>
          <cell r="H1509">
            <v>8</v>
          </cell>
          <cell r="I1509" t="str">
            <v>Q</v>
          </cell>
          <cell r="P1509">
            <v>2</v>
          </cell>
        </row>
        <row r="1510">
          <cell r="F1510">
            <v>0</v>
          </cell>
          <cell r="H1510">
            <v>0</v>
          </cell>
          <cell r="P1510">
            <v>0</v>
          </cell>
        </row>
        <row r="1511">
          <cell r="A1511" t="str">
            <v>Relé fotoelétrico montado em caixa condulete.</v>
          </cell>
          <cell r="C1511" t="str">
            <v>PC</v>
          </cell>
          <cell r="D1511">
            <v>2</v>
          </cell>
          <cell r="E1511">
            <v>0.1</v>
          </cell>
          <cell r="F1511">
            <v>0.2</v>
          </cell>
          <cell r="G1511">
            <v>2</v>
          </cell>
          <cell r="H1511">
            <v>4</v>
          </cell>
          <cell r="I1511" t="str">
            <v>Q</v>
          </cell>
          <cell r="P1511">
            <v>2</v>
          </cell>
        </row>
        <row r="1512">
          <cell r="F1512">
            <v>0</v>
          </cell>
          <cell r="H1512">
            <v>0</v>
          </cell>
          <cell r="P1512">
            <v>0</v>
          </cell>
        </row>
        <row r="1513">
          <cell r="A1513" t="str">
            <v>Eletroduto aço galvanizado a fogo c/ costura, comp. 3m, c/ uma luva e rosca nas duas</v>
          </cell>
          <cell r="F1513">
            <v>0</v>
          </cell>
          <cell r="H1513">
            <v>0</v>
          </cell>
          <cell r="P1513">
            <v>0</v>
          </cell>
        </row>
        <row r="1514">
          <cell r="A1514" t="str">
            <v xml:space="preserve">extremidades, norma DIN 2440, c/ proteção mecânica nas extremidades e rebarbas </v>
          </cell>
          <cell r="F1514">
            <v>0</v>
          </cell>
          <cell r="H1514">
            <v>0</v>
          </cell>
          <cell r="P1514">
            <v>0</v>
          </cell>
        </row>
        <row r="1515">
          <cell r="A1515" t="str">
            <v>removidas:</v>
          </cell>
          <cell r="F1515">
            <v>0</v>
          </cell>
          <cell r="H1515">
            <v>0</v>
          </cell>
          <cell r="P1515">
            <v>0</v>
          </cell>
        </row>
        <row r="1516">
          <cell r="A1516" t="str">
            <v>Diâmetro 3/4"    BSP</v>
          </cell>
          <cell r="B1516" t="str">
            <v>ELAG</v>
          </cell>
          <cell r="C1516" t="str">
            <v>m</v>
          </cell>
          <cell r="D1516">
            <v>635</v>
          </cell>
          <cell r="E1516">
            <v>1.7699999999999998</v>
          </cell>
          <cell r="F1516">
            <v>1123.95</v>
          </cell>
          <cell r="G1516">
            <v>1.25</v>
          </cell>
          <cell r="H1516">
            <v>793.75</v>
          </cell>
          <cell r="I1516" t="str">
            <v>LE</v>
          </cell>
          <cell r="P1516">
            <v>1.25</v>
          </cell>
        </row>
        <row r="1517">
          <cell r="A1517" t="str">
            <v>Diâmetro 1"       BSP</v>
          </cell>
          <cell r="B1517" t="str">
            <v>ELAG</v>
          </cell>
          <cell r="C1517" t="str">
            <v>m</v>
          </cell>
          <cell r="D1517">
            <v>126</v>
          </cell>
          <cell r="E1517">
            <v>2.63</v>
          </cell>
          <cell r="F1517">
            <v>331.38</v>
          </cell>
          <cell r="G1517">
            <v>1.25</v>
          </cell>
          <cell r="H1517">
            <v>157.5</v>
          </cell>
          <cell r="I1517" t="str">
            <v>LE</v>
          </cell>
          <cell r="P1517">
            <v>1.25</v>
          </cell>
        </row>
        <row r="1518">
          <cell r="A1518" t="str">
            <v>Diâmetro 11/2"  BSP</v>
          </cell>
          <cell r="B1518" t="str">
            <v>ELAG</v>
          </cell>
          <cell r="C1518" t="str">
            <v>m</v>
          </cell>
          <cell r="D1518">
            <v>719</v>
          </cell>
          <cell r="E1518">
            <v>4.24</v>
          </cell>
          <cell r="F1518">
            <v>3048.56</v>
          </cell>
          <cell r="G1518">
            <v>1.25</v>
          </cell>
          <cell r="H1518">
            <v>898.75</v>
          </cell>
          <cell r="I1518" t="str">
            <v>LE</v>
          </cell>
          <cell r="P1518">
            <v>1.25</v>
          </cell>
        </row>
        <row r="1519">
          <cell r="A1519" t="str">
            <v>Diâmetro 21/2"  BSP</v>
          </cell>
          <cell r="B1519" t="str">
            <v>ELAG</v>
          </cell>
          <cell r="C1519" t="str">
            <v>m</v>
          </cell>
          <cell r="D1519">
            <v>630</v>
          </cell>
          <cell r="E1519">
            <v>8.9</v>
          </cell>
          <cell r="F1519">
            <v>5607</v>
          </cell>
          <cell r="G1519">
            <v>1.5</v>
          </cell>
          <cell r="H1519">
            <v>945</v>
          </cell>
          <cell r="I1519" t="str">
            <v>LE</v>
          </cell>
          <cell r="P1519">
            <v>1.5</v>
          </cell>
        </row>
        <row r="1520">
          <cell r="A1520" t="str">
            <v>Diâmetro 3"       BSP</v>
          </cell>
          <cell r="B1520" t="str">
            <v>ELAG</v>
          </cell>
          <cell r="C1520" t="str">
            <v>m</v>
          </cell>
          <cell r="D1520">
            <v>218</v>
          </cell>
          <cell r="E1520">
            <v>11.6</v>
          </cell>
          <cell r="F1520">
            <v>2528.8000000000002</v>
          </cell>
          <cell r="G1520">
            <v>1.5</v>
          </cell>
          <cell r="H1520">
            <v>327</v>
          </cell>
          <cell r="I1520" t="str">
            <v>LE</v>
          </cell>
          <cell r="P1520">
            <v>1.5</v>
          </cell>
        </row>
        <row r="1521">
          <cell r="F1521">
            <v>0</v>
          </cell>
          <cell r="H1521">
            <v>0</v>
          </cell>
          <cell r="P1521">
            <v>0</v>
          </cell>
        </row>
        <row r="1522">
          <cell r="A1522" t="str">
            <v xml:space="preserve">Eletroduto flexível em rolo, tipo sealtubo, a prova de tempo, umidade, gases, vapores e </v>
          </cell>
          <cell r="F1522">
            <v>0</v>
          </cell>
          <cell r="H1522">
            <v>0</v>
          </cell>
          <cell r="P1522">
            <v>0</v>
          </cell>
        </row>
        <row r="1523">
          <cell r="A1523" t="str">
            <v>pó, constituído por fita de aço doce c/ revestimento externo em polivinil-clorídrico:</v>
          </cell>
          <cell r="F1523">
            <v>0</v>
          </cell>
          <cell r="H1523">
            <v>0</v>
          </cell>
          <cell r="P1523">
            <v>0</v>
          </cell>
        </row>
        <row r="1524">
          <cell r="A1524" t="str">
            <v>Diâmetro 3/4"</v>
          </cell>
          <cell r="B1524" t="str">
            <v>ELFL</v>
          </cell>
          <cell r="C1524" t="str">
            <v>m</v>
          </cell>
          <cell r="D1524">
            <v>4</v>
          </cell>
          <cell r="E1524">
            <v>0.88</v>
          </cell>
          <cell r="F1524">
            <v>3.52</v>
          </cell>
          <cell r="G1524">
            <v>1.5</v>
          </cell>
          <cell r="H1524">
            <v>6</v>
          </cell>
          <cell r="I1524" t="str">
            <v>LE</v>
          </cell>
          <cell r="P1524">
            <v>1.5</v>
          </cell>
        </row>
        <row r="1525">
          <cell r="A1525" t="str">
            <v>Diâmetro 1"</v>
          </cell>
          <cell r="B1525" t="str">
            <v>ELFL</v>
          </cell>
          <cell r="C1525" t="str">
            <v>m</v>
          </cell>
          <cell r="D1525">
            <v>7</v>
          </cell>
          <cell r="E1525">
            <v>1.32</v>
          </cell>
          <cell r="F1525">
            <v>9.24</v>
          </cell>
          <cell r="G1525">
            <v>1.5</v>
          </cell>
          <cell r="H1525">
            <v>10.5</v>
          </cell>
          <cell r="I1525" t="str">
            <v>LE</v>
          </cell>
          <cell r="P1525">
            <v>1.5</v>
          </cell>
        </row>
        <row r="1526">
          <cell r="A1526" t="str">
            <v>Diâmetro 11/2"</v>
          </cell>
          <cell r="B1526" t="str">
            <v>ELFL</v>
          </cell>
          <cell r="C1526" t="str">
            <v>m</v>
          </cell>
          <cell r="D1526">
            <v>7</v>
          </cell>
          <cell r="E1526">
            <v>2.12</v>
          </cell>
          <cell r="F1526">
            <v>14.84</v>
          </cell>
          <cell r="G1526">
            <v>1.5</v>
          </cell>
          <cell r="H1526">
            <v>10.5</v>
          </cell>
          <cell r="I1526" t="str">
            <v>LE</v>
          </cell>
          <cell r="P1526">
            <v>1.5</v>
          </cell>
        </row>
        <row r="1527">
          <cell r="A1527" t="str">
            <v>Diâmetro 21/2"</v>
          </cell>
          <cell r="B1527" t="str">
            <v>ELFL</v>
          </cell>
          <cell r="C1527" t="str">
            <v>m</v>
          </cell>
          <cell r="D1527">
            <v>1</v>
          </cell>
          <cell r="E1527">
            <v>4.45</v>
          </cell>
          <cell r="F1527">
            <v>4.45</v>
          </cell>
          <cell r="G1527">
            <v>1.8</v>
          </cell>
          <cell r="H1527">
            <v>1.8</v>
          </cell>
          <cell r="I1527" t="str">
            <v>LE</v>
          </cell>
          <cell r="P1527">
            <v>1.8</v>
          </cell>
        </row>
        <row r="1528">
          <cell r="A1528" t="str">
            <v>Diâmetro 3"</v>
          </cell>
          <cell r="B1528" t="str">
            <v>ELFL</v>
          </cell>
          <cell r="C1528" t="str">
            <v>m</v>
          </cell>
          <cell r="D1528">
            <v>8</v>
          </cell>
          <cell r="E1528">
            <v>5.8</v>
          </cell>
          <cell r="F1528">
            <v>46.4</v>
          </cell>
          <cell r="G1528">
            <v>1.8</v>
          </cell>
          <cell r="H1528">
            <v>14.4</v>
          </cell>
          <cell r="I1528" t="str">
            <v>LE</v>
          </cell>
          <cell r="P1528">
            <v>1.8</v>
          </cell>
        </row>
        <row r="1529">
          <cell r="F1529">
            <v>0</v>
          </cell>
          <cell r="H1529">
            <v>0</v>
          </cell>
          <cell r="P1529">
            <v>0</v>
          </cell>
        </row>
        <row r="1530">
          <cell r="A1530" t="str">
            <v xml:space="preserve">Luminária p/ lamp. "V. sódio" c/ reator incorporado AFP-220V-60Hz, em liga esp. alum. </v>
          </cell>
          <cell r="F1530">
            <v>0</v>
          </cell>
          <cell r="H1530">
            <v>0</v>
          </cell>
          <cell r="P1530">
            <v>0</v>
          </cell>
        </row>
        <row r="1531">
          <cell r="A1531" t="str">
            <v xml:space="preserve">fundi. globo boro-silicato, base E-27 p/ lamp. até 70W e E-40 p/ lamp. 250W, entr. </v>
          </cell>
          <cell r="F1531">
            <v>0</v>
          </cell>
          <cell r="H1531">
            <v>0</v>
          </cell>
          <cell r="P1531">
            <v>0</v>
          </cell>
        </row>
        <row r="1532">
          <cell r="A1532" t="str">
            <v>rosq. 3/4" BSP:</v>
          </cell>
          <cell r="F1532">
            <v>0</v>
          </cell>
          <cell r="H1532">
            <v>0</v>
          </cell>
          <cell r="P1532">
            <v>0</v>
          </cell>
        </row>
        <row r="1533">
          <cell r="A1533" t="str">
            <v>PEND. 70W</v>
          </cell>
          <cell r="B1533" t="str">
            <v>LUM70</v>
          </cell>
          <cell r="C1533" t="str">
            <v>PC</v>
          </cell>
          <cell r="D1533">
            <v>33</v>
          </cell>
          <cell r="E1533">
            <v>5</v>
          </cell>
          <cell r="F1533">
            <v>165</v>
          </cell>
          <cell r="G1533">
            <v>8</v>
          </cell>
          <cell r="H1533">
            <v>264</v>
          </cell>
          <cell r="I1533" t="str">
            <v>Q</v>
          </cell>
          <cell r="P1533">
            <v>8</v>
          </cell>
        </row>
        <row r="1534">
          <cell r="A1534" t="str">
            <v>ARAND. 30' 70W</v>
          </cell>
          <cell r="B1534" t="str">
            <v>LUM70</v>
          </cell>
          <cell r="C1534" t="str">
            <v>PC</v>
          </cell>
          <cell r="D1534">
            <v>3</v>
          </cell>
          <cell r="E1534">
            <v>5</v>
          </cell>
          <cell r="F1534">
            <v>15</v>
          </cell>
          <cell r="G1534">
            <v>8</v>
          </cell>
          <cell r="H1534">
            <v>24</v>
          </cell>
          <cell r="I1534" t="str">
            <v>Q</v>
          </cell>
          <cell r="P1534">
            <v>8</v>
          </cell>
        </row>
        <row r="1535">
          <cell r="A1535" t="str">
            <v>ARAND. 30' 150W</v>
          </cell>
          <cell r="B1535" t="str">
            <v>LUM150</v>
          </cell>
          <cell r="C1535" t="str">
            <v>PC</v>
          </cell>
          <cell r="D1535">
            <v>11</v>
          </cell>
          <cell r="E1535">
            <v>5</v>
          </cell>
          <cell r="F1535">
            <v>55</v>
          </cell>
          <cell r="G1535">
            <v>8</v>
          </cell>
          <cell r="H1535">
            <v>88</v>
          </cell>
          <cell r="I1535" t="str">
            <v>Q</v>
          </cell>
          <cell r="P1535">
            <v>8</v>
          </cell>
        </row>
        <row r="1536">
          <cell r="F1536">
            <v>0</v>
          </cell>
          <cell r="H1536">
            <v>0</v>
          </cell>
          <cell r="P1536">
            <v>0</v>
          </cell>
        </row>
        <row r="1537">
          <cell r="A1537" t="str">
            <v xml:space="preserve">Luminária tipo arandela, totalmente fechada para lâmpada vapor de sódio, corpo e </v>
          </cell>
          <cell r="F1537">
            <v>0</v>
          </cell>
          <cell r="H1537">
            <v>0</v>
          </cell>
          <cell r="P1537">
            <v>0</v>
          </cell>
        </row>
        <row r="1538">
          <cell r="A1538" t="str">
            <v>refletor em alumínio fundido.</v>
          </cell>
          <cell r="F1538">
            <v>0</v>
          </cell>
          <cell r="H1538">
            <v>0</v>
          </cell>
          <cell r="P1538">
            <v>0</v>
          </cell>
        </row>
        <row r="1539">
          <cell r="A1539" t="str">
            <v>VS-70W</v>
          </cell>
          <cell r="B1539" t="str">
            <v>LUM70</v>
          </cell>
          <cell r="C1539" t="str">
            <v>PC</v>
          </cell>
          <cell r="D1539">
            <v>15</v>
          </cell>
          <cell r="E1539">
            <v>5</v>
          </cell>
          <cell r="F1539">
            <v>75</v>
          </cell>
          <cell r="G1539">
            <v>8</v>
          </cell>
          <cell r="H1539">
            <v>120</v>
          </cell>
          <cell r="I1539" t="str">
            <v>Q</v>
          </cell>
          <cell r="P1539">
            <v>8</v>
          </cell>
        </row>
        <row r="1540">
          <cell r="F1540">
            <v>0</v>
          </cell>
          <cell r="H1540">
            <v>0</v>
          </cell>
          <cell r="P1540">
            <v>0</v>
          </cell>
        </row>
        <row r="1541">
          <cell r="A1541" t="str">
            <v>Luminária industr. c/ reator AFP, 220V, 60 Hz e ignitor quando necessário, incorp.</v>
          </cell>
          <cell r="F1541">
            <v>0</v>
          </cell>
          <cell r="H1541">
            <v>0</v>
          </cell>
          <cell r="P1541">
            <v>0</v>
          </cell>
        </row>
        <row r="1542">
          <cell r="A1542" t="str">
            <v>em caixa apropriada, c/ rosca 3/4", BSP corpo, suporte, caixa em liga de alum., refletor</v>
          </cell>
          <cell r="F1542">
            <v>0</v>
          </cell>
          <cell r="H1542">
            <v>0</v>
          </cell>
          <cell r="P1542">
            <v>0</v>
          </cell>
        </row>
        <row r="1543">
          <cell r="A1543" t="str">
            <v>repuxado em ch. de alum. acab. em esmalte e refletor anodiz., base E-40:</v>
          </cell>
          <cell r="F1543">
            <v>0</v>
          </cell>
          <cell r="H1543">
            <v>0</v>
          </cell>
          <cell r="P1543">
            <v>0</v>
          </cell>
        </row>
        <row r="1544">
          <cell r="A1544" t="str">
            <v>250W V.Sódio</v>
          </cell>
          <cell r="B1544" t="str">
            <v>LUM250</v>
          </cell>
          <cell r="C1544" t="str">
            <v>PC</v>
          </cell>
          <cell r="D1544">
            <v>20</v>
          </cell>
          <cell r="E1544">
            <v>10</v>
          </cell>
          <cell r="F1544">
            <v>200</v>
          </cell>
          <cell r="G1544">
            <v>8</v>
          </cell>
          <cell r="H1544">
            <v>160</v>
          </cell>
          <cell r="I1544" t="str">
            <v>Q</v>
          </cell>
          <cell r="P1544">
            <v>8</v>
          </cell>
        </row>
        <row r="1545">
          <cell r="F1545">
            <v>0</v>
          </cell>
          <cell r="H1545">
            <v>0</v>
          </cell>
          <cell r="P1545">
            <v>0</v>
          </cell>
        </row>
        <row r="1546">
          <cell r="A1546" t="str">
            <v xml:space="preserve">Luminária aberta para duas lâmpadas fluorescentes de 32W-220V-60Hz, fornecida </v>
          </cell>
          <cell r="C1546" t="str">
            <v>PC</v>
          </cell>
          <cell r="D1546">
            <v>30</v>
          </cell>
          <cell r="E1546">
            <v>10</v>
          </cell>
          <cell r="F1546">
            <v>300</v>
          </cell>
          <cell r="G1546">
            <v>8</v>
          </cell>
          <cell r="H1546">
            <v>240</v>
          </cell>
          <cell r="I1546" t="str">
            <v>Q</v>
          </cell>
          <cell r="P1546">
            <v>8</v>
          </cell>
        </row>
        <row r="1547">
          <cell r="A1547" t="str">
            <v>completa, com equipamentos auxiliares.</v>
          </cell>
          <cell r="F1547">
            <v>0</v>
          </cell>
          <cell r="H1547">
            <v>0</v>
          </cell>
          <cell r="P1547">
            <v>0</v>
          </cell>
        </row>
        <row r="1548">
          <cell r="F1548">
            <v>0</v>
          </cell>
          <cell r="H1548">
            <v>0</v>
          </cell>
          <cell r="P1548">
            <v>0</v>
          </cell>
        </row>
        <row r="1549">
          <cell r="A1549" t="str">
            <v>Unidade autônoma para iluminação de emergência, fornecida completa com todos os</v>
          </cell>
          <cell r="B1549" t="str">
            <v>LUMEM</v>
          </cell>
          <cell r="C1549" t="str">
            <v>PC</v>
          </cell>
          <cell r="D1549">
            <v>4</v>
          </cell>
          <cell r="E1549">
            <v>5</v>
          </cell>
          <cell r="F1549">
            <v>20</v>
          </cell>
          <cell r="G1549">
            <v>8</v>
          </cell>
          <cell r="H1549">
            <v>32</v>
          </cell>
          <cell r="I1549" t="str">
            <v>Q</v>
          </cell>
          <cell r="P1549">
            <v>8</v>
          </cell>
        </row>
        <row r="1550">
          <cell r="A1550" t="str">
            <v>acessórios incorporados, inclusive bateria e carregador.</v>
          </cell>
          <cell r="F1550">
            <v>0</v>
          </cell>
          <cell r="H1550">
            <v>0</v>
          </cell>
          <cell r="P1550">
            <v>0</v>
          </cell>
        </row>
        <row r="1551">
          <cell r="F1551">
            <v>0</v>
          </cell>
          <cell r="H1551">
            <v>0</v>
          </cell>
          <cell r="P1551">
            <v>0</v>
          </cell>
        </row>
        <row r="1552">
          <cell r="A1552" t="str">
            <v>Caixa de ligação quadrada em alumínio fundido, a prova de tempo, umidade, gases</v>
          </cell>
          <cell r="F1552">
            <v>0</v>
          </cell>
          <cell r="H1552">
            <v>0</v>
          </cell>
          <cell r="P1552">
            <v>0</v>
          </cell>
        </row>
        <row r="1553">
          <cell r="A1553" t="str">
            <v>vapores e pó, com junta vedação em neoprene:</v>
          </cell>
          <cell r="F1553">
            <v>0</v>
          </cell>
          <cell r="H1553">
            <v>0</v>
          </cell>
          <cell r="P1553">
            <v>0</v>
          </cell>
        </row>
        <row r="1554">
          <cell r="A1554" t="str">
            <v>Tamanho 220x220</v>
          </cell>
          <cell r="B1554" t="str">
            <v>CX</v>
          </cell>
          <cell r="C1554" t="str">
            <v>PC</v>
          </cell>
          <cell r="D1554">
            <v>3</v>
          </cell>
          <cell r="E1554">
            <v>10</v>
          </cell>
          <cell r="F1554">
            <v>30</v>
          </cell>
          <cell r="G1554">
            <v>20</v>
          </cell>
          <cell r="H1554">
            <v>60</v>
          </cell>
          <cell r="I1554" t="str">
            <v>Q</v>
          </cell>
          <cell r="P1554">
            <v>20</v>
          </cell>
        </row>
        <row r="1555">
          <cell r="F1555">
            <v>0</v>
          </cell>
          <cell r="H1555">
            <v>0</v>
          </cell>
          <cell r="P1555">
            <v>0</v>
          </cell>
        </row>
        <row r="1556">
          <cell r="A1556" t="str">
            <v>Escadas para cabo trecho reto, tipo prateleira, semi-pesado com abas voltadas para</v>
          </cell>
          <cell r="P1556">
            <v>0</v>
          </cell>
        </row>
        <row r="1557">
          <cell r="A1557" t="str">
            <v xml:space="preserve">fora , em aço galvanizado, constituído de duas longarinas de perfil "U" 4",  com </v>
          </cell>
          <cell r="F1557">
            <v>0</v>
          </cell>
          <cell r="H1557">
            <v>0</v>
          </cell>
          <cell r="P1557">
            <v>0</v>
          </cell>
        </row>
        <row r="1558">
          <cell r="A1558" t="str">
            <v>espaçamento máximo entre travessas de 250 mm, peça de 3 m.</v>
          </cell>
          <cell r="F1558">
            <v>0</v>
          </cell>
          <cell r="H1558">
            <v>0</v>
          </cell>
          <cell r="P1558">
            <v>0</v>
          </cell>
        </row>
        <row r="1559">
          <cell r="A1559" t="str">
            <v>L = 200 mm</v>
          </cell>
          <cell r="B1559" t="str">
            <v>ESC</v>
          </cell>
          <cell r="C1559" t="str">
            <v>PC</v>
          </cell>
          <cell r="D1559">
            <v>8</v>
          </cell>
          <cell r="E1559">
            <v>20.37</v>
          </cell>
          <cell r="F1559">
            <v>162.96</v>
          </cell>
          <cell r="G1559">
            <v>6</v>
          </cell>
          <cell r="H1559">
            <v>48</v>
          </cell>
          <cell r="I1559" t="str">
            <v>LE</v>
          </cell>
          <cell r="P1559">
            <v>6</v>
          </cell>
        </row>
        <row r="1560">
          <cell r="A1560" t="str">
            <v>L = 400 mm</v>
          </cell>
          <cell r="B1560" t="str">
            <v>ESC</v>
          </cell>
          <cell r="C1560" t="str">
            <v>PC</v>
          </cell>
          <cell r="D1560">
            <v>16</v>
          </cell>
          <cell r="E1560">
            <v>22.83</v>
          </cell>
          <cell r="F1560">
            <v>365.28</v>
          </cell>
          <cell r="G1560">
            <v>9</v>
          </cell>
          <cell r="H1560">
            <v>144</v>
          </cell>
          <cell r="I1560" t="str">
            <v>LE</v>
          </cell>
          <cell r="P1560">
            <v>9</v>
          </cell>
        </row>
        <row r="1561">
          <cell r="A1561" t="str">
            <v>L = 600 mm</v>
          </cell>
          <cell r="B1561" t="str">
            <v>ESC</v>
          </cell>
          <cell r="C1561" t="str">
            <v>PC</v>
          </cell>
          <cell r="D1561">
            <v>16</v>
          </cell>
          <cell r="E1561">
            <v>25.29</v>
          </cell>
          <cell r="F1561">
            <v>404.64</v>
          </cell>
          <cell r="G1561">
            <v>9</v>
          </cell>
          <cell r="H1561">
            <v>144</v>
          </cell>
          <cell r="I1561" t="str">
            <v>LE</v>
          </cell>
          <cell r="P1561">
            <v>9</v>
          </cell>
        </row>
        <row r="1562">
          <cell r="F1562">
            <v>0</v>
          </cell>
          <cell r="H1562">
            <v>0</v>
          </cell>
          <cell r="P1562">
            <v>0</v>
          </cell>
        </row>
        <row r="1563">
          <cell r="A1563" t="str">
            <v>Cabo de cobre, singelo, com isolamento em EPR p/ 8,7/15 kV, e capa em PVC:</v>
          </cell>
          <cell r="F1563">
            <v>0</v>
          </cell>
          <cell r="H1563">
            <v>0</v>
          </cell>
          <cell r="P1563">
            <v>0</v>
          </cell>
        </row>
        <row r="1564">
          <cell r="A1564" t="str">
            <v>Bitola 50 mm²</v>
          </cell>
          <cell r="B1564" t="str">
            <v>CB15</v>
          </cell>
          <cell r="C1564" t="str">
            <v>m</v>
          </cell>
          <cell r="D1564">
            <v>300</v>
          </cell>
          <cell r="E1564">
            <v>0.98299999999999998</v>
          </cell>
          <cell r="F1564">
            <v>294.89999999999998</v>
          </cell>
          <cell r="G1564">
            <v>0.5</v>
          </cell>
          <cell r="H1564">
            <v>150</v>
          </cell>
          <cell r="I1564" t="str">
            <v>B</v>
          </cell>
          <cell r="P1564">
            <v>0.5</v>
          </cell>
        </row>
        <row r="1565">
          <cell r="A1565" t="str">
            <v>Bitola 150 mm²</v>
          </cell>
          <cell r="B1565" t="str">
            <v>CB15</v>
          </cell>
          <cell r="C1565" t="str">
            <v>m</v>
          </cell>
          <cell r="D1565">
            <v>350</v>
          </cell>
          <cell r="E1565">
            <v>2.06</v>
          </cell>
          <cell r="F1565">
            <v>721</v>
          </cell>
          <cell r="G1565">
            <v>0.5</v>
          </cell>
          <cell r="H1565">
            <v>175</v>
          </cell>
          <cell r="I1565" t="str">
            <v>B</v>
          </cell>
          <cell r="P1565">
            <v>0.5</v>
          </cell>
        </row>
        <row r="1566">
          <cell r="F1566">
            <v>0</v>
          </cell>
          <cell r="H1566">
            <v>0</v>
          </cell>
          <cell r="P1566">
            <v>0</v>
          </cell>
        </row>
        <row r="1567">
          <cell r="A1567" t="str">
            <v>Cabo de cobre singelo, com isolamento em PVC p/ 0,6/1kV e capa em PVC:</v>
          </cell>
          <cell r="F1567">
            <v>0</v>
          </cell>
          <cell r="H1567">
            <v>0</v>
          </cell>
          <cell r="P1567">
            <v>0</v>
          </cell>
        </row>
        <row r="1568">
          <cell r="A1568" t="str">
            <v>Bitola 95 mm²</v>
          </cell>
          <cell r="B1568" t="str">
            <v>CB1</v>
          </cell>
          <cell r="C1568" t="str">
            <v>m</v>
          </cell>
          <cell r="D1568">
            <v>100</v>
          </cell>
          <cell r="E1568">
            <v>1.02</v>
          </cell>
          <cell r="F1568">
            <v>102</v>
          </cell>
          <cell r="G1568">
            <v>0.25</v>
          </cell>
          <cell r="H1568">
            <v>25</v>
          </cell>
          <cell r="I1568" t="str">
            <v>B</v>
          </cell>
          <cell r="P1568">
            <v>0.25</v>
          </cell>
        </row>
        <row r="1569">
          <cell r="A1569" t="str">
            <v>Bitola 120 mm²</v>
          </cell>
          <cell r="B1569" t="str">
            <v>CB1</v>
          </cell>
          <cell r="C1569" t="str">
            <v>m</v>
          </cell>
          <cell r="D1569">
            <v>100</v>
          </cell>
          <cell r="E1569">
            <v>1.25</v>
          </cell>
          <cell r="F1569">
            <v>125</v>
          </cell>
          <cell r="G1569">
            <v>0.25</v>
          </cell>
          <cell r="H1569">
            <v>25</v>
          </cell>
          <cell r="I1569" t="str">
            <v>B</v>
          </cell>
          <cell r="P1569">
            <v>0.25</v>
          </cell>
        </row>
        <row r="1570">
          <cell r="A1570" t="str">
            <v>Bitola 150 mm²</v>
          </cell>
          <cell r="B1570" t="str">
            <v>CB1</v>
          </cell>
          <cell r="C1570" t="str">
            <v>m</v>
          </cell>
          <cell r="D1570">
            <v>350</v>
          </cell>
          <cell r="E1570">
            <v>1.54</v>
          </cell>
          <cell r="F1570">
            <v>539</v>
          </cell>
          <cell r="G1570">
            <v>0.3</v>
          </cell>
          <cell r="H1570">
            <v>105</v>
          </cell>
          <cell r="I1570" t="str">
            <v>B</v>
          </cell>
          <cell r="P1570">
            <v>0.3</v>
          </cell>
        </row>
        <row r="1571">
          <cell r="F1571">
            <v>0</v>
          </cell>
          <cell r="H1571">
            <v>0</v>
          </cell>
          <cell r="P1571">
            <v>0</v>
          </cell>
        </row>
        <row r="1572">
          <cell r="A1572" t="str">
            <v>Cabo de cobre singelo, com isolamento em EPR p/ 3,6/6kV e capa em PVC:</v>
          </cell>
          <cell r="F1572">
            <v>0</v>
          </cell>
          <cell r="H1572">
            <v>0</v>
          </cell>
          <cell r="P1572">
            <v>0</v>
          </cell>
        </row>
        <row r="1573">
          <cell r="A1573" t="str">
            <v>Bitola 35 mm²</v>
          </cell>
          <cell r="B1573" t="str">
            <v>CB6</v>
          </cell>
          <cell r="C1573" t="str">
            <v>m</v>
          </cell>
          <cell r="D1573">
            <v>1050</v>
          </cell>
          <cell r="E1573">
            <v>0.69</v>
          </cell>
          <cell r="F1573">
            <v>724.5</v>
          </cell>
          <cell r="G1573">
            <v>0.5</v>
          </cell>
          <cell r="H1573">
            <v>525</v>
          </cell>
          <cell r="I1573" t="str">
            <v>B</v>
          </cell>
          <cell r="P1573">
            <v>0.5</v>
          </cell>
        </row>
        <row r="1574">
          <cell r="A1574" t="str">
            <v>Bitola 240 mm²</v>
          </cell>
          <cell r="B1574" t="str">
            <v>CB6</v>
          </cell>
          <cell r="C1574" t="str">
            <v>m</v>
          </cell>
          <cell r="D1574">
            <v>200</v>
          </cell>
          <cell r="E1574">
            <v>2.8119999999999998</v>
          </cell>
          <cell r="F1574">
            <v>562.4</v>
          </cell>
          <cell r="G1574">
            <v>0.5</v>
          </cell>
          <cell r="H1574">
            <v>100</v>
          </cell>
          <cell r="I1574" t="str">
            <v>B</v>
          </cell>
          <cell r="P1574">
            <v>0.5</v>
          </cell>
        </row>
        <row r="1575">
          <cell r="F1575">
            <v>0</v>
          </cell>
          <cell r="H1575">
            <v>0</v>
          </cell>
          <cell r="P1575">
            <v>0</v>
          </cell>
        </row>
        <row r="1576">
          <cell r="A1576" t="str">
            <v>Cabo de cobre multipolar, com isolamento em PVC p/ 0,6/1 kV e capa em PVC:</v>
          </cell>
          <cell r="F1576">
            <v>0</v>
          </cell>
          <cell r="H1576">
            <v>0</v>
          </cell>
          <cell r="P1576">
            <v>0</v>
          </cell>
        </row>
        <row r="1577">
          <cell r="A1577" t="str">
            <v>Bitola e formação: 1x4c#2,5mm²</v>
          </cell>
          <cell r="B1577" t="str">
            <v>CB1</v>
          </cell>
          <cell r="C1577" t="str">
            <v>m</v>
          </cell>
          <cell r="D1577">
            <v>300</v>
          </cell>
          <cell r="E1577">
            <v>0.23400000000000001</v>
          </cell>
          <cell r="F1577">
            <v>70.2</v>
          </cell>
          <cell r="G1577">
            <v>0.2</v>
          </cell>
          <cell r="H1577">
            <v>60</v>
          </cell>
          <cell r="I1577" t="str">
            <v>B</v>
          </cell>
          <cell r="P1577">
            <v>0.2</v>
          </cell>
        </row>
        <row r="1578">
          <cell r="A1578" t="str">
            <v>Bitola e formação: 1x4c#10mm²</v>
          </cell>
          <cell r="B1578" t="str">
            <v>CB1</v>
          </cell>
          <cell r="C1578" t="str">
            <v>m</v>
          </cell>
          <cell r="D1578">
            <v>150</v>
          </cell>
          <cell r="E1578">
            <v>0.61399999999999999</v>
          </cell>
          <cell r="F1578">
            <v>92.1</v>
          </cell>
          <cell r="G1578">
            <v>0.25</v>
          </cell>
          <cell r="H1578">
            <v>37.5</v>
          </cell>
          <cell r="I1578" t="str">
            <v>B</v>
          </cell>
          <cell r="P1578">
            <v>0.25</v>
          </cell>
        </row>
        <row r="1579">
          <cell r="A1579" t="str">
            <v>Bitola e formação: 1x4c#16mm²</v>
          </cell>
          <cell r="B1579" t="str">
            <v>CB1</v>
          </cell>
          <cell r="C1579" t="str">
            <v>m</v>
          </cell>
          <cell r="D1579">
            <v>320</v>
          </cell>
          <cell r="E1579">
            <v>0.88100000000000001</v>
          </cell>
          <cell r="F1579">
            <v>281.92</v>
          </cell>
          <cell r="G1579">
            <v>0.3</v>
          </cell>
          <cell r="H1579">
            <v>96</v>
          </cell>
          <cell r="I1579" t="str">
            <v>B</v>
          </cell>
          <cell r="P1579">
            <v>0.3</v>
          </cell>
        </row>
        <row r="1580">
          <cell r="A1580" t="str">
            <v>Bitola e formação: 1x4c#25mm²</v>
          </cell>
          <cell r="B1580" t="str">
            <v>CB1</v>
          </cell>
          <cell r="C1580" t="str">
            <v>m</v>
          </cell>
          <cell r="D1580">
            <v>50</v>
          </cell>
          <cell r="E1580">
            <v>1.375</v>
          </cell>
          <cell r="F1580">
            <v>68.75</v>
          </cell>
          <cell r="G1580">
            <v>0.3</v>
          </cell>
          <cell r="H1580">
            <v>15</v>
          </cell>
          <cell r="I1580" t="str">
            <v>B</v>
          </cell>
          <cell r="P1580">
            <v>0.3</v>
          </cell>
        </row>
        <row r="1581">
          <cell r="A1581" t="str">
            <v>Bitola e formação: 1x4c#35mm²</v>
          </cell>
          <cell r="B1581" t="str">
            <v>CB1</v>
          </cell>
          <cell r="C1581" t="str">
            <v>m</v>
          </cell>
          <cell r="D1581">
            <v>400</v>
          </cell>
          <cell r="E1581">
            <v>1.772</v>
          </cell>
          <cell r="F1581">
            <v>708.8</v>
          </cell>
          <cell r="G1581">
            <v>0.35</v>
          </cell>
          <cell r="H1581">
            <v>140</v>
          </cell>
          <cell r="I1581" t="str">
            <v>B</v>
          </cell>
          <cell r="P1581">
            <v>0.35</v>
          </cell>
        </row>
        <row r="1582">
          <cell r="A1582" t="str">
            <v>Bitola e formação: 1x4c#50mm²</v>
          </cell>
          <cell r="B1582" t="str">
            <v>CB1</v>
          </cell>
          <cell r="C1582" t="str">
            <v>m</v>
          </cell>
          <cell r="D1582">
            <v>120</v>
          </cell>
          <cell r="E1582">
            <v>2.4159999999999999</v>
          </cell>
          <cell r="F1582">
            <v>289.92</v>
          </cell>
          <cell r="G1582">
            <v>0.35</v>
          </cell>
          <cell r="H1582">
            <v>42</v>
          </cell>
          <cell r="I1582" t="str">
            <v>B</v>
          </cell>
          <cell r="P1582">
            <v>0.35</v>
          </cell>
        </row>
        <row r="1583">
          <cell r="F1583">
            <v>0</v>
          </cell>
          <cell r="H1583">
            <v>0</v>
          </cell>
          <cell r="P1583">
            <v>0</v>
          </cell>
        </row>
        <row r="1584">
          <cell r="A1584" t="str">
            <v>Caixa condulete em liga de alumínio fundido:</v>
          </cell>
          <cell r="F1584">
            <v>0</v>
          </cell>
          <cell r="H1584">
            <v>0</v>
          </cell>
          <cell r="P1584">
            <v>0</v>
          </cell>
        </row>
        <row r="1585">
          <cell r="A1585" t="str">
            <v>Diâmetro 3/4"</v>
          </cell>
          <cell r="B1585" t="str">
            <v>CX</v>
          </cell>
          <cell r="C1585" t="str">
            <v>PC</v>
          </cell>
          <cell r="D1585">
            <v>122</v>
          </cell>
          <cell r="E1585">
            <v>0.05</v>
          </cell>
          <cell r="F1585">
            <v>6.1</v>
          </cell>
          <cell r="G1585">
            <v>0.1</v>
          </cell>
          <cell r="H1585">
            <v>12.2</v>
          </cell>
          <cell r="I1585" t="str">
            <v>LE</v>
          </cell>
          <cell r="P1585">
            <v>0.1</v>
          </cell>
        </row>
        <row r="1586">
          <cell r="A1586" t="str">
            <v>Diâmetro 1"</v>
          </cell>
          <cell r="B1586" t="str">
            <v>CX</v>
          </cell>
          <cell r="C1586" t="str">
            <v>PC</v>
          </cell>
          <cell r="D1586">
            <v>18</v>
          </cell>
          <cell r="E1586">
            <v>0.05</v>
          </cell>
          <cell r="F1586">
            <v>0.9</v>
          </cell>
          <cell r="G1586">
            <v>0.1</v>
          </cell>
          <cell r="H1586">
            <v>1.8</v>
          </cell>
          <cell r="I1586" t="str">
            <v>LE</v>
          </cell>
          <cell r="P1586">
            <v>0.1</v>
          </cell>
        </row>
        <row r="1587">
          <cell r="A1587" t="str">
            <v>Diâmetro 11/2"</v>
          </cell>
          <cell r="B1587" t="str">
            <v>CX</v>
          </cell>
          <cell r="C1587" t="str">
            <v>PC</v>
          </cell>
          <cell r="D1587">
            <v>45</v>
          </cell>
          <cell r="E1587">
            <v>0.05</v>
          </cell>
          <cell r="F1587">
            <v>2.25</v>
          </cell>
          <cell r="G1587">
            <v>0.1</v>
          </cell>
          <cell r="H1587">
            <v>4.5</v>
          </cell>
          <cell r="I1587" t="str">
            <v>LE</v>
          </cell>
          <cell r="P1587">
            <v>0.1</v>
          </cell>
        </row>
        <row r="1588">
          <cell r="A1588" t="str">
            <v>Diâmetro 21/2"</v>
          </cell>
          <cell r="B1588" t="str">
            <v>CX</v>
          </cell>
          <cell r="C1588" t="str">
            <v>PC</v>
          </cell>
          <cell r="D1588">
            <v>4</v>
          </cell>
          <cell r="E1588">
            <v>0.1</v>
          </cell>
          <cell r="F1588">
            <v>0.4</v>
          </cell>
          <cell r="G1588">
            <v>0.1</v>
          </cell>
          <cell r="H1588">
            <v>0.4</v>
          </cell>
          <cell r="I1588" t="str">
            <v>LE</v>
          </cell>
          <cell r="P1588">
            <v>0.1</v>
          </cell>
        </row>
        <row r="1589">
          <cell r="F1589">
            <v>0</v>
          </cell>
          <cell r="H1589">
            <v>0</v>
          </cell>
          <cell r="P1589">
            <v>0</v>
          </cell>
        </row>
        <row r="1590">
          <cell r="A1590" t="str">
            <v>Perfis para suporte em ASTM A-36 pintado.</v>
          </cell>
          <cell r="C1590" t="str">
            <v>kg</v>
          </cell>
          <cell r="D1590">
            <v>500</v>
          </cell>
          <cell r="E1590">
            <v>1</v>
          </cell>
          <cell r="F1590">
            <v>500</v>
          </cell>
          <cell r="G1590">
            <v>0.15</v>
          </cell>
          <cell r="H1590">
            <v>75</v>
          </cell>
          <cell r="I1590" t="str">
            <v>F</v>
          </cell>
          <cell r="P1590">
            <v>0.15</v>
          </cell>
        </row>
        <row r="1591">
          <cell r="F1591">
            <v>0</v>
          </cell>
          <cell r="H1591">
            <v>0</v>
          </cell>
          <cell r="P1591">
            <v>0</v>
          </cell>
        </row>
        <row r="1592">
          <cell r="A1592" t="str">
            <v>Ferragem de aço galvanizado para suporte</v>
          </cell>
          <cell r="C1592" t="str">
            <v>kg</v>
          </cell>
          <cell r="D1592">
            <v>700</v>
          </cell>
          <cell r="E1592">
            <v>1</v>
          </cell>
          <cell r="F1592">
            <v>700</v>
          </cell>
          <cell r="G1592">
            <v>0.2</v>
          </cell>
          <cell r="H1592">
            <v>140</v>
          </cell>
          <cell r="I1592" t="str">
            <v>LE</v>
          </cell>
          <cell r="P1592">
            <v>0.2</v>
          </cell>
        </row>
        <row r="1593">
          <cell r="F1593">
            <v>0</v>
          </cell>
          <cell r="H1593">
            <v>0</v>
          </cell>
          <cell r="P1593">
            <v>0</v>
          </cell>
        </row>
        <row r="1594">
          <cell r="A1594" t="str">
            <v>Barramento blindado, 2500 A, 45 kA, 480 V.</v>
          </cell>
          <cell r="B1594" t="str">
            <v>550-BB-03</v>
          </cell>
          <cell r="C1594" t="str">
            <v>m</v>
          </cell>
          <cell r="D1594">
            <v>12</v>
          </cell>
          <cell r="E1594">
            <v>5</v>
          </cell>
          <cell r="F1594">
            <v>60</v>
          </cell>
          <cell r="G1594">
            <v>3</v>
          </cell>
          <cell r="H1594">
            <v>36</v>
          </cell>
          <cell r="I1594" t="str">
            <v>Q</v>
          </cell>
          <cell r="P1594">
            <v>3</v>
          </cell>
        </row>
        <row r="1595">
          <cell r="F1595">
            <v>0</v>
          </cell>
          <cell r="H1595">
            <v>0</v>
          </cell>
          <cell r="P1595">
            <v>0</v>
          </cell>
        </row>
        <row r="1596">
          <cell r="A1596" t="str">
            <v>ÁREA - SUBESTAÇÃO 550-SE-04 E FLOTAÇÃO</v>
          </cell>
          <cell r="F1596">
            <v>0</v>
          </cell>
          <cell r="H1596">
            <v>0</v>
          </cell>
          <cell r="P1596">
            <v>0</v>
          </cell>
        </row>
        <row r="1597">
          <cell r="A1597" t="str">
            <v>Trifásico, instalação externa, isolamento em óleo mineral: - 1,5 MVA</v>
          </cell>
          <cell r="B1597" t="str">
            <v>550-TF-05</v>
          </cell>
          <cell r="C1597" t="str">
            <v>UNID.</v>
          </cell>
          <cell r="D1597">
            <v>1</v>
          </cell>
          <cell r="E1597">
            <v>2000</v>
          </cell>
          <cell r="F1597">
            <v>2000</v>
          </cell>
          <cell r="G1597">
            <v>100</v>
          </cell>
          <cell r="H1597">
            <v>100</v>
          </cell>
          <cell r="I1597" t="str">
            <v>Q</v>
          </cell>
          <cell r="P1597">
            <v>100</v>
          </cell>
        </row>
        <row r="1598">
          <cell r="A1598" t="str">
            <v>13.800 - 0,48kV, 1,5MVA</v>
          </cell>
          <cell r="F1598">
            <v>0</v>
          </cell>
          <cell r="H1598">
            <v>0</v>
          </cell>
          <cell r="P1598">
            <v>0</v>
          </cell>
        </row>
        <row r="1599">
          <cell r="F1599">
            <v>0</v>
          </cell>
          <cell r="H1599">
            <v>0</v>
          </cell>
          <cell r="P1599">
            <v>0</v>
          </cell>
        </row>
        <row r="1600">
          <cell r="A1600" t="str">
            <v>Transformador de controle: - 20 kVA</v>
          </cell>
          <cell r="B1600" t="str">
            <v>550-TK-03</v>
          </cell>
          <cell r="C1600" t="str">
            <v>UNID.</v>
          </cell>
          <cell r="D1600">
            <v>1</v>
          </cell>
          <cell r="E1600">
            <v>100</v>
          </cell>
          <cell r="F1600">
            <v>100</v>
          </cell>
          <cell r="G1600">
            <v>20</v>
          </cell>
          <cell r="H1600">
            <v>20</v>
          </cell>
          <cell r="I1600" t="str">
            <v>Q</v>
          </cell>
          <cell r="P1600">
            <v>20</v>
          </cell>
        </row>
        <row r="1601">
          <cell r="A1601" t="str">
            <v>Monofásico, instalação externa, isolamento em óleo mineral.</v>
          </cell>
          <cell r="F1601">
            <v>0</v>
          </cell>
          <cell r="H1601">
            <v>0</v>
          </cell>
          <cell r="P1601">
            <v>0</v>
          </cell>
        </row>
        <row r="1602">
          <cell r="A1602" t="str">
            <v>13.800 - 120V, 20 kVA, com blindagem eletrostática entre enrolamentos</v>
          </cell>
          <cell r="F1602">
            <v>0</v>
          </cell>
          <cell r="H1602">
            <v>0</v>
          </cell>
          <cell r="P1602">
            <v>0</v>
          </cell>
        </row>
        <row r="1603">
          <cell r="F1603">
            <v>0</v>
          </cell>
          <cell r="H1603">
            <v>0</v>
          </cell>
          <cell r="P1603">
            <v>0</v>
          </cell>
        </row>
        <row r="1604">
          <cell r="A1604" t="str">
            <v>Transformador de iluminação: - 75 kVA</v>
          </cell>
          <cell r="B1604" t="str">
            <v>550-TL-03</v>
          </cell>
          <cell r="C1604" t="str">
            <v>UNID.</v>
          </cell>
          <cell r="D1604">
            <v>1</v>
          </cell>
          <cell r="E1604">
            <v>100</v>
          </cell>
          <cell r="F1604">
            <v>100</v>
          </cell>
          <cell r="G1604">
            <v>20</v>
          </cell>
          <cell r="H1604">
            <v>20</v>
          </cell>
          <cell r="I1604" t="str">
            <v>Q</v>
          </cell>
          <cell r="P1604">
            <v>20</v>
          </cell>
        </row>
        <row r="1605">
          <cell r="A1605" t="str">
            <v>Trifásico, instalação externa, isolamento em óleo mineral.</v>
          </cell>
          <cell r="F1605">
            <v>0</v>
          </cell>
          <cell r="H1605">
            <v>0</v>
          </cell>
          <cell r="P1605">
            <v>0</v>
          </cell>
        </row>
        <row r="1606">
          <cell r="A1606" t="str">
            <v>13.800 - 380/220V, 75 kVA</v>
          </cell>
          <cell r="F1606">
            <v>0</v>
          </cell>
          <cell r="H1606">
            <v>0</v>
          </cell>
          <cell r="P1606">
            <v>0</v>
          </cell>
        </row>
        <row r="1607">
          <cell r="F1607">
            <v>0</v>
          </cell>
          <cell r="H1607">
            <v>0</v>
          </cell>
          <cell r="P1607">
            <v>0</v>
          </cell>
        </row>
        <row r="1608">
          <cell r="A1608" t="str">
            <v xml:space="preserve">Resistor de aterramento 277 V: </v>
          </cell>
          <cell r="B1608" t="str">
            <v>550-RA-05</v>
          </cell>
          <cell r="C1608" t="str">
            <v>CJ.</v>
          </cell>
          <cell r="D1608">
            <v>1</v>
          </cell>
          <cell r="E1608">
            <v>100</v>
          </cell>
          <cell r="F1608">
            <v>100</v>
          </cell>
          <cell r="G1608">
            <v>40</v>
          </cell>
          <cell r="H1608">
            <v>40</v>
          </cell>
          <cell r="I1608" t="str">
            <v>Q</v>
          </cell>
          <cell r="P1608">
            <v>40</v>
          </cell>
        </row>
        <row r="1609">
          <cell r="A1609" t="str">
            <v>Composto das seguintes unidades:</v>
          </cell>
          <cell r="F1609">
            <v>0</v>
          </cell>
          <cell r="H1609">
            <v>0</v>
          </cell>
          <cell r="P1609">
            <v>0</v>
          </cell>
        </row>
        <row r="1610">
          <cell r="A1610" t="str">
            <v>- Resistor de  aterramento, instalação externa, 277V, 5A.</v>
          </cell>
          <cell r="F1610">
            <v>0</v>
          </cell>
          <cell r="H1610">
            <v>0</v>
          </cell>
          <cell r="P1610">
            <v>0</v>
          </cell>
        </row>
        <row r="1611">
          <cell r="A1611" t="str">
            <v xml:space="preserve">- Painel de supervisão e alarme, instalação interna. </v>
          </cell>
          <cell r="F1611">
            <v>0</v>
          </cell>
          <cell r="H1611">
            <v>0</v>
          </cell>
          <cell r="P1611">
            <v>0</v>
          </cell>
        </row>
        <row r="1612">
          <cell r="F1612">
            <v>0</v>
          </cell>
          <cell r="H1612">
            <v>0</v>
          </cell>
          <cell r="P1612">
            <v>0</v>
          </cell>
        </row>
        <row r="1613">
          <cell r="A1613" t="str">
            <v>Quadro  de distribuição de 13,8 kV - 4COL</v>
          </cell>
          <cell r="B1613" t="str">
            <v>550-QD-03</v>
          </cell>
          <cell r="C1613" t="str">
            <v>CJ.</v>
          </cell>
          <cell r="D1613">
            <v>1</v>
          </cell>
          <cell r="E1613">
            <v>4000</v>
          </cell>
          <cell r="F1613">
            <v>4000</v>
          </cell>
          <cell r="G1613">
            <v>800</v>
          </cell>
          <cell r="H1613">
            <v>800</v>
          </cell>
          <cell r="I1613" t="str">
            <v>Q</v>
          </cell>
          <cell r="P1613">
            <v>800</v>
          </cell>
        </row>
        <row r="1614">
          <cell r="A1614" t="str">
            <v xml:space="preserve">Instalação abrigada, tipo Metal Clad, 600A, 15kA, com uma coluna de entrada e três </v>
          </cell>
          <cell r="F1614">
            <v>0</v>
          </cell>
          <cell r="H1614">
            <v>0</v>
          </cell>
          <cell r="P1614">
            <v>0</v>
          </cell>
        </row>
        <row r="1615">
          <cell r="A1615" t="str">
            <v>colunas de saídas.</v>
          </cell>
          <cell r="F1615">
            <v>0</v>
          </cell>
          <cell r="H1615">
            <v>0</v>
          </cell>
          <cell r="P1615">
            <v>0</v>
          </cell>
        </row>
        <row r="1616">
          <cell r="F1616">
            <v>0</v>
          </cell>
          <cell r="H1616">
            <v>0</v>
          </cell>
          <cell r="P1616">
            <v>0</v>
          </cell>
        </row>
        <row r="1617">
          <cell r="A1617" t="str">
            <v>Centro controle motores 480V - 9COL</v>
          </cell>
          <cell r="B1617" t="str">
            <v>550-CM-05</v>
          </cell>
          <cell r="C1617" t="str">
            <v>CJ.</v>
          </cell>
          <cell r="D1617">
            <v>1</v>
          </cell>
          <cell r="E1617">
            <v>5400</v>
          </cell>
          <cell r="F1617">
            <v>5400</v>
          </cell>
          <cell r="G1617">
            <v>1350</v>
          </cell>
          <cell r="H1617">
            <v>1350</v>
          </cell>
          <cell r="I1617" t="str">
            <v>Q</v>
          </cell>
          <cell r="P1617">
            <v>1350</v>
          </cell>
        </row>
        <row r="1618">
          <cell r="A1618" t="str">
            <v xml:space="preserve">Instalação interna, barramento 3000A, 45 kA, gavetas extraíveis, entrada </v>
          </cell>
          <cell r="F1618">
            <v>0</v>
          </cell>
          <cell r="H1618">
            <v>0</v>
          </cell>
          <cell r="P1618">
            <v>0</v>
          </cell>
        </row>
        <row r="1619">
          <cell r="A1619" t="str">
            <v>com disjuntor Power 2500A, com uma coluna de entrada e oito colunas de saídas.</v>
          </cell>
          <cell r="F1619">
            <v>0</v>
          </cell>
          <cell r="H1619">
            <v>0</v>
          </cell>
          <cell r="P1619">
            <v>0</v>
          </cell>
        </row>
        <row r="1620">
          <cell r="F1620">
            <v>0</v>
          </cell>
          <cell r="H1620">
            <v>0</v>
          </cell>
          <cell r="P1620">
            <v>0</v>
          </cell>
        </row>
        <row r="1621">
          <cell r="A1621" t="str">
            <v>Painel de conversores de freqüência, com os conversores 510-SZ-600/602/630, para - 10 CV</v>
          </cell>
          <cell r="B1621" t="str">
            <v>510-PV-20</v>
          </cell>
          <cell r="C1621" t="str">
            <v>UNID.</v>
          </cell>
          <cell r="D1621">
            <v>1</v>
          </cell>
          <cell r="E1621">
            <v>600</v>
          </cell>
          <cell r="F1621">
            <v>600</v>
          </cell>
          <cell r="G1621">
            <v>30</v>
          </cell>
          <cell r="H1621">
            <v>30</v>
          </cell>
          <cell r="I1621" t="str">
            <v>Q</v>
          </cell>
          <cell r="P1621">
            <v>30</v>
          </cell>
        </row>
        <row r="1622">
          <cell r="A1622" t="str">
            <v>motores de 1cv, 10 cv e 2 cv  respectivamente.</v>
          </cell>
          <cell r="F1622">
            <v>0</v>
          </cell>
          <cell r="H1622">
            <v>0</v>
          </cell>
          <cell r="P1622">
            <v>0</v>
          </cell>
        </row>
        <row r="1623">
          <cell r="F1623">
            <v>0</v>
          </cell>
          <cell r="H1623">
            <v>0</v>
          </cell>
          <cell r="P1623">
            <v>0</v>
          </cell>
        </row>
        <row r="1624">
          <cell r="A1624" t="str">
            <v>Painel de conversores de freqüência, com os conversores 510-SZ-453/615/617, para - 5 CV</v>
          </cell>
          <cell r="B1624" t="str">
            <v>510-PV-21</v>
          </cell>
          <cell r="C1624" t="str">
            <v>UNID.</v>
          </cell>
          <cell r="D1624">
            <v>1</v>
          </cell>
          <cell r="E1624">
            <v>600</v>
          </cell>
          <cell r="F1624">
            <v>600</v>
          </cell>
          <cell r="G1624">
            <v>30</v>
          </cell>
          <cell r="H1624">
            <v>30</v>
          </cell>
          <cell r="I1624" t="str">
            <v>Q</v>
          </cell>
          <cell r="P1624">
            <v>30</v>
          </cell>
        </row>
        <row r="1625">
          <cell r="A1625" t="str">
            <v>motores de 1cv, 5 cv e 5 cv  respectivamente.</v>
          </cell>
          <cell r="F1625">
            <v>0</v>
          </cell>
          <cell r="H1625">
            <v>0</v>
          </cell>
          <cell r="P1625">
            <v>0</v>
          </cell>
        </row>
        <row r="1626">
          <cell r="F1626">
            <v>0</v>
          </cell>
          <cell r="H1626">
            <v>0</v>
          </cell>
          <cell r="P1626">
            <v>0</v>
          </cell>
        </row>
        <row r="1627">
          <cell r="A1627" t="str">
            <v>Painel de conversores de freqüência, com os conversores 510-SZ-454/503/616, para - 5 CV</v>
          </cell>
          <cell r="B1627" t="str">
            <v>510-PV-22</v>
          </cell>
          <cell r="C1627" t="str">
            <v>UNID.</v>
          </cell>
          <cell r="D1627">
            <v>1</v>
          </cell>
          <cell r="E1627">
            <v>600</v>
          </cell>
          <cell r="F1627">
            <v>600</v>
          </cell>
          <cell r="G1627">
            <v>30</v>
          </cell>
          <cell r="H1627">
            <v>30</v>
          </cell>
          <cell r="I1627" t="str">
            <v>Q</v>
          </cell>
          <cell r="P1627">
            <v>30</v>
          </cell>
        </row>
        <row r="1628">
          <cell r="A1628" t="str">
            <v>motores de 1cv, 3 cv e 5 cv  respectivamente.</v>
          </cell>
          <cell r="F1628">
            <v>0</v>
          </cell>
          <cell r="H1628">
            <v>0</v>
          </cell>
          <cell r="P1628">
            <v>0</v>
          </cell>
        </row>
        <row r="1629">
          <cell r="F1629">
            <v>0</v>
          </cell>
          <cell r="H1629">
            <v>0</v>
          </cell>
          <cell r="P1629">
            <v>0</v>
          </cell>
        </row>
        <row r="1630">
          <cell r="A1630" t="str">
            <v>Painel de conversores de freqüência, com os conversores 510-SZ-502/504/602.1, para - 7,5 CV</v>
          </cell>
          <cell r="B1630" t="str">
            <v>510-PV-23</v>
          </cell>
          <cell r="C1630" t="str">
            <v>UNID.</v>
          </cell>
          <cell r="D1630">
            <v>1</v>
          </cell>
          <cell r="E1630">
            <v>600</v>
          </cell>
          <cell r="F1630">
            <v>600</v>
          </cell>
          <cell r="G1630">
            <v>30</v>
          </cell>
          <cell r="H1630">
            <v>30</v>
          </cell>
          <cell r="I1630" t="str">
            <v>Q</v>
          </cell>
          <cell r="P1630">
            <v>30</v>
          </cell>
        </row>
        <row r="1631">
          <cell r="A1631" t="str">
            <v>motores de 3 cv, 3 cv e 7,5 cv  respectivamente.</v>
          </cell>
          <cell r="F1631">
            <v>0</v>
          </cell>
          <cell r="H1631">
            <v>0</v>
          </cell>
          <cell r="P1631">
            <v>0</v>
          </cell>
        </row>
        <row r="1632">
          <cell r="F1632">
            <v>0</v>
          </cell>
          <cell r="H1632">
            <v>0</v>
          </cell>
          <cell r="P1632">
            <v>0</v>
          </cell>
        </row>
        <row r="1633">
          <cell r="A1633" t="str">
            <v>Painel de conversores de freqüência, com os conversores 510-SZ-555.2/560, para - 15 CV</v>
          </cell>
          <cell r="B1633" t="str">
            <v>510-PV-24</v>
          </cell>
          <cell r="C1633" t="str">
            <v>UNID.</v>
          </cell>
          <cell r="D1633">
            <v>1</v>
          </cell>
          <cell r="E1633">
            <v>600</v>
          </cell>
          <cell r="F1633">
            <v>600</v>
          </cell>
          <cell r="G1633">
            <v>30</v>
          </cell>
          <cell r="H1633">
            <v>30</v>
          </cell>
          <cell r="I1633" t="str">
            <v>Q</v>
          </cell>
          <cell r="P1633">
            <v>30</v>
          </cell>
        </row>
        <row r="1634">
          <cell r="A1634" t="str">
            <v>motores de 12,5cv e 15 cv respectivamente.</v>
          </cell>
          <cell r="F1634">
            <v>0</v>
          </cell>
          <cell r="H1634">
            <v>0</v>
          </cell>
          <cell r="P1634">
            <v>0</v>
          </cell>
        </row>
        <row r="1635">
          <cell r="F1635">
            <v>0</v>
          </cell>
          <cell r="H1635">
            <v>0</v>
          </cell>
          <cell r="P1635">
            <v>0</v>
          </cell>
        </row>
        <row r="1636">
          <cell r="A1636" t="str">
            <v>Painel de conversores de freqüência, com os conversores 510-SZ-559/561, para - 12,5 CV</v>
          </cell>
          <cell r="B1636" t="str">
            <v>510-PV-25</v>
          </cell>
          <cell r="C1636" t="str">
            <v>UNID.</v>
          </cell>
          <cell r="D1636">
            <v>1</v>
          </cell>
          <cell r="E1636">
            <v>600</v>
          </cell>
          <cell r="F1636">
            <v>600</v>
          </cell>
          <cell r="G1636">
            <v>30</v>
          </cell>
          <cell r="H1636">
            <v>30</v>
          </cell>
          <cell r="I1636" t="str">
            <v>Q</v>
          </cell>
          <cell r="P1636">
            <v>30</v>
          </cell>
        </row>
        <row r="1637">
          <cell r="A1637" t="str">
            <v>motores de 12,5 cv.</v>
          </cell>
          <cell r="F1637">
            <v>0</v>
          </cell>
          <cell r="H1637">
            <v>0</v>
          </cell>
          <cell r="P1637">
            <v>0</v>
          </cell>
        </row>
        <row r="1638">
          <cell r="F1638">
            <v>0</v>
          </cell>
          <cell r="H1638">
            <v>0</v>
          </cell>
          <cell r="P1638">
            <v>0</v>
          </cell>
        </row>
        <row r="1639">
          <cell r="A1639" t="str">
            <v>Painel de conversores de freqüência, com os conversores 510-SZ-555.1/602.2, para - 15 CV</v>
          </cell>
          <cell r="B1639" t="str">
            <v>510-PV-26</v>
          </cell>
          <cell r="C1639" t="str">
            <v>UNID.</v>
          </cell>
          <cell r="D1639">
            <v>1</v>
          </cell>
          <cell r="E1639">
            <v>600</v>
          </cell>
          <cell r="F1639">
            <v>600</v>
          </cell>
          <cell r="G1639">
            <v>30</v>
          </cell>
          <cell r="H1639">
            <v>30</v>
          </cell>
          <cell r="I1639" t="str">
            <v>Q</v>
          </cell>
          <cell r="P1639">
            <v>30</v>
          </cell>
        </row>
        <row r="1640">
          <cell r="A1640" t="str">
            <v>motores de 7,5 cv e 15 cv respectivamente.</v>
          </cell>
          <cell r="F1640">
            <v>0</v>
          </cell>
          <cell r="H1640">
            <v>0</v>
          </cell>
          <cell r="P1640">
            <v>0</v>
          </cell>
        </row>
        <row r="1641">
          <cell r="F1641">
            <v>0</v>
          </cell>
          <cell r="H1641">
            <v>0</v>
          </cell>
          <cell r="P1641">
            <v>0</v>
          </cell>
        </row>
        <row r="1642">
          <cell r="A1642" t="str">
            <v>Painel de conversor de freqüência, com o conversor 510-SZ-150, para - 150 CV</v>
          </cell>
          <cell r="B1642" t="str">
            <v>510-PV-27</v>
          </cell>
          <cell r="C1642" t="str">
            <v>UNID.</v>
          </cell>
          <cell r="D1642">
            <v>1</v>
          </cell>
          <cell r="E1642">
            <v>600</v>
          </cell>
          <cell r="F1642">
            <v>600</v>
          </cell>
          <cell r="G1642">
            <v>50</v>
          </cell>
          <cell r="H1642">
            <v>50</v>
          </cell>
          <cell r="I1642" t="str">
            <v>Q</v>
          </cell>
          <cell r="P1642">
            <v>50</v>
          </cell>
        </row>
        <row r="1643">
          <cell r="A1643" t="str">
            <v>motor de 150 cv.</v>
          </cell>
          <cell r="F1643">
            <v>0</v>
          </cell>
          <cell r="H1643">
            <v>0</v>
          </cell>
          <cell r="P1643">
            <v>0</v>
          </cell>
        </row>
        <row r="1644">
          <cell r="F1644">
            <v>0</v>
          </cell>
          <cell r="H1644">
            <v>0</v>
          </cell>
          <cell r="P1644">
            <v>0</v>
          </cell>
        </row>
        <row r="1645">
          <cell r="A1645" t="str">
            <v>Painel de conversor de freqüência, com o conversor 510-SZ-151, para - 150 CV</v>
          </cell>
          <cell r="B1645" t="str">
            <v>510-PV-28</v>
          </cell>
          <cell r="C1645" t="str">
            <v>UNID.</v>
          </cell>
          <cell r="D1645">
            <v>1</v>
          </cell>
          <cell r="E1645">
            <v>600</v>
          </cell>
          <cell r="F1645">
            <v>600</v>
          </cell>
          <cell r="G1645">
            <v>50</v>
          </cell>
          <cell r="H1645">
            <v>50</v>
          </cell>
          <cell r="I1645" t="str">
            <v>Q</v>
          </cell>
          <cell r="P1645">
            <v>50</v>
          </cell>
        </row>
        <row r="1646">
          <cell r="A1646" t="str">
            <v>motor de 150 cv.</v>
          </cell>
          <cell r="F1646">
            <v>0</v>
          </cell>
          <cell r="H1646">
            <v>0</v>
          </cell>
          <cell r="P1646">
            <v>0</v>
          </cell>
        </row>
        <row r="1647">
          <cell r="F1647">
            <v>0</v>
          </cell>
          <cell r="H1647">
            <v>0</v>
          </cell>
          <cell r="P1647">
            <v>0</v>
          </cell>
        </row>
        <row r="1648">
          <cell r="A1648" t="str">
            <v>Painel de conversor de freqüência, com o conversor 510-SZ-110, para - 75 CV</v>
          </cell>
          <cell r="B1648" t="str">
            <v>510-PV-29</v>
          </cell>
          <cell r="C1648" t="str">
            <v>UNID.</v>
          </cell>
          <cell r="D1648">
            <v>1</v>
          </cell>
          <cell r="E1648">
            <v>600</v>
          </cell>
          <cell r="F1648">
            <v>600</v>
          </cell>
          <cell r="G1648">
            <v>50</v>
          </cell>
          <cell r="H1648">
            <v>50</v>
          </cell>
          <cell r="I1648" t="str">
            <v>Q</v>
          </cell>
          <cell r="P1648">
            <v>50</v>
          </cell>
        </row>
        <row r="1649">
          <cell r="A1649" t="str">
            <v>motor de 75 cv.</v>
          </cell>
          <cell r="F1649">
            <v>0</v>
          </cell>
          <cell r="H1649">
            <v>0</v>
          </cell>
          <cell r="P1649">
            <v>0</v>
          </cell>
        </row>
        <row r="1650">
          <cell r="F1650">
            <v>0</v>
          </cell>
          <cell r="H1650">
            <v>0</v>
          </cell>
          <cell r="P1650">
            <v>0</v>
          </cell>
        </row>
        <row r="1651">
          <cell r="A1651" t="str">
            <v>Painel de conversor de freqüência, com o conversor 510-SZ-111, para - 75 CV</v>
          </cell>
          <cell r="B1651" t="str">
            <v>510-PV-30</v>
          </cell>
          <cell r="C1651" t="str">
            <v>UNID.</v>
          </cell>
          <cell r="D1651">
            <v>1</v>
          </cell>
          <cell r="E1651">
            <v>600</v>
          </cell>
          <cell r="F1651">
            <v>600</v>
          </cell>
          <cell r="G1651">
            <v>50</v>
          </cell>
          <cell r="H1651">
            <v>50</v>
          </cell>
          <cell r="I1651" t="str">
            <v>Q</v>
          </cell>
          <cell r="P1651">
            <v>50</v>
          </cell>
        </row>
        <row r="1652">
          <cell r="A1652" t="str">
            <v>motor de 75 cv.</v>
          </cell>
          <cell r="F1652">
            <v>0</v>
          </cell>
          <cell r="H1652">
            <v>0</v>
          </cell>
          <cell r="P1652">
            <v>0</v>
          </cell>
        </row>
        <row r="1653">
          <cell r="F1653">
            <v>0</v>
          </cell>
          <cell r="H1653">
            <v>0</v>
          </cell>
          <cell r="P1653">
            <v>0</v>
          </cell>
        </row>
        <row r="1654">
          <cell r="A1654" t="str">
            <v>Banco de capacitores 480 V: - 2 x 100 kVAr</v>
          </cell>
          <cell r="B1654" t="str">
            <v>550-BC-04</v>
          </cell>
          <cell r="C1654" t="str">
            <v>UNID.</v>
          </cell>
          <cell r="D1654">
            <v>1</v>
          </cell>
          <cell r="E1654">
            <v>200</v>
          </cell>
          <cell r="F1654">
            <v>200</v>
          </cell>
          <cell r="G1654">
            <v>40</v>
          </cell>
          <cell r="H1654">
            <v>40</v>
          </cell>
          <cell r="I1654" t="str">
            <v>Q</v>
          </cell>
          <cell r="P1654">
            <v>40</v>
          </cell>
        </row>
        <row r="1655">
          <cell r="A1655" t="str">
            <v>Instalação interna, 2x100 kVAr, automático.</v>
          </cell>
          <cell r="F1655">
            <v>0</v>
          </cell>
          <cell r="H1655">
            <v>0</v>
          </cell>
          <cell r="P1655">
            <v>0</v>
          </cell>
        </row>
        <row r="1656">
          <cell r="F1656">
            <v>0</v>
          </cell>
          <cell r="H1656">
            <v>0</v>
          </cell>
          <cell r="P1656">
            <v>0</v>
          </cell>
        </row>
        <row r="1657">
          <cell r="A1657" t="str">
            <v>Painel de iluminação 380/220 Vca:</v>
          </cell>
          <cell r="B1657" t="str">
            <v>550-PL-03</v>
          </cell>
          <cell r="C1657" t="str">
            <v>UNID.</v>
          </cell>
          <cell r="D1657">
            <v>1</v>
          </cell>
          <cell r="E1657">
            <v>600</v>
          </cell>
          <cell r="F1657">
            <v>600</v>
          </cell>
          <cell r="G1657">
            <v>100</v>
          </cell>
          <cell r="H1657">
            <v>100</v>
          </cell>
          <cell r="I1657" t="str">
            <v>Q</v>
          </cell>
          <cell r="P1657">
            <v>100</v>
          </cell>
        </row>
        <row r="1658">
          <cell r="A1658" t="str">
            <v xml:space="preserve">Instalação interna, barramento trifásico e neutro, para alimentação de painéis </v>
          </cell>
          <cell r="F1658">
            <v>0</v>
          </cell>
          <cell r="H1658">
            <v>0</v>
          </cell>
          <cell r="P1658">
            <v>0</v>
          </cell>
        </row>
        <row r="1659">
          <cell r="A1659" t="str">
            <v>e circuitos de iluminação.</v>
          </cell>
          <cell r="F1659">
            <v>0</v>
          </cell>
          <cell r="H1659">
            <v>0</v>
          </cell>
          <cell r="P1659">
            <v>0</v>
          </cell>
        </row>
        <row r="1660">
          <cell r="F1660">
            <v>0</v>
          </cell>
          <cell r="H1660">
            <v>0</v>
          </cell>
          <cell r="P1660">
            <v>0</v>
          </cell>
        </row>
        <row r="1661">
          <cell r="A1661" t="str">
            <v>Quadro de iluminação 380/220 Vca:</v>
          </cell>
          <cell r="B1661" t="str">
            <v>550-QL-11</v>
          </cell>
          <cell r="C1661" t="str">
            <v>UNID.</v>
          </cell>
          <cell r="D1661">
            <v>1</v>
          </cell>
          <cell r="E1661">
            <v>60</v>
          </cell>
          <cell r="F1661">
            <v>60</v>
          </cell>
          <cell r="G1661">
            <v>60</v>
          </cell>
          <cell r="H1661">
            <v>60</v>
          </cell>
          <cell r="I1661" t="str">
            <v>Q</v>
          </cell>
          <cell r="P1661">
            <v>60</v>
          </cell>
        </row>
        <row r="1662">
          <cell r="A1662" t="str">
            <v>Instalação externa, barramento trifásico e neutro.</v>
          </cell>
          <cell r="F1662">
            <v>0</v>
          </cell>
          <cell r="H1662">
            <v>0</v>
          </cell>
          <cell r="P1662">
            <v>0</v>
          </cell>
        </row>
        <row r="1663">
          <cell r="F1663">
            <v>0</v>
          </cell>
          <cell r="H1663">
            <v>0</v>
          </cell>
          <cell r="P1663">
            <v>0</v>
          </cell>
        </row>
        <row r="1664">
          <cell r="A1664" t="str">
            <v>Quadro de iluminação de emergência, 380/220 Vca:</v>
          </cell>
          <cell r="B1664" t="str">
            <v>550-QE-03</v>
          </cell>
          <cell r="C1664" t="str">
            <v>UNID.</v>
          </cell>
          <cell r="D1664">
            <v>1</v>
          </cell>
          <cell r="E1664">
            <v>60</v>
          </cell>
          <cell r="F1664">
            <v>60</v>
          </cell>
          <cell r="G1664">
            <v>60</v>
          </cell>
          <cell r="H1664">
            <v>60</v>
          </cell>
          <cell r="I1664" t="str">
            <v>Q</v>
          </cell>
          <cell r="P1664">
            <v>60</v>
          </cell>
        </row>
        <row r="1665">
          <cell r="A1665" t="str">
            <v>Instalação interna, barramento trifásico e neutro.</v>
          </cell>
          <cell r="F1665">
            <v>0</v>
          </cell>
          <cell r="H1665">
            <v>0</v>
          </cell>
          <cell r="P1665">
            <v>0</v>
          </cell>
        </row>
        <row r="1666">
          <cell r="F1666">
            <v>0</v>
          </cell>
          <cell r="H1666">
            <v>0</v>
          </cell>
          <cell r="P1666">
            <v>0</v>
          </cell>
        </row>
        <row r="1667">
          <cell r="A1667" t="str">
            <v>Cabo de cobre nu, têmpera meia dura, formação em fios, encordoamento classe 2,</v>
          </cell>
          <cell r="F1667">
            <v>0</v>
          </cell>
          <cell r="H1667">
            <v>0</v>
          </cell>
          <cell r="P1667">
            <v>0</v>
          </cell>
        </row>
        <row r="1668">
          <cell r="A1668" t="str">
            <v>NBR 5111 e 7575:</v>
          </cell>
          <cell r="F1668">
            <v>0</v>
          </cell>
          <cell r="H1668">
            <v>0</v>
          </cell>
          <cell r="P1668">
            <v>0</v>
          </cell>
        </row>
        <row r="1669">
          <cell r="A1669" t="str">
            <v>Bitola 16 mm²</v>
          </cell>
          <cell r="B1669" t="str">
            <v>CBNU</v>
          </cell>
          <cell r="C1669" t="str">
            <v>kg</v>
          </cell>
          <cell r="D1669">
            <v>2</v>
          </cell>
          <cell r="E1669">
            <v>1</v>
          </cell>
          <cell r="F1669">
            <v>2</v>
          </cell>
          <cell r="G1669">
            <v>1</v>
          </cell>
          <cell r="H1669">
            <v>2</v>
          </cell>
          <cell r="I1669" t="str">
            <v>B</v>
          </cell>
          <cell r="P1669">
            <v>1</v>
          </cell>
        </row>
        <row r="1670">
          <cell r="A1670" t="str">
            <v>Bitola 25 mm²</v>
          </cell>
          <cell r="B1670" t="str">
            <v>CBNU</v>
          </cell>
          <cell r="C1670" t="str">
            <v>kg</v>
          </cell>
          <cell r="D1670">
            <v>18</v>
          </cell>
          <cell r="E1670">
            <v>1</v>
          </cell>
          <cell r="F1670">
            <v>18</v>
          </cell>
          <cell r="G1670">
            <v>1</v>
          </cell>
          <cell r="H1670">
            <v>18</v>
          </cell>
          <cell r="I1670" t="str">
            <v>B</v>
          </cell>
          <cell r="P1670">
            <v>1</v>
          </cell>
        </row>
        <row r="1671">
          <cell r="A1671" t="str">
            <v>Bitola 35 mm²</v>
          </cell>
          <cell r="B1671" t="str">
            <v>CBNU</v>
          </cell>
          <cell r="C1671" t="str">
            <v>kg</v>
          </cell>
          <cell r="D1671">
            <v>125</v>
          </cell>
          <cell r="E1671">
            <v>1</v>
          </cell>
          <cell r="F1671">
            <v>125</v>
          </cell>
          <cell r="G1671">
            <v>1</v>
          </cell>
          <cell r="H1671">
            <v>125</v>
          </cell>
          <cell r="I1671" t="str">
            <v>B</v>
          </cell>
          <cell r="P1671">
            <v>1</v>
          </cell>
        </row>
        <row r="1672">
          <cell r="F1672">
            <v>0</v>
          </cell>
          <cell r="H1672">
            <v>0</v>
          </cell>
          <cell r="P1672">
            <v>0</v>
          </cell>
        </row>
        <row r="1673">
          <cell r="A1673" t="str">
            <v xml:space="preserve">Cabo de cobre, têmpera mole, isolação em PVC 70'C antichama, 750V,  sem capa </v>
          </cell>
          <cell r="F1673">
            <v>0</v>
          </cell>
          <cell r="H1673">
            <v>0</v>
          </cell>
          <cell r="P1673">
            <v>0</v>
          </cell>
        </row>
        <row r="1674">
          <cell r="A1674" t="str">
            <v>protetora, encordoamento classe 2, NBR 6880:</v>
          </cell>
          <cell r="F1674">
            <v>0</v>
          </cell>
          <cell r="H1674">
            <v>0</v>
          </cell>
          <cell r="P1674">
            <v>0</v>
          </cell>
        </row>
        <row r="1675">
          <cell r="A1675" t="str">
            <v>Bitola 2,5 mm²</v>
          </cell>
          <cell r="B1675" t="str">
            <v>CB1</v>
          </cell>
          <cell r="C1675" t="str">
            <v>m</v>
          </cell>
          <cell r="D1675">
            <v>3300</v>
          </cell>
          <cell r="E1675">
            <v>5.8000000000000003E-2</v>
          </cell>
          <cell r="F1675">
            <v>191.4</v>
          </cell>
          <cell r="G1675">
            <v>0.15</v>
          </cell>
          <cell r="H1675">
            <v>495</v>
          </cell>
          <cell r="I1675" t="str">
            <v>B</v>
          </cell>
          <cell r="P1675">
            <v>0.15</v>
          </cell>
        </row>
        <row r="1676">
          <cell r="A1676" t="str">
            <v>Bitola 4 mm²</v>
          </cell>
          <cell r="B1676" t="str">
            <v>CB1</v>
          </cell>
          <cell r="C1676" t="str">
            <v>m</v>
          </cell>
          <cell r="D1676">
            <v>900</v>
          </cell>
          <cell r="E1676">
            <v>0.08</v>
          </cell>
          <cell r="F1676">
            <v>72</v>
          </cell>
          <cell r="G1676">
            <v>0.15</v>
          </cell>
          <cell r="H1676">
            <v>135</v>
          </cell>
          <cell r="I1676" t="str">
            <v>B</v>
          </cell>
          <cell r="P1676">
            <v>0.15</v>
          </cell>
        </row>
        <row r="1677">
          <cell r="F1677">
            <v>0</v>
          </cell>
          <cell r="H1677">
            <v>0</v>
          </cell>
          <cell r="P1677">
            <v>0</v>
          </cell>
        </row>
        <row r="1678">
          <cell r="A1678" t="str">
            <v>Cabo de potência tripolar, composto de fios de cobre nu, têmpera mole, isolação EPR</v>
          </cell>
          <cell r="F1678">
            <v>0</v>
          </cell>
          <cell r="H1678">
            <v>0</v>
          </cell>
          <cell r="P1678">
            <v>0</v>
          </cell>
        </row>
        <row r="1679">
          <cell r="A1679" t="str">
            <v>classe de tensão 0,6/1kV, com cobertura de PVC, de acordo com NBR 7286:</v>
          </cell>
          <cell r="F1679">
            <v>0</v>
          </cell>
          <cell r="H1679">
            <v>0</v>
          </cell>
          <cell r="P1679">
            <v>0</v>
          </cell>
        </row>
        <row r="1680">
          <cell r="A1680" t="str">
            <v>Bitola 3x2,5 mm²</v>
          </cell>
          <cell r="B1680" t="str">
            <v>CB1</v>
          </cell>
          <cell r="C1680" t="str">
            <v>m</v>
          </cell>
          <cell r="D1680">
            <v>4</v>
          </cell>
          <cell r="E1680">
            <v>0.193</v>
          </cell>
          <cell r="F1680">
            <v>0.77</v>
          </cell>
          <cell r="G1680">
            <v>0.2</v>
          </cell>
          <cell r="H1680">
            <v>0.8</v>
          </cell>
          <cell r="I1680" t="str">
            <v>B</v>
          </cell>
          <cell r="P1680">
            <v>0.2</v>
          </cell>
        </row>
        <row r="1681">
          <cell r="A1681" t="str">
            <v>Bitola 35 mm²</v>
          </cell>
          <cell r="B1681" t="str">
            <v>CB1</v>
          </cell>
          <cell r="C1681" t="str">
            <v>m</v>
          </cell>
          <cell r="D1681">
            <v>100</v>
          </cell>
          <cell r="E1681">
            <v>0.40300000000000002</v>
          </cell>
          <cell r="F1681">
            <v>40.299999999999997</v>
          </cell>
          <cell r="G1681">
            <v>0.2</v>
          </cell>
          <cell r="H1681">
            <v>20</v>
          </cell>
          <cell r="I1681" t="str">
            <v>B</v>
          </cell>
          <cell r="P1681">
            <v>0.2</v>
          </cell>
        </row>
        <row r="1682">
          <cell r="F1682">
            <v>0</v>
          </cell>
          <cell r="H1682">
            <v>0</v>
          </cell>
          <cell r="P1682">
            <v>0</v>
          </cell>
        </row>
        <row r="1683">
          <cell r="A1683" t="str">
            <v>Cabo singelo em fios de cobre nu, têmpera mole, capa interna e cobertura em PVC 70'C</v>
          </cell>
          <cell r="F1683">
            <v>0</v>
          </cell>
          <cell r="H1683">
            <v>0</v>
          </cell>
          <cell r="P1683">
            <v>0</v>
          </cell>
        </row>
        <row r="1684">
          <cell r="A1684" t="str">
            <v>isolação 0,6/1kV:</v>
          </cell>
          <cell r="F1684">
            <v>0</v>
          </cell>
          <cell r="H1684">
            <v>0</v>
          </cell>
          <cell r="P1684">
            <v>0</v>
          </cell>
        </row>
        <row r="1685">
          <cell r="A1685" t="str">
            <v>Bitola 70 mm²</v>
          </cell>
          <cell r="B1685" t="str">
            <v>CB1</v>
          </cell>
          <cell r="C1685" t="str">
            <v>m</v>
          </cell>
          <cell r="D1685">
            <v>500</v>
          </cell>
          <cell r="E1685">
            <v>0.78200000000000003</v>
          </cell>
          <cell r="F1685">
            <v>391</v>
          </cell>
          <cell r="G1685">
            <v>0.25</v>
          </cell>
          <cell r="H1685">
            <v>125</v>
          </cell>
          <cell r="I1685" t="str">
            <v>B</v>
          </cell>
          <cell r="P1685">
            <v>0.25</v>
          </cell>
        </row>
        <row r="1686">
          <cell r="A1686" t="str">
            <v>Bitola 95 mm²</v>
          </cell>
          <cell r="B1686" t="str">
            <v>CB1</v>
          </cell>
          <cell r="C1686" t="str">
            <v>m</v>
          </cell>
          <cell r="D1686">
            <v>300</v>
          </cell>
          <cell r="E1686">
            <v>1.0149999999999999</v>
          </cell>
          <cell r="F1686">
            <v>304.5</v>
          </cell>
          <cell r="G1686">
            <v>0.25</v>
          </cell>
          <cell r="H1686">
            <v>75</v>
          </cell>
          <cell r="I1686" t="str">
            <v>B</v>
          </cell>
          <cell r="P1686">
            <v>0.25</v>
          </cell>
        </row>
        <row r="1687">
          <cell r="A1687" t="str">
            <v>Bitola 120 mm²</v>
          </cell>
          <cell r="B1687" t="str">
            <v>CB1</v>
          </cell>
          <cell r="C1687" t="str">
            <v>m</v>
          </cell>
          <cell r="D1687">
            <v>60</v>
          </cell>
          <cell r="E1687">
            <v>1.248</v>
          </cell>
          <cell r="F1687">
            <v>74.88</v>
          </cell>
          <cell r="G1687">
            <v>0.25</v>
          </cell>
          <cell r="H1687">
            <v>15</v>
          </cell>
          <cell r="I1687" t="str">
            <v>B</v>
          </cell>
          <cell r="P1687">
            <v>0.25</v>
          </cell>
        </row>
        <row r="1688">
          <cell r="A1688" t="str">
            <v>Bitola 150 mm²</v>
          </cell>
          <cell r="B1688" t="str">
            <v>CB1</v>
          </cell>
          <cell r="C1688" t="str">
            <v>m</v>
          </cell>
          <cell r="D1688">
            <v>340</v>
          </cell>
          <cell r="E1688">
            <v>1.5369999999999999</v>
          </cell>
          <cell r="F1688">
            <v>522.58000000000004</v>
          </cell>
          <cell r="G1688">
            <v>0.3</v>
          </cell>
          <cell r="H1688">
            <v>102</v>
          </cell>
          <cell r="I1688" t="str">
            <v>B</v>
          </cell>
          <cell r="P1688">
            <v>0.3</v>
          </cell>
        </row>
        <row r="1689">
          <cell r="F1689">
            <v>0</v>
          </cell>
          <cell r="H1689">
            <v>0</v>
          </cell>
          <cell r="P1689">
            <v>0</v>
          </cell>
        </row>
        <row r="1690">
          <cell r="A1690" t="str">
            <v>Cabo de potência , singelo, isolamento 8,7/15kV, com capa de PVC:</v>
          </cell>
          <cell r="F1690">
            <v>0</v>
          </cell>
          <cell r="H1690">
            <v>0</v>
          </cell>
          <cell r="P1690">
            <v>0</v>
          </cell>
        </row>
        <row r="1691">
          <cell r="A1691" t="str">
            <v>Bitola 50 mm²</v>
          </cell>
          <cell r="B1691" t="str">
            <v>CB15</v>
          </cell>
          <cell r="C1691" t="str">
            <v>m</v>
          </cell>
          <cell r="D1691">
            <v>160</v>
          </cell>
          <cell r="E1691">
            <v>0.98299999999999998</v>
          </cell>
          <cell r="F1691">
            <v>157.28</v>
          </cell>
          <cell r="G1691">
            <v>0.5</v>
          </cell>
          <cell r="H1691">
            <v>80</v>
          </cell>
          <cell r="I1691" t="str">
            <v>B</v>
          </cell>
          <cell r="P1691">
            <v>0.5</v>
          </cell>
        </row>
        <row r="1692">
          <cell r="A1692" t="str">
            <v>Bitola 70 mm²</v>
          </cell>
          <cell r="B1692" t="str">
            <v>CB15</v>
          </cell>
          <cell r="C1692" t="str">
            <v>m</v>
          </cell>
          <cell r="D1692">
            <v>350</v>
          </cell>
          <cell r="E1692">
            <v>1.234</v>
          </cell>
          <cell r="F1692">
            <v>431.9</v>
          </cell>
          <cell r="G1692">
            <v>0.5</v>
          </cell>
          <cell r="H1692">
            <v>175</v>
          </cell>
          <cell r="I1692" t="str">
            <v>B</v>
          </cell>
          <cell r="P1692">
            <v>0.5</v>
          </cell>
        </row>
        <row r="1693">
          <cell r="F1693">
            <v>0</v>
          </cell>
          <cell r="H1693">
            <v>0</v>
          </cell>
          <cell r="P1693">
            <v>0</v>
          </cell>
        </row>
        <row r="1694">
          <cell r="A1694" t="str">
            <v xml:space="preserve">Tomada tetrapolar blindada de sobrepor, em alumínio fundido e miolo em material </v>
          </cell>
          <cell r="C1694" t="str">
            <v>PC</v>
          </cell>
          <cell r="D1694">
            <v>8</v>
          </cell>
          <cell r="E1694">
            <v>1</v>
          </cell>
          <cell r="F1694">
            <v>8</v>
          </cell>
          <cell r="G1694">
            <v>4</v>
          </cell>
          <cell r="H1694">
            <v>32</v>
          </cell>
          <cell r="I1694" t="str">
            <v>Q</v>
          </cell>
          <cell r="P1694">
            <v>4</v>
          </cell>
        </row>
        <row r="1695">
          <cell r="A1695" t="str">
            <v>isolante, com tampa basculante, conforme DIN 49450 e 49451 - 500V.</v>
          </cell>
          <cell r="F1695">
            <v>0</v>
          </cell>
          <cell r="H1695">
            <v>0</v>
          </cell>
          <cell r="P1695">
            <v>0</v>
          </cell>
        </row>
        <row r="1696">
          <cell r="F1696">
            <v>0</v>
          </cell>
          <cell r="H1696">
            <v>0</v>
          </cell>
          <cell r="P1696">
            <v>0</v>
          </cell>
        </row>
        <row r="1697">
          <cell r="A1697" t="str">
            <v xml:space="preserve">Tomada redonda fundida em liga de alumínio, 380V, a prova de TGVP com tampo mola, </v>
          </cell>
          <cell r="C1697" t="str">
            <v>PC</v>
          </cell>
          <cell r="D1697">
            <v>9</v>
          </cell>
          <cell r="E1697">
            <v>1</v>
          </cell>
          <cell r="F1697">
            <v>9</v>
          </cell>
          <cell r="G1697">
            <v>4</v>
          </cell>
          <cell r="H1697">
            <v>36</v>
          </cell>
          <cell r="I1697" t="str">
            <v>Q</v>
          </cell>
          <cell r="P1697">
            <v>4</v>
          </cell>
        </row>
        <row r="1698">
          <cell r="A1698" t="str">
            <v>orelhas de fixação, quatro entradas rosqueadas de 3/4" sendo 3 bujões plásticos.</v>
          </cell>
          <cell r="F1698">
            <v>0</v>
          </cell>
          <cell r="H1698">
            <v>0</v>
          </cell>
          <cell r="P1698">
            <v>0</v>
          </cell>
        </row>
        <row r="1699">
          <cell r="F1699">
            <v>0</v>
          </cell>
          <cell r="H1699">
            <v>0</v>
          </cell>
          <cell r="P1699">
            <v>0</v>
          </cell>
        </row>
        <row r="1700">
          <cell r="A1700" t="str">
            <v>Tomada universal 2P+T montada em condulete.</v>
          </cell>
          <cell r="C1700" t="str">
            <v>PC</v>
          </cell>
          <cell r="D1700">
            <v>10</v>
          </cell>
          <cell r="E1700">
            <v>0.1</v>
          </cell>
          <cell r="F1700">
            <v>1</v>
          </cell>
          <cell r="G1700">
            <v>2</v>
          </cell>
          <cell r="H1700">
            <v>20</v>
          </cell>
          <cell r="I1700" t="str">
            <v>Q</v>
          </cell>
          <cell r="P1700">
            <v>2</v>
          </cell>
        </row>
        <row r="1701">
          <cell r="F1701">
            <v>0</v>
          </cell>
          <cell r="H1701">
            <v>0</v>
          </cell>
          <cell r="P1701">
            <v>0</v>
          </cell>
        </row>
        <row r="1702">
          <cell r="A1702" t="str">
            <v>Intrruptor montado em caixa condulete</v>
          </cell>
          <cell r="C1702" t="str">
            <v>PC</v>
          </cell>
          <cell r="D1702">
            <v>4</v>
          </cell>
          <cell r="E1702">
            <v>0.1</v>
          </cell>
          <cell r="F1702">
            <v>0.4</v>
          </cell>
          <cell r="G1702">
            <v>2</v>
          </cell>
          <cell r="H1702">
            <v>8</v>
          </cell>
          <cell r="I1702" t="str">
            <v>Q</v>
          </cell>
          <cell r="P1702">
            <v>2</v>
          </cell>
        </row>
        <row r="1703">
          <cell r="F1703">
            <v>0</v>
          </cell>
          <cell r="H1703">
            <v>0</v>
          </cell>
          <cell r="P1703">
            <v>0</v>
          </cell>
        </row>
        <row r="1704">
          <cell r="A1704" t="str">
            <v>Relé fotoelétrico montado em caixa condulete</v>
          </cell>
          <cell r="C1704" t="str">
            <v>PC</v>
          </cell>
          <cell r="D1704">
            <v>2</v>
          </cell>
          <cell r="E1704">
            <v>0.1</v>
          </cell>
          <cell r="F1704">
            <v>0.2</v>
          </cell>
          <cell r="G1704">
            <v>2</v>
          </cell>
          <cell r="H1704">
            <v>4</v>
          </cell>
          <cell r="I1704" t="str">
            <v>Q</v>
          </cell>
          <cell r="P1704">
            <v>2</v>
          </cell>
        </row>
        <row r="1705">
          <cell r="F1705">
            <v>0</v>
          </cell>
          <cell r="H1705">
            <v>0</v>
          </cell>
          <cell r="P1705">
            <v>0</v>
          </cell>
        </row>
        <row r="1706">
          <cell r="A1706" t="str">
            <v>Eletroduto aço galvanizado a fogo c/ costura, comp. 3m, c/ uma luva e rosca nas duas</v>
          </cell>
          <cell r="F1706">
            <v>0</v>
          </cell>
          <cell r="H1706">
            <v>0</v>
          </cell>
          <cell r="P1706">
            <v>0</v>
          </cell>
        </row>
        <row r="1707">
          <cell r="A1707" t="str">
            <v xml:space="preserve">extremidades, norma DIN 2440, c/ proteção mecânica nas extremidades e rebarbas </v>
          </cell>
          <cell r="F1707">
            <v>0</v>
          </cell>
          <cell r="H1707">
            <v>0</v>
          </cell>
          <cell r="P1707">
            <v>0</v>
          </cell>
        </row>
        <row r="1708">
          <cell r="A1708" t="str">
            <v>removidas:</v>
          </cell>
          <cell r="F1708">
            <v>0</v>
          </cell>
          <cell r="H1708">
            <v>0</v>
          </cell>
          <cell r="P1708">
            <v>0</v>
          </cell>
        </row>
        <row r="1709">
          <cell r="A1709" t="str">
            <v>Diâmetro 3/4"   BSP</v>
          </cell>
          <cell r="B1709" t="str">
            <v>ELAG</v>
          </cell>
          <cell r="C1709" t="str">
            <v>m</v>
          </cell>
          <cell r="D1709">
            <v>280</v>
          </cell>
          <cell r="E1709">
            <v>1.7699999999999998</v>
          </cell>
          <cell r="F1709">
            <v>495.6</v>
          </cell>
          <cell r="G1709">
            <v>1.25</v>
          </cell>
          <cell r="H1709">
            <v>350</v>
          </cell>
          <cell r="I1709" t="str">
            <v>LE</v>
          </cell>
          <cell r="P1709">
            <v>1.25</v>
          </cell>
        </row>
        <row r="1710">
          <cell r="A1710" t="str">
            <v>Diâmetro 1"      BSP</v>
          </cell>
          <cell r="B1710" t="str">
            <v>ELAG</v>
          </cell>
          <cell r="C1710" t="str">
            <v>m</v>
          </cell>
          <cell r="D1710">
            <v>213</v>
          </cell>
          <cell r="E1710">
            <v>2.63</v>
          </cell>
          <cell r="F1710">
            <v>560.19000000000005</v>
          </cell>
          <cell r="G1710">
            <v>1.25</v>
          </cell>
          <cell r="H1710">
            <v>266.25</v>
          </cell>
          <cell r="I1710" t="str">
            <v>LE</v>
          </cell>
          <cell r="P1710">
            <v>1.25</v>
          </cell>
        </row>
        <row r="1711">
          <cell r="A1711" t="str">
            <v>Diâmetro 11/2" BSP</v>
          </cell>
          <cell r="B1711" t="str">
            <v>ELAG</v>
          </cell>
          <cell r="C1711" t="str">
            <v>m</v>
          </cell>
          <cell r="D1711">
            <v>45</v>
          </cell>
          <cell r="E1711">
            <v>4.24</v>
          </cell>
          <cell r="F1711">
            <v>190.8</v>
          </cell>
          <cell r="G1711">
            <v>1.25</v>
          </cell>
          <cell r="H1711">
            <v>56.25</v>
          </cell>
          <cell r="I1711" t="str">
            <v>LE</v>
          </cell>
          <cell r="P1711">
            <v>1.25</v>
          </cell>
        </row>
        <row r="1712">
          <cell r="A1712" t="str">
            <v>Diâmetro 2"      BSP</v>
          </cell>
          <cell r="B1712" t="str">
            <v>ELAG</v>
          </cell>
          <cell r="C1712" t="str">
            <v>m</v>
          </cell>
          <cell r="D1712">
            <v>51</v>
          </cell>
          <cell r="E1712">
            <v>5.66</v>
          </cell>
          <cell r="F1712">
            <v>288.66000000000003</v>
          </cell>
          <cell r="G1712">
            <v>1.5</v>
          </cell>
          <cell r="H1712">
            <v>76.5</v>
          </cell>
          <cell r="I1712" t="str">
            <v>LE</v>
          </cell>
          <cell r="P1712">
            <v>1.5</v>
          </cell>
        </row>
        <row r="1713">
          <cell r="A1713" t="str">
            <v>Diâmetro 3"      BSP</v>
          </cell>
          <cell r="B1713" t="str">
            <v>ELAG</v>
          </cell>
          <cell r="C1713" t="str">
            <v>m</v>
          </cell>
          <cell r="D1713">
            <v>240</v>
          </cell>
          <cell r="E1713">
            <v>11.6</v>
          </cell>
          <cell r="F1713">
            <v>2784</v>
          </cell>
          <cell r="G1713">
            <v>1.5</v>
          </cell>
          <cell r="H1713">
            <v>360</v>
          </cell>
          <cell r="I1713" t="str">
            <v>LE</v>
          </cell>
          <cell r="P1713">
            <v>1.5</v>
          </cell>
        </row>
        <row r="1714">
          <cell r="A1714" t="str">
            <v>Diâmetro 4"      BSP</v>
          </cell>
          <cell r="B1714" t="str">
            <v>ELAG</v>
          </cell>
          <cell r="C1714" t="str">
            <v>m</v>
          </cell>
          <cell r="D1714">
            <v>10</v>
          </cell>
          <cell r="E1714">
            <v>16.48</v>
          </cell>
          <cell r="F1714">
            <v>164.8</v>
          </cell>
          <cell r="G1714">
            <v>2</v>
          </cell>
          <cell r="H1714">
            <v>20</v>
          </cell>
          <cell r="I1714" t="str">
            <v>LE</v>
          </cell>
          <cell r="P1714">
            <v>2</v>
          </cell>
        </row>
        <row r="1715">
          <cell r="F1715">
            <v>0</v>
          </cell>
          <cell r="H1715">
            <v>0</v>
          </cell>
          <cell r="P1715">
            <v>0</v>
          </cell>
        </row>
        <row r="1716">
          <cell r="A1716" t="str">
            <v xml:space="preserve">Eletroduto flexível em rolo, tipo sealtubo, a prova de tempo, umidade, gases, vapores e </v>
          </cell>
          <cell r="F1716">
            <v>0</v>
          </cell>
          <cell r="H1716">
            <v>0</v>
          </cell>
          <cell r="P1716">
            <v>0</v>
          </cell>
        </row>
        <row r="1717">
          <cell r="A1717" t="str">
            <v>pó, constituído por fita de aço doce c/ revestimento externo em polivinil-clorídrico:</v>
          </cell>
          <cell r="F1717">
            <v>0</v>
          </cell>
          <cell r="H1717">
            <v>0</v>
          </cell>
          <cell r="P1717">
            <v>0</v>
          </cell>
        </row>
        <row r="1718">
          <cell r="A1718" t="str">
            <v>Diâmetro 2"</v>
          </cell>
          <cell r="B1718" t="str">
            <v>ELFL</v>
          </cell>
          <cell r="C1718" t="str">
            <v>m</v>
          </cell>
          <cell r="D1718">
            <v>5</v>
          </cell>
          <cell r="E1718">
            <v>2.83</v>
          </cell>
          <cell r="F1718">
            <v>14.15</v>
          </cell>
          <cell r="G1718">
            <v>1.8</v>
          </cell>
          <cell r="H1718">
            <v>9</v>
          </cell>
          <cell r="I1718" t="str">
            <v>LE</v>
          </cell>
          <cell r="P1718">
            <v>1.8</v>
          </cell>
        </row>
        <row r="1719">
          <cell r="A1719" t="str">
            <v>Diâmetro 3"</v>
          </cell>
          <cell r="B1719" t="str">
            <v>ELFL</v>
          </cell>
          <cell r="C1719" t="str">
            <v>m</v>
          </cell>
          <cell r="D1719">
            <v>2</v>
          </cell>
          <cell r="E1719">
            <v>5.8</v>
          </cell>
          <cell r="F1719">
            <v>11.6</v>
          </cell>
          <cell r="G1719">
            <v>1.8</v>
          </cell>
          <cell r="H1719">
            <v>3.6</v>
          </cell>
          <cell r="I1719" t="str">
            <v>LE</v>
          </cell>
          <cell r="P1719">
            <v>1.8</v>
          </cell>
        </row>
        <row r="1720">
          <cell r="A1720" t="str">
            <v>Diâmetro 4"</v>
          </cell>
          <cell r="B1720" t="str">
            <v>ELFL</v>
          </cell>
          <cell r="C1720" t="str">
            <v>m</v>
          </cell>
          <cell r="D1720">
            <v>4</v>
          </cell>
          <cell r="E1720">
            <v>8.24</v>
          </cell>
          <cell r="F1720">
            <v>32.96</v>
          </cell>
          <cell r="G1720">
            <v>2.5</v>
          </cell>
          <cell r="H1720">
            <v>10</v>
          </cell>
          <cell r="I1720" t="str">
            <v>LE</v>
          </cell>
          <cell r="P1720">
            <v>2.5</v>
          </cell>
        </row>
        <row r="1721">
          <cell r="F1721">
            <v>0</v>
          </cell>
          <cell r="H1721">
            <v>0</v>
          </cell>
          <cell r="P1721">
            <v>0</v>
          </cell>
        </row>
        <row r="1722">
          <cell r="A1722" t="str">
            <v xml:space="preserve">Luminária p/ lamp. "V. sódio" c/ reator incorporado AFP-220V-60Hz, em liga esp. alum. </v>
          </cell>
          <cell r="F1722">
            <v>0</v>
          </cell>
          <cell r="H1722">
            <v>0</v>
          </cell>
          <cell r="P1722">
            <v>0</v>
          </cell>
        </row>
        <row r="1723">
          <cell r="A1723" t="str">
            <v xml:space="preserve">fundi. globo boro-silicato, base E-27 p/ lamp. até 70W e E-40 p/ lamp. 250W, entr. </v>
          </cell>
          <cell r="F1723">
            <v>0</v>
          </cell>
          <cell r="H1723">
            <v>0</v>
          </cell>
          <cell r="P1723">
            <v>0</v>
          </cell>
        </row>
        <row r="1724">
          <cell r="A1724" t="str">
            <v>rosq. 3/4" BSP:</v>
          </cell>
          <cell r="F1724">
            <v>0</v>
          </cell>
          <cell r="H1724">
            <v>0</v>
          </cell>
          <cell r="P1724">
            <v>0</v>
          </cell>
        </row>
        <row r="1725">
          <cell r="A1725" t="str">
            <v>PEND. 70W</v>
          </cell>
          <cell r="B1725" t="str">
            <v>LUM70</v>
          </cell>
          <cell r="C1725" t="str">
            <v>PC</v>
          </cell>
          <cell r="D1725">
            <v>79</v>
          </cell>
          <cell r="E1725">
            <v>5</v>
          </cell>
          <cell r="F1725">
            <v>395</v>
          </cell>
          <cell r="G1725">
            <v>8</v>
          </cell>
          <cell r="H1725">
            <v>632</v>
          </cell>
          <cell r="I1725" t="str">
            <v>Q</v>
          </cell>
          <cell r="P1725">
            <v>8</v>
          </cell>
        </row>
        <row r="1726">
          <cell r="A1726" t="str">
            <v>ARAND. 30' 70W</v>
          </cell>
          <cell r="B1726" t="str">
            <v>LUM70</v>
          </cell>
          <cell r="C1726" t="str">
            <v>PC</v>
          </cell>
          <cell r="D1726">
            <v>15</v>
          </cell>
          <cell r="E1726">
            <v>5</v>
          </cell>
          <cell r="F1726">
            <v>75</v>
          </cell>
          <cell r="G1726">
            <v>8</v>
          </cell>
          <cell r="H1726">
            <v>120</v>
          </cell>
          <cell r="I1726" t="str">
            <v>Q</v>
          </cell>
          <cell r="P1726">
            <v>8</v>
          </cell>
        </row>
        <row r="1727">
          <cell r="F1727">
            <v>0</v>
          </cell>
          <cell r="H1727">
            <v>0</v>
          </cell>
          <cell r="P1727">
            <v>0</v>
          </cell>
        </row>
        <row r="1728">
          <cell r="A1728" t="str">
            <v xml:space="preserve">Luminária p/ ilum. publ. totalmente fechada, p/ lamp. v. merc. e/ou sódio, corpo e refl. </v>
          </cell>
          <cell r="F1728">
            <v>0</v>
          </cell>
          <cell r="H1728">
            <v>0</v>
          </cell>
          <cell r="P1728">
            <v>0</v>
          </cell>
        </row>
        <row r="1729">
          <cell r="A1729" t="str">
            <v xml:space="preserve">estamp. em ch. alum., pescoço em liga de alum. fundido c/ entr. p/ tubo de 60,3 mm </v>
          </cell>
          <cell r="F1729">
            <v>0</v>
          </cell>
          <cell r="H1729">
            <v>0</v>
          </cell>
          <cell r="P1729">
            <v>0</v>
          </cell>
        </row>
        <row r="1730">
          <cell r="A1730" t="str">
            <v>refrator prismático em vidro temper., fecho de aço inox, soq. de porc c/ rosca E-40:</v>
          </cell>
          <cell r="F1730">
            <v>0</v>
          </cell>
          <cell r="H1730">
            <v>0</v>
          </cell>
          <cell r="P1730">
            <v>0</v>
          </cell>
        </row>
        <row r="1731">
          <cell r="A1731" t="str">
            <v>250W - V. Sódio</v>
          </cell>
          <cell r="B1731" t="str">
            <v>LUM250</v>
          </cell>
          <cell r="C1731" t="str">
            <v>PC</v>
          </cell>
          <cell r="D1731">
            <v>1</v>
          </cell>
          <cell r="E1731">
            <v>10</v>
          </cell>
          <cell r="F1731">
            <v>10</v>
          </cell>
          <cell r="G1731">
            <v>8</v>
          </cell>
          <cell r="H1731">
            <v>8</v>
          </cell>
          <cell r="I1731" t="str">
            <v>Q</v>
          </cell>
          <cell r="P1731">
            <v>8</v>
          </cell>
        </row>
        <row r="1732">
          <cell r="F1732">
            <v>0</v>
          </cell>
          <cell r="H1732">
            <v>0</v>
          </cell>
          <cell r="P1732">
            <v>0</v>
          </cell>
        </row>
        <row r="1733">
          <cell r="A1733" t="str">
            <v>Luminária aberta para duas lâmpadas fluorescente 32W-220V-60Hz, fornecida completa</v>
          </cell>
          <cell r="B1733" t="str">
            <v>LUM32</v>
          </cell>
          <cell r="C1733" t="str">
            <v>PC</v>
          </cell>
          <cell r="D1733">
            <v>26</v>
          </cell>
          <cell r="E1733">
            <v>10</v>
          </cell>
          <cell r="F1733">
            <v>260</v>
          </cell>
          <cell r="G1733">
            <v>8</v>
          </cell>
          <cell r="H1733">
            <v>208</v>
          </cell>
          <cell r="I1733" t="str">
            <v>Q</v>
          </cell>
          <cell r="P1733">
            <v>8</v>
          </cell>
        </row>
        <row r="1734">
          <cell r="A1734" t="str">
            <v>com equipamentos auxiliares.</v>
          </cell>
          <cell r="F1734">
            <v>0</v>
          </cell>
          <cell r="H1734">
            <v>0</v>
          </cell>
          <cell r="P1734">
            <v>0</v>
          </cell>
        </row>
        <row r="1735">
          <cell r="F1735">
            <v>0</v>
          </cell>
          <cell r="H1735">
            <v>0</v>
          </cell>
          <cell r="P1735">
            <v>0</v>
          </cell>
        </row>
        <row r="1736">
          <cell r="A1736" t="str">
            <v xml:space="preserve">Luminária tipo arandela, totalmente fechada para lâmpada vapor de sódio, corpo e </v>
          </cell>
          <cell r="F1736">
            <v>0</v>
          </cell>
          <cell r="H1736">
            <v>0</v>
          </cell>
          <cell r="P1736">
            <v>0</v>
          </cell>
        </row>
        <row r="1737">
          <cell r="A1737" t="str">
            <v>refletor em alumínio fundido.</v>
          </cell>
          <cell r="F1737">
            <v>0</v>
          </cell>
          <cell r="H1737">
            <v>0</v>
          </cell>
          <cell r="P1737">
            <v>0</v>
          </cell>
        </row>
        <row r="1738">
          <cell r="A1738" t="str">
            <v>VS-70W</v>
          </cell>
          <cell r="B1738" t="str">
            <v>LUM70</v>
          </cell>
          <cell r="C1738" t="str">
            <v>PC</v>
          </cell>
          <cell r="D1738">
            <v>14</v>
          </cell>
          <cell r="E1738">
            <v>5</v>
          </cell>
          <cell r="F1738">
            <v>70</v>
          </cell>
          <cell r="G1738">
            <v>8</v>
          </cell>
          <cell r="H1738">
            <v>112</v>
          </cell>
          <cell r="I1738" t="str">
            <v>Q</v>
          </cell>
          <cell r="P1738">
            <v>8</v>
          </cell>
        </row>
        <row r="1739">
          <cell r="F1739">
            <v>0</v>
          </cell>
          <cell r="H1739">
            <v>0</v>
          </cell>
          <cell r="P1739">
            <v>0</v>
          </cell>
        </row>
        <row r="1740">
          <cell r="A1740" t="str">
            <v>Unidade autônoma para iluminação de emergência, fornecida completa com todos os</v>
          </cell>
          <cell r="B1740" t="str">
            <v>LUMEM</v>
          </cell>
          <cell r="C1740" t="str">
            <v>PC</v>
          </cell>
          <cell r="D1740">
            <v>4</v>
          </cell>
          <cell r="E1740">
            <v>5</v>
          </cell>
          <cell r="F1740">
            <v>20</v>
          </cell>
          <cell r="G1740">
            <v>8</v>
          </cell>
          <cell r="H1740">
            <v>32</v>
          </cell>
          <cell r="I1740" t="str">
            <v>Q</v>
          </cell>
          <cell r="P1740">
            <v>8</v>
          </cell>
        </row>
        <row r="1741">
          <cell r="A1741" t="str">
            <v>acessórios incorporados, inclusive bateria e carregador.</v>
          </cell>
          <cell r="F1741">
            <v>0</v>
          </cell>
          <cell r="H1741">
            <v>0</v>
          </cell>
          <cell r="P1741">
            <v>0</v>
          </cell>
        </row>
        <row r="1742">
          <cell r="F1742">
            <v>0</v>
          </cell>
          <cell r="H1742">
            <v>0</v>
          </cell>
          <cell r="P1742">
            <v>0</v>
          </cell>
        </row>
        <row r="1743">
          <cell r="A1743" t="str">
            <v>Escadas para cabo trecho reto, tipo prateleira, semi-pesado com abas voltadas para</v>
          </cell>
          <cell r="F1743">
            <v>0</v>
          </cell>
          <cell r="H1743">
            <v>0</v>
          </cell>
          <cell r="P1743">
            <v>0</v>
          </cell>
        </row>
        <row r="1744">
          <cell r="A1744" t="str">
            <v xml:space="preserve">fora , em aço galvanizado, constituído de duas longarinas de perfil "U" 4",  com </v>
          </cell>
          <cell r="F1744">
            <v>0</v>
          </cell>
          <cell r="H1744">
            <v>0</v>
          </cell>
          <cell r="P1744">
            <v>0</v>
          </cell>
        </row>
        <row r="1745">
          <cell r="A1745" t="str">
            <v>espaçamento máximo entre travessas de 250 mm, peça de 3 m.</v>
          </cell>
          <cell r="F1745">
            <v>0</v>
          </cell>
          <cell r="H1745">
            <v>0</v>
          </cell>
          <cell r="P1745">
            <v>0</v>
          </cell>
        </row>
        <row r="1746">
          <cell r="A1746" t="str">
            <v>L=200</v>
          </cell>
          <cell r="B1746" t="str">
            <v>ESC</v>
          </cell>
          <cell r="C1746" t="str">
            <v>PC</v>
          </cell>
          <cell r="D1746">
            <v>5</v>
          </cell>
          <cell r="E1746">
            <v>20.37</v>
          </cell>
          <cell r="F1746">
            <v>101.85</v>
          </cell>
          <cell r="G1746">
            <v>6</v>
          </cell>
          <cell r="H1746">
            <v>30</v>
          </cell>
          <cell r="I1746" t="str">
            <v>LE</v>
          </cell>
          <cell r="P1746">
            <v>6</v>
          </cell>
        </row>
        <row r="1747">
          <cell r="A1747" t="str">
            <v>L=400</v>
          </cell>
          <cell r="B1747" t="str">
            <v>ESC</v>
          </cell>
          <cell r="C1747" t="str">
            <v>PC</v>
          </cell>
          <cell r="D1747">
            <v>15</v>
          </cell>
          <cell r="E1747">
            <v>22.83</v>
          </cell>
          <cell r="F1747">
            <v>342.45</v>
          </cell>
          <cell r="G1747">
            <v>9</v>
          </cell>
          <cell r="H1747">
            <v>135</v>
          </cell>
          <cell r="I1747" t="str">
            <v>LE</v>
          </cell>
          <cell r="P1747">
            <v>9</v>
          </cell>
        </row>
        <row r="1748">
          <cell r="A1748" t="str">
            <v>L=600</v>
          </cell>
          <cell r="B1748" t="str">
            <v>ESC</v>
          </cell>
          <cell r="C1748" t="str">
            <v>PC</v>
          </cell>
          <cell r="D1748">
            <v>15</v>
          </cell>
          <cell r="E1748">
            <v>25.29</v>
          </cell>
          <cell r="F1748">
            <v>379.35</v>
          </cell>
          <cell r="G1748">
            <v>9</v>
          </cell>
          <cell r="H1748">
            <v>135</v>
          </cell>
          <cell r="I1748" t="str">
            <v>LE</v>
          </cell>
          <cell r="P1748">
            <v>9</v>
          </cell>
        </row>
        <row r="1749">
          <cell r="F1749">
            <v>0</v>
          </cell>
          <cell r="H1749">
            <v>0</v>
          </cell>
          <cell r="P1749">
            <v>0</v>
          </cell>
        </row>
        <row r="1750">
          <cell r="A1750" t="str">
            <v>Caixa de ligação quadrada, em alumínio fundido, a prova de tempo, umidade, gases,</v>
          </cell>
          <cell r="F1750">
            <v>0</v>
          </cell>
          <cell r="H1750">
            <v>0</v>
          </cell>
          <cell r="P1750">
            <v>0</v>
          </cell>
        </row>
        <row r="1751">
          <cell r="A1751" t="str">
            <v>vapores e pó, com junta de vedação em neoprene:</v>
          </cell>
          <cell r="F1751">
            <v>0</v>
          </cell>
          <cell r="H1751">
            <v>0</v>
          </cell>
          <cell r="P1751">
            <v>0</v>
          </cell>
        </row>
        <row r="1752">
          <cell r="A1752" t="str">
            <v>Tamanho 342x275</v>
          </cell>
          <cell r="B1752" t="str">
            <v>CX</v>
          </cell>
          <cell r="C1752" t="str">
            <v>PC</v>
          </cell>
          <cell r="D1752">
            <v>2</v>
          </cell>
          <cell r="E1752">
            <v>15</v>
          </cell>
          <cell r="F1752">
            <v>30</v>
          </cell>
          <cell r="G1752">
            <v>30</v>
          </cell>
          <cell r="H1752">
            <v>60</v>
          </cell>
          <cell r="I1752" t="str">
            <v>Q</v>
          </cell>
          <cell r="P1752">
            <v>30</v>
          </cell>
        </row>
        <row r="1753">
          <cell r="A1753" t="str">
            <v>Tamanho 685x350</v>
          </cell>
          <cell r="B1753" t="str">
            <v>CX</v>
          </cell>
          <cell r="C1753" t="str">
            <v>PC</v>
          </cell>
          <cell r="D1753">
            <v>1</v>
          </cell>
          <cell r="E1753">
            <v>30</v>
          </cell>
          <cell r="F1753">
            <v>30</v>
          </cell>
          <cell r="G1753">
            <v>60</v>
          </cell>
          <cell r="H1753">
            <v>60</v>
          </cell>
          <cell r="I1753" t="str">
            <v>Q</v>
          </cell>
          <cell r="P1753">
            <v>60</v>
          </cell>
        </row>
        <row r="1754">
          <cell r="F1754">
            <v>0</v>
          </cell>
          <cell r="H1754">
            <v>0</v>
          </cell>
          <cell r="P1754">
            <v>0</v>
          </cell>
        </row>
        <row r="1755">
          <cell r="A1755" t="str">
            <v>Caixa condulete em liga de alumínio fundido:</v>
          </cell>
          <cell r="F1755">
            <v>0</v>
          </cell>
          <cell r="H1755">
            <v>0</v>
          </cell>
          <cell r="P1755">
            <v>0</v>
          </cell>
        </row>
        <row r="1756">
          <cell r="A1756" t="str">
            <v>Diâmetro 3/4"</v>
          </cell>
          <cell r="B1756" t="str">
            <v>CX</v>
          </cell>
          <cell r="C1756" t="str">
            <v>PC</v>
          </cell>
          <cell r="D1756">
            <v>113</v>
          </cell>
          <cell r="E1756">
            <v>0.05</v>
          </cell>
          <cell r="F1756">
            <v>5.65</v>
          </cell>
          <cell r="G1756">
            <v>0.1</v>
          </cell>
          <cell r="H1756">
            <v>11.3</v>
          </cell>
          <cell r="I1756" t="str">
            <v>LE</v>
          </cell>
          <cell r="P1756">
            <v>0.1</v>
          </cell>
        </row>
        <row r="1757">
          <cell r="A1757" t="str">
            <v>Diâmetro 1"</v>
          </cell>
          <cell r="B1757" t="str">
            <v>CX</v>
          </cell>
          <cell r="C1757" t="str">
            <v>PC</v>
          </cell>
          <cell r="D1757">
            <v>14</v>
          </cell>
          <cell r="E1757">
            <v>0.05</v>
          </cell>
          <cell r="F1757">
            <v>0.7</v>
          </cell>
          <cell r="G1757">
            <v>0.1</v>
          </cell>
          <cell r="H1757">
            <v>1.4</v>
          </cell>
          <cell r="I1757" t="str">
            <v>LE</v>
          </cell>
          <cell r="P1757">
            <v>0.1</v>
          </cell>
        </row>
        <row r="1758">
          <cell r="A1758" t="str">
            <v>Diâmetro 11/2"</v>
          </cell>
          <cell r="B1758" t="str">
            <v>CX</v>
          </cell>
          <cell r="C1758" t="str">
            <v>PC</v>
          </cell>
          <cell r="D1758">
            <v>47</v>
          </cell>
          <cell r="E1758">
            <v>0.05</v>
          </cell>
          <cell r="F1758">
            <v>2.35</v>
          </cell>
          <cell r="G1758">
            <v>0.1</v>
          </cell>
          <cell r="H1758">
            <v>4.7</v>
          </cell>
          <cell r="I1758" t="str">
            <v>LE</v>
          </cell>
          <cell r="P1758">
            <v>0.1</v>
          </cell>
        </row>
        <row r="1759">
          <cell r="A1759" t="str">
            <v>Diâmetro 2"</v>
          </cell>
          <cell r="B1759" t="str">
            <v>CX</v>
          </cell>
          <cell r="C1759" t="str">
            <v>PC</v>
          </cell>
          <cell r="D1759">
            <v>6</v>
          </cell>
          <cell r="E1759">
            <v>0.1</v>
          </cell>
          <cell r="F1759">
            <v>0.6</v>
          </cell>
          <cell r="G1759">
            <v>0.1</v>
          </cell>
          <cell r="H1759">
            <v>0.6</v>
          </cell>
          <cell r="I1759" t="str">
            <v>LE</v>
          </cell>
          <cell r="P1759">
            <v>0.1</v>
          </cell>
        </row>
        <row r="1760">
          <cell r="A1760" t="str">
            <v>Diâmetro 3"</v>
          </cell>
          <cell r="B1760" t="str">
            <v>CX</v>
          </cell>
          <cell r="C1760" t="str">
            <v>PC</v>
          </cell>
          <cell r="D1760">
            <v>3</v>
          </cell>
          <cell r="E1760">
            <v>0.1</v>
          </cell>
          <cell r="F1760">
            <v>0.3</v>
          </cell>
          <cell r="G1760">
            <v>0.1</v>
          </cell>
          <cell r="H1760">
            <v>0.3</v>
          </cell>
          <cell r="I1760" t="str">
            <v>LE</v>
          </cell>
          <cell r="P1760">
            <v>0.1</v>
          </cell>
        </row>
        <row r="1761">
          <cell r="A1761" t="str">
            <v>Diâmetro 4"</v>
          </cell>
          <cell r="B1761" t="str">
            <v>CX</v>
          </cell>
          <cell r="C1761" t="str">
            <v>PC</v>
          </cell>
          <cell r="D1761">
            <v>5</v>
          </cell>
          <cell r="E1761">
            <v>0.1</v>
          </cell>
          <cell r="F1761">
            <v>0.5</v>
          </cell>
          <cell r="G1761">
            <v>0.1</v>
          </cell>
          <cell r="H1761">
            <v>0.5</v>
          </cell>
          <cell r="I1761" t="str">
            <v>LE</v>
          </cell>
          <cell r="P1761">
            <v>0.1</v>
          </cell>
        </row>
        <row r="1762">
          <cell r="F1762">
            <v>0</v>
          </cell>
          <cell r="H1762">
            <v>0</v>
          </cell>
          <cell r="P1762">
            <v>0</v>
          </cell>
        </row>
        <row r="1763">
          <cell r="A1763" t="str">
            <v>Perfis para suportes em ASTM A-36 pintado.</v>
          </cell>
          <cell r="C1763" t="str">
            <v>kg</v>
          </cell>
          <cell r="D1763">
            <v>350</v>
          </cell>
          <cell r="E1763">
            <v>1</v>
          </cell>
          <cell r="F1763">
            <v>350</v>
          </cell>
          <cell r="G1763">
            <v>0.15</v>
          </cell>
          <cell r="H1763">
            <v>52.5</v>
          </cell>
          <cell r="I1763" t="str">
            <v>F</v>
          </cell>
          <cell r="P1763">
            <v>0.15</v>
          </cell>
        </row>
        <row r="1764">
          <cell r="F1764">
            <v>0</v>
          </cell>
          <cell r="H1764">
            <v>0</v>
          </cell>
          <cell r="P1764">
            <v>0</v>
          </cell>
        </row>
        <row r="1765">
          <cell r="A1765" t="str">
            <v>Ferragem de aço galvanizado para suporte</v>
          </cell>
          <cell r="C1765" t="str">
            <v>kg</v>
          </cell>
          <cell r="D1765">
            <v>470</v>
          </cell>
          <cell r="E1765">
            <v>1</v>
          </cell>
          <cell r="F1765">
            <v>470</v>
          </cell>
          <cell r="G1765">
            <v>0.2</v>
          </cell>
          <cell r="H1765">
            <v>94</v>
          </cell>
          <cell r="I1765" t="str">
            <v>LE</v>
          </cell>
          <cell r="P1765">
            <v>0.2</v>
          </cell>
        </row>
        <row r="1766">
          <cell r="F1766">
            <v>0</v>
          </cell>
          <cell r="H1766">
            <v>0</v>
          </cell>
          <cell r="P1766">
            <v>0</v>
          </cell>
        </row>
        <row r="1767">
          <cell r="A1767" t="str">
            <v>Barramento blindado, 2500 A, 45 kA, 480 V.</v>
          </cell>
          <cell r="B1767" t="str">
            <v>550-BB-04</v>
          </cell>
          <cell r="C1767" t="str">
            <v>m</v>
          </cell>
          <cell r="D1767">
            <v>8</v>
          </cell>
          <cell r="E1767">
            <v>5</v>
          </cell>
          <cell r="F1767">
            <v>40</v>
          </cell>
          <cell r="G1767">
            <v>3</v>
          </cell>
          <cell r="H1767">
            <v>24</v>
          </cell>
          <cell r="I1767" t="str">
            <v>Q</v>
          </cell>
          <cell r="P1767">
            <v>3</v>
          </cell>
        </row>
        <row r="1768">
          <cell r="F1768">
            <v>0</v>
          </cell>
          <cell r="H1768">
            <v>0</v>
          </cell>
          <cell r="P1768">
            <v>0</v>
          </cell>
        </row>
        <row r="1769">
          <cell r="A1769" t="str">
            <v>ÁREA - SUBESTAÇÃO 540-SE-07 E CAPTAÇÃO DE VGR (PENDENTE)</v>
          </cell>
          <cell r="F1769">
            <v>0</v>
          </cell>
          <cell r="H1769">
            <v>0</v>
          </cell>
          <cell r="P1769">
            <v>0</v>
          </cell>
        </row>
        <row r="1770">
          <cell r="A1770" t="str">
            <v>Transformador de potência: - 1,5 MVA</v>
          </cell>
          <cell r="B1770" t="str">
            <v>540-TF-01</v>
          </cell>
          <cell r="C1770" t="str">
            <v>UNID.</v>
          </cell>
          <cell r="D1770">
            <v>1</v>
          </cell>
          <cell r="E1770">
            <v>2000</v>
          </cell>
          <cell r="F1770">
            <v>2000</v>
          </cell>
          <cell r="G1770">
            <v>100</v>
          </cell>
          <cell r="H1770">
            <v>100</v>
          </cell>
          <cell r="I1770" t="str">
            <v>Q</v>
          </cell>
          <cell r="P1770">
            <v>100</v>
          </cell>
        </row>
        <row r="1771">
          <cell r="A1771" t="str">
            <v>Trifásico, instalação externa, isolamento em óleo mineral.</v>
          </cell>
          <cell r="F1771">
            <v>0</v>
          </cell>
          <cell r="H1771">
            <v>0</v>
          </cell>
          <cell r="P1771">
            <v>0</v>
          </cell>
        </row>
        <row r="1772">
          <cell r="A1772" t="str">
            <v>13,8 - 4,16kV, 1,5 MVA</v>
          </cell>
          <cell r="F1772">
            <v>0</v>
          </cell>
          <cell r="H1772">
            <v>0</v>
          </cell>
          <cell r="P1772">
            <v>0</v>
          </cell>
        </row>
        <row r="1773">
          <cell r="F1773">
            <v>0</v>
          </cell>
          <cell r="H1773">
            <v>0</v>
          </cell>
          <cell r="P1773">
            <v>0</v>
          </cell>
        </row>
        <row r="1774">
          <cell r="A1774" t="str">
            <v>Resistor de aterramento:</v>
          </cell>
          <cell r="B1774" t="str">
            <v>540-RA-01</v>
          </cell>
          <cell r="C1774" t="str">
            <v>UNID.</v>
          </cell>
          <cell r="D1774">
            <v>1</v>
          </cell>
          <cell r="E1774">
            <v>100</v>
          </cell>
          <cell r="F1774">
            <v>100</v>
          </cell>
          <cell r="G1774">
            <v>20</v>
          </cell>
          <cell r="H1774">
            <v>20</v>
          </cell>
          <cell r="I1774" t="str">
            <v>Q</v>
          </cell>
          <cell r="P1774">
            <v>20</v>
          </cell>
        </row>
        <row r="1775">
          <cell r="A1775" t="str">
            <v>Instalação externa, 2400V, 400A, 10s.</v>
          </cell>
          <cell r="F1775">
            <v>0</v>
          </cell>
          <cell r="H1775">
            <v>0</v>
          </cell>
          <cell r="P1775">
            <v>0</v>
          </cell>
        </row>
        <row r="1776">
          <cell r="F1776">
            <v>0</v>
          </cell>
          <cell r="H1776">
            <v>0</v>
          </cell>
          <cell r="P1776">
            <v>0</v>
          </cell>
        </row>
        <row r="1777">
          <cell r="A1777" t="str">
            <v>Subestação  móvel</v>
          </cell>
          <cell r="B1777" t="str">
            <v>540-SE-07</v>
          </cell>
          <cell r="C1777" t="str">
            <v>CJ</v>
          </cell>
          <cell r="D1777">
            <v>1</v>
          </cell>
          <cell r="E1777">
            <v>2500</v>
          </cell>
          <cell r="H1777">
            <v>0</v>
          </cell>
          <cell r="P1777">
            <v>0</v>
          </cell>
        </row>
        <row r="1778">
          <cell r="A1778" t="str">
            <v>Instalação externa, montada sobre base de arraste</v>
          </cell>
          <cell r="F1778">
            <v>0</v>
          </cell>
          <cell r="H1778">
            <v>0</v>
          </cell>
          <cell r="P1778">
            <v>0</v>
          </cell>
        </row>
        <row r="1779">
          <cell r="A1779" t="str">
            <v>(SKID), contendo os seguintes equipamentos:</v>
          </cell>
          <cell r="F1779">
            <v>0</v>
          </cell>
          <cell r="H1779">
            <v>0</v>
          </cell>
          <cell r="P1779">
            <v>0</v>
          </cell>
        </row>
        <row r="1780">
          <cell r="F1780">
            <v>0</v>
          </cell>
          <cell r="H1780">
            <v>0</v>
          </cell>
          <cell r="P1780">
            <v>0</v>
          </cell>
        </row>
        <row r="1781">
          <cell r="A1781" t="str">
            <v>Quadro de distribuição de 13,8 kV, instalação externa, tipo metal-clad, 600 A, 15 kA.</v>
          </cell>
          <cell r="B1781" t="str">
            <v>540-QD-01</v>
          </cell>
          <cell r="C1781" t="str">
            <v>CJ</v>
          </cell>
          <cell r="D1781">
            <v>1</v>
          </cell>
          <cell r="F1781">
            <v>0</v>
          </cell>
          <cell r="G1781">
            <v>150</v>
          </cell>
          <cell r="H1781">
            <v>150</v>
          </cell>
          <cell r="I1781" t="str">
            <v>Q</v>
          </cell>
          <cell r="P1781">
            <v>150</v>
          </cell>
        </row>
        <row r="1782">
          <cell r="F1782">
            <v>0</v>
          </cell>
          <cell r="G1782">
            <v>0</v>
          </cell>
          <cell r="H1782">
            <v>0</v>
          </cell>
          <cell r="P1782">
            <v>0</v>
          </cell>
        </row>
        <row r="1783">
          <cell r="A1783" t="str">
            <v>Centro de controle de motores de 4160V, instalação externa,  barramento de 1200A</v>
          </cell>
          <cell r="B1783" t="str">
            <v>540-CM-01</v>
          </cell>
          <cell r="C1783" t="str">
            <v>CJ</v>
          </cell>
          <cell r="D1783">
            <v>1</v>
          </cell>
          <cell r="F1783">
            <v>0</v>
          </cell>
          <cell r="G1783">
            <v>100</v>
          </cell>
          <cell r="H1783">
            <v>100</v>
          </cell>
          <cell r="I1783" t="str">
            <v>Q</v>
          </cell>
          <cell r="P1783">
            <v>100</v>
          </cell>
        </row>
        <row r="1784">
          <cell r="A1784" t="str">
            <v xml:space="preserve"> 31,5 kA, entrada com disjuntor a vácuo e saídas com contatores a vácuo.</v>
          </cell>
          <cell r="F1784">
            <v>0</v>
          </cell>
          <cell r="G1784">
            <v>0</v>
          </cell>
          <cell r="H1784">
            <v>0</v>
          </cell>
          <cell r="P1784">
            <v>0</v>
          </cell>
        </row>
        <row r="1785">
          <cell r="F1785">
            <v>0</v>
          </cell>
          <cell r="G1785">
            <v>0</v>
          </cell>
          <cell r="H1785">
            <v>0</v>
          </cell>
          <cell r="P1785">
            <v>0</v>
          </cell>
        </row>
        <row r="1786">
          <cell r="A1786" t="str">
            <v xml:space="preserve">Transformador de controle, monofásico, instalação interna, isolamento seco, com </v>
          </cell>
          <cell r="B1786" t="str">
            <v>540-TK-01</v>
          </cell>
          <cell r="C1786" t="str">
            <v>UNID.</v>
          </cell>
          <cell r="D1786">
            <v>1</v>
          </cell>
          <cell r="F1786">
            <v>0</v>
          </cell>
          <cell r="G1786">
            <v>10</v>
          </cell>
          <cell r="H1786">
            <v>10</v>
          </cell>
          <cell r="I1786" t="str">
            <v>Q</v>
          </cell>
          <cell r="P1786">
            <v>10</v>
          </cell>
        </row>
        <row r="1787">
          <cell r="A1787" t="str">
            <v>blindagem eletrostática entre  enrolamentos,5KVA 13800 -120V.</v>
          </cell>
          <cell r="F1787">
            <v>0</v>
          </cell>
          <cell r="G1787">
            <v>0</v>
          </cell>
          <cell r="H1787">
            <v>0</v>
          </cell>
          <cell r="P1787">
            <v>0</v>
          </cell>
        </row>
        <row r="1788">
          <cell r="F1788">
            <v>0</v>
          </cell>
          <cell r="G1788">
            <v>0</v>
          </cell>
          <cell r="H1788">
            <v>0</v>
          </cell>
          <cell r="P1788">
            <v>0</v>
          </cell>
        </row>
        <row r="1789">
          <cell r="A1789" t="str">
            <v xml:space="preserve">Transformadores de iluminação, trifásico, instalação interna, isolamento seco                 </v>
          </cell>
          <cell r="B1789" t="str">
            <v>540-TL-01</v>
          </cell>
          <cell r="C1789" t="str">
            <v>UNID.</v>
          </cell>
          <cell r="D1789">
            <v>1</v>
          </cell>
          <cell r="F1789">
            <v>0</v>
          </cell>
          <cell r="G1789">
            <v>30</v>
          </cell>
          <cell r="H1789">
            <v>30</v>
          </cell>
          <cell r="I1789" t="str">
            <v>Q</v>
          </cell>
          <cell r="P1789">
            <v>30</v>
          </cell>
        </row>
        <row r="1790">
          <cell r="A1790" t="str">
            <v xml:space="preserve"> 15kva, 13800 -220V.</v>
          </cell>
          <cell r="F1790">
            <v>0</v>
          </cell>
          <cell r="G1790">
            <v>0</v>
          </cell>
          <cell r="H1790">
            <v>0</v>
          </cell>
          <cell r="P1790">
            <v>0</v>
          </cell>
        </row>
        <row r="1791">
          <cell r="F1791">
            <v>0</v>
          </cell>
          <cell r="G1791">
            <v>0</v>
          </cell>
          <cell r="H1791">
            <v>0</v>
          </cell>
          <cell r="P1791">
            <v>0</v>
          </cell>
        </row>
        <row r="1792">
          <cell r="A1792" t="str">
            <v>Quadro de distribuição de tensão de controle, 120 Vca, instalação interna</v>
          </cell>
          <cell r="B1792" t="str">
            <v>540-QC-01</v>
          </cell>
          <cell r="C1792" t="str">
            <v>UNID.</v>
          </cell>
          <cell r="D1792">
            <v>1</v>
          </cell>
          <cell r="F1792">
            <v>0</v>
          </cell>
          <cell r="G1792">
            <v>50</v>
          </cell>
          <cell r="H1792">
            <v>50</v>
          </cell>
          <cell r="I1792" t="str">
            <v>Q</v>
          </cell>
          <cell r="P1792">
            <v>50</v>
          </cell>
        </row>
        <row r="1793">
          <cell r="A1793" t="str">
            <v>barramento monofásico (F+ N).</v>
          </cell>
          <cell r="F1793">
            <v>0</v>
          </cell>
          <cell r="G1793">
            <v>0</v>
          </cell>
          <cell r="H1793">
            <v>0</v>
          </cell>
          <cell r="P1793">
            <v>0</v>
          </cell>
        </row>
        <row r="1794">
          <cell r="F1794">
            <v>0</v>
          </cell>
          <cell r="G1794">
            <v>0</v>
          </cell>
          <cell r="H1794">
            <v>0</v>
          </cell>
          <cell r="P1794">
            <v>0</v>
          </cell>
        </row>
        <row r="1795">
          <cell r="A1795" t="str">
            <v>Painel de iluminação, instalação interna, 380/220 Vca, barramento trifásico .</v>
          </cell>
          <cell r="B1795" t="str">
            <v>540-PL-01</v>
          </cell>
          <cell r="C1795" t="str">
            <v>UNID.</v>
          </cell>
          <cell r="D1795">
            <v>1</v>
          </cell>
          <cell r="F1795">
            <v>0</v>
          </cell>
          <cell r="G1795">
            <v>50</v>
          </cell>
          <cell r="H1795">
            <v>50</v>
          </cell>
          <cell r="I1795" t="str">
            <v>Q</v>
          </cell>
          <cell r="P1795">
            <v>50</v>
          </cell>
        </row>
        <row r="1796">
          <cell r="F1796">
            <v>0</v>
          </cell>
          <cell r="G1796">
            <v>0</v>
          </cell>
          <cell r="H1796">
            <v>0</v>
          </cell>
          <cell r="P1796">
            <v>0</v>
          </cell>
        </row>
        <row r="1797">
          <cell r="A1797" t="str">
            <v>Transformador de potência trifásico, instalação externa, isolamento seco</v>
          </cell>
          <cell r="B1797" t="str">
            <v>540-TF-04</v>
          </cell>
          <cell r="C1797" t="str">
            <v>UNID.</v>
          </cell>
          <cell r="D1797">
            <v>1</v>
          </cell>
          <cell r="F1797">
            <v>0</v>
          </cell>
          <cell r="G1797">
            <v>50</v>
          </cell>
          <cell r="H1797">
            <v>50</v>
          </cell>
          <cell r="I1797" t="str">
            <v>Q</v>
          </cell>
          <cell r="P1797">
            <v>50</v>
          </cell>
        </row>
        <row r="1798">
          <cell r="A1798" t="str">
            <v xml:space="preserve"> 13800 - 380/220V 112,5kVA.</v>
          </cell>
          <cell r="F1798">
            <v>0</v>
          </cell>
          <cell r="G1798">
            <v>0</v>
          </cell>
          <cell r="H1798">
            <v>0</v>
          </cell>
          <cell r="P1798">
            <v>0</v>
          </cell>
        </row>
        <row r="1799">
          <cell r="F1799">
            <v>0</v>
          </cell>
          <cell r="G1799">
            <v>0</v>
          </cell>
          <cell r="H1799">
            <v>0</v>
          </cell>
          <cell r="P1799">
            <v>0</v>
          </cell>
        </row>
        <row r="1800">
          <cell r="A1800" t="str">
            <v>Centro controle de motores de 480V instalação externa, barramento de  300A, 45kA</v>
          </cell>
          <cell r="B1800" t="str">
            <v>540-CM-04</v>
          </cell>
          <cell r="C1800" t="str">
            <v>CJ</v>
          </cell>
          <cell r="D1800">
            <v>1</v>
          </cell>
          <cell r="F1800">
            <v>0</v>
          </cell>
          <cell r="G1800">
            <v>60</v>
          </cell>
          <cell r="H1800">
            <v>60</v>
          </cell>
          <cell r="I1800" t="str">
            <v>Q</v>
          </cell>
          <cell r="P1800">
            <v>60</v>
          </cell>
        </row>
        <row r="1801">
          <cell r="A1801" t="str">
            <v xml:space="preserve"> entrada com disjuntor tipo caixa moldada de 250A</v>
          </cell>
          <cell r="F1801">
            <v>0</v>
          </cell>
          <cell r="H1801">
            <v>0</v>
          </cell>
          <cell r="P1801">
            <v>0</v>
          </cell>
        </row>
        <row r="1802">
          <cell r="F1802">
            <v>0</v>
          </cell>
          <cell r="H1802">
            <v>0</v>
          </cell>
          <cell r="P1802">
            <v>0</v>
          </cell>
        </row>
        <row r="1803">
          <cell r="A1803" t="str">
            <v>Resistor de aterramento 277V, Composto das seguintes unidades:</v>
          </cell>
          <cell r="B1803" t="str">
            <v>540-RA-03</v>
          </cell>
          <cell r="C1803" t="str">
            <v>CJ</v>
          </cell>
          <cell r="D1803">
            <v>1</v>
          </cell>
          <cell r="E1803">
            <v>100</v>
          </cell>
          <cell r="F1803">
            <v>100</v>
          </cell>
          <cell r="G1803">
            <v>40</v>
          </cell>
          <cell r="H1803">
            <v>40</v>
          </cell>
          <cell r="I1803" t="str">
            <v>Q</v>
          </cell>
          <cell r="P1803">
            <v>40</v>
          </cell>
        </row>
        <row r="1804">
          <cell r="A1804" t="str">
            <v>- Resistor de  aterramento, instalação externa, 277V, 5A.</v>
          </cell>
          <cell r="F1804">
            <v>0</v>
          </cell>
          <cell r="H1804">
            <v>0</v>
          </cell>
          <cell r="P1804">
            <v>0</v>
          </cell>
        </row>
        <row r="1805">
          <cell r="A1805" t="str">
            <v>- Painel de supervisão e alarme, instalação interna</v>
          </cell>
          <cell r="F1805">
            <v>0</v>
          </cell>
          <cell r="H1805">
            <v>0</v>
          </cell>
          <cell r="P1805">
            <v>0</v>
          </cell>
        </row>
        <row r="1806">
          <cell r="F1806">
            <v>0</v>
          </cell>
          <cell r="H1806">
            <v>0</v>
          </cell>
          <cell r="P1806">
            <v>0</v>
          </cell>
        </row>
        <row r="1807">
          <cell r="A1807" t="str">
            <v>Escadas para cabo trecho reto, tipo prateleira, semi-pesado com abas voltadas para</v>
          </cell>
          <cell r="P1807">
            <v>0</v>
          </cell>
        </row>
        <row r="1808">
          <cell r="A1808" t="str">
            <v xml:space="preserve">fora , em aço galvanizado, constituído de duas longarinas de perfil "U" 4",  com </v>
          </cell>
          <cell r="F1808">
            <v>0</v>
          </cell>
          <cell r="H1808">
            <v>0</v>
          </cell>
          <cell r="P1808">
            <v>0</v>
          </cell>
        </row>
        <row r="1809">
          <cell r="A1809" t="str">
            <v>espaçamento máximo entre travessas de 250 mm, peça de 3 m.</v>
          </cell>
          <cell r="F1809">
            <v>0</v>
          </cell>
          <cell r="H1809">
            <v>0</v>
          </cell>
          <cell r="P1809">
            <v>0</v>
          </cell>
        </row>
        <row r="1810">
          <cell r="A1810" t="str">
            <v>L = 200 mm</v>
          </cell>
          <cell r="B1810" t="str">
            <v>ESC</v>
          </cell>
          <cell r="C1810" t="str">
            <v>PC</v>
          </cell>
          <cell r="D1810">
            <v>3</v>
          </cell>
          <cell r="E1810">
            <v>20.37</v>
          </cell>
          <cell r="F1810">
            <v>61.11</v>
          </cell>
          <cell r="G1810">
            <v>6</v>
          </cell>
          <cell r="H1810">
            <v>18</v>
          </cell>
          <cell r="I1810" t="str">
            <v>LE</v>
          </cell>
          <cell r="P1810">
            <v>6</v>
          </cell>
        </row>
        <row r="1811">
          <cell r="A1811" t="str">
            <v>L = 400 mm</v>
          </cell>
          <cell r="B1811" t="str">
            <v>ESC</v>
          </cell>
          <cell r="C1811" t="str">
            <v>PC</v>
          </cell>
          <cell r="D1811">
            <v>2</v>
          </cell>
          <cell r="E1811">
            <v>22.83</v>
          </cell>
          <cell r="F1811">
            <v>45.66</v>
          </cell>
          <cell r="G1811">
            <v>9</v>
          </cell>
          <cell r="H1811">
            <v>18</v>
          </cell>
          <cell r="I1811" t="str">
            <v>LE</v>
          </cell>
          <cell r="P1811">
            <v>9</v>
          </cell>
        </row>
        <row r="1812">
          <cell r="A1812" t="str">
            <v>L = 600 mm</v>
          </cell>
          <cell r="B1812" t="str">
            <v>ESC</v>
          </cell>
          <cell r="C1812" t="str">
            <v>PC</v>
          </cell>
          <cell r="D1812">
            <v>2</v>
          </cell>
          <cell r="E1812">
            <v>25.29</v>
          </cell>
          <cell r="F1812">
            <v>50.58</v>
          </cell>
          <cell r="G1812">
            <v>9</v>
          </cell>
          <cell r="H1812">
            <v>18</v>
          </cell>
          <cell r="I1812" t="str">
            <v>LE</v>
          </cell>
          <cell r="P1812">
            <v>9</v>
          </cell>
        </row>
        <row r="1813">
          <cell r="F1813">
            <v>0</v>
          </cell>
          <cell r="H1813">
            <v>0</v>
          </cell>
          <cell r="P1813">
            <v>0</v>
          </cell>
        </row>
        <row r="1814">
          <cell r="A1814" t="str">
            <v>Ferragem de aço galvanizado para suporte</v>
          </cell>
          <cell r="C1814" t="str">
            <v>kg</v>
          </cell>
          <cell r="D1814">
            <v>200</v>
          </cell>
          <cell r="E1814">
            <v>1</v>
          </cell>
          <cell r="F1814">
            <v>200</v>
          </cell>
          <cell r="G1814">
            <v>0.2</v>
          </cell>
          <cell r="H1814">
            <v>40</v>
          </cell>
          <cell r="I1814" t="str">
            <v>LE</v>
          </cell>
          <cell r="P1814">
            <v>0.2</v>
          </cell>
        </row>
        <row r="1815">
          <cell r="F1815">
            <v>0</v>
          </cell>
          <cell r="H1815">
            <v>0</v>
          </cell>
          <cell r="P1815">
            <v>0</v>
          </cell>
        </row>
        <row r="1816">
          <cell r="A1816" t="str">
            <v>Cabo de cobre multipolar com isolamento para 0,6/1 kV e capa em PVC:</v>
          </cell>
          <cell r="F1816">
            <v>0</v>
          </cell>
          <cell r="H1816">
            <v>0</v>
          </cell>
          <cell r="P1816">
            <v>0</v>
          </cell>
        </row>
        <row r="1817">
          <cell r="A1817" t="str">
            <v>Bitola e formação: 1x4c#35mm²</v>
          </cell>
          <cell r="B1817" t="str">
            <v>CB1</v>
          </cell>
          <cell r="C1817" t="str">
            <v>m</v>
          </cell>
          <cell r="D1817">
            <v>20</v>
          </cell>
          <cell r="E1817">
            <v>1.772</v>
          </cell>
          <cell r="F1817">
            <v>35.44</v>
          </cell>
          <cell r="G1817">
            <v>0.35</v>
          </cell>
          <cell r="H1817">
            <v>7</v>
          </cell>
          <cell r="I1817" t="str">
            <v>B</v>
          </cell>
          <cell r="P1817">
            <v>0.35</v>
          </cell>
        </row>
        <row r="1818">
          <cell r="F1818">
            <v>0</v>
          </cell>
          <cell r="H1818">
            <v>0</v>
          </cell>
          <cell r="P1818">
            <v>0</v>
          </cell>
        </row>
        <row r="1819">
          <cell r="A1819" t="str">
            <v>Cabo de cobre singelo com isolamento em PVC para 0,6/1 kV e capa em PVC:</v>
          </cell>
          <cell r="F1819">
            <v>0</v>
          </cell>
          <cell r="H1819">
            <v>0</v>
          </cell>
          <cell r="P1819">
            <v>0</v>
          </cell>
        </row>
        <row r="1820">
          <cell r="A1820" t="str">
            <v>Bitola 240 mm²</v>
          </cell>
          <cell r="B1820" t="str">
            <v>CB1</v>
          </cell>
          <cell r="C1820" t="str">
            <v>m</v>
          </cell>
          <cell r="D1820">
            <v>80</v>
          </cell>
          <cell r="E1820">
            <v>2.4929999999999999</v>
          </cell>
          <cell r="F1820">
            <v>199.44</v>
          </cell>
          <cell r="G1820">
            <v>0.35</v>
          </cell>
          <cell r="H1820">
            <v>28</v>
          </cell>
          <cell r="I1820" t="str">
            <v>B</v>
          </cell>
          <cell r="P1820">
            <v>0.35</v>
          </cell>
        </row>
        <row r="1821">
          <cell r="F1821">
            <v>0</v>
          </cell>
          <cell r="H1821">
            <v>0</v>
          </cell>
          <cell r="P1821">
            <v>0</v>
          </cell>
        </row>
        <row r="1822">
          <cell r="A1822" t="str">
            <v>Cabo de cobre singelo com isolamento em EPR para 3,6/6 kV e capa em PVC:</v>
          </cell>
          <cell r="F1822">
            <v>0</v>
          </cell>
          <cell r="H1822">
            <v>0</v>
          </cell>
          <cell r="P1822">
            <v>0</v>
          </cell>
        </row>
        <row r="1823">
          <cell r="A1823" t="str">
            <v>Bitola 35 mm²</v>
          </cell>
          <cell r="B1823" t="str">
            <v>CB6</v>
          </cell>
          <cell r="C1823" t="str">
            <v>m</v>
          </cell>
          <cell r="D1823">
            <v>300</v>
          </cell>
          <cell r="E1823">
            <v>0.69</v>
          </cell>
          <cell r="F1823">
            <v>207</v>
          </cell>
          <cell r="G1823">
            <v>0.5</v>
          </cell>
          <cell r="H1823">
            <v>150</v>
          </cell>
          <cell r="I1823" t="str">
            <v>B</v>
          </cell>
          <cell r="P1823">
            <v>0.5</v>
          </cell>
        </row>
        <row r="1824">
          <cell r="F1824">
            <v>0</v>
          </cell>
          <cell r="H1824">
            <v>0</v>
          </cell>
          <cell r="P1824">
            <v>0</v>
          </cell>
        </row>
        <row r="1825">
          <cell r="A1825" t="str">
            <v xml:space="preserve">Cabo de cobre, têmpera mole, isolação em PVC 70'C antichama, 750V,  sem capa </v>
          </cell>
          <cell r="F1825">
            <v>0</v>
          </cell>
          <cell r="H1825">
            <v>0</v>
          </cell>
          <cell r="P1825">
            <v>0</v>
          </cell>
        </row>
        <row r="1826">
          <cell r="A1826" t="str">
            <v>protetora, encordoamento classe 2, NBR 6880:</v>
          </cell>
          <cell r="F1826">
            <v>0</v>
          </cell>
          <cell r="H1826">
            <v>0</v>
          </cell>
          <cell r="P1826">
            <v>0</v>
          </cell>
        </row>
        <row r="1827">
          <cell r="A1827" t="str">
            <v>Bitola 2,5 mm²</v>
          </cell>
          <cell r="B1827" t="str">
            <v>CB1</v>
          </cell>
          <cell r="C1827" t="str">
            <v>m</v>
          </cell>
          <cell r="D1827">
            <v>500</v>
          </cell>
          <cell r="E1827">
            <v>5.8000000000000003E-2</v>
          </cell>
          <cell r="F1827">
            <v>29</v>
          </cell>
          <cell r="G1827">
            <v>0.15</v>
          </cell>
          <cell r="H1827">
            <v>75</v>
          </cell>
          <cell r="I1827" t="str">
            <v>B</v>
          </cell>
          <cell r="P1827">
            <v>0.15</v>
          </cell>
        </row>
        <row r="1828">
          <cell r="A1828" t="str">
            <v>Bitola 6 mm²</v>
          </cell>
          <cell r="B1828" t="str">
            <v>CB1</v>
          </cell>
          <cell r="C1828" t="str">
            <v>m</v>
          </cell>
          <cell r="D1828">
            <v>1</v>
          </cell>
          <cell r="E1828">
            <v>0.10199999999999999</v>
          </cell>
          <cell r="F1828">
            <v>0.1</v>
          </cell>
          <cell r="G1828">
            <v>0.15</v>
          </cell>
          <cell r="H1828">
            <v>0.15</v>
          </cell>
          <cell r="I1828" t="str">
            <v>B</v>
          </cell>
          <cell r="P1828">
            <v>0.15</v>
          </cell>
        </row>
        <row r="1829">
          <cell r="F1829">
            <v>0</v>
          </cell>
          <cell r="H1829">
            <v>0</v>
          </cell>
          <cell r="P1829">
            <v>0</v>
          </cell>
        </row>
        <row r="1830">
          <cell r="A1830" t="str">
            <v>Cabo de cobre nu, têmpera meia dura, formação em fios, encordoamento classe 2,</v>
          </cell>
          <cell r="F1830">
            <v>0</v>
          </cell>
          <cell r="H1830">
            <v>0</v>
          </cell>
          <cell r="P1830">
            <v>0</v>
          </cell>
        </row>
        <row r="1831">
          <cell r="A1831" t="str">
            <v>NBR 5111 e 7575:</v>
          </cell>
          <cell r="F1831">
            <v>0</v>
          </cell>
          <cell r="H1831">
            <v>0</v>
          </cell>
          <cell r="P1831">
            <v>0</v>
          </cell>
        </row>
        <row r="1832">
          <cell r="A1832" t="str">
            <v>Bitola 16 mm²</v>
          </cell>
          <cell r="B1832" t="str">
            <v>CBNU</v>
          </cell>
          <cell r="C1832" t="str">
            <v>kg</v>
          </cell>
          <cell r="D1832">
            <v>1</v>
          </cell>
          <cell r="E1832">
            <v>1</v>
          </cell>
          <cell r="F1832">
            <v>1</v>
          </cell>
          <cell r="G1832">
            <v>1</v>
          </cell>
          <cell r="H1832">
            <v>1</v>
          </cell>
          <cell r="I1832" t="str">
            <v>B</v>
          </cell>
          <cell r="P1832">
            <v>1</v>
          </cell>
        </row>
        <row r="1833">
          <cell r="A1833" t="str">
            <v>Bitola 25 mm²</v>
          </cell>
          <cell r="B1833" t="str">
            <v>CBNU</v>
          </cell>
          <cell r="C1833" t="str">
            <v>kg</v>
          </cell>
          <cell r="D1833">
            <v>5</v>
          </cell>
          <cell r="E1833">
            <v>1</v>
          </cell>
          <cell r="F1833">
            <v>5</v>
          </cell>
          <cell r="G1833">
            <v>1</v>
          </cell>
          <cell r="H1833">
            <v>5</v>
          </cell>
          <cell r="I1833" t="str">
            <v>B</v>
          </cell>
          <cell r="P1833">
            <v>1</v>
          </cell>
        </row>
        <row r="1834">
          <cell r="A1834" t="str">
            <v>Bitola 35 mm²</v>
          </cell>
          <cell r="B1834" t="str">
            <v>CBNU</v>
          </cell>
          <cell r="C1834" t="str">
            <v>kg</v>
          </cell>
          <cell r="D1834">
            <v>60</v>
          </cell>
          <cell r="E1834">
            <v>1</v>
          </cell>
          <cell r="F1834">
            <v>60</v>
          </cell>
          <cell r="G1834">
            <v>1</v>
          </cell>
          <cell r="H1834">
            <v>60</v>
          </cell>
          <cell r="I1834" t="str">
            <v>B</v>
          </cell>
          <cell r="P1834">
            <v>1</v>
          </cell>
        </row>
        <row r="1835">
          <cell r="F1835">
            <v>0</v>
          </cell>
          <cell r="H1835">
            <v>0</v>
          </cell>
          <cell r="P1835">
            <v>0</v>
          </cell>
        </row>
        <row r="1836">
          <cell r="A1836" t="str">
            <v>Cabo de potência, singelo, isolamento 8,7/15 kV, com capa de PVC:</v>
          </cell>
          <cell r="F1836">
            <v>0</v>
          </cell>
          <cell r="H1836">
            <v>0</v>
          </cell>
          <cell r="P1836">
            <v>0</v>
          </cell>
        </row>
        <row r="1837">
          <cell r="A1837" t="str">
            <v>Bitola 50 mm²</v>
          </cell>
          <cell r="B1837" t="str">
            <v>CB15</v>
          </cell>
          <cell r="C1837" t="str">
            <v>m</v>
          </cell>
          <cell r="D1837">
            <v>400</v>
          </cell>
          <cell r="E1837">
            <v>0.98299999999999998</v>
          </cell>
          <cell r="F1837">
            <v>393.2</v>
          </cell>
          <cell r="G1837">
            <v>0.5</v>
          </cell>
          <cell r="H1837">
            <v>200</v>
          </cell>
          <cell r="I1837" t="str">
            <v>B</v>
          </cell>
          <cell r="P1837">
            <v>0.5</v>
          </cell>
        </row>
        <row r="1838">
          <cell r="F1838">
            <v>0</v>
          </cell>
          <cell r="H1838">
            <v>0</v>
          </cell>
          <cell r="P1838">
            <v>0</v>
          </cell>
        </row>
        <row r="1839">
          <cell r="A1839" t="str">
            <v xml:space="preserve">Luminária aberta para duas lâmpadas fluorescente de 32W-220V-60Hz fornecida </v>
          </cell>
          <cell r="C1839" t="str">
            <v>PC</v>
          </cell>
          <cell r="D1839">
            <v>9</v>
          </cell>
          <cell r="E1839">
            <v>10</v>
          </cell>
          <cell r="F1839">
            <v>90</v>
          </cell>
          <cell r="G1839">
            <v>8</v>
          </cell>
          <cell r="H1839">
            <v>72</v>
          </cell>
          <cell r="I1839" t="str">
            <v>Q</v>
          </cell>
          <cell r="P1839">
            <v>8</v>
          </cell>
        </row>
        <row r="1840">
          <cell r="A1840" t="str">
            <v>completa, com equipamentos auxiliares.</v>
          </cell>
          <cell r="F1840">
            <v>0</v>
          </cell>
          <cell r="H1840">
            <v>0</v>
          </cell>
          <cell r="P1840">
            <v>0</v>
          </cell>
        </row>
        <row r="1841">
          <cell r="F1841">
            <v>0</v>
          </cell>
          <cell r="H1841">
            <v>0</v>
          </cell>
          <cell r="P1841">
            <v>0</v>
          </cell>
        </row>
        <row r="1842">
          <cell r="A1842" t="str">
            <v>Aparelho para iluminação:</v>
          </cell>
          <cell r="F1842">
            <v>0</v>
          </cell>
          <cell r="H1842">
            <v>0</v>
          </cell>
          <cell r="P1842">
            <v>0</v>
          </cell>
        </row>
        <row r="1843">
          <cell r="A1843" t="str">
            <v>VS-70W - Arandela 30º</v>
          </cell>
          <cell r="B1843" t="str">
            <v>LUM70</v>
          </cell>
          <cell r="C1843" t="str">
            <v>PC</v>
          </cell>
          <cell r="D1843">
            <v>8</v>
          </cell>
          <cell r="E1843">
            <v>5</v>
          </cell>
          <cell r="F1843">
            <v>40</v>
          </cell>
          <cell r="G1843">
            <v>8</v>
          </cell>
          <cell r="H1843">
            <v>64</v>
          </cell>
          <cell r="I1843" t="str">
            <v>Q</v>
          </cell>
          <cell r="P1843">
            <v>8</v>
          </cell>
        </row>
        <row r="1844">
          <cell r="A1844" t="str">
            <v>VS-150W - Pendente</v>
          </cell>
          <cell r="B1844" t="str">
            <v>LUM150</v>
          </cell>
          <cell r="C1844" t="str">
            <v>PC</v>
          </cell>
          <cell r="D1844">
            <v>6</v>
          </cell>
          <cell r="E1844">
            <v>5</v>
          </cell>
          <cell r="F1844">
            <v>30</v>
          </cell>
          <cell r="G1844">
            <v>8</v>
          </cell>
          <cell r="H1844">
            <v>48</v>
          </cell>
          <cell r="I1844" t="str">
            <v>Q</v>
          </cell>
          <cell r="P1844">
            <v>8</v>
          </cell>
        </row>
        <row r="1845">
          <cell r="F1845">
            <v>0</v>
          </cell>
          <cell r="H1845">
            <v>0</v>
          </cell>
          <cell r="P1845">
            <v>0</v>
          </cell>
        </row>
        <row r="1846">
          <cell r="A1846" t="str">
            <v>Unidade autônoma para iluminação de emergência, fornecida completa com todos os</v>
          </cell>
          <cell r="B1846" t="str">
            <v>LUMEM</v>
          </cell>
          <cell r="C1846" t="str">
            <v>PC</v>
          </cell>
          <cell r="D1846">
            <v>3</v>
          </cell>
          <cell r="E1846">
            <v>5</v>
          </cell>
          <cell r="F1846">
            <v>15</v>
          </cell>
          <cell r="G1846">
            <v>8</v>
          </cell>
          <cell r="H1846">
            <v>24</v>
          </cell>
          <cell r="I1846" t="str">
            <v>Q</v>
          </cell>
          <cell r="P1846">
            <v>8</v>
          </cell>
        </row>
        <row r="1847">
          <cell r="A1847" t="str">
            <v>acessórios incorporados, inclusive bateria e carregador.</v>
          </cell>
          <cell r="F1847">
            <v>0</v>
          </cell>
          <cell r="H1847">
            <v>0</v>
          </cell>
          <cell r="P1847">
            <v>0</v>
          </cell>
        </row>
        <row r="1848">
          <cell r="F1848">
            <v>0</v>
          </cell>
          <cell r="H1848">
            <v>0</v>
          </cell>
          <cell r="P1848">
            <v>0</v>
          </cell>
        </row>
        <row r="1849">
          <cell r="A1849" t="str">
            <v xml:space="preserve">Tomada redonda fundida em liga de alumínio, 380V, a prova de TGVP com tampo mola, </v>
          </cell>
          <cell r="C1849" t="str">
            <v>PC</v>
          </cell>
          <cell r="D1849">
            <v>2</v>
          </cell>
          <cell r="E1849">
            <v>1</v>
          </cell>
          <cell r="F1849">
            <v>2</v>
          </cell>
          <cell r="G1849">
            <v>4</v>
          </cell>
          <cell r="H1849">
            <v>8</v>
          </cell>
          <cell r="I1849" t="str">
            <v>Q</v>
          </cell>
          <cell r="P1849">
            <v>4</v>
          </cell>
        </row>
        <row r="1850">
          <cell r="A1850" t="str">
            <v>orelhas de fixação, quatro entradas rosqueadas de 3/4" sendo 3 bujões plásticos.</v>
          </cell>
          <cell r="F1850">
            <v>0</v>
          </cell>
          <cell r="H1850">
            <v>0</v>
          </cell>
          <cell r="P1850">
            <v>0</v>
          </cell>
        </row>
        <row r="1851">
          <cell r="F1851">
            <v>0</v>
          </cell>
          <cell r="H1851">
            <v>0</v>
          </cell>
          <cell r="P1851">
            <v>0</v>
          </cell>
        </row>
        <row r="1852">
          <cell r="A1852" t="str">
            <v>Tomada universal 2P+T montada em condulete</v>
          </cell>
          <cell r="C1852" t="str">
            <v>PC</v>
          </cell>
          <cell r="D1852">
            <v>5</v>
          </cell>
          <cell r="E1852">
            <v>0.1</v>
          </cell>
          <cell r="F1852">
            <v>0.5</v>
          </cell>
          <cell r="G1852">
            <v>2</v>
          </cell>
          <cell r="H1852">
            <v>10</v>
          </cell>
          <cell r="I1852" t="str">
            <v>Q</v>
          </cell>
          <cell r="P1852">
            <v>2</v>
          </cell>
        </row>
        <row r="1853">
          <cell r="F1853">
            <v>0</v>
          </cell>
          <cell r="H1853">
            <v>0</v>
          </cell>
          <cell r="P1853">
            <v>0</v>
          </cell>
        </row>
        <row r="1854">
          <cell r="A1854" t="str">
            <v>Interruptor montado em caixa condulete</v>
          </cell>
          <cell r="C1854" t="str">
            <v>PC</v>
          </cell>
          <cell r="D1854">
            <v>2</v>
          </cell>
          <cell r="E1854">
            <v>0.1</v>
          </cell>
          <cell r="F1854">
            <v>0.2</v>
          </cell>
          <cell r="G1854">
            <v>2</v>
          </cell>
          <cell r="H1854">
            <v>4</v>
          </cell>
          <cell r="I1854" t="str">
            <v>Q</v>
          </cell>
          <cell r="P1854">
            <v>2</v>
          </cell>
        </row>
        <row r="1855">
          <cell r="F1855">
            <v>0</v>
          </cell>
          <cell r="H1855">
            <v>0</v>
          </cell>
          <cell r="P1855">
            <v>0</v>
          </cell>
        </row>
        <row r="1856">
          <cell r="A1856" t="str">
            <v>Relé fotoelétrico montado em caixa condulete.</v>
          </cell>
          <cell r="C1856" t="str">
            <v>PC</v>
          </cell>
          <cell r="D1856">
            <v>1</v>
          </cell>
          <cell r="E1856">
            <v>0.1</v>
          </cell>
          <cell r="F1856">
            <v>0.1</v>
          </cell>
          <cell r="G1856">
            <v>2</v>
          </cell>
          <cell r="H1856">
            <v>2</v>
          </cell>
          <cell r="I1856" t="str">
            <v>Q</v>
          </cell>
          <cell r="P1856">
            <v>2</v>
          </cell>
        </row>
        <row r="1857">
          <cell r="F1857">
            <v>0</v>
          </cell>
          <cell r="H1857">
            <v>0</v>
          </cell>
          <cell r="P1857">
            <v>0</v>
          </cell>
        </row>
        <row r="1858">
          <cell r="A1858" t="str">
            <v>Eletroduto aço galvanizado a fogo c/ costura, comp. 3m, c/ uma luva e rosca nas duas</v>
          </cell>
          <cell r="F1858">
            <v>0</v>
          </cell>
          <cell r="H1858">
            <v>0</v>
          </cell>
          <cell r="P1858">
            <v>0</v>
          </cell>
        </row>
        <row r="1859">
          <cell r="A1859" t="str">
            <v xml:space="preserve">extremidades, norma DIN 2440, c/ proteção mecânica nas extremidades e rebarbas </v>
          </cell>
          <cell r="F1859">
            <v>0</v>
          </cell>
          <cell r="H1859">
            <v>0</v>
          </cell>
          <cell r="P1859">
            <v>0</v>
          </cell>
        </row>
        <row r="1860">
          <cell r="A1860" t="str">
            <v>removidas:</v>
          </cell>
          <cell r="F1860">
            <v>0</v>
          </cell>
          <cell r="H1860">
            <v>0</v>
          </cell>
          <cell r="P1860">
            <v>0</v>
          </cell>
        </row>
        <row r="1861">
          <cell r="A1861" t="str">
            <v>Diâmetro 3/4"    BSP</v>
          </cell>
          <cell r="B1861" t="str">
            <v>ELAG</v>
          </cell>
          <cell r="C1861" t="str">
            <v>m</v>
          </cell>
          <cell r="D1861">
            <v>187</v>
          </cell>
          <cell r="E1861">
            <v>1.7699999999999998</v>
          </cell>
          <cell r="F1861">
            <v>330.99</v>
          </cell>
          <cell r="G1861">
            <v>1.25</v>
          </cell>
          <cell r="H1861">
            <v>233.75</v>
          </cell>
          <cell r="I1861" t="str">
            <v>LE</v>
          </cell>
          <cell r="P1861">
            <v>1.25</v>
          </cell>
        </row>
        <row r="1862">
          <cell r="A1862" t="str">
            <v>Diâmetro 1"       BSP</v>
          </cell>
          <cell r="B1862" t="str">
            <v>ELAG</v>
          </cell>
          <cell r="C1862" t="str">
            <v>m</v>
          </cell>
          <cell r="D1862">
            <v>16</v>
          </cell>
          <cell r="E1862">
            <v>2.63</v>
          </cell>
          <cell r="F1862">
            <v>42.08</v>
          </cell>
          <cell r="G1862">
            <v>1.25</v>
          </cell>
          <cell r="H1862">
            <v>20</v>
          </cell>
          <cell r="I1862" t="str">
            <v>LE</v>
          </cell>
          <cell r="P1862">
            <v>1.25</v>
          </cell>
        </row>
        <row r="1863">
          <cell r="A1863" t="str">
            <v>Diâmetro 11/2"  BSP</v>
          </cell>
          <cell r="B1863" t="str">
            <v>ELAG</v>
          </cell>
          <cell r="C1863" t="str">
            <v>m</v>
          </cell>
          <cell r="D1863">
            <v>9</v>
          </cell>
          <cell r="E1863">
            <v>4.24</v>
          </cell>
          <cell r="F1863">
            <v>38.159999999999997</v>
          </cell>
          <cell r="G1863">
            <v>1.25</v>
          </cell>
          <cell r="H1863">
            <v>11.25</v>
          </cell>
          <cell r="I1863" t="str">
            <v>LE</v>
          </cell>
          <cell r="P1863">
            <v>1.25</v>
          </cell>
        </row>
        <row r="1864">
          <cell r="A1864" t="str">
            <v>Diâmetro 2"       BSP</v>
          </cell>
          <cell r="B1864" t="str">
            <v>ELAG</v>
          </cell>
          <cell r="C1864" t="str">
            <v>m</v>
          </cell>
          <cell r="D1864">
            <v>8</v>
          </cell>
          <cell r="E1864">
            <v>5.66</v>
          </cell>
          <cell r="F1864">
            <v>45.28</v>
          </cell>
          <cell r="G1864">
            <v>1.5</v>
          </cell>
          <cell r="H1864">
            <v>12</v>
          </cell>
          <cell r="I1864" t="str">
            <v>LE</v>
          </cell>
          <cell r="P1864">
            <v>1.5</v>
          </cell>
        </row>
        <row r="1865">
          <cell r="A1865" t="str">
            <v>Diâmetro 3"       BSP</v>
          </cell>
          <cell r="B1865" t="str">
            <v>ELAG</v>
          </cell>
          <cell r="C1865" t="str">
            <v>m</v>
          </cell>
          <cell r="D1865">
            <v>87</v>
          </cell>
          <cell r="E1865">
            <v>11.6</v>
          </cell>
          <cell r="F1865">
            <v>1009.2</v>
          </cell>
          <cell r="G1865">
            <v>1.5</v>
          </cell>
          <cell r="H1865">
            <v>130.5</v>
          </cell>
          <cell r="I1865" t="str">
            <v>LE</v>
          </cell>
          <cell r="P1865">
            <v>1.5</v>
          </cell>
        </row>
        <row r="1866">
          <cell r="A1866" t="str">
            <v>Diâmetro 4"       BSP</v>
          </cell>
          <cell r="B1866" t="str">
            <v>ELAG</v>
          </cell>
          <cell r="C1866" t="str">
            <v>m</v>
          </cell>
          <cell r="D1866">
            <v>3</v>
          </cell>
          <cell r="E1866">
            <v>16.48</v>
          </cell>
          <cell r="F1866">
            <v>49.44</v>
          </cell>
          <cell r="G1866">
            <v>2</v>
          </cell>
          <cell r="H1866">
            <v>6</v>
          </cell>
          <cell r="I1866" t="str">
            <v>LE</v>
          </cell>
          <cell r="P1866">
            <v>2</v>
          </cell>
        </row>
        <row r="1867">
          <cell r="F1867">
            <v>0</v>
          </cell>
          <cell r="H1867">
            <v>0</v>
          </cell>
          <cell r="P1867">
            <v>0</v>
          </cell>
        </row>
        <row r="1868">
          <cell r="A1868" t="str">
            <v xml:space="preserve">Eletroduto flexível em rolo, tipo sealtubo, a prova de tempo, umidade, gases, vapores e </v>
          </cell>
          <cell r="F1868">
            <v>0</v>
          </cell>
          <cell r="H1868">
            <v>0</v>
          </cell>
          <cell r="P1868">
            <v>0</v>
          </cell>
        </row>
        <row r="1869">
          <cell r="A1869" t="str">
            <v>pó, constituído por fita de aço doce c/ revestimento externo em polivinil-clorídrico:</v>
          </cell>
          <cell r="F1869">
            <v>0</v>
          </cell>
          <cell r="H1869">
            <v>0</v>
          </cell>
          <cell r="P1869">
            <v>0</v>
          </cell>
        </row>
        <row r="1870">
          <cell r="A1870" t="str">
            <v>Diâmetro 3"</v>
          </cell>
          <cell r="B1870" t="str">
            <v>ELFL</v>
          </cell>
          <cell r="C1870" t="str">
            <v>m</v>
          </cell>
          <cell r="D1870">
            <v>4</v>
          </cell>
          <cell r="E1870">
            <v>5.8</v>
          </cell>
          <cell r="F1870">
            <v>23.2</v>
          </cell>
          <cell r="G1870">
            <v>1.8</v>
          </cell>
          <cell r="H1870">
            <v>7.2</v>
          </cell>
          <cell r="I1870" t="str">
            <v>LE</v>
          </cell>
          <cell r="P1870">
            <v>1.8</v>
          </cell>
        </row>
        <row r="1871">
          <cell r="F1871">
            <v>0</v>
          </cell>
          <cell r="H1871">
            <v>0</v>
          </cell>
          <cell r="P1871">
            <v>0</v>
          </cell>
        </row>
        <row r="1872">
          <cell r="A1872" t="str">
            <v xml:space="preserve">Luminária p/ lamp. "V. sódio" c/ reator incorporado AFP-220V-60Hz, em liga esp. alum. </v>
          </cell>
          <cell r="F1872">
            <v>0</v>
          </cell>
          <cell r="H1872">
            <v>0</v>
          </cell>
          <cell r="P1872">
            <v>0</v>
          </cell>
        </row>
        <row r="1873">
          <cell r="A1873" t="str">
            <v xml:space="preserve">fundi. globo boro-silicato, base E-27 p/ lamp. até 70W e E-40 p/ lamp. 250W, entr. </v>
          </cell>
          <cell r="F1873">
            <v>0</v>
          </cell>
          <cell r="H1873">
            <v>0</v>
          </cell>
          <cell r="P1873">
            <v>0</v>
          </cell>
        </row>
        <row r="1874">
          <cell r="A1874" t="str">
            <v>rosq. 3/4" BSP:</v>
          </cell>
          <cell r="F1874">
            <v>0</v>
          </cell>
          <cell r="H1874">
            <v>0</v>
          </cell>
          <cell r="P1874">
            <v>0</v>
          </cell>
        </row>
        <row r="1875">
          <cell r="A1875" t="str">
            <v>ARRAND. 30' 70W</v>
          </cell>
          <cell r="B1875" t="str">
            <v>LUM70</v>
          </cell>
          <cell r="C1875" t="str">
            <v>PC</v>
          </cell>
          <cell r="D1875">
            <v>8</v>
          </cell>
          <cell r="E1875">
            <v>5</v>
          </cell>
          <cell r="F1875">
            <v>40</v>
          </cell>
          <cell r="G1875">
            <v>8</v>
          </cell>
          <cell r="H1875">
            <v>64</v>
          </cell>
          <cell r="I1875" t="str">
            <v>Q</v>
          </cell>
          <cell r="P1875">
            <v>8</v>
          </cell>
        </row>
        <row r="1876">
          <cell r="F1876">
            <v>0</v>
          </cell>
          <cell r="H1876">
            <v>0</v>
          </cell>
          <cell r="P1876">
            <v>0</v>
          </cell>
        </row>
        <row r="1877">
          <cell r="A1877" t="str">
            <v>Painel de proteção contra surtos de tensão</v>
          </cell>
          <cell r="B1877" t="str">
            <v>550-PS-01/02/03</v>
          </cell>
          <cell r="C1877" t="str">
            <v>UNID.</v>
          </cell>
          <cell r="D1877">
            <v>3</v>
          </cell>
          <cell r="E1877">
            <v>600</v>
          </cell>
          <cell r="F1877">
            <v>1800</v>
          </cell>
          <cell r="G1877">
            <v>50</v>
          </cell>
          <cell r="H1877">
            <v>150</v>
          </cell>
          <cell r="I1877" t="str">
            <v>Q</v>
          </cell>
          <cell r="P1877">
            <v>50</v>
          </cell>
        </row>
        <row r="1878">
          <cell r="F1878">
            <v>0</v>
          </cell>
          <cell r="H1878">
            <v>0</v>
          </cell>
          <cell r="P1878">
            <v>0</v>
          </cell>
        </row>
        <row r="1879">
          <cell r="A1879" t="str">
            <v>ÁREA - SUBESTAÇÃO 540-SE-08 E CAPTAÇÃO DE TROVÕES</v>
          </cell>
          <cell r="F1879">
            <v>0</v>
          </cell>
          <cell r="H1879">
            <v>0</v>
          </cell>
          <cell r="P1879">
            <v>0</v>
          </cell>
        </row>
        <row r="1880">
          <cell r="A1880" t="str">
            <v>Transformador de potência: - 1,5 MVA</v>
          </cell>
          <cell r="B1880" t="str">
            <v>540-TF-02</v>
          </cell>
          <cell r="C1880" t="str">
            <v>UNID.</v>
          </cell>
          <cell r="D1880">
            <v>1</v>
          </cell>
          <cell r="E1880">
            <v>2000</v>
          </cell>
          <cell r="F1880">
            <v>2000</v>
          </cell>
          <cell r="G1880">
            <v>100</v>
          </cell>
          <cell r="H1880">
            <v>100</v>
          </cell>
          <cell r="I1880" t="str">
            <v>Q</v>
          </cell>
          <cell r="P1880">
            <v>100</v>
          </cell>
        </row>
        <row r="1881">
          <cell r="A1881" t="str">
            <v>Trifásico, instalação externa, isolamento em óleo mineral.</v>
          </cell>
          <cell r="F1881">
            <v>0</v>
          </cell>
          <cell r="H1881">
            <v>0</v>
          </cell>
          <cell r="P1881">
            <v>0</v>
          </cell>
        </row>
        <row r="1882">
          <cell r="A1882" t="str">
            <v>13,8 - 4,16kV, 1,5 MVA</v>
          </cell>
          <cell r="F1882">
            <v>0</v>
          </cell>
          <cell r="H1882">
            <v>0</v>
          </cell>
          <cell r="P1882">
            <v>0</v>
          </cell>
        </row>
        <row r="1883">
          <cell r="F1883">
            <v>0</v>
          </cell>
          <cell r="H1883">
            <v>0</v>
          </cell>
          <cell r="P1883">
            <v>0</v>
          </cell>
        </row>
        <row r="1884">
          <cell r="A1884" t="str">
            <v>Transformador de potência: - 112,5 KVA</v>
          </cell>
          <cell r="B1884" t="str">
            <v>540-TF-03</v>
          </cell>
          <cell r="C1884" t="str">
            <v>UNID.</v>
          </cell>
          <cell r="D1884">
            <v>1</v>
          </cell>
          <cell r="E1884">
            <v>200</v>
          </cell>
          <cell r="F1884">
            <v>200</v>
          </cell>
          <cell r="G1884">
            <v>20</v>
          </cell>
          <cell r="H1884">
            <v>20</v>
          </cell>
          <cell r="I1884" t="str">
            <v>Q</v>
          </cell>
          <cell r="P1884">
            <v>20</v>
          </cell>
        </row>
        <row r="1885">
          <cell r="A1885" t="str">
            <v>Trifásico, instalação externa, isolamento em óleo mineral.</v>
          </cell>
          <cell r="F1885">
            <v>0</v>
          </cell>
          <cell r="H1885">
            <v>0</v>
          </cell>
          <cell r="P1885">
            <v>0</v>
          </cell>
        </row>
        <row r="1886">
          <cell r="A1886" t="str">
            <v>13.800 - 480V, 112,5 kVA</v>
          </cell>
          <cell r="F1886">
            <v>0</v>
          </cell>
          <cell r="H1886">
            <v>0</v>
          </cell>
          <cell r="P1886">
            <v>0</v>
          </cell>
        </row>
        <row r="1887">
          <cell r="F1887">
            <v>0</v>
          </cell>
          <cell r="H1887">
            <v>0</v>
          </cell>
          <cell r="P1887">
            <v>0</v>
          </cell>
        </row>
        <row r="1888">
          <cell r="A1888" t="str">
            <v>Transformador de controle: - 5 kVA</v>
          </cell>
          <cell r="B1888" t="str">
            <v>540-TK-02</v>
          </cell>
          <cell r="C1888" t="str">
            <v>UNID.</v>
          </cell>
          <cell r="D1888">
            <v>1</v>
          </cell>
          <cell r="E1888">
            <v>100</v>
          </cell>
          <cell r="F1888">
            <v>100</v>
          </cell>
          <cell r="G1888">
            <v>20</v>
          </cell>
          <cell r="H1888">
            <v>20</v>
          </cell>
          <cell r="I1888" t="str">
            <v>Q</v>
          </cell>
          <cell r="P1888">
            <v>20</v>
          </cell>
        </row>
        <row r="1889">
          <cell r="A1889" t="str">
            <v>Monofásico, instalação externa, isolamento em óleo mineral.</v>
          </cell>
          <cell r="F1889">
            <v>0</v>
          </cell>
          <cell r="H1889">
            <v>0</v>
          </cell>
          <cell r="P1889">
            <v>0</v>
          </cell>
        </row>
        <row r="1890">
          <cell r="A1890" t="str">
            <v>13.800 - 120V, 5 kVA, com blindagem eletrostática entre enrolamentos</v>
          </cell>
          <cell r="F1890">
            <v>0</v>
          </cell>
          <cell r="H1890">
            <v>0</v>
          </cell>
          <cell r="P1890">
            <v>0</v>
          </cell>
        </row>
        <row r="1891">
          <cell r="F1891">
            <v>0</v>
          </cell>
          <cell r="H1891">
            <v>0</v>
          </cell>
          <cell r="P1891">
            <v>0</v>
          </cell>
        </row>
        <row r="1892">
          <cell r="A1892" t="str">
            <v>Transformador de iluminação: - 15 kVA</v>
          </cell>
          <cell r="B1892" t="str">
            <v>540-TL-02</v>
          </cell>
          <cell r="C1892" t="str">
            <v>UNID.</v>
          </cell>
          <cell r="D1892">
            <v>1</v>
          </cell>
          <cell r="E1892">
            <v>100</v>
          </cell>
          <cell r="F1892">
            <v>100</v>
          </cell>
          <cell r="G1892">
            <v>20</v>
          </cell>
          <cell r="H1892">
            <v>20</v>
          </cell>
          <cell r="I1892" t="str">
            <v>Q</v>
          </cell>
          <cell r="P1892">
            <v>20</v>
          </cell>
        </row>
        <row r="1893">
          <cell r="A1893" t="str">
            <v>Trifásico, instalação externa, isolamento em óleo mineral.</v>
          </cell>
          <cell r="F1893">
            <v>0</v>
          </cell>
          <cell r="H1893">
            <v>0</v>
          </cell>
          <cell r="P1893">
            <v>0</v>
          </cell>
        </row>
        <row r="1894">
          <cell r="A1894" t="str">
            <v>13.800 - 380/220V, 15 kVA</v>
          </cell>
          <cell r="F1894">
            <v>0</v>
          </cell>
          <cell r="H1894">
            <v>0</v>
          </cell>
          <cell r="P1894">
            <v>0</v>
          </cell>
        </row>
        <row r="1895">
          <cell r="F1895">
            <v>0</v>
          </cell>
          <cell r="H1895">
            <v>0</v>
          </cell>
          <cell r="P1895">
            <v>0</v>
          </cell>
        </row>
        <row r="1896">
          <cell r="A1896" t="str">
            <v>Resistor de aterramento:</v>
          </cell>
          <cell r="B1896" t="str">
            <v>540-RA-02</v>
          </cell>
          <cell r="C1896" t="str">
            <v>UNID.</v>
          </cell>
          <cell r="D1896">
            <v>1</v>
          </cell>
          <cell r="E1896">
            <v>100</v>
          </cell>
          <cell r="F1896">
            <v>100</v>
          </cell>
          <cell r="G1896">
            <v>20</v>
          </cell>
          <cell r="H1896">
            <v>20</v>
          </cell>
          <cell r="I1896" t="str">
            <v>Q</v>
          </cell>
          <cell r="P1896">
            <v>20</v>
          </cell>
        </row>
        <row r="1897">
          <cell r="A1897" t="str">
            <v>Instalação externa, 2400V, 400A, 10s</v>
          </cell>
          <cell r="F1897">
            <v>0</v>
          </cell>
          <cell r="H1897">
            <v>0</v>
          </cell>
          <cell r="P1897">
            <v>0</v>
          </cell>
        </row>
        <row r="1898">
          <cell r="F1898">
            <v>0</v>
          </cell>
          <cell r="H1898">
            <v>0</v>
          </cell>
          <cell r="P1898">
            <v>0</v>
          </cell>
        </row>
        <row r="1899">
          <cell r="A1899" t="str">
            <v>Resistor de aterramento 277V:</v>
          </cell>
          <cell r="B1899" t="str">
            <v>540-RA-03</v>
          </cell>
          <cell r="C1899" t="str">
            <v>CJ</v>
          </cell>
          <cell r="D1899">
            <v>1</v>
          </cell>
          <cell r="E1899">
            <v>100</v>
          </cell>
          <cell r="F1899">
            <v>100</v>
          </cell>
          <cell r="G1899">
            <v>40</v>
          </cell>
          <cell r="H1899">
            <v>40</v>
          </cell>
          <cell r="I1899" t="str">
            <v>Q</v>
          </cell>
          <cell r="P1899">
            <v>40</v>
          </cell>
        </row>
        <row r="1900">
          <cell r="A1900" t="str">
            <v>Composto das seguintes unidades:</v>
          </cell>
          <cell r="F1900">
            <v>0</v>
          </cell>
          <cell r="H1900">
            <v>0</v>
          </cell>
          <cell r="P1900">
            <v>0</v>
          </cell>
        </row>
        <row r="1901">
          <cell r="A1901" t="str">
            <v>- Resistor de  aterramento, instalação externa, 277V, 5A.</v>
          </cell>
          <cell r="F1901">
            <v>0</v>
          </cell>
          <cell r="H1901">
            <v>0</v>
          </cell>
          <cell r="P1901">
            <v>0</v>
          </cell>
        </row>
        <row r="1902">
          <cell r="A1902" t="str">
            <v xml:space="preserve">- Painel de supervisão e alarme, instalação interna. </v>
          </cell>
          <cell r="F1902">
            <v>0</v>
          </cell>
          <cell r="H1902">
            <v>0</v>
          </cell>
          <cell r="P1902">
            <v>0</v>
          </cell>
        </row>
        <row r="1903">
          <cell r="F1903">
            <v>0</v>
          </cell>
          <cell r="H1903">
            <v>0</v>
          </cell>
          <cell r="P1903">
            <v>0</v>
          </cell>
        </row>
        <row r="1904">
          <cell r="A1904" t="str">
            <v>Quadro de distribuição de 13,8 kV: - 3COL</v>
          </cell>
          <cell r="B1904" t="str">
            <v>540-QD-02</v>
          </cell>
          <cell r="C1904" t="str">
            <v>CJ.</v>
          </cell>
          <cell r="D1904">
            <v>1</v>
          </cell>
          <cell r="E1904">
            <v>3000</v>
          </cell>
          <cell r="F1904">
            <v>3000</v>
          </cell>
          <cell r="G1904">
            <v>600</v>
          </cell>
          <cell r="H1904">
            <v>600</v>
          </cell>
          <cell r="I1904" t="str">
            <v>Q</v>
          </cell>
          <cell r="P1904">
            <v>600</v>
          </cell>
        </row>
        <row r="1905">
          <cell r="A1905" t="str">
            <v>Instalação abrigada, tipo Metal Clad, 600A, 15kA, com uma coluna de entrada e duas</v>
          </cell>
          <cell r="F1905">
            <v>0</v>
          </cell>
          <cell r="H1905">
            <v>0</v>
          </cell>
          <cell r="P1905">
            <v>0</v>
          </cell>
        </row>
        <row r="1906">
          <cell r="A1906" t="str">
            <v>colunas de saídas.</v>
          </cell>
          <cell r="F1906">
            <v>0</v>
          </cell>
          <cell r="H1906">
            <v>0</v>
          </cell>
          <cell r="P1906">
            <v>0</v>
          </cell>
        </row>
        <row r="1907">
          <cell r="F1907">
            <v>0</v>
          </cell>
          <cell r="H1907">
            <v>0</v>
          </cell>
          <cell r="P1907">
            <v>0</v>
          </cell>
        </row>
        <row r="1908">
          <cell r="A1908" t="str">
            <v>Centro controle motores de 4160 V: - 3COL</v>
          </cell>
          <cell r="B1908" t="str">
            <v>540-CM-02</v>
          </cell>
          <cell r="C1908" t="str">
            <v>CJ.</v>
          </cell>
          <cell r="D1908">
            <v>1</v>
          </cell>
          <cell r="E1908">
            <v>3000</v>
          </cell>
          <cell r="F1908">
            <v>3000</v>
          </cell>
          <cell r="G1908">
            <v>600</v>
          </cell>
          <cell r="H1908">
            <v>600</v>
          </cell>
          <cell r="I1908" t="str">
            <v>Q</v>
          </cell>
          <cell r="P1908">
            <v>600</v>
          </cell>
        </row>
        <row r="1909">
          <cell r="A1909" t="str">
            <v xml:space="preserve">Instalação interna, barramento 1200A, 31,5 kA, compartimentos  extraíveis,  entrada </v>
          </cell>
          <cell r="F1909">
            <v>0</v>
          </cell>
          <cell r="H1909">
            <v>0</v>
          </cell>
          <cell r="P1909">
            <v>0</v>
          </cell>
        </row>
        <row r="1910">
          <cell r="A1910" t="str">
            <v xml:space="preserve">com disjuntor à vácuo, saídas com contatores à  vácuo, com uma coluna de </v>
          </cell>
          <cell r="F1910">
            <v>0</v>
          </cell>
          <cell r="H1910">
            <v>0</v>
          </cell>
          <cell r="P1910">
            <v>0</v>
          </cell>
        </row>
        <row r="1911">
          <cell r="A1911" t="str">
            <v>entrada e duas colunas de saídas.</v>
          </cell>
          <cell r="F1911">
            <v>0</v>
          </cell>
          <cell r="H1911">
            <v>0</v>
          </cell>
          <cell r="P1911">
            <v>0</v>
          </cell>
        </row>
        <row r="1912">
          <cell r="F1912">
            <v>0</v>
          </cell>
          <cell r="H1912">
            <v>0</v>
          </cell>
          <cell r="P1912">
            <v>0</v>
          </cell>
        </row>
        <row r="1913">
          <cell r="A1913" t="str">
            <v>Centro controle motores 480V: - 2COL</v>
          </cell>
          <cell r="B1913" t="str">
            <v>540-CM-03</v>
          </cell>
          <cell r="C1913" t="str">
            <v>CJ.</v>
          </cell>
          <cell r="D1913">
            <v>1</v>
          </cell>
          <cell r="E1913">
            <v>1200</v>
          </cell>
          <cell r="F1913">
            <v>1200</v>
          </cell>
          <cell r="G1913">
            <v>300</v>
          </cell>
          <cell r="H1913">
            <v>300</v>
          </cell>
          <cell r="I1913" t="str">
            <v>Q</v>
          </cell>
          <cell r="P1913">
            <v>300</v>
          </cell>
        </row>
        <row r="1914">
          <cell r="A1914" t="str">
            <v>Instalação interna, barramento 300A, 45 kA, gavetas extraíveis, entrada com disjuntor</v>
          </cell>
          <cell r="F1914">
            <v>0</v>
          </cell>
          <cell r="H1914">
            <v>0</v>
          </cell>
          <cell r="P1914">
            <v>0</v>
          </cell>
        </row>
        <row r="1915">
          <cell r="A1915" t="str">
            <v xml:space="preserve"> tipo caixa moldada de 250A, com uma coluna de entrada e uma coluna de saída.</v>
          </cell>
          <cell r="F1915">
            <v>0</v>
          </cell>
          <cell r="H1915">
            <v>0</v>
          </cell>
          <cell r="P1915">
            <v>0</v>
          </cell>
        </row>
        <row r="1916">
          <cell r="F1916">
            <v>0</v>
          </cell>
          <cell r="H1916">
            <v>0</v>
          </cell>
          <cell r="P1916">
            <v>0</v>
          </cell>
        </row>
        <row r="1917">
          <cell r="A1917" t="str">
            <v>Painel de proteção contra surtos de tensão.</v>
          </cell>
          <cell r="B1917" t="str">
            <v>550-PS-04A/04R</v>
          </cell>
          <cell r="C1917" t="str">
            <v>UNID.</v>
          </cell>
          <cell r="D1917">
            <v>2</v>
          </cell>
          <cell r="E1917">
            <v>600</v>
          </cell>
          <cell r="F1917">
            <v>1200</v>
          </cell>
          <cell r="G1917">
            <v>50</v>
          </cell>
          <cell r="H1917">
            <v>100</v>
          </cell>
          <cell r="I1917" t="str">
            <v>Q</v>
          </cell>
          <cell r="P1917">
            <v>50</v>
          </cell>
        </row>
        <row r="1918">
          <cell r="F1918">
            <v>0</v>
          </cell>
          <cell r="H1918">
            <v>0</v>
          </cell>
          <cell r="P1918">
            <v>0</v>
          </cell>
        </row>
        <row r="1919">
          <cell r="A1919" t="str">
            <v>Painel de iluminação 380/220 Vca:</v>
          </cell>
          <cell r="B1919" t="str">
            <v>540-PL-02</v>
          </cell>
          <cell r="C1919" t="str">
            <v>UNID.</v>
          </cell>
          <cell r="D1919">
            <v>1</v>
          </cell>
          <cell r="E1919">
            <v>600</v>
          </cell>
          <cell r="F1919">
            <v>600</v>
          </cell>
          <cell r="G1919">
            <v>100</v>
          </cell>
          <cell r="H1919">
            <v>100</v>
          </cell>
          <cell r="I1919" t="str">
            <v>Q</v>
          </cell>
          <cell r="P1919">
            <v>100</v>
          </cell>
        </row>
        <row r="1920">
          <cell r="A1920" t="str">
            <v>Instalação interna, barramento trifásico e neutro,  para alimentação de painéis e circuitos</v>
          </cell>
          <cell r="F1920">
            <v>0</v>
          </cell>
          <cell r="H1920">
            <v>0</v>
          </cell>
          <cell r="P1920">
            <v>0</v>
          </cell>
        </row>
        <row r="1921">
          <cell r="A1921" t="str">
            <v xml:space="preserve"> de iluminação.</v>
          </cell>
          <cell r="F1921">
            <v>0</v>
          </cell>
          <cell r="H1921">
            <v>0</v>
          </cell>
          <cell r="P1921">
            <v>0</v>
          </cell>
        </row>
        <row r="1922">
          <cell r="F1922">
            <v>0</v>
          </cell>
          <cell r="H1922">
            <v>0</v>
          </cell>
          <cell r="P1922">
            <v>0</v>
          </cell>
        </row>
        <row r="1923">
          <cell r="A1923" t="str">
            <v xml:space="preserve">Cabo de cobre, têmpera mole, isolação em PVC 70'C antichama, 750V,  sem capa </v>
          </cell>
          <cell r="F1923">
            <v>0</v>
          </cell>
          <cell r="H1923">
            <v>0</v>
          </cell>
          <cell r="P1923">
            <v>0</v>
          </cell>
        </row>
        <row r="1924">
          <cell r="A1924" t="str">
            <v>protetora, encordoamento classe 2, NBR 6880:</v>
          </cell>
          <cell r="F1924">
            <v>0</v>
          </cell>
          <cell r="H1924">
            <v>0</v>
          </cell>
          <cell r="P1924">
            <v>0</v>
          </cell>
        </row>
        <row r="1925">
          <cell r="A1925" t="str">
            <v>Bitola 2,5 mm²</v>
          </cell>
          <cell r="B1925" t="str">
            <v>CB1</v>
          </cell>
          <cell r="C1925" t="str">
            <v>m</v>
          </cell>
          <cell r="D1925">
            <v>500</v>
          </cell>
          <cell r="E1925">
            <v>5.8000000000000003E-2</v>
          </cell>
          <cell r="F1925">
            <v>29</v>
          </cell>
          <cell r="G1925">
            <v>0.15</v>
          </cell>
          <cell r="H1925">
            <v>75</v>
          </cell>
          <cell r="I1925" t="str">
            <v>B</v>
          </cell>
          <cell r="P1925">
            <v>0.15</v>
          </cell>
        </row>
        <row r="1926">
          <cell r="A1926" t="str">
            <v>Bitola 6 mm²</v>
          </cell>
          <cell r="B1926" t="str">
            <v>CB1</v>
          </cell>
          <cell r="C1926" t="str">
            <v>m</v>
          </cell>
          <cell r="D1926">
            <v>1</v>
          </cell>
          <cell r="E1926">
            <v>0.10199999999999999</v>
          </cell>
          <cell r="F1926">
            <v>0.1</v>
          </cell>
          <cell r="G1926">
            <v>0.15</v>
          </cell>
          <cell r="H1926">
            <v>0.15</v>
          </cell>
          <cell r="I1926" t="str">
            <v>B</v>
          </cell>
          <cell r="P1926">
            <v>0.15</v>
          </cell>
        </row>
        <row r="1927">
          <cell r="F1927">
            <v>0</v>
          </cell>
          <cell r="H1927">
            <v>0</v>
          </cell>
          <cell r="P1927">
            <v>0</v>
          </cell>
        </row>
        <row r="1928">
          <cell r="A1928" t="str">
            <v>Cabo de cobre nu, têmpera meia dura, formação em fios, encordoamento classe 2,</v>
          </cell>
          <cell r="F1928">
            <v>0</v>
          </cell>
          <cell r="H1928">
            <v>0</v>
          </cell>
          <cell r="P1928">
            <v>0</v>
          </cell>
        </row>
        <row r="1929">
          <cell r="A1929" t="str">
            <v>NBR 5111 e 7575:</v>
          </cell>
          <cell r="F1929">
            <v>0</v>
          </cell>
          <cell r="H1929">
            <v>0</v>
          </cell>
          <cell r="P1929">
            <v>0</v>
          </cell>
        </row>
        <row r="1930">
          <cell r="A1930" t="str">
            <v>Bitola 16 mm²</v>
          </cell>
          <cell r="B1930" t="str">
            <v>CBNU</v>
          </cell>
          <cell r="C1930" t="str">
            <v>kg</v>
          </cell>
          <cell r="D1930">
            <v>1</v>
          </cell>
          <cell r="E1930">
            <v>1</v>
          </cell>
          <cell r="F1930">
            <v>1</v>
          </cell>
          <cell r="G1930">
            <v>1</v>
          </cell>
          <cell r="H1930">
            <v>1</v>
          </cell>
          <cell r="I1930" t="str">
            <v>B</v>
          </cell>
          <cell r="P1930">
            <v>1</v>
          </cell>
        </row>
        <row r="1931">
          <cell r="A1931" t="str">
            <v>Bitola 25 mm²</v>
          </cell>
          <cell r="B1931" t="str">
            <v>CBNU</v>
          </cell>
          <cell r="C1931" t="str">
            <v>kg</v>
          </cell>
          <cell r="D1931">
            <v>5</v>
          </cell>
          <cell r="E1931">
            <v>1</v>
          </cell>
          <cell r="F1931">
            <v>5</v>
          </cell>
          <cell r="G1931">
            <v>1</v>
          </cell>
          <cell r="H1931">
            <v>5</v>
          </cell>
          <cell r="I1931" t="str">
            <v>B</v>
          </cell>
          <cell r="P1931">
            <v>1</v>
          </cell>
        </row>
        <row r="1932">
          <cell r="A1932" t="str">
            <v>Bitola 35 mm²</v>
          </cell>
          <cell r="B1932" t="str">
            <v>CBNU</v>
          </cell>
          <cell r="C1932" t="str">
            <v>kg</v>
          </cell>
          <cell r="D1932">
            <v>60</v>
          </cell>
          <cell r="E1932">
            <v>1</v>
          </cell>
          <cell r="F1932">
            <v>60</v>
          </cell>
          <cell r="G1932">
            <v>1</v>
          </cell>
          <cell r="H1932">
            <v>60</v>
          </cell>
          <cell r="I1932" t="str">
            <v>B</v>
          </cell>
          <cell r="P1932">
            <v>1</v>
          </cell>
        </row>
        <row r="1933">
          <cell r="F1933">
            <v>0</v>
          </cell>
          <cell r="H1933">
            <v>0</v>
          </cell>
          <cell r="P1933">
            <v>0</v>
          </cell>
        </row>
        <row r="1934">
          <cell r="A1934" t="str">
            <v>Cabo de potência, singelo, isolamento 8,7/15 kV, com capa de PVC:</v>
          </cell>
          <cell r="F1934">
            <v>0</v>
          </cell>
          <cell r="H1934">
            <v>0</v>
          </cell>
          <cell r="P1934">
            <v>0</v>
          </cell>
        </row>
        <row r="1935">
          <cell r="A1935" t="str">
            <v>Bitola 50 mm²</v>
          </cell>
          <cell r="B1935" t="str">
            <v>CB15</v>
          </cell>
          <cell r="C1935" t="str">
            <v>m</v>
          </cell>
          <cell r="D1935">
            <v>400</v>
          </cell>
          <cell r="E1935">
            <v>0.98299999999999998</v>
          </cell>
          <cell r="F1935">
            <v>393.2</v>
          </cell>
          <cell r="G1935">
            <v>0.5</v>
          </cell>
          <cell r="H1935">
            <v>200</v>
          </cell>
          <cell r="I1935" t="str">
            <v>B</v>
          </cell>
          <cell r="P1935">
            <v>0.5</v>
          </cell>
        </row>
        <row r="1936">
          <cell r="F1936">
            <v>0</v>
          </cell>
          <cell r="H1936">
            <v>0</v>
          </cell>
          <cell r="P1936">
            <v>0</v>
          </cell>
        </row>
        <row r="1937">
          <cell r="A1937" t="str">
            <v>Cabo de potência, singelo, isolamento 3,6/6 kV, com capa de PVC:</v>
          </cell>
          <cell r="F1937">
            <v>0</v>
          </cell>
          <cell r="H1937">
            <v>0</v>
          </cell>
          <cell r="P1937">
            <v>0</v>
          </cell>
        </row>
        <row r="1938">
          <cell r="A1938" t="str">
            <v>Bitola 35 mm²</v>
          </cell>
          <cell r="B1938" t="str">
            <v>CB6</v>
          </cell>
          <cell r="C1938" t="str">
            <v>m</v>
          </cell>
          <cell r="D1938">
            <v>120</v>
          </cell>
          <cell r="E1938">
            <v>0.69</v>
          </cell>
          <cell r="F1938">
            <v>82.8</v>
          </cell>
          <cell r="G1938">
            <v>0.5</v>
          </cell>
          <cell r="H1938">
            <v>60</v>
          </cell>
          <cell r="I1938" t="str">
            <v>B</v>
          </cell>
          <cell r="P1938">
            <v>0.5</v>
          </cell>
        </row>
        <row r="1939">
          <cell r="A1939" t="str">
            <v>Bitola 150 mm²</v>
          </cell>
          <cell r="B1939" t="str">
            <v>CB6</v>
          </cell>
          <cell r="C1939" t="str">
            <v>m</v>
          </cell>
          <cell r="D1939">
            <v>50</v>
          </cell>
          <cell r="E1939">
            <v>1.869</v>
          </cell>
          <cell r="F1939">
            <v>93.45</v>
          </cell>
          <cell r="G1939">
            <v>0.5</v>
          </cell>
          <cell r="H1939">
            <v>25</v>
          </cell>
          <cell r="I1939" t="str">
            <v>B</v>
          </cell>
          <cell r="P1939">
            <v>0.5</v>
          </cell>
        </row>
        <row r="1940">
          <cell r="F1940">
            <v>0</v>
          </cell>
          <cell r="H1940">
            <v>0</v>
          </cell>
          <cell r="P1940">
            <v>0</v>
          </cell>
        </row>
        <row r="1941">
          <cell r="A1941" t="str">
            <v>Cabo de cobre multipolar com isolamento para 0,6/1 kV e capa em PVC:</v>
          </cell>
          <cell r="F1941">
            <v>0</v>
          </cell>
          <cell r="H1941">
            <v>0</v>
          </cell>
          <cell r="P1941">
            <v>0</v>
          </cell>
        </row>
        <row r="1942">
          <cell r="A1942" t="str">
            <v>Bitola e formação: 1x4c#25mm²</v>
          </cell>
          <cell r="B1942" t="str">
            <v>CB1</v>
          </cell>
          <cell r="C1942" t="str">
            <v>m</v>
          </cell>
          <cell r="D1942">
            <v>40</v>
          </cell>
          <cell r="E1942">
            <v>1.375</v>
          </cell>
          <cell r="F1942">
            <v>55</v>
          </cell>
          <cell r="G1942">
            <v>0.3</v>
          </cell>
          <cell r="H1942">
            <v>12</v>
          </cell>
          <cell r="I1942" t="str">
            <v>B</v>
          </cell>
          <cell r="P1942">
            <v>0.3</v>
          </cell>
        </row>
        <row r="1943">
          <cell r="A1943" t="str">
            <v>Bitola e formação: 1x4c#35mm²</v>
          </cell>
          <cell r="B1943" t="str">
            <v>CB1</v>
          </cell>
          <cell r="C1943" t="str">
            <v>m</v>
          </cell>
          <cell r="D1943">
            <v>20</v>
          </cell>
          <cell r="E1943">
            <v>1.772</v>
          </cell>
          <cell r="F1943">
            <v>35.44</v>
          </cell>
          <cell r="G1943">
            <v>0.35</v>
          </cell>
          <cell r="H1943">
            <v>7</v>
          </cell>
          <cell r="I1943" t="str">
            <v>B</v>
          </cell>
          <cell r="P1943">
            <v>0.35</v>
          </cell>
        </row>
        <row r="1944">
          <cell r="F1944">
            <v>0</v>
          </cell>
          <cell r="H1944">
            <v>0</v>
          </cell>
          <cell r="P1944">
            <v>0</v>
          </cell>
        </row>
        <row r="1945">
          <cell r="A1945" t="str">
            <v>Cabo de cobre singelo com isolamento em PVC para 0,6/1 kV e capa em PVC:</v>
          </cell>
          <cell r="F1945">
            <v>0</v>
          </cell>
          <cell r="H1945">
            <v>0</v>
          </cell>
          <cell r="P1945">
            <v>0</v>
          </cell>
        </row>
        <row r="1946">
          <cell r="A1946" t="str">
            <v>Bitola 240 mm²</v>
          </cell>
          <cell r="B1946" t="str">
            <v>CB1</v>
          </cell>
          <cell r="C1946" t="str">
            <v>m</v>
          </cell>
          <cell r="D1946">
            <v>80</v>
          </cell>
          <cell r="E1946">
            <v>2.4929999999999999</v>
          </cell>
          <cell r="F1946">
            <v>199.44</v>
          </cell>
          <cell r="G1946">
            <v>0.35</v>
          </cell>
          <cell r="H1946">
            <v>28</v>
          </cell>
          <cell r="I1946" t="str">
            <v>B</v>
          </cell>
          <cell r="P1946">
            <v>0.35</v>
          </cell>
        </row>
        <row r="1947">
          <cell r="F1947">
            <v>0</v>
          </cell>
          <cell r="H1947">
            <v>0</v>
          </cell>
          <cell r="P1947">
            <v>0</v>
          </cell>
        </row>
        <row r="1948">
          <cell r="A1948" t="str">
            <v>Eletroduto aço galvanizado a fogo c/ costura, comp. 3m, c/ uma luva e rosca nas duas</v>
          </cell>
          <cell r="F1948">
            <v>0</v>
          </cell>
          <cell r="H1948">
            <v>0</v>
          </cell>
          <cell r="P1948">
            <v>0</v>
          </cell>
        </row>
        <row r="1949">
          <cell r="A1949" t="str">
            <v xml:space="preserve">extremidades, norma DIN 2440, c/ proteção mecânica nas extremidades e rebarbas </v>
          </cell>
          <cell r="F1949">
            <v>0</v>
          </cell>
          <cell r="H1949">
            <v>0</v>
          </cell>
          <cell r="P1949">
            <v>0</v>
          </cell>
        </row>
        <row r="1950">
          <cell r="A1950" t="str">
            <v>removidas:</v>
          </cell>
          <cell r="F1950">
            <v>0</v>
          </cell>
          <cell r="H1950">
            <v>0</v>
          </cell>
          <cell r="P1950">
            <v>0</v>
          </cell>
        </row>
        <row r="1951">
          <cell r="A1951" t="str">
            <v>Diâmetro 3/4"    BSP</v>
          </cell>
          <cell r="B1951" t="str">
            <v>ELAG</v>
          </cell>
          <cell r="C1951" t="str">
            <v>m</v>
          </cell>
          <cell r="D1951">
            <v>187</v>
          </cell>
          <cell r="E1951">
            <v>1.7699999999999998</v>
          </cell>
          <cell r="F1951">
            <v>330.99</v>
          </cell>
          <cell r="G1951">
            <v>1.25</v>
          </cell>
          <cell r="H1951">
            <v>233.75</v>
          </cell>
          <cell r="I1951" t="str">
            <v>LE</v>
          </cell>
          <cell r="P1951">
            <v>1.25</v>
          </cell>
        </row>
        <row r="1952">
          <cell r="A1952" t="str">
            <v>Diâmetro 1"       BSP</v>
          </cell>
          <cell r="B1952" t="str">
            <v>ELAG</v>
          </cell>
          <cell r="C1952" t="str">
            <v>m</v>
          </cell>
          <cell r="D1952">
            <v>16</v>
          </cell>
          <cell r="E1952">
            <v>2.63</v>
          </cell>
          <cell r="F1952">
            <v>42.08</v>
          </cell>
          <cell r="G1952">
            <v>1.25</v>
          </cell>
          <cell r="H1952">
            <v>20</v>
          </cell>
          <cell r="I1952" t="str">
            <v>LE</v>
          </cell>
          <cell r="P1952">
            <v>1.25</v>
          </cell>
        </row>
        <row r="1953">
          <cell r="A1953" t="str">
            <v>Diâmetro 11/2"  BSP</v>
          </cell>
          <cell r="B1953" t="str">
            <v>ELAG</v>
          </cell>
          <cell r="C1953" t="str">
            <v>m</v>
          </cell>
          <cell r="D1953">
            <v>9</v>
          </cell>
          <cell r="E1953">
            <v>4.24</v>
          </cell>
          <cell r="F1953">
            <v>38.159999999999997</v>
          </cell>
          <cell r="G1953">
            <v>1.25</v>
          </cell>
          <cell r="H1953">
            <v>11.25</v>
          </cell>
          <cell r="I1953" t="str">
            <v>LE</v>
          </cell>
          <cell r="P1953">
            <v>1.25</v>
          </cell>
        </row>
        <row r="1954">
          <cell r="A1954" t="str">
            <v>Diâmetro 2"       BSP</v>
          </cell>
          <cell r="B1954" t="str">
            <v>ELAG</v>
          </cell>
          <cell r="C1954" t="str">
            <v>m</v>
          </cell>
          <cell r="D1954">
            <v>10</v>
          </cell>
          <cell r="E1954">
            <v>5.66</v>
          </cell>
          <cell r="F1954">
            <v>56.6</v>
          </cell>
          <cell r="G1954">
            <v>1.5</v>
          </cell>
          <cell r="H1954">
            <v>15</v>
          </cell>
          <cell r="I1954" t="str">
            <v>LE</v>
          </cell>
          <cell r="P1954">
            <v>1.5</v>
          </cell>
        </row>
        <row r="1955">
          <cell r="A1955" t="str">
            <v>Diâmetro 3"       BSP</v>
          </cell>
          <cell r="B1955" t="str">
            <v>ELAG</v>
          </cell>
          <cell r="C1955" t="str">
            <v>m</v>
          </cell>
          <cell r="D1955">
            <v>87</v>
          </cell>
          <cell r="E1955">
            <v>11.6</v>
          </cell>
          <cell r="F1955">
            <v>1009.2</v>
          </cell>
          <cell r="G1955">
            <v>1.5</v>
          </cell>
          <cell r="H1955">
            <v>130.5</v>
          </cell>
          <cell r="I1955" t="str">
            <v>LE</v>
          </cell>
          <cell r="P1955">
            <v>1.5</v>
          </cell>
        </row>
        <row r="1956">
          <cell r="A1956" t="str">
            <v>Diâmetro 4"       BSP</v>
          </cell>
          <cell r="B1956" t="str">
            <v>ELAG</v>
          </cell>
          <cell r="C1956" t="str">
            <v>m</v>
          </cell>
          <cell r="D1956">
            <v>3</v>
          </cell>
          <cell r="E1956">
            <v>16.48</v>
          </cell>
          <cell r="F1956">
            <v>49.44</v>
          </cell>
          <cell r="G1956">
            <v>2</v>
          </cell>
          <cell r="H1956">
            <v>6</v>
          </cell>
          <cell r="I1956" t="str">
            <v>LE</v>
          </cell>
          <cell r="P1956">
            <v>2</v>
          </cell>
        </row>
        <row r="1957">
          <cell r="F1957">
            <v>0</v>
          </cell>
          <cell r="H1957">
            <v>0</v>
          </cell>
          <cell r="P1957">
            <v>0</v>
          </cell>
        </row>
        <row r="1958">
          <cell r="A1958" t="str">
            <v xml:space="preserve">Eletroduto flexível em rolo, tipo sealtubo, a prova de tempo, umidade, gases, vapores e </v>
          </cell>
          <cell r="F1958">
            <v>0</v>
          </cell>
          <cell r="H1958">
            <v>0</v>
          </cell>
          <cell r="P1958">
            <v>0</v>
          </cell>
        </row>
        <row r="1959">
          <cell r="A1959" t="str">
            <v>pó, constituído por fita de aço doce c/ revestimento externo em polivinil-clorídrico:</v>
          </cell>
          <cell r="F1959">
            <v>0</v>
          </cell>
          <cell r="H1959">
            <v>0</v>
          </cell>
          <cell r="P1959">
            <v>0</v>
          </cell>
        </row>
        <row r="1960">
          <cell r="A1960" t="str">
            <v>Diâmetro 3"</v>
          </cell>
          <cell r="B1960" t="str">
            <v>ELFL</v>
          </cell>
          <cell r="C1960" t="str">
            <v>m</v>
          </cell>
          <cell r="D1960">
            <v>4</v>
          </cell>
          <cell r="E1960">
            <v>5.8</v>
          </cell>
          <cell r="F1960">
            <v>23.2</v>
          </cell>
          <cell r="G1960">
            <v>1.8</v>
          </cell>
          <cell r="H1960">
            <v>7.2</v>
          </cell>
          <cell r="I1960" t="str">
            <v>LE</v>
          </cell>
          <cell r="P1960">
            <v>1.8</v>
          </cell>
        </row>
        <row r="1961">
          <cell r="F1961">
            <v>0</v>
          </cell>
          <cell r="H1961">
            <v>0</v>
          </cell>
          <cell r="P1961">
            <v>0</v>
          </cell>
        </row>
        <row r="1962">
          <cell r="A1962" t="str">
            <v xml:space="preserve">Luminária p/ lamp. "V. sódio" c/ reator incorporado AFP-220V-60Hz, em liga esp. alum. </v>
          </cell>
          <cell r="F1962">
            <v>0</v>
          </cell>
          <cell r="H1962">
            <v>0</v>
          </cell>
          <cell r="P1962">
            <v>0</v>
          </cell>
        </row>
        <row r="1963">
          <cell r="A1963" t="str">
            <v xml:space="preserve">fundi. globo boro-silicato, base E-27 p/ lamp. até 70W e E-40 p/ lamp. 250W, entr. </v>
          </cell>
          <cell r="F1963">
            <v>0</v>
          </cell>
          <cell r="H1963">
            <v>0</v>
          </cell>
          <cell r="P1963">
            <v>0</v>
          </cell>
        </row>
        <row r="1964">
          <cell r="A1964" t="str">
            <v>rosq. 3/4" BSP:</v>
          </cell>
          <cell r="F1964">
            <v>0</v>
          </cell>
          <cell r="H1964">
            <v>0</v>
          </cell>
          <cell r="P1964">
            <v>0</v>
          </cell>
        </row>
        <row r="1965">
          <cell r="A1965" t="str">
            <v>ARRAND. 30' 70W</v>
          </cell>
          <cell r="B1965" t="str">
            <v>LUM70</v>
          </cell>
          <cell r="C1965" t="str">
            <v>PC</v>
          </cell>
          <cell r="D1965">
            <v>8</v>
          </cell>
          <cell r="E1965">
            <v>5</v>
          </cell>
          <cell r="F1965">
            <v>40</v>
          </cell>
          <cell r="G1965">
            <v>8</v>
          </cell>
          <cell r="H1965">
            <v>64</v>
          </cell>
          <cell r="I1965" t="str">
            <v>Q</v>
          </cell>
          <cell r="P1965">
            <v>8</v>
          </cell>
        </row>
        <row r="1966">
          <cell r="F1966">
            <v>0</v>
          </cell>
          <cell r="H1966">
            <v>0</v>
          </cell>
          <cell r="P1966">
            <v>0</v>
          </cell>
        </row>
        <row r="1967">
          <cell r="A1967" t="str">
            <v xml:space="preserve">Luminária aberta para duas lâmpadas fluorescente de 32W-220V-60Hz fornecida </v>
          </cell>
          <cell r="C1967" t="str">
            <v>PC</v>
          </cell>
          <cell r="D1967">
            <v>9</v>
          </cell>
          <cell r="E1967">
            <v>10</v>
          </cell>
          <cell r="F1967">
            <v>90</v>
          </cell>
          <cell r="G1967">
            <v>8</v>
          </cell>
          <cell r="H1967">
            <v>72</v>
          </cell>
          <cell r="I1967" t="str">
            <v>Q</v>
          </cell>
          <cell r="P1967">
            <v>8</v>
          </cell>
        </row>
        <row r="1968">
          <cell r="A1968" t="str">
            <v>completa, com equipamentos auxiliares.</v>
          </cell>
          <cell r="F1968">
            <v>0</v>
          </cell>
          <cell r="H1968">
            <v>0</v>
          </cell>
          <cell r="P1968">
            <v>0</v>
          </cell>
        </row>
        <row r="1969">
          <cell r="F1969">
            <v>0</v>
          </cell>
          <cell r="H1969">
            <v>0</v>
          </cell>
          <cell r="P1969">
            <v>0</v>
          </cell>
        </row>
        <row r="1970">
          <cell r="A1970" t="str">
            <v>Aparelho para iluminação:</v>
          </cell>
          <cell r="F1970">
            <v>0</v>
          </cell>
          <cell r="H1970">
            <v>0</v>
          </cell>
          <cell r="P1970">
            <v>0</v>
          </cell>
        </row>
        <row r="1971">
          <cell r="A1971" t="str">
            <v>VS-70W - Arandela 30º</v>
          </cell>
          <cell r="B1971" t="str">
            <v>LUM70</v>
          </cell>
          <cell r="C1971" t="str">
            <v>PC</v>
          </cell>
          <cell r="D1971">
            <v>8</v>
          </cell>
          <cell r="E1971">
            <v>5</v>
          </cell>
          <cell r="F1971">
            <v>40</v>
          </cell>
          <cell r="G1971">
            <v>8</v>
          </cell>
          <cell r="H1971">
            <v>64</v>
          </cell>
          <cell r="I1971" t="str">
            <v>Q</v>
          </cell>
          <cell r="P1971">
            <v>8</v>
          </cell>
        </row>
        <row r="1972">
          <cell r="A1972" t="str">
            <v>VS-150W - Pendente</v>
          </cell>
          <cell r="B1972" t="str">
            <v>LUM150</v>
          </cell>
          <cell r="C1972" t="str">
            <v>PC</v>
          </cell>
          <cell r="D1972">
            <v>6</v>
          </cell>
          <cell r="E1972">
            <v>5</v>
          </cell>
          <cell r="F1972">
            <v>30</v>
          </cell>
          <cell r="G1972">
            <v>8</v>
          </cell>
          <cell r="H1972">
            <v>48</v>
          </cell>
          <cell r="I1972" t="str">
            <v>Q</v>
          </cell>
          <cell r="P1972">
            <v>8</v>
          </cell>
        </row>
        <row r="1973">
          <cell r="F1973">
            <v>0</v>
          </cell>
          <cell r="H1973">
            <v>0</v>
          </cell>
          <cell r="P1973">
            <v>0</v>
          </cell>
        </row>
        <row r="1974">
          <cell r="A1974" t="str">
            <v>Unidade autônoma para iluminação de emergência, fornecida completa com todos os</v>
          </cell>
          <cell r="B1974" t="str">
            <v>LUMEM</v>
          </cell>
          <cell r="C1974" t="str">
            <v>PC</v>
          </cell>
          <cell r="D1974">
            <v>3</v>
          </cell>
          <cell r="E1974">
            <v>5</v>
          </cell>
          <cell r="F1974">
            <v>15</v>
          </cell>
          <cell r="G1974">
            <v>8</v>
          </cell>
          <cell r="H1974">
            <v>24</v>
          </cell>
          <cell r="I1974" t="str">
            <v>Q</v>
          </cell>
          <cell r="P1974">
            <v>8</v>
          </cell>
        </row>
        <row r="1975">
          <cell r="A1975" t="str">
            <v>acessórios incorporados, inclusive bateria e carregador.</v>
          </cell>
          <cell r="F1975">
            <v>0</v>
          </cell>
          <cell r="H1975">
            <v>0</v>
          </cell>
          <cell r="P1975">
            <v>0</v>
          </cell>
        </row>
        <row r="1976">
          <cell r="F1976">
            <v>0</v>
          </cell>
          <cell r="H1976">
            <v>0</v>
          </cell>
          <cell r="P1976">
            <v>0</v>
          </cell>
        </row>
        <row r="1977">
          <cell r="A1977" t="str">
            <v>Projetor retangular fechado , uso externo sem equipa/o-fun liga Alfo:</v>
          </cell>
          <cell r="F1977">
            <v>0</v>
          </cell>
          <cell r="H1977">
            <v>0</v>
          </cell>
          <cell r="P1977">
            <v>0</v>
          </cell>
        </row>
        <row r="1978">
          <cell r="A1978" t="str">
            <v>150 W</v>
          </cell>
          <cell r="B1978" t="str">
            <v>LUM150</v>
          </cell>
          <cell r="C1978" t="str">
            <v>PC</v>
          </cell>
          <cell r="D1978">
            <v>6</v>
          </cell>
          <cell r="E1978">
            <v>10</v>
          </cell>
          <cell r="F1978">
            <v>60</v>
          </cell>
          <cell r="G1978">
            <v>8</v>
          </cell>
          <cell r="H1978">
            <v>48</v>
          </cell>
          <cell r="I1978" t="str">
            <v>Q</v>
          </cell>
          <cell r="P1978">
            <v>8</v>
          </cell>
        </row>
        <row r="1979">
          <cell r="F1979">
            <v>0</v>
          </cell>
          <cell r="H1979">
            <v>0</v>
          </cell>
          <cell r="P1979">
            <v>0</v>
          </cell>
        </row>
        <row r="1980">
          <cell r="A1980" t="str">
            <v>Escadas para cabo trecho reto, tipo prateleira, semi-pesado com abas voltadas para</v>
          </cell>
          <cell r="F1980">
            <v>0</v>
          </cell>
          <cell r="H1980">
            <v>0</v>
          </cell>
          <cell r="P1980">
            <v>0</v>
          </cell>
        </row>
        <row r="1981">
          <cell r="A1981" t="str">
            <v xml:space="preserve">fora , em aço galvanizado, constituído de duas longarinas de perfil "U" 4",  com </v>
          </cell>
          <cell r="F1981">
            <v>0</v>
          </cell>
          <cell r="H1981">
            <v>0</v>
          </cell>
          <cell r="P1981">
            <v>0</v>
          </cell>
        </row>
        <row r="1982">
          <cell r="A1982" t="str">
            <v>espaçamento máximo entre travessas de 250 mm, peça de 3 m.</v>
          </cell>
          <cell r="F1982">
            <v>0</v>
          </cell>
          <cell r="H1982">
            <v>0</v>
          </cell>
          <cell r="P1982">
            <v>0</v>
          </cell>
        </row>
        <row r="1983">
          <cell r="A1983" t="str">
            <v>L=200</v>
          </cell>
          <cell r="B1983" t="str">
            <v>ESC</v>
          </cell>
          <cell r="C1983" t="str">
            <v>PC</v>
          </cell>
          <cell r="D1983">
            <v>6</v>
          </cell>
          <cell r="E1983">
            <v>20.37</v>
          </cell>
          <cell r="F1983">
            <v>122.22</v>
          </cell>
          <cell r="G1983">
            <v>6</v>
          </cell>
          <cell r="H1983">
            <v>36</v>
          </cell>
          <cell r="I1983" t="str">
            <v>LE</v>
          </cell>
          <cell r="P1983">
            <v>6</v>
          </cell>
        </row>
        <row r="1984">
          <cell r="A1984" t="str">
            <v>L=400</v>
          </cell>
          <cell r="B1984" t="str">
            <v>ESC</v>
          </cell>
          <cell r="C1984" t="str">
            <v>PC</v>
          </cell>
          <cell r="D1984">
            <v>4</v>
          </cell>
          <cell r="E1984">
            <v>22.83</v>
          </cell>
          <cell r="F1984">
            <v>91.32</v>
          </cell>
          <cell r="G1984">
            <v>9</v>
          </cell>
          <cell r="H1984">
            <v>36</v>
          </cell>
          <cell r="I1984" t="str">
            <v>LE</v>
          </cell>
          <cell r="P1984">
            <v>9</v>
          </cell>
        </row>
        <row r="1985">
          <cell r="F1985">
            <v>0</v>
          </cell>
          <cell r="H1985">
            <v>0</v>
          </cell>
          <cell r="P1985">
            <v>0</v>
          </cell>
        </row>
        <row r="1986">
          <cell r="A1986" t="str">
            <v>Caixa condulete em liga de alumínio fundido:</v>
          </cell>
          <cell r="F1986">
            <v>0</v>
          </cell>
          <cell r="H1986">
            <v>0</v>
          </cell>
          <cell r="P1986">
            <v>0</v>
          </cell>
        </row>
        <row r="1987">
          <cell r="A1987" t="str">
            <v>Diâmetro 3/4"</v>
          </cell>
          <cell r="B1987" t="str">
            <v>CX</v>
          </cell>
          <cell r="C1987" t="str">
            <v>PC</v>
          </cell>
          <cell r="D1987">
            <v>30</v>
          </cell>
          <cell r="E1987">
            <v>0.05</v>
          </cell>
          <cell r="F1987">
            <v>1.5</v>
          </cell>
          <cell r="G1987">
            <v>0.1</v>
          </cell>
          <cell r="H1987">
            <v>3</v>
          </cell>
          <cell r="I1987" t="str">
            <v>LE</v>
          </cell>
          <cell r="P1987">
            <v>0.1</v>
          </cell>
        </row>
        <row r="1988">
          <cell r="F1988">
            <v>0</v>
          </cell>
          <cell r="H1988">
            <v>0</v>
          </cell>
          <cell r="P1988">
            <v>0</v>
          </cell>
        </row>
        <row r="1989">
          <cell r="A1989" t="str">
            <v>Perfis para suportes em ASTM A-36 pintado.</v>
          </cell>
          <cell r="C1989" t="str">
            <v>kg</v>
          </cell>
          <cell r="D1989">
            <v>200</v>
          </cell>
          <cell r="E1989">
            <v>1</v>
          </cell>
          <cell r="F1989">
            <v>200</v>
          </cell>
          <cell r="G1989">
            <v>0.15</v>
          </cell>
          <cell r="H1989">
            <v>30</v>
          </cell>
          <cell r="I1989" t="str">
            <v>F</v>
          </cell>
          <cell r="P1989">
            <v>0.15</v>
          </cell>
        </row>
        <row r="1990">
          <cell r="F1990">
            <v>0</v>
          </cell>
          <cell r="H1990">
            <v>0</v>
          </cell>
          <cell r="P1990">
            <v>0</v>
          </cell>
        </row>
        <row r="1991">
          <cell r="A1991" t="str">
            <v>Ferragem de aço galvanizado para suporte</v>
          </cell>
          <cell r="C1991" t="str">
            <v>kg</v>
          </cell>
          <cell r="D1991">
            <v>200</v>
          </cell>
          <cell r="E1991">
            <v>1</v>
          </cell>
          <cell r="F1991">
            <v>200</v>
          </cell>
          <cell r="G1991">
            <v>0.2</v>
          </cell>
          <cell r="H1991">
            <v>40</v>
          </cell>
          <cell r="I1991" t="str">
            <v>LE</v>
          </cell>
          <cell r="P1991">
            <v>0.2</v>
          </cell>
        </row>
        <row r="1992">
          <cell r="F1992">
            <v>0</v>
          </cell>
          <cell r="H1992">
            <v>0</v>
          </cell>
          <cell r="P1992">
            <v>0</v>
          </cell>
        </row>
        <row r="1993">
          <cell r="A1993" t="str">
            <v xml:space="preserve">Tomada redonda fundida em liga de alumínio, 380V, a prova de TGVP com tampo mola, </v>
          </cell>
          <cell r="C1993" t="str">
            <v>PC</v>
          </cell>
          <cell r="D1993">
            <v>2</v>
          </cell>
          <cell r="E1993">
            <v>1</v>
          </cell>
          <cell r="F1993">
            <v>2</v>
          </cell>
          <cell r="G1993">
            <v>4</v>
          </cell>
          <cell r="H1993">
            <v>8</v>
          </cell>
          <cell r="I1993" t="str">
            <v>Q</v>
          </cell>
          <cell r="P1993">
            <v>4</v>
          </cell>
        </row>
        <row r="1994">
          <cell r="A1994" t="str">
            <v>orelhas de fixação, quatro entradas rosqueadas de 3/4" sendo 3 bujões plásticos.</v>
          </cell>
          <cell r="F1994">
            <v>0</v>
          </cell>
          <cell r="H1994">
            <v>0</v>
          </cell>
          <cell r="P1994">
            <v>0</v>
          </cell>
        </row>
        <row r="1995">
          <cell r="F1995">
            <v>0</v>
          </cell>
          <cell r="H1995">
            <v>0</v>
          </cell>
          <cell r="P1995">
            <v>0</v>
          </cell>
        </row>
        <row r="1996">
          <cell r="A1996" t="str">
            <v>Tomada universal 2P+T montada em condulete</v>
          </cell>
          <cell r="C1996" t="str">
            <v>PC</v>
          </cell>
          <cell r="D1996">
            <v>5</v>
          </cell>
          <cell r="E1996">
            <v>0.1</v>
          </cell>
          <cell r="F1996">
            <v>0.5</v>
          </cell>
          <cell r="G1996">
            <v>2</v>
          </cell>
          <cell r="H1996">
            <v>10</v>
          </cell>
          <cell r="I1996" t="str">
            <v>Q</v>
          </cell>
          <cell r="P1996">
            <v>2</v>
          </cell>
        </row>
        <row r="1997">
          <cell r="F1997">
            <v>0</v>
          </cell>
          <cell r="H1997">
            <v>0</v>
          </cell>
          <cell r="P1997">
            <v>0</v>
          </cell>
        </row>
        <row r="1998">
          <cell r="A1998" t="str">
            <v>Interruptor montado em caixa condulete</v>
          </cell>
          <cell r="C1998" t="str">
            <v>PC</v>
          </cell>
          <cell r="D1998">
            <v>2</v>
          </cell>
          <cell r="E1998">
            <v>0.1</v>
          </cell>
          <cell r="F1998">
            <v>0.2</v>
          </cell>
          <cell r="G1998">
            <v>2</v>
          </cell>
          <cell r="H1998">
            <v>4</v>
          </cell>
          <cell r="I1998" t="str">
            <v>Q</v>
          </cell>
          <cell r="P1998">
            <v>2</v>
          </cell>
        </row>
        <row r="1999">
          <cell r="F1999">
            <v>0</v>
          </cell>
          <cell r="H1999">
            <v>0</v>
          </cell>
          <cell r="P1999">
            <v>0</v>
          </cell>
        </row>
        <row r="2000">
          <cell r="A2000" t="str">
            <v>Relé fotoelétrico montado em caixa condulete.</v>
          </cell>
          <cell r="C2000" t="str">
            <v>PC</v>
          </cell>
          <cell r="D2000">
            <v>1</v>
          </cell>
          <cell r="E2000">
            <v>0.1</v>
          </cell>
          <cell r="F2000">
            <v>0.1</v>
          </cell>
          <cell r="G2000">
            <v>2</v>
          </cell>
          <cell r="H2000">
            <v>2</v>
          </cell>
          <cell r="I2000" t="str">
            <v>Q</v>
          </cell>
          <cell r="P2000">
            <v>2</v>
          </cell>
        </row>
        <row r="2001">
          <cell r="F2001">
            <v>0</v>
          </cell>
          <cell r="H2001">
            <v>0</v>
          </cell>
          <cell r="P2001">
            <v>0</v>
          </cell>
        </row>
        <row r="2002">
          <cell r="A2002" t="str">
            <v>ÁREA - ESPESSADORES 1 E 3</v>
          </cell>
          <cell r="F2002">
            <v>0</v>
          </cell>
          <cell r="H2002">
            <v>0</v>
          </cell>
          <cell r="P2002">
            <v>0</v>
          </cell>
        </row>
        <row r="2003">
          <cell r="A2003" t="str">
            <v>Quadro de iluminação 380/220 Vca</v>
          </cell>
          <cell r="B2003" t="str">
            <v>550-QL-02</v>
          </cell>
          <cell r="C2003" t="str">
            <v>UNID.</v>
          </cell>
          <cell r="D2003">
            <v>1</v>
          </cell>
          <cell r="E2003">
            <v>60</v>
          </cell>
          <cell r="F2003">
            <v>60</v>
          </cell>
          <cell r="G2003">
            <v>60</v>
          </cell>
          <cell r="H2003">
            <v>60</v>
          </cell>
          <cell r="I2003" t="str">
            <v>Q</v>
          </cell>
          <cell r="P2003">
            <v>60</v>
          </cell>
        </row>
        <row r="2004">
          <cell r="A2004" t="str">
            <v>Instalação externa, barramento  trifásico e neutro.</v>
          </cell>
          <cell r="F2004">
            <v>0</v>
          </cell>
          <cell r="H2004">
            <v>0</v>
          </cell>
          <cell r="P2004">
            <v>0</v>
          </cell>
        </row>
        <row r="2005">
          <cell r="F2005">
            <v>0</v>
          </cell>
          <cell r="H2005">
            <v>0</v>
          </cell>
          <cell r="P2005">
            <v>0</v>
          </cell>
        </row>
        <row r="2006">
          <cell r="A2006" t="str">
            <v>Eletroduto aço galvanizado a fogo c/ costura, comp. 3m, c/ uma luva e rosca nas duas</v>
          </cell>
          <cell r="F2006">
            <v>0</v>
          </cell>
          <cell r="H2006">
            <v>0</v>
          </cell>
          <cell r="P2006">
            <v>0</v>
          </cell>
        </row>
        <row r="2007">
          <cell r="A2007" t="str">
            <v xml:space="preserve">extremidades, norma DIN 2440, c/ proteção mecânica nas extremidades e rebarbas </v>
          </cell>
          <cell r="F2007">
            <v>0</v>
          </cell>
          <cell r="H2007">
            <v>0</v>
          </cell>
          <cell r="P2007">
            <v>0</v>
          </cell>
        </row>
        <row r="2008">
          <cell r="A2008" t="str">
            <v>removidas:</v>
          </cell>
          <cell r="F2008">
            <v>0</v>
          </cell>
          <cell r="H2008">
            <v>0</v>
          </cell>
          <cell r="P2008">
            <v>0</v>
          </cell>
        </row>
        <row r="2009">
          <cell r="A2009" t="str">
            <v>Diâmetro 3/4"    BSP</v>
          </cell>
          <cell r="B2009" t="str">
            <v>ELAG</v>
          </cell>
          <cell r="C2009" t="str">
            <v>m</v>
          </cell>
          <cell r="D2009">
            <v>238</v>
          </cell>
          <cell r="E2009">
            <v>1.7699999999999998</v>
          </cell>
          <cell r="F2009">
            <v>421.26</v>
          </cell>
          <cell r="G2009">
            <v>1.25</v>
          </cell>
          <cell r="H2009">
            <v>297.5</v>
          </cell>
          <cell r="I2009" t="str">
            <v>LE</v>
          </cell>
          <cell r="P2009">
            <v>1.25</v>
          </cell>
        </row>
        <row r="2010">
          <cell r="A2010" t="str">
            <v>Diâmetro 1"       BSP</v>
          </cell>
          <cell r="B2010" t="str">
            <v>ELAG</v>
          </cell>
          <cell r="C2010" t="str">
            <v>m</v>
          </cell>
          <cell r="D2010">
            <v>40</v>
          </cell>
          <cell r="E2010">
            <v>2.63</v>
          </cell>
          <cell r="F2010">
            <v>105.2</v>
          </cell>
          <cell r="G2010">
            <v>1.25</v>
          </cell>
          <cell r="H2010">
            <v>50</v>
          </cell>
          <cell r="I2010" t="str">
            <v>LE</v>
          </cell>
          <cell r="P2010">
            <v>1.25</v>
          </cell>
        </row>
        <row r="2011">
          <cell r="A2011" t="str">
            <v>Diâmetro 11/2"  BSP</v>
          </cell>
          <cell r="B2011" t="str">
            <v>ELAG</v>
          </cell>
          <cell r="C2011" t="str">
            <v>m</v>
          </cell>
          <cell r="D2011">
            <v>157</v>
          </cell>
          <cell r="E2011">
            <v>4.24</v>
          </cell>
          <cell r="F2011">
            <v>665.68</v>
          </cell>
          <cell r="G2011">
            <v>1.25</v>
          </cell>
          <cell r="H2011">
            <v>196.25</v>
          </cell>
          <cell r="I2011" t="str">
            <v>LE</v>
          </cell>
          <cell r="P2011">
            <v>1.25</v>
          </cell>
        </row>
        <row r="2012">
          <cell r="A2012" t="str">
            <v>Diâmetro 2"       BSP</v>
          </cell>
          <cell r="B2012" t="str">
            <v>ELAG</v>
          </cell>
          <cell r="C2012" t="str">
            <v>m</v>
          </cell>
          <cell r="D2012">
            <v>23</v>
          </cell>
          <cell r="E2012">
            <v>5.66</v>
          </cell>
          <cell r="F2012">
            <v>130.18</v>
          </cell>
          <cell r="G2012">
            <v>1.5</v>
          </cell>
          <cell r="H2012">
            <v>34.5</v>
          </cell>
          <cell r="I2012" t="str">
            <v>LE</v>
          </cell>
          <cell r="P2012">
            <v>1.5</v>
          </cell>
        </row>
        <row r="2013">
          <cell r="A2013" t="str">
            <v>Diâmetro 3"       BSP</v>
          </cell>
          <cell r="B2013" t="str">
            <v>ELAG</v>
          </cell>
          <cell r="C2013" t="str">
            <v>m</v>
          </cell>
          <cell r="D2013">
            <v>270</v>
          </cell>
          <cell r="E2013">
            <v>11.6</v>
          </cell>
          <cell r="F2013">
            <v>3132</v>
          </cell>
          <cell r="G2013">
            <v>1.5</v>
          </cell>
          <cell r="H2013">
            <v>405</v>
          </cell>
          <cell r="I2013" t="str">
            <v>LE</v>
          </cell>
          <cell r="P2013">
            <v>1.5</v>
          </cell>
        </row>
        <row r="2014">
          <cell r="A2014" t="str">
            <v>Diâmetro 4"       BSP</v>
          </cell>
          <cell r="B2014" t="str">
            <v>ELAG</v>
          </cell>
          <cell r="C2014" t="str">
            <v>m</v>
          </cell>
          <cell r="D2014">
            <v>57</v>
          </cell>
          <cell r="E2014">
            <v>16.48</v>
          </cell>
          <cell r="F2014">
            <v>939.36</v>
          </cell>
          <cell r="G2014">
            <v>2</v>
          </cell>
          <cell r="H2014">
            <v>114</v>
          </cell>
          <cell r="I2014" t="str">
            <v>LE</v>
          </cell>
          <cell r="P2014">
            <v>2</v>
          </cell>
        </row>
        <row r="2015">
          <cell r="F2015">
            <v>0</v>
          </cell>
          <cell r="H2015">
            <v>0</v>
          </cell>
          <cell r="P2015">
            <v>0</v>
          </cell>
        </row>
        <row r="2016">
          <cell r="A2016" t="str">
            <v xml:space="preserve">Eletroduto flexível em rolo, tipo sealtubo, a prova de tempo, umidade, gases, vapores e </v>
          </cell>
          <cell r="F2016">
            <v>0</v>
          </cell>
          <cell r="H2016">
            <v>0</v>
          </cell>
          <cell r="P2016">
            <v>0</v>
          </cell>
        </row>
        <row r="2017">
          <cell r="A2017" t="str">
            <v>pó, constituído por fita de aço doce c/ revestimento externo em polivinil-clorídrico:</v>
          </cell>
          <cell r="F2017">
            <v>0</v>
          </cell>
          <cell r="H2017">
            <v>0</v>
          </cell>
          <cell r="P2017">
            <v>0</v>
          </cell>
        </row>
        <row r="2018">
          <cell r="A2018" t="str">
            <v>Diâmetro 3/4"</v>
          </cell>
          <cell r="B2018" t="str">
            <v>ELFL</v>
          </cell>
          <cell r="C2018" t="str">
            <v>m</v>
          </cell>
          <cell r="D2018">
            <v>3</v>
          </cell>
          <cell r="E2018">
            <v>0.88</v>
          </cell>
          <cell r="F2018">
            <v>2.64</v>
          </cell>
          <cell r="G2018">
            <v>1.5</v>
          </cell>
          <cell r="H2018">
            <v>4.5</v>
          </cell>
          <cell r="I2018" t="str">
            <v>LE</v>
          </cell>
          <cell r="P2018">
            <v>1.5</v>
          </cell>
        </row>
        <row r="2019">
          <cell r="A2019" t="str">
            <v>Diâmetro 11/2"</v>
          </cell>
          <cell r="B2019" t="str">
            <v>ELFL</v>
          </cell>
          <cell r="C2019" t="str">
            <v>m</v>
          </cell>
          <cell r="D2019">
            <v>6</v>
          </cell>
          <cell r="E2019">
            <v>2.12</v>
          </cell>
          <cell r="F2019">
            <v>12.72</v>
          </cell>
          <cell r="G2019">
            <v>1.5</v>
          </cell>
          <cell r="H2019">
            <v>9</v>
          </cell>
          <cell r="I2019" t="str">
            <v>LE</v>
          </cell>
          <cell r="P2019">
            <v>1.5</v>
          </cell>
        </row>
        <row r="2020">
          <cell r="A2020" t="str">
            <v>Diâmetro 2"</v>
          </cell>
          <cell r="B2020" t="str">
            <v>ELFL</v>
          </cell>
          <cell r="C2020" t="str">
            <v>m</v>
          </cell>
          <cell r="D2020">
            <v>6</v>
          </cell>
          <cell r="E2020">
            <v>2.83</v>
          </cell>
          <cell r="F2020">
            <v>16.98</v>
          </cell>
          <cell r="G2020">
            <v>1.8</v>
          </cell>
          <cell r="H2020">
            <v>10.8</v>
          </cell>
          <cell r="I2020" t="str">
            <v>LE</v>
          </cell>
          <cell r="P2020">
            <v>1.8</v>
          </cell>
        </row>
        <row r="2021">
          <cell r="A2021" t="str">
            <v>Diâmetro 3"</v>
          </cell>
          <cell r="B2021" t="str">
            <v>ELFL</v>
          </cell>
          <cell r="C2021" t="str">
            <v>m</v>
          </cell>
          <cell r="D2021">
            <v>5</v>
          </cell>
          <cell r="E2021">
            <v>5.8</v>
          </cell>
          <cell r="F2021">
            <v>29</v>
          </cell>
          <cell r="G2021">
            <v>1.8</v>
          </cell>
          <cell r="H2021">
            <v>9</v>
          </cell>
          <cell r="I2021" t="str">
            <v>LE</v>
          </cell>
          <cell r="P2021">
            <v>1.8</v>
          </cell>
        </row>
        <row r="2022">
          <cell r="F2022">
            <v>0</v>
          </cell>
          <cell r="H2022">
            <v>0</v>
          </cell>
          <cell r="P2022">
            <v>0</v>
          </cell>
        </row>
        <row r="2023">
          <cell r="A2023" t="str">
            <v xml:space="preserve">Tomada tetrapolar blindada de sobrepor, em alumínio fundido e miolo em material </v>
          </cell>
          <cell r="C2023" t="str">
            <v>PC</v>
          </cell>
          <cell r="D2023">
            <v>1</v>
          </cell>
          <cell r="E2023">
            <v>1</v>
          </cell>
          <cell r="F2023">
            <v>1</v>
          </cell>
          <cell r="G2023">
            <v>4</v>
          </cell>
          <cell r="H2023">
            <v>4</v>
          </cell>
          <cell r="I2023" t="str">
            <v>Q</v>
          </cell>
          <cell r="P2023">
            <v>4</v>
          </cell>
        </row>
        <row r="2024">
          <cell r="A2024" t="str">
            <v>isolante, com tampa basculante, conforme DIN 49450 e 49451 - 500V.</v>
          </cell>
          <cell r="F2024">
            <v>0</v>
          </cell>
          <cell r="H2024">
            <v>0</v>
          </cell>
          <cell r="P2024">
            <v>0</v>
          </cell>
        </row>
        <row r="2025">
          <cell r="F2025">
            <v>0</v>
          </cell>
          <cell r="H2025">
            <v>0</v>
          </cell>
          <cell r="P2025">
            <v>0</v>
          </cell>
        </row>
        <row r="2026">
          <cell r="A2026" t="str">
            <v xml:space="preserve">Tomada redonda fundida em liga de alumínio, 380V, a prova de tempo com tampo mola, </v>
          </cell>
          <cell r="C2026" t="str">
            <v>PC</v>
          </cell>
          <cell r="D2026">
            <v>4</v>
          </cell>
          <cell r="E2026">
            <v>1</v>
          </cell>
          <cell r="F2026">
            <v>4</v>
          </cell>
          <cell r="G2026">
            <v>4</v>
          </cell>
          <cell r="H2026">
            <v>16</v>
          </cell>
          <cell r="I2026" t="str">
            <v>Q</v>
          </cell>
          <cell r="P2026">
            <v>4</v>
          </cell>
        </row>
        <row r="2027">
          <cell r="A2027" t="str">
            <v>orelhas de fixação, quatro entradas rosqueadas de 3/4" sendo 3 bujões plásticos.</v>
          </cell>
          <cell r="F2027">
            <v>0</v>
          </cell>
          <cell r="H2027">
            <v>0</v>
          </cell>
          <cell r="P2027">
            <v>0</v>
          </cell>
        </row>
        <row r="2028">
          <cell r="F2028">
            <v>0</v>
          </cell>
          <cell r="H2028">
            <v>0</v>
          </cell>
          <cell r="P2028">
            <v>0</v>
          </cell>
        </row>
        <row r="2029">
          <cell r="A2029" t="str">
            <v xml:space="preserve">Luminária p/ ilum. publ. totalmente fechada, p/ lamp. v. merc. e/ou sódio, corpo e refl. </v>
          </cell>
          <cell r="F2029">
            <v>0</v>
          </cell>
          <cell r="H2029">
            <v>0</v>
          </cell>
          <cell r="P2029">
            <v>0</v>
          </cell>
        </row>
        <row r="2030">
          <cell r="A2030" t="str">
            <v xml:space="preserve">estamp. em ch. alum., pescoço em liga de alum. fundido c/ entr. p/ tubo de 60,3 mm </v>
          </cell>
          <cell r="F2030">
            <v>0</v>
          </cell>
          <cell r="H2030">
            <v>0</v>
          </cell>
          <cell r="P2030">
            <v>0</v>
          </cell>
        </row>
        <row r="2031">
          <cell r="A2031" t="str">
            <v>refrator prismático em vidro temper., fecho de aço inox, soq. de porc c/ rosca E-40:</v>
          </cell>
          <cell r="F2031">
            <v>0</v>
          </cell>
          <cell r="H2031">
            <v>0</v>
          </cell>
          <cell r="P2031">
            <v>0</v>
          </cell>
        </row>
        <row r="2032">
          <cell r="A2032" t="str">
            <v>250W - V. Sódio</v>
          </cell>
          <cell r="B2032" t="str">
            <v>LUM250</v>
          </cell>
          <cell r="C2032" t="str">
            <v>PC</v>
          </cell>
          <cell r="D2032">
            <v>1</v>
          </cell>
          <cell r="E2032">
            <v>10</v>
          </cell>
          <cell r="F2032">
            <v>10</v>
          </cell>
          <cell r="G2032">
            <v>8</v>
          </cell>
          <cell r="H2032">
            <v>8</v>
          </cell>
          <cell r="I2032" t="str">
            <v>Q</v>
          </cell>
          <cell r="P2032">
            <v>8</v>
          </cell>
        </row>
        <row r="2033">
          <cell r="F2033">
            <v>0</v>
          </cell>
          <cell r="H2033">
            <v>0</v>
          </cell>
          <cell r="P2033">
            <v>0</v>
          </cell>
        </row>
        <row r="2034">
          <cell r="A2034" t="str">
            <v xml:space="preserve">Luminária p/ lamp. "V. sódio" c/ reator incorporado AFP-220V-60Hz, em liga esp. alum. </v>
          </cell>
          <cell r="F2034">
            <v>0</v>
          </cell>
          <cell r="H2034">
            <v>0</v>
          </cell>
          <cell r="P2034">
            <v>0</v>
          </cell>
        </row>
        <row r="2035">
          <cell r="A2035" t="str">
            <v xml:space="preserve">fundi. globo boro-silicato, base E-27 p/ lamp. até 70W e E-40 p/ lamp. 250W, entr. </v>
          </cell>
          <cell r="F2035">
            <v>0</v>
          </cell>
          <cell r="H2035">
            <v>0</v>
          </cell>
          <cell r="P2035">
            <v>0</v>
          </cell>
        </row>
        <row r="2036">
          <cell r="A2036" t="str">
            <v>rosq. 3/4" BSP:</v>
          </cell>
          <cell r="F2036">
            <v>0</v>
          </cell>
          <cell r="H2036">
            <v>0</v>
          </cell>
          <cell r="P2036">
            <v>0</v>
          </cell>
        </row>
        <row r="2037">
          <cell r="A2037" t="str">
            <v>PEND. 70W</v>
          </cell>
          <cell r="B2037" t="str">
            <v>LUM70</v>
          </cell>
          <cell r="C2037" t="str">
            <v>PC</v>
          </cell>
          <cell r="D2037">
            <v>12</v>
          </cell>
          <cell r="E2037">
            <v>5</v>
          </cell>
          <cell r="F2037">
            <v>60</v>
          </cell>
          <cell r="G2037">
            <v>8</v>
          </cell>
          <cell r="H2037">
            <v>96</v>
          </cell>
          <cell r="I2037" t="str">
            <v>Q</v>
          </cell>
          <cell r="P2037">
            <v>8</v>
          </cell>
        </row>
        <row r="2038">
          <cell r="A2038" t="str">
            <v>ARRAND. 30' 70W</v>
          </cell>
          <cell r="B2038" t="str">
            <v>LUM70</v>
          </cell>
          <cell r="C2038" t="str">
            <v>PC</v>
          </cell>
          <cell r="D2038">
            <v>3</v>
          </cell>
          <cell r="E2038">
            <v>5</v>
          </cell>
          <cell r="F2038">
            <v>15</v>
          </cell>
          <cell r="G2038">
            <v>8</v>
          </cell>
          <cell r="H2038">
            <v>24</v>
          </cell>
          <cell r="I2038" t="str">
            <v>Q</v>
          </cell>
          <cell r="P2038">
            <v>8</v>
          </cell>
        </row>
        <row r="2039">
          <cell r="F2039">
            <v>0</v>
          </cell>
          <cell r="H2039">
            <v>0</v>
          </cell>
          <cell r="P2039">
            <v>0</v>
          </cell>
        </row>
        <row r="2040">
          <cell r="A2040" t="str">
            <v xml:space="preserve">Cabo de cobre, têmpera mole, isolação em PVC 70'C antichama, 750V,  sem capa </v>
          </cell>
          <cell r="F2040">
            <v>0</v>
          </cell>
          <cell r="H2040">
            <v>0</v>
          </cell>
          <cell r="P2040">
            <v>0</v>
          </cell>
        </row>
        <row r="2041">
          <cell r="A2041" t="str">
            <v>protetora, encordoamento classe 2, NBR 6880:</v>
          </cell>
          <cell r="F2041">
            <v>0</v>
          </cell>
          <cell r="H2041">
            <v>0</v>
          </cell>
          <cell r="P2041">
            <v>0</v>
          </cell>
        </row>
        <row r="2042">
          <cell r="A2042" t="str">
            <v>Bitola 2,5 mm²</v>
          </cell>
          <cell r="B2042" t="str">
            <v>CB1</v>
          </cell>
          <cell r="C2042" t="str">
            <v>m</v>
          </cell>
          <cell r="D2042">
            <v>1180</v>
          </cell>
          <cell r="E2042">
            <v>5.8000000000000003E-2</v>
          </cell>
          <cell r="F2042">
            <v>68.44</v>
          </cell>
          <cell r="G2042">
            <v>0.15</v>
          </cell>
          <cell r="H2042">
            <v>177</v>
          </cell>
          <cell r="I2042" t="str">
            <v>B</v>
          </cell>
          <cell r="P2042">
            <v>0.15</v>
          </cell>
        </row>
        <row r="2043">
          <cell r="A2043" t="str">
            <v>Bitola 4 mm²</v>
          </cell>
          <cell r="B2043" t="str">
            <v>CB1</v>
          </cell>
          <cell r="C2043" t="str">
            <v>m</v>
          </cell>
          <cell r="D2043">
            <v>600</v>
          </cell>
          <cell r="E2043">
            <v>0.08</v>
          </cell>
          <cell r="F2043">
            <v>48</v>
          </cell>
          <cell r="G2043">
            <v>0.15</v>
          </cell>
          <cell r="H2043">
            <v>90</v>
          </cell>
          <cell r="I2043" t="str">
            <v>B</v>
          </cell>
          <cell r="P2043">
            <v>0.15</v>
          </cell>
        </row>
        <row r="2044">
          <cell r="F2044">
            <v>0</v>
          </cell>
          <cell r="H2044">
            <v>0</v>
          </cell>
          <cell r="P2044">
            <v>0</v>
          </cell>
        </row>
        <row r="2045">
          <cell r="A2045" t="str">
            <v xml:space="preserve">Cabo de cobre, têmpera mole, isolação em PVC 70'C antichama, 0,6/1kV,  com capa </v>
          </cell>
          <cell r="F2045">
            <v>0</v>
          </cell>
          <cell r="H2045">
            <v>0</v>
          </cell>
          <cell r="P2045">
            <v>0</v>
          </cell>
        </row>
        <row r="2046">
          <cell r="A2046" t="str">
            <v>protetora de PVC, de acordo com NBR 7286:</v>
          </cell>
          <cell r="F2046">
            <v>0</v>
          </cell>
          <cell r="H2046">
            <v>0</v>
          </cell>
          <cell r="P2046">
            <v>0</v>
          </cell>
        </row>
        <row r="2047">
          <cell r="A2047" t="str">
            <v>Bitola 2,5 mm²</v>
          </cell>
          <cell r="B2047" t="str">
            <v>CB1</v>
          </cell>
          <cell r="C2047" t="str">
            <v>m</v>
          </cell>
          <cell r="D2047">
            <v>6</v>
          </cell>
          <cell r="E2047">
            <v>5.8000000000000003E-2</v>
          </cell>
          <cell r="F2047">
            <v>0.35</v>
          </cell>
          <cell r="G2047">
            <v>0.15</v>
          </cell>
          <cell r="H2047">
            <v>0.9</v>
          </cell>
          <cell r="I2047" t="str">
            <v>B</v>
          </cell>
          <cell r="P2047">
            <v>0.15</v>
          </cell>
        </row>
        <row r="2048">
          <cell r="F2048">
            <v>0</v>
          </cell>
          <cell r="H2048">
            <v>0</v>
          </cell>
          <cell r="P2048">
            <v>0</v>
          </cell>
        </row>
        <row r="2049">
          <cell r="A2049" t="str">
            <v>Cabo de cobre nu, têmpera meia dura, formação em fios, encordoamento classe 2,</v>
          </cell>
          <cell r="F2049">
            <v>0</v>
          </cell>
          <cell r="H2049">
            <v>0</v>
          </cell>
          <cell r="P2049">
            <v>0</v>
          </cell>
        </row>
        <row r="2050">
          <cell r="A2050" t="str">
            <v>NBR 5111 e 7575:</v>
          </cell>
          <cell r="F2050">
            <v>0</v>
          </cell>
          <cell r="H2050">
            <v>0</v>
          </cell>
          <cell r="P2050">
            <v>0</v>
          </cell>
        </row>
        <row r="2051">
          <cell r="A2051" t="str">
            <v>Bitola 16 mm²</v>
          </cell>
          <cell r="B2051" t="str">
            <v>CBNU</v>
          </cell>
          <cell r="C2051" t="str">
            <v>kg</v>
          </cell>
          <cell r="D2051">
            <v>4</v>
          </cell>
          <cell r="E2051">
            <v>1</v>
          </cell>
          <cell r="F2051">
            <v>4</v>
          </cell>
          <cell r="G2051">
            <v>1</v>
          </cell>
          <cell r="H2051">
            <v>4</v>
          </cell>
          <cell r="I2051" t="str">
            <v>B</v>
          </cell>
          <cell r="P2051">
            <v>1</v>
          </cell>
        </row>
        <row r="2052">
          <cell r="A2052" t="str">
            <v>Bitola 25 mm²</v>
          </cell>
          <cell r="B2052" t="str">
            <v>CBNU</v>
          </cell>
          <cell r="C2052" t="str">
            <v>kg</v>
          </cell>
          <cell r="D2052">
            <v>14</v>
          </cell>
          <cell r="E2052">
            <v>1</v>
          </cell>
          <cell r="F2052">
            <v>14</v>
          </cell>
          <cell r="G2052">
            <v>1</v>
          </cell>
          <cell r="H2052">
            <v>14</v>
          </cell>
          <cell r="I2052" t="str">
            <v>B</v>
          </cell>
          <cell r="P2052">
            <v>1</v>
          </cell>
        </row>
        <row r="2053">
          <cell r="A2053" t="str">
            <v>Bitola 35 mm²</v>
          </cell>
          <cell r="B2053" t="str">
            <v>CBNU</v>
          </cell>
          <cell r="C2053" t="str">
            <v>kg</v>
          </cell>
          <cell r="D2053">
            <v>35</v>
          </cell>
          <cell r="E2053">
            <v>1</v>
          </cell>
          <cell r="F2053">
            <v>35</v>
          </cell>
          <cell r="G2053">
            <v>1</v>
          </cell>
          <cell r="H2053">
            <v>35</v>
          </cell>
          <cell r="I2053" t="str">
            <v>B</v>
          </cell>
          <cell r="P2053">
            <v>1</v>
          </cell>
        </row>
        <row r="2054">
          <cell r="F2054">
            <v>0</v>
          </cell>
          <cell r="H2054">
            <v>0</v>
          </cell>
          <cell r="P2054">
            <v>0</v>
          </cell>
        </row>
        <row r="2055">
          <cell r="A2055" t="str">
            <v>Cabo de cobre singelo com isolamento em PVC p/ 0,6/1 kV e capa em PVC:</v>
          </cell>
          <cell r="F2055">
            <v>0</v>
          </cell>
          <cell r="H2055">
            <v>0</v>
          </cell>
          <cell r="P2055">
            <v>0</v>
          </cell>
        </row>
        <row r="2056">
          <cell r="A2056" t="str">
            <v>Bitola 70 mm²</v>
          </cell>
          <cell r="B2056" t="str">
            <v>CB1</v>
          </cell>
          <cell r="C2056" t="str">
            <v>m</v>
          </cell>
          <cell r="D2056">
            <v>515</v>
          </cell>
          <cell r="E2056">
            <v>0.78200000000000003</v>
          </cell>
          <cell r="F2056">
            <v>402.73</v>
          </cell>
          <cell r="G2056">
            <v>0.25</v>
          </cell>
          <cell r="H2056">
            <v>128.75</v>
          </cell>
          <cell r="I2056" t="str">
            <v>B</v>
          </cell>
          <cell r="P2056">
            <v>0.25</v>
          </cell>
        </row>
        <row r="2057">
          <cell r="A2057" t="str">
            <v>Bitola 95 mm²</v>
          </cell>
          <cell r="B2057" t="str">
            <v>CB1</v>
          </cell>
          <cell r="C2057" t="str">
            <v>m</v>
          </cell>
          <cell r="D2057">
            <v>1545</v>
          </cell>
          <cell r="E2057">
            <v>1.0149999999999999</v>
          </cell>
          <cell r="F2057">
            <v>1568.18</v>
          </cell>
          <cell r="G2057">
            <v>0.25</v>
          </cell>
          <cell r="H2057">
            <v>386.25</v>
          </cell>
          <cell r="I2057" t="str">
            <v>B</v>
          </cell>
          <cell r="P2057">
            <v>0.25</v>
          </cell>
        </row>
        <row r="2058">
          <cell r="F2058">
            <v>0</v>
          </cell>
          <cell r="H2058">
            <v>0</v>
          </cell>
          <cell r="P2058">
            <v>0</v>
          </cell>
        </row>
        <row r="2059">
          <cell r="A2059" t="str">
            <v>Cabo de cobre multipolar com isolamento em PVC p/ 0,6/1 kV e capa em PVC:</v>
          </cell>
          <cell r="F2059">
            <v>0</v>
          </cell>
          <cell r="H2059">
            <v>0</v>
          </cell>
          <cell r="P2059">
            <v>0</v>
          </cell>
        </row>
        <row r="2060">
          <cell r="A2060" t="str">
            <v>Bitola e formação: 1x4c#2,5mm²</v>
          </cell>
          <cell r="B2060" t="str">
            <v>CB1</v>
          </cell>
          <cell r="C2060" t="str">
            <v>m</v>
          </cell>
          <cell r="D2060">
            <v>325</v>
          </cell>
          <cell r="E2060">
            <v>0.23400000000000001</v>
          </cell>
          <cell r="F2060">
            <v>76.05</v>
          </cell>
          <cell r="G2060">
            <v>0.2</v>
          </cell>
          <cell r="H2060">
            <v>65</v>
          </cell>
          <cell r="I2060" t="str">
            <v>B</v>
          </cell>
          <cell r="P2060">
            <v>0.2</v>
          </cell>
        </row>
        <row r="2061">
          <cell r="A2061" t="str">
            <v>Bitola e formação: 1x4c#10mm²</v>
          </cell>
          <cell r="B2061" t="str">
            <v>CB1</v>
          </cell>
          <cell r="C2061" t="str">
            <v>m</v>
          </cell>
          <cell r="D2061">
            <v>105</v>
          </cell>
          <cell r="E2061">
            <v>0.61399999999999999</v>
          </cell>
          <cell r="F2061">
            <v>64.47</v>
          </cell>
          <cell r="G2061">
            <v>0.25</v>
          </cell>
          <cell r="H2061">
            <v>26.25</v>
          </cell>
          <cell r="I2061" t="str">
            <v>B</v>
          </cell>
          <cell r="P2061">
            <v>0.25</v>
          </cell>
        </row>
        <row r="2062">
          <cell r="A2062" t="str">
            <v>Bitola e formação: 1x4c#16mm²</v>
          </cell>
          <cell r="B2062" t="str">
            <v>CB1</v>
          </cell>
          <cell r="C2062" t="str">
            <v>m</v>
          </cell>
          <cell r="D2062">
            <v>400</v>
          </cell>
          <cell r="E2062">
            <v>0.88100000000000001</v>
          </cell>
          <cell r="F2062">
            <v>352.4</v>
          </cell>
          <cell r="G2062">
            <v>0.3</v>
          </cell>
          <cell r="H2062">
            <v>120</v>
          </cell>
          <cell r="I2062" t="str">
            <v>B</v>
          </cell>
          <cell r="P2062">
            <v>0.3</v>
          </cell>
        </row>
        <row r="2063">
          <cell r="A2063" t="str">
            <v>Bitola e formação: 1x4c#35mm²</v>
          </cell>
          <cell r="B2063" t="str">
            <v>CB1</v>
          </cell>
          <cell r="C2063" t="str">
            <v>m</v>
          </cell>
          <cell r="D2063">
            <v>375</v>
          </cell>
          <cell r="E2063">
            <v>1.772</v>
          </cell>
          <cell r="F2063">
            <v>664.5</v>
          </cell>
          <cell r="G2063">
            <v>0.35</v>
          </cell>
          <cell r="H2063">
            <v>131.25</v>
          </cell>
          <cell r="I2063" t="str">
            <v>B</v>
          </cell>
          <cell r="P2063">
            <v>0.35</v>
          </cell>
        </row>
        <row r="2064">
          <cell r="A2064" t="str">
            <v>Bitola e formação: 1x4c#50mm²</v>
          </cell>
          <cell r="B2064" t="str">
            <v>CB1</v>
          </cell>
          <cell r="C2064" t="str">
            <v>m</v>
          </cell>
          <cell r="D2064">
            <v>100</v>
          </cell>
          <cell r="E2064">
            <v>2.4159999999999999</v>
          </cell>
          <cell r="F2064">
            <v>241.6</v>
          </cell>
          <cell r="G2064">
            <v>0.35</v>
          </cell>
          <cell r="H2064">
            <v>35</v>
          </cell>
          <cell r="I2064" t="str">
            <v>B</v>
          </cell>
          <cell r="P2064">
            <v>0.35</v>
          </cell>
        </row>
        <row r="2065">
          <cell r="F2065">
            <v>0</v>
          </cell>
          <cell r="H2065">
            <v>0</v>
          </cell>
          <cell r="P2065">
            <v>0</v>
          </cell>
        </row>
        <row r="2066">
          <cell r="A2066" t="str">
            <v>Caixa condulete em liga de alumínio fundido:</v>
          </cell>
          <cell r="F2066">
            <v>0</v>
          </cell>
          <cell r="H2066">
            <v>0</v>
          </cell>
          <cell r="P2066">
            <v>0</v>
          </cell>
        </row>
        <row r="2067">
          <cell r="A2067" t="str">
            <v>Diâmetro 3/4"</v>
          </cell>
          <cell r="B2067" t="str">
            <v>CX</v>
          </cell>
          <cell r="C2067" t="str">
            <v>PC</v>
          </cell>
          <cell r="D2067">
            <v>56</v>
          </cell>
          <cell r="E2067">
            <v>0.05</v>
          </cell>
          <cell r="F2067">
            <v>2.8</v>
          </cell>
          <cell r="G2067">
            <v>0.1</v>
          </cell>
          <cell r="H2067">
            <v>5.6</v>
          </cell>
          <cell r="I2067" t="str">
            <v>LE</v>
          </cell>
          <cell r="P2067">
            <v>0.1</v>
          </cell>
        </row>
        <row r="2068">
          <cell r="A2068" t="str">
            <v>Diâmetro 11/2"</v>
          </cell>
          <cell r="B2068" t="str">
            <v>CX</v>
          </cell>
          <cell r="C2068" t="str">
            <v>PC</v>
          </cell>
          <cell r="D2068">
            <v>8</v>
          </cell>
          <cell r="E2068">
            <v>0.05</v>
          </cell>
          <cell r="F2068">
            <v>0.4</v>
          </cell>
          <cell r="G2068">
            <v>0.1</v>
          </cell>
          <cell r="H2068">
            <v>0.8</v>
          </cell>
          <cell r="I2068" t="str">
            <v>LE</v>
          </cell>
          <cell r="P2068">
            <v>0.1</v>
          </cell>
        </row>
        <row r="2069">
          <cell r="A2069" t="str">
            <v>Diâmetro 2"</v>
          </cell>
          <cell r="B2069" t="str">
            <v>CX</v>
          </cell>
          <cell r="C2069" t="str">
            <v>PC</v>
          </cell>
          <cell r="D2069">
            <v>2</v>
          </cell>
          <cell r="E2069">
            <v>0.1</v>
          </cell>
          <cell r="F2069">
            <v>0.2</v>
          </cell>
          <cell r="G2069">
            <v>0.1</v>
          </cell>
          <cell r="H2069">
            <v>0.2</v>
          </cell>
          <cell r="I2069" t="str">
            <v>LE</v>
          </cell>
          <cell r="P2069">
            <v>0.1</v>
          </cell>
        </row>
        <row r="2070">
          <cell r="A2070" t="str">
            <v>Diâmetro 3"</v>
          </cell>
          <cell r="B2070" t="str">
            <v>CX</v>
          </cell>
          <cell r="C2070" t="str">
            <v>PC</v>
          </cell>
          <cell r="D2070">
            <v>7</v>
          </cell>
          <cell r="E2070">
            <v>0.1</v>
          </cell>
          <cell r="F2070">
            <v>0.7</v>
          </cell>
          <cell r="G2070">
            <v>0.1</v>
          </cell>
          <cell r="H2070">
            <v>0.7</v>
          </cell>
          <cell r="I2070" t="str">
            <v>LE</v>
          </cell>
          <cell r="P2070">
            <v>0.1</v>
          </cell>
        </row>
        <row r="2071">
          <cell r="A2071" t="str">
            <v>Diâmetro 4"</v>
          </cell>
          <cell r="B2071" t="str">
            <v>CX</v>
          </cell>
          <cell r="C2071" t="str">
            <v>PC</v>
          </cell>
          <cell r="D2071">
            <v>12</v>
          </cell>
          <cell r="E2071">
            <v>0.1</v>
          </cell>
          <cell r="F2071">
            <v>1.2</v>
          </cell>
          <cell r="G2071">
            <v>0.1</v>
          </cell>
          <cell r="H2071">
            <v>1.2</v>
          </cell>
          <cell r="I2071" t="str">
            <v>LE</v>
          </cell>
          <cell r="P2071">
            <v>0.1</v>
          </cell>
        </row>
        <row r="2072">
          <cell r="F2072">
            <v>0</v>
          </cell>
          <cell r="H2072">
            <v>0</v>
          </cell>
          <cell r="P2072">
            <v>0</v>
          </cell>
        </row>
        <row r="2073">
          <cell r="A2073" t="str">
            <v>Perfis para suportes em ASTM A-36 pintado</v>
          </cell>
          <cell r="C2073" t="str">
            <v>kg</v>
          </cell>
          <cell r="D2073">
            <v>850</v>
          </cell>
          <cell r="E2073">
            <v>1</v>
          </cell>
          <cell r="F2073">
            <v>850</v>
          </cell>
          <cell r="G2073">
            <v>0.15</v>
          </cell>
          <cell r="H2073">
            <v>127.5</v>
          </cell>
          <cell r="I2073" t="str">
            <v>F</v>
          </cell>
          <cell r="P2073">
            <v>0.15</v>
          </cell>
        </row>
        <row r="2074">
          <cell r="F2074">
            <v>0</v>
          </cell>
          <cell r="H2074">
            <v>0</v>
          </cell>
          <cell r="P2074">
            <v>0</v>
          </cell>
        </row>
        <row r="2075">
          <cell r="A2075" t="str">
            <v>ÁREA - ESPESSADOR 2</v>
          </cell>
          <cell r="F2075">
            <v>0</v>
          </cell>
          <cell r="H2075">
            <v>0</v>
          </cell>
          <cell r="P2075">
            <v>0</v>
          </cell>
        </row>
        <row r="2076">
          <cell r="A2076" t="str">
            <v>Cabo de cobre nu, têmpera meia dura, formação em fios, encordoamento classe 2,</v>
          </cell>
          <cell r="F2076">
            <v>0</v>
          </cell>
          <cell r="H2076">
            <v>0</v>
          </cell>
          <cell r="P2076">
            <v>0</v>
          </cell>
        </row>
        <row r="2077">
          <cell r="A2077" t="str">
            <v>NBR 5111 e 7575:</v>
          </cell>
          <cell r="F2077">
            <v>0</v>
          </cell>
          <cell r="H2077">
            <v>0</v>
          </cell>
          <cell r="P2077">
            <v>0</v>
          </cell>
        </row>
        <row r="2078">
          <cell r="A2078" t="str">
            <v>Bitola 16 mm²</v>
          </cell>
          <cell r="B2078" t="str">
            <v>CBNU</v>
          </cell>
          <cell r="C2078" t="str">
            <v>kg</v>
          </cell>
          <cell r="D2078">
            <v>4</v>
          </cell>
          <cell r="E2078">
            <v>1</v>
          </cell>
          <cell r="F2078">
            <v>4</v>
          </cell>
          <cell r="G2078">
            <v>1</v>
          </cell>
          <cell r="H2078">
            <v>4</v>
          </cell>
          <cell r="I2078" t="str">
            <v>B</v>
          </cell>
          <cell r="P2078">
            <v>1</v>
          </cell>
        </row>
        <row r="2079">
          <cell r="A2079" t="str">
            <v>Bitola 25 mm²</v>
          </cell>
          <cell r="B2079" t="str">
            <v>CBNU</v>
          </cell>
          <cell r="C2079" t="str">
            <v>kg</v>
          </cell>
          <cell r="D2079">
            <v>8</v>
          </cell>
          <cell r="E2079">
            <v>1</v>
          </cell>
          <cell r="F2079">
            <v>8</v>
          </cell>
          <cell r="G2079">
            <v>1</v>
          </cell>
          <cell r="H2079">
            <v>8</v>
          </cell>
          <cell r="I2079" t="str">
            <v>B</v>
          </cell>
          <cell r="P2079">
            <v>1</v>
          </cell>
        </row>
        <row r="2080">
          <cell r="A2080" t="str">
            <v>Bitola 35 mm²</v>
          </cell>
          <cell r="B2080" t="str">
            <v>CBNU</v>
          </cell>
          <cell r="C2080" t="str">
            <v>kg</v>
          </cell>
          <cell r="D2080">
            <v>13</v>
          </cell>
          <cell r="E2080">
            <v>1</v>
          </cell>
          <cell r="F2080">
            <v>13</v>
          </cell>
          <cell r="G2080">
            <v>1</v>
          </cell>
          <cell r="H2080">
            <v>13</v>
          </cell>
          <cell r="I2080" t="str">
            <v>B</v>
          </cell>
          <cell r="P2080">
            <v>1</v>
          </cell>
        </row>
        <row r="2081">
          <cell r="F2081">
            <v>0</v>
          </cell>
          <cell r="H2081">
            <v>0</v>
          </cell>
          <cell r="P2081">
            <v>0</v>
          </cell>
        </row>
        <row r="2082">
          <cell r="A2082" t="str">
            <v>Eletroduto aço galvanizado a fogo c/ costura, comp. 3m, c/ uma luva e rosca nas duas</v>
          </cell>
          <cell r="F2082">
            <v>0</v>
          </cell>
          <cell r="H2082">
            <v>0</v>
          </cell>
          <cell r="P2082">
            <v>0</v>
          </cell>
        </row>
        <row r="2083">
          <cell r="A2083" t="str">
            <v xml:space="preserve">extremidades, norma DIN 2440, c/ proteção mecânica nas extremidades e rebarbas </v>
          </cell>
          <cell r="F2083">
            <v>0</v>
          </cell>
          <cell r="H2083">
            <v>0</v>
          </cell>
          <cell r="P2083">
            <v>0</v>
          </cell>
        </row>
        <row r="2084">
          <cell r="A2084" t="str">
            <v>removidas:</v>
          </cell>
          <cell r="F2084">
            <v>0</v>
          </cell>
          <cell r="H2084">
            <v>0</v>
          </cell>
          <cell r="P2084">
            <v>0</v>
          </cell>
        </row>
        <row r="2085">
          <cell r="A2085" t="str">
            <v>Diâmetro 3/4"    BSP</v>
          </cell>
          <cell r="B2085" t="str">
            <v>ELAG</v>
          </cell>
          <cell r="C2085" t="str">
            <v>m</v>
          </cell>
          <cell r="D2085">
            <v>361</v>
          </cell>
          <cell r="E2085">
            <v>1.7699999999999998</v>
          </cell>
          <cell r="F2085">
            <v>638.97</v>
          </cell>
          <cell r="G2085">
            <v>1.25</v>
          </cell>
          <cell r="H2085">
            <v>451.25</v>
          </cell>
          <cell r="I2085" t="str">
            <v>LE</v>
          </cell>
          <cell r="P2085">
            <v>1.25</v>
          </cell>
        </row>
        <row r="2086">
          <cell r="A2086" t="str">
            <v>Diâmetro 1"       BSP</v>
          </cell>
          <cell r="B2086" t="str">
            <v>ELAG</v>
          </cell>
          <cell r="C2086" t="str">
            <v>m</v>
          </cell>
          <cell r="D2086">
            <v>8</v>
          </cell>
          <cell r="E2086">
            <v>2.63</v>
          </cell>
          <cell r="F2086">
            <v>21.04</v>
          </cell>
          <cell r="G2086">
            <v>1.25</v>
          </cell>
          <cell r="H2086">
            <v>10</v>
          </cell>
          <cell r="I2086" t="str">
            <v>LE</v>
          </cell>
          <cell r="P2086">
            <v>1.25</v>
          </cell>
        </row>
        <row r="2087">
          <cell r="A2087" t="str">
            <v>Diâmetro 11/2"  BSP</v>
          </cell>
          <cell r="B2087" t="str">
            <v>ELAG</v>
          </cell>
          <cell r="C2087" t="str">
            <v>m</v>
          </cell>
          <cell r="D2087">
            <v>188</v>
          </cell>
          <cell r="E2087">
            <v>4.24</v>
          </cell>
          <cell r="F2087">
            <v>797.12</v>
          </cell>
          <cell r="G2087">
            <v>1.25</v>
          </cell>
          <cell r="H2087">
            <v>235</v>
          </cell>
          <cell r="I2087" t="str">
            <v>LE</v>
          </cell>
          <cell r="P2087">
            <v>1.25</v>
          </cell>
        </row>
        <row r="2088">
          <cell r="A2088" t="str">
            <v>Diâmetro 2"       BSP</v>
          </cell>
          <cell r="B2088" t="str">
            <v>ELAG</v>
          </cell>
          <cell r="C2088" t="str">
            <v>m</v>
          </cell>
          <cell r="D2088">
            <v>23</v>
          </cell>
          <cell r="E2088">
            <v>5.66</v>
          </cell>
          <cell r="F2088">
            <v>130.18</v>
          </cell>
          <cell r="G2088">
            <v>1.5</v>
          </cell>
          <cell r="H2088">
            <v>34.5</v>
          </cell>
          <cell r="I2088" t="str">
            <v>LE</v>
          </cell>
          <cell r="P2088">
            <v>1.5</v>
          </cell>
        </row>
        <row r="2089">
          <cell r="A2089" t="str">
            <v>Diâmetro 3"       BSP</v>
          </cell>
          <cell r="B2089" t="str">
            <v>ELAG</v>
          </cell>
          <cell r="C2089" t="str">
            <v>m</v>
          </cell>
          <cell r="D2089">
            <v>87</v>
          </cell>
          <cell r="E2089">
            <v>11.6</v>
          </cell>
          <cell r="F2089">
            <v>1009.2</v>
          </cell>
          <cell r="G2089">
            <v>1.5</v>
          </cell>
          <cell r="H2089">
            <v>130.5</v>
          </cell>
          <cell r="I2089" t="str">
            <v>LE</v>
          </cell>
          <cell r="P2089">
            <v>1.5</v>
          </cell>
        </row>
        <row r="2090">
          <cell r="A2090" t="str">
            <v>Diâmetro 4"       BSP</v>
          </cell>
          <cell r="B2090" t="str">
            <v>ELAG</v>
          </cell>
          <cell r="C2090" t="str">
            <v>m</v>
          </cell>
          <cell r="D2090">
            <v>12</v>
          </cell>
          <cell r="E2090">
            <v>16.48</v>
          </cell>
          <cell r="F2090">
            <v>197.76</v>
          </cell>
          <cell r="G2090">
            <v>2</v>
          </cell>
          <cell r="H2090">
            <v>24</v>
          </cell>
          <cell r="I2090" t="str">
            <v>LE</v>
          </cell>
          <cell r="P2090">
            <v>2</v>
          </cell>
        </row>
        <row r="2091">
          <cell r="F2091">
            <v>0</v>
          </cell>
          <cell r="H2091">
            <v>0</v>
          </cell>
          <cell r="P2091">
            <v>0</v>
          </cell>
        </row>
        <row r="2092">
          <cell r="A2092" t="str">
            <v xml:space="preserve">Eletroduto flexível em rolo, tipo sealtubo, a prova de tempo, umidade, gases, vapores e </v>
          </cell>
          <cell r="F2092">
            <v>0</v>
          </cell>
          <cell r="H2092">
            <v>0</v>
          </cell>
          <cell r="P2092">
            <v>0</v>
          </cell>
        </row>
        <row r="2093">
          <cell r="A2093" t="str">
            <v>pó, constituído por fita de aço doce c/ revestimento externo em polivinil-clorídrico:</v>
          </cell>
          <cell r="F2093">
            <v>0</v>
          </cell>
          <cell r="H2093">
            <v>0</v>
          </cell>
          <cell r="P2093">
            <v>0</v>
          </cell>
        </row>
        <row r="2094">
          <cell r="A2094" t="str">
            <v>Diâmetro 11/2"</v>
          </cell>
          <cell r="B2094" t="str">
            <v>ELFL</v>
          </cell>
          <cell r="C2094" t="str">
            <v>m</v>
          </cell>
          <cell r="D2094">
            <v>3</v>
          </cell>
          <cell r="E2094">
            <v>2.12</v>
          </cell>
          <cell r="F2094">
            <v>6.36</v>
          </cell>
          <cell r="G2094">
            <v>1.5</v>
          </cell>
          <cell r="H2094">
            <v>4.5</v>
          </cell>
          <cell r="I2094" t="str">
            <v>LE</v>
          </cell>
          <cell r="P2094">
            <v>1.5</v>
          </cell>
        </row>
        <row r="2095">
          <cell r="A2095" t="str">
            <v>Diâmetro 2"</v>
          </cell>
          <cell r="B2095" t="str">
            <v>ELFL</v>
          </cell>
          <cell r="C2095" t="str">
            <v>m</v>
          </cell>
          <cell r="D2095">
            <v>3</v>
          </cell>
          <cell r="E2095">
            <v>2.83</v>
          </cell>
          <cell r="F2095">
            <v>8.49</v>
          </cell>
          <cell r="G2095">
            <v>1.8</v>
          </cell>
          <cell r="H2095">
            <v>5.4</v>
          </cell>
          <cell r="I2095" t="str">
            <v>LE</v>
          </cell>
          <cell r="P2095">
            <v>1.8</v>
          </cell>
        </row>
        <row r="2096">
          <cell r="A2096" t="str">
            <v>Diâmetro 3"</v>
          </cell>
          <cell r="B2096" t="str">
            <v>ELFL</v>
          </cell>
          <cell r="C2096" t="str">
            <v>m</v>
          </cell>
          <cell r="D2096">
            <v>5</v>
          </cell>
          <cell r="E2096">
            <v>5.8</v>
          </cell>
          <cell r="F2096">
            <v>29</v>
          </cell>
          <cell r="G2096">
            <v>1.8</v>
          </cell>
          <cell r="H2096">
            <v>9</v>
          </cell>
          <cell r="I2096" t="str">
            <v>LE</v>
          </cell>
          <cell r="P2096">
            <v>1.8</v>
          </cell>
        </row>
        <row r="2097">
          <cell r="F2097">
            <v>0</v>
          </cell>
          <cell r="H2097">
            <v>0</v>
          </cell>
          <cell r="P2097">
            <v>0</v>
          </cell>
        </row>
        <row r="2098">
          <cell r="A2098" t="str">
            <v xml:space="preserve">Tomada tetrapolar blindada de sobrepor, em alumínio fundido e miolo em material </v>
          </cell>
          <cell r="C2098" t="str">
            <v>PC</v>
          </cell>
          <cell r="D2098">
            <v>3</v>
          </cell>
          <cell r="E2098">
            <v>1</v>
          </cell>
          <cell r="F2098">
            <v>3</v>
          </cell>
          <cell r="G2098">
            <v>4</v>
          </cell>
          <cell r="H2098">
            <v>12</v>
          </cell>
          <cell r="I2098" t="str">
            <v>Q</v>
          </cell>
          <cell r="P2098">
            <v>4</v>
          </cell>
        </row>
        <row r="2099">
          <cell r="A2099" t="str">
            <v>isolante, com tampa basculante, conforme DIN 49450 e 49451 - 500V.</v>
          </cell>
          <cell r="F2099">
            <v>0</v>
          </cell>
          <cell r="H2099">
            <v>0</v>
          </cell>
          <cell r="P2099">
            <v>0</v>
          </cell>
        </row>
        <row r="2100">
          <cell r="F2100">
            <v>0</v>
          </cell>
          <cell r="H2100">
            <v>0</v>
          </cell>
          <cell r="P2100">
            <v>0</v>
          </cell>
        </row>
        <row r="2101">
          <cell r="A2101" t="str">
            <v xml:space="preserve">Tomada redonda fundida em liga de alumínio, 380V, a prova de tempo com tampo mola, </v>
          </cell>
          <cell r="C2101" t="str">
            <v>PC</v>
          </cell>
          <cell r="D2101">
            <v>7</v>
          </cell>
          <cell r="E2101">
            <v>1</v>
          </cell>
          <cell r="F2101">
            <v>7</v>
          </cell>
          <cell r="G2101">
            <v>4</v>
          </cell>
          <cell r="H2101">
            <v>28</v>
          </cell>
          <cell r="I2101" t="str">
            <v>Q</v>
          </cell>
          <cell r="P2101">
            <v>4</v>
          </cell>
        </row>
        <row r="2102">
          <cell r="A2102" t="str">
            <v>orelhas de fixação, quatro entradas rosqueadas de 3/4" sendo 3 bujões plásticos.</v>
          </cell>
          <cell r="F2102">
            <v>0</v>
          </cell>
          <cell r="H2102">
            <v>0</v>
          </cell>
          <cell r="P2102">
            <v>0</v>
          </cell>
        </row>
        <row r="2103">
          <cell r="F2103">
            <v>0</v>
          </cell>
          <cell r="H2103">
            <v>0</v>
          </cell>
          <cell r="P2103">
            <v>0</v>
          </cell>
        </row>
        <row r="2104">
          <cell r="A2104" t="str">
            <v xml:space="preserve">Luminária p/ ilum. publ. totalmente fechada, p/ lamp. v. merc. e/ou sódio, corpo e refl. </v>
          </cell>
          <cell r="F2104">
            <v>0</v>
          </cell>
          <cell r="H2104">
            <v>0</v>
          </cell>
          <cell r="P2104">
            <v>0</v>
          </cell>
        </row>
        <row r="2105">
          <cell r="A2105" t="str">
            <v xml:space="preserve">estamp. em ch. alum., pescoço em liga de alum. fundido c/ entr. p/ tubo de 60,3 mm </v>
          </cell>
          <cell r="F2105">
            <v>0</v>
          </cell>
          <cell r="H2105">
            <v>0</v>
          </cell>
          <cell r="P2105">
            <v>0</v>
          </cell>
        </row>
        <row r="2106">
          <cell r="A2106" t="str">
            <v>refrator prismático em vidro temper., fecho de aço inox, soq. de porc c/ rosca E-40:</v>
          </cell>
          <cell r="F2106">
            <v>0</v>
          </cell>
          <cell r="H2106">
            <v>0</v>
          </cell>
          <cell r="P2106">
            <v>0</v>
          </cell>
        </row>
        <row r="2107">
          <cell r="A2107" t="str">
            <v>250W - V. Sódio</v>
          </cell>
          <cell r="B2107" t="str">
            <v>LUM250</v>
          </cell>
          <cell r="C2107" t="str">
            <v>PC</v>
          </cell>
          <cell r="D2107">
            <v>1</v>
          </cell>
          <cell r="E2107">
            <v>10</v>
          </cell>
          <cell r="F2107">
            <v>10</v>
          </cell>
          <cell r="G2107">
            <v>8</v>
          </cell>
          <cell r="H2107">
            <v>8</v>
          </cell>
          <cell r="I2107" t="str">
            <v>Q</v>
          </cell>
          <cell r="P2107">
            <v>8</v>
          </cell>
        </row>
        <row r="2108">
          <cell r="F2108">
            <v>0</v>
          </cell>
          <cell r="H2108">
            <v>0</v>
          </cell>
          <cell r="P2108">
            <v>0</v>
          </cell>
        </row>
        <row r="2109">
          <cell r="A2109" t="str">
            <v xml:space="preserve">Luminária p/ lamp. "V. sódio" c/ reator incorporado AFP-220V-60Hz, em liga esp. alum. </v>
          </cell>
          <cell r="F2109">
            <v>0</v>
          </cell>
          <cell r="H2109">
            <v>0</v>
          </cell>
          <cell r="P2109">
            <v>0</v>
          </cell>
        </row>
        <row r="2110">
          <cell r="A2110" t="str">
            <v xml:space="preserve">fundi. globo boro-silicato, base E-27 p/ lamp. até 70W e E-40 p/ lamp. 250W, entr. </v>
          </cell>
          <cell r="F2110">
            <v>0</v>
          </cell>
          <cell r="H2110">
            <v>0</v>
          </cell>
          <cell r="P2110">
            <v>0</v>
          </cell>
        </row>
        <row r="2111">
          <cell r="A2111" t="str">
            <v>rosq. 3/4" BSP:</v>
          </cell>
          <cell r="F2111">
            <v>0</v>
          </cell>
          <cell r="H2111">
            <v>0</v>
          </cell>
          <cell r="P2111">
            <v>0</v>
          </cell>
        </row>
        <row r="2112">
          <cell r="A2112" t="str">
            <v>PEND. 70W</v>
          </cell>
          <cell r="B2112" t="str">
            <v>LUM70</v>
          </cell>
          <cell r="C2112" t="str">
            <v>PC</v>
          </cell>
          <cell r="D2112">
            <v>9</v>
          </cell>
          <cell r="E2112">
            <v>5</v>
          </cell>
          <cell r="F2112">
            <v>45</v>
          </cell>
          <cell r="G2112">
            <v>8</v>
          </cell>
          <cell r="H2112">
            <v>72</v>
          </cell>
          <cell r="I2112" t="str">
            <v>Q</v>
          </cell>
          <cell r="P2112">
            <v>8</v>
          </cell>
        </row>
        <row r="2113">
          <cell r="A2113" t="str">
            <v>ARRAND. 30' 70W</v>
          </cell>
          <cell r="B2113" t="str">
            <v>LUM70</v>
          </cell>
          <cell r="C2113" t="str">
            <v>PC</v>
          </cell>
          <cell r="D2113">
            <v>2</v>
          </cell>
          <cell r="E2113">
            <v>5</v>
          </cell>
          <cell r="F2113">
            <v>10</v>
          </cell>
          <cell r="G2113">
            <v>8</v>
          </cell>
          <cell r="H2113">
            <v>16</v>
          </cell>
          <cell r="I2113" t="str">
            <v>Q</v>
          </cell>
          <cell r="P2113">
            <v>8</v>
          </cell>
        </row>
        <row r="2114">
          <cell r="F2114">
            <v>0</v>
          </cell>
          <cell r="H2114">
            <v>0</v>
          </cell>
          <cell r="P2114">
            <v>0</v>
          </cell>
        </row>
        <row r="2115">
          <cell r="A2115" t="str">
            <v xml:space="preserve">Cabo de cobre, têmpera mole, isolação em PVC 70'C antichama, 750V,  sem capa </v>
          </cell>
          <cell r="F2115">
            <v>0</v>
          </cell>
          <cell r="H2115">
            <v>0</v>
          </cell>
          <cell r="P2115">
            <v>0</v>
          </cell>
        </row>
        <row r="2116">
          <cell r="A2116" t="str">
            <v>protetora, encordoamento classe 2, NBR 6880:</v>
          </cell>
          <cell r="F2116">
            <v>0</v>
          </cell>
          <cell r="H2116">
            <v>0</v>
          </cell>
          <cell r="P2116">
            <v>0</v>
          </cell>
        </row>
        <row r="2117">
          <cell r="A2117" t="str">
            <v>Bitola 2,5 mm²</v>
          </cell>
          <cell r="B2117" t="str">
            <v>CB1</v>
          </cell>
          <cell r="C2117" t="str">
            <v>m</v>
          </cell>
          <cell r="D2117">
            <v>1980</v>
          </cell>
          <cell r="E2117">
            <v>5.8000000000000003E-2</v>
          </cell>
          <cell r="F2117">
            <v>114.84</v>
          </cell>
          <cell r="G2117">
            <v>0.15</v>
          </cell>
          <cell r="H2117">
            <v>297</v>
          </cell>
          <cell r="I2117" t="str">
            <v>B</v>
          </cell>
          <cell r="P2117">
            <v>0.15</v>
          </cell>
        </row>
        <row r="2118">
          <cell r="A2118" t="str">
            <v>Bitola 4 mm²</v>
          </cell>
          <cell r="B2118" t="str">
            <v>CB1</v>
          </cell>
          <cell r="C2118" t="str">
            <v>m</v>
          </cell>
          <cell r="D2118">
            <v>900</v>
          </cell>
          <cell r="E2118">
            <v>0.08</v>
          </cell>
          <cell r="F2118">
            <v>72</v>
          </cell>
          <cell r="G2118">
            <v>0.15</v>
          </cell>
          <cell r="H2118">
            <v>135</v>
          </cell>
          <cell r="I2118" t="str">
            <v>B</v>
          </cell>
          <cell r="P2118">
            <v>0.15</v>
          </cell>
        </row>
        <row r="2119">
          <cell r="A2119" t="str">
            <v>Bitola 6 mm²</v>
          </cell>
          <cell r="B2119" t="str">
            <v>CB1</v>
          </cell>
          <cell r="C2119" t="str">
            <v>m</v>
          </cell>
          <cell r="D2119">
            <v>900</v>
          </cell>
          <cell r="E2119">
            <v>0.10199999999999999</v>
          </cell>
          <cell r="F2119">
            <v>91.8</v>
          </cell>
          <cell r="G2119">
            <v>0.15</v>
          </cell>
          <cell r="H2119">
            <v>135</v>
          </cell>
          <cell r="I2119" t="str">
            <v>B</v>
          </cell>
          <cell r="P2119">
            <v>0.15</v>
          </cell>
        </row>
        <row r="2120">
          <cell r="F2120">
            <v>0</v>
          </cell>
          <cell r="H2120">
            <v>0</v>
          </cell>
          <cell r="P2120">
            <v>0</v>
          </cell>
        </row>
        <row r="2121">
          <cell r="A2121" t="str">
            <v xml:space="preserve">Cabo de cobre, têmpera mole, isolação em PVC 70'C antichama, 0,6/1kV,  com capa </v>
          </cell>
          <cell r="F2121">
            <v>0</v>
          </cell>
          <cell r="H2121">
            <v>0</v>
          </cell>
          <cell r="P2121">
            <v>0</v>
          </cell>
        </row>
        <row r="2122">
          <cell r="A2122" t="str">
            <v>protetora de PVC, de acordo com NBR 7286:</v>
          </cell>
          <cell r="F2122">
            <v>0</v>
          </cell>
          <cell r="H2122">
            <v>0</v>
          </cell>
          <cell r="P2122">
            <v>0</v>
          </cell>
        </row>
        <row r="2123">
          <cell r="A2123" t="str">
            <v>Bitola 2,5 mm²</v>
          </cell>
          <cell r="B2123" t="str">
            <v>CB1</v>
          </cell>
          <cell r="C2123" t="str">
            <v>m</v>
          </cell>
          <cell r="D2123">
            <v>6</v>
          </cell>
          <cell r="E2123">
            <v>5.8000000000000003E-2</v>
          </cell>
          <cell r="F2123">
            <v>0.35</v>
          </cell>
          <cell r="G2123">
            <v>0.15</v>
          </cell>
          <cell r="H2123">
            <v>0.9</v>
          </cell>
          <cell r="I2123" t="str">
            <v>B</v>
          </cell>
          <cell r="P2123">
            <v>0.15</v>
          </cell>
        </row>
        <row r="2124">
          <cell r="F2124">
            <v>0</v>
          </cell>
          <cell r="H2124">
            <v>0</v>
          </cell>
          <cell r="P2124">
            <v>0</v>
          </cell>
        </row>
        <row r="2125">
          <cell r="A2125" t="str">
            <v>Cabo de cobre singelo com isolamento em PVC p/ 0,6/1 kV e capa em PVC:</v>
          </cell>
          <cell r="F2125">
            <v>0</v>
          </cell>
          <cell r="H2125">
            <v>0</v>
          </cell>
          <cell r="P2125">
            <v>0</v>
          </cell>
        </row>
        <row r="2126">
          <cell r="A2126" t="str">
            <v>Bitola 70 mm²</v>
          </cell>
          <cell r="B2126" t="str">
            <v>CB1</v>
          </cell>
          <cell r="C2126" t="str">
            <v>m</v>
          </cell>
          <cell r="D2126">
            <v>500</v>
          </cell>
          <cell r="E2126">
            <v>0.78200000000000003</v>
          </cell>
          <cell r="F2126">
            <v>391</v>
          </cell>
          <cell r="G2126">
            <v>0.25</v>
          </cell>
          <cell r="H2126">
            <v>125</v>
          </cell>
          <cell r="I2126" t="str">
            <v>B</v>
          </cell>
          <cell r="P2126">
            <v>0.25</v>
          </cell>
        </row>
        <row r="2127">
          <cell r="A2127" t="str">
            <v>Bitola 95 mm²</v>
          </cell>
          <cell r="B2127" t="str">
            <v>CB1</v>
          </cell>
          <cell r="C2127" t="str">
            <v>m</v>
          </cell>
          <cell r="D2127">
            <v>145</v>
          </cell>
          <cell r="E2127">
            <v>1.0149999999999999</v>
          </cell>
          <cell r="F2127">
            <v>147.18</v>
          </cell>
          <cell r="G2127">
            <v>0.25</v>
          </cell>
          <cell r="H2127">
            <v>36.25</v>
          </cell>
          <cell r="I2127" t="str">
            <v>B</v>
          </cell>
          <cell r="P2127">
            <v>0.25</v>
          </cell>
        </row>
        <row r="2128">
          <cell r="A2128" t="str">
            <v>Bitola 120 mm²</v>
          </cell>
          <cell r="B2128" t="str">
            <v>CB1</v>
          </cell>
          <cell r="C2128" t="str">
            <v>m</v>
          </cell>
          <cell r="D2128">
            <v>1500</v>
          </cell>
          <cell r="E2128">
            <v>1.248</v>
          </cell>
          <cell r="F2128">
            <v>1872</v>
          </cell>
          <cell r="G2128">
            <v>0.25</v>
          </cell>
          <cell r="H2128">
            <v>375</v>
          </cell>
          <cell r="I2128" t="str">
            <v>B</v>
          </cell>
          <cell r="P2128">
            <v>0.25</v>
          </cell>
        </row>
        <row r="2129">
          <cell r="A2129" t="str">
            <v>Bitola 185 mm²</v>
          </cell>
          <cell r="B2129" t="str">
            <v>CB1</v>
          </cell>
          <cell r="C2129" t="str">
            <v>m</v>
          </cell>
          <cell r="D2129">
            <v>435</v>
          </cell>
          <cell r="E2129">
            <v>1.917</v>
          </cell>
          <cell r="F2129">
            <v>833.9</v>
          </cell>
          <cell r="G2129">
            <v>0.3</v>
          </cell>
          <cell r="H2129">
            <v>130.5</v>
          </cell>
          <cell r="I2129" t="str">
            <v>B</v>
          </cell>
          <cell r="P2129">
            <v>0.3</v>
          </cell>
        </row>
        <row r="2130">
          <cell r="F2130">
            <v>0</v>
          </cell>
          <cell r="H2130">
            <v>0</v>
          </cell>
          <cell r="P2130">
            <v>0</v>
          </cell>
        </row>
        <row r="2131">
          <cell r="A2131" t="str">
            <v>Cabo de cobre multipolar com isolamento em PVC p/ 0,6/1 kV e capa em PVC:</v>
          </cell>
          <cell r="F2131">
            <v>0</v>
          </cell>
          <cell r="H2131">
            <v>0</v>
          </cell>
          <cell r="P2131">
            <v>0</v>
          </cell>
        </row>
        <row r="2132">
          <cell r="A2132" t="str">
            <v>Bitola e formação: 1x4c#10mm²</v>
          </cell>
          <cell r="B2132" t="str">
            <v>CB1</v>
          </cell>
          <cell r="C2132" t="str">
            <v>m</v>
          </cell>
          <cell r="D2132">
            <v>300</v>
          </cell>
          <cell r="E2132">
            <v>0.61399999999999999</v>
          </cell>
          <cell r="F2132">
            <v>184.2</v>
          </cell>
          <cell r="G2132">
            <v>0.25</v>
          </cell>
          <cell r="H2132">
            <v>75</v>
          </cell>
          <cell r="I2132" t="str">
            <v>B</v>
          </cell>
          <cell r="P2132">
            <v>0.25</v>
          </cell>
        </row>
        <row r="2133">
          <cell r="A2133" t="str">
            <v>Bitola e formação: 1x4c#35mm²</v>
          </cell>
          <cell r="B2133" t="str">
            <v>CB1</v>
          </cell>
          <cell r="C2133" t="str">
            <v>m</v>
          </cell>
          <cell r="D2133">
            <v>365</v>
          </cell>
          <cell r="E2133">
            <v>1.772</v>
          </cell>
          <cell r="F2133">
            <v>646.78</v>
          </cell>
          <cell r="G2133">
            <v>0.35</v>
          </cell>
          <cell r="H2133">
            <v>127.75</v>
          </cell>
          <cell r="I2133" t="str">
            <v>B</v>
          </cell>
          <cell r="P2133">
            <v>0.35</v>
          </cell>
        </row>
        <row r="2134">
          <cell r="F2134">
            <v>0</v>
          </cell>
          <cell r="H2134">
            <v>0</v>
          </cell>
          <cell r="P2134">
            <v>0</v>
          </cell>
        </row>
        <row r="2135">
          <cell r="A2135" t="str">
            <v>Caixa condulete em liga de alumínio fundido:</v>
          </cell>
          <cell r="F2135">
            <v>0</v>
          </cell>
          <cell r="H2135">
            <v>0</v>
          </cell>
          <cell r="P2135">
            <v>0</v>
          </cell>
        </row>
        <row r="2136">
          <cell r="A2136" t="str">
            <v>Diâmetro 3/4"</v>
          </cell>
          <cell r="B2136" t="str">
            <v>CX</v>
          </cell>
          <cell r="C2136" t="str">
            <v>PC</v>
          </cell>
          <cell r="D2136">
            <v>34</v>
          </cell>
          <cell r="E2136">
            <v>0.05</v>
          </cell>
          <cell r="F2136">
            <v>1.7</v>
          </cell>
          <cell r="G2136">
            <v>0.1</v>
          </cell>
          <cell r="H2136">
            <v>3.4</v>
          </cell>
          <cell r="I2136" t="str">
            <v>LE</v>
          </cell>
          <cell r="P2136">
            <v>0.1</v>
          </cell>
        </row>
        <row r="2137">
          <cell r="A2137" t="str">
            <v>Diâmetro 11/2"</v>
          </cell>
          <cell r="B2137" t="str">
            <v>CX</v>
          </cell>
          <cell r="C2137" t="str">
            <v>PC</v>
          </cell>
          <cell r="D2137">
            <v>19</v>
          </cell>
          <cell r="E2137">
            <v>0.05</v>
          </cell>
          <cell r="F2137">
            <v>0.95</v>
          </cell>
          <cell r="G2137">
            <v>0.1</v>
          </cell>
          <cell r="H2137">
            <v>1.9</v>
          </cell>
          <cell r="I2137" t="str">
            <v>LE</v>
          </cell>
          <cell r="P2137">
            <v>0.1</v>
          </cell>
        </row>
        <row r="2138">
          <cell r="A2138" t="str">
            <v>Diâmetro 2"</v>
          </cell>
          <cell r="B2138" t="str">
            <v>CX</v>
          </cell>
          <cell r="C2138" t="str">
            <v>PC</v>
          </cell>
          <cell r="D2138">
            <v>5</v>
          </cell>
          <cell r="E2138">
            <v>0.1</v>
          </cell>
          <cell r="F2138">
            <v>0.5</v>
          </cell>
          <cell r="G2138">
            <v>0.1</v>
          </cell>
          <cell r="H2138">
            <v>0.5</v>
          </cell>
          <cell r="I2138" t="str">
            <v>LE</v>
          </cell>
          <cell r="P2138">
            <v>0.1</v>
          </cell>
        </row>
        <row r="2139">
          <cell r="A2139" t="str">
            <v>Diâmetro 3"</v>
          </cell>
          <cell r="B2139" t="str">
            <v>CX</v>
          </cell>
          <cell r="C2139" t="str">
            <v>PC</v>
          </cell>
          <cell r="D2139">
            <v>3</v>
          </cell>
          <cell r="E2139">
            <v>0.1</v>
          </cell>
          <cell r="F2139">
            <v>0.3</v>
          </cell>
          <cell r="G2139">
            <v>0.1</v>
          </cell>
          <cell r="H2139">
            <v>0.3</v>
          </cell>
          <cell r="I2139" t="str">
            <v>LE</v>
          </cell>
          <cell r="P2139">
            <v>0.1</v>
          </cell>
        </row>
        <row r="2140">
          <cell r="A2140" t="str">
            <v>Diâmetro 4"</v>
          </cell>
          <cell r="B2140" t="str">
            <v>CX</v>
          </cell>
          <cell r="C2140" t="str">
            <v>PC</v>
          </cell>
          <cell r="D2140">
            <v>4</v>
          </cell>
          <cell r="E2140">
            <v>0.1</v>
          </cell>
          <cell r="F2140">
            <v>0.4</v>
          </cell>
          <cell r="G2140">
            <v>0.1</v>
          </cell>
          <cell r="H2140">
            <v>0.4</v>
          </cell>
          <cell r="I2140" t="str">
            <v>LE</v>
          </cell>
          <cell r="P2140">
            <v>0.1</v>
          </cell>
        </row>
        <row r="2141">
          <cell r="F2141">
            <v>0</v>
          </cell>
          <cell r="H2141">
            <v>0</v>
          </cell>
          <cell r="P2141">
            <v>0</v>
          </cell>
        </row>
        <row r="2142">
          <cell r="A2142" t="str">
            <v>Perfis para suporte em ASTM A-36 pintado.</v>
          </cell>
          <cell r="C2142" t="str">
            <v>kg</v>
          </cell>
          <cell r="D2142">
            <v>800</v>
          </cell>
          <cell r="E2142">
            <v>1</v>
          </cell>
          <cell r="F2142">
            <v>800</v>
          </cell>
          <cell r="G2142">
            <v>0.15</v>
          </cell>
          <cell r="H2142">
            <v>120</v>
          </cell>
          <cell r="I2142" t="str">
            <v>F</v>
          </cell>
          <cell r="P2142">
            <v>0.15</v>
          </cell>
        </row>
        <row r="2143">
          <cell r="F2143">
            <v>0</v>
          </cell>
          <cell r="H2143">
            <v>0</v>
          </cell>
          <cell r="P2143">
            <v>0</v>
          </cell>
        </row>
        <row r="2144">
          <cell r="A2144" t="str">
            <v>ÁREA - CONCENTRAÇÃO DE GROSSOS</v>
          </cell>
          <cell r="F2144">
            <v>0</v>
          </cell>
          <cell r="H2144">
            <v>0</v>
          </cell>
          <cell r="P2144">
            <v>0</v>
          </cell>
        </row>
        <row r="2145">
          <cell r="A2145" t="str">
            <v>Quadro de iluminação 380/220 Vca</v>
          </cell>
          <cell r="B2145" t="str">
            <v>550-QL-08</v>
          </cell>
          <cell r="C2145" t="str">
            <v>UNID.</v>
          </cell>
          <cell r="D2145">
            <v>1</v>
          </cell>
          <cell r="E2145">
            <v>60</v>
          </cell>
          <cell r="F2145">
            <v>60</v>
          </cell>
          <cell r="G2145">
            <v>60</v>
          </cell>
          <cell r="H2145">
            <v>60</v>
          </cell>
          <cell r="I2145" t="str">
            <v>Q</v>
          </cell>
          <cell r="P2145">
            <v>60</v>
          </cell>
        </row>
        <row r="2146">
          <cell r="A2146" t="str">
            <v>Instalação externa, barramento  trifásico e neutro.</v>
          </cell>
          <cell r="F2146">
            <v>0</v>
          </cell>
          <cell r="H2146">
            <v>0</v>
          </cell>
          <cell r="P2146">
            <v>0</v>
          </cell>
        </row>
        <row r="2147">
          <cell r="F2147">
            <v>0</v>
          </cell>
          <cell r="H2147">
            <v>0</v>
          </cell>
          <cell r="P2147">
            <v>0</v>
          </cell>
        </row>
        <row r="2148">
          <cell r="A2148" t="str">
            <v>Cabo de cobre nu, têmpera meia dura, formação em fios, encordoamento classe 2,</v>
          </cell>
          <cell r="F2148">
            <v>0</v>
          </cell>
          <cell r="H2148">
            <v>0</v>
          </cell>
          <cell r="P2148">
            <v>0</v>
          </cell>
        </row>
        <row r="2149">
          <cell r="A2149" t="str">
            <v>NBR 5111 e 7575:</v>
          </cell>
          <cell r="F2149">
            <v>0</v>
          </cell>
          <cell r="H2149">
            <v>0</v>
          </cell>
          <cell r="P2149">
            <v>0</v>
          </cell>
        </row>
        <row r="2150">
          <cell r="A2150" t="str">
            <v>Bitola 16 mm²</v>
          </cell>
          <cell r="B2150" t="str">
            <v>CBNU</v>
          </cell>
          <cell r="C2150" t="str">
            <v>kg</v>
          </cell>
          <cell r="D2150">
            <v>2</v>
          </cell>
          <cell r="E2150">
            <v>1</v>
          </cell>
          <cell r="F2150">
            <v>2</v>
          </cell>
          <cell r="G2150">
            <v>1</v>
          </cell>
          <cell r="H2150">
            <v>2</v>
          </cell>
          <cell r="I2150" t="str">
            <v>B</v>
          </cell>
          <cell r="P2150">
            <v>1</v>
          </cell>
        </row>
        <row r="2151">
          <cell r="A2151" t="str">
            <v>Bitola 25 mm²</v>
          </cell>
          <cell r="B2151" t="str">
            <v>CBNU</v>
          </cell>
          <cell r="C2151" t="str">
            <v>kg</v>
          </cell>
          <cell r="D2151">
            <v>10</v>
          </cell>
          <cell r="E2151">
            <v>1</v>
          </cell>
          <cell r="F2151">
            <v>10</v>
          </cell>
          <cell r="G2151">
            <v>1</v>
          </cell>
          <cell r="H2151">
            <v>10</v>
          </cell>
          <cell r="I2151" t="str">
            <v>B</v>
          </cell>
          <cell r="P2151">
            <v>1</v>
          </cell>
        </row>
        <row r="2152">
          <cell r="A2152" t="str">
            <v>Bitola 35 mm²</v>
          </cell>
          <cell r="B2152" t="str">
            <v>CBNU</v>
          </cell>
          <cell r="C2152" t="str">
            <v>kg</v>
          </cell>
          <cell r="D2152">
            <v>90</v>
          </cell>
          <cell r="E2152">
            <v>1</v>
          </cell>
          <cell r="F2152">
            <v>90</v>
          </cell>
          <cell r="G2152">
            <v>1</v>
          </cell>
          <cell r="H2152">
            <v>90</v>
          </cell>
          <cell r="I2152" t="str">
            <v>B</v>
          </cell>
          <cell r="P2152">
            <v>1</v>
          </cell>
        </row>
        <row r="2153">
          <cell r="F2153">
            <v>0</v>
          </cell>
          <cell r="H2153">
            <v>0</v>
          </cell>
          <cell r="P2153">
            <v>0</v>
          </cell>
        </row>
        <row r="2154">
          <cell r="A2154" t="str">
            <v xml:space="preserve">Cabo de cobre, têmpera mole, isolação em PVC 70'C antichama, 750V,  sem capa </v>
          </cell>
          <cell r="F2154">
            <v>0</v>
          </cell>
          <cell r="H2154">
            <v>0</v>
          </cell>
          <cell r="P2154">
            <v>0</v>
          </cell>
        </row>
        <row r="2155">
          <cell r="A2155" t="str">
            <v>protetora, encordoamento classe 2, NBR 6880:</v>
          </cell>
          <cell r="F2155">
            <v>0</v>
          </cell>
          <cell r="H2155">
            <v>0</v>
          </cell>
          <cell r="P2155">
            <v>0</v>
          </cell>
        </row>
        <row r="2156">
          <cell r="A2156" t="str">
            <v>Bitola 2,5 mm²</v>
          </cell>
          <cell r="B2156" t="str">
            <v>CB1</v>
          </cell>
          <cell r="C2156" t="str">
            <v>m</v>
          </cell>
          <cell r="D2156">
            <v>1700</v>
          </cell>
          <cell r="E2156">
            <v>5.8000000000000003E-2</v>
          </cell>
          <cell r="F2156">
            <v>98.6</v>
          </cell>
          <cell r="G2156">
            <v>0.15</v>
          </cell>
          <cell r="H2156">
            <v>255</v>
          </cell>
          <cell r="I2156" t="str">
            <v>B</v>
          </cell>
          <cell r="P2156">
            <v>0.15</v>
          </cell>
        </row>
        <row r="2157">
          <cell r="A2157" t="str">
            <v>Bitola 4 mm²</v>
          </cell>
          <cell r="B2157" t="str">
            <v>CB1</v>
          </cell>
          <cell r="C2157" t="str">
            <v>m</v>
          </cell>
          <cell r="D2157">
            <v>200</v>
          </cell>
          <cell r="E2157">
            <v>0.08</v>
          </cell>
          <cell r="F2157">
            <v>16</v>
          </cell>
          <cell r="G2157">
            <v>0.15</v>
          </cell>
          <cell r="H2157">
            <v>30</v>
          </cell>
          <cell r="I2157" t="str">
            <v>B</v>
          </cell>
          <cell r="P2157">
            <v>0.15</v>
          </cell>
        </row>
        <row r="2158">
          <cell r="F2158">
            <v>0</v>
          </cell>
          <cell r="H2158">
            <v>0</v>
          </cell>
          <cell r="P2158">
            <v>0</v>
          </cell>
        </row>
        <row r="2159">
          <cell r="A2159" t="str">
            <v>Cabo de potência tripolar, composto de fios de cobre nu, têmpera mole, isolação em</v>
          </cell>
          <cell r="F2159">
            <v>0</v>
          </cell>
          <cell r="H2159">
            <v>0</v>
          </cell>
          <cell r="P2159">
            <v>0</v>
          </cell>
        </row>
        <row r="2160">
          <cell r="A2160" t="str">
            <v>EPR classe de tensão 0,6/1 kV com cobertura de PVC, de acordo com NBR 7286:</v>
          </cell>
          <cell r="F2160">
            <v>0</v>
          </cell>
          <cell r="H2160">
            <v>0</v>
          </cell>
          <cell r="P2160">
            <v>0</v>
          </cell>
        </row>
        <row r="2161">
          <cell r="A2161" t="str">
            <v>Bitola 3x2,5 mm²</v>
          </cell>
          <cell r="B2161" t="str">
            <v>CB1</v>
          </cell>
          <cell r="C2161" t="str">
            <v>m</v>
          </cell>
          <cell r="D2161">
            <v>20</v>
          </cell>
          <cell r="E2161">
            <v>0.193</v>
          </cell>
          <cell r="F2161">
            <v>3.86</v>
          </cell>
          <cell r="G2161">
            <v>0.2</v>
          </cell>
          <cell r="H2161">
            <v>4</v>
          </cell>
          <cell r="I2161" t="str">
            <v>B</v>
          </cell>
          <cell r="P2161">
            <v>0.2</v>
          </cell>
        </row>
        <row r="2162">
          <cell r="F2162">
            <v>0</v>
          </cell>
          <cell r="H2162">
            <v>0</v>
          </cell>
          <cell r="P2162">
            <v>0</v>
          </cell>
        </row>
        <row r="2163">
          <cell r="A2163" t="str">
            <v>Eletroduto aço galvanizado a fogo c/ costura, comp. 3m, c/ uma luva e rosca nas duas</v>
          </cell>
          <cell r="F2163">
            <v>0</v>
          </cell>
          <cell r="H2163">
            <v>0</v>
          </cell>
          <cell r="P2163">
            <v>0</v>
          </cell>
        </row>
        <row r="2164">
          <cell r="A2164" t="str">
            <v xml:space="preserve">extremidades, norma DIN 2440, c/ proteção mecânica nas extremidades e rebarbas </v>
          </cell>
          <cell r="F2164">
            <v>0</v>
          </cell>
          <cell r="H2164">
            <v>0</v>
          </cell>
          <cell r="P2164">
            <v>0</v>
          </cell>
        </row>
        <row r="2165">
          <cell r="A2165" t="str">
            <v>removidas:</v>
          </cell>
          <cell r="F2165">
            <v>0</v>
          </cell>
          <cell r="H2165">
            <v>0</v>
          </cell>
          <cell r="P2165">
            <v>0</v>
          </cell>
        </row>
        <row r="2166">
          <cell r="A2166" t="str">
            <v>Diâmetro 3/4"    BSP</v>
          </cell>
          <cell r="B2166" t="str">
            <v>ELAG</v>
          </cell>
          <cell r="C2166" t="str">
            <v>m</v>
          </cell>
          <cell r="D2166">
            <v>494</v>
          </cell>
          <cell r="E2166">
            <v>1.7699999999999998</v>
          </cell>
          <cell r="F2166">
            <v>874.38</v>
          </cell>
          <cell r="G2166">
            <v>1.25</v>
          </cell>
          <cell r="H2166">
            <v>617.5</v>
          </cell>
          <cell r="I2166" t="str">
            <v>LE</v>
          </cell>
          <cell r="P2166">
            <v>1.25</v>
          </cell>
        </row>
        <row r="2167">
          <cell r="A2167" t="str">
            <v>Diâmetro 1"       BSP</v>
          </cell>
          <cell r="B2167" t="str">
            <v>ELAG</v>
          </cell>
          <cell r="C2167" t="str">
            <v>m</v>
          </cell>
          <cell r="D2167">
            <v>55</v>
          </cell>
          <cell r="E2167">
            <v>2.63</v>
          </cell>
          <cell r="F2167">
            <v>144.65</v>
          </cell>
          <cell r="G2167">
            <v>1.25</v>
          </cell>
          <cell r="H2167">
            <v>68.75</v>
          </cell>
          <cell r="I2167" t="str">
            <v>LE</v>
          </cell>
          <cell r="P2167">
            <v>1.25</v>
          </cell>
        </row>
        <row r="2168">
          <cell r="A2168" t="str">
            <v>Diâmetro 11/2"  BSP</v>
          </cell>
          <cell r="B2168" t="str">
            <v>ELAG</v>
          </cell>
          <cell r="C2168" t="str">
            <v>m</v>
          </cell>
          <cell r="D2168">
            <v>112</v>
          </cell>
          <cell r="E2168">
            <v>4.24</v>
          </cell>
          <cell r="F2168">
            <v>474.88</v>
          </cell>
          <cell r="G2168">
            <v>1.25</v>
          </cell>
          <cell r="H2168">
            <v>140</v>
          </cell>
          <cell r="I2168" t="str">
            <v>LE</v>
          </cell>
          <cell r="P2168">
            <v>1.25</v>
          </cell>
        </row>
        <row r="2169">
          <cell r="A2169" t="str">
            <v>Diâmetro 2"       BSP</v>
          </cell>
          <cell r="B2169" t="str">
            <v>ELAG</v>
          </cell>
          <cell r="C2169" t="str">
            <v>m</v>
          </cell>
          <cell r="D2169">
            <v>13</v>
          </cell>
          <cell r="E2169">
            <v>5.66</v>
          </cell>
          <cell r="F2169">
            <v>73.58</v>
          </cell>
          <cell r="G2169">
            <v>1.5</v>
          </cell>
          <cell r="H2169">
            <v>19.5</v>
          </cell>
          <cell r="I2169" t="str">
            <v>LE</v>
          </cell>
          <cell r="P2169">
            <v>1.5</v>
          </cell>
        </row>
        <row r="2170">
          <cell r="A2170" t="str">
            <v>Diâmetro 3"       BSP</v>
          </cell>
          <cell r="B2170" t="str">
            <v>ELAG</v>
          </cell>
          <cell r="C2170" t="str">
            <v>m</v>
          </cell>
          <cell r="D2170">
            <v>83</v>
          </cell>
          <cell r="E2170">
            <v>11.6</v>
          </cell>
          <cell r="F2170">
            <v>962.8</v>
          </cell>
          <cell r="G2170">
            <v>1.5</v>
          </cell>
          <cell r="H2170">
            <v>124.5</v>
          </cell>
          <cell r="I2170" t="str">
            <v>LE</v>
          </cell>
          <cell r="P2170">
            <v>1.5</v>
          </cell>
        </row>
        <row r="2171">
          <cell r="A2171" t="str">
            <v>Diâmetro 4"       BSP</v>
          </cell>
          <cell r="B2171" t="str">
            <v>ELAG</v>
          </cell>
          <cell r="C2171" t="str">
            <v>m</v>
          </cell>
          <cell r="D2171">
            <v>2</v>
          </cell>
          <cell r="E2171">
            <v>16.48</v>
          </cell>
          <cell r="F2171">
            <v>32.96</v>
          </cell>
          <cell r="G2171">
            <v>2</v>
          </cell>
          <cell r="H2171">
            <v>4</v>
          </cell>
          <cell r="I2171" t="str">
            <v>LE</v>
          </cell>
          <cell r="P2171">
            <v>2</v>
          </cell>
        </row>
        <row r="2172">
          <cell r="F2172">
            <v>0</v>
          </cell>
          <cell r="H2172">
            <v>0</v>
          </cell>
          <cell r="P2172">
            <v>0</v>
          </cell>
        </row>
        <row r="2173">
          <cell r="A2173" t="str">
            <v xml:space="preserve">Tomada tetrapolar blindada de sobrepor, em alumínio fundido e miolo em material </v>
          </cell>
          <cell r="C2173" t="str">
            <v>PC</v>
          </cell>
          <cell r="D2173">
            <v>2</v>
          </cell>
          <cell r="E2173">
            <v>1</v>
          </cell>
          <cell r="F2173">
            <v>2</v>
          </cell>
          <cell r="G2173">
            <v>4</v>
          </cell>
          <cell r="H2173">
            <v>8</v>
          </cell>
          <cell r="I2173" t="str">
            <v>Q</v>
          </cell>
          <cell r="P2173">
            <v>4</v>
          </cell>
        </row>
        <row r="2174">
          <cell r="A2174" t="str">
            <v>isolante, com tampa basculante, conforme DIN 49450 e 49451 - 500V.</v>
          </cell>
          <cell r="F2174">
            <v>0</v>
          </cell>
          <cell r="H2174">
            <v>0</v>
          </cell>
          <cell r="P2174">
            <v>0</v>
          </cell>
        </row>
        <row r="2175">
          <cell r="F2175">
            <v>0</v>
          </cell>
          <cell r="H2175">
            <v>0</v>
          </cell>
          <cell r="P2175">
            <v>0</v>
          </cell>
        </row>
        <row r="2176">
          <cell r="A2176" t="str">
            <v xml:space="preserve">Tomada redonda fundida em liga de alumínio, 380V, a prova de tempo com tampo mola, </v>
          </cell>
          <cell r="C2176" t="str">
            <v>PC</v>
          </cell>
          <cell r="D2176">
            <v>6</v>
          </cell>
          <cell r="E2176">
            <v>1</v>
          </cell>
          <cell r="F2176">
            <v>6</v>
          </cell>
          <cell r="G2176">
            <v>4</v>
          </cell>
          <cell r="H2176">
            <v>24</v>
          </cell>
          <cell r="I2176" t="str">
            <v>Q</v>
          </cell>
          <cell r="P2176">
            <v>4</v>
          </cell>
        </row>
        <row r="2177">
          <cell r="A2177" t="str">
            <v>orelhas de fixação, quatro entradas rosqueadas de 3/4" sendo 3 bujões plásticos.</v>
          </cell>
          <cell r="F2177">
            <v>0</v>
          </cell>
          <cell r="H2177">
            <v>0</v>
          </cell>
          <cell r="P2177">
            <v>0</v>
          </cell>
        </row>
        <row r="2178">
          <cell r="F2178">
            <v>0</v>
          </cell>
          <cell r="H2178">
            <v>0</v>
          </cell>
          <cell r="P2178">
            <v>0</v>
          </cell>
        </row>
        <row r="2179">
          <cell r="A2179" t="str">
            <v xml:space="preserve">Eletroduto flexível em rolo, tipo sealtubo, a prova de tempo, umidade, gases, vapores e </v>
          </cell>
          <cell r="F2179">
            <v>0</v>
          </cell>
          <cell r="H2179">
            <v>0</v>
          </cell>
          <cell r="P2179">
            <v>0</v>
          </cell>
        </row>
        <row r="2180">
          <cell r="A2180" t="str">
            <v>pó, constituído por fita de aço doce c/ revestimento externo em polivinil-clorídrico:</v>
          </cell>
          <cell r="F2180">
            <v>0</v>
          </cell>
          <cell r="H2180">
            <v>0</v>
          </cell>
          <cell r="P2180">
            <v>0</v>
          </cell>
        </row>
        <row r="2181">
          <cell r="A2181" t="str">
            <v>Diâmetro 11/2"</v>
          </cell>
          <cell r="B2181" t="str">
            <v>ELFL</v>
          </cell>
          <cell r="C2181" t="str">
            <v>m</v>
          </cell>
          <cell r="D2181">
            <v>2</v>
          </cell>
          <cell r="E2181">
            <v>2.12</v>
          </cell>
          <cell r="F2181">
            <v>4.24</v>
          </cell>
          <cell r="G2181">
            <v>1.5</v>
          </cell>
          <cell r="H2181">
            <v>3</v>
          </cell>
          <cell r="I2181" t="str">
            <v>LE</v>
          </cell>
          <cell r="P2181">
            <v>1.5</v>
          </cell>
        </row>
        <row r="2182">
          <cell r="A2182" t="str">
            <v>Diâmetro 3"</v>
          </cell>
          <cell r="B2182" t="str">
            <v>ELFL</v>
          </cell>
          <cell r="C2182" t="str">
            <v>m</v>
          </cell>
          <cell r="D2182">
            <v>6</v>
          </cell>
          <cell r="E2182">
            <v>5.8</v>
          </cell>
          <cell r="F2182">
            <v>34.799999999999997</v>
          </cell>
          <cell r="G2182">
            <v>1.8</v>
          </cell>
          <cell r="H2182">
            <v>10.8</v>
          </cell>
          <cell r="I2182" t="str">
            <v>LE</v>
          </cell>
          <cell r="P2182">
            <v>1.8</v>
          </cell>
        </row>
        <row r="2183">
          <cell r="F2183">
            <v>0</v>
          </cell>
          <cell r="H2183">
            <v>0</v>
          </cell>
          <cell r="P2183">
            <v>0</v>
          </cell>
        </row>
        <row r="2184">
          <cell r="A2184" t="str">
            <v xml:space="preserve">Luminária p/ lamp. "V. sódio" c/ reator incorporado AFP-220V-60Hz, em liga esp. alum. </v>
          </cell>
          <cell r="F2184">
            <v>0</v>
          </cell>
          <cell r="H2184">
            <v>0</v>
          </cell>
          <cell r="P2184">
            <v>0</v>
          </cell>
        </row>
        <row r="2185">
          <cell r="A2185" t="str">
            <v xml:space="preserve">fundi. globo boro-silicato, base E-27 p/ lamp. até 70W e E-40 p/ lamp. 250W, entr. </v>
          </cell>
          <cell r="F2185">
            <v>0</v>
          </cell>
          <cell r="H2185">
            <v>0</v>
          </cell>
          <cell r="P2185">
            <v>0</v>
          </cell>
        </row>
        <row r="2186">
          <cell r="A2186" t="str">
            <v>rosq. 3/4" BSP:</v>
          </cell>
          <cell r="F2186">
            <v>0</v>
          </cell>
          <cell r="H2186">
            <v>0</v>
          </cell>
          <cell r="P2186">
            <v>0</v>
          </cell>
        </row>
        <row r="2187">
          <cell r="A2187" t="str">
            <v>PEND. 70W</v>
          </cell>
          <cell r="B2187" t="str">
            <v>LUM70</v>
          </cell>
          <cell r="C2187" t="str">
            <v>PC</v>
          </cell>
          <cell r="D2187">
            <v>30</v>
          </cell>
          <cell r="E2187">
            <v>5</v>
          </cell>
          <cell r="F2187">
            <v>150</v>
          </cell>
          <cell r="G2187">
            <v>8</v>
          </cell>
          <cell r="H2187">
            <v>240</v>
          </cell>
          <cell r="I2187" t="str">
            <v>Q</v>
          </cell>
          <cell r="P2187">
            <v>8</v>
          </cell>
        </row>
        <row r="2188">
          <cell r="F2188">
            <v>0</v>
          </cell>
          <cell r="H2188">
            <v>0</v>
          </cell>
          <cell r="P2188">
            <v>0</v>
          </cell>
        </row>
        <row r="2189">
          <cell r="A2189" t="str">
            <v xml:space="preserve">Luminária p/ ilum. publ. totalmente fechada, p/ lamp. v. merc. e/ou sódio, corpo e refl. </v>
          </cell>
          <cell r="F2189">
            <v>0</v>
          </cell>
          <cell r="H2189">
            <v>0</v>
          </cell>
          <cell r="P2189">
            <v>0</v>
          </cell>
        </row>
        <row r="2190">
          <cell r="A2190" t="str">
            <v xml:space="preserve">estamp. em ch. alum., pescoço em liga de alum. fundido c/ entr. p/ tubo de 60,3 mm </v>
          </cell>
          <cell r="F2190">
            <v>0</v>
          </cell>
          <cell r="H2190">
            <v>0</v>
          </cell>
          <cell r="P2190">
            <v>0</v>
          </cell>
        </row>
        <row r="2191">
          <cell r="A2191" t="str">
            <v>refrator prismático em vidro temper., fecho de aço inox, soq. de porc c/ rosca E-40:</v>
          </cell>
          <cell r="F2191">
            <v>0</v>
          </cell>
          <cell r="H2191">
            <v>0</v>
          </cell>
          <cell r="P2191">
            <v>0</v>
          </cell>
        </row>
        <row r="2192">
          <cell r="A2192" t="str">
            <v>250W - V. Sódio</v>
          </cell>
          <cell r="B2192" t="str">
            <v>LUM250</v>
          </cell>
          <cell r="C2192" t="str">
            <v>PC</v>
          </cell>
          <cell r="D2192">
            <v>4</v>
          </cell>
          <cell r="E2192">
            <v>10</v>
          </cell>
          <cell r="F2192">
            <v>40</v>
          </cell>
          <cell r="G2192">
            <v>8</v>
          </cell>
          <cell r="H2192">
            <v>32</v>
          </cell>
          <cell r="I2192" t="str">
            <v>Q</v>
          </cell>
          <cell r="P2192">
            <v>8</v>
          </cell>
        </row>
        <row r="2193">
          <cell r="F2193">
            <v>0</v>
          </cell>
          <cell r="H2193">
            <v>0</v>
          </cell>
          <cell r="P2193">
            <v>0</v>
          </cell>
        </row>
        <row r="2194">
          <cell r="A2194" t="str">
            <v>Luminária industr. c/ reator AFP, 220V, 60 Hz e ignitor quando necessário, incorp.</v>
          </cell>
          <cell r="F2194">
            <v>0</v>
          </cell>
          <cell r="H2194">
            <v>0</v>
          </cell>
          <cell r="P2194">
            <v>0</v>
          </cell>
        </row>
        <row r="2195">
          <cell r="A2195" t="str">
            <v>em caixa apropriada, c/ rosca 3/4", BSP corpo, suporte, caixa em liga de alum., refletor</v>
          </cell>
          <cell r="F2195">
            <v>0</v>
          </cell>
          <cell r="H2195">
            <v>0</v>
          </cell>
          <cell r="P2195">
            <v>0</v>
          </cell>
        </row>
        <row r="2196">
          <cell r="A2196" t="str">
            <v>repuxado em ch. de alum. acab. em esmalte e refletor anodiz., base E-40:</v>
          </cell>
          <cell r="F2196">
            <v>0</v>
          </cell>
          <cell r="H2196">
            <v>0</v>
          </cell>
          <cell r="P2196">
            <v>0</v>
          </cell>
        </row>
        <row r="2197">
          <cell r="A2197" t="str">
            <v>250W V.Sódio</v>
          </cell>
          <cell r="B2197" t="str">
            <v>LUM250</v>
          </cell>
          <cell r="C2197" t="str">
            <v>PC</v>
          </cell>
          <cell r="D2197">
            <v>16</v>
          </cell>
          <cell r="E2197">
            <v>10</v>
          </cell>
          <cell r="F2197">
            <v>160</v>
          </cell>
          <cell r="G2197">
            <v>8</v>
          </cell>
          <cell r="H2197">
            <v>128</v>
          </cell>
          <cell r="I2197" t="str">
            <v>Q</v>
          </cell>
          <cell r="P2197">
            <v>8</v>
          </cell>
        </row>
        <row r="2198">
          <cell r="F2198">
            <v>0</v>
          </cell>
          <cell r="H2198">
            <v>0</v>
          </cell>
          <cell r="P2198">
            <v>0</v>
          </cell>
        </row>
        <row r="2199">
          <cell r="A2199" t="str">
            <v>Caixa condulete em liga de alumínio fundido:</v>
          </cell>
          <cell r="F2199">
            <v>0</v>
          </cell>
          <cell r="H2199">
            <v>0</v>
          </cell>
          <cell r="P2199">
            <v>0</v>
          </cell>
        </row>
        <row r="2200">
          <cell r="A2200" t="str">
            <v>Diâmetro 3/4"</v>
          </cell>
          <cell r="B2200" t="str">
            <v>CX</v>
          </cell>
          <cell r="C2200" t="str">
            <v>PC</v>
          </cell>
          <cell r="D2200">
            <v>84</v>
          </cell>
          <cell r="E2200">
            <v>0.05</v>
          </cell>
          <cell r="F2200">
            <v>4.2</v>
          </cell>
          <cell r="G2200">
            <v>0.1</v>
          </cell>
          <cell r="H2200">
            <v>8.4</v>
          </cell>
          <cell r="I2200" t="str">
            <v>LE</v>
          </cell>
          <cell r="P2200">
            <v>0.1</v>
          </cell>
        </row>
        <row r="2201">
          <cell r="A2201" t="str">
            <v>Diâmetro 1"</v>
          </cell>
          <cell r="B2201" t="str">
            <v>CX</v>
          </cell>
          <cell r="C2201" t="str">
            <v>PC</v>
          </cell>
          <cell r="D2201">
            <v>3</v>
          </cell>
          <cell r="E2201">
            <v>0.05</v>
          </cell>
          <cell r="F2201">
            <v>0.15</v>
          </cell>
          <cell r="G2201">
            <v>0.1</v>
          </cell>
          <cell r="H2201">
            <v>0.3</v>
          </cell>
          <cell r="I2201" t="str">
            <v>LE</v>
          </cell>
          <cell r="P2201">
            <v>0.1</v>
          </cell>
        </row>
        <row r="2202">
          <cell r="A2202" t="str">
            <v>Diâmetro 11/2"</v>
          </cell>
          <cell r="B2202" t="str">
            <v>CX</v>
          </cell>
          <cell r="C2202" t="str">
            <v>PC</v>
          </cell>
          <cell r="D2202">
            <v>8</v>
          </cell>
          <cell r="E2202">
            <v>0.05</v>
          </cell>
          <cell r="F2202">
            <v>0.4</v>
          </cell>
          <cell r="G2202">
            <v>0.1</v>
          </cell>
          <cell r="H2202">
            <v>0.8</v>
          </cell>
          <cell r="I2202" t="str">
            <v>LE</v>
          </cell>
          <cell r="P2202">
            <v>0.1</v>
          </cell>
        </row>
        <row r="2203">
          <cell r="F2203">
            <v>0</v>
          </cell>
          <cell r="H2203">
            <v>0</v>
          </cell>
          <cell r="P2203">
            <v>0</v>
          </cell>
        </row>
        <row r="2204">
          <cell r="A2204" t="str">
            <v>Perfis para suportes em ASTM A-36 pintado</v>
          </cell>
          <cell r="C2204" t="str">
            <v>kg</v>
          </cell>
          <cell r="D2204">
            <v>200</v>
          </cell>
          <cell r="E2204">
            <v>1</v>
          </cell>
          <cell r="F2204">
            <v>200</v>
          </cell>
          <cell r="G2204">
            <v>0.15</v>
          </cell>
          <cell r="H2204">
            <v>30</v>
          </cell>
          <cell r="I2204" t="str">
            <v>F</v>
          </cell>
          <cell r="P2204">
            <v>0.15</v>
          </cell>
        </row>
        <row r="2205">
          <cell r="F2205">
            <v>0</v>
          </cell>
          <cell r="H2205">
            <v>0</v>
          </cell>
          <cell r="P2205">
            <v>0</v>
          </cell>
        </row>
        <row r="2206">
          <cell r="A2206" t="str">
            <v>ÁREA - SALA DE COMPRESSORES</v>
          </cell>
          <cell r="F2206">
            <v>0</v>
          </cell>
          <cell r="H2206">
            <v>0</v>
          </cell>
          <cell r="P2206">
            <v>0</v>
          </cell>
        </row>
        <row r="2207">
          <cell r="A2207" t="str">
            <v>Quadro de iluminação 380/220 Vca</v>
          </cell>
          <cell r="B2207" t="str">
            <v>550-QL-12</v>
          </cell>
          <cell r="C2207" t="str">
            <v>UNID.</v>
          </cell>
          <cell r="D2207">
            <v>1</v>
          </cell>
          <cell r="E2207">
            <v>60</v>
          </cell>
          <cell r="F2207">
            <v>60</v>
          </cell>
          <cell r="G2207">
            <v>60</v>
          </cell>
          <cell r="H2207">
            <v>60</v>
          </cell>
          <cell r="I2207" t="str">
            <v>Q</v>
          </cell>
          <cell r="P2207">
            <v>60</v>
          </cell>
        </row>
        <row r="2208">
          <cell r="A2208" t="str">
            <v>Instalação interna, barramento  trifásico e neutro.</v>
          </cell>
          <cell r="F2208">
            <v>0</v>
          </cell>
          <cell r="H2208">
            <v>0</v>
          </cell>
          <cell r="P2208">
            <v>0</v>
          </cell>
        </row>
        <row r="2209">
          <cell r="F2209">
            <v>0</v>
          </cell>
          <cell r="H2209">
            <v>0</v>
          </cell>
          <cell r="P2209">
            <v>0</v>
          </cell>
        </row>
        <row r="2210">
          <cell r="A2210" t="str">
            <v>Cabo de cobre nu, têmpera meia dura, formação em fios, encordoamento classe 2,</v>
          </cell>
          <cell r="F2210">
            <v>0</v>
          </cell>
          <cell r="H2210">
            <v>0</v>
          </cell>
          <cell r="P2210">
            <v>0</v>
          </cell>
        </row>
        <row r="2211">
          <cell r="A2211" t="str">
            <v>NBR 5111 e 7575:</v>
          </cell>
          <cell r="F2211">
            <v>0</v>
          </cell>
          <cell r="H2211">
            <v>0</v>
          </cell>
          <cell r="P2211">
            <v>0</v>
          </cell>
        </row>
        <row r="2212">
          <cell r="A2212" t="str">
            <v>Bitola 16 mm²</v>
          </cell>
          <cell r="B2212" t="str">
            <v>CBNU</v>
          </cell>
          <cell r="C2212" t="str">
            <v>kg</v>
          </cell>
          <cell r="D2212">
            <v>1</v>
          </cell>
          <cell r="E2212">
            <v>1</v>
          </cell>
          <cell r="F2212">
            <v>1</v>
          </cell>
          <cell r="G2212">
            <v>1</v>
          </cell>
          <cell r="H2212">
            <v>1</v>
          </cell>
          <cell r="I2212" t="str">
            <v>B</v>
          </cell>
          <cell r="P2212">
            <v>1</v>
          </cell>
        </row>
        <row r="2213">
          <cell r="A2213" t="str">
            <v>Bitola 25 mm²</v>
          </cell>
          <cell r="B2213" t="str">
            <v>CBNU</v>
          </cell>
          <cell r="C2213" t="str">
            <v>kg</v>
          </cell>
          <cell r="D2213">
            <v>9</v>
          </cell>
          <cell r="E2213">
            <v>1</v>
          </cell>
          <cell r="F2213">
            <v>9</v>
          </cell>
          <cell r="G2213">
            <v>1</v>
          </cell>
          <cell r="H2213">
            <v>9</v>
          </cell>
          <cell r="I2213" t="str">
            <v>B</v>
          </cell>
          <cell r="P2213">
            <v>1</v>
          </cell>
        </row>
        <row r="2214">
          <cell r="A2214" t="str">
            <v>Bitola 35 mm²</v>
          </cell>
          <cell r="B2214" t="str">
            <v>CBNU</v>
          </cell>
          <cell r="C2214" t="str">
            <v>kg</v>
          </cell>
          <cell r="D2214">
            <v>65</v>
          </cell>
          <cell r="E2214">
            <v>1</v>
          </cell>
          <cell r="F2214">
            <v>65</v>
          </cell>
          <cell r="G2214">
            <v>1</v>
          </cell>
          <cell r="H2214">
            <v>65</v>
          </cell>
          <cell r="I2214" t="str">
            <v>B</v>
          </cell>
          <cell r="P2214">
            <v>1</v>
          </cell>
        </row>
        <row r="2215">
          <cell r="F2215">
            <v>0</v>
          </cell>
          <cell r="H2215">
            <v>0</v>
          </cell>
          <cell r="P2215">
            <v>0</v>
          </cell>
        </row>
        <row r="2216">
          <cell r="A2216" t="str">
            <v xml:space="preserve">Cabo de cobre, têmpera mole, isolação em PVC 70'C antichama, 750V,  sem capa </v>
          </cell>
          <cell r="F2216">
            <v>0</v>
          </cell>
          <cell r="H2216">
            <v>0</v>
          </cell>
          <cell r="P2216">
            <v>0</v>
          </cell>
        </row>
        <row r="2217">
          <cell r="A2217" t="str">
            <v>protetora, encordoamento classe 2, NBR 6880:</v>
          </cell>
          <cell r="F2217">
            <v>0</v>
          </cell>
          <cell r="H2217">
            <v>0</v>
          </cell>
          <cell r="P2217">
            <v>0</v>
          </cell>
        </row>
        <row r="2218">
          <cell r="A2218" t="str">
            <v>Bitola 2,5 mm²</v>
          </cell>
          <cell r="B2218" t="str">
            <v>CB1</v>
          </cell>
          <cell r="C2218" t="str">
            <v>m</v>
          </cell>
          <cell r="D2218">
            <v>600</v>
          </cell>
          <cell r="E2218">
            <v>5.8000000000000003E-2</v>
          </cell>
          <cell r="F2218">
            <v>34.799999999999997</v>
          </cell>
          <cell r="G2218">
            <v>0.15</v>
          </cell>
          <cell r="H2218">
            <v>90</v>
          </cell>
          <cell r="I2218" t="str">
            <v>B</v>
          </cell>
          <cell r="P2218">
            <v>0.15</v>
          </cell>
        </row>
        <row r="2219">
          <cell r="F2219">
            <v>0</v>
          </cell>
          <cell r="H2219">
            <v>0</v>
          </cell>
          <cell r="P2219">
            <v>0</v>
          </cell>
        </row>
        <row r="2220">
          <cell r="A2220" t="str">
            <v>Cabo de cobre singelo com isolamento em PVC para 0,6/1 kV e capa em PVC:</v>
          </cell>
          <cell r="F2220">
            <v>0</v>
          </cell>
          <cell r="H2220">
            <v>0</v>
          </cell>
          <cell r="P2220">
            <v>0</v>
          </cell>
        </row>
        <row r="2221">
          <cell r="A2221" t="str">
            <v>Bitola 95 mm²</v>
          </cell>
          <cell r="B2221" t="str">
            <v>CB1</v>
          </cell>
          <cell r="C2221" t="str">
            <v>m</v>
          </cell>
          <cell r="D2221">
            <v>450</v>
          </cell>
          <cell r="E2221">
            <v>1.0149999999999999</v>
          </cell>
          <cell r="F2221">
            <v>456.75</v>
          </cell>
          <cell r="G2221">
            <v>0.25</v>
          </cell>
          <cell r="H2221">
            <v>112.5</v>
          </cell>
          <cell r="I2221" t="str">
            <v>B</v>
          </cell>
          <cell r="P2221">
            <v>0.25</v>
          </cell>
        </row>
        <row r="2222">
          <cell r="A2222" t="str">
            <v>Bitola 185 mm²</v>
          </cell>
          <cell r="B2222" t="str">
            <v>CB1</v>
          </cell>
          <cell r="C2222" t="str">
            <v>m</v>
          </cell>
          <cell r="D2222">
            <v>1350</v>
          </cell>
          <cell r="E2222">
            <v>1.917</v>
          </cell>
          <cell r="F2222">
            <v>2587.9499999999998</v>
          </cell>
          <cell r="G2222">
            <v>0.3</v>
          </cell>
          <cell r="H2222">
            <v>405</v>
          </cell>
          <cell r="I2222" t="str">
            <v>B</v>
          </cell>
          <cell r="P2222">
            <v>0.3</v>
          </cell>
        </row>
        <row r="2223">
          <cell r="F2223">
            <v>0</v>
          </cell>
          <cell r="H2223">
            <v>0</v>
          </cell>
          <cell r="P2223">
            <v>0</v>
          </cell>
        </row>
        <row r="2224">
          <cell r="A2224" t="str">
            <v>Cabo de cobre multipolar com isolamento em PVC para 0,6/1 kV e capa em PVC:</v>
          </cell>
          <cell r="F2224">
            <v>0</v>
          </cell>
          <cell r="H2224">
            <v>0</v>
          </cell>
          <cell r="P2224">
            <v>0</v>
          </cell>
        </row>
        <row r="2225">
          <cell r="A2225" t="str">
            <v>Bitola e formação: 1x4c35mm²</v>
          </cell>
          <cell r="B2225" t="str">
            <v>CB1</v>
          </cell>
          <cell r="C2225" t="str">
            <v>m</v>
          </cell>
          <cell r="D2225">
            <v>100</v>
          </cell>
          <cell r="E2225">
            <v>1.772</v>
          </cell>
          <cell r="F2225">
            <v>177.2</v>
          </cell>
          <cell r="G2225">
            <v>0.35</v>
          </cell>
          <cell r="H2225">
            <v>35</v>
          </cell>
          <cell r="I2225" t="str">
            <v>B</v>
          </cell>
          <cell r="P2225">
            <v>0.35</v>
          </cell>
        </row>
        <row r="2226">
          <cell r="F2226">
            <v>0</v>
          </cell>
          <cell r="H2226">
            <v>0</v>
          </cell>
          <cell r="P2226">
            <v>0</v>
          </cell>
        </row>
        <row r="2227">
          <cell r="A2227" t="str">
            <v>Caixa de ligação quadrada, em alumínio fundido, a prova de tempo, umidade, gases,</v>
          </cell>
          <cell r="F2227">
            <v>0</v>
          </cell>
          <cell r="H2227">
            <v>0</v>
          </cell>
          <cell r="P2227">
            <v>0</v>
          </cell>
        </row>
        <row r="2228">
          <cell r="A2228" t="str">
            <v>vapores e pó, com junta de vedação em neoprene:</v>
          </cell>
          <cell r="F2228">
            <v>0</v>
          </cell>
          <cell r="H2228">
            <v>0</v>
          </cell>
          <cell r="P2228">
            <v>0</v>
          </cell>
        </row>
        <row r="2229">
          <cell r="A2229" t="str">
            <v>Tamanho 342x275</v>
          </cell>
          <cell r="B2229" t="str">
            <v>CX</v>
          </cell>
          <cell r="C2229" t="str">
            <v>PC</v>
          </cell>
          <cell r="D2229">
            <v>1</v>
          </cell>
          <cell r="E2229">
            <v>15</v>
          </cell>
          <cell r="F2229">
            <v>15</v>
          </cell>
          <cell r="G2229">
            <v>30</v>
          </cell>
          <cell r="H2229">
            <v>30</v>
          </cell>
          <cell r="I2229" t="str">
            <v>Q</v>
          </cell>
          <cell r="P2229">
            <v>30</v>
          </cell>
        </row>
        <row r="2230">
          <cell r="F2230">
            <v>0</v>
          </cell>
          <cell r="H2230">
            <v>0</v>
          </cell>
          <cell r="P2230">
            <v>0</v>
          </cell>
        </row>
        <row r="2231">
          <cell r="A2231" t="str">
            <v>Eletroduto aço galvanizado a fogo c/ costura, comp. 3m, c/ uma luva e rosca nas duas</v>
          </cell>
          <cell r="F2231">
            <v>0</v>
          </cell>
          <cell r="H2231">
            <v>0</v>
          </cell>
          <cell r="P2231">
            <v>0</v>
          </cell>
        </row>
        <row r="2232">
          <cell r="A2232" t="str">
            <v xml:space="preserve">extremidades, norma DIN 2440, c/ proteção mecânica nas extremidades e rebarbas </v>
          </cell>
          <cell r="F2232">
            <v>0</v>
          </cell>
          <cell r="H2232">
            <v>0</v>
          </cell>
          <cell r="P2232">
            <v>0</v>
          </cell>
        </row>
        <row r="2233">
          <cell r="A2233" t="str">
            <v>removidas:</v>
          </cell>
          <cell r="F2233">
            <v>0</v>
          </cell>
          <cell r="H2233">
            <v>0</v>
          </cell>
          <cell r="P2233">
            <v>0</v>
          </cell>
        </row>
        <row r="2234">
          <cell r="A2234" t="str">
            <v>Diâmetro 3/4" BSP</v>
          </cell>
          <cell r="B2234" t="str">
            <v>ELAG</v>
          </cell>
          <cell r="C2234" t="str">
            <v>m</v>
          </cell>
          <cell r="D2234">
            <v>140</v>
          </cell>
          <cell r="E2234">
            <v>1.7699999999999998</v>
          </cell>
          <cell r="F2234">
            <v>247.8</v>
          </cell>
          <cell r="G2234">
            <v>1.25</v>
          </cell>
          <cell r="H2234">
            <v>175</v>
          </cell>
          <cell r="I2234" t="str">
            <v>LE</v>
          </cell>
          <cell r="P2234">
            <v>1.25</v>
          </cell>
        </row>
        <row r="2235">
          <cell r="A2235" t="str">
            <v>Diâmetro 1"    BSP</v>
          </cell>
          <cell r="B2235" t="str">
            <v>ELAG</v>
          </cell>
          <cell r="C2235" t="str">
            <v>m</v>
          </cell>
          <cell r="D2235">
            <v>55</v>
          </cell>
          <cell r="E2235">
            <v>2.63</v>
          </cell>
          <cell r="F2235">
            <v>144.65</v>
          </cell>
          <cell r="G2235">
            <v>1.25</v>
          </cell>
          <cell r="H2235">
            <v>68.75</v>
          </cell>
          <cell r="I2235" t="str">
            <v>LE</v>
          </cell>
          <cell r="P2235">
            <v>1.25</v>
          </cell>
        </row>
        <row r="2236">
          <cell r="A2236" t="str">
            <v>Diâmetro 2"    BSP</v>
          </cell>
          <cell r="B2236" t="str">
            <v>ELAG</v>
          </cell>
          <cell r="C2236" t="str">
            <v>m</v>
          </cell>
          <cell r="D2236">
            <v>20</v>
          </cell>
          <cell r="E2236">
            <v>5.66</v>
          </cell>
          <cell r="F2236">
            <v>113.2</v>
          </cell>
          <cell r="G2236">
            <v>1.5</v>
          </cell>
          <cell r="H2236">
            <v>30</v>
          </cell>
          <cell r="I2236" t="str">
            <v>LE</v>
          </cell>
          <cell r="P2236">
            <v>1.5</v>
          </cell>
        </row>
        <row r="2237">
          <cell r="A2237" t="str">
            <v>Diâmetro 4"    BSP</v>
          </cell>
          <cell r="B2237" t="str">
            <v>ELAG</v>
          </cell>
          <cell r="C2237" t="str">
            <v>m</v>
          </cell>
          <cell r="D2237">
            <v>11</v>
          </cell>
          <cell r="E2237">
            <v>16.48</v>
          </cell>
          <cell r="F2237">
            <v>181.28</v>
          </cell>
          <cell r="G2237">
            <v>2</v>
          </cell>
          <cell r="H2237">
            <v>22</v>
          </cell>
          <cell r="I2237" t="str">
            <v>LE</v>
          </cell>
          <cell r="P2237">
            <v>2</v>
          </cell>
        </row>
        <row r="2238">
          <cell r="F2238">
            <v>0</v>
          </cell>
          <cell r="H2238">
            <v>0</v>
          </cell>
          <cell r="P2238">
            <v>0</v>
          </cell>
        </row>
        <row r="2239">
          <cell r="A2239" t="str">
            <v xml:space="preserve">Eletroduto flexível em rolo, tipo sealtubo, a prova de tempo, umidade, gases, vapores e </v>
          </cell>
          <cell r="F2239">
            <v>0</v>
          </cell>
          <cell r="H2239">
            <v>0</v>
          </cell>
          <cell r="P2239">
            <v>0</v>
          </cell>
        </row>
        <row r="2240">
          <cell r="A2240" t="str">
            <v>pó, constituído por fita de aço doce c/ revestimento externo em polivinil-clorídrico:</v>
          </cell>
          <cell r="F2240">
            <v>0</v>
          </cell>
          <cell r="H2240">
            <v>0</v>
          </cell>
          <cell r="P2240">
            <v>0</v>
          </cell>
        </row>
        <row r="2241">
          <cell r="A2241" t="str">
            <v>Diâmetro 4"</v>
          </cell>
          <cell r="B2241" t="str">
            <v>ELFL</v>
          </cell>
          <cell r="C2241" t="str">
            <v>m</v>
          </cell>
          <cell r="D2241">
            <v>7.5</v>
          </cell>
          <cell r="E2241">
            <v>8.24</v>
          </cell>
          <cell r="F2241">
            <v>61.8</v>
          </cell>
          <cell r="G2241">
            <v>2.5</v>
          </cell>
          <cell r="H2241">
            <v>18.75</v>
          </cell>
          <cell r="I2241" t="str">
            <v>LE</v>
          </cell>
          <cell r="P2241">
            <v>2.5</v>
          </cell>
        </row>
        <row r="2242">
          <cell r="F2242">
            <v>0</v>
          </cell>
          <cell r="H2242">
            <v>0</v>
          </cell>
          <cell r="P2242">
            <v>0</v>
          </cell>
        </row>
        <row r="2243">
          <cell r="A2243" t="str">
            <v xml:space="preserve">Tomada tetrapolar blindada de sobrepor, em alumínio fundido e miolo em material </v>
          </cell>
          <cell r="C2243" t="str">
            <v>PC</v>
          </cell>
          <cell r="D2243">
            <v>1</v>
          </cell>
          <cell r="E2243">
            <v>1</v>
          </cell>
          <cell r="F2243">
            <v>1</v>
          </cell>
          <cell r="G2243">
            <v>4</v>
          </cell>
          <cell r="H2243">
            <v>4</v>
          </cell>
          <cell r="I2243" t="str">
            <v>Q</v>
          </cell>
          <cell r="P2243">
            <v>4</v>
          </cell>
        </row>
        <row r="2244">
          <cell r="A2244" t="str">
            <v>isolante, com tampa basculante, conforme DIN 49450 e 49451 - 500V.</v>
          </cell>
          <cell r="F2244">
            <v>0</v>
          </cell>
          <cell r="H2244">
            <v>0</v>
          </cell>
          <cell r="P2244">
            <v>0</v>
          </cell>
        </row>
        <row r="2245">
          <cell r="F2245">
            <v>0</v>
          </cell>
          <cell r="H2245">
            <v>0</v>
          </cell>
          <cell r="P2245">
            <v>0</v>
          </cell>
        </row>
        <row r="2246">
          <cell r="A2246" t="str">
            <v xml:space="preserve">Tomada redonda fundida em liga de alumínio, 380V, a prova de TGVP com tampo mola, </v>
          </cell>
          <cell r="C2246" t="str">
            <v>PC</v>
          </cell>
          <cell r="D2246">
            <v>4</v>
          </cell>
          <cell r="E2246">
            <v>1</v>
          </cell>
          <cell r="F2246">
            <v>4</v>
          </cell>
          <cell r="G2246">
            <v>4</v>
          </cell>
          <cell r="H2246">
            <v>16</v>
          </cell>
          <cell r="I2246" t="str">
            <v>Q</v>
          </cell>
          <cell r="P2246">
            <v>4</v>
          </cell>
        </row>
        <row r="2247">
          <cell r="A2247" t="str">
            <v>orelhas de fixação, quatro entradas rosqueadas de 3/4" sendo 3 bujões plásticos.</v>
          </cell>
          <cell r="F2247">
            <v>0</v>
          </cell>
          <cell r="H2247">
            <v>0</v>
          </cell>
          <cell r="P2247">
            <v>0</v>
          </cell>
        </row>
        <row r="2248">
          <cell r="F2248">
            <v>0</v>
          </cell>
          <cell r="H2248">
            <v>0</v>
          </cell>
          <cell r="P2248">
            <v>0</v>
          </cell>
        </row>
        <row r="2249">
          <cell r="A2249" t="str">
            <v>Tomada universal 2P+T montada em condulete</v>
          </cell>
          <cell r="C2249" t="str">
            <v>PC</v>
          </cell>
          <cell r="D2249">
            <v>2</v>
          </cell>
          <cell r="E2249">
            <v>0.1</v>
          </cell>
          <cell r="F2249">
            <v>0.2</v>
          </cell>
          <cell r="G2249">
            <v>2</v>
          </cell>
          <cell r="H2249">
            <v>4</v>
          </cell>
          <cell r="I2249" t="str">
            <v>Q</v>
          </cell>
          <cell r="P2249">
            <v>2</v>
          </cell>
        </row>
        <row r="2250">
          <cell r="F2250">
            <v>0</v>
          </cell>
          <cell r="H2250">
            <v>0</v>
          </cell>
          <cell r="P2250">
            <v>0</v>
          </cell>
        </row>
        <row r="2251">
          <cell r="A2251" t="str">
            <v>Interruptor montado em caixa condulete</v>
          </cell>
          <cell r="C2251" t="str">
            <v>PC</v>
          </cell>
          <cell r="D2251">
            <v>1</v>
          </cell>
          <cell r="E2251">
            <v>0.1</v>
          </cell>
          <cell r="F2251">
            <v>0.1</v>
          </cell>
          <cell r="G2251">
            <v>2</v>
          </cell>
          <cell r="H2251">
            <v>2</v>
          </cell>
          <cell r="I2251" t="str">
            <v>Q</v>
          </cell>
          <cell r="P2251">
            <v>2</v>
          </cell>
        </row>
        <row r="2252">
          <cell r="F2252">
            <v>0</v>
          </cell>
          <cell r="H2252">
            <v>0</v>
          </cell>
          <cell r="P2252">
            <v>0</v>
          </cell>
        </row>
        <row r="2253">
          <cell r="A2253" t="str">
            <v>Relé fotoelétrico montado em caixa condulete</v>
          </cell>
          <cell r="C2253" t="str">
            <v>PC</v>
          </cell>
          <cell r="D2253">
            <v>1</v>
          </cell>
          <cell r="E2253">
            <v>0.1</v>
          </cell>
          <cell r="F2253">
            <v>0.1</v>
          </cell>
          <cell r="G2253">
            <v>2</v>
          </cell>
          <cell r="H2253">
            <v>2</v>
          </cell>
          <cell r="I2253" t="str">
            <v>Q</v>
          </cell>
          <cell r="P2253">
            <v>2</v>
          </cell>
        </row>
        <row r="2254">
          <cell r="F2254">
            <v>0</v>
          </cell>
          <cell r="H2254">
            <v>0</v>
          </cell>
          <cell r="P2254">
            <v>0</v>
          </cell>
        </row>
        <row r="2255">
          <cell r="A2255" t="str">
            <v xml:space="preserve">Luminária aberta para duas lâmpadas fluorescentes de 32W-220V-60Hz fornecida </v>
          </cell>
          <cell r="B2255" t="str">
            <v>LUM32</v>
          </cell>
          <cell r="C2255" t="str">
            <v>PC</v>
          </cell>
          <cell r="D2255">
            <v>15</v>
          </cell>
          <cell r="E2255">
            <v>10</v>
          </cell>
          <cell r="F2255">
            <v>150</v>
          </cell>
          <cell r="G2255">
            <v>8</v>
          </cell>
          <cell r="H2255">
            <v>120</v>
          </cell>
          <cell r="I2255" t="str">
            <v>Q</v>
          </cell>
          <cell r="P2255">
            <v>8</v>
          </cell>
        </row>
        <row r="2256">
          <cell r="A2256" t="str">
            <v>completa, com equipamentos auxiliares.</v>
          </cell>
          <cell r="F2256">
            <v>0</v>
          </cell>
          <cell r="H2256">
            <v>0</v>
          </cell>
          <cell r="P2256">
            <v>0</v>
          </cell>
        </row>
        <row r="2257">
          <cell r="F2257">
            <v>0</v>
          </cell>
          <cell r="H2257">
            <v>0</v>
          </cell>
          <cell r="P2257">
            <v>0</v>
          </cell>
        </row>
        <row r="2258">
          <cell r="A2258" t="str">
            <v>Luminária para iluminação pública totalmente fechada para lâmpada vapor de sódio e/ou</v>
          </cell>
          <cell r="F2258">
            <v>0</v>
          </cell>
          <cell r="H2258">
            <v>0</v>
          </cell>
          <cell r="P2258">
            <v>0</v>
          </cell>
        </row>
        <row r="2259">
          <cell r="A2259" t="str">
            <v>mercúrio, corpo e refletor em alumínio, pescoço em alumínio fundido, com entrada para</v>
          </cell>
          <cell r="F2259">
            <v>0</v>
          </cell>
          <cell r="H2259">
            <v>0</v>
          </cell>
          <cell r="P2259">
            <v>0</v>
          </cell>
        </row>
        <row r="2260">
          <cell r="A2260" t="str">
            <v xml:space="preserve"> tubo de 60,3 mm , refrator em vidro prismático temperado e soquete E40:</v>
          </cell>
          <cell r="F2260">
            <v>0</v>
          </cell>
          <cell r="H2260">
            <v>0</v>
          </cell>
          <cell r="P2260">
            <v>0</v>
          </cell>
        </row>
        <row r="2261">
          <cell r="A2261" t="str">
            <v>VS-150W</v>
          </cell>
          <cell r="B2261" t="str">
            <v>LUM150</v>
          </cell>
          <cell r="C2261" t="str">
            <v>PC</v>
          </cell>
          <cell r="D2261">
            <v>6</v>
          </cell>
          <cell r="E2261">
            <v>5</v>
          </cell>
          <cell r="F2261">
            <v>30</v>
          </cell>
          <cell r="G2261">
            <v>8</v>
          </cell>
          <cell r="H2261">
            <v>48</v>
          </cell>
          <cell r="I2261" t="str">
            <v>Q</v>
          </cell>
          <cell r="P2261">
            <v>8</v>
          </cell>
        </row>
        <row r="2262">
          <cell r="F2262">
            <v>0</v>
          </cell>
          <cell r="H2262">
            <v>0</v>
          </cell>
          <cell r="P2262">
            <v>0</v>
          </cell>
        </row>
        <row r="2263">
          <cell r="A2263" t="str">
            <v>Unidade autônoma para iluminação de emergência, fornecida completa, com todos os</v>
          </cell>
          <cell r="B2263" t="str">
            <v>LUMEM</v>
          </cell>
          <cell r="C2263" t="str">
            <v>PC</v>
          </cell>
          <cell r="D2263">
            <v>1</v>
          </cell>
          <cell r="E2263">
            <v>5</v>
          </cell>
          <cell r="F2263">
            <v>5</v>
          </cell>
          <cell r="G2263">
            <v>8</v>
          </cell>
          <cell r="H2263">
            <v>8</v>
          </cell>
          <cell r="I2263" t="str">
            <v>Q</v>
          </cell>
          <cell r="P2263">
            <v>8</v>
          </cell>
        </row>
        <row r="2264">
          <cell r="A2264" t="str">
            <v>acessórios incorporados, inclusive bateria e carregador.</v>
          </cell>
          <cell r="F2264">
            <v>0</v>
          </cell>
          <cell r="H2264">
            <v>0</v>
          </cell>
          <cell r="P2264">
            <v>0</v>
          </cell>
        </row>
        <row r="2265">
          <cell r="F2265">
            <v>0</v>
          </cell>
          <cell r="H2265">
            <v>0</v>
          </cell>
          <cell r="P2265">
            <v>0</v>
          </cell>
        </row>
        <row r="2266">
          <cell r="A2266" t="str">
            <v>Caixa condulete em liga de alumínio fundido:</v>
          </cell>
          <cell r="F2266">
            <v>0</v>
          </cell>
          <cell r="H2266">
            <v>0</v>
          </cell>
          <cell r="P2266">
            <v>0</v>
          </cell>
        </row>
        <row r="2267">
          <cell r="A2267" t="str">
            <v>Diâmetro 3/4"</v>
          </cell>
          <cell r="B2267" t="str">
            <v>CX</v>
          </cell>
          <cell r="C2267" t="str">
            <v>PC</v>
          </cell>
          <cell r="D2267">
            <v>54</v>
          </cell>
          <cell r="E2267">
            <v>0.05</v>
          </cell>
          <cell r="F2267">
            <v>2.7</v>
          </cell>
          <cell r="G2267">
            <v>0.1</v>
          </cell>
          <cell r="H2267">
            <v>5.4</v>
          </cell>
          <cell r="I2267" t="str">
            <v>LE</v>
          </cell>
          <cell r="P2267">
            <v>0.1</v>
          </cell>
        </row>
        <row r="2268">
          <cell r="A2268" t="str">
            <v>Diâmetro 1"</v>
          </cell>
          <cell r="B2268" t="str">
            <v>CX</v>
          </cell>
          <cell r="C2268" t="str">
            <v>PC</v>
          </cell>
          <cell r="D2268">
            <v>9</v>
          </cell>
          <cell r="E2268">
            <v>0.05</v>
          </cell>
          <cell r="F2268">
            <v>0.45</v>
          </cell>
          <cell r="G2268">
            <v>0.1</v>
          </cell>
          <cell r="H2268">
            <v>0.9</v>
          </cell>
          <cell r="I2268" t="str">
            <v>LE</v>
          </cell>
          <cell r="P2268">
            <v>0.1</v>
          </cell>
        </row>
        <row r="2269">
          <cell r="F2269">
            <v>0</v>
          </cell>
          <cell r="H2269">
            <v>0</v>
          </cell>
          <cell r="P2269">
            <v>0</v>
          </cell>
        </row>
        <row r="2270">
          <cell r="A2270" t="str">
            <v>Perfis para suportes em ASTM A-36 pintado</v>
          </cell>
          <cell r="C2270" t="str">
            <v>kg</v>
          </cell>
          <cell r="D2270">
            <v>150</v>
          </cell>
          <cell r="E2270">
            <v>1</v>
          </cell>
          <cell r="F2270">
            <v>150</v>
          </cell>
          <cell r="G2270">
            <v>0.15</v>
          </cell>
          <cell r="H2270">
            <v>22.5</v>
          </cell>
          <cell r="I2270" t="str">
            <v>F</v>
          </cell>
          <cell r="P2270">
            <v>0.15</v>
          </cell>
        </row>
        <row r="2271">
          <cell r="F2271">
            <v>0</v>
          </cell>
          <cell r="H2271">
            <v>0</v>
          </cell>
          <cell r="P2271">
            <v>0</v>
          </cell>
        </row>
        <row r="2272">
          <cell r="A2272" t="str">
            <v>ÁREA - ESTOCAGEM E PREPARAÇÃO DE REAGENTES</v>
          </cell>
          <cell r="F2272">
            <v>0</v>
          </cell>
          <cell r="H2272">
            <v>0</v>
          </cell>
          <cell r="P2272">
            <v>0</v>
          </cell>
        </row>
        <row r="2273">
          <cell r="A2273" t="str">
            <v>Quadro de iluminação 380/220 Vca</v>
          </cell>
          <cell r="B2273" t="str">
            <v>550-QL-13</v>
          </cell>
          <cell r="C2273" t="str">
            <v>UNID.</v>
          </cell>
          <cell r="D2273">
            <v>1</v>
          </cell>
          <cell r="E2273">
            <v>60</v>
          </cell>
          <cell r="F2273">
            <v>60</v>
          </cell>
          <cell r="G2273">
            <v>60</v>
          </cell>
          <cell r="H2273">
            <v>60</v>
          </cell>
          <cell r="I2273" t="str">
            <v>Q</v>
          </cell>
          <cell r="P2273">
            <v>60</v>
          </cell>
        </row>
        <row r="2274">
          <cell r="A2274" t="str">
            <v>Instalação interna, barramento  trifásico e neutro.</v>
          </cell>
          <cell r="F2274">
            <v>0</v>
          </cell>
          <cell r="H2274">
            <v>0</v>
          </cell>
          <cell r="P2274">
            <v>0</v>
          </cell>
        </row>
        <row r="2275">
          <cell r="F2275">
            <v>0</v>
          </cell>
          <cell r="H2275">
            <v>0</v>
          </cell>
          <cell r="P2275">
            <v>0</v>
          </cell>
        </row>
        <row r="2276">
          <cell r="A2276" t="str">
            <v>Cabo de cobre nu, têmpera meia dura, formação em fios, encordoamento classe 2,</v>
          </cell>
          <cell r="F2276">
            <v>0</v>
          </cell>
          <cell r="H2276">
            <v>0</v>
          </cell>
          <cell r="P2276">
            <v>0</v>
          </cell>
        </row>
        <row r="2277">
          <cell r="A2277" t="str">
            <v>NBR 5111 e 7575:</v>
          </cell>
          <cell r="F2277">
            <v>0</v>
          </cell>
          <cell r="H2277">
            <v>0</v>
          </cell>
          <cell r="P2277">
            <v>0</v>
          </cell>
        </row>
        <row r="2278">
          <cell r="A2278" t="str">
            <v>Bitola 16 mm²</v>
          </cell>
          <cell r="B2278" t="str">
            <v>CBNU</v>
          </cell>
          <cell r="C2278" t="str">
            <v>kg</v>
          </cell>
          <cell r="D2278">
            <v>15</v>
          </cell>
          <cell r="E2278">
            <v>1</v>
          </cell>
          <cell r="F2278">
            <v>15</v>
          </cell>
          <cell r="G2278">
            <v>1</v>
          </cell>
          <cell r="H2278">
            <v>15</v>
          </cell>
          <cell r="I2278" t="str">
            <v>B</v>
          </cell>
          <cell r="P2278">
            <v>1</v>
          </cell>
        </row>
        <row r="2279">
          <cell r="A2279" t="str">
            <v>Bitola 25 mm²</v>
          </cell>
          <cell r="B2279" t="str">
            <v>CBNU</v>
          </cell>
          <cell r="C2279" t="str">
            <v>kg</v>
          </cell>
          <cell r="D2279">
            <v>75</v>
          </cell>
          <cell r="E2279">
            <v>1</v>
          </cell>
          <cell r="F2279">
            <v>75</v>
          </cell>
          <cell r="G2279">
            <v>1</v>
          </cell>
          <cell r="H2279">
            <v>75</v>
          </cell>
          <cell r="I2279" t="str">
            <v>B</v>
          </cell>
          <cell r="P2279">
            <v>1</v>
          </cell>
        </row>
        <row r="2280">
          <cell r="A2280" t="str">
            <v>Bitola 35 mm²</v>
          </cell>
          <cell r="B2280" t="str">
            <v>CBNU</v>
          </cell>
          <cell r="C2280" t="str">
            <v>kg</v>
          </cell>
          <cell r="D2280">
            <v>370</v>
          </cell>
          <cell r="E2280">
            <v>1</v>
          </cell>
          <cell r="F2280">
            <v>370</v>
          </cell>
          <cell r="G2280">
            <v>1</v>
          </cell>
          <cell r="H2280">
            <v>370</v>
          </cell>
          <cell r="I2280" t="str">
            <v>B</v>
          </cell>
          <cell r="P2280">
            <v>1</v>
          </cell>
        </row>
        <row r="2281">
          <cell r="F2281">
            <v>0</v>
          </cell>
          <cell r="H2281">
            <v>0</v>
          </cell>
          <cell r="P2281">
            <v>0</v>
          </cell>
        </row>
        <row r="2282">
          <cell r="A2282" t="str">
            <v xml:space="preserve">Cabo de cobre, têmpera mole, isolação em PVC 70'C antichama, 750V,  sem capa </v>
          </cell>
          <cell r="F2282">
            <v>0</v>
          </cell>
          <cell r="H2282">
            <v>0</v>
          </cell>
          <cell r="P2282">
            <v>0</v>
          </cell>
        </row>
        <row r="2283">
          <cell r="A2283" t="str">
            <v>protetora, encordoamento classe 2, NBR 6880:</v>
          </cell>
          <cell r="F2283">
            <v>0</v>
          </cell>
          <cell r="H2283">
            <v>0</v>
          </cell>
          <cell r="P2283">
            <v>0</v>
          </cell>
        </row>
        <row r="2284">
          <cell r="A2284" t="str">
            <v>Bitola 2,5 mm²</v>
          </cell>
          <cell r="B2284" t="str">
            <v>CB1</v>
          </cell>
          <cell r="C2284" t="str">
            <v>m</v>
          </cell>
          <cell r="D2284">
            <v>3000</v>
          </cell>
          <cell r="E2284">
            <v>5.8000000000000003E-2</v>
          </cell>
          <cell r="F2284">
            <v>174</v>
          </cell>
          <cell r="G2284">
            <v>0.15</v>
          </cell>
          <cell r="H2284">
            <v>450</v>
          </cell>
          <cell r="I2284" t="str">
            <v>B</v>
          </cell>
          <cell r="P2284">
            <v>0.15</v>
          </cell>
        </row>
        <row r="2285">
          <cell r="F2285">
            <v>0</v>
          </cell>
          <cell r="H2285">
            <v>0</v>
          </cell>
          <cell r="P2285">
            <v>0</v>
          </cell>
        </row>
        <row r="2286">
          <cell r="A2286" t="str">
            <v>Cabo de potência, isolamento 0,6/1kV, com capa de PVC, quatro condutores:</v>
          </cell>
          <cell r="F2286">
            <v>0</v>
          </cell>
          <cell r="H2286">
            <v>0</v>
          </cell>
          <cell r="P2286">
            <v>0</v>
          </cell>
        </row>
        <row r="2287">
          <cell r="A2287" t="str">
            <v>Bitola 2,5 mm²</v>
          </cell>
          <cell r="B2287" t="str">
            <v>CB1</v>
          </cell>
          <cell r="C2287" t="str">
            <v>m</v>
          </cell>
          <cell r="D2287">
            <v>1000</v>
          </cell>
          <cell r="E2287">
            <v>5.8000000000000003E-2</v>
          </cell>
          <cell r="F2287">
            <v>58</v>
          </cell>
          <cell r="G2287">
            <v>0.15</v>
          </cell>
          <cell r="H2287">
            <v>150</v>
          </cell>
          <cell r="I2287" t="str">
            <v>B</v>
          </cell>
          <cell r="P2287">
            <v>0.15</v>
          </cell>
        </row>
        <row r="2288">
          <cell r="A2288" t="str">
            <v>Bitola 4 mm²</v>
          </cell>
          <cell r="B2288" t="str">
            <v>CB1</v>
          </cell>
          <cell r="C2288" t="str">
            <v>m</v>
          </cell>
          <cell r="D2288">
            <v>400</v>
          </cell>
          <cell r="E2288">
            <v>0.08</v>
          </cell>
          <cell r="F2288">
            <v>32</v>
          </cell>
          <cell r="G2288">
            <v>0.15</v>
          </cell>
          <cell r="H2288">
            <v>60</v>
          </cell>
          <cell r="I2288" t="str">
            <v>B</v>
          </cell>
          <cell r="P2288">
            <v>0.15</v>
          </cell>
        </row>
        <row r="2289">
          <cell r="A2289" t="str">
            <v>Bitola 10 mm²</v>
          </cell>
          <cell r="B2289" t="str">
            <v>CB1</v>
          </cell>
          <cell r="C2289" t="str">
            <v>m</v>
          </cell>
          <cell r="D2289">
            <v>100</v>
          </cell>
          <cell r="E2289">
            <v>0.14299999999999999</v>
          </cell>
          <cell r="F2289">
            <v>14.3</v>
          </cell>
          <cell r="G2289">
            <v>0.15</v>
          </cell>
          <cell r="H2289">
            <v>15</v>
          </cell>
          <cell r="I2289" t="str">
            <v>B</v>
          </cell>
          <cell r="P2289">
            <v>0.15</v>
          </cell>
        </row>
        <row r="2290">
          <cell r="A2290" t="str">
            <v>Bitola 16 mm²</v>
          </cell>
          <cell r="B2290" t="str">
            <v>CB1</v>
          </cell>
          <cell r="C2290" t="str">
            <v>m</v>
          </cell>
          <cell r="D2290">
            <v>500</v>
          </cell>
          <cell r="E2290">
            <v>0.20100000000000001</v>
          </cell>
          <cell r="F2290">
            <v>100.5</v>
          </cell>
          <cell r="G2290">
            <v>0.15</v>
          </cell>
          <cell r="H2290">
            <v>75</v>
          </cell>
          <cell r="I2290" t="str">
            <v>B</v>
          </cell>
          <cell r="P2290">
            <v>0.15</v>
          </cell>
        </row>
        <row r="2291">
          <cell r="A2291" t="str">
            <v>Bitola 25 mm²</v>
          </cell>
          <cell r="B2291" t="str">
            <v>CB1</v>
          </cell>
          <cell r="C2291" t="str">
            <v>m</v>
          </cell>
          <cell r="D2291">
            <v>500</v>
          </cell>
          <cell r="E2291">
            <v>0.314</v>
          </cell>
          <cell r="F2291">
            <v>157</v>
          </cell>
          <cell r="G2291">
            <v>0.2</v>
          </cell>
          <cell r="H2291">
            <v>100</v>
          </cell>
          <cell r="I2291" t="str">
            <v>B</v>
          </cell>
          <cell r="P2291">
            <v>0.2</v>
          </cell>
        </row>
        <row r="2292">
          <cell r="A2292" t="str">
            <v>Bitola 35 mm²</v>
          </cell>
          <cell r="B2292" t="str">
            <v>CB1</v>
          </cell>
          <cell r="C2292" t="str">
            <v>m</v>
          </cell>
          <cell r="D2292">
            <v>200</v>
          </cell>
          <cell r="E2292">
            <v>0.40300000000000002</v>
          </cell>
          <cell r="F2292">
            <v>80.599999999999994</v>
          </cell>
          <cell r="G2292">
            <v>0.2</v>
          </cell>
          <cell r="H2292">
            <v>40</v>
          </cell>
          <cell r="I2292" t="str">
            <v>B</v>
          </cell>
          <cell r="P2292">
            <v>0.2</v>
          </cell>
        </row>
        <row r="2293">
          <cell r="F2293">
            <v>0</v>
          </cell>
          <cell r="H2293">
            <v>0</v>
          </cell>
          <cell r="P2293">
            <v>0</v>
          </cell>
        </row>
        <row r="2294">
          <cell r="A2294" t="str">
            <v>Caixa de ligação quadrada, em alumínio fundido, a prova de tempo, umidade, gases,</v>
          </cell>
          <cell r="F2294">
            <v>0</v>
          </cell>
          <cell r="H2294">
            <v>0</v>
          </cell>
          <cell r="P2294">
            <v>0</v>
          </cell>
        </row>
        <row r="2295">
          <cell r="A2295" t="str">
            <v>vapores e pó, com junta de vedação em neoprene:</v>
          </cell>
          <cell r="F2295">
            <v>0</v>
          </cell>
          <cell r="H2295">
            <v>0</v>
          </cell>
          <cell r="P2295">
            <v>0</v>
          </cell>
        </row>
        <row r="2296">
          <cell r="A2296" t="str">
            <v>Tamanho 220x220</v>
          </cell>
          <cell r="B2296" t="str">
            <v>CX</v>
          </cell>
          <cell r="C2296" t="str">
            <v>PC</v>
          </cell>
          <cell r="D2296">
            <v>3</v>
          </cell>
          <cell r="E2296">
            <v>10</v>
          </cell>
          <cell r="F2296">
            <v>30</v>
          </cell>
          <cell r="G2296">
            <v>20</v>
          </cell>
          <cell r="H2296">
            <v>60</v>
          </cell>
          <cell r="I2296" t="str">
            <v>Q</v>
          </cell>
          <cell r="P2296">
            <v>20</v>
          </cell>
        </row>
        <row r="2297">
          <cell r="A2297" t="str">
            <v>Tamanho 342x275</v>
          </cell>
          <cell r="B2297" t="str">
            <v>CX</v>
          </cell>
          <cell r="C2297" t="str">
            <v>PC</v>
          </cell>
          <cell r="D2297">
            <v>3</v>
          </cell>
          <cell r="E2297">
            <v>15</v>
          </cell>
          <cell r="F2297">
            <v>45</v>
          </cell>
          <cell r="G2297">
            <v>30</v>
          </cell>
          <cell r="H2297">
            <v>90</v>
          </cell>
          <cell r="I2297" t="str">
            <v>Q</v>
          </cell>
          <cell r="P2297">
            <v>30</v>
          </cell>
        </row>
        <row r="2298">
          <cell r="A2298" t="str">
            <v>Tamanho 400x350</v>
          </cell>
          <cell r="B2298" t="str">
            <v>CX</v>
          </cell>
          <cell r="C2298" t="str">
            <v>PC</v>
          </cell>
          <cell r="D2298">
            <v>2</v>
          </cell>
          <cell r="E2298">
            <v>20</v>
          </cell>
          <cell r="F2298">
            <v>40</v>
          </cell>
          <cell r="G2298">
            <v>40</v>
          </cell>
          <cell r="H2298">
            <v>80</v>
          </cell>
          <cell r="I2298" t="str">
            <v>Q</v>
          </cell>
          <cell r="P2298">
            <v>40</v>
          </cell>
        </row>
        <row r="2299">
          <cell r="A2299" t="str">
            <v>Tamanho 685x350</v>
          </cell>
          <cell r="B2299" t="str">
            <v>CX</v>
          </cell>
          <cell r="C2299" t="str">
            <v>PC</v>
          </cell>
          <cell r="D2299">
            <v>2</v>
          </cell>
          <cell r="E2299">
            <v>30</v>
          </cell>
          <cell r="F2299">
            <v>60</v>
          </cell>
          <cell r="G2299">
            <v>60</v>
          </cell>
          <cell r="H2299">
            <v>120</v>
          </cell>
          <cell r="I2299" t="str">
            <v>Q</v>
          </cell>
          <cell r="P2299">
            <v>60</v>
          </cell>
        </row>
        <row r="2300">
          <cell r="F2300">
            <v>0</v>
          </cell>
          <cell r="H2300">
            <v>0</v>
          </cell>
          <cell r="P2300">
            <v>0</v>
          </cell>
        </row>
        <row r="2301">
          <cell r="A2301" t="str">
            <v>Eletroduto aço galvanizado a fogo c/ costura, comp. 3m, c/ uma luva e rosca nas duas</v>
          </cell>
          <cell r="F2301">
            <v>0</v>
          </cell>
          <cell r="H2301">
            <v>0</v>
          </cell>
          <cell r="P2301">
            <v>0</v>
          </cell>
        </row>
        <row r="2302">
          <cell r="A2302" t="str">
            <v xml:space="preserve">extremidades, norma DIN 2440, c/ proteção mecânica nas extremidades e rebarbas </v>
          </cell>
          <cell r="F2302">
            <v>0</v>
          </cell>
          <cell r="H2302">
            <v>0</v>
          </cell>
          <cell r="P2302">
            <v>0</v>
          </cell>
        </row>
        <row r="2303">
          <cell r="A2303" t="str">
            <v>removidas:</v>
          </cell>
          <cell r="F2303">
            <v>0</v>
          </cell>
          <cell r="H2303">
            <v>0</v>
          </cell>
          <cell r="P2303">
            <v>0</v>
          </cell>
        </row>
        <row r="2304">
          <cell r="A2304" t="str">
            <v>Diâmetro 3/4"    BSP</v>
          </cell>
          <cell r="B2304" t="str">
            <v>ELAG</v>
          </cell>
          <cell r="C2304" t="str">
            <v>m</v>
          </cell>
          <cell r="D2304">
            <v>196</v>
          </cell>
          <cell r="E2304">
            <v>1.7699999999999998</v>
          </cell>
          <cell r="F2304">
            <v>346.92</v>
          </cell>
          <cell r="G2304">
            <v>1.25</v>
          </cell>
          <cell r="H2304">
            <v>245</v>
          </cell>
          <cell r="I2304" t="str">
            <v>LE</v>
          </cell>
          <cell r="P2304">
            <v>1.25</v>
          </cell>
        </row>
        <row r="2305">
          <cell r="A2305" t="str">
            <v>Diâmetro 1"       BSP</v>
          </cell>
          <cell r="B2305" t="str">
            <v>ELAG</v>
          </cell>
          <cell r="C2305" t="str">
            <v>m</v>
          </cell>
          <cell r="D2305">
            <v>672</v>
          </cell>
          <cell r="E2305">
            <v>2.63</v>
          </cell>
          <cell r="F2305">
            <v>1767.36</v>
          </cell>
          <cell r="G2305">
            <v>1.25</v>
          </cell>
          <cell r="H2305">
            <v>840</v>
          </cell>
          <cell r="I2305" t="str">
            <v>LE</v>
          </cell>
          <cell r="P2305">
            <v>1.25</v>
          </cell>
        </row>
        <row r="2306">
          <cell r="A2306" t="str">
            <v>Diâmetro 11/2"  BSP</v>
          </cell>
          <cell r="B2306" t="str">
            <v>ELAG</v>
          </cell>
          <cell r="C2306" t="str">
            <v>m</v>
          </cell>
          <cell r="D2306">
            <v>336</v>
          </cell>
          <cell r="E2306">
            <v>4.24</v>
          </cell>
          <cell r="F2306">
            <v>1424.64</v>
          </cell>
          <cell r="G2306">
            <v>1.25</v>
          </cell>
          <cell r="H2306">
            <v>420</v>
          </cell>
          <cell r="I2306" t="str">
            <v>LE</v>
          </cell>
          <cell r="P2306">
            <v>1.25</v>
          </cell>
        </row>
        <row r="2307">
          <cell r="A2307" t="str">
            <v>Diâmetro 2"       BSP</v>
          </cell>
          <cell r="B2307" t="str">
            <v>ELAG</v>
          </cell>
          <cell r="C2307" t="str">
            <v>m</v>
          </cell>
          <cell r="D2307">
            <v>25</v>
          </cell>
          <cell r="E2307">
            <v>5.66</v>
          </cell>
          <cell r="F2307">
            <v>141.5</v>
          </cell>
          <cell r="G2307">
            <v>1.5</v>
          </cell>
          <cell r="H2307">
            <v>37.5</v>
          </cell>
          <cell r="I2307" t="str">
            <v>LE</v>
          </cell>
          <cell r="P2307">
            <v>1.5</v>
          </cell>
        </row>
        <row r="2308">
          <cell r="A2308" t="str">
            <v>Diâmetro 3"       BSP</v>
          </cell>
          <cell r="B2308" t="str">
            <v>ELAG</v>
          </cell>
          <cell r="C2308" t="str">
            <v>m</v>
          </cell>
          <cell r="D2308">
            <v>131</v>
          </cell>
          <cell r="E2308">
            <v>11.6</v>
          </cell>
          <cell r="F2308">
            <v>1519.6</v>
          </cell>
          <cell r="G2308">
            <v>1.5</v>
          </cell>
          <cell r="H2308">
            <v>196.5</v>
          </cell>
          <cell r="I2308" t="str">
            <v>LE</v>
          </cell>
          <cell r="P2308">
            <v>1.5</v>
          </cell>
        </row>
        <row r="2309">
          <cell r="A2309" t="str">
            <v>Diâmetro 4"       BSP</v>
          </cell>
          <cell r="B2309" t="str">
            <v>ELAG</v>
          </cell>
          <cell r="C2309" t="str">
            <v>m</v>
          </cell>
          <cell r="D2309">
            <v>5</v>
          </cell>
          <cell r="E2309">
            <v>16.48</v>
          </cell>
          <cell r="F2309">
            <v>82.4</v>
          </cell>
          <cell r="G2309">
            <v>2</v>
          </cell>
          <cell r="H2309">
            <v>10</v>
          </cell>
          <cell r="I2309" t="str">
            <v>LE</v>
          </cell>
          <cell r="P2309">
            <v>2</v>
          </cell>
        </row>
        <row r="2310">
          <cell r="F2310">
            <v>0</v>
          </cell>
          <cell r="H2310">
            <v>0</v>
          </cell>
          <cell r="P2310">
            <v>0</v>
          </cell>
        </row>
        <row r="2311">
          <cell r="A2311" t="str">
            <v xml:space="preserve">Eletroduto flexível em rolo, tipo sealtubo, a prova de tempo, umidade, gases, vapores e </v>
          </cell>
          <cell r="F2311">
            <v>0</v>
          </cell>
          <cell r="H2311">
            <v>0</v>
          </cell>
          <cell r="P2311">
            <v>0</v>
          </cell>
        </row>
        <row r="2312">
          <cell r="A2312" t="str">
            <v>pó, constituído por fita de aço doce c/ revestimento externo em polivinil-clorídrico:</v>
          </cell>
          <cell r="F2312">
            <v>0</v>
          </cell>
          <cell r="H2312">
            <v>0</v>
          </cell>
          <cell r="P2312">
            <v>0</v>
          </cell>
        </row>
        <row r="2313">
          <cell r="A2313" t="str">
            <v>Diâmetro 3/4"</v>
          </cell>
          <cell r="B2313" t="str">
            <v>ELFL</v>
          </cell>
          <cell r="C2313" t="str">
            <v>m</v>
          </cell>
          <cell r="D2313">
            <v>7</v>
          </cell>
          <cell r="E2313">
            <v>0.88</v>
          </cell>
          <cell r="F2313">
            <v>6.16</v>
          </cell>
          <cell r="G2313">
            <v>1.5</v>
          </cell>
          <cell r="H2313">
            <v>10.5</v>
          </cell>
          <cell r="I2313" t="str">
            <v>LE</v>
          </cell>
          <cell r="P2313">
            <v>1.5</v>
          </cell>
        </row>
        <row r="2314">
          <cell r="A2314" t="str">
            <v>Diâmetro 1"</v>
          </cell>
          <cell r="B2314" t="str">
            <v>ELFL</v>
          </cell>
          <cell r="C2314" t="str">
            <v>m</v>
          </cell>
          <cell r="D2314">
            <v>20</v>
          </cell>
          <cell r="E2314">
            <v>1.32</v>
          </cell>
          <cell r="F2314">
            <v>26.4</v>
          </cell>
          <cell r="G2314">
            <v>1.5</v>
          </cell>
          <cell r="H2314">
            <v>30</v>
          </cell>
          <cell r="I2314" t="str">
            <v>LE</v>
          </cell>
          <cell r="P2314">
            <v>1.5</v>
          </cell>
        </row>
        <row r="2315">
          <cell r="A2315" t="str">
            <v>Diâmetro 11/2"</v>
          </cell>
          <cell r="B2315" t="str">
            <v>ELFL</v>
          </cell>
          <cell r="C2315" t="str">
            <v>m</v>
          </cell>
          <cell r="D2315">
            <v>6</v>
          </cell>
          <cell r="E2315">
            <v>2.12</v>
          </cell>
          <cell r="F2315">
            <v>12.72</v>
          </cell>
          <cell r="G2315">
            <v>1.5</v>
          </cell>
          <cell r="H2315">
            <v>9</v>
          </cell>
          <cell r="I2315" t="str">
            <v>LE</v>
          </cell>
          <cell r="P2315">
            <v>1.5</v>
          </cell>
        </row>
        <row r="2316">
          <cell r="A2316" t="str">
            <v>Diâmetro 2"</v>
          </cell>
          <cell r="B2316" t="str">
            <v>ELFL</v>
          </cell>
          <cell r="C2316" t="str">
            <v>m</v>
          </cell>
          <cell r="D2316">
            <v>6</v>
          </cell>
          <cell r="E2316">
            <v>2.83</v>
          </cell>
          <cell r="F2316">
            <v>16.98</v>
          </cell>
          <cell r="G2316">
            <v>1.8</v>
          </cell>
          <cell r="H2316">
            <v>10.8</v>
          </cell>
          <cell r="I2316" t="str">
            <v>LE</v>
          </cell>
          <cell r="P2316">
            <v>1.8</v>
          </cell>
        </row>
        <row r="2317">
          <cell r="F2317">
            <v>0</v>
          </cell>
          <cell r="H2317">
            <v>0</v>
          </cell>
          <cell r="P2317">
            <v>0</v>
          </cell>
        </row>
        <row r="2318">
          <cell r="A2318" t="str">
            <v xml:space="preserve">Tomada tetrapolar blindada de sobrepor, em alumínio fundido e miolo em material </v>
          </cell>
          <cell r="C2318" t="str">
            <v>PC</v>
          </cell>
          <cell r="D2318">
            <v>3</v>
          </cell>
          <cell r="E2318">
            <v>1</v>
          </cell>
          <cell r="F2318">
            <v>3</v>
          </cell>
          <cell r="G2318">
            <v>4</v>
          </cell>
          <cell r="H2318">
            <v>12</v>
          </cell>
          <cell r="I2318" t="str">
            <v>Q</v>
          </cell>
          <cell r="P2318">
            <v>4</v>
          </cell>
        </row>
        <row r="2319">
          <cell r="A2319" t="str">
            <v>isolante, com tampa basculante, conforme DIN 49450 e 49451 - 500V.</v>
          </cell>
          <cell r="F2319">
            <v>0</v>
          </cell>
          <cell r="H2319">
            <v>0</v>
          </cell>
          <cell r="P2319">
            <v>0</v>
          </cell>
        </row>
        <row r="2320">
          <cell r="F2320">
            <v>0</v>
          </cell>
          <cell r="H2320">
            <v>0</v>
          </cell>
          <cell r="P2320">
            <v>0</v>
          </cell>
        </row>
        <row r="2321">
          <cell r="A2321" t="str">
            <v xml:space="preserve">Tomada redonda fundida em liga de alumínio, 380V, a prova de tempo com tampo mola, </v>
          </cell>
          <cell r="C2321" t="str">
            <v>PC</v>
          </cell>
          <cell r="D2321">
            <v>17</v>
          </cell>
          <cell r="E2321">
            <v>1</v>
          </cell>
          <cell r="F2321">
            <v>17</v>
          </cell>
          <cell r="G2321">
            <v>4</v>
          </cell>
          <cell r="H2321">
            <v>68</v>
          </cell>
          <cell r="I2321" t="str">
            <v>Q</v>
          </cell>
          <cell r="P2321">
            <v>4</v>
          </cell>
        </row>
        <row r="2322">
          <cell r="A2322" t="str">
            <v>orelhas de fixação, quatro entradas rosqueadas de 3/4" sendo 3 bujões plásticos.</v>
          </cell>
          <cell r="F2322">
            <v>0</v>
          </cell>
          <cell r="H2322">
            <v>0</v>
          </cell>
          <cell r="P2322">
            <v>0</v>
          </cell>
        </row>
        <row r="2323">
          <cell r="F2323">
            <v>0</v>
          </cell>
          <cell r="H2323">
            <v>0</v>
          </cell>
          <cell r="P2323">
            <v>0</v>
          </cell>
        </row>
        <row r="2324">
          <cell r="A2324" t="str">
            <v xml:space="preserve">Luminária p/ lamp. "V. sódio" c/ reator incorporado AFP-220V-60Hz, em liga esp. alum. </v>
          </cell>
          <cell r="F2324">
            <v>0</v>
          </cell>
          <cell r="H2324">
            <v>0</v>
          </cell>
          <cell r="P2324">
            <v>0</v>
          </cell>
        </row>
        <row r="2325">
          <cell r="A2325" t="str">
            <v xml:space="preserve">fundi. globo boro-silicato, base E-27 p/ lamp. até 70W e E-40 p/ lamp. 250W, entr. </v>
          </cell>
          <cell r="F2325">
            <v>0</v>
          </cell>
          <cell r="H2325">
            <v>0</v>
          </cell>
          <cell r="P2325">
            <v>0</v>
          </cell>
        </row>
        <row r="2326">
          <cell r="A2326" t="str">
            <v>rosq. 3/4" BSP:</v>
          </cell>
          <cell r="F2326">
            <v>0</v>
          </cell>
          <cell r="H2326">
            <v>0</v>
          </cell>
          <cell r="P2326">
            <v>0</v>
          </cell>
        </row>
        <row r="2327">
          <cell r="A2327" t="str">
            <v>PEND. 70W</v>
          </cell>
          <cell r="B2327" t="str">
            <v>LUM70</v>
          </cell>
          <cell r="C2327" t="str">
            <v>PC</v>
          </cell>
          <cell r="D2327">
            <v>24</v>
          </cell>
          <cell r="E2327">
            <v>5</v>
          </cell>
          <cell r="F2327">
            <v>120</v>
          </cell>
          <cell r="G2327">
            <v>8</v>
          </cell>
          <cell r="H2327">
            <v>192</v>
          </cell>
          <cell r="I2327" t="str">
            <v>Q</v>
          </cell>
          <cell r="P2327">
            <v>8</v>
          </cell>
        </row>
        <row r="2328">
          <cell r="A2328" t="str">
            <v>PEND. 150W</v>
          </cell>
          <cell r="B2328" t="str">
            <v>LUM150</v>
          </cell>
          <cell r="C2328" t="str">
            <v>PC</v>
          </cell>
          <cell r="D2328">
            <v>11</v>
          </cell>
          <cell r="E2328">
            <v>5</v>
          </cell>
          <cell r="F2328">
            <v>55</v>
          </cell>
          <cell r="G2328">
            <v>8</v>
          </cell>
          <cell r="H2328">
            <v>88</v>
          </cell>
          <cell r="I2328" t="str">
            <v>Q</v>
          </cell>
          <cell r="P2328">
            <v>8</v>
          </cell>
        </row>
        <row r="2329">
          <cell r="F2329">
            <v>0</v>
          </cell>
          <cell r="H2329">
            <v>0</v>
          </cell>
          <cell r="P2329">
            <v>0</v>
          </cell>
        </row>
        <row r="2330">
          <cell r="A2330" t="str">
            <v>Luminária industr. c/ reator AFP, 220V, 60 Hz e ignitor quando necessário, incorp.</v>
          </cell>
          <cell r="F2330">
            <v>0</v>
          </cell>
          <cell r="H2330">
            <v>0</v>
          </cell>
          <cell r="P2330">
            <v>0</v>
          </cell>
        </row>
        <row r="2331">
          <cell r="A2331" t="str">
            <v>em caixa apropriada, c/ rosca 3/4", BSP corpo, suporte, caixa em liga de alum., refletor</v>
          </cell>
          <cell r="F2331">
            <v>0</v>
          </cell>
          <cell r="H2331">
            <v>0</v>
          </cell>
          <cell r="P2331">
            <v>0</v>
          </cell>
        </row>
        <row r="2332">
          <cell r="A2332" t="str">
            <v>repuxado em ch. de alum. acab. em esmalte e refletor anodiz., base E-40:</v>
          </cell>
          <cell r="F2332">
            <v>0</v>
          </cell>
          <cell r="H2332">
            <v>0</v>
          </cell>
          <cell r="P2332">
            <v>0</v>
          </cell>
        </row>
        <row r="2333">
          <cell r="A2333" t="str">
            <v>250W V.Sódio</v>
          </cell>
          <cell r="B2333" t="str">
            <v>LUM250</v>
          </cell>
          <cell r="C2333" t="str">
            <v>PC</v>
          </cell>
          <cell r="D2333">
            <v>11</v>
          </cell>
          <cell r="E2333">
            <v>10</v>
          </cell>
          <cell r="F2333">
            <v>110</v>
          </cell>
          <cell r="G2333">
            <v>8</v>
          </cell>
          <cell r="H2333">
            <v>88</v>
          </cell>
          <cell r="I2333" t="str">
            <v>Q</v>
          </cell>
          <cell r="P2333">
            <v>8</v>
          </cell>
        </row>
        <row r="2334">
          <cell r="F2334">
            <v>0</v>
          </cell>
          <cell r="H2334">
            <v>0</v>
          </cell>
          <cell r="P2334">
            <v>0</v>
          </cell>
        </row>
        <row r="2335">
          <cell r="A2335" t="str">
            <v xml:space="preserve">Luminária p/ ilum. publ. totalmente fechada, p/ lamp. v. merc. e/ou sódio, corpo e refl. </v>
          </cell>
          <cell r="F2335">
            <v>0</v>
          </cell>
          <cell r="H2335">
            <v>0</v>
          </cell>
          <cell r="P2335">
            <v>0</v>
          </cell>
        </row>
        <row r="2336">
          <cell r="A2336" t="str">
            <v xml:space="preserve">estamp. em ch. alum., pescoço em liga de alum. fundido c/ entr. p/ tubo de 60,3 mm </v>
          </cell>
          <cell r="F2336">
            <v>0</v>
          </cell>
          <cell r="H2336">
            <v>0</v>
          </cell>
          <cell r="P2336">
            <v>0</v>
          </cell>
        </row>
        <row r="2337">
          <cell r="A2337" t="str">
            <v>refrator prismático em vidro temper., fecho de aço inox, soq. de porc c/ rosca E-40:</v>
          </cell>
          <cell r="F2337">
            <v>0</v>
          </cell>
          <cell r="H2337">
            <v>0</v>
          </cell>
          <cell r="P2337">
            <v>0</v>
          </cell>
        </row>
        <row r="2338">
          <cell r="A2338" t="str">
            <v>250W - V. Sódio</v>
          </cell>
          <cell r="B2338" t="str">
            <v>LUM250</v>
          </cell>
          <cell r="C2338" t="str">
            <v>PC</v>
          </cell>
          <cell r="D2338">
            <v>12</v>
          </cell>
          <cell r="E2338">
            <v>10</v>
          </cell>
          <cell r="F2338">
            <v>120</v>
          </cell>
          <cell r="G2338">
            <v>8</v>
          </cell>
          <cell r="H2338">
            <v>96</v>
          </cell>
          <cell r="I2338" t="str">
            <v>Q</v>
          </cell>
          <cell r="P2338">
            <v>8</v>
          </cell>
        </row>
        <row r="2339">
          <cell r="F2339">
            <v>0</v>
          </cell>
          <cell r="H2339">
            <v>0</v>
          </cell>
          <cell r="P2339">
            <v>0</v>
          </cell>
        </row>
        <row r="2340">
          <cell r="A2340" t="str">
            <v>Caixa condulete em liga de alumínio fundido:</v>
          </cell>
          <cell r="F2340">
            <v>0</v>
          </cell>
          <cell r="H2340">
            <v>0</v>
          </cell>
          <cell r="P2340">
            <v>0</v>
          </cell>
        </row>
        <row r="2341">
          <cell r="A2341" t="str">
            <v>Diâmetro 3/4"</v>
          </cell>
          <cell r="B2341" t="str">
            <v>CX</v>
          </cell>
          <cell r="C2341" t="str">
            <v>PC</v>
          </cell>
          <cell r="D2341">
            <v>140</v>
          </cell>
          <cell r="E2341">
            <v>0.05</v>
          </cell>
          <cell r="F2341">
            <v>7</v>
          </cell>
          <cell r="G2341">
            <v>0.1</v>
          </cell>
          <cell r="H2341">
            <v>14</v>
          </cell>
          <cell r="I2341" t="str">
            <v>LE</v>
          </cell>
          <cell r="P2341">
            <v>0.1</v>
          </cell>
        </row>
        <row r="2342">
          <cell r="A2342" t="str">
            <v>Diâmetro 1"</v>
          </cell>
          <cell r="B2342" t="str">
            <v>CX</v>
          </cell>
          <cell r="C2342" t="str">
            <v>PC</v>
          </cell>
          <cell r="D2342">
            <v>50</v>
          </cell>
          <cell r="E2342">
            <v>0.05</v>
          </cell>
          <cell r="F2342">
            <v>2.5</v>
          </cell>
          <cell r="G2342">
            <v>0.1</v>
          </cell>
          <cell r="H2342">
            <v>5</v>
          </cell>
          <cell r="I2342" t="str">
            <v>LE</v>
          </cell>
          <cell r="P2342">
            <v>0.1</v>
          </cell>
        </row>
        <row r="2343">
          <cell r="A2343" t="str">
            <v>Diâmetro 11/2"</v>
          </cell>
          <cell r="B2343" t="str">
            <v>CX</v>
          </cell>
          <cell r="C2343" t="str">
            <v>PC</v>
          </cell>
          <cell r="D2343">
            <v>50</v>
          </cell>
          <cell r="E2343">
            <v>0.05</v>
          </cell>
          <cell r="F2343">
            <v>2.5</v>
          </cell>
          <cell r="G2343">
            <v>0.1</v>
          </cell>
          <cell r="H2343">
            <v>5</v>
          </cell>
          <cell r="I2343" t="str">
            <v>LE</v>
          </cell>
          <cell r="P2343">
            <v>0.1</v>
          </cell>
        </row>
        <row r="2344">
          <cell r="A2344" t="str">
            <v>Diâmetro 2"</v>
          </cell>
          <cell r="B2344" t="str">
            <v>CX</v>
          </cell>
          <cell r="C2344" t="str">
            <v>PC</v>
          </cell>
          <cell r="D2344">
            <v>10</v>
          </cell>
          <cell r="E2344">
            <v>0.1</v>
          </cell>
          <cell r="F2344">
            <v>1</v>
          </cell>
          <cell r="G2344">
            <v>0.1</v>
          </cell>
          <cell r="H2344">
            <v>1</v>
          </cell>
          <cell r="I2344" t="str">
            <v>LE</v>
          </cell>
          <cell r="P2344">
            <v>0.1</v>
          </cell>
        </row>
        <row r="2345">
          <cell r="F2345">
            <v>0</v>
          </cell>
          <cell r="H2345">
            <v>0</v>
          </cell>
          <cell r="P2345">
            <v>0</v>
          </cell>
        </row>
        <row r="2346">
          <cell r="A2346" t="str">
            <v>Perfis para suportes em ASTM A-36 pintado</v>
          </cell>
          <cell r="C2346" t="str">
            <v>kg</v>
          </cell>
          <cell r="D2346">
            <v>800</v>
          </cell>
          <cell r="E2346">
            <v>1</v>
          </cell>
          <cell r="F2346">
            <v>800</v>
          </cell>
          <cell r="G2346">
            <v>0.15</v>
          </cell>
          <cell r="H2346">
            <v>120</v>
          </cell>
          <cell r="I2346" t="str">
            <v>F</v>
          </cell>
          <cell r="P2346">
            <v>0.15</v>
          </cell>
        </row>
        <row r="2347">
          <cell r="F2347">
            <v>0</v>
          </cell>
          <cell r="H2347">
            <v>0</v>
          </cell>
          <cell r="P2347">
            <v>0</v>
          </cell>
        </row>
        <row r="2348">
          <cell r="A2348" t="str">
            <v>ÁREA - PÁTIO DE PRODUTO</v>
          </cell>
          <cell r="F2348">
            <v>0</v>
          </cell>
          <cell r="H2348">
            <v>0</v>
          </cell>
          <cell r="P2348">
            <v>0</v>
          </cell>
        </row>
        <row r="2349">
          <cell r="A2349" t="str">
            <v>Quadro de iluminação 380/220 Vca</v>
          </cell>
          <cell r="B2349" t="str">
            <v>550-QL-14</v>
          </cell>
          <cell r="C2349" t="str">
            <v>UNID.</v>
          </cell>
          <cell r="D2349">
            <v>1</v>
          </cell>
          <cell r="E2349">
            <v>60</v>
          </cell>
          <cell r="F2349">
            <v>60</v>
          </cell>
          <cell r="G2349">
            <v>60</v>
          </cell>
          <cell r="H2349">
            <v>60</v>
          </cell>
          <cell r="I2349" t="str">
            <v>Q</v>
          </cell>
          <cell r="P2349">
            <v>60</v>
          </cell>
        </row>
        <row r="2350">
          <cell r="A2350" t="str">
            <v>Instalação interna, barramento  trifásico e neutro.</v>
          </cell>
          <cell r="F2350">
            <v>0</v>
          </cell>
          <cell r="H2350">
            <v>0</v>
          </cell>
          <cell r="P2350">
            <v>0</v>
          </cell>
        </row>
        <row r="2351">
          <cell r="F2351">
            <v>0</v>
          </cell>
          <cell r="H2351">
            <v>0</v>
          </cell>
          <cell r="P2351">
            <v>0</v>
          </cell>
        </row>
        <row r="2352">
          <cell r="A2352" t="str">
            <v xml:space="preserve">Cabo de cobre, têmpera mole, isolação em PVC 70'C antichama, 750V,  sem capa </v>
          </cell>
          <cell r="F2352">
            <v>0</v>
          </cell>
          <cell r="H2352">
            <v>0</v>
          </cell>
          <cell r="P2352">
            <v>0</v>
          </cell>
        </row>
        <row r="2353">
          <cell r="A2353" t="str">
            <v>protetora, encordoamento classe 2, NBR 6880:</v>
          </cell>
          <cell r="F2353">
            <v>0</v>
          </cell>
          <cell r="H2353">
            <v>0</v>
          </cell>
          <cell r="P2353">
            <v>0</v>
          </cell>
        </row>
        <row r="2354">
          <cell r="A2354" t="str">
            <v>Bitola 2,5 mm²</v>
          </cell>
          <cell r="B2354" t="str">
            <v>CB1</v>
          </cell>
          <cell r="C2354" t="str">
            <v>m</v>
          </cell>
          <cell r="D2354">
            <v>3000</v>
          </cell>
          <cell r="E2354">
            <v>5.8000000000000003E-2</v>
          </cell>
          <cell r="F2354">
            <v>174</v>
          </cell>
          <cell r="G2354">
            <v>0.15</v>
          </cell>
          <cell r="H2354">
            <v>450</v>
          </cell>
          <cell r="I2354" t="str">
            <v>B</v>
          </cell>
          <cell r="P2354">
            <v>0.15</v>
          </cell>
        </row>
        <row r="2355">
          <cell r="A2355" t="str">
            <v>Bitola 4 mm²</v>
          </cell>
          <cell r="B2355" t="str">
            <v>CB1</v>
          </cell>
          <cell r="C2355" t="str">
            <v>m</v>
          </cell>
          <cell r="D2355">
            <v>500</v>
          </cell>
          <cell r="E2355">
            <v>0.08</v>
          </cell>
          <cell r="F2355">
            <v>40</v>
          </cell>
          <cell r="G2355">
            <v>0.15</v>
          </cell>
          <cell r="H2355">
            <v>75</v>
          </cell>
          <cell r="I2355" t="str">
            <v>B</v>
          </cell>
          <cell r="P2355">
            <v>0.15</v>
          </cell>
        </row>
        <row r="2356">
          <cell r="F2356">
            <v>0</v>
          </cell>
          <cell r="H2356">
            <v>0</v>
          </cell>
          <cell r="P2356">
            <v>0</v>
          </cell>
        </row>
        <row r="2357">
          <cell r="A2357" t="str">
            <v>Cabo de cobre multipolar com isolamento em PVC p/ 0,6/1 kV e capa em PVC:</v>
          </cell>
          <cell r="F2357">
            <v>0</v>
          </cell>
          <cell r="H2357">
            <v>0</v>
          </cell>
          <cell r="P2357">
            <v>0</v>
          </cell>
        </row>
        <row r="2358">
          <cell r="A2358" t="str">
            <v>Bitola e formação: 1x4c#2,5mm²</v>
          </cell>
          <cell r="B2358" t="str">
            <v>CB1</v>
          </cell>
          <cell r="C2358" t="str">
            <v>m</v>
          </cell>
          <cell r="D2358">
            <v>750</v>
          </cell>
          <cell r="E2358">
            <v>0.23400000000000001</v>
          </cell>
          <cell r="F2358">
            <v>175.5</v>
          </cell>
          <cell r="G2358">
            <v>0.2</v>
          </cell>
          <cell r="H2358">
            <v>150</v>
          </cell>
          <cell r="I2358" t="str">
            <v>B</v>
          </cell>
          <cell r="P2358">
            <v>0.2</v>
          </cell>
        </row>
        <row r="2359">
          <cell r="A2359" t="str">
            <v>Bitola e formação: 1x4c#2,5mm²</v>
          </cell>
          <cell r="B2359" t="str">
            <v>CB1</v>
          </cell>
          <cell r="C2359" t="str">
            <v>m</v>
          </cell>
          <cell r="D2359">
            <v>350</v>
          </cell>
          <cell r="E2359">
            <v>0.23400000000000001</v>
          </cell>
          <cell r="F2359">
            <v>81.900000000000006</v>
          </cell>
          <cell r="G2359">
            <v>0.2</v>
          </cell>
          <cell r="H2359">
            <v>70</v>
          </cell>
          <cell r="I2359" t="str">
            <v>B</v>
          </cell>
          <cell r="P2359">
            <v>0.2</v>
          </cell>
        </row>
        <row r="2360">
          <cell r="F2360">
            <v>0</v>
          </cell>
          <cell r="H2360">
            <v>0</v>
          </cell>
          <cell r="P2360">
            <v>0</v>
          </cell>
        </row>
        <row r="2361">
          <cell r="A2361" t="str">
            <v>Cabo de cobre singelo com isolamento em EPR p/ 3,6/6 kV e capa em PVC:</v>
          </cell>
          <cell r="F2361">
            <v>0</v>
          </cell>
          <cell r="H2361">
            <v>0</v>
          </cell>
          <cell r="P2361">
            <v>0</v>
          </cell>
        </row>
        <row r="2362">
          <cell r="A2362" t="str">
            <v>Bitola 35 mm²</v>
          </cell>
          <cell r="B2362" t="str">
            <v>CB6</v>
          </cell>
          <cell r="C2362" t="str">
            <v>m</v>
          </cell>
          <cell r="D2362">
            <v>4000</v>
          </cell>
          <cell r="E2362">
            <v>0.69</v>
          </cell>
          <cell r="F2362">
            <v>2760</v>
          </cell>
          <cell r="G2362">
            <v>0.5</v>
          </cell>
          <cell r="H2362">
            <v>2000</v>
          </cell>
          <cell r="I2362" t="str">
            <v>B</v>
          </cell>
          <cell r="P2362">
            <v>0.5</v>
          </cell>
        </row>
        <row r="2363">
          <cell r="F2363">
            <v>0</v>
          </cell>
          <cell r="H2363">
            <v>0</v>
          </cell>
          <cell r="P2363">
            <v>0</v>
          </cell>
        </row>
        <row r="2364">
          <cell r="A2364" t="str">
            <v xml:space="preserve">Tomada redonda fundida em liga de alumínio fundido, 380 V a prova de TGVP, com </v>
          </cell>
          <cell r="C2364" t="str">
            <v>PC</v>
          </cell>
          <cell r="D2364">
            <v>1</v>
          </cell>
          <cell r="E2364">
            <v>1</v>
          </cell>
          <cell r="F2364">
            <v>1</v>
          </cell>
          <cell r="G2364">
            <v>4</v>
          </cell>
          <cell r="H2364">
            <v>4</v>
          </cell>
          <cell r="I2364" t="str">
            <v>Q</v>
          </cell>
          <cell r="P2364">
            <v>4</v>
          </cell>
        </row>
        <row r="2365">
          <cell r="A2365" t="str">
            <v>tampa de mola, orelha de fixação, quatro entradas rosqueadas de 3/4", sendo três</v>
          </cell>
          <cell r="F2365">
            <v>0</v>
          </cell>
          <cell r="H2365">
            <v>0</v>
          </cell>
          <cell r="P2365">
            <v>0</v>
          </cell>
        </row>
        <row r="2366">
          <cell r="A2366" t="str">
            <v>bujões plásticos:</v>
          </cell>
          <cell r="F2366">
            <v>0</v>
          </cell>
          <cell r="H2366">
            <v>0</v>
          </cell>
          <cell r="P2366">
            <v>0</v>
          </cell>
        </row>
        <row r="2367">
          <cell r="F2367">
            <v>0</v>
          </cell>
          <cell r="H2367">
            <v>0</v>
          </cell>
          <cell r="P2367">
            <v>0</v>
          </cell>
        </row>
        <row r="2368">
          <cell r="A2368" t="str">
            <v>Eletroduto aço galvanizado a fogo c/ costura, comp. 3m, c/ uma luva e rosca nas duas</v>
          </cell>
          <cell r="F2368">
            <v>0</v>
          </cell>
          <cell r="H2368">
            <v>0</v>
          </cell>
          <cell r="P2368">
            <v>0</v>
          </cell>
        </row>
        <row r="2369">
          <cell r="A2369" t="str">
            <v xml:space="preserve">extremidades, norma DIN 2440, c/ proteção mecânica nas extremidades e rebarbas </v>
          </cell>
          <cell r="F2369">
            <v>0</v>
          </cell>
          <cell r="H2369">
            <v>0</v>
          </cell>
          <cell r="P2369">
            <v>0</v>
          </cell>
        </row>
        <row r="2370">
          <cell r="A2370" t="str">
            <v>removidas:</v>
          </cell>
          <cell r="F2370">
            <v>0</v>
          </cell>
          <cell r="H2370">
            <v>0</v>
          </cell>
          <cell r="P2370">
            <v>0</v>
          </cell>
        </row>
        <row r="2371">
          <cell r="A2371" t="str">
            <v>Diâmetro 3/4"      BSP</v>
          </cell>
          <cell r="B2371" t="str">
            <v>ELAG</v>
          </cell>
          <cell r="C2371" t="str">
            <v>m</v>
          </cell>
          <cell r="D2371">
            <v>385</v>
          </cell>
          <cell r="E2371">
            <v>1.7699999999999998</v>
          </cell>
          <cell r="F2371">
            <v>681.45</v>
          </cell>
          <cell r="G2371">
            <v>1.25</v>
          </cell>
          <cell r="H2371">
            <v>481.25</v>
          </cell>
          <cell r="I2371" t="str">
            <v>LE</v>
          </cell>
          <cell r="P2371">
            <v>1.25</v>
          </cell>
        </row>
        <row r="2372">
          <cell r="A2372" t="str">
            <v>Diâmetro 11/2"    BSP</v>
          </cell>
          <cell r="B2372" t="str">
            <v>ELAG</v>
          </cell>
          <cell r="C2372" t="str">
            <v>m</v>
          </cell>
          <cell r="D2372">
            <v>358</v>
          </cell>
          <cell r="E2372">
            <v>4.24</v>
          </cell>
          <cell r="F2372">
            <v>1517.92</v>
          </cell>
          <cell r="G2372">
            <v>1.25</v>
          </cell>
          <cell r="H2372">
            <v>447.5</v>
          </cell>
          <cell r="I2372" t="str">
            <v>LE</v>
          </cell>
          <cell r="P2372">
            <v>1.25</v>
          </cell>
        </row>
        <row r="2373">
          <cell r="F2373">
            <v>0</v>
          </cell>
          <cell r="H2373">
            <v>0</v>
          </cell>
          <cell r="P2373">
            <v>0</v>
          </cell>
        </row>
        <row r="2374">
          <cell r="A2374" t="str">
            <v xml:space="preserve">Eletroduto flexível em rolo, tipo sealtubo, a prova de tempo, umidade, gases, vapores e </v>
          </cell>
          <cell r="F2374">
            <v>0</v>
          </cell>
          <cell r="H2374">
            <v>0</v>
          </cell>
          <cell r="P2374">
            <v>0</v>
          </cell>
        </row>
        <row r="2375">
          <cell r="A2375" t="str">
            <v>pó, constituído por fita de aço doce c/ revestimento externo em polivinil-clorídrico:</v>
          </cell>
          <cell r="F2375">
            <v>0</v>
          </cell>
          <cell r="H2375">
            <v>0</v>
          </cell>
          <cell r="P2375">
            <v>0</v>
          </cell>
        </row>
        <row r="2376">
          <cell r="A2376" t="str">
            <v>Diâmetro 3/4"</v>
          </cell>
          <cell r="B2376" t="str">
            <v>ELFL</v>
          </cell>
          <cell r="C2376" t="str">
            <v>m</v>
          </cell>
          <cell r="D2376">
            <v>3</v>
          </cell>
          <cell r="E2376">
            <v>0.88</v>
          </cell>
          <cell r="F2376">
            <v>2.64</v>
          </cell>
          <cell r="G2376">
            <v>1.5</v>
          </cell>
          <cell r="H2376">
            <v>4.5</v>
          </cell>
          <cell r="I2376" t="str">
            <v>LE</v>
          </cell>
          <cell r="P2376">
            <v>1.5</v>
          </cell>
        </row>
        <row r="2377">
          <cell r="A2377" t="str">
            <v>Diâmetro 11/2"</v>
          </cell>
          <cell r="B2377" t="str">
            <v>ELFL</v>
          </cell>
          <cell r="C2377" t="str">
            <v>m</v>
          </cell>
          <cell r="D2377">
            <v>2</v>
          </cell>
          <cell r="E2377">
            <v>2.12</v>
          </cell>
          <cell r="F2377">
            <v>4.24</v>
          </cell>
          <cell r="G2377">
            <v>1.5</v>
          </cell>
          <cell r="H2377">
            <v>3</v>
          </cell>
          <cell r="I2377" t="str">
            <v>LE</v>
          </cell>
          <cell r="P2377">
            <v>1.5</v>
          </cell>
        </row>
        <row r="2378">
          <cell r="F2378">
            <v>0</v>
          </cell>
          <cell r="H2378">
            <v>0</v>
          </cell>
          <cell r="P2378">
            <v>0</v>
          </cell>
        </row>
        <row r="2379">
          <cell r="A2379" t="str">
            <v xml:space="preserve">Luminária p/ lamp. "V. sódio" c/ reator incorporado AFP-220V-60Hz, em liga esp. alum. </v>
          </cell>
          <cell r="F2379">
            <v>0</v>
          </cell>
          <cell r="H2379">
            <v>0</v>
          </cell>
          <cell r="P2379">
            <v>0</v>
          </cell>
        </row>
        <row r="2380">
          <cell r="A2380" t="str">
            <v xml:space="preserve">fundi. globo boro-silicato, base E-27 p/ lamp. até 70W e E-40 p/ lamp. 250W, entr. </v>
          </cell>
          <cell r="F2380">
            <v>0</v>
          </cell>
          <cell r="H2380">
            <v>0</v>
          </cell>
          <cell r="P2380">
            <v>0</v>
          </cell>
        </row>
        <row r="2381">
          <cell r="A2381" t="str">
            <v>rosq. 3/4" BSP:</v>
          </cell>
          <cell r="F2381">
            <v>0</v>
          </cell>
          <cell r="H2381">
            <v>0</v>
          </cell>
          <cell r="P2381">
            <v>0</v>
          </cell>
        </row>
        <row r="2382">
          <cell r="A2382" t="str">
            <v>PEND. 70W</v>
          </cell>
          <cell r="B2382" t="str">
            <v>LUM70</v>
          </cell>
          <cell r="C2382" t="str">
            <v>PC</v>
          </cell>
          <cell r="D2382">
            <v>66</v>
          </cell>
          <cell r="E2382">
            <v>5</v>
          </cell>
          <cell r="F2382">
            <v>330</v>
          </cell>
          <cell r="G2382">
            <v>8</v>
          </cell>
          <cell r="H2382">
            <v>528</v>
          </cell>
          <cell r="I2382" t="str">
            <v>Q</v>
          </cell>
          <cell r="P2382">
            <v>8</v>
          </cell>
        </row>
        <row r="2383">
          <cell r="F2383">
            <v>0</v>
          </cell>
          <cell r="H2383">
            <v>0</v>
          </cell>
          <cell r="P2383">
            <v>0</v>
          </cell>
        </row>
        <row r="2384">
          <cell r="A2384" t="str">
            <v>Caixa condulete em liga de alumínio fundido:</v>
          </cell>
          <cell r="F2384">
            <v>0</v>
          </cell>
          <cell r="H2384">
            <v>0</v>
          </cell>
          <cell r="P2384">
            <v>0</v>
          </cell>
        </row>
        <row r="2385">
          <cell r="A2385" t="str">
            <v>Diâmetro 3/4"</v>
          </cell>
          <cell r="B2385" t="str">
            <v>CX</v>
          </cell>
          <cell r="C2385" t="str">
            <v>PC</v>
          </cell>
          <cell r="D2385">
            <v>31</v>
          </cell>
          <cell r="E2385">
            <v>0.05</v>
          </cell>
          <cell r="F2385">
            <v>1.55</v>
          </cell>
          <cell r="G2385">
            <v>0.1</v>
          </cell>
          <cell r="H2385">
            <v>3.1</v>
          </cell>
          <cell r="I2385" t="str">
            <v>LE</v>
          </cell>
          <cell r="P2385">
            <v>0.1</v>
          </cell>
        </row>
        <row r="2386">
          <cell r="A2386" t="str">
            <v>Diâmetro 1"</v>
          </cell>
          <cell r="B2386" t="str">
            <v>CX</v>
          </cell>
          <cell r="C2386" t="str">
            <v>PC</v>
          </cell>
          <cell r="D2386">
            <v>53</v>
          </cell>
          <cell r="E2386">
            <v>0.05</v>
          </cell>
          <cell r="F2386">
            <v>2.65</v>
          </cell>
          <cell r="G2386">
            <v>0.1</v>
          </cell>
          <cell r="H2386">
            <v>5.3</v>
          </cell>
          <cell r="I2386" t="str">
            <v>LE</v>
          </cell>
          <cell r="P2386">
            <v>0.1</v>
          </cell>
        </row>
        <row r="2387">
          <cell r="A2387" t="str">
            <v>Diâmetro 11/2"</v>
          </cell>
          <cell r="B2387" t="str">
            <v>CX</v>
          </cell>
          <cell r="C2387" t="str">
            <v>PC</v>
          </cell>
          <cell r="D2387">
            <v>86</v>
          </cell>
          <cell r="E2387">
            <v>0.05</v>
          </cell>
          <cell r="F2387">
            <v>4.3</v>
          </cell>
          <cell r="G2387">
            <v>0.1</v>
          </cell>
          <cell r="H2387">
            <v>8.6</v>
          </cell>
          <cell r="I2387" t="str">
            <v>LE</v>
          </cell>
          <cell r="P2387">
            <v>0.1</v>
          </cell>
        </row>
        <row r="2388">
          <cell r="A2388" t="str">
            <v>Diâmetro 2"</v>
          </cell>
          <cell r="B2388" t="str">
            <v>CX</v>
          </cell>
          <cell r="C2388" t="str">
            <v>PC</v>
          </cell>
          <cell r="D2388">
            <v>2</v>
          </cell>
          <cell r="E2388">
            <v>0.1</v>
          </cell>
          <cell r="F2388">
            <v>0.2</v>
          </cell>
          <cell r="G2388">
            <v>0.1</v>
          </cell>
          <cell r="H2388">
            <v>0.2</v>
          </cell>
          <cell r="I2388" t="str">
            <v>LE</v>
          </cell>
          <cell r="P2388">
            <v>0.1</v>
          </cell>
        </row>
        <row r="2389">
          <cell r="A2389" t="str">
            <v>Diâmetro 3"</v>
          </cell>
          <cell r="B2389" t="str">
            <v>CX</v>
          </cell>
          <cell r="C2389" t="str">
            <v>PC</v>
          </cell>
          <cell r="D2389">
            <v>125</v>
          </cell>
          <cell r="E2389">
            <v>0.1</v>
          </cell>
          <cell r="F2389">
            <v>12.5</v>
          </cell>
          <cell r="G2389">
            <v>0.1</v>
          </cell>
          <cell r="H2389">
            <v>12.5</v>
          </cell>
          <cell r="I2389" t="str">
            <v>LE</v>
          </cell>
          <cell r="P2389">
            <v>0.1</v>
          </cell>
        </row>
        <row r="2390">
          <cell r="F2390">
            <v>0</v>
          </cell>
          <cell r="H2390">
            <v>0</v>
          </cell>
          <cell r="P2390">
            <v>0</v>
          </cell>
        </row>
        <row r="2391">
          <cell r="A2391" t="str">
            <v>Perfis para suportes em ASTM A-36 pintado</v>
          </cell>
          <cell r="C2391" t="str">
            <v>kg</v>
          </cell>
          <cell r="D2391">
            <v>6000</v>
          </cell>
          <cell r="E2391">
            <v>1</v>
          </cell>
          <cell r="F2391">
            <v>6000</v>
          </cell>
          <cell r="G2391">
            <v>0.15</v>
          </cell>
          <cell r="H2391">
            <v>900</v>
          </cell>
          <cell r="I2391" t="str">
            <v>F</v>
          </cell>
          <cell r="P2391">
            <v>0.15</v>
          </cell>
        </row>
        <row r="2392">
          <cell r="F2392">
            <v>0</v>
          </cell>
          <cell r="H2392">
            <v>0</v>
          </cell>
          <cell r="P2392">
            <v>0</v>
          </cell>
        </row>
        <row r="2393">
          <cell r="A2393" t="str">
            <v>INSTRUMENTAÇÃO</v>
          </cell>
          <cell r="F2393">
            <v>0</v>
          </cell>
          <cell r="H2393">
            <v>0</v>
          </cell>
          <cell r="P2393">
            <v>0</v>
          </cell>
        </row>
        <row r="2394">
          <cell r="F2394">
            <v>0</v>
          </cell>
          <cell r="H2394">
            <v>0</v>
          </cell>
          <cell r="P2394">
            <v>0</v>
          </cell>
        </row>
        <row r="2395">
          <cell r="A2395" t="str">
            <v>ÁREA - PENEIRAMENTO</v>
          </cell>
          <cell r="F2395">
            <v>0</v>
          </cell>
          <cell r="H2395">
            <v>0</v>
          </cell>
          <cell r="P2395">
            <v>0</v>
          </cell>
        </row>
        <row r="2396">
          <cell r="A2396" t="str">
            <v>Instalação e interligação de válvula de bloqueio “guilhotina”, (diâmetros: 10", 12", 14", 20")</v>
          </cell>
          <cell r="B2396" t="str">
            <v>FV</v>
          </cell>
          <cell r="C2396" t="str">
            <v>CJ</v>
          </cell>
          <cell r="D2396">
            <v>13</v>
          </cell>
          <cell r="E2396">
            <v>10</v>
          </cell>
          <cell r="F2396">
            <v>130</v>
          </cell>
          <cell r="G2396">
            <v>20</v>
          </cell>
          <cell r="H2396">
            <v>260</v>
          </cell>
          <cell r="I2396" t="str">
            <v>N</v>
          </cell>
          <cell r="P2396">
            <v>20</v>
          </cell>
        </row>
        <row r="2397">
          <cell r="F2397">
            <v>0</v>
          </cell>
          <cell r="H2397">
            <v>0</v>
          </cell>
          <cell r="P2397">
            <v>0</v>
          </cell>
        </row>
        <row r="2398">
          <cell r="A2398" t="str">
            <v>Válvula de bloqueio "dardo"</v>
          </cell>
          <cell r="B2398" t="str">
            <v>FV</v>
          </cell>
          <cell r="C2398" t="str">
            <v>UNID.</v>
          </cell>
          <cell r="D2398">
            <v>11</v>
          </cell>
          <cell r="E2398">
            <v>10</v>
          </cell>
          <cell r="F2398">
            <v>110</v>
          </cell>
          <cell r="G2398">
            <v>20</v>
          </cell>
          <cell r="H2398">
            <v>220</v>
          </cell>
          <cell r="I2398" t="str">
            <v>N</v>
          </cell>
          <cell r="P2398">
            <v>20</v>
          </cell>
        </row>
        <row r="2399">
          <cell r="F2399">
            <v>0</v>
          </cell>
          <cell r="H2399">
            <v>0</v>
          </cell>
          <cell r="P2399">
            <v>0</v>
          </cell>
        </row>
        <row r="2400">
          <cell r="A2400" t="str">
            <v>Instalação de manômetros</v>
          </cell>
          <cell r="B2400" t="str">
            <v>PI</v>
          </cell>
          <cell r="C2400" t="str">
            <v>UNID.</v>
          </cell>
          <cell r="D2400">
            <v>12</v>
          </cell>
          <cell r="E2400">
            <v>10</v>
          </cell>
          <cell r="F2400">
            <v>120</v>
          </cell>
          <cell r="G2400">
            <v>8</v>
          </cell>
          <cell r="H2400">
            <v>96</v>
          </cell>
          <cell r="I2400" t="str">
            <v>N</v>
          </cell>
          <cell r="P2400">
            <v>8</v>
          </cell>
        </row>
        <row r="2401">
          <cell r="F2401">
            <v>0</v>
          </cell>
          <cell r="H2401">
            <v>0</v>
          </cell>
          <cell r="P2401">
            <v>0</v>
          </cell>
        </row>
        <row r="2402">
          <cell r="A2402" t="str">
            <v>Chaves fim de curso</v>
          </cell>
          <cell r="B2402" t="str">
            <v>ZS</v>
          </cell>
          <cell r="C2402" t="str">
            <v>UNID.</v>
          </cell>
          <cell r="D2402">
            <v>25</v>
          </cell>
          <cell r="E2402">
            <v>10</v>
          </cell>
          <cell r="F2402">
            <v>250</v>
          </cell>
          <cell r="G2402">
            <v>8</v>
          </cell>
          <cell r="H2402">
            <v>200</v>
          </cell>
          <cell r="I2402" t="str">
            <v>N</v>
          </cell>
          <cell r="P2402">
            <v>8</v>
          </cell>
        </row>
        <row r="2403">
          <cell r="F2403">
            <v>0</v>
          </cell>
          <cell r="H2403">
            <v>0</v>
          </cell>
          <cell r="P2403">
            <v>0</v>
          </cell>
        </row>
        <row r="2404">
          <cell r="A2404" t="str">
            <v>Instalação e interligação de chave de vazão</v>
          </cell>
          <cell r="B2404" t="str">
            <v>FSL</v>
          </cell>
          <cell r="C2404" t="str">
            <v>UNID.</v>
          </cell>
          <cell r="D2404">
            <v>5</v>
          </cell>
          <cell r="E2404">
            <v>10</v>
          </cell>
          <cell r="F2404">
            <v>50</v>
          </cell>
          <cell r="G2404">
            <v>8</v>
          </cell>
          <cell r="H2404">
            <v>40</v>
          </cell>
          <cell r="I2404" t="str">
            <v>N</v>
          </cell>
          <cell r="P2404">
            <v>8</v>
          </cell>
        </row>
        <row r="2405">
          <cell r="F2405">
            <v>0</v>
          </cell>
          <cell r="H2405">
            <v>0</v>
          </cell>
          <cell r="P2405">
            <v>0</v>
          </cell>
        </row>
        <row r="2406">
          <cell r="A2406" t="str">
            <v>Instalação e interligação de válvula solenóide, (diâmetro: 1")</v>
          </cell>
          <cell r="B2406" t="str">
            <v>SV</v>
          </cell>
          <cell r="F2406">
            <v>0</v>
          </cell>
          <cell r="H2406">
            <v>0</v>
          </cell>
          <cell r="P2406">
            <v>0</v>
          </cell>
        </row>
        <row r="2407">
          <cell r="F2407">
            <v>0</v>
          </cell>
          <cell r="H2407">
            <v>0</v>
          </cell>
          <cell r="P2407">
            <v>0</v>
          </cell>
        </row>
        <row r="2408">
          <cell r="A2408" t="str">
            <v>Instalação e interligação de válvula de controle borboleta, (diâmetros: 6", 8", 10")</v>
          </cell>
          <cell r="C2408" t="str">
            <v>CJ</v>
          </cell>
          <cell r="D2408">
            <v>7</v>
          </cell>
          <cell r="E2408">
            <v>10</v>
          </cell>
          <cell r="F2408">
            <v>70</v>
          </cell>
          <cell r="G2408">
            <v>20</v>
          </cell>
          <cell r="H2408">
            <v>140</v>
          </cell>
          <cell r="I2408" t="str">
            <v>N</v>
          </cell>
          <cell r="P2408">
            <v>20</v>
          </cell>
        </row>
        <row r="2409">
          <cell r="F2409">
            <v>0</v>
          </cell>
          <cell r="H2409">
            <v>0</v>
          </cell>
          <cell r="P2409">
            <v>0</v>
          </cell>
        </row>
        <row r="2410">
          <cell r="A2410" t="str">
            <v>Instalação de válvula de bloqueio “mangote tubular”, (diâmetros: 6")</v>
          </cell>
          <cell r="B2410" t="str">
            <v>FV</v>
          </cell>
          <cell r="F2410">
            <v>0</v>
          </cell>
          <cell r="H2410">
            <v>0</v>
          </cell>
          <cell r="P2410">
            <v>0</v>
          </cell>
        </row>
        <row r="2411">
          <cell r="F2411">
            <v>0</v>
          </cell>
          <cell r="H2411">
            <v>0</v>
          </cell>
          <cell r="P2411">
            <v>0</v>
          </cell>
        </row>
        <row r="2412">
          <cell r="A2412" t="str">
            <v>Instalação e interligação de válvula de bloqueio “pinch mangote”, (diâmetros: 3")</v>
          </cell>
          <cell r="B2412" t="str">
            <v>FV</v>
          </cell>
          <cell r="F2412">
            <v>0</v>
          </cell>
          <cell r="H2412">
            <v>0</v>
          </cell>
          <cell r="P2412">
            <v>0</v>
          </cell>
        </row>
        <row r="2413">
          <cell r="F2413">
            <v>0</v>
          </cell>
          <cell r="H2413">
            <v>0</v>
          </cell>
          <cell r="P2413">
            <v>0</v>
          </cell>
        </row>
        <row r="2414">
          <cell r="A2414" t="str">
            <v>Instalação de válvula reguladora de pressão</v>
          </cell>
          <cell r="B2414" t="str">
            <v>PCV</v>
          </cell>
          <cell r="C2414" t="str">
            <v>UNID.</v>
          </cell>
          <cell r="D2414">
            <v>1</v>
          </cell>
          <cell r="E2414">
            <v>10</v>
          </cell>
          <cell r="F2414">
            <v>10</v>
          </cell>
          <cell r="G2414">
            <v>20</v>
          </cell>
          <cell r="H2414">
            <v>20</v>
          </cell>
          <cell r="I2414" t="str">
            <v>N</v>
          </cell>
          <cell r="P2414">
            <v>20</v>
          </cell>
        </row>
        <row r="2415">
          <cell r="F2415">
            <v>0</v>
          </cell>
          <cell r="H2415">
            <v>0</v>
          </cell>
          <cell r="P2415">
            <v>0</v>
          </cell>
        </row>
        <row r="2416">
          <cell r="A2416" t="str">
            <v>Instalação e interligação de fonte / sensor / transmissor de densidade radioativo</v>
          </cell>
          <cell r="B2416" t="str">
            <v>DX/DE/DIT</v>
          </cell>
          <cell r="C2416" t="str">
            <v>CJ</v>
          </cell>
          <cell r="D2416">
            <v>2</v>
          </cell>
          <cell r="E2416">
            <v>10</v>
          </cell>
          <cell r="F2416">
            <v>20</v>
          </cell>
          <cell r="G2416">
            <v>8</v>
          </cell>
          <cell r="H2416">
            <v>16</v>
          </cell>
          <cell r="I2416" t="str">
            <v>N</v>
          </cell>
          <cell r="P2416">
            <v>8</v>
          </cell>
        </row>
        <row r="2417">
          <cell r="F2417">
            <v>0</v>
          </cell>
          <cell r="H2417">
            <v>0</v>
          </cell>
          <cell r="P2417">
            <v>0</v>
          </cell>
        </row>
        <row r="2418">
          <cell r="A2418" t="str">
            <v>Instalação e interligação de medidor magnético de vazão</v>
          </cell>
          <cell r="B2418" t="str">
            <v>FIT</v>
          </cell>
          <cell r="C2418" t="str">
            <v>CJ</v>
          </cell>
          <cell r="D2418">
            <v>5</v>
          </cell>
          <cell r="E2418">
            <v>10</v>
          </cell>
          <cell r="F2418">
            <v>50</v>
          </cell>
          <cell r="G2418">
            <v>8</v>
          </cell>
          <cell r="H2418">
            <v>40</v>
          </cell>
          <cell r="I2418" t="str">
            <v>N</v>
          </cell>
          <cell r="P2418">
            <v>8</v>
          </cell>
        </row>
        <row r="2419">
          <cell r="F2419">
            <v>0</v>
          </cell>
          <cell r="H2419">
            <v>0</v>
          </cell>
          <cell r="P2419">
            <v>0</v>
          </cell>
        </row>
        <row r="2420">
          <cell r="A2420" t="str">
            <v>Instalação e interligação de medidor de nível tipo radar</v>
          </cell>
          <cell r="B2420" t="str">
            <v>LIT</v>
          </cell>
          <cell r="C2420" t="str">
            <v>CJ</v>
          </cell>
          <cell r="D2420">
            <v>2</v>
          </cell>
          <cell r="E2420">
            <v>10</v>
          </cell>
          <cell r="F2420">
            <v>20</v>
          </cell>
          <cell r="G2420">
            <v>8</v>
          </cell>
          <cell r="H2420">
            <v>16</v>
          </cell>
          <cell r="I2420" t="str">
            <v>N</v>
          </cell>
          <cell r="P2420">
            <v>8</v>
          </cell>
        </row>
        <row r="2421">
          <cell r="F2421">
            <v>0</v>
          </cell>
          <cell r="H2421">
            <v>0</v>
          </cell>
          <cell r="P2421">
            <v>0</v>
          </cell>
        </row>
        <row r="2422">
          <cell r="A2422" t="str">
            <v>Instalação e interligação de medidor de nível tipo ultrassônico</v>
          </cell>
          <cell r="B2422" t="str">
            <v>LIT</v>
          </cell>
          <cell r="C2422" t="str">
            <v>CJ</v>
          </cell>
          <cell r="D2422">
            <v>4</v>
          </cell>
          <cell r="E2422">
            <v>10</v>
          </cell>
          <cell r="F2422">
            <v>40</v>
          </cell>
          <cell r="G2422">
            <v>8</v>
          </cell>
          <cell r="H2422">
            <v>32</v>
          </cell>
          <cell r="I2422" t="str">
            <v>N</v>
          </cell>
          <cell r="P2422">
            <v>8</v>
          </cell>
        </row>
        <row r="2423">
          <cell r="F2423">
            <v>0</v>
          </cell>
          <cell r="H2423">
            <v>0</v>
          </cell>
          <cell r="P2423">
            <v>0</v>
          </cell>
        </row>
        <row r="2424">
          <cell r="A2424" t="str">
            <v>Transmissor de posição</v>
          </cell>
          <cell r="B2424" t="str">
            <v>ZT</v>
          </cell>
          <cell r="C2424" t="str">
            <v>UNID.</v>
          </cell>
          <cell r="D2424">
            <v>2</v>
          </cell>
          <cell r="E2424">
            <v>10</v>
          </cell>
          <cell r="F2424">
            <v>20</v>
          </cell>
          <cell r="G2424">
            <v>8</v>
          </cell>
          <cell r="H2424">
            <v>16</v>
          </cell>
          <cell r="I2424" t="str">
            <v>N</v>
          </cell>
          <cell r="P2424">
            <v>8</v>
          </cell>
        </row>
        <row r="2425">
          <cell r="F2425">
            <v>0</v>
          </cell>
          <cell r="H2425">
            <v>0</v>
          </cell>
          <cell r="P2425">
            <v>0</v>
          </cell>
        </row>
        <row r="2426">
          <cell r="A2426" t="str">
            <v>Instalação e interligação de chave de nível tipo ultrassônica</v>
          </cell>
          <cell r="B2426" t="str">
            <v>LS</v>
          </cell>
          <cell r="C2426" t="str">
            <v>UNID.</v>
          </cell>
          <cell r="D2426">
            <v>4</v>
          </cell>
          <cell r="E2426">
            <v>10</v>
          </cell>
          <cell r="F2426">
            <v>40</v>
          </cell>
          <cell r="G2426">
            <v>8</v>
          </cell>
          <cell r="H2426">
            <v>32</v>
          </cell>
          <cell r="I2426" t="str">
            <v>N</v>
          </cell>
          <cell r="P2426">
            <v>8</v>
          </cell>
        </row>
        <row r="2427">
          <cell r="F2427">
            <v>0</v>
          </cell>
          <cell r="H2427">
            <v>0</v>
          </cell>
          <cell r="P2427">
            <v>0</v>
          </cell>
        </row>
        <row r="2428">
          <cell r="A2428" t="str">
            <v>Instalação e interligação de chave de nível tipo condutiva</v>
          </cell>
          <cell r="B2428" t="str">
            <v>LS</v>
          </cell>
          <cell r="C2428" t="str">
            <v>UNID.</v>
          </cell>
          <cell r="D2428">
            <v>15</v>
          </cell>
          <cell r="E2428">
            <v>10</v>
          </cell>
          <cell r="F2428">
            <v>150</v>
          </cell>
          <cell r="G2428">
            <v>8</v>
          </cell>
          <cell r="H2428">
            <v>120</v>
          </cell>
          <cell r="I2428" t="str">
            <v>N</v>
          </cell>
          <cell r="P2428">
            <v>8</v>
          </cell>
        </row>
        <row r="2429">
          <cell r="F2429">
            <v>0</v>
          </cell>
          <cell r="H2429">
            <v>0</v>
          </cell>
          <cell r="P2429">
            <v>0</v>
          </cell>
        </row>
        <row r="2430">
          <cell r="A2430" t="str">
            <v>Instalação de válvula de controle borboleta</v>
          </cell>
          <cell r="B2430" t="str">
            <v>FCV/LCV</v>
          </cell>
          <cell r="C2430" t="str">
            <v>CJ</v>
          </cell>
          <cell r="D2430">
            <v>8</v>
          </cell>
          <cell r="E2430">
            <v>10</v>
          </cell>
          <cell r="F2430">
            <v>80</v>
          </cell>
          <cell r="G2430">
            <v>20</v>
          </cell>
          <cell r="H2430">
            <v>160</v>
          </cell>
          <cell r="I2430" t="str">
            <v>N</v>
          </cell>
          <cell r="P2430">
            <v>20</v>
          </cell>
        </row>
        <row r="2431">
          <cell r="F2431">
            <v>0</v>
          </cell>
          <cell r="H2431">
            <v>0</v>
          </cell>
          <cell r="P2431">
            <v>0</v>
          </cell>
        </row>
        <row r="2432">
          <cell r="A2432" t="str">
            <v>Interligação de sensores indutivos de velocidade - TC</v>
          </cell>
          <cell r="B2432" t="str">
            <v>SE</v>
          </cell>
          <cell r="C2432" t="str">
            <v>UNID.</v>
          </cell>
          <cell r="D2432">
            <v>14</v>
          </cell>
          <cell r="E2432">
            <v>10</v>
          </cell>
          <cell r="F2432">
            <v>140</v>
          </cell>
          <cell r="G2432">
            <v>8</v>
          </cell>
          <cell r="H2432">
            <v>112</v>
          </cell>
          <cell r="I2432" t="str">
            <v>N</v>
          </cell>
          <cell r="P2432">
            <v>8</v>
          </cell>
        </row>
        <row r="2433">
          <cell r="F2433">
            <v>0</v>
          </cell>
          <cell r="H2433">
            <v>0</v>
          </cell>
          <cell r="P2433">
            <v>0</v>
          </cell>
        </row>
        <row r="2434">
          <cell r="A2434" t="str">
            <v>Interligação de chaves de emergência - TC</v>
          </cell>
          <cell r="B2434" t="str">
            <v>XS</v>
          </cell>
          <cell r="C2434" t="str">
            <v>UNID.</v>
          </cell>
          <cell r="D2434">
            <v>14</v>
          </cell>
          <cell r="E2434">
            <v>10</v>
          </cell>
          <cell r="F2434">
            <v>140</v>
          </cell>
          <cell r="G2434">
            <v>8</v>
          </cell>
          <cell r="H2434">
            <v>112</v>
          </cell>
          <cell r="I2434" t="str">
            <v>N</v>
          </cell>
          <cell r="P2434">
            <v>8</v>
          </cell>
        </row>
        <row r="2435">
          <cell r="F2435">
            <v>0</v>
          </cell>
          <cell r="H2435">
            <v>0</v>
          </cell>
          <cell r="P2435">
            <v>0</v>
          </cell>
        </row>
        <row r="2436">
          <cell r="A2436" t="str">
            <v>Interligação de chaves de desalinhamento - TC</v>
          </cell>
          <cell r="B2436" t="str">
            <v>ZXS</v>
          </cell>
          <cell r="C2436" t="str">
            <v>UNID.</v>
          </cell>
          <cell r="D2436">
            <v>12</v>
          </cell>
          <cell r="E2436">
            <v>10</v>
          </cell>
          <cell r="F2436">
            <v>120</v>
          </cell>
          <cell r="G2436">
            <v>8</v>
          </cell>
          <cell r="H2436">
            <v>96</v>
          </cell>
          <cell r="I2436" t="str">
            <v>N</v>
          </cell>
          <cell r="P2436">
            <v>8</v>
          </cell>
        </row>
        <row r="2437">
          <cell r="F2437">
            <v>0</v>
          </cell>
          <cell r="H2437">
            <v>0</v>
          </cell>
          <cell r="P2437">
            <v>0</v>
          </cell>
        </row>
        <row r="2438">
          <cell r="A2438" t="str">
            <v>Interligação de buzina - TC</v>
          </cell>
          <cell r="B2438" t="str">
            <v>XA</v>
          </cell>
          <cell r="C2438" t="str">
            <v>UNID.</v>
          </cell>
          <cell r="D2438">
            <v>11</v>
          </cell>
          <cell r="E2438">
            <v>10</v>
          </cell>
          <cell r="F2438">
            <v>110</v>
          </cell>
          <cell r="G2438">
            <v>8</v>
          </cell>
          <cell r="H2438">
            <v>88</v>
          </cell>
          <cell r="I2438" t="str">
            <v>N</v>
          </cell>
          <cell r="P2438">
            <v>8</v>
          </cell>
        </row>
        <row r="2439">
          <cell r="F2439">
            <v>0</v>
          </cell>
          <cell r="H2439">
            <v>0</v>
          </cell>
          <cell r="P2439">
            <v>0</v>
          </cell>
        </row>
        <row r="2440">
          <cell r="A2440" t="str">
            <v>Anemômetros</v>
          </cell>
          <cell r="B2440" t="str">
            <v>ST</v>
          </cell>
          <cell r="C2440" t="str">
            <v>UNID.</v>
          </cell>
          <cell r="D2440">
            <v>1</v>
          </cell>
          <cell r="E2440">
            <v>10</v>
          </cell>
          <cell r="F2440">
            <v>10</v>
          </cell>
          <cell r="G2440">
            <v>8</v>
          </cell>
          <cell r="H2440">
            <v>8</v>
          </cell>
          <cell r="I2440" t="str">
            <v>N</v>
          </cell>
          <cell r="P2440">
            <v>8</v>
          </cell>
        </row>
        <row r="2441">
          <cell r="F2441">
            <v>0</v>
          </cell>
          <cell r="H2441">
            <v>0</v>
          </cell>
          <cell r="P2441">
            <v>0</v>
          </cell>
        </row>
        <row r="2442">
          <cell r="A2442" t="str">
            <v>Instalação e interligação de balança para TC</v>
          </cell>
          <cell r="B2442" t="str">
            <v>WIT</v>
          </cell>
          <cell r="C2442" t="str">
            <v>CJ</v>
          </cell>
          <cell r="D2442">
            <v>4</v>
          </cell>
          <cell r="E2442">
            <v>10</v>
          </cell>
          <cell r="F2442">
            <v>40</v>
          </cell>
          <cell r="G2442">
            <v>8</v>
          </cell>
          <cell r="H2442">
            <v>32</v>
          </cell>
          <cell r="I2442" t="str">
            <v>N</v>
          </cell>
          <cell r="P2442">
            <v>8</v>
          </cell>
        </row>
        <row r="2443">
          <cell r="F2443">
            <v>0</v>
          </cell>
          <cell r="H2443">
            <v>0</v>
          </cell>
          <cell r="P2443">
            <v>0</v>
          </cell>
        </row>
        <row r="2444">
          <cell r="A2444" t="str">
            <v>Instalação de transmissor de pressão com selo</v>
          </cell>
          <cell r="B2444" t="str">
            <v>PIT</v>
          </cell>
          <cell r="C2444" t="str">
            <v>CJ</v>
          </cell>
          <cell r="D2444">
            <v>1</v>
          </cell>
          <cell r="E2444">
            <v>10</v>
          </cell>
          <cell r="F2444">
            <v>10</v>
          </cell>
          <cell r="G2444">
            <v>8</v>
          </cell>
          <cell r="H2444">
            <v>8</v>
          </cell>
          <cell r="I2444" t="str">
            <v>N</v>
          </cell>
          <cell r="P2444">
            <v>8</v>
          </cell>
        </row>
        <row r="2445">
          <cell r="F2445">
            <v>0</v>
          </cell>
          <cell r="H2445">
            <v>0</v>
          </cell>
          <cell r="P2445">
            <v>0</v>
          </cell>
        </row>
        <row r="2446">
          <cell r="A2446" t="str">
            <v>Instalação e interligação de caixas de válvulas solenóide</v>
          </cell>
          <cell r="B2446" t="str">
            <v>SV</v>
          </cell>
          <cell r="C2446" t="str">
            <v>UNID.</v>
          </cell>
          <cell r="D2446">
            <v>20</v>
          </cell>
          <cell r="E2446">
            <v>10</v>
          </cell>
          <cell r="F2446">
            <v>200</v>
          </cell>
          <cell r="G2446">
            <v>8</v>
          </cell>
          <cell r="H2446">
            <v>160</v>
          </cell>
          <cell r="I2446" t="str">
            <v>N</v>
          </cell>
          <cell r="P2446">
            <v>8</v>
          </cell>
        </row>
        <row r="2447">
          <cell r="F2447">
            <v>0</v>
          </cell>
          <cell r="H2447">
            <v>0</v>
          </cell>
          <cell r="P2447">
            <v>0</v>
          </cell>
        </row>
        <row r="2448">
          <cell r="A2448" t="str">
            <v>Instalação e interligação de caixas locais de aquisição de E/S (2300 x 1200 x 700 mm)</v>
          </cell>
          <cell r="B2448" t="str">
            <v>CAD</v>
          </cell>
          <cell r="C2448" t="str">
            <v>CJ</v>
          </cell>
          <cell r="D2448">
            <v>7</v>
          </cell>
          <cell r="E2448">
            <v>300</v>
          </cell>
          <cell r="F2448">
            <v>2100</v>
          </cell>
          <cell r="G2448">
            <v>250</v>
          </cell>
          <cell r="H2448">
            <v>1750</v>
          </cell>
          <cell r="I2448" t="str">
            <v>Q</v>
          </cell>
          <cell r="P2448">
            <v>250</v>
          </cell>
        </row>
        <row r="2449">
          <cell r="F2449">
            <v>0</v>
          </cell>
          <cell r="H2449">
            <v>0</v>
          </cell>
          <cell r="P2449">
            <v>0</v>
          </cell>
        </row>
        <row r="2450">
          <cell r="A2450" t="str">
            <v>Instalação e interligação de câmeras de TV</v>
          </cell>
          <cell r="B2450" t="str">
            <v>CFTV</v>
          </cell>
          <cell r="C2450" t="str">
            <v>UNID.</v>
          </cell>
          <cell r="D2450">
            <v>3</v>
          </cell>
          <cell r="E2450">
            <v>10</v>
          </cell>
          <cell r="F2450">
            <v>30</v>
          </cell>
          <cell r="G2450">
            <v>8</v>
          </cell>
          <cell r="H2450">
            <v>24</v>
          </cell>
          <cell r="I2450" t="str">
            <v>Q</v>
          </cell>
          <cell r="P2450">
            <v>8</v>
          </cell>
        </row>
        <row r="2451">
          <cell r="F2451">
            <v>0</v>
          </cell>
          <cell r="H2451">
            <v>0</v>
          </cell>
          <cell r="P2451">
            <v>0</v>
          </cell>
        </row>
        <row r="2452">
          <cell r="A2452" t="str">
            <v>Instalação e interligação de postos de comunicação de voz</v>
          </cell>
          <cell r="B2452" t="str">
            <v xml:space="preserve"> </v>
          </cell>
          <cell r="C2452" t="str">
            <v>UNID.</v>
          </cell>
          <cell r="D2452">
            <v>6</v>
          </cell>
          <cell r="E2452">
            <v>10</v>
          </cell>
          <cell r="F2452">
            <v>60</v>
          </cell>
          <cell r="G2452">
            <v>8</v>
          </cell>
          <cell r="H2452">
            <v>48</v>
          </cell>
          <cell r="I2452" t="str">
            <v>Q</v>
          </cell>
          <cell r="P2452">
            <v>8</v>
          </cell>
        </row>
        <row r="2453">
          <cell r="F2453">
            <v>0</v>
          </cell>
          <cell r="H2453">
            <v>0</v>
          </cell>
          <cell r="P2453">
            <v>0</v>
          </cell>
        </row>
        <row r="2454">
          <cell r="A2454" t="str">
            <v>Lançamento e ligação de cabo de controle - 1,5 mm²</v>
          </cell>
          <cell r="B2454" t="str">
            <v xml:space="preserve"> </v>
          </cell>
          <cell r="F2454">
            <v>0</v>
          </cell>
          <cell r="H2454">
            <v>0</v>
          </cell>
          <cell r="P2454">
            <v>0</v>
          </cell>
        </row>
        <row r="2455">
          <cell r="A2455" t="str">
            <v>1x2C</v>
          </cell>
          <cell r="B2455" t="str">
            <v>CB1</v>
          </cell>
          <cell r="C2455" t="str">
            <v>m</v>
          </cell>
          <cell r="D2455">
            <v>1000</v>
          </cell>
          <cell r="E2455">
            <v>0.20399999999999999</v>
          </cell>
          <cell r="F2455">
            <v>204</v>
          </cell>
          <cell r="G2455">
            <v>0.15</v>
          </cell>
          <cell r="H2455">
            <v>150</v>
          </cell>
          <cell r="I2455" t="str">
            <v>B</v>
          </cell>
          <cell r="P2455">
            <v>0.15</v>
          </cell>
        </row>
        <row r="2456">
          <cell r="A2456" t="str">
            <v>1x3C</v>
          </cell>
          <cell r="B2456" t="str">
            <v>CB1</v>
          </cell>
          <cell r="C2456" t="str">
            <v>m</v>
          </cell>
          <cell r="D2456">
            <v>600</v>
          </cell>
          <cell r="E2456">
            <v>0.22900000000000001</v>
          </cell>
          <cell r="F2456">
            <v>137.4</v>
          </cell>
          <cell r="G2456">
            <v>0.15</v>
          </cell>
          <cell r="H2456">
            <v>90</v>
          </cell>
          <cell r="I2456" t="str">
            <v>B</v>
          </cell>
          <cell r="P2456">
            <v>0.15</v>
          </cell>
        </row>
        <row r="2457">
          <cell r="A2457" t="str">
            <v>1x4C</v>
          </cell>
          <cell r="B2457" t="str">
            <v>CB1</v>
          </cell>
          <cell r="C2457" t="str">
            <v>m</v>
          </cell>
          <cell r="D2457">
            <v>200</v>
          </cell>
          <cell r="E2457">
            <v>0.26700000000000002</v>
          </cell>
          <cell r="F2457">
            <v>53.4</v>
          </cell>
          <cell r="G2457">
            <v>0.2</v>
          </cell>
          <cell r="H2457">
            <v>40</v>
          </cell>
          <cell r="I2457" t="str">
            <v>B</v>
          </cell>
          <cell r="P2457">
            <v>0.2</v>
          </cell>
        </row>
        <row r="2458">
          <cell r="A2458" t="str">
            <v>1x5C</v>
          </cell>
          <cell r="B2458" t="str">
            <v>CB1</v>
          </cell>
          <cell r="C2458" t="str">
            <v>m</v>
          </cell>
          <cell r="D2458">
            <v>200</v>
          </cell>
          <cell r="E2458">
            <v>0.29099999999999998</v>
          </cell>
          <cell r="F2458">
            <v>58.2</v>
          </cell>
          <cell r="G2458">
            <v>0.2</v>
          </cell>
          <cell r="H2458">
            <v>40</v>
          </cell>
          <cell r="I2458" t="str">
            <v>B</v>
          </cell>
          <cell r="P2458">
            <v>0.2</v>
          </cell>
        </row>
        <row r="2459">
          <cell r="A2459" t="str">
            <v>1x7C</v>
          </cell>
          <cell r="B2459" t="str">
            <v>CB1</v>
          </cell>
          <cell r="C2459" t="str">
            <v>m</v>
          </cell>
          <cell r="D2459">
            <v>200</v>
          </cell>
          <cell r="E2459">
            <v>0.34499999999999997</v>
          </cell>
          <cell r="F2459">
            <v>69</v>
          </cell>
          <cell r="G2459">
            <v>0.2</v>
          </cell>
          <cell r="H2459">
            <v>40</v>
          </cell>
          <cell r="I2459" t="str">
            <v>B</v>
          </cell>
          <cell r="P2459">
            <v>0.2</v>
          </cell>
        </row>
        <row r="2460">
          <cell r="A2460" t="str">
            <v>1x9C</v>
          </cell>
          <cell r="B2460" t="str">
            <v>CB1</v>
          </cell>
          <cell r="C2460" t="str">
            <v>m</v>
          </cell>
          <cell r="D2460">
            <v>200</v>
          </cell>
          <cell r="E2460">
            <v>0.432</v>
          </cell>
          <cell r="F2460">
            <v>86.4</v>
          </cell>
          <cell r="G2460">
            <v>0.2</v>
          </cell>
          <cell r="H2460">
            <v>40</v>
          </cell>
          <cell r="I2460" t="str">
            <v>B</v>
          </cell>
          <cell r="P2460">
            <v>0.2</v>
          </cell>
        </row>
        <row r="2461">
          <cell r="A2461" t="str">
            <v>1x12C</v>
          </cell>
          <cell r="B2461" t="str">
            <v>CB1</v>
          </cell>
          <cell r="C2461" t="str">
            <v>m</v>
          </cell>
          <cell r="D2461">
            <v>200</v>
          </cell>
          <cell r="E2461">
            <v>0.51600000000000001</v>
          </cell>
          <cell r="F2461">
            <v>103.2</v>
          </cell>
          <cell r="G2461">
            <v>0.25</v>
          </cell>
          <cell r="H2461">
            <v>50</v>
          </cell>
          <cell r="I2461" t="str">
            <v>B</v>
          </cell>
          <cell r="P2461">
            <v>0.25</v>
          </cell>
        </row>
        <row r="2462">
          <cell r="A2462" t="str">
            <v>1x15C</v>
          </cell>
          <cell r="B2462" t="str">
            <v>CB1</v>
          </cell>
          <cell r="C2462" t="str">
            <v>m</v>
          </cell>
          <cell r="D2462">
            <v>200</v>
          </cell>
          <cell r="E2462">
            <v>0.63</v>
          </cell>
          <cell r="F2462">
            <v>126</v>
          </cell>
          <cell r="G2462">
            <v>0.25</v>
          </cell>
          <cell r="H2462">
            <v>50</v>
          </cell>
          <cell r="I2462" t="str">
            <v>B</v>
          </cell>
          <cell r="P2462">
            <v>0.25</v>
          </cell>
        </row>
        <row r="2463">
          <cell r="A2463" t="str">
            <v>1x18C</v>
          </cell>
          <cell r="B2463" t="str">
            <v>CB1</v>
          </cell>
          <cell r="C2463" t="str">
            <v>m</v>
          </cell>
          <cell r="D2463">
            <v>200</v>
          </cell>
          <cell r="E2463">
            <v>0.72199999999999998</v>
          </cell>
          <cell r="F2463">
            <v>144.4</v>
          </cell>
          <cell r="G2463">
            <v>0.25</v>
          </cell>
          <cell r="H2463">
            <v>50</v>
          </cell>
          <cell r="I2463" t="str">
            <v>B</v>
          </cell>
          <cell r="P2463">
            <v>0.25</v>
          </cell>
        </row>
        <row r="2464">
          <cell r="A2464" t="str">
            <v>1x25C</v>
          </cell>
          <cell r="B2464" t="str">
            <v>CB1</v>
          </cell>
          <cell r="C2464" t="str">
            <v>m</v>
          </cell>
          <cell r="D2464">
            <v>200</v>
          </cell>
          <cell r="E2464">
            <v>0.95799999999999996</v>
          </cell>
          <cell r="F2464">
            <v>191.6</v>
          </cell>
          <cell r="G2464">
            <v>0.3</v>
          </cell>
          <cell r="H2464">
            <v>60</v>
          </cell>
          <cell r="I2464" t="str">
            <v>B</v>
          </cell>
          <cell r="P2464">
            <v>0.3</v>
          </cell>
        </row>
        <row r="2465">
          <cell r="A2465" t="str">
            <v xml:space="preserve"> </v>
          </cell>
          <cell r="B2465" t="str">
            <v xml:space="preserve"> </v>
          </cell>
          <cell r="F2465">
            <v>0</v>
          </cell>
          <cell r="H2465">
            <v>0</v>
          </cell>
          <cell r="P2465">
            <v>0</v>
          </cell>
        </row>
        <row r="2466">
          <cell r="A2466" t="str">
            <v>Lançamento e ligação de cabo de instrumentação - 1,0 mm² + blindagem</v>
          </cell>
          <cell r="B2466" t="str">
            <v xml:space="preserve"> </v>
          </cell>
          <cell r="C2466" t="str">
            <v>m</v>
          </cell>
          <cell r="D2466">
            <v>800</v>
          </cell>
          <cell r="E2466">
            <v>0.22900000000000001</v>
          </cell>
          <cell r="F2466">
            <v>183.2</v>
          </cell>
          <cell r="G2466">
            <v>0.15</v>
          </cell>
          <cell r="H2466">
            <v>120</v>
          </cell>
          <cell r="I2466" t="str">
            <v>B</v>
          </cell>
          <cell r="P2466">
            <v>0.15</v>
          </cell>
        </row>
        <row r="2467">
          <cell r="A2467" t="str">
            <v>1x2C</v>
          </cell>
          <cell r="B2467" t="str">
            <v>CB1</v>
          </cell>
          <cell r="F2467">
            <v>0</v>
          </cell>
          <cell r="H2467">
            <v>0</v>
          </cell>
          <cell r="P2467">
            <v>0</v>
          </cell>
        </row>
        <row r="2468">
          <cell r="F2468">
            <v>0</v>
          </cell>
          <cell r="H2468">
            <v>0</v>
          </cell>
          <cell r="P2468">
            <v>0</v>
          </cell>
        </row>
        <row r="2469">
          <cell r="A2469" t="str">
            <v>Eletroduto rígido tipo AC- (Vara de 3 m):</v>
          </cell>
          <cell r="F2469">
            <v>0</v>
          </cell>
          <cell r="H2469">
            <v>0</v>
          </cell>
          <cell r="P2469">
            <v>0</v>
          </cell>
        </row>
        <row r="2470">
          <cell r="A2470" t="str">
            <v>Diâmetro 3/4"</v>
          </cell>
          <cell r="B2470" t="str">
            <v>ELAG</v>
          </cell>
          <cell r="C2470" t="str">
            <v>m</v>
          </cell>
          <cell r="D2470">
            <v>295</v>
          </cell>
          <cell r="E2470">
            <v>1.7699999999999998</v>
          </cell>
          <cell r="F2470">
            <v>522.15</v>
          </cell>
          <cell r="G2470">
            <v>1.25</v>
          </cell>
          <cell r="H2470">
            <v>368.75</v>
          </cell>
          <cell r="I2470" t="str">
            <v>LE</v>
          </cell>
          <cell r="P2470">
            <v>1.25</v>
          </cell>
        </row>
        <row r="2471">
          <cell r="A2471" t="str">
            <v>Diâmetro 1"</v>
          </cell>
          <cell r="B2471" t="str">
            <v>ELAG</v>
          </cell>
          <cell r="C2471" t="str">
            <v>m</v>
          </cell>
          <cell r="D2471">
            <v>75</v>
          </cell>
          <cell r="E2471">
            <v>2.63</v>
          </cell>
          <cell r="F2471">
            <v>197.25</v>
          </cell>
          <cell r="G2471">
            <v>1.25</v>
          </cell>
          <cell r="H2471">
            <v>93.75</v>
          </cell>
          <cell r="I2471" t="str">
            <v>LE</v>
          </cell>
          <cell r="P2471">
            <v>1.25</v>
          </cell>
        </row>
        <row r="2472">
          <cell r="A2472" t="str">
            <v>Diâmetro 11/2"</v>
          </cell>
          <cell r="B2472" t="str">
            <v>ELAG</v>
          </cell>
          <cell r="C2472" t="str">
            <v>m</v>
          </cell>
          <cell r="D2472">
            <v>180</v>
          </cell>
          <cell r="E2472">
            <v>4.24</v>
          </cell>
          <cell r="F2472">
            <v>763.2</v>
          </cell>
          <cell r="G2472">
            <v>1.25</v>
          </cell>
          <cell r="H2472">
            <v>225</v>
          </cell>
          <cell r="I2472" t="str">
            <v>LE</v>
          </cell>
          <cell r="P2472">
            <v>1.25</v>
          </cell>
        </row>
        <row r="2473">
          <cell r="A2473" t="str">
            <v>Diâmetro 2"</v>
          </cell>
          <cell r="B2473" t="str">
            <v>ELAG</v>
          </cell>
          <cell r="C2473" t="str">
            <v>m</v>
          </cell>
          <cell r="D2473">
            <v>242</v>
          </cell>
          <cell r="E2473">
            <v>5.66</v>
          </cell>
          <cell r="F2473">
            <v>1369.72</v>
          </cell>
          <cell r="G2473">
            <v>1.5</v>
          </cell>
          <cell r="H2473">
            <v>363</v>
          </cell>
          <cell r="I2473" t="str">
            <v>LE</v>
          </cell>
          <cell r="P2473">
            <v>1.5</v>
          </cell>
        </row>
        <row r="2474">
          <cell r="A2474" t="str">
            <v>Diâmetro 2 1/2"</v>
          </cell>
          <cell r="B2474" t="str">
            <v>ELAG</v>
          </cell>
          <cell r="C2474" t="str">
            <v>m</v>
          </cell>
          <cell r="D2474">
            <v>119</v>
          </cell>
          <cell r="E2474">
            <v>8.9</v>
          </cell>
          <cell r="F2474">
            <v>1059.0999999999999</v>
          </cell>
          <cell r="G2474">
            <v>1.5</v>
          </cell>
          <cell r="H2474">
            <v>178.5</v>
          </cell>
          <cell r="I2474" t="str">
            <v>LE</v>
          </cell>
          <cell r="P2474">
            <v>1.5</v>
          </cell>
        </row>
        <row r="2475">
          <cell r="A2475" t="str">
            <v>Diâmetro 3"</v>
          </cell>
          <cell r="B2475" t="str">
            <v>ELAG</v>
          </cell>
          <cell r="C2475" t="str">
            <v>m</v>
          </cell>
          <cell r="D2475">
            <v>36</v>
          </cell>
          <cell r="E2475">
            <v>11.6</v>
          </cell>
          <cell r="F2475">
            <v>417.6</v>
          </cell>
          <cell r="G2475">
            <v>1.5</v>
          </cell>
          <cell r="H2475">
            <v>54</v>
          </cell>
          <cell r="I2475" t="str">
            <v>LE</v>
          </cell>
          <cell r="P2475">
            <v>1.5</v>
          </cell>
        </row>
        <row r="2476">
          <cell r="A2476" t="str">
            <v>Diâmetro 4"</v>
          </cell>
          <cell r="B2476" t="str">
            <v>ELAG</v>
          </cell>
          <cell r="F2476">
            <v>0</v>
          </cell>
          <cell r="H2476">
            <v>0</v>
          </cell>
          <cell r="I2476" t="str">
            <v>LE</v>
          </cell>
          <cell r="P2476">
            <v>0</v>
          </cell>
        </row>
        <row r="2477">
          <cell r="F2477">
            <v>0</v>
          </cell>
          <cell r="H2477">
            <v>0</v>
          </cell>
          <cell r="P2477">
            <v>0</v>
          </cell>
        </row>
        <row r="2478">
          <cell r="A2478" t="str">
            <v>Eletroduto flexível (peça de 1,5 m):</v>
          </cell>
          <cell r="F2478">
            <v>0</v>
          </cell>
          <cell r="H2478">
            <v>0</v>
          </cell>
          <cell r="P2478">
            <v>0</v>
          </cell>
        </row>
        <row r="2479">
          <cell r="A2479" t="str">
            <v>Diâmetro 3/4"</v>
          </cell>
          <cell r="B2479" t="str">
            <v>ELFL</v>
          </cell>
          <cell r="C2479" t="str">
            <v>PC</v>
          </cell>
          <cell r="D2479">
            <v>630</v>
          </cell>
          <cell r="E2479">
            <v>0.88</v>
          </cell>
          <cell r="F2479">
            <v>554.4</v>
          </cell>
          <cell r="G2479">
            <v>4.5</v>
          </cell>
          <cell r="H2479">
            <v>2835</v>
          </cell>
          <cell r="I2479" t="str">
            <v>LE</v>
          </cell>
          <cell r="P2479">
            <v>4.5</v>
          </cell>
        </row>
        <row r="2480">
          <cell r="A2480" t="str">
            <v>Diâmetro 1/2"</v>
          </cell>
          <cell r="B2480" t="str">
            <v>ELFL</v>
          </cell>
          <cell r="C2480" t="str">
            <v>PC</v>
          </cell>
          <cell r="D2480">
            <v>75</v>
          </cell>
          <cell r="E2480">
            <v>0.5</v>
          </cell>
          <cell r="F2480">
            <v>37.5</v>
          </cell>
          <cell r="G2480">
            <v>4.5</v>
          </cell>
          <cell r="H2480">
            <v>337.5</v>
          </cell>
          <cell r="I2480" t="str">
            <v>LE</v>
          </cell>
          <cell r="P2480">
            <v>4.5</v>
          </cell>
        </row>
        <row r="2481">
          <cell r="F2481">
            <v>0</v>
          </cell>
          <cell r="H2481">
            <v>0</v>
          </cell>
          <cell r="P2481">
            <v>0</v>
          </cell>
        </row>
        <row r="2482">
          <cell r="A2482" t="str">
            <v>Caixa comando local:</v>
          </cell>
          <cell r="F2482">
            <v>0</v>
          </cell>
          <cell r="H2482">
            <v>0</v>
          </cell>
          <cell r="P2482">
            <v>0</v>
          </cell>
        </row>
        <row r="2483">
          <cell r="A2483" t="str">
            <v>2 botões</v>
          </cell>
          <cell r="B2483" t="str">
            <v>CX</v>
          </cell>
          <cell r="C2483" t="str">
            <v>UNID.</v>
          </cell>
          <cell r="D2483">
            <v>30</v>
          </cell>
          <cell r="E2483">
            <v>10</v>
          </cell>
          <cell r="F2483">
            <v>300</v>
          </cell>
          <cell r="G2483">
            <v>8</v>
          </cell>
          <cell r="H2483">
            <v>240</v>
          </cell>
          <cell r="I2483" t="str">
            <v>Q</v>
          </cell>
          <cell r="P2483">
            <v>8</v>
          </cell>
        </row>
        <row r="2484">
          <cell r="F2484">
            <v>0</v>
          </cell>
          <cell r="H2484">
            <v>0</v>
          </cell>
          <cell r="P2484">
            <v>0</v>
          </cell>
        </row>
        <row r="2485">
          <cell r="A2485" t="str">
            <v>Instalação de caixa de passagem 400 x 400 x 150</v>
          </cell>
          <cell r="B2485" t="str">
            <v>CX</v>
          </cell>
          <cell r="C2485" t="str">
            <v>UNID.</v>
          </cell>
          <cell r="D2485">
            <v>10</v>
          </cell>
          <cell r="E2485">
            <v>30</v>
          </cell>
          <cell r="F2485">
            <v>300</v>
          </cell>
          <cell r="G2485">
            <v>10</v>
          </cell>
          <cell r="H2485">
            <v>100</v>
          </cell>
          <cell r="I2485" t="str">
            <v>LE</v>
          </cell>
          <cell r="P2485">
            <v>10</v>
          </cell>
        </row>
        <row r="2486">
          <cell r="F2486">
            <v>0</v>
          </cell>
          <cell r="H2486">
            <v>0</v>
          </cell>
          <cell r="P2486">
            <v>0</v>
          </cell>
        </row>
        <row r="2487">
          <cell r="A2487" t="str">
            <v>Instalação e interligação de caixa de bornes com 30 bornes.</v>
          </cell>
          <cell r="B2487" t="str">
            <v>CX</v>
          </cell>
          <cell r="C2487" t="str">
            <v>UNID.</v>
          </cell>
          <cell r="D2487">
            <v>30</v>
          </cell>
          <cell r="E2487">
            <v>30</v>
          </cell>
          <cell r="F2487">
            <v>900</v>
          </cell>
          <cell r="G2487">
            <v>30</v>
          </cell>
          <cell r="H2487">
            <v>900</v>
          </cell>
          <cell r="I2487" t="str">
            <v>Q</v>
          </cell>
          <cell r="P2487">
            <v>30</v>
          </cell>
        </row>
        <row r="2488">
          <cell r="F2488">
            <v>0</v>
          </cell>
          <cell r="H2488">
            <v>0</v>
          </cell>
          <cell r="P2488">
            <v>0</v>
          </cell>
        </row>
        <row r="2489">
          <cell r="A2489" t="str">
            <v>ÁREA - CONCENTRAÇÃO DE GROSSOS</v>
          </cell>
          <cell r="F2489">
            <v>0</v>
          </cell>
          <cell r="H2489">
            <v>0</v>
          </cell>
          <cell r="P2489">
            <v>0</v>
          </cell>
        </row>
        <row r="2490">
          <cell r="A2490" t="str">
            <v>Instalação e interligação de válvula de bloqueio “guilhotina”, (diâmetros: 4", 10")</v>
          </cell>
          <cell r="B2490" t="str">
            <v>FV</v>
          </cell>
          <cell r="C2490" t="str">
            <v>CJ</v>
          </cell>
          <cell r="D2490">
            <v>13</v>
          </cell>
          <cell r="E2490">
            <v>10</v>
          </cell>
          <cell r="F2490">
            <v>130</v>
          </cell>
          <cell r="G2490">
            <v>20</v>
          </cell>
          <cell r="H2490">
            <v>260</v>
          </cell>
          <cell r="I2490" t="str">
            <v>N</v>
          </cell>
          <cell r="P2490">
            <v>20</v>
          </cell>
        </row>
        <row r="2491">
          <cell r="F2491">
            <v>0</v>
          </cell>
          <cell r="H2491">
            <v>0</v>
          </cell>
          <cell r="P2491">
            <v>0</v>
          </cell>
        </row>
        <row r="2492">
          <cell r="A2492" t="str">
            <v>Instalação de manômetros</v>
          </cell>
          <cell r="B2492" t="str">
            <v>PI</v>
          </cell>
          <cell r="C2492" t="str">
            <v>UNID.</v>
          </cell>
          <cell r="D2492">
            <v>23</v>
          </cell>
          <cell r="E2492">
            <v>10</v>
          </cell>
          <cell r="F2492">
            <v>230</v>
          </cell>
          <cell r="G2492">
            <v>8</v>
          </cell>
          <cell r="H2492">
            <v>184</v>
          </cell>
          <cell r="I2492" t="str">
            <v>N</v>
          </cell>
          <cell r="P2492">
            <v>8</v>
          </cell>
        </row>
        <row r="2493">
          <cell r="F2493">
            <v>0</v>
          </cell>
          <cell r="H2493">
            <v>0</v>
          </cell>
          <cell r="P2493">
            <v>0</v>
          </cell>
        </row>
        <row r="2494">
          <cell r="A2494" t="str">
            <v>Instalação e interligação de chave de vazão</v>
          </cell>
          <cell r="B2494" t="str">
            <v>FSL</v>
          </cell>
          <cell r="C2494" t="str">
            <v>UNID.</v>
          </cell>
          <cell r="D2494">
            <v>8</v>
          </cell>
          <cell r="E2494">
            <v>10</v>
          </cell>
          <cell r="F2494">
            <v>80</v>
          </cell>
          <cell r="G2494">
            <v>8</v>
          </cell>
          <cell r="H2494">
            <v>64</v>
          </cell>
          <cell r="I2494" t="str">
            <v>N</v>
          </cell>
          <cell r="P2494">
            <v>8</v>
          </cell>
        </row>
        <row r="2495">
          <cell r="F2495">
            <v>0</v>
          </cell>
          <cell r="H2495">
            <v>0</v>
          </cell>
          <cell r="P2495">
            <v>0</v>
          </cell>
        </row>
        <row r="2496">
          <cell r="A2496" t="str">
            <v>Instalação e interligação de válvula solenóide, (diâmetros: 1")</v>
          </cell>
          <cell r="B2496" t="str">
            <v>SV</v>
          </cell>
          <cell r="F2496">
            <v>0</v>
          </cell>
          <cell r="H2496">
            <v>0</v>
          </cell>
          <cell r="P2496">
            <v>0</v>
          </cell>
        </row>
        <row r="2497">
          <cell r="F2497">
            <v>0</v>
          </cell>
          <cell r="H2497">
            <v>0</v>
          </cell>
          <cell r="P2497">
            <v>0</v>
          </cell>
        </row>
        <row r="2498">
          <cell r="A2498" t="str">
            <v>Instalação e interligação de válvula de controle borboleta, (diâmetros: 2")</v>
          </cell>
          <cell r="F2498">
            <v>0</v>
          </cell>
          <cell r="H2498">
            <v>0</v>
          </cell>
          <cell r="P2498">
            <v>0</v>
          </cell>
        </row>
        <row r="2499">
          <cell r="F2499">
            <v>0</v>
          </cell>
          <cell r="H2499">
            <v>0</v>
          </cell>
          <cell r="P2499">
            <v>0</v>
          </cell>
        </row>
        <row r="2500">
          <cell r="A2500" t="str">
            <v>Instalação de válvula de bloqueio “mangote tubular”, (diâmetros: 4", 6")</v>
          </cell>
          <cell r="B2500" t="str">
            <v>FV</v>
          </cell>
          <cell r="C2500" t="str">
            <v>UNID.</v>
          </cell>
          <cell r="D2500">
            <v>8</v>
          </cell>
          <cell r="E2500">
            <v>10</v>
          </cell>
          <cell r="F2500">
            <v>80</v>
          </cell>
          <cell r="G2500">
            <v>20</v>
          </cell>
          <cell r="H2500">
            <v>160</v>
          </cell>
          <cell r="I2500" t="str">
            <v>N</v>
          </cell>
          <cell r="P2500">
            <v>20</v>
          </cell>
        </row>
        <row r="2501">
          <cell r="F2501">
            <v>0</v>
          </cell>
          <cell r="H2501">
            <v>0</v>
          </cell>
          <cell r="P2501">
            <v>0</v>
          </cell>
        </row>
        <row r="2502">
          <cell r="A2502" t="str">
            <v>Instalação e interligação de válvula de bloqueio “pinch mangote”, (diâmetros: 3")</v>
          </cell>
          <cell r="B2502" t="str">
            <v>FV</v>
          </cell>
          <cell r="F2502">
            <v>0</v>
          </cell>
          <cell r="H2502">
            <v>0</v>
          </cell>
          <cell r="P2502">
            <v>0</v>
          </cell>
        </row>
        <row r="2503">
          <cell r="F2503">
            <v>0</v>
          </cell>
          <cell r="H2503">
            <v>0</v>
          </cell>
          <cell r="P2503">
            <v>0</v>
          </cell>
        </row>
        <row r="2504">
          <cell r="A2504" t="str">
            <v>Instalação de válvula reguladora de pressão</v>
          </cell>
          <cell r="B2504" t="str">
            <v>PCV</v>
          </cell>
          <cell r="C2504" t="str">
            <v>UNID.</v>
          </cell>
          <cell r="D2504">
            <v>1</v>
          </cell>
          <cell r="E2504">
            <v>10</v>
          </cell>
          <cell r="F2504">
            <v>10</v>
          </cell>
          <cell r="G2504">
            <v>20</v>
          </cell>
          <cell r="H2504">
            <v>20</v>
          </cell>
          <cell r="I2504" t="str">
            <v>N</v>
          </cell>
          <cell r="P2504">
            <v>20</v>
          </cell>
        </row>
        <row r="2505">
          <cell r="F2505">
            <v>0</v>
          </cell>
          <cell r="H2505">
            <v>0</v>
          </cell>
          <cell r="P2505">
            <v>0</v>
          </cell>
        </row>
        <row r="2506">
          <cell r="A2506" t="str">
            <v>Instalação e interligação de fonte / sensor / transmissor de densidade radioativo</v>
          </cell>
          <cell r="B2506" t="str">
            <v>DX/DE/DIT</v>
          </cell>
          <cell r="C2506" t="str">
            <v>CJ</v>
          </cell>
          <cell r="D2506">
            <v>3</v>
          </cell>
          <cell r="E2506">
            <v>10</v>
          </cell>
          <cell r="F2506">
            <v>30</v>
          </cell>
          <cell r="G2506">
            <v>8</v>
          </cell>
          <cell r="H2506">
            <v>24</v>
          </cell>
          <cell r="I2506" t="str">
            <v>N</v>
          </cell>
          <cell r="P2506">
            <v>8</v>
          </cell>
        </row>
        <row r="2507">
          <cell r="F2507">
            <v>0</v>
          </cell>
          <cell r="H2507">
            <v>0</v>
          </cell>
          <cell r="P2507">
            <v>0</v>
          </cell>
        </row>
        <row r="2508">
          <cell r="A2508" t="str">
            <v>Instalação e interligação de medidor magnético de vazão</v>
          </cell>
          <cell r="B2508" t="str">
            <v>FIT</v>
          </cell>
          <cell r="C2508" t="str">
            <v>CJ</v>
          </cell>
          <cell r="D2508">
            <v>3</v>
          </cell>
          <cell r="E2508">
            <v>10</v>
          </cell>
          <cell r="F2508">
            <v>30</v>
          </cell>
          <cell r="G2508">
            <v>8</v>
          </cell>
          <cell r="H2508">
            <v>24</v>
          </cell>
          <cell r="I2508" t="str">
            <v>N</v>
          </cell>
          <cell r="P2508">
            <v>8</v>
          </cell>
        </row>
        <row r="2509">
          <cell r="F2509">
            <v>0</v>
          </cell>
          <cell r="H2509">
            <v>0</v>
          </cell>
          <cell r="P2509">
            <v>0</v>
          </cell>
        </row>
        <row r="2510">
          <cell r="A2510" t="str">
            <v>Instalação e interligação de medidor de nível tipo ultrassônico</v>
          </cell>
          <cell r="B2510" t="str">
            <v>LIT</v>
          </cell>
          <cell r="C2510" t="str">
            <v>CJ</v>
          </cell>
          <cell r="D2510">
            <v>3</v>
          </cell>
          <cell r="E2510">
            <v>10</v>
          </cell>
          <cell r="F2510">
            <v>30</v>
          </cell>
          <cell r="G2510">
            <v>8</v>
          </cell>
          <cell r="H2510">
            <v>24</v>
          </cell>
          <cell r="I2510" t="str">
            <v>N</v>
          </cell>
          <cell r="P2510">
            <v>8</v>
          </cell>
        </row>
        <row r="2511">
          <cell r="F2511">
            <v>0</v>
          </cell>
          <cell r="H2511">
            <v>0</v>
          </cell>
          <cell r="P2511">
            <v>0</v>
          </cell>
        </row>
        <row r="2512">
          <cell r="A2512" t="str">
            <v>Instalação de transmissor de pressão com selo</v>
          </cell>
          <cell r="B2512" t="str">
            <v>PIT</v>
          </cell>
          <cell r="C2512" t="str">
            <v>CJ</v>
          </cell>
          <cell r="D2512">
            <v>2</v>
          </cell>
          <cell r="E2512">
            <v>10</v>
          </cell>
          <cell r="F2512">
            <v>20</v>
          </cell>
          <cell r="G2512">
            <v>8</v>
          </cell>
          <cell r="H2512">
            <v>16</v>
          </cell>
          <cell r="I2512" t="str">
            <v>N</v>
          </cell>
          <cell r="P2512">
            <v>8</v>
          </cell>
        </row>
        <row r="2513">
          <cell r="F2513">
            <v>0</v>
          </cell>
          <cell r="H2513">
            <v>0</v>
          </cell>
          <cell r="P2513">
            <v>0</v>
          </cell>
        </row>
        <row r="2514">
          <cell r="A2514" t="str">
            <v>Instalação e interligação de caixas de válvulas solenóide</v>
          </cell>
          <cell r="B2514" t="str">
            <v>SV</v>
          </cell>
          <cell r="C2514" t="str">
            <v>UNID.</v>
          </cell>
          <cell r="D2514">
            <v>10</v>
          </cell>
          <cell r="E2514">
            <v>10</v>
          </cell>
          <cell r="F2514">
            <v>100</v>
          </cell>
          <cell r="G2514">
            <v>8</v>
          </cell>
          <cell r="H2514">
            <v>80</v>
          </cell>
          <cell r="I2514" t="str">
            <v>N</v>
          </cell>
          <cell r="P2514">
            <v>8</v>
          </cell>
        </row>
        <row r="2515">
          <cell r="F2515">
            <v>0</v>
          </cell>
          <cell r="H2515">
            <v>0</v>
          </cell>
          <cell r="P2515">
            <v>0</v>
          </cell>
        </row>
        <row r="2516">
          <cell r="A2516" t="str">
            <v>Instalação e interligação de caixas locais de aquisição de E/S (2300 x 1200 x 700 mm)</v>
          </cell>
          <cell r="B2516" t="str">
            <v>CAD</v>
          </cell>
          <cell r="C2516" t="str">
            <v>CJ</v>
          </cell>
          <cell r="D2516">
            <v>1</v>
          </cell>
          <cell r="E2516">
            <v>300</v>
          </cell>
          <cell r="F2516">
            <v>300</v>
          </cell>
          <cell r="G2516">
            <v>250</v>
          </cell>
          <cell r="H2516">
            <v>250</v>
          </cell>
          <cell r="I2516" t="str">
            <v>Q</v>
          </cell>
          <cell r="P2516">
            <v>250</v>
          </cell>
        </row>
        <row r="2517">
          <cell r="F2517">
            <v>0</v>
          </cell>
          <cell r="H2517">
            <v>0</v>
          </cell>
          <cell r="P2517">
            <v>0</v>
          </cell>
        </row>
        <row r="2518">
          <cell r="A2518" t="str">
            <v>Instalação e interligação de postos de comunicação de voz</v>
          </cell>
          <cell r="B2518" t="str">
            <v xml:space="preserve"> </v>
          </cell>
          <cell r="C2518" t="str">
            <v>UNID.</v>
          </cell>
          <cell r="D2518">
            <v>5</v>
          </cell>
          <cell r="E2518">
            <v>10</v>
          </cell>
          <cell r="F2518">
            <v>50</v>
          </cell>
          <cell r="G2518">
            <v>8</v>
          </cell>
          <cell r="H2518">
            <v>40</v>
          </cell>
          <cell r="I2518" t="str">
            <v>Q</v>
          </cell>
          <cell r="P2518">
            <v>8</v>
          </cell>
        </row>
        <row r="2519">
          <cell r="F2519">
            <v>0</v>
          </cell>
          <cell r="H2519">
            <v>0</v>
          </cell>
          <cell r="P2519">
            <v>0</v>
          </cell>
        </row>
        <row r="2520">
          <cell r="A2520" t="str">
            <v>Lançamento e ligação de cabo de controle - 1,5 mm²</v>
          </cell>
          <cell r="B2520" t="str">
            <v xml:space="preserve"> </v>
          </cell>
          <cell r="F2520">
            <v>0</v>
          </cell>
          <cell r="H2520">
            <v>0</v>
          </cell>
          <cell r="P2520">
            <v>0</v>
          </cell>
        </row>
        <row r="2521">
          <cell r="A2521" t="str">
            <v>1x2C</v>
          </cell>
          <cell r="B2521" t="str">
            <v>CB1</v>
          </cell>
          <cell r="C2521" t="str">
            <v>m</v>
          </cell>
          <cell r="D2521">
            <v>200</v>
          </cell>
          <cell r="E2521">
            <v>0.20399999999999999</v>
          </cell>
          <cell r="F2521">
            <v>40.799999999999997</v>
          </cell>
          <cell r="G2521">
            <v>0.15</v>
          </cell>
          <cell r="H2521">
            <v>30</v>
          </cell>
          <cell r="I2521" t="str">
            <v>B</v>
          </cell>
          <cell r="P2521">
            <v>0.15</v>
          </cell>
        </row>
        <row r="2522">
          <cell r="A2522" t="str">
            <v>1x3C</v>
          </cell>
          <cell r="B2522" t="str">
            <v>CB1</v>
          </cell>
          <cell r="C2522" t="str">
            <v>m</v>
          </cell>
          <cell r="D2522">
            <v>300</v>
          </cell>
          <cell r="E2522">
            <v>0.22900000000000001</v>
          </cell>
          <cell r="F2522">
            <v>68.7</v>
          </cell>
          <cell r="G2522">
            <v>0.15</v>
          </cell>
          <cell r="H2522">
            <v>45</v>
          </cell>
          <cell r="I2522" t="str">
            <v>B</v>
          </cell>
          <cell r="P2522">
            <v>0.15</v>
          </cell>
        </row>
        <row r="2523">
          <cell r="A2523" t="str">
            <v>1x5C</v>
          </cell>
          <cell r="B2523" t="str">
            <v>CB1</v>
          </cell>
          <cell r="C2523" t="str">
            <v>m</v>
          </cell>
          <cell r="D2523">
            <v>200</v>
          </cell>
          <cell r="E2523">
            <v>0.29099999999999998</v>
          </cell>
          <cell r="F2523">
            <v>58.2</v>
          </cell>
          <cell r="G2523">
            <v>0.2</v>
          </cell>
          <cell r="H2523">
            <v>40</v>
          </cell>
          <cell r="I2523" t="str">
            <v>B</v>
          </cell>
          <cell r="P2523">
            <v>0.2</v>
          </cell>
        </row>
        <row r="2524">
          <cell r="A2524" t="str">
            <v>1x7C</v>
          </cell>
          <cell r="B2524" t="str">
            <v>CB1</v>
          </cell>
          <cell r="C2524" t="str">
            <v>m</v>
          </cell>
          <cell r="D2524">
            <v>400</v>
          </cell>
          <cell r="E2524">
            <v>0.34499999999999997</v>
          </cell>
          <cell r="F2524">
            <v>138</v>
          </cell>
          <cell r="G2524">
            <v>0.2</v>
          </cell>
          <cell r="H2524">
            <v>80</v>
          </cell>
          <cell r="I2524" t="str">
            <v>B</v>
          </cell>
          <cell r="P2524">
            <v>0.2</v>
          </cell>
        </row>
        <row r="2525">
          <cell r="A2525" t="str">
            <v xml:space="preserve"> </v>
          </cell>
          <cell r="B2525" t="str">
            <v xml:space="preserve"> </v>
          </cell>
          <cell r="F2525">
            <v>0</v>
          </cell>
          <cell r="H2525">
            <v>0</v>
          </cell>
          <cell r="P2525">
            <v>0</v>
          </cell>
        </row>
        <row r="2526">
          <cell r="A2526" t="str">
            <v>Lançamento e ligação de cabo de instrumentação - 1,0 mm² + blindagem</v>
          </cell>
          <cell r="B2526" t="str">
            <v xml:space="preserve"> </v>
          </cell>
          <cell r="F2526">
            <v>0</v>
          </cell>
          <cell r="H2526">
            <v>0</v>
          </cell>
          <cell r="P2526">
            <v>0</v>
          </cell>
        </row>
        <row r="2527">
          <cell r="A2527" t="str">
            <v>1x2C</v>
          </cell>
          <cell r="B2527" t="str">
            <v>CB1</v>
          </cell>
          <cell r="C2527" t="str">
            <v>m</v>
          </cell>
          <cell r="D2527">
            <v>400</v>
          </cell>
          <cell r="E2527">
            <v>0.20399999999999999</v>
          </cell>
          <cell r="F2527">
            <v>81.599999999999994</v>
          </cell>
          <cell r="G2527">
            <v>0.15</v>
          </cell>
          <cell r="H2527">
            <v>60</v>
          </cell>
          <cell r="I2527" t="str">
            <v>B</v>
          </cell>
          <cell r="P2527">
            <v>0.15</v>
          </cell>
        </row>
        <row r="2528">
          <cell r="F2528">
            <v>0</v>
          </cell>
          <cell r="H2528">
            <v>0</v>
          </cell>
          <cell r="P2528">
            <v>0</v>
          </cell>
        </row>
        <row r="2529">
          <cell r="A2529" t="str">
            <v>Eletroduto rígido tipo AC- (Vara de 3 m):</v>
          </cell>
          <cell r="F2529">
            <v>0</v>
          </cell>
          <cell r="H2529">
            <v>0</v>
          </cell>
          <cell r="P2529">
            <v>0</v>
          </cell>
        </row>
        <row r="2530">
          <cell r="A2530" t="str">
            <v>Diâmetro 3/4"</v>
          </cell>
          <cell r="B2530" t="str">
            <v>ELAG</v>
          </cell>
          <cell r="C2530" t="str">
            <v>m</v>
          </cell>
          <cell r="D2530">
            <v>118</v>
          </cell>
          <cell r="E2530">
            <v>1.7699999999999998</v>
          </cell>
          <cell r="F2530">
            <v>208.86</v>
          </cell>
          <cell r="G2530">
            <v>1.25</v>
          </cell>
          <cell r="H2530">
            <v>147.5</v>
          </cell>
          <cell r="I2530" t="str">
            <v>LE</v>
          </cell>
          <cell r="P2530">
            <v>1.25</v>
          </cell>
        </row>
        <row r="2531">
          <cell r="A2531" t="str">
            <v>Diâmetro 1"</v>
          </cell>
          <cell r="B2531" t="str">
            <v>ELAG</v>
          </cell>
          <cell r="C2531" t="str">
            <v>m</v>
          </cell>
          <cell r="D2531">
            <v>30</v>
          </cell>
          <cell r="E2531">
            <v>2.63</v>
          </cell>
          <cell r="F2531">
            <v>78.900000000000006</v>
          </cell>
          <cell r="G2531">
            <v>1.25</v>
          </cell>
          <cell r="H2531">
            <v>37.5</v>
          </cell>
          <cell r="I2531" t="str">
            <v>LE</v>
          </cell>
          <cell r="P2531">
            <v>1.25</v>
          </cell>
        </row>
        <row r="2532">
          <cell r="A2532" t="str">
            <v>Diâmetro 11/2"</v>
          </cell>
          <cell r="B2532" t="str">
            <v>ELAG</v>
          </cell>
          <cell r="C2532" t="str">
            <v>m</v>
          </cell>
          <cell r="D2532">
            <v>72</v>
          </cell>
          <cell r="E2532">
            <v>4.24</v>
          </cell>
          <cell r="F2532">
            <v>305.27999999999997</v>
          </cell>
          <cell r="G2532">
            <v>1.25</v>
          </cell>
          <cell r="H2532">
            <v>90</v>
          </cell>
          <cell r="I2532" t="str">
            <v>LE</v>
          </cell>
          <cell r="P2532">
            <v>1.25</v>
          </cell>
        </row>
        <row r="2533">
          <cell r="A2533" t="str">
            <v>Diâmetro 2"</v>
          </cell>
          <cell r="B2533" t="str">
            <v>ELAG</v>
          </cell>
          <cell r="C2533" t="str">
            <v>m</v>
          </cell>
          <cell r="D2533">
            <v>174</v>
          </cell>
          <cell r="E2533">
            <v>5.66</v>
          </cell>
          <cell r="F2533">
            <v>984.84</v>
          </cell>
          <cell r="G2533">
            <v>1.5</v>
          </cell>
          <cell r="H2533">
            <v>261</v>
          </cell>
          <cell r="I2533" t="str">
            <v>LE</v>
          </cell>
          <cell r="P2533">
            <v>1.5</v>
          </cell>
        </row>
        <row r="2534">
          <cell r="A2534" t="str">
            <v>Diâmetro 2 1/2"</v>
          </cell>
          <cell r="B2534" t="str">
            <v>ELAG</v>
          </cell>
          <cell r="C2534" t="str">
            <v>m</v>
          </cell>
          <cell r="D2534">
            <v>27</v>
          </cell>
          <cell r="E2534">
            <v>8.9</v>
          </cell>
          <cell r="F2534">
            <v>240.3</v>
          </cell>
          <cell r="G2534">
            <v>1.5</v>
          </cell>
          <cell r="H2534">
            <v>40.5</v>
          </cell>
          <cell r="I2534" t="str">
            <v>LE</v>
          </cell>
          <cell r="P2534">
            <v>1.5</v>
          </cell>
        </row>
        <row r="2535">
          <cell r="F2535">
            <v>0</v>
          </cell>
          <cell r="H2535">
            <v>0</v>
          </cell>
          <cell r="P2535">
            <v>0</v>
          </cell>
        </row>
        <row r="2536">
          <cell r="A2536" t="str">
            <v>Eletroduto flexível (peça de 1,5 m):</v>
          </cell>
          <cell r="F2536">
            <v>0</v>
          </cell>
          <cell r="H2536">
            <v>0</v>
          </cell>
          <cell r="P2536">
            <v>0</v>
          </cell>
        </row>
        <row r="2537">
          <cell r="A2537" t="str">
            <v>Diâmetro 3/4"</v>
          </cell>
          <cell r="B2537" t="str">
            <v>ELFL</v>
          </cell>
          <cell r="C2537" t="str">
            <v>PC</v>
          </cell>
          <cell r="D2537">
            <v>252</v>
          </cell>
          <cell r="E2537">
            <v>0.88</v>
          </cell>
          <cell r="F2537">
            <v>221.76</v>
          </cell>
          <cell r="G2537">
            <v>4.5</v>
          </cell>
          <cell r="H2537">
            <v>1134</v>
          </cell>
          <cell r="I2537" t="str">
            <v>LE</v>
          </cell>
          <cell r="P2537">
            <v>4.5</v>
          </cell>
        </row>
        <row r="2538">
          <cell r="A2538" t="str">
            <v>Diâmetro 1/2"</v>
          </cell>
          <cell r="B2538" t="str">
            <v>ELFL</v>
          </cell>
          <cell r="C2538" t="str">
            <v>PC</v>
          </cell>
          <cell r="D2538">
            <v>30</v>
          </cell>
          <cell r="E2538">
            <v>0.5</v>
          </cell>
          <cell r="F2538">
            <v>15</v>
          </cell>
          <cell r="G2538">
            <v>4.5</v>
          </cell>
          <cell r="H2538">
            <v>135</v>
          </cell>
          <cell r="I2538" t="str">
            <v>LE</v>
          </cell>
          <cell r="P2538">
            <v>4.5</v>
          </cell>
        </row>
        <row r="2539">
          <cell r="F2539">
            <v>0</v>
          </cell>
          <cell r="H2539">
            <v>0</v>
          </cell>
          <cell r="P2539">
            <v>0</v>
          </cell>
        </row>
        <row r="2540">
          <cell r="A2540" t="str">
            <v>Caixa comando local:</v>
          </cell>
          <cell r="F2540">
            <v>0</v>
          </cell>
          <cell r="H2540">
            <v>0</v>
          </cell>
          <cell r="P2540">
            <v>0</v>
          </cell>
        </row>
        <row r="2541">
          <cell r="A2541" t="str">
            <v>2 botões</v>
          </cell>
          <cell r="B2541" t="str">
            <v>CX</v>
          </cell>
          <cell r="C2541" t="str">
            <v>UNID.</v>
          </cell>
          <cell r="D2541">
            <v>6</v>
          </cell>
          <cell r="E2541">
            <v>10</v>
          </cell>
          <cell r="F2541">
            <v>60</v>
          </cell>
          <cell r="G2541">
            <v>8</v>
          </cell>
          <cell r="H2541">
            <v>48</v>
          </cell>
          <cell r="I2541" t="str">
            <v>Q</v>
          </cell>
          <cell r="P2541">
            <v>8</v>
          </cell>
        </row>
        <row r="2542">
          <cell r="F2542">
            <v>0</v>
          </cell>
          <cell r="H2542">
            <v>0</v>
          </cell>
          <cell r="P2542">
            <v>0</v>
          </cell>
        </row>
        <row r="2543">
          <cell r="A2543" t="str">
            <v>Instalação de caixa de passagem 400 x 400 x 150</v>
          </cell>
          <cell r="B2543" t="str">
            <v>CX</v>
          </cell>
          <cell r="C2543" t="str">
            <v>UNID.</v>
          </cell>
          <cell r="D2543">
            <v>3</v>
          </cell>
          <cell r="E2543">
            <v>30</v>
          </cell>
          <cell r="F2543">
            <v>90</v>
          </cell>
          <cell r="G2543">
            <v>10</v>
          </cell>
          <cell r="H2543">
            <v>30</v>
          </cell>
          <cell r="I2543" t="str">
            <v>LE</v>
          </cell>
          <cell r="P2543">
            <v>10</v>
          </cell>
        </row>
        <row r="2544">
          <cell r="F2544">
            <v>0</v>
          </cell>
          <cell r="H2544">
            <v>0</v>
          </cell>
          <cell r="P2544">
            <v>0</v>
          </cell>
        </row>
        <row r="2545">
          <cell r="A2545" t="str">
            <v>Instalação e interligação de caixa de bornes com 30 bornes.</v>
          </cell>
          <cell r="B2545" t="str">
            <v>CX</v>
          </cell>
          <cell r="C2545" t="str">
            <v>UNID.</v>
          </cell>
          <cell r="D2545">
            <v>6</v>
          </cell>
          <cell r="E2545">
            <v>30</v>
          </cell>
          <cell r="F2545">
            <v>180</v>
          </cell>
          <cell r="G2545">
            <v>30</v>
          </cell>
          <cell r="H2545">
            <v>180</v>
          </cell>
          <cell r="I2545" t="str">
            <v>Q</v>
          </cell>
          <cell r="P2545">
            <v>30</v>
          </cell>
        </row>
        <row r="2546">
          <cell r="F2546">
            <v>0</v>
          </cell>
          <cell r="H2546">
            <v>0</v>
          </cell>
          <cell r="P2546">
            <v>0</v>
          </cell>
        </row>
        <row r="2547">
          <cell r="A2547" t="str">
            <v>Instalação e interligação de caixas de válvulas solenóide.</v>
          </cell>
          <cell r="B2547" t="str">
            <v>CC</v>
          </cell>
          <cell r="C2547" t="str">
            <v>UNID.</v>
          </cell>
          <cell r="D2547">
            <v>9</v>
          </cell>
          <cell r="E2547">
            <v>30</v>
          </cell>
          <cell r="F2547">
            <v>270</v>
          </cell>
          <cell r="G2547">
            <v>20</v>
          </cell>
          <cell r="H2547">
            <v>180</v>
          </cell>
          <cell r="I2547" t="str">
            <v>N</v>
          </cell>
          <cell r="P2547">
            <v>20</v>
          </cell>
        </row>
        <row r="2548">
          <cell r="F2548">
            <v>0</v>
          </cell>
          <cell r="H2548">
            <v>0</v>
          </cell>
          <cell r="P2548">
            <v>0</v>
          </cell>
        </row>
        <row r="2549">
          <cell r="A2549" t="str">
            <v>ÁREA - CICLONAGEM E FILTRAGEM</v>
          </cell>
          <cell r="F2549">
            <v>0</v>
          </cell>
          <cell r="H2549">
            <v>0</v>
          </cell>
          <cell r="P2549">
            <v>0</v>
          </cell>
        </row>
        <row r="2550">
          <cell r="A2550" t="str">
            <v>Instalação e interligação de válvula de bloqueio “guilhotina”, (diâmetros: 3", 18")</v>
          </cell>
          <cell r="B2550" t="str">
            <v>FV</v>
          </cell>
          <cell r="C2550" t="str">
            <v>CJ</v>
          </cell>
          <cell r="D2550">
            <v>18</v>
          </cell>
          <cell r="E2550">
            <v>10</v>
          </cell>
          <cell r="F2550">
            <v>180</v>
          </cell>
          <cell r="G2550">
            <v>20</v>
          </cell>
          <cell r="H2550">
            <v>360</v>
          </cell>
          <cell r="I2550" t="str">
            <v>N</v>
          </cell>
          <cell r="P2550">
            <v>20</v>
          </cell>
        </row>
        <row r="2551">
          <cell r="F2551">
            <v>0</v>
          </cell>
          <cell r="H2551">
            <v>0</v>
          </cell>
          <cell r="P2551">
            <v>0</v>
          </cell>
        </row>
        <row r="2552">
          <cell r="A2552" t="str">
            <v>Válvula de bloqueio "dardo"</v>
          </cell>
          <cell r="B2552" t="str">
            <v>FV</v>
          </cell>
          <cell r="C2552" t="str">
            <v>UNID.</v>
          </cell>
          <cell r="D2552">
            <v>4</v>
          </cell>
          <cell r="E2552">
            <v>10</v>
          </cell>
          <cell r="F2552">
            <v>40</v>
          </cell>
          <cell r="G2552">
            <v>20</v>
          </cell>
          <cell r="H2552">
            <v>80</v>
          </cell>
          <cell r="I2552" t="str">
            <v>N</v>
          </cell>
          <cell r="P2552">
            <v>20</v>
          </cell>
        </row>
        <row r="2553">
          <cell r="F2553">
            <v>0</v>
          </cell>
          <cell r="H2553">
            <v>0</v>
          </cell>
          <cell r="P2553">
            <v>0</v>
          </cell>
        </row>
        <row r="2554">
          <cell r="A2554" t="str">
            <v>Instalação de manômetros</v>
          </cell>
          <cell r="B2554" t="str">
            <v>PI</v>
          </cell>
          <cell r="C2554" t="str">
            <v>UNID.</v>
          </cell>
          <cell r="D2554">
            <v>46</v>
          </cell>
          <cell r="E2554">
            <v>10</v>
          </cell>
          <cell r="F2554">
            <v>460</v>
          </cell>
          <cell r="G2554">
            <v>8</v>
          </cell>
          <cell r="H2554">
            <v>368</v>
          </cell>
          <cell r="I2554" t="str">
            <v>N</v>
          </cell>
          <cell r="P2554">
            <v>8</v>
          </cell>
        </row>
        <row r="2555">
          <cell r="F2555">
            <v>0</v>
          </cell>
          <cell r="H2555">
            <v>0</v>
          </cell>
          <cell r="P2555">
            <v>0</v>
          </cell>
        </row>
        <row r="2556">
          <cell r="A2556" t="str">
            <v>Instalação e interligação de chave de vazão</v>
          </cell>
          <cell r="B2556" t="str">
            <v>FSL</v>
          </cell>
          <cell r="C2556" t="str">
            <v>UNID.</v>
          </cell>
          <cell r="D2556">
            <v>15</v>
          </cell>
          <cell r="E2556">
            <v>10</v>
          </cell>
          <cell r="F2556">
            <v>150</v>
          </cell>
          <cell r="G2556">
            <v>8</v>
          </cell>
          <cell r="H2556">
            <v>120</v>
          </cell>
          <cell r="I2556" t="str">
            <v>N</v>
          </cell>
          <cell r="P2556">
            <v>8</v>
          </cell>
        </row>
        <row r="2557">
          <cell r="F2557">
            <v>0</v>
          </cell>
          <cell r="H2557">
            <v>0</v>
          </cell>
          <cell r="P2557">
            <v>0</v>
          </cell>
        </row>
        <row r="2558">
          <cell r="A2558" t="str">
            <v>Instalação e interligação de válvula solenóide, (diâmetros: 1")</v>
          </cell>
          <cell r="B2558" t="str">
            <v>SV</v>
          </cell>
          <cell r="F2558">
            <v>0</v>
          </cell>
          <cell r="H2558">
            <v>0</v>
          </cell>
          <cell r="P2558">
            <v>0</v>
          </cell>
        </row>
        <row r="2559">
          <cell r="F2559">
            <v>0</v>
          </cell>
          <cell r="H2559">
            <v>0</v>
          </cell>
          <cell r="P2559">
            <v>0</v>
          </cell>
        </row>
        <row r="2560">
          <cell r="A2560" t="str">
            <v>Instalação e interligação de válvula de controle borboleta, (diâmetros: 2", 10")</v>
          </cell>
          <cell r="B2560" t="str">
            <v>LCV</v>
          </cell>
          <cell r="C2560" t="str">
            <v>CJ</v>
          </cell>
          <cell r="D2560">
            <v>1</v>
          </cell>
          <cell r="E2560">
            <v>10</v>
          </cell>
          <cell r="F2560">
            <v>10</v>
          </cell>
          <cell r="G2560">
            <v>20</v>
          </cell>
          <cell r="H2560">
            <v>20</v>
          </cell>
          <cell r="I2560" t="str">
            <v>N</v>
          </cell>
          <cell r="P2560">
            <v>20</v>
          </cell>
        </row>
        <row r="2561">
          <cell r="F2561">
            <v>0</v>
          </cell>
          <cell r="H2561">
            <v>0</v>
          </cell>
          <cell r="P2561">
            <v>0</v>
          </cell>
        </row>
        <row r="2562">
          <cell r="A2562" t="str">
            <v>Instalação e interligação de válvula de bloqueio borboleta, (diâmetros: 3", 18")</v>
          </cell>
          <cell r="B2562" t="str">
            <v>FV</v>
          </cell>
          <cell r="C2562" t="str">
            <v>CJ</v>
          </cell>
          <cell r="D2562">
            <v>8</v>
          </cell>
          <cell r="E2562">
            <v>10</v>
          </cell>
          <cell r="F2562">
            <v>80</v>
          </cell>
          <cell r="G2562">
            <v>20</v>
          </cell>
          <cell r="H2562">
            <v>160</v>
          </cell>
          <cell r="I2562" t="str">
            <v>N</v>
          </cell>
          <cell r="P2562">
            <v>20</v>
          </cell>
        </row>
        <row r="2563">
          <cell r="F2563">
            <v>0</v>
          </cell>
          <cell r="H2563">
            <v>0</v>
          </cell>
          <cell r="P2563">
            <v>0</v>
          </cell>
        </row>
        <row r="2564">
          <cell r="A2564" t="str">
            <v>Instalação de válvula de bloqueio “mangote tubular”, (diâmetros: 4", 6")</v>
          </cell>
          <cell r="B2564" t="str">
            <v>FV</v>
          </cell>
          <cell r="C2564" t="str">
            <v>UNID.</v>
          </cell>
          <cell r="D2564">
            <v>4</v>
          </cell>
          <cell r="E2564">
            <v>10</v>
          </cell>
          <cell r="F2564">
            <v>40</v>
          </cell>
          <cell r="G2564">
            <v>20</v>
          </cell>
          <cell r="H2564">
            <v>80</v>
          </cell>
          <cell r="I2564" t="str">
            <v>N</v>
          </cell>
          <cell r="P2564">
            <v>20</v>
          </cell>
        </row>
        <row r="2565">
          <cell r="F2565">
            <v>0</v>
          </cell>
          <cell r="H2565">
            <v>0</v>
          </cell>
          <cell r="P2565">
            <v>0</v>
          </cell>
        </row>
        <row r="2566">
          <cell r="A2566" t="str">
            <v>Instalação e interligação de válvula de bloqueio “pinch mangote”, (diâmetros: 3", 6", 8")</v>
          </cell>
          <cell r="B2566" t="str">
            <v>FV</v>
          </cell>
          <cell r="C2566" t="str">
            <v>UNID.</v>
          </cell>
          <cell r="D2566">
            <v>9</v>
          </cell>
          <cell r="E2566">
            <v>10</v>
          </cell>
          <cell r="F2566">
            <v>90</v>
          </cell>
          <cell r="G2566">
            <v>20</v>
          </cell>
          <cell r="H2566">
            <v>180</v>
          </cell>
          <cell r="I2566" t="str">
            <v>N</v>
          </cell>
          <cell r="P2566">
            <v>20</v>
          </cell>
        </row>
        <row r="2567">
          <cell r="F2567">
            <v>0</v>
          </cell>
          <cell r="H2567">
            <v>0</v>
          </cell>
          <cell r="P2567">
            <v>0</v>
          </cell>
        </row>
        <row r="2568">
          <cell r="A2568" t="str">
            <v>Válvula de segurança</v>
          </cell>
          <cell r="B2568" t="str">
            <v>PSV</v>
          </cell>
          <cell r="C2568" t="str">
            <v>UNID.</v>
          </cell>
          <cell r="D2568">
            <v>2</v>
          </cell>
          <cell r="E2568">
            <v>10</v>
          </cell>
          <cell r="F2568">
            <v>20</v>
          </cell>
          <cell r="G2568">
            <v>20</v>
          </cell>
          <cell r="H2568">
            <v>40</v>
          </cell>
          <cell r="I2568" t="str">
            <v>N</v>
          </cell>
          <cell r="P2568">
            <v>20</v>
          </cell>
        </row>
        <row r="2569">
          <cell r="F2569">
            <v>0</v>
          </cell>
          <cell r="H2569">
            <v>0</v>
          </cell>
          <cell r="P2569">
            <v>0</v>
          </cell>
        </row>
        <row r="2570">
          <cell r="A2570" t="str">
            <v>Instalação de válvula reguladora de pressão</v>
          </cell>
          <cell r="B2570" t="str">
            <v>PCV</v>
          </cell>
          <cell r="C2570" t="str">
            <v>UNID.</v>
          </cell>
          <cell r="D2570">
            <v>2</v>
          </cell>
          <cell r="E2570">
            <v>10</v>
          </cell>
          <cell r="F2570">
            <v>20</v>
          </cell>
          <cell r="G2570">
            <v>20</v>
          </cell>
          <cell r="H2570">
            <v>40</v>
          </cell>
          <cell r="I2570" t="str">
            <v>N</v>
          </cell>
          <cell r="P2570">
            <v>20</v>
          </cell>
        </row>
        <row r="2571">
          <cell r="F2571">
            <v>0</v>
          </cell>
          <cell r="H2571">
            <v>0</v>
          </cell>
          <cell r="P2571">
            <v>0</v>
          </cell>
        </row>
        <row r="2572">
          <cell r="A2572" t="str">
            <v>Instalação e interligação de medidor de nível tipo ultrassônico</v>
          </cell>
          <cell r="B2572" t="str">
            <v>LIT</v>
          </cell>
          <cell r="C2572" t="str">
            <v>CJ</v>
          </cell>
          <cell r="D2572">
            <v>2</v>
          </cell>
          <cell r="E2572">
            <v>10</v>
          </cell>
          <cell r="F2572">
            <v>20</v>
          </cell>
          <cell r="G2572">
            <v>8</v>
          </cell>
          <cell r="H2572">
            <v>16</v>
          </cell>
          <cell r="I2572" t="str">
            <v>N</v>
          </cell>
          <cell r="P2572">
            <v>8</v>
          </cell>
        </row>
        <row r="2573">
          <cell r="F2573">
            <v>0</v>
          </cell>
          <cell r="H2573">
            <v>0</v>
          </cell>
          <cell r="P2573">
            <v>0</v>
          </cell>
        </row>
        <row r="2574">
          <cell r="A2574" t="str">
            <v>Vacuostato com selo</v>
          </cell>
          <cell r="B2574" t="str">
            <v>VSL</v>
          </cell>
          <cell r="C2574" t="str">
            <v>UNID.</v>
          </cell>
          <cell r="D2574">
            <v>4</v>
          </cell>
          <cell r="E2574">
            <v>10</v>
          </cell>
          <cell r="F2574">
            <v>40</v>
          </cell>
          <cell r="G2574">
            <v>8</v>
          </cell>
          <cell r="H2574">
            <v>32</v>
          </cell>
          <cell r="I2574" t="str">
            <v>N</v>
          </cell>
          <cell r="P2574">
            <v>8</v>
          </cell>
        </row>
        <row r="2575">
          <cell r="F2575">
            <v>0</v>
          </cell>
          <cell r="H2575">
            <v>0</v>
          </cell>
          <cell r="P2575">
            <v>0</v>
          </cell>
        </row>
        <row r="2576">
          <cell r="A2576" t="str">
            <v>Interligação de sensores indutivos de velocidade - TC</v>
          </cell>
          <cell r="B2576" t="str">
            <v>SE</v>
          </cell>
          <cell r="C2576" t="str">
            <v>UNID.</v>
          </cell>
          <cell r="D2576">
            <v>6</v>
          </cell>
          <cell r="E2576">
            <v>10</v>
          </cell>
          <cell r="F2576">
            <v>60</v>
          </cell>
          <cell r="G2576">
            <v>8</v>
          </cell>
          <cell r="H2576">
            <v>48</v>
          </cell>
          <cell r="I2576" t="str">
            <v>N</v>
          </cell>
          <cell r="P2576">
            <v>8</v>
          </cell>
        </row>
        <row r="2577">
          <cell r="F2577">
            <v>0</v>
          </cell>
          <cell r="H2577">
            <v>0</v>
          </cell>
          <cell r="P2577">
            <v>0</v>
          </cell>
        </row>
        <row r="2578">
          <cell r="A2578" t="str">
            <v>Interligação de chaves de emergência - TC</v>
          </cell>
          <cell r="B2578" t="str">
            <v>XS</v>
          </cell>
          <cell r="C2578" t="str">
            <v>UNID.</v>
          </cell>
          <cell r="D2578">
            <v>2</v>
          </cell>
          <cell r="E2578">
            <v>10</v>
          </cell>
          <cell r="F2578">
            <v>20</v>
          </cell>
          <cell r="G2578">
            <v>8</v>
          </cell>
          <cell r="H2578">
            <v>16</v>
          </cell>
          <cell r="I2578" t="str">
            <v>N</v>
          </cell>
          <cell r="P2578">
            <v>8</v>
          </cell>
        </row>
        <row r="2579">
          <cell r="F2579">
            <v>0</v>
          </cell>
          <cell r="H2579">
            <v>0</v>
          </cell>
          <cell r="P2579">
            <v>0</v>
          </cell>
        </row>
        <row r="2580">
          <cell r="A2580" t="str">
            <v>Interligação de chave de nível alto - TC</v>
          </cell>
          <cell r="B2580" t="str">
            <v>LSH</v>
          </cell>
          <cell r="C2580" t="str">
            <v>UNID.</v>
          </cell>
          <cell r="D2580">
            <v>16</v>
          </cell>
          <cell r="E2580">
            <v>10</v>
          </cell>
          <cell r="F2580">
            <v>160</v>
          </cell>
          <cell r="G2580">
            <v>8</v>
          </cell>
          <cell r="H2580">
            <v>128</v>
          </cell>
          <cell r="I2580" t="str">
            <v>N</v>
          </cell>
          <cell r="P2580">
            <v>8</v>
          </cell>
        </row>
        <row r="2581">
          <cell r="F2581">
            <v>0</v>
          </cell>
          <cell r="H2581">
            <v>0</v>
          </cell>
          <cell r="P2581">
            <v>0</v>
          </cell>
        </row>
        <row r="2582">
          <cell r="A2582" t="str">
            <v>Instalação de transmissor de pressão com selo</v>
          </cell>
          <cell r="B2582" t="str">
            <v>PIT</v>
          </cell>
          <cell r="C2582" t="str">
            <v>CJ</v>
          </cell>
          <cell r="D2582">
            <v>2</v>
          </cell>
          <cell r="E2582">
            <v>10</v>
          </cell>
          <cell r="F2582">
            <v>20</v>
          </cell>
          <cell r="G2582">
            <v>8</v>
          </cell>
          <cell r="H2582">
            <v>16</v>
          </cell>
          <cell r="I2582" t="str">
            <v>N</v>
          </cell>
          <cell r="P2582">
            <v>8</v>
          </cell>
        </row>
        <row r="2583">
          <cell r="F2583">
            <v>0</v>
          </cell>
          <cell r="H2583">
            <v>0</v>
          </cell>
          <cell r="P2583">
            <v>0</v>
          </cell>
        </row>
        <row r="2584">
          <cell r="A2584" t="str">
            <v>Instalação e interligação de caixas de válvulas solenóide</v>
          </cell>
          <cell r="B2584" t="str">
            <v>SV</v>
          </cell>
          <cell r="C2584" t="str">
            <v>UNID.</v>
          </cell>
          <cell r="D2584">
            <v>12</v>
          </cell>
          <cell r="E2584">
            <v>10</v>
          </cell>
          <cell r="F2584">
            <v>120</v>
          </cell>
          <cell r="G2584">
            <v>8</v>
          </cell>
          <cell r="H2584">
            <v>96</v>
          </cell>
          <cell r="I2584" t="str">
            <v>N</v>
          </cell>
          <cell r="P2584">
            <v>8</v>
          </cell>
        </row>
        <row r="2585">
          <cell r="F2585">
            <v>0</v>
          </cell>
          <cell r="H2585">
            <v>0</v>
          </cell>
          <cell r="P2585">
            <v>0</v>
          </cell>
        </row>
        <row r="2586">
          <cell r="A2586" t="str">
            <v>Instalação e interligação de caixas locais de aquisição de E/S (2300 x 1200 x 700 mm)</v>
          </cell>
          <cell r="B2586" t="str">
            <v>CAD</v>
          </cell>
          <cell r="C2586" t="str">
            <v>CJ</v>
          </cell>
          <cell r="D2586">
            <v>2</v>
          </cell>
          <cell r="E2586">
            <v>300</v>
          </cell>
          <cell r="F2586">
            <v>600</v>
          </cell>
          <cell r="G2586">
            <v>250</v>
          </cell>
          <cell r="H2586">
            <v>500</v>
          </cell>
          <cell r="I2586" t="str">
            <v>Q</v>
          </cell>
          <cell r="P2586">
            <v>250</v>
          </cell>
        </row>
        <row r="2587">
          <cell r="F2587">
            <v>0</v>
          </cell>
          <cell r="H2587">
            <v>0</v>
          </cell>
          <cell r="P2587">
            <v>0</v>
          </cell>
        </row>
        <row r="2588">
          <cell r="A2588" t="str">
            <v>Instalação e interligação de postos de comunicação de voz</v>
          </cell>
          <cell r="B2588" t="str">
            <v xml:space="preserve"> </v>
          </cell>
          <cell r="C2588" t="str">
            <v>UNID.</v>
          </cell>
          <cell r="D2588">
            <v>6</v>
          </cell>
          <cell r="E2588">
            <v>10</v>
          </cell>
          <cell r="F2588">
            <v>60</v>
          </cell>
          <cell r="G2588">
            <v>8</v>
          </cell>
          <cell r="H2588">
            <v>48</v>
          </cell>
          <cell r="I2588" t="str">
            <v>Q</v>
          </cell>
          <cell r="P2588">
            <v>8</v>
          </cell>
        </row>
        <row r="2589">
          <cell r="F2589">
            <v>0</v>
          </cell>
          <cell r="H2589">
            <v>0</v>
          </cell>
          <cell r="P2589">
            <v>0</v>
          </cell>
        </row>
        <row r="2590">
          <cell r="A2590" t="str">
            <v>Lançamento e ligação de cabo de controle - 1,5 mm²</v>
          </cell>
          <cell r="B2590" t="str">
            <v xml:space="preserve"> </v>
          </cell>
          <cell r="F2590">
            <v>0</v>
          </cell>
          <cell r="H2590">
            <v>0</v>
          </cell>
          <cell r="P2590">
            <v>0</v>
          </cell>
        </row>
        <row r="2591">
          <cell r="A2591" t="str">
            <v>1x2C</v>
          </cell>
          <cell r="B2591" t="str">
            <v>CB1</v>
          </cell>
          <cell r="C2591" t="str">
            <v>m</v>
          </cell>
          <cell r="D2591">
            <v>400</v>
          </cell>
          <cell r="E2591">
            <v>0.20399999999999999</v>
          </cell>
          <cell r="F2591">
            <v>81.599999999999994</v>
          </cell>
          <cell r="G2591">
            <v>0.15</v>
          </cell>
          <cell r="H2591">
            <v>60</v>
          </cell>
          <cell r="I2591" t="str">
            <v>B</v>
          </cell>
          <cell r="P2591">
            <v>0.15</v>
          </cell>
        </row>
        <row r="2592">
          <cell r="A2592" t="str">
            <v>1x3C</v>
          </cell>
          <cell r="B2592" t="str">
            <v>CB1</v>
          </cell>
          <cell r="C2592" t="str">
            <v>m</v>
          </cell>
          <cell r="D2592">
            <v>600</v>
          </cell>
          <cell r="E2592">
            <v>0.22900000000000001</v>
          </cell>
          <cell r="F2592">
            <v>137.4</v>
          </cell>
          <cell r="G2592">
            <v>0.15</v>
          </cell>
          <cell r="H2592">
            <v>90</v>
          </cell>
          <cell r="I2592" t="str">
            <v>B</v>
          </cell>
          <cell r="P2592">
            <v>0.15</v>
          </cell>
        </row>
        <row r="2593">
          <cell r="A2593" t="str">
            <v>1x4C</v>
          </cell>
          <cell r="B2593" t="str">
            <v>CB1</v>
          </cell>
          <cell r="C2593" t="str">
            <v>m</v>
          </cell>
          <cell r="D2593">
            <v>200</v>
          </cell>
          <cell r="E2593">
            <v>0.26700000000000002</v>
          </cell>
          <cell r="F2593">
            <v>53.4</v>
          </cell>
          <cell r="G2593">
            <v>0.2</v>
          </cell>
          <cell r="H2593">
            <v>40</v>
          </cell>
          <cell r="I2593" t="str">
            <v>B</v>
          </cell>
          <cell r="P2593">
            <v>0.2</v>
          </cell>
        </row>
        <row r="2594">
          <cell r="A2594" t="str">
            <v>1x5C</v>
          </cell>
          <cell r="B2594" t="str">
            <v>CB1</v>
          </cell>
          <cell r="C2594" t="str">
            <v>m</v>
          </cell>
          <cell r="D2594">
            <v>200</v>
          </cell>
          <cell r="E2594">
            <v>0.29099999999999998</v>
          </cell>
          <cell r="F2594">
            <v>58.2</v>
          </cell>
          <cell r="G2594">
            <v>0.2</v>
          </cell>
          <cell r="H2594">
            <v>40</v>
          </cell>
          <cell r="I2594" t="str">
            <v>B</v>
          </cell>
          <cell r="P2594">
            <v>0.2</v>
          </cell>
        </row>
        <row r="2595">
          <cell r="A2595" t="str">
            <v>1x7C</v>
          </cell>
          <cell r="B2595" t="str">
            <v>CB1</v>
          </cell>
          <cell r="C2595" t="str">
            <v>m</v>
          </cell>
          <cell r="D2595">
            <v>200</v>
          </cell>
          <cell r="E2595">
            <v>0.34499999999999997</v>
          </cell>
          <cell r="F2595">
            <v>69</v>
          </cell>
          <cell r="G2595">
            <v>0.2</v>
          </cell>
          <cell r="H2595">
            <v>40</v>
          </cell>
          <cell r="I2595" t="str">
            <v>B</v>
          </cell>
          <cell r="P2595">
            <v>0.2</v>
          </cell>
        </row>
        <row r="2596">
          <cell r="A2596" t="str">
            <v>1x9C</v>
          </cell>
          <cell r="B2596" t="str">
            <v>CB1</v>
          </cell>
          <cell r="C2596" t="str">
            <v>m</v>
          </cell>
          <cell r="D2596">
            <v>200</v>
          </cell>
          <cell r="E2596">
            <v>0.432</v>
          </cell>
          <cell r="F2596">
            <v>86.4</v>
          </cell>
          <cell r="G2596">
            <v>0.2</v>
          </cell>
          <cell r="H2596">
            <v>40</v>
          </cell>
          <cell r="I2596" t="str">
            <v>B</v>
          </cell>
          <cell r="P2596">
            <v>0.2</v>
          </cell>
        </row>
        <row r="2597">
          <cell r="A2597" t="str">
            <v xml:space="preserve"> </v>
          </cell>
          <cell r="B2597" t="str">
            <v xml:space="preserve"> </v>
          </cell>
          <cell r="F2597">
            <v>0</v>
          </cell>
          <cell r="H2597">
            <v>0</v>
          </cell>
          <cell r="P2597">
            <v>0</v>
          </cell>
        </row>
        <row r="2598">
          <cell r="A2598" t="str">
            <v>Lançamento e ligação de cabo de instrumentação - 1,0 mm² + blindagem</v>
          </cell>
          <cell r="B2598" t="str">
            <v xml:space="preserve"> </v>
          </cell>
          <cell r="F2598">
            <v>0</v>
          </cell>
          <cell r="H2598">
            <v>0</v>
          </cell>
          <cell r="P2598">
            <v>0</v>
          </cell>
        </row>
        <row r="2599">
          <cell r="A2599" t="str">
            <v>1x2C</v>
          </cell>
          <cell r="B2599" t="str">
            <v>CB1</v>
          </cell>
          <cell r="C2599" t="str">
            <v>m</v>
          </cell>
          <cell r="D2599">
            <v>500</v>
          </cell>
          <cell r="E2599">
            <v>0.20399999999999999</v>
          </cell>
          <cell r="F2599">
            <v>102</v>
          </cell>
          <cell r="G2599">
            <v>0.15</v>
          </cell>
          <cell r="H2599">
            <v>75</v>
          </cell>
          <cell r="I2599" t="str">
            <v>B</v>
          </cell>
          <cell r="P2599">
            <v>0.15</v>
          </cell>
        </row>
        <row r="2600">
          <cell r="F2600">
            <v>0</v>
          </cell>
          <cell r="H2600">
            <v>0</v>
          </cell>
          <cell r="P2600">
            <v>0</v>
          </cell>
        </row>
        <row r="2601">
          <cell r="A2601" t="str">
            <v>Eletroduto rígido tipo AC- (Vara de 3 m):</v>
          </cell>
          <cell r="F2601">
            <v>0</v>
          </cell>
          <cell r="H2601">
            <v>0</v>
          </cell>
          <cell r="P2601">
            <v>0</v>
          </cell>
        </row>
        <row r="2602">
          <cell r="A2602" t="str">
            <v>Diâmetro 3/4"</v>
          </cell>
          <cell r="B2602" t="str">
            <v>ELAG</v>
          </cell>
          <cell r="C2602" t="str">
            <v>m</v>
          </cell>
          <cell r="D2602">
            <v>118</v>
          </cell>
          <cell r="E2602">
            <v>1.7699999999999998</v>
          </cell>
          <cell r="F2602">
            <v>208.86</v>
          </cell>
          <cell r="G2602">
            <v>1.25</v>
          </cell>
          <cell r="H2602">
            <v>147.5</v>
          </cell>
          <cell r="I2602" t="str">
            <v>LE</v>
          </cell>
          <cell r="P2602">
            <v>1.25</v>
          </cell>
        </row>
        <row r="2603">
          <cell r="A2603" t="str">
            <v>Diâmetro 1"</v>
          </cell>
          <cell r="B2603" t="str">
            <v>ELAG</v>
          </cell>
          <cell r="C2603" t="str">
            <v>m</v>
          </cell>
          <cell r="D2603">
            <v>30</v>
          </cell>
          <cell r="E2603">
            <v>2.63</v>
          </cell>
          <cell r="F2603">
            <v>78.900000000000006</v>
          </cell>
          <cell r="G2603">
            <v>1.25</v>
          </cell>
          <cell r="H2603">
            <v>37.5</v>
          </cell>
          <cell r="I2603" t="str">
            <v>LE</v>
          </cell>
          <cell r="P2603">
            <v>1.25</v>
          </cell>
        </row>
        <row r="2604">
          <cell r="A2604" t="str">
            <v>Diâmetro 11/2"</v>
          </cell>
          <cell r="B2604" t="str">
            <v>ELAG</v>
          </cell>
          <cell r="C2604" t="str">
            <v>m</v>
          </cell>
          <cell r="D2604">
            <v>72</v>
          </cell>
          <cell r="E2604">
            <v>4.24</v>
          </cell>
          <cell r="F2604">
            <v>305.27999999999997</v>
          </cell>
          <cell r="G2604">
            <v>1.25</v>
          </cell>
          <cell r="H2604">
            <v>90</v>
          </cell>
          <cell r="I2604" t="str">
            <v>LE</v>
          </cell>
          <cell r="P2604">
            <v>1.25</v>
          </cell>
        </row>
        <row r="2605">
          <cell r="A2605" t="str">
            <v>Diâmetro 2"</v>
          </cell>
          <cell r="B2605" t="str">
            <v>ELAG</v>
          </cell>
          <cell r="C2605" t="str">
            <v>m</v>
          </cell>
          <cell r="D2605">
            <v>174</v>
          </cell>
          <cell r="E2605">
            <v>5.66</v>
          </cell>
          <cell r="F2605">
            <v>984.84</v>
          </cell>
          <cell r="G2605">
            <v>1.5</v>
          </cell>
          <cell r="H2605">
            <v>261</v>
          </cell>
          <cell r="I2605" t="str">
            <v>LE</v>
          </cell>
          <cell r="P2605">
            <v>1.5</v>
          </cell>
        </row>
        <row r="2606">
          <cell r="A2606" t="str">
            <v>Diâmetro 2 1/2"</v>
          </cell>
          <cell r="B2606" t="str">
            <v>ELAG</v>
          </cell>
          <cell r="C2606" t="str">
            <v>m</v>
          </cell>
          <cell r="D2606">
            <v>27</v>
          </cell>
          <cell r="E2606">
            <v>8.9</v>
          </cell>
          <cell r="F2606">
            <v>240.3</v>
          </cell>
          <cell r="G2606">
            <v>1.5</v>
          </cell>
          <cell r="H2606">
            <v>40.5</v>
          </cell>
          <cell r="I2606" t="str">
            <v>LE</v>
          </cell>
          <cell r="P2606">
            <v>1.5</v>
          </cell>
        </row>
        <row r="2607">
          <cell r="F2607">
            <v>0</v>
          </cell>
          <cell r="H2607">
            <v>0</v>
          </cell>
          <cell r="P2607">
            <v>0</v>
          </cell>
        </row>
        <row r="2608">
          <cell r="A2608" t="str">
            <v>Eletroduto flexível (peça de 1,5 m):</v>
          </cell>
          <cell r="F2608">
            <v>0</v>
          </cell>
          <cell r="H2608">
            <v>0</v>
          </cell>
          <cell r="P2608">
            <v>0</v>
          </cell>
        </row>
        <row r="2609">
          <cell r="A2609" t="str">
            <v>Diâmetro 3/4"</v>
          </cell>
          <cell r="B2609" t="str">
            <v>ELFL</v>
          </cell>
          <cell r="C2609" t="str">
            <v>PC</v>
          </cell>
          <cell r="D2609">
            <v>252</v>
          </cell>
          <cell r="E2609">
            <v>0.88</v>
          </cell>
          <cell r="F2609">
            <v>221.76</v>
          </cell>
          <cell r="G2609">
            <v>4.5</v>
          </cell>
          <cell r="H2609">
            <v>1134</v>
          </cell>
          <cell r="I2609" t="str">
            <v>LE</v>
          </cell>
          <cell r="P2609">
            <v>4.5</v>
          </cell>
        </row>
        <row r="2610">
          <cell r="A2610" t="str">
            <v>Diâmetro 1/2"</v>
          </cell>
          <cell r="B2610" t="str">
            <v>ELFL</v>
          </cell>
          <cell r="C2610" t="str">
            <v>PC</v>
          </cell>
          <cell r="D2610">
            <v>30</v>
          </cell>
          <cell r="E2610">
            <v>0.5</v>
          </cell>
          <cell r="F2610">
            <v>15</v>
          </cell>
          <cell r="G2610">
            <v>4.5</v>
          </cell>
          <cell r="H2610">
            <v>135</v>
          </cell>
          <cell r="I2610" t="str">
            <v>LE</v>
          </cell>
          <cell r="P2610">
            <v>4.5</v>
          </cell>
        </row>
        <row r="2611">
          <cell r="F2611">
            <v>0</v>
          </cell>
          <cell r="H2611">
            <v>0</v>
          </cell>
          <cell r="P2611">
            <v>0</v>
          </cell>
        </row>
        <row r="2612">
          <cell r="A2612" t="str">
            <v>Caixa comando local:</v>
          </cell>
          <cell r="F2612">
            <v>0</v>
          </cell>
          <cell r="H2612">
            <v>0</v>
          </cell>
          <cell r="P2612">
            <v>0</v>
          </cell>
        </row>
        <row r="2613">
          <cell r="A2613" t="str">
            <v>2 botões</v>
          </cell>
          <cell r="B2613" t="str">
            <v>CX</v>
          </cell>
          <cell r="C2613" t="str">
            <v>UNID.</v>
          </cell>
          <cell r="D2613">
            <v>10</v>
          </cell>
          <cell r="E2613">
            <v>10</v>
          </cell>
          <cell r="F2613">
            <v>100</v>
          </cell>
          <cell r="G2613">
            <v>8</v>
          </cell>
          <cell r="H2613">
            <v>80</v>
          </cell>
          <cell r="I2613" t="str">
            <v>Q</v>
          </cell>
          <cell r="P2613">
            <v>8</v>
          </cell>
        </row>
        <row r="2614">
          <cell r="F2614">
            <v>0</v>
          </cell>
          <cell r="H2614">
            <v>0</v>
          </cell>
          <cell r="P2614">
            <v>0</v>
          </cell>
        </row>
        <row r="2615">
          <cell r="A2615" t="str">
            <v>Instalação de caixa de passagem 400 x 400 x 150</v>
          </cell>
          <cell r="B2615" t="str">
            <v>CX</v>
          </cell>
          <cell r="C2615" t="str">
            <v>UNID.</v>
          </cell>
          <cell r="D2615">
            <v>3</v>
          </cell>
          <cell r="E2615">
            <v>30</v>
          </cell>
          <cell r="F2615">
            <v>90</v>
          </cell>
          <cell r="G2615">
            <v>10</v>
          </cell>
          <cell r="H2615">
            <v>30</v>
          </cell>
          <cell r="I2615" t="str">
            <v>LE</v>
          </cell>
          <cell r="P2615">
            <v>10</v>
          </cell>
        </row>
        <row r="2616">
          <cell r="F2616">
            <v>0</v>
          </cell>
          <cell r="H2616">
            <v>0</v>
          </cell>
          <cell r="P2616">
            <v>0</v>
          </cell>
        </row>
        <row r="2617">
          <cell r="A2617" t="str">
            <v>Instalação e interligação de caixa de bornes com 30 bornes.</v>
          </cell>
          <cell r="B2617" t="str">
            <v>CX</v>
          </cell>
          <cell r="C2617" t="str">
            <v>UNID.</v>
          </cell>
          <cell r="D2617">
            <v>2</v>
          </cell>
          <cell r="E2617">
            <v>30</v>
          </cell>
          <cell r="F2617">
            <v>60</v>
          </cell>
          <cell r="G2617">
            <v>30</v>
          </cell>
          <cell r="H2617">
            <v>60</v>
          </cell>
          <cell r="I2617" t="str">
            <v>Q</v>
          </cell>
          <cell r="P2617">
            <v>30</v>
          </cell>
        </row>
        <row r="2618">
          <cell r="F2618">
            <v>0</v>
          </cell>
          <cell r="H2618">
            <v>0</v>
          </cell>
          <cell r="P2618">
            <v>0</v>
          </cell>
        </row>
        <row r="2619">
          <cell r="A2619" t="str">
            <v>ÁREA - FLOTAÇÃO</v>
          </cell>
          <cell r="F2619">
            <v>0</v>
          </cell>
          <cell r="H2619">
            <v>0</v>
          </cell>
          <cell r="P2619">
            <v>0</v>
          </cell>
        </row>
        <row r="2620">
          <cell r="A2620" t="str">
            <v>Instalação e interligação de válvula de bloqueio “guilhotina”, (diâmetros: 4", 6", 8", 10")</v>
          </cell>
          <cell r="B2620" t="str">
            <v>FV</v>
          </cell>
          <cell r="C2620" t="str">
            <v>CJ</v>
          </cell>
          <cell r="D2620">
            <v>25</v>
          </cell>
          <cell r="E2620">
            <v>10</v>
          </cell>
          <cell r="F2620">
            <v>250</v>
          </cell>
          <cell r="G2620">
            <v>20</v>
          </cell>
          <cell r="H2620">
            <v>500</v>
          </cell>
          <cell r="I2620" t="str">
            <v>N</v>
          </cell>
          <cell r="P2620">
            <v>20</v>
          </cell>
        </row>
        <row r="2621">
          <cell r="F2621">
            <v>0</v>
          </cell>
          <cell r="H2621">
            <v>0</v>
          </cell>
          <cell r="P2621">
            <v>0</v>
          </cell>
        </row>
        <row r="2622">
          <cell r="A2622" t="str">
            <v>Instalação de manômetros</v>
          </cell>
          <cell r="B2622" t="str">
            <v>PI</v>
          </cell>
          <cell r="C2622" t="str">
            <v>UNID.</v>
          </cell>
          <cell r="D2622">
            <v>32</v>
          </cell>
          <cell r="E2622">
            <v>10</v>
          </cell>
          <cell r="F2622">
            <v>320</v>
          </cell>
          <cell r="G2622">
            <v>8</v>
          </cell>
          <cell r="H2622">
            <v>256</v>
          </cell>
          <cell r="I2622" t="str">
            <v>N</v>
          </cell>
          <cell r="P2622">
            <v>8</v>
          </cell>
        </row>
        <row r="2623">
          <cell r="F2623">
            <v>0</v>
          </cell>
          <cell r="H2623">
            <v>0</v>
          </cell>
          <cell r="P2623">
            <v>0</v>
          </cell>
        </row>
        <row r="2624">
          <cell r="A2624" t="str">
            <v>Instalação e interligação de chave de vazão</v>
          </cell>
          <cell r="B2624" t="str">
            <v>FSL</v>
          </cell>
          <cell r="C2624" t="str">
            <v>UNID.</v>
          </cell>
          <cell r="D2624">
            <v>14</v>
          </cell>
          <cell r="E2624">
            <v>10</v>
          </cell>
          <cell r="F2624">
            <v>140</v>
          </cell>
          <cell r="G2624">
            <v>8</v>
          </cell>
          <cell r="H2624">
            <v>112</v>
          </cell>
          <cell r="I2624" t="str">
            <v>N</v>
          </cell>
          <cell r="P2624">
            <v>8</v>
          </cell>
        </row>
        <row r="2625">
          <cell r="F2625">
            <v>0</v>
          </cell>
          <cell r="H2625">
            <v>0</v>
          </cell>
          <cell r="P2625">
            <v>0</v>
          </cell>
        </row>
        <row r="2626">
          <cell r="A2626" t="str">
            <v>Instalação e interligação de válvula solenóide, (diâmetros: 1")</v>
          </cell>
          <cell r="B2626" t="str">
            <v>SV</v>
          </cell>
          <cell r="C2626" t="str">
            <v>UNID.</v>
          </cell>
          <cell r="D2626">
            <v>18</v>
          </cell>
          <cell r="E2626">
            <v>10</v>
          </cell>
          <cell r="F2626">
            <v>180</v>
          </cell>
          <cell r="G2626">
            <v>8</v>
          </cell>
          <cell r="H2626">
            <v>144</v>
          </cell>
          <cell r="I2626" t="str">
            <v>N</v>
          </cell>
          <cell r="P2626">
            <v>8</v>
          </cell>
        </row>
        <row r="2627">
          <cell r="F2627">
            <v>0</v>
          </cell>
          <cell r="H2627">
            <v>0</v>
          </cell>
          <cell r="P2627">
            <v>0</v>
          </cell>
        </row>
        <row r="2628">
          <cell r="A2628" t="str">
            <v>Instalação e interligação de válvula de controle borboleta, (diâmetros: 2")</v>
          </cell>
          <cell r="B2628" t="str">
            <v>FCV/LCV</v>
          </cell>
          <cell r="C2628" t="str">
            <v>CJ</v>
          </cell>
          <cell r="D2628">
            <v>5</v>
          </cell>
          <cell r="E2628">
            <v>10</v>
          </cell>
          <cell r="F2628">
            <v>50</v>
          </cell>
          <cell r="G2628">
            <v>20</v>
          </cell>
          <cell r="H2628">
            <v>100</v>
          </cell>
          <cell r="I2628" t="str">
            <v>N</v>
          </cell>
          <cell r="P2628">
            <v>20</v>
          </cell>
        </row>
        <row r="2629">
          <cell r="F2629">
            <v>0</v>
          </cell>
          <cell r="H2629">
            <v>0</v>
          </cell>
          <cell r="P2629">
            <v>0</v>
          </cell>
        </row>
        <row r="2630">
          <cell r="A2630" t="str">
            <v>Instalação de válvula de bloqueio “mangote tubular”, (diâmetros: 4")</v>
          </cell>
          <cell r="B2630" t="str">
            <v>FV</v>
          </cell>
          <cell r="C2630" t="str">
            <v>UNID.</v>
          </cell>
          <cell r="D2630">
            <v>14</v>
          </cell>
          <cell r="E2630">
            <v>10</v>
          </cell>
          <cell r="F2630">
            <v>140</v>
          </cell>
          <cell r="G2630">
            <v>20</v>
          </cell>
          <cell r="H2630">
            <v>280</v>
          </cell>
          <cell r="I2630" t="str">
            <v>N</v>
          </cell>
          <cell r="P2630">
            <v>20</v>
          </cell>
        </row>
        <row r="2631">
          <cell r="F2631">
            <v>0</v>
          </cell>
          <cell r="H2631">
            <v>0</v>
          </cell>
          <cell r="P2631">
            <v>0</v>
          </cell>
        </row>
        <row r="2632">
          <cell r="A2632" t="str">
            <v>Instalação e interligação de válvula de bloqueio “pinch mangote”, (diâmetros: 3")</v>
          </cell>
          <cell r="B2632" t="str">
            <v>FV</v>
          </cell>
          <cell r="C2632" t="str">
            <v>UNID.</v>
          </cell>
          <cell r="D2632">
            <v>8</v>
          </cell>
          <cell r="E2632">
            <v>10</v>
          </cell>
          <cell r="F2632">
            <v>80</v>
          </cell>
          <cell r="G2632">
            <v>20</v>
          </cell>
          <cell r="H2632">
            <v>160</v>
          </cell>
          <cell r="I2632" t="str">
            <v>N</v>
          </cell>
          <cell r="P2632">
            <v>20</v>
          </cell>
        </row>
        <row r="2633">
          <cell r="F2633">
            <v>0</v>
          </cell>
          <cell r="H2633">
            <v>0</v>
          </cell>
          <cell r="P2633">
            <v>0</v>
          </cell>
        </row>
        <row r="2634">
          <cell r="A2634" t="str">
            <v>Válvula de controle "pinch", (diâmetros: 6", 10")</v>
          </cell>
          <cell r="B2634" t="str">
            <v>PCV</v>
          </cell>
          <cell r="C2634" t="str">
            <v>UNID.</v>
          </cell>
          <cell r="D2634">
            <v>2</v>
          </cell>
          <cell r="E2634">
            <v>10</v>
          </cell>
          <cell r="F2634">
            <v>20</v>
          </cell>
          <cell r="G2634">
            <v>20</v>
          </cell>
          <cell r="H2634">
            <v>40</v>
          </cell>
          <cell r="I2634" t="str">
            <v>N</v>
          </cell>
          <cell r="P2634">
            <v>20</v>
          </cell>
        </row>
        <row r="2635">
          <cell r="F2635">
            <v>0</v>
          </cell>
          <cell r="H2635">
            <v>0</v>
          </cell>
          <cell r="P2635">
            <v>0</v>
          </cell>
        </row>
        <row r="2636">
          <cell r="A2636" t="str">
            <v>Instalação e interligação de válvula de controle globo, (diâmetros: 3/4", 2", 3")</v>
          </cell>
          <cell r="B2636" t="str">
            <v>FCV/ACV</v>
          </cell>
          <cell r="C2636" t="str">
            <v>UNID.</v>
          </cell>
          <cell r="D2636">
            <v>5</v>
          </cell>
          <cell r="E2636">
            <v>10</v>
          </cell>
          <cell r="F2636">
            <v>50</v>
          </cell>
          <cell r="G2636">
            <v>20</v>
          </cell>
          <cell r="H2636">
            <v>100</v>
          </cell>
          <cell r="I2636" t="str">
            <v>N</v>
          </cell>
          <cell r="P2636">
            <v>20</v>
          </cell>
        </row>
        <row r="2637">
          <cell r="F2637">
            <v>0</v>
          </cell>
          <cell r="H2637">
            <v>0</v>
          </cell>
          <cell r="P2637">
            <v>0</v>
          </cell>
        </row>
        <row r="2638">
          <cell r="A2638" t="str">
            <v>Instalação de válvula redutora de pressão "auto-operada"</v>
          </cell>
          <cell r="B2638" t="str">
            <v>PCV</v>
          </cell>
          <cell r="C2638" t="str">
            <v>UNID.</v>
          </cell>
          <cell r="D2638">
            <v>3</v>
          </cell>
          <cell r="E2638">
            <v>10</v>
          </cell>
          <cell r="F2638">
            <v>30</v>
          </cell>
          <cell r="G2638">
            <v>20</v>
          </cell>
          <cell r="H2638">
            <v>60</v>
          </cell>
          <cell r="I2638" t="str">
            <v>N</v>
          </cell>
          <cell r="P2638">
            <v>20</v>
          </cell>
        </row>
        <row r="2639">
          <cell r="F2639">
            <v>0</v>
          </cell>
          <cell r="H2639">
            <v>0</v>
          </cell>
          <cell r="P2639">
            <v>0</v>
          </cell>
        </row>
        <row r="2640">
          <cell r="A2640" t="str">
            <v>Instalação e interligação de fonte / sensor / transmissor de densidade radioativo</v>
          </cell>
          <cell r="B2640" t="str">
            <v>DX/DE/DIT</v>
          </cell>
          <cell r="C2640" t="str">
            <v>CJ</v>
          </cell>
          <cell r="D2640">
            <v>4</v>
          </cell>
          <cell r="E2640">
            <v>10</v>
          </cell>
          <cell r="F2640">
            <v>40</v>
          </cell>
          <cell r="G2640">
            <v>8</v>
          </cell>
          <cell r="H2640">
            <v>32</v>
          </cell>
          <cell r="I2640" t="str">
            <v>N</v>
          </cell>
          <cell r="P2640">
            <v>8</v>
          </cell>
        </row>
        <row r="2641">
          <cell r="F2641">
            <v>0</v>
          </cell>
          <cell r="H2641">
            <v>0</v>
          </cell>
          <cell r="P2641">
            <v>0</v>
          </cell>
        </row>
        <row r="2642">
          <cell r="A2642" t="str">
            <v>Instalação e interligação de medidor magnético de vazão</v>
          </cell>
          <cell r="B2642" t="str">
            <v>FIT</v>
          </cell>
          <cell r="C2642" t="str">
            <v>CJ</v>
          </cell>
          <cell r="D2642">
            <v>9</v>
          </cell>
          <cell r="E2642">
            <v>10</v>
          </cell>
          <cell r="F2642">
            <v>90</v>
          </cell>
          <cell r="G2642">
            <v>8</v>
          </cell>
          <cell r="H2642">
            <v>72</v>
          </cell>
          <cell r="I2642" t="str">
            <v>N</v>
          </cell>
          <cell r="P2642">
            <v>8</v>
          </cell>
        </row>
        <row r="2643">
          <cell r="F2643">
            <v>0</v>
          </cell>
          <cell r="H2643">
            <v>0</v>
          </cell>
          <cell r="P2643">
            <v>0</v>
          </cell>
        </row>
        <row r="2644">
          <cell r="A2644" t="str">
            <v>Instalação e interligação de medidor de nível tipo ultrassônico</v>
          </cell>
          <cell r="B2644" t="str">
            <v>LIT</v>
          </cell>
          <cell r="C2644" t="str">
            <v>CJ</v>
          </cell>
          <cell r="D2644">
            <v>13</v>
          </cell>
          <cell r="E2644">
            <v>10</v>
          </cell>
          <cell r="F2644">
            <v>130</v>
          </cell>
          <cell r="G2644">
            <v>8</v>
          </cell>
          <cell r="H2644">
            <v>104</v>
          </cell>
          <cell r="I2644" t="str">
            <v>N</v>
          </cell>
          <cell r="P2644">
            <v>8</v>
          </cell>
        </row>
        <row r="2645">
          <cell r="F2645">
            <v>0</v>
          </cell>
          <cell r="H2645">
            <v>0</v>
          </cell>
          <cell r="P2645">
            <v>0</v>
          </cell>
        </row>
        <row r="2646">
          <cell r="A2646" t="str">
            <v>Instalação e interligação de chave de nível tipo ultrassônica</v>
          </cell>
          <cell r="B2646" t="str">
            <v>LS</v>
          </cell>
          <cell r="C2646" t="str">
            <v>UNID.</v>
          </cell>
          <cell r="D2646">
            <v>4</v>
          </cell>
          <cell r="E2646">
            <v>10</v>
          </cell>
          <cell r="F2646">
            <v>40</v>
          </cell>
          <cell r="G2646">
            <v>8</v>
          </cell>
          <cell r="H2646">
            <v>32</v>
          </cell>
          <cell r="I2646" t="str">
            <v>N</v>
          </cell>
          <cell r="P2646">
            <v>8</v>
          </cell>
        </row>
        <row r="2647">
          <cell r="F2647">
            <v>0</v>
          </cell>
          <cell r="H2647">
            <v>0</v>
          </cell>
          <cell r="P2647">
            <v>0</v>
          </cell>
        </row>
        <row r="2648">
          <cell r="A2648" t="str">
            <v>Instalação e interligação de chave de nível tipo condutiva</v>
          </cell>
          <cell r="B2648" t="str">
            <v>LS</v>
          </cell>
          <cell r="C2648" t="str">
            <v>UNID.</v>
          </cell>
          <cell r="D2648">
            <v>4</v>
          </cell>
          <cell r="E2648">
            <v>10</v>
          </cell>
          <cell r="F2648">
            <v>40</v>
          </cell>
          <cell r="G2648">
            <v>8</v>
          </cell>
          <cell r="H2648">
            <v>32</v>
          </cell>
          <cell r="I2648" t="str">
            <v>N</v>
          </cell>
          <cell r="P2648">
            <v>8</v>
          </cell>
        </row>
        <row r="2649">
          <cell r="F2649">
            <v>0</v>
          </cell>
          <cell r="H2649">
            <v>0</v>
          </cell>
          <cell r="P2649">
            <v>0</v>
          </cell>
        </row>
        <row r="2650">
          <cell r="A2650" t="str">
            <v>Instalação e interligação de medidor de pH</v>
          </cell>
          <cell r="B2650" t="str">
            <v>AIT</v>
          </cell>
          <cell r="C2650" t="str">
            <v>UNID.</v>
          </cell>
          <cell r="D2650">
            <v>2</v>
          </cell>
          <cell r="E2650">
            <v>10</v>
          </cell>
          <cell r="F2650">
            <v>20</v>
          </cell>
          <cell r="G2650">
            <v>8</v>
          </cell>
          <cell r="H2650">
            <v>16</v>
          </cell>
          <cell r="I2650" t="str">
            <v>N</v>
          </cell>
          <cell r="P2650">
            <v>8</v>
          </cell>
        </row>
        <row r="2651">
          <cell r="F2651">
            <v>0</v>
          </cell>
          <cell r="H2651">
            <v>0</v>
          </cell>
          <cell r="P2651">
            <v>0</v>
          </cell>
        </row>
        <row r="2652">
          <cell r="A2652" t="str">
            <v>Instalação de transmissor de pressão com selo</v>
          </cell>
          <cell r="B2652" t="str">
            <v>PIT</v>
          </cell>
          <cell r="C2652" t="str">
            <v>CJ</v>
          </cell>
          <cell r="D2652">
            <v>3</v>
          </cell>
          <cell r="E2652">
            <v>10</v>
          </cell>
          <cell r="F2652">
            <v>30</v>
          </cell>
          <cell r="G2652">
            <v>8</v>
          </cell>
          <cell r="H2652">
            <v>24</v>
          </cell>
          <cell r="I2652" t="str">
            <v>N</v>
          </cell>
          <cell r="P2652">
            <v>8</v>
          </cell>
        </row>
        <row r="2653">
          <cell r="F2653">
            <v>0</v>
          </cell>
          <cell r="H2653">
            <v>0</v>
          </cell>
          <cell r="P2653">
            <v>0</v>
          </cell>
        </row>
        <row r="2654">
          <cell r="A2654" t="str">
            <v>Instalação e interligação de caixas de válvulas solenóide</v>
          </cell>
          <cell r="B2654" t="str">
            <v>SV</v>
          </cell>
          <cell r="C2654" t="str">
            <v>UNID.</v>
          </cell>
          <cell r="D2654">
            <v>10</v>
          </cell>
          <cell r="E2654">
            <v>10</v>
          </cell>
          <cell r="F2654">
            <v>100</v>
          </cell>
          <cell r="G2654">
            <v>8</v>
          </cell>
          <cell r="H2654">
            <v>80</v>
          </cell>
          <cell r="I2654" t="str">
            <v>N</v>
          </cell>
          <cell r="P2654">
            <v>8</v>
          </cell>
        </row>
        <row r="2655">
          <cell r="F2655">
            <v>0</v>
          </cell>
          <cell r="H2655">
            <v>0</v>
          </cell>
          <cell r="P2655">
            <v>0</v>
          </cell>
        </row>
        <row r="2656">
          <cell r="A2656" t="str">
            <v>Instalação e interligação de caixas locais de aquisição de E/S (2300 x 1200 x 700 mm)</v>
          </cell>
          <cell r="B2656" t="str">
            <v>CAD</v>
          </cell>
          <cell r="C2656" t="str">
            <v>CJ</v>
          </cell>
          <cell r="D2656">
            <v>3</v>
          </cell>
          <cell r="E2656">
            <v>300</v>
          </cell>
          <cell r="F2656">
            <v>900</v>
          </cell>
          <cell r="G2656">
            <v>250</v>
          </cell>
          <cell r="H2656">
            <v>750</v>
          </cell>
          <cell r="I2656" t="str">
            <v>Q</v>
          </cell>
          <cell r="P2656">
            <v>250</v>
          </cell>
        </row>
        <row r="2657">
          <cell r="F2657">
            <v>0</v>
          </cell>
          <cell r="H2657">
            <v>0</v>
          </cell>
          <cell r="P2657">
            <v>0</v>
          </cell>
        </row>
        <row r="2658">
          <cell r="A2658" t="str">
            <v>Instalação e interligação de postos de comunicação de voz</v>
          </cell>
          <cell r="B2658" t="str">
            <v xml:space="preserve"> </v>
          </cell>
          <cell r="C2658" t="str">
            <v>UNID.</v>
          </cell>
          <cell r="D2658">
            <v>5</v>
          </cell>
          <cell r="E2658">
            <v>10</v>
          </cell>
          <cell r="F2658">
            <v>50</v>
          </cell>
          <cell r="G2658">
            <v>8</v>
          </cell>
          <cell r="H2658">
            <v>40</v>
          </cell>
          <cell r="I2658" t="str">
            <v>Q</v>
          </cell>
          <cell r="P2658">
            <v>8</v>
          </cell>
        </row>
        <row r="2659">
          <cell r="F2659">
            <v>0</v>
          </cell>
          <cell r="H2659">
            <v>0</v>
          </cell>
          <cell r="P2659">
            <v>0</v>
          </cell>
        </row>
        <row r="2660">
          <cell r="A2660" t="str">
            <v>Lançamento e ligação de cabo de controle - 1,5 mm²</v>
          </cell>
          <cell r="B2660" t="str">
            <v xml:space="preserve"> </v>
          </cell>
          <cell r="F2660">
            <v>0</v>
          </cell>
          <cell r="H2660">
            <v>0</v>
          </cell>
          <cell r="P2660">
            <v>0</v>
          </cell>
        </row>
        <row r="2661">
          <cell r="A2661" t="str">
            <v>1x2C</v>
          </cell>
          <cell r="B2661" t="str">
            <v>CB1</v>
          </cell>
          <cell r="C2661" t="str">
            <v>m</v>
          </cell>
          <cell r="D2661">
            <v>300</v>
          </cell>
          <cell r="E2661">
            <v>0.20399999999999999</v>
          </cell>
          <cell r="F2661">
            <v>61.2</v>
          </cell>
          <cell r="G2661">
            <v>0.15</v>
          </cell>
          <cell r="H2661">
            <v>45</v>
          </cell>
          <cell r="I2661" t="str">
            <v>B</v>
          </cell>
          <cell r="P2661">
            <v>0.15</v>
          </cell>
        </row>
        <row r="2662">
          <cell r="A2662" t="str">
            <v>1x3C</v>
          </cell>
          <cell r="B2662" t="str">
            <v>CB1</v>
          </cell>
          <cell r="C2662" t="str">
            <v>m</v>
          </cell>
          <cell r="D2662">
            <v>400</v>
          </cell>
          <cell r="E2662">
            <v>0.22900000000000001</v>
          </cell>
          <cell r="F2662">
            <v>91.6</v>
          </cell>
          <cell r="G2662">
            <v>0.15</v>
          </cell>
          <cell r="H2662">
            <v>60</v>
          </cell>
          <cell r="I2662" t="str">
            <v>B</v>
          </cell>
          <cell r="P2662">
            <v>0.15</v>
          </cell>
        </row>
        <row r="2663">
          <cell r="A2663" t="str">
            <v>1x4C</v>
          </cell>
          <cell r="B2663" t="str">
            <v>CB1</v>
          </cell>
          <cell r="C2663" t="str">
            <v>m</v>
          </cell>
          <cell r="D2663">
            <v>200</v>
          </cell>
          <cell r="E2663">
            <v>0.26700000000000002</v>
          </cell>
          <cell r="F2663">
            <v>53.4</v>
          </cell>
          <cell r="G2663">
            <v>0.2</v>
          </cell>
          <cell r="H2663">
            <v>40</v>
          </cell>
          <cell r="I2663" t="str">
            <v>B</v>
          </cell>
          <cell r="P2663">
            <v>0.2</v>
          </cell>
        </row>
        <row r="2664">
          <cell r="A2664" t="str">
            <v>1x5C</v>
          </cell>
          <cell r="B2664" t="str">
            <v>CB1</v>
          </cell>
          <cell r="C2664" t="str">
            <v>m</v>
          </cell>
          <cell r="D2664">
            <v>200</v>
          </cell>
          <cell r="E2664">
            <v>0.29099999999999998</v>
          </cell>
          <cell r="F2664">
            <v>58.2</v>
          </cell>
          <cell r="G2664">
            <v>0.2</v>
          </cell>
          <cell r="H2664">
            <v>40</v>
          </cell>
          <cell r="I2664" t="str">
            <v>B</v>
          </cell>
          <cell r="P2664">
            <v>0.2</v>
          </cell>
        </row>
        <row r="2665">
          <cell r="A2665" t="str">
            <v>1x7C</v>
          </cell>
          <cell r="B2665" t="str">
            <v>CB1</v>
          </cell>
          <cell r="C2665" t="str">
            <v>m</v>
          </cell>
          <cell r="D2665">
            <v>200</v>
          </cell>
          <cell r="E2665">
            <v>0.34499999999999997</v>
          </cell>
          <cell r="F2665">
            <v>69</v>
          </cell>
          <cell r="G2665">
            <v>0.2</v>
          </cell>
          <cell r="H2665">
            <v>40</v>
          </cell>
          <cell r="I2665" t="str">
            <v>B</v>
          </cell>
          <cell r="P2665">
            <v>0.2</v>
          </cell>
        </row>
        <row r="2666">
          <cell r="A2666" t="str">
            <v>1x9C</v>
          </cell>
          <cell r="B2666" t="str">
            <v>CB1</v>
          </cell>
          <cell r="C2666" t="str">
            <v>m</v>
          </cell>
          <cell r="D2666">
            <v>200</v>
          </cell>
          <cell r="E2666">
            <v>0.432</v>
          </cell>
          <cell r="F2666">
            <v>86.4</v>
          </cell>
          <cell r="G2666">
            <v>0.2</v>
          </cell>
          <cell r="H2666">
            <v>40</v>
          </cell>
          <cell r="I2666" t="str">
            <v>B</v>
          </cell>
          <cell r="P2666">
            <v>0.2</v>
          </cell>
        </row>
        <row r="2667">
          <cell r="A2667" t="str">
            <v xml:space="preserve"> </v>
          </cell>
          <cell r="B2667" t="str">
            <v xml:space="preserve"> </v>
          </cell>
          <cell r="F2667">
            <v>0</v>
          </cell>
          <cell r="H2667">
            <v>0</v>
          </cell>
          <cell r="P2667">
            <v>0</v>
          </cell>
        </row>
        <row r="2668">
          <cell r="A2668" t="str">
            <v>Lançamento e ligação de cabo de instrumentação - 1,0 mm² + blindagem</v>
          </cell>
          <cell r="B2668" t="str">
            <v xml:space="preserve"> </v>
          </cell>
          <cell r="F2668">
            <v>0</v>
          </cell>
          <cell r="H2668">
            <v>0</v>
          </cell>
          <cell r="P2668">
            <v>0</v>
          </cell>
        </row>
        <row r="2669">
          <cell r="A2669" t="str">
            <v>1x2C</v>
          </cell>
          <cell r="B2669" t="str">
            <v>CB1</v>
          </cell>
          <cell r="C2669" t="str">
            <v>m</v>
          </cell>
          <cell r="D2669">
            <v>1200</v>
          </cell>
          <cell r="E2669">
            <v>0.20399999999999999</v>
          </cell>
          <cell r="F2669">
            <v>244.8</v>
          </cell>
          <cell r="G2669">
            <v>0.15</v>
          </cell>
          <cell r="H2669">
            <v>180</v>
          </cell>
          <cell r="I2669" t="str">
            <v>B</v>
          </cell>
          <cell r="P2669">
            <v>0.15</v>
          </cell>
        </row>
        <row r="2670">
          <cell r="F2670">
            <v>0</v>
          </cell>
          <cell r="H2670">
            <v>0</v>
          </cell>
          <cell r="P2670">
            <v>0</v>
          </cell>
        </row>
        <row r="2671">
          <cell r="A2671" t="str">
            <v>Eletroduto rígido tipo AC- (Vara de 3 m):</v>
          </cell>
          <cell r="F2671">
            <v>0</v>
          </cell>
          <cell r="H2671">
            <v>0</v>
          </cell>
          <cell r="P2671">
            <v>0</v>
          </cell>
        </row>
        <row r="2672">
          <cell r="A2672" t="str">
            <v>Diâmetro 3/4"</v>
          </cell>
          <cell r="B2672" t="str">
            <v>ELAG</v>
          </cell>
          <cell r="C2672" t="str">
            <v>m</v>
          </cell>
          <cell r="D2672">
            <v>236</v>
          </cell>
          <cell r="E2672">
            <v>1.7699999999999998</v>
          </cell>
          <cell r="F2672">
            <v>417.72</v>
          </cell>
          <cell r="G2672">
            <v>1.25</v>
          </cell>
          <cell r="H2672">
            <v>295</v>
          </cell>
          <cell r="I2672" t="str">
            <v>LE</v>
          </cell>
          <cell r="P2672">
            <v>1.25</v>
          </cell>
        </row>
        <row r="2673">
          <cell r="A2673" t="str">
            <v>Diâmetro 1"</v>
          </cell>
          <cell r="B2673" t="str">
            <v>ELAG</v>
          </cell>
          <cell r="C2673" t="str">
            <v>m</v>
          </cell>
          <cell r="D2673">
            <v>60</v>
          </cell>
          <cell r="E2673">
            <v>2.63</v>
          </cell>
          <cell r="F2673">
            <v>157.80000000000001</v>
          </cell>
          <cell r="G2673">
            <v>1.25</v>
          </cell>
          <cell r="H2673">
            <v>75</v>
          </cell>
          <cell r="I2673" t="str">
            <v>LE</v>
          </cell>
          <cell r="P2673">
            <v>1.25</v>
          </cell>
        </row>
        <row r="2674">
          <cell r="A2674" t="str">
            <v>Diâmetro 11/2"</v>
          </cell>
          <cell r="B2674" t="str">
            <v>ELAG</v>
          </cell>
          <cell r="C2674" t="str">
            <v>m</v>
          </cell>
          <cell r="D2674">
            <v>144</v>
          </cell>
          <cell r="E2674">
            <v>4.24</v>
          </cell>
          <cell r="F2674">
            <v>610.55999999999995</v>
          </cell>
          <cell r="G2674">
            <v>1.25</v>
          </cell>
          <cell r="H2674">
            <v>180</v>
          </cell>
          <cell r="I2674" t="str">
            <v>LE</v>
          </cell>
          <cell r="P2674">
            <v>1.25</v>
          </cell>
        </row>
        <row r="2675">
          <cell r="A2675" t="str">
            <v>Diâmetro 2"</v>
          </cell>
          <cell r="B2675" t="str">
            <v>ELAG</v>
          </cell>
          <cell r="C2675" t="str">
            <v>m</v>
          </cell>
          <cell r="D2675">
            <v>194</v>
          </cell>
          <cell r="E2675">
            <v>5.66</v>
          </cell>
          <cell r="F2675">
            <v>1098.04</v>
          </cell>
          <cell r="G2675">
            <v>1.5</v>
          </cell>
          <cell r="H2675">
            <v>291</v>
          </cell>
          <cell r="I2675" t="str">
            <v>LE</v>
          </cell>
          <cell r="P2675">
            <v>1.5</v>
          </cell>
        </row>
        <row r="2676">
          <cell r="A2676" t="str">
            <v>Diâmetro 2 1/2"</v>
          </cell>
          <cell r="B2676" t="str">
            <v>ELAG</v>
          </cell>
          <cell r="C2676" t="str">
            <v>m</v>
          </cell>
          <cell r="D2676">
            <v>95</v>
          </cell>
          <cell r="E2676">
            <v>8.9</v>
          </cell>
          <cell r="F2676">
            <v>845.5</v>
          </cell>
          <cell r="G2676">
            <v>1.5</v>
          </cell>
          <cell r="H2676">
            <v>142.5</v>
          </cell>
          <cell r="I2676" t="str">
            <v>LE</v>
          </cell>
          <cell r="P2676">
            <v>1.5</v>
          </cell>
        </row>
        <row r="2677">
          <cell r="F2677">
            <v>0</v>
          </cell>
          <cell r="H2677">
            <v>0</v>
          </cell>
          <cell r="P2677">
            <v>0</v>
          </cell>
        </row>
        <row r="2678">
          <cell r="A2678" t="str">
            <v>Eletroduto flexível (peça de 1,5 m):</v>
          </cell>
          <cell r="F2678">
            <v>0</v>
          </cell>
          <cell r="H2678">
            <v>0</v>
          </cell>
          <cell r="P2678">
            <v>0</v>
          </cell>
        </row>
        <row r="2679">
          <cell r="A2679" t="str">
            <v>Diâmetro 3/4"</v>
          </cell>
          <cell r="B2679" t="str">
            <v>ELFL</v>
          </cell>
          <cell r="C2679" t="str">
            <v>PC</v>
          </cell>
          <cell r="D2679">
            <v>504</v>
          </cell>
          <cell r="E2679">
            <v>0.88</v>
          </cell>
          <cell r="F2679">
            <v>443.52</v>
          </cell>
          <cell r="G2679">
            <v>4.5</v>
          </cell>
          <cell r="H2679">
            <v>2268</v>
          </cell>
          <cell r="I2679" t="str">
            <v>LE</v>
          </cell>
          <cell r="P2679">
            <v>4.5</v>
          </cell>
        </row>
        <row r="2680">
          <cell r="A2680" t="str">
            <v>Diâmetro 1/2"</v>
          </cell>
          <cell r="B2680" t="str">
            <v>ELFL</v>
          </cell>
          <cell r="C2680" t="str">
            <v>PC</v>
          </cell>
          <cell r="D2680">
            <v>60</v>
          </cell>
          <cell r="E2680">
            <v>0.5</v>
          </cell>
          <cell r="F2680">
            <v>30</v>
          </cell>
          <cell r="G2680">
            <v>4.5</v>
          </cell>
          <cell r="H2680">
            <v>270</v>
          </cell>
          <cell r="I2680" t="str">
            <v>LE</v>
          </cell>
          <cell r="P2680">
            <v>4.5</v>
          </cell>
        </row>
        <row r="2681">
          <cell r="F2681">
            <v>0</v>
          </cell>
          <cell r="H2681">
            <v>0</v>
          </cell>
          <cell r="P2681">
            <v>0</v>
          </cell>
        </row>
        <row r="2682">
          <cell r="A2682" t="str">
            <v>Caixa comando local:</v>
          </cell>
          <cell r="F2682">
            <v>0</v>
          </cell>
          <cell r="H2682">
            <v>0</v>
          </cell>
          <cell r="P2682">
            <v>0</v>
          </cell>
        </row>
        <row r="2683">
          <cell r="A2683" t="str">
            <v>2 botões</v>
          </cell>
          <cell r="B2683" t="str">
            <v>CX</v>
          </cell>
          <cell r="C2683" t="str">
            <v>UNID.</v>
          </cell>
          <cell r="D2683">
            <v>30</v>
          </cell>
          <cell r="E2683">
            <v>10</v>
          </cell>
          <cell r="F2683">
            <v>300</v>
          </cell>
          <cell r="G2683">
            <v>8</v>
          </cell>
          <cell r="H2683">
            <v>240</v>
          </cell>
          <cell r="I2683" t="str">
            <v>Q</v>
          </cell>
          <cell r="P2683">
            <v>8</v>
          </cell>
        </row>
        <row r="2684">
          <cell r="F2684">
            <v>0</v>
          </cell>
          <cell r="H2684">
            <v>0</v>
          </cell>
          <cell r="P2684">
            <v>0</v>
          </cell>
        </row>
        <row r="2685">
          <cell r="A2685" t="str">
            <v>Instalação de caixa de passagem (400 x 400 x 150mm)</v>
          </cell>
          <cell r="B2685" t="str">
            <v>CX</v>
          </cell>
          <cell r="C2685" t="str">
            <v>UNID.</v>
          </cell>
          <cell r="D2685">
            <v>10</v>
          </cell>
          <cell r="E2685">
            <v>30</v>
          </cell>
          <cell r="F2685">
            <v>300</v>
          </cell>
          <cell r="G2685">
            <v>10</v>
          </cell>
          <cell r="H2685">
            <v>100</v>
          </cell>
          <cell r="I2685" t="str">
            <v>LE</v>
          </cell>
          <cell r="P2685">
            <v>10</v>
          </cell>
        </row>
        <row r="2686">
          <cell r="F2686">
            <v>0</v>
          </cell>
          <cell r="H2686">
            <v>0</v>
          </cell>
          <cell r="P2686">
            <v>0</v>
          </cell>
        </row>
        <row r="2687">
          <cell r="A2687" t="str">
            <v>Instalação e interligação de caixa de bornes com 30 bornes.</v>
          </cell>
          <cell r="B2687" t="str">
            <v>CX</v>
          </cell>
          <cell r="C2687" t="str">
            <v>UNID.</v>
          </cell>
          <cell r="D2687">
            <v>30</v>
          </cell>
          <cell r="E2687">
            <v>30</v>
          </cell>
          <cell r="F2687">
            <v>900</v>
          </cell>
          <cell r="G2687">
            <v>30</v>
          </cell>
          <cell r="H2687">
            <v>900</v>
          </cell>
          <cell r="I2687" t="str">
            <v>Q</v>
          </cell>
          <cell r="P2687">
            <v>30</v>
          </cell>
        </row>
        <row r="2688">
          <cell r="F2688">
            <v>0</v>
          </cell>
          <cell r="H2688">
            <v>0</v>
          </cell>
          <cell r="P2688">
            <v>0</v>
          </cell>
        </row>
        <row r="2689">
          <cell r="A2689" t="str">
            <v>ÁREA - ESTOCAGEM E PREPARAÇÃO DE REAGENTES</v>
          </cell>
          <cell r="F2689">
            <v>0</v>
          </cell>
          <cell r="H2689">
            <v>0</v>
          </cell>
          <cell r="P2689">
            <v>0</v>
          </cell>
        </row>
        <row r="2690">
          <cell r="A2690" t="str">
            <v>Instalação de manômetros</v>
          </cell>
          <cell r="B2690" t="str">
            <v>PI</v>
          </cell>
          <cell r="C2690" t="str">
            <v>UNID.</v>
          </cell>
          <cell r="D2690">
            <v>19</v>
          </cell>
          <cell r="E2690">
            <v>10</v>
          </cell>
          <cell r="F2690">
            <v>190</v>
          </cell>
          <cell r="G2690">
            <v>8</v>
          </cell>
          <cell r="H2690">
            <v>152</v>
          </cell>
          <cell r="I2690" t="str">
            <v>N</v>
          </cell>
          <cell r="P2690">
            <v>8</v>
          </cell>
        </row>
        <row r="2691">
          <cell r="F2691">
            <v>0</v>
          </cell>
          <cell r="H2691">
            <v>0</v>
          </cell>
          <cell r="P2691">
            <v>0</v>
          </cell>
        </row>
        <row r="2692">
          <cell r="A2692" t="str">
            <v>Instalação e interligação de válvula solenóide, (diâmetros: 1/2", 1", 3")</v>
          </cell>
          <cell r="B2692" t="str">
            <v>SV</v>
          </cell>
          <cell r="C2692" t="str">
            <v>UNID.</v>
          </cell>
          <cell r="D2692">
            <v>2</v>
          </cell>
          <cell r="E2692">
            <v>10</v>
          </cell>
          <cell r="F2692">
            <v>20</v>
          </cell>
          <cell r="G2692">
            <v>8</v>
          </cell>
          <cell r="H2692">
            <v>16</v>
          </cell>
          <cell r="I2692" t="str">
            <v>N</v>
          </cell>
          <cell r="P2692">
            <v>8</v>
          </cell>
        </row>
        <row r="2693">
          <cell r="F2693">
            <v>0</v>
          </cell>
          <cell r="H2693">
            <v>0</v>
          </cell>
          <cell r="P2693">
            <v>0</v>
          </cell>
        </row>
        <row r="2694">
          <cell r="A2694" t="str">
            <v>Válvula de segurança</v>
          </cell>
          <cell r="B2694" t="str">
            <v>FV</v>
          </cell>
          <cell r="C2694" t="str">
            <v>UNID.</v>
          </cell>
          <cell r="D2694">
            <v>14</v>
          </cell>
          <cell r="E2694">
            <v>10</v>
          </cell>
          <cell r="F2694">
            <v>140</v>
          </cell>
          <cell r="G2694">
            <v>20</v>
          </cell>
          <cell r="H2694">
            <v>280</v>
          </cell>
          <cell r="I2694" t="str">
            <v>N</v>
          </cell>
          <cell r="P2694">
            <v>20</v>
          </cell>
        </row>
        <row r="2695">
          <cell r="F2695">
            <v>0</v>
          </cell>
          <cell r="H2695">
            <v>0</v>
          </cell>
          <cell r="P2695">
            <v>0</v>
          </cell>
        </row>
        <row r="2696">
          <cell r="A2696" t="str">
            <v>Instalação e interligação de válvula de bloqueio borboleta, (diâmetros: 2", 3")</v>
          </cell>
          <cell r="B2696" t="str">
            <v>FV</v>
          </cell>
          <cell r="C2696" t="str">
            <v>CJ</v>
          </cell>
          <cell r="D2696">
            <v>6</v>
          </cell>
          <cell r="E2696">
            <v>10</v>
          </cell>
          <cell r="F2696">
            <v>60</v>
          </cell>
          <cell r="G2696">
            <v>20</v>
          </cell>
          <cell r="H2696">
            <v>120</v>
          </cell>
          <cell r="I2696" t="str">
            <v>N</v>
          </cell>
          <cell r="P2696">
            <v>20</v>
          </cell>
        </row>
        <row r="2697">
          <cell r="F2697">
            <v>0</v>
          </cell>
          <cell r="H2697">
            <v>0</v>
          </cell>
          <cell r="P2697">
            <v>0</v>
          </cell>
        </row>
        <row r="2698">
          <cell r="A2698" t="str">
            <v>Instalação e interligação de válvula de bloqueio diafragma, (diâmetros: 11/2", 3")</v>
          </cell>
          <cell r="B2698" t="str">
            <v>FV</v>
          </cell>
          <cell r="C2698" t="str">
            <v>UNID.</v>
          </cell>
          <cell r="D2698">
            <v>4</v>
          </cell>
          <cell r="E2698">
            <v>10</v>
          </cell>
          <cell r="F2698">
            <v>40</v>
          </cell>
          <cell r="G2698">
            <v>20</v>
          </cell>
          <cell r="H2698">
            <v>80</v>
          </cell>
          <cell r="I2698" t="str">
            <v>N</v>
          </cell>
          <cell r="P2698">
            <v>20</v>
          </cell>
        </row>
        <row r="2699">
          <cell r="F2699">
            <v>0</v>
          </cell>
          <cell r="H2699">
            <v>0</v>
          </cell>
          <cell r="P2699">
            <v>0</v>
          </cell>
        </row>
        <row r="2700">
          <cell r="A2700" t="str">
            <v>Instalação e interligação de válvula de bloqueio esfera, (diâmetros: 21/2", 3", 4")</v>
          </cell>
          <cell r="B2700" t="str">
            <v>FV</v>
          </cell>
          <cell r="C2700" t="str">
            <v>UNID.</v>
          </cell>
          <cell r="D2700">
            <v>23</v>
          </cell>
          <cell r="E2700">
            <v>10</v>
          </cell>
          <cell r="F2700">
            <v>230</v>
          </cell>
          <cell r="G2700">
            <v>20</v>
          </cell>
          <cell r="H2700">
            <v>460</v>
          </cell>
          <cell r="I2700" t="str">
            <v>N</v>
          </cell>
          <cell r="P2700">
            <v>20</v>
          </cell>
        </row>
        <row r="2701">
          <cell r="F2701">
            <v>0</v>
          </cell>
          <cell r="H2701">
            <v>0</v>
          </cell>
          <cell r="P2701">
            <v>0</v>
          </cell>
        </row>
        <row r="2702">
          <cell r="A2702" t="str">
            <v>Instalação e interligação de válvula de bloqueio globo, (diâmetros: 3", 4")</v>
          </cell>
          <cell r="B2702" t="str">
            <v>FV</v>
          </cell>
          <cell r="C2702" t="str">
            <v>UNID.</v>
          </cell>
          <cell r="D2702">
            <v>11</v>
          </cell>
          <cell r="E2702">
            <v>10</v>
          </cell>
          <cell r="F2702">
            <v>110</v>
          </cell>
          <cell r="G2702">
            <v>20</v>
          </cell>
          <cell r="H2702">
            <v>220</v>
          </cell>
          <cell r="I2702" t="str">
            <v>N</v>
          </cell>
          <cell r="P2702">
            <v>20</v>
          </cell>
        </row>
        <row r="2703">
          <cell r="F2703">
            <v>0</v>
          </cell>
          <cell r="H2703">
            <v>0</v>
          </cell>
          <cell r="P2703">
            <v>0</v>
          </cell>
        </row>
        <row r="2704">
          <cell r="A2704" t="str">
            <v>Instalação de válvula reguladora de pressão</v>
          </cell>
          <cell r="B2704" t="str">
            <v>PCV</v>
          </cell>
          <cell r="C2704" t="str">
            <v>UNID.</v>
          </cell>
          <cell r="D2704">
            <v>3</v>
          </cell>
          <cell r="E2704">
            <v>10</v>
          </cell>
          <cell r="F2704">
            <v>30</v>
          </cell>
          <cell r="G2704">
            <v>20</v>
          </cell>
          <cell r="H2704">
            <v>60</v>
          </cell>
          <cell r="I2704" t="str">
            <v>N</v>
          </cell>
          <cell r="P2704">
            <v>20</v>
          </cell>
        </row>
        <row r="2705">
          <cell r="F2705">
            <v>0</v>
          </cell>
          <cell r="H2705">
            <v>0</v>
          </cell>
          <cell r="P2705">
            <v>0</v>
          </cell>
        </row>
        <row r="2706">
          <cell r="A2706" t="str">
            <v>Instalação e interligação de medidor magnético de vazão</v>
          </cell>
          <cell r="B2706" t="str">
            <v>FIT</v>
          </cell>
          <cell r="C2706" t="str">
            <v>CJ</v>
          </cell>
          <cell r="D2706">
            <v>15</v>
          </cell>
          <cell r="E2706">
            <v>10</v>
          </cell>
          <cell r="F2706">
            <v>150</v>
          </cell>
          <cell r="G2706">
            <v>8</v>
          </cell>
          <cell r="H2706">
            <v>120</v>
          </cell>
          <cell r="I2706" t="str">
            <v>N</v>
          </cell>
          <cell r="P2706">
            <v>8</v>
          </cell>
        </row>
        <row r="2707">
          <cell r="F2707">
            <v>0</v>
          </cell>
          <cell r="H2707">
            <v>0</v>
          </cell>
          <cell r="P2707">
            <v>0</v>
          </cell>
        </row>
        <row r="2708">
          <cell r="A2708" t="str">
            <v>Instalação e interligação de medidor de nível tipo ultrassônico</v>
          </cell>
          <cell r="B2708" t="str">
            <v>LIT</v>
          </cell>
          <cell r="C2708" t="str">
            <v>CJ</v>
          </cell>
          <cell r="D2708">
            <v>11</v>
          </cell>
          <cell r="E2708">
            <v>10</v>
          </cell>
          <cell r="F2708">
            <v>110</v>
          </cell>
          <cell r="G2708">
            <v>8</v>
          </cell>
          <cell r="H2708">
            <v>88</v>
          </cell>
          <cell r="I2708" t="str">
            <v>N</v>
          </cell>
          <cell r="P2708">
            <v>8</v>
          </cell>
        </row>
        <row r="2709">
          <cell r="F2709">
            <v>0</v>
          </cell>
          <cell r="H2709">
            <v>0</v>
          </cell>
          <cell r="P2709">
            <v>0</v>
          </cell>
        </row>
        <row r="2710">
          <cell r="A2710" t="str">
            <v>Instalação e interligação de chave de nível tipo ultrassônica</v>
          </cell>
          <cell r="B2710" t="str">
            <v>LS</v>
          </cell>
          <cell r="C2710" t="str">
            <v>UNID.</v>
          </cell>
          <cell r="D2710">
            <v>5</v>
          </cell>
          <cell r="E2710">
            <v>10</v>
          </cell>
          <cell r="F2710">
            <v>50</v>
          </cell>
          <cell r="G2710">
            <v>8</v>
          </cell>
          <cell r="H2710">
            <v>40</v>
          </cell>
          <cell r="I2710" t="str">
            <v>N</v>
          </cell>
          <cell r="P2710">
            <v>8</v>
          </cell>
        </row>
        <row r="2711">
          <cell r="F2711">
            <v>0</v>
          </cell>
          <cell r="H2711">
            <v>0</v>
          </cell>
          <cell r="P2711">
            <v>0</v>
          </cell>
        </row>
        <row r="2712">
          <cell r="A2712" t="str">
            <v>Pressostato</v>
          </cell>
          <cell r="B2712" t="str">
            <v>PSL</v>
          </cell>
          <cell r="C2712" t="str">
            <v>UNID.</v>
          </cell>
          <cell r="D2712">
            <v>1</v>
          </cell>
          <cell r="E2712">
            <v>10</v>
          </cell>
          <cell r="F2712">
            <v>10</v>
          </cell>
          <cell r="G2712">
            <v>8</v>
          </cell>
          <cell r="H2712">
            <v>8</v>
          </cell>
          <cell r="I2712" t="str">
            <v>N</v>
          </cell>
          <cell r="P2712">
            <v>8</v>
          </cell>
        </row>
        <row r="2713">
          <cell r="F2713">
            <v>0</v>
          </cell>
          <cell r="H2713">
            <v>0</v>
          </cell>
          <cell r="P2713">
            <v>0</v>
          </cell>
        </row>
        <row r="2714">
          <cell r="A2714" t="str">
            <v>Instalação e interligação de caixas de válvulas solenóide</v>
          </cell>
          <cell r="B2714" t="str">
            <v>SV</v>
          </cell>
          <cell r="C2714" t="str">
            <v>UNID.</v>
          </cell>
          <cell r="D2714">
            <v>10</v>
          </cell>
          <cell r="E2714">
            <v>10</v>
          </cell>
          <cell r="F2714">
            <v>100</v>
          </cell>
          <cell r="G2714">
            <v>8</v>
          </cell>
          <cell r="H2714">
            <v>80</v>
          </cell>
          <cell r="I2714" t="str">
            <v>N</v>
          </cell>
          <cell r="P2714">
            <v>8</v>
          </cell>
        </row>
        <row r="2715">
          <cell r="F2715">
            <v>0</v>
          </cell>
          <cell r="H2715">
            <v>0</v>
          </cell>
          <cell r="P2715">
            <v>0</v>
          </cell>
        </row>
        <row r="2716">
          <cell r="A2716" t="str">
            <v>Instalação e interligação de caixas locais de aquisição de E/S (2300 x 1200 x 700 mm)</v>
          </cell>
          <cell r="B2716" t="str">
            <v>CAD</v>
          </cell>
          <cell r="C2716" t="str">
            <v>CJ</v>
          </cell>
          <cell r="D2716">
            <v>2</v>
          </cell>
          <cell r="E2716">
            <v>300</v>
          </cell>
          <cell r="F2716">
            <v>600</v>
          </cell>
          <cell r="G2716">
            <v>250</v>
          </cell>
          <cell r="H2716">
            <v>500</v>
          </cell>
          <cell r="I2716" t="str">
            <v>Q</v>
          </cell>
          <cell r="P2716">
            <v>250</v>
          </cell>
        </row>
        <row r="2717">
          <cell r="F2717">
            <v>0</v>
          </cell>
          <cell r="H2717">
            <v>0</v>
          </cell>
          <cell r="P2717">
            <v>0</v>
          </cell>
        </row>
        <row r="2718">
          <cell r="A2718" t="str">
            <v>Instalação e interligação de postos de comunicação de voz</v>
          </cell>
          <cell r="B2718" t="str">
            <v xml:space="preserve"> </v>
          </cell>
          <cell r="C2718" t="str">
            <v>UNID.</v>
          </cell>
          <cell r="D2718">
            <v>4</v>
          </cell>
          <cell r="E2718">
            <v>10</v>
          </cell>
          <cell r="F2718">
            <v>40</v>
          </cell>
          <cell r="G2718">
            <v>8</v>
          </cell>
          <cell r="H2718">
            <v>32</v>
          </cell>
          <cell r="I2718" t="str">
            <v>Q</v>
          </cell>
          <cell r="P2718">
            <v>8</v>
          </cell>
        </row>
        <row r="2719">
          <cell r="F2719">
            <v>0</v>
          </cell>
          <cell r="H2719">
            <v>0</v>
          </cell>
          <cell r="P2719">
            <v>0</v>
          </cell>
        </row>
        <row r="2720">
          <cell r="A2720" t="str">
            <v>Lançamento e ligação de cabo de controle - 1,5 mm²</v>
          </cell>
          <cell r="B2720" t="str">
            <v xml:space="preserve"> </v>
          </cell>
          <cell r="F2720">
            <v>0</v>
          </cell>
          <cell r="H2720">
            <v>0</v>
          </cell>
          <cell r="P2720">
            <v>0</v>
          </cell>
        </row>
        <row r="2721">
          <cell r="A2721" t="str">
            <v>1x2C</v>
          </cell>
          <cell r="B2721" t="str">
            <v>CB1</v>
          </cell>
          <cell r="C2721" t="str">
            <v>m</v>
          </cell>
          <cell r="D2721">
            <v>200</v>
          </cell>
          <cell r="E2721">
            <v>0.20399999999999999</v>
          </cell>
          <cell r="F2721">
            <v>40.799999999999997</v>
          </cell>
          <cell r="G2721">
            <v>0.15</v>
          </cell>
          <cell r="H2721">
            <v>30</v>
          </cell>
          <cell r="I2721" t="str">
            <v>B</v>
          </cell>
          <cell r="P2721">
            <v>0.15</v>
          </cell>
        </row>
        <row r="2722">
          <cell r="A2722" t="str">
            <v>1x3C</v>
          </cell>
          <cell r="B2722" t="str">
            <v>CB1</v>
          </cell>
          <cell r="C2722" t="str">
            <v>m</v>
          </cell>
          <cell r="D2722">
            <v>400</v>
          </cell>
          <cell r="E2722">
            <v>0.22900000000000001</v>
          </cell>
          <cell r="F2722">
            <v>91.6</v>
          </cell>
          <cell r="G2722">
            <v>0.15</v>
          </cell>
          <cell r="H2722">
            <v>60</v>
          </cell>
          <cell r="I2722" t="str">
            <v>B</v>
          </cell>
          <cell r="P2722">
            <v>0.15</v>
          </cell>
        </row>
        <row r="2723">
          <cell r="A2723" t="str">
            <v>1x4C</v>
          </cell>
          <cell r="B2723" t="str">
            <v>CB1</v>
          </cell>
          <cell r="C2723" t="str">
            <v>m</v>
          </cell>
          <cell r="D2723">
            <v>400</v>
          </cell>
          <cell r="E2723">
            <v>0.26700000000000002</v>
          </cell>
          <cell r="F2723">
            <v>106.8</v>
          </cell>
          <cell r="G2723">
            <v>0.2</v>
          </cell>
          <cell r="H2723">
            <v>80</v>
          </cell>
          <cell r="I2723" t="str">
            <v>B</v>
          </cell>
          <cell r="P2723">
            <v>0.2</v>
          </cell>
        </row>
        <row r="2724">
          <cell r="A2724" t="str">
            <v>1x5C</v>
          </cell>
          <cell r="B2724" t="str">
            <v>CB1</v>
          </cell>
          <cell r="C2724" t="str">
            <v>m</v>
          </cell>
          <cell r="D2724">
            <v>200</v>
          </cell>
          <cell r="E2724">
            <v>0.29099999999999998</v>
          </cell>
          <cell r="F2724">
            <v>58.2</v>
          </cell>
          <cell r="G2724">
            <v>0.2</v>
          </cell>
          <cell r="H2724">
            <v>40</v>
          </cell>
          <cell r="I2724" t="str">
            <v>B</v>
          </cell>
          <cell r="P2724">
            <v>0.2</v>
          </cell>
        </row>
        <row r="2725">
          <cell r="A2725" t="str">
            <v>1x7C</v>
          </cell>
          <cell r="B2725" t="str">
            <v>CB1</v>
          </cell>
          <cell r="C2725" t="str">
            <v>m</v>
          </cell>
          <cell r="D2725">
            <v>200</v>
          </cell>
          <cell r="E2725">
            <v>0.34499999999999997</v>
          </cell>
          <cell r="F2725">
            <v>69</v>
          </cell>
          <cell r="G2725">
            <v>0.2</v>
          </cell>
          <cell r="H2725">
            <v>40</v>
          </cell>
          <cell r="I2725" t="str">
            <v>B</v>
          </cell>
          <cell r="P2725">
            <v>0.2</v>
          </cell>
        </row>
        <row r="2726">
          <cell r="A2726" t="str">
            <v>1x9C</v>
          </cell>
          <cell r="B2726" t="str">
            <v>CB1</v>
          </cell>
          <cell r="C2726" t="str">
            <v>m</v>
          </cell>
          <cell r="D2726">
            <v>600</v>
          </cell>
          <cell r="E2726">
            <v>0.432</v>
          </cell>
          <cell r="F2726">
            <v>259.2</v>
          </cell>
          <cell r="G2726">
            <v>0.2</v>
          </cell>
          <cell r="H2726">
            <v>120</v>
          </cell>
          <cell r="I2726" t="str">
            <v>B</v>
          </cell>
          <cell r="P2726">
            <v>0.2</v>
          </cell>
        </row>
        <row r="2727">
          <cell r="A2727" t="str">
            <v xml:space="preserve"> </v>
          </cell>
          <cell r="B2727" t="str">
            <v xml:space="preserve"> </v>
          </cell>
          <cell r="F2727">
            <v>0</v>
          </cell>
          <cell r="H2727">
            <v>0</v>
          </cell>
          <cell r="P2727">
            <v>0</v>
          </cell>
        </row>
        <row r="2728">
          <cell r="A2728" t="str">
            <v>Lançamento e ligação de cabo de instrumentação - 1,0 mm² + blindagem</v>
          </cell>
          <cell r="B2728" t="str">
            <v xml:space="preserve"> </v>
          </cell>
          <cell r="F2728">
            <v>0</v>
          </cell>
          <cell r="H2728">
            <v>0</v>
          </cell>
          <cell r="P2728">
            <v>0</v>
          </cell>
        </row>
        <row r="2729">
          <cell r="A2729" t="str">
            <v>1x2C</v>
          </cell>
          <cell r="B2729" t="str">
            <v>CB1</v>
          </cell>
          <cell r="C2729" t="str">
            <v>m</v>
          </cell>
          <cell r="D2729">
            <v>800</v>
          </cell>
          <cell r="E2729">
            <v>0.20399999999999999</v>
          </cell>
          <cell r="F2729">
            <v>163.19999999999999</v>
          </cell>
          <cell r="G2729">
            <v>0.15</v>
          </cell>
          <cell r="H2729">
            <v>120</v>
          </cell>
          <cell r="I2729" t="str">
            <v>B</v>
          </cell>
          <cell r="P2729">
            <v>0.15</v>
          </cell>
        </row>
        <row r="2730">
          <cell r="F2730">
            <v>0</v>
          </cell>
          <cell r="H2730">
            <v>0</v>
          </cell>
          <cell r="P2730">
            <v>0</v>
          </cell>
        </row>
        <row r="2731">
          <cell r="A2731" t="str">
            <v>Eletroduto rígido tipo AC- (Vara de 3 m):</v>
          </cell>
          <cell r="F2731">
            <v>0</v>
          </cell>
          <cell r="H2731">
            <v>0</v>
          </cell>
          <cell r="P2731">
            <v>0</v>
          </cell>
        </row>
        <row r="2732">
          <cell r="A2732" t="str">
            <v>Diâmetro 3/4"</v>
          </cell>
          <cell r="B2732" t="str">
            <v>ELAG</v>
          </cell>
          <cell r="C2732" t="str">
            <v>m</v>
          </cell>
          <cell r="D2732">
            <v>295</v>
          </cell>
          <cell r="E2732">
            <v>1.7699999999999998</v>
          </cell>
          <cell r="F2732">
            <v>522.15</v>
          </cell>
          <cell r="G2732">
            <v>1.25</v>
          </cell>
          <cell r="H2732">
            <v>368.75</v>
          </cell>
          <cell r="I2732" t="str">
            <v>LE</v>
          </cell>
          <cell r="P2732">
            <v>1.25</v>
          </cell>
        </row>
        <row r="2733">
          <cell r="A2733" t="str">
            <v>Diâmetro 1"</v>
          </cell>
          <cell r="B2733" t="str">
            <v>ELAG</v>
          </cell>
          <cell r="C2733" t="str">
            <v>m</v>
          </cell>
          <cell r="D2733">
            <v>75</v>
          </cell>
          <cell r="E2733">
            <v>2.63</v>
          </cell>
          <cell r="F2733">
            <v>197.25</v>
          </cell>
          <cell r="G2733">
            <v>1.25</v>
          </cell>
          <cell r="H2733">
            <v>93.75</v>
          </cell>
          <cell r="I2733" t="str">
            <v>LE</v>
          </cell>
          <cell r="P2733">
            <v>1.25</v>
          </cell>
        </row>
        <row r="2734">
          <cell r="A2734" t="str">
            <v>Diâmetro 11/2"</v>
          </cell>
          <cell r="B2734" t="str">
            <v>ELAG</v>
          </cell>
          <cell r="C2734" t="str">
            <v>m</v>
          </cell>
          <cell r="D2734">
            <v>180</v>
          </cell>
          <cell r="E2734">
            <v>4.24</v>
          </cell>
          <cell r="F2734">
            <v>763.2</v>
          </cell>
          <cell r="G2734">
            <v>1.25</v>
          </cell>
          <cell r="H2734">
            <v>225</v>
          </cell>
          <cell r="I2734" t="str">
            <v>LE</v>
          </cell>
          <cell r="P2734">
            <v>1.25</v>
          </cell>
        </row>
        <row r="2735">
          <cell r="A2735" t="str">
            <v>Diâmetro 2"</v>
          </cell>
          <cell r="B2735" t="str">
            <v>ELAG</v>
          </cell>
          <cell r="C2735" t="str">
            <v>m</v>
          </cell>
          <cell r="D2735">
            <v>242</v>
          </cell>
          <cell r="E2735">
            <v>5.66</v>
          </cell>
          <cell r="F2735">
            <v>1369.72</v>
          </cell>
          <cell r="G2735">
            <v>1.5</v>
          </cell>
          <cell r="H2735">
            <v>363</v>
          </cell>
          <cell r="I2735" t="str">
            <v>LE</v>
          </cell>
          <cell r="P2735">
            <v>1.5</v>
          </cell>
        </row>
        <row r="2736">
          <cell r="A2736" t="str">
            <v>Diâmetro 2 1/2"</v>
          </cell>
          <cell r="B2736" t="str">
            <v>ELAG</v>
          </cell>
          <cell r="C2736" t="str">
            <v>m</v>
          </cell>
          <cell r="D2736">
            <v>119</v>
          </cell>
          <cell r="E2736">
            <v>8.9</v>
          </cell>
          <cell r="F2736">
            <v>1059.0999999999999</v>
          </cell>
          <cell r="G2736">
            <v>1.5</v>
          </cell>
          <cell r="H2736">
            <v>178.5</v>
          </cell>
          <cell r="I2736" t="str">
            <v>LE</v>
          </cell>
          <cell r="P2736">
            <v>1.5</v>
          </cell>
        </row>
        <row r="2737">
          <cell r="A2737" t="str">
            <v>Diâmetro 3"</v>
          </cell>
          <cell r="B2737" t="str">
            <v>ELAG</v>
          </cell>
          <cell r="C2737" t="str">
            <v>m</v>
          </cell>
          <cell r="D2737">
            <v>36</v>
          </cell>
          <cell r="E2737">
            <v>11.6</v>
          </cell>
          <cell r="F2737">
            <v>417.6</v>
          </cell>
          <cell r="G2737">
            <v>1.5</v>
          </cell>
          <cell r="H2737">
            <v>54</v>
          </cell>
          <cell r="I2737" t="str">
            <v>LE</v>
          </cell>
          <cell r="P2737">
            <v>1.5</v>
          </cell>
        </row>
        <row r="2738">
          <cell r="A2738" t="str">
            <v>Diâmetro 4"</v>
          </cell>
          <cell r="B2738" t="str">
            <v>ELAG</v>
          </cell>
          <cell r="C2738" t="str">
            <v>m</v>
          </cell>
          <cell r="H2738">
            <v>0</v>
          </cell>
          <cell r="I2738" t="str">
            <v>LE</v>
          </cell>
          <cell r="P2738">
            <v>0</v>
          </cell>
        </row>
        <row r="2739">
          <cell r="F2739">
            <v>0</v>
          </cell>
          <cell r="H2739">
            <v>0</v>
          </cell>
          <cell r="P2739">
            <v>0</v>
          </cell>
        </row>
        <row r="2740">
          <cell r="A2740" t="str">
            <v>Eletroduto flexível (peça de 1,5 m):</v>
          </cell>
          <cell r="F2740">
            <v>0</v>
          </cell>
          <cell r="H2740">
            <v>0</v>
          </cell>
          <cell r="P2740">
            <v>0</v>
          </cell>
        </row>
        <row r="2741">
          <cell r="A2741" t="str">
            <v>Diâmetro 3/4"</v>
          </cell>
          <cell r="B2741" t="str">
            <v>ELFL</v>
          </cell>
          <cell r="C2741" t="str">
            <v>PC</v>
          </cell>
          <cell r="D2741">
            <v>630</v>
          </cell>
          <cell r="E2741">
            <v>0.88</v>
          </cell>
          <cell r="F2741">
            <v>554.4</v>
          </cell>
          <cell r="G2741">
            <v>1.5</v>
          </cell>
          <cell r="H2741">
            <v>945</v>
          </cell>
          <cell r="I2741" t="str">
            <v>LE</v>
          </cell>
          <cell r="P2741">
            <v>1.5</v>
          </cell>
        </row>
        <row r="2742">
          <cell r="A2742" t="str">
            <v>Diâmetro 1/2"</v>
          </cell>
          <cell r="B2742" t="str">
            <v>ELFL</v>
          </cell>
          <cell r="C2742" t="str">
            <v>PC</v>
          </cell>
          <cell r="D2742">
            <v>75</v>
          </cell>
          <cell r="E2742">
            <v>0.5</v>
          </cell>
          <cell r="F2742">
            <v>37.5</v>
          </cell>
          <cell r="G2742">
            <v>1.5</v>
          </cell>
          <cell r="H2742">
            <v>112.5</v>
          </cell>
          <cell r="I2742" t="str">
            <v>LE</v>
          </cell>
          <cell r="P2742">
            <v>1.5</v>
          </cell>
        </row>
        <row r="2743">
          <cell r="F2743">
            <v>0</v>
          </cell>
          <cell r="H2743">
            <v>0</v>
          </cell>
          <cell r="P2743">
            <v>0</v>
          </cell>
        </row>
        <row r="2744">
          <cell r="A2744" t="str">
            <v>Caixa comando local:</v>
          </cell>
          <cell r="F2744">
            <v>0</v>
          </cell>
          <cell r="H2744">
            <v>0</v>
          </cell>
          <cell r="P2744">
            <v>0</v>
          </cell>
        </row>
        <row r="2745">
          <cell r="A2745" t="str">
            <v>2 botões</v>
          </cell>
          <cell r="B2745" t="str">
            <v>CX</v>
          </cell>
          <cell r="C2745" t="str">
            <v>UNID.</v>
          </cell>
          <cell r="D2745">
            <v>30</v>
          </cell>
          <cell r="E2745">
            <v>10</v>
          </cell>
          <cell r="F2745">
            <v>300</v>
          </cell>
          <cell r="G2745">
            <v>8</v>
          </cell>
          <cell r="H2745">
            <v>240</v>
          </cell>
          <cell r="I2745" t="str">
            <v>Q</v>
          </cell>
          <cell r="P2745">
            <v>8</v>
          </cell>
        </row>
        <row r="2746">
          <cell r="F2746">
            <v>0</v>
          </cell>
          <cell r="H2746">
            <v>0</v>
          </cell>
          <cell r="P2746">
            <v>0</v>
          </cell>
        </row>
        <row r="2747">
          <cell r="A2747" t="str">
            <v>Instalação de caixa de passagem 400 x 400 x 150</v>
          </cell>
          <cell r="B2747" t="str">
            <v>CX</v>
          </cell>
          <cell r="C2747" t="str">
            <v>UNID.</v>
          </cell>
          <cell r="D2747">
            <v>10</v>
          </cell>
          <cell r="E2747">
            <v>30</v>
          </cell>
          <cell r="F2747">
            <v>300</v>
          </cell>
          <cell r="G2747">
            <v>10</v>
          </cell>
          <cell r="H2747">
            <v>100</v>
          </cell>
          <cell r="I2747" t="str">
            <v>LE</v>
          </cell>
          <cell r="P2747">
            <v>10</v>
          </cell>
        </row>
        <row r="2748">
          <cell r="F2748">
            <v>0</v>
          </cell>
          <cell r="H2748">
            <v>0</v>
          </cell>
          <cell r="P2748">
            <v>0</v>
          </cell>
        </row>
        <row r="2749">
          <cell r="A2749" t="str">
            <v>Instalação e interligação de caixa de bornes com 30 bornes.</v>
          </cell>
          <cell r="B2749" t="str">
            <v>CX</v>
          </cell>
          <cell r="C2749" t="str">
            <v>UNID.</v>
          </cell>
          <cell r="D2749">
            <v>30</v>
          </cell>
          <cell r="E2749">
            <v>330</v>
          </cell>
          <cell r="F2749">
            <v>9900</v>
          </cell>
          <cell r="G2749">
            <v>30</v>
          </cell>
          <cell r="H2749">
            <v>900</v>
          </cell>
          <cell r="I2749" t="str">
            <v>Q</v>
          </cell>
          <cell r="P2749">
            <v>30</v>
          </cell>
        </row>
        <row r="2750">
          <cell r="F2750">
            <v>0</v>
          </cell>
          <cell r="H2750">
            <v>0</v>
          </cell>
          <cell r="P2750">
            <v>0</v>
          </cell>
        </row>
        <row r="2751">
          <cell r="A2751" t="str">
            <v>ÁREA - CAPTAÇÃO VGR</v>
          </cell>
          <cell r="F2751">
            <v>0</v>
          </cell>
          <cell r="H2751">
            <v>0</v>
          </cell>
          <cell r="P2751">
            <v>0</v>
          </cell>
        </row>
        <row r="2752">
          <cell r="A2752" t="str">
            <v>Instalação e interligação de caixas locais de aquisição de E/S (2300 x 1200 x 700 mm)</v>
          </cell>
          <cell r="B2752" t="str">
            <v>CAD</v>
          </cell>
          <cell r="C2752" t="str">
            <v>CJ</v>
          </cell>
          <cell r="D2752">
            <v>1</v>
          </cell>
          <cell r="E2752">
            <v>300</v>
          </cell>
          <cell r="F2752">
            <v>300</v>
          </cell>
          <cell r="G2752">
            <v>250</v>
          </cell>
          <cell r="H2752">
            <v>250</v>
          </cell>
          <cell r="I2752" t="str">
            <v>Q</v>
          </cell>
          <cell r="P2752">
            <v>250</v>
          </cell>
        </row>
        <row r="2753">
          <cell r="F2753">
            <v>0</v>
          </cell>
          <cell r="H2753">
            <v>0</v>
          </cell>
          <cell r="P2753">
            <v>0</v>
          </cell>
        </row>
        <row r="2754">
          <cell r="A2754" t="str">
            <v>Caixa de comando local:</v>
          </cell>
          <cell r="F2754">
            <v>0</v>
          </cell>
          <cell r="H2754">
            <v>0</v>
          </cell>
          <cell r="P2754">
            <v>0</v>
          </cell>
        </row>
        <row r="2755">
          <cell r="A2755" t="str">
            <v>2 botões</v>
          </cell>
          <cell r="B2755" t="str">
            <v>CX</v>
          </cell>
          <cell r="C2755" t="str">
            <v>UNID.</v>
          </cell>
          <cell r="D2755">
            <v>3</v>
          </cell>
          <cell r="E2755">
            <v>10</v>
          </cell>
          <cell r="F2755">
            <v>30</v>
          </cell>
          <cell r="G2755">
            <v>8</v>
          </cell>
          <cell r="H2755">
            <v>24</v>
          </cell>
          <cell r="I2755" t="str">
            <v>Q</v>
          </cell>
          <cell r="P2755">
            <v>8</v>
          </cell>
        </row>
        <row r="2756">
          <cell r="F2756">
            <v>0</v>
          </cell>
          <cell r="H2756">
            <v>0</v>
          </cell>
          <cell r="P2756">
            <v>0</v>
          </cell>
        </row>
        <row r="2757">
          <cell r="A2757" t="str">
            <v>Lançamento e ligação de cabo de controle - 1,5 mm²</v>
          </cell>
          <cell r="F2757">
            <v>0</v>
          </cell>
          <cell r="H2757">
            <v>0</v>
          </cell>
          <cell r="P2757">
            <v>0</v>
          </cell>
        </row>
        <row r="2758">
          <cell r="A2758" t="str">
            <v>1x2C</v>
          </cell>
          <cell r="B2758" t="str">
            <v>CB1</v>
          </cell>
          <cell r="C2758" t="str">
            <v>m</v>
          </cell>
          <cell r="D2758">
            <v>90</v>
          </cell>
          <cell r="E2758">
            <v>0.20399999999999999</v>
          </cell>
          <cell r="F2758">
            <v>18.36</v>
          </cell>
          <cell r="G2758">
            <v>0.15</v>
          </cell>
          <cell r="H2758">
            <v>13.5</v>
          </cell>
          <cell r="I2758" t="str">
            <v>B</v>
          </cell>
          <cell r="P2758">
            <v>0.15</v>
          </cell>
        </row>
        <row r="2759">
          <cell r="F2759">
            <v>0</v>
          </cell>
          <cell r="H2759">
            <v>0</v>
          </cell>
          <cell r="P2759">
            <v>0</v>
          </cell>
        </row>
        <row r="2760">
          <cell r="A2760" t="str">
            <v xml:space="preserve">Instalação de manômetro </v>
          </cell>
          <cell r="B2760" t="str">
            <v>PI</v>
          </cell>
          <cell r="C2760" t="str">
            <v>UNID.</v>
          </cell>
          <cell r="D2760">
            <v>3</v>
          </cell>
          <cell r="E2760">
            <v>10</v>
          </cell>
          <cell r="F2760">
            <v>30</v>
          </cell>
          <cell r="G2760">
            <v>8</v>
          </cell>
          <cell r="H2760">
            <v>24</v>
          </cell>
          <cell r="I2760" t="str">
            <v>N</v>
          </cell>
          <cell r="P2760">
            <v>8</v>
          </cell>
        </row>
        <row r="2761">
          <cell r="F2761">
            <v>0</v>
          </cell>
          <cell r="H2761">
            <v>0</v>
          </cell>
          <cell r="P2761">
            <v>0</v>
          </cell>
        </row>
        <row r="2762">
          <cell r="A2762" t="str">
            <v>ÁREA - CAPTAÇÃO TROVÕES</v>
          </cell>
          <cell r="F2762">
            <v>0</v>
          </cell>
          <cell r="H2762">
            <v>0</v>
          </cell>
          <cell r="P2762">
            <v>0</v>
          </cell>
        </row>
        <row r="2763">
          <cell r="A2763" t="str">
            <v>Instalação e interligação de caixas locais de aquisição de E/S (2300 x 1200 x 700 x mm)</v>
          </cell>
          <cell r="B2763" t="str">
            <v>CAD</v>
          </cell>
          <cell r="C2763" t="str">
            <v>CJ</v>
          </cell>
          <cell r="D2763">
            <v>2</v>
          </cell>
          <cell r="E2763">
            <v>300</v>
          </cell>
          <cell r="F2763">
            <v>600</v>
          </cell>
          <cell r="G2763">
            <v>250</v>
          </cell>
          <cell r="H2763">
            <v>500</v>
          </cell>
          <cell r="I2763" t="str">
            <v>Q</v>
          </cell>
          <cell r="P2763">
            <v>250</v>
          </cell>
        </row>
        <row r="2764">
          <cell r="F2764">
            <v>0</v>
          </cell>
          <cell r="H2764">
            <v>0</v>
          </cell>
          <cell r="P2764">
            <v>0</v>
          </cell>
        </row>
        <row r="2765">
          <cell r="A2765" t="str">
            <v>Instalação do quadro de distribuição de tensão de controle</v>
          </cell>
          <cell r="B2765" t="str">
            <v>540-QC-01</v>
          </cell>
          <cell r="C2765" t="str">
            <v>CJ</v>
          </cell>
          <cell r="D2765">
            <v>1</v>
          </cell>
          <cell r="E2765">
            <v>100</v>
          </cell>
          <cell r="F2765">
            <v>100</v>
          </cell>
          <cell r="G2765">
            <v>100</v>
          </cell>
          <cell r="H2765">
            <v>100</v>
          </cell>
          <cell r="I2765" t="str">
            <v>Q</v>
          </cell>
          <cell r="P2765">
            <v>100</v>
          </cell>
        </row>
        <row r="2766">
          <cell r="F2766">
            <v>0</v>
          </cell>
          <cell r="H2766">
            <v>0</v>
          </cell>
          <cell r="P2766">
            <v>0</v>
          </cell>
        </row>
        <row r="2767">
          <cell r="A2767" t="str">
            <v>Caixa de comando local:</v>
          </cell>
          <cell r="F2767">
            <v>0</v>
          </cell>
          <cell r="H2767">
            <v>0</v>
          </cell>
          <cell r="P2767">
            <v>0</v>
          </cell>
        </row>
        <row r="2768">
          <cell r="A2768" t="str">
            <v>2 botões</v>
          </cell>
          <cell r="B2768" t="str">
            <v>CX</v>
          </cell>
          <cell r="C2768" t="str">
            <v>UNID.</v>
          </cell>
          <cell r="D2768">
            <v>3</v>
          </cell>
          <cell r="E2768">
            <v>10</v>
          </cell>
          <cell r="F2768">
            <v>30</v>
          </cell>
          <cell r="G2768">
            <v>8</v>
          </cell>
          <cell r="H2768">
            <v>24</v>
          </cell>
          <cell r="I2768" t="str">
            <v>Q</v>
          </cell>
          <cell r="P2768">
            <v>8</v>
          </cell>
        </row>
        <row r="2769">
          <cell r="F2769">
            <v>0</v>
          </cell>
          <cell r="H2769">
            <v>0</v>
          </cell>
          <cell r="P2769">
            <v>0</v>
          </cell>
        </row>
        <row r="2770">
          <cell r="A2770" t="str">
            <v>Instalação e interligação de medidor de nível ultrassônico</v>
          </cell>
          <cell r="B2770" t="str">
            <v>CX</v>
          </cell>
          <cell r="C2770" t="str">
            <v>CJ</v>
          </cell>
          <cell r="D2770">
            <v>1</v>
          </cell>
          <cell r="E2770">
            <v>10</v>
          </cell>
          <cell r="F2770">
            <v>10</v>
          </cell>
          <cell r="G2770">
            <v>8</v>
          </cell>
          <cell r="H2770">
            <v>8</v>
          </cell>
          <cell r="I2770" t="str">
            <v>N</v>
          </cell>
          <cell r="P2770">
            <v>8</v>
          </cell>
        </row>
        <row r="2771">
          <cell r="F2771">
            <v>0</v>
          </cell>
          <cell r="H2771">
            <v>0</v>
          </cell>
          <cell r="P2771">
            <v>0</v>
          </cell>
        </row>
        <row r="2772">
          <cell r="A2772" t="str">
            <v>Lançamento e ligação de cabo de controle - 1,5 mm²</v>
          </cell>
          <cell r="F2772">
            <v>0</v>
          </cell>
          <cell r="H2772">
            <v>0</v>
          </cell>
          <cell r="P2772">
            <v>0</v>
          </cell>
        </row>
        <row r="2773">
          <cell r="A2773" t="str">
            <v>1x3C</v>
          </cell>
          <cell r="B2773" t="str">
            <v>CB1</v>
          </cell>
          <cell r="C2773" t="str">
            <v>m</v>
          </cell>
          <cell r="D2773">
            <v>90</v>
          </cell>
          <cell r="E2773">
            <v>0.22900000000000001</v>
          </cell>
          <cell r="F2773">
            <v>20.61</v>
          </cell>
          <cell r="G2773">
            <v>0.15</v>
          </cell>
          <cell r="H2773">
            <v>13.5</v>
          </cell>
          <cell r="I2773" t="str">
            <v>B</v>
          </cell>
          <cell r="P2773">
            <v>0.15</v>
          </cell>
        </row>
        <row r="2774">
          <cell r="F2774">
            <v>0</v>
          </cell>
          <cell r="H2774">
            <v>0</v>
          </cell>
          <cell r="P2774">
            <v>0</v>
          </cell>
        </row>
        <row r="2775">
          <cell r="A2775" t="str">
            <v xml:space="preserve">Instalação de manômetro </v>
          </cell>
          <cell r="B2775" t="str">
            <v>PI</v>
          </cell>
          <cell r="C2775" t="str">
            <v>UNID.</v>
          </cell>
          <cell r="D2775">
            <v>4</v>
          </cell>
          <cell r="E2775">
            <v>10</v>
          </cell>
          <cell r="F2775">
            <v>40</v>
          </cell>
          <cell r="G2775">
            <v>8</v>
          </cell>
          <cell r="H2775">
            <v>32</v>
          </cell>
          <cell r="I2775" t="str">
            <v>N</v>
          </cell>
          <cell r="P2775">
            <v>8</v>
          </cell>
        </row>
        <row r="2776">
          <cell r="F2776">
            <v>0</v>
          </cell>
          <cell r="H2776">
            <v>0</v>
          </cell>
          <cell r="P2776">
            <v>0</v>
          </cell>
        </row>
        <row r="2777">
          <cell r="A2777" t="str">
            <v>ÁREA - SALA ELÉTRICA 550-SE-02</v>
          </cell>
          <cell r="F2777">
            <v>0</v>
          </cell>
          <cell r="H2777">
            <v>0</v>
          </cell>
          <cell r="P2777">
            <v>0</v>
          </cell>
        </row>
        <row r="2778">
          <cell r="A2778" t="str">
            <v>Instalação do quadro de distribuição de tensão de controle</v>
          </cell>
          <cell r="B2778" t="str">
            <v>550-QC-01</v>
          </cell>
          <cell r="C2778" t="str">
            <v>CJ</v>
          </cell>
          <cell r="D2778">
            <v>1</v>
          </cell>
          <cell r="E2778">
            <v>100</v>
          </cell>
          <cell r="F2778">
            <v>100</v>
          </cell>
          <cell r="G2778">
            <v>100</v>
          </cell>
          <cell r="H2778">
            <v>100</v>
          </cell>
          <cell r="I2778" t="str">
            <v>Q</v>
          </cell>
          <cell r="P2778">
            <v>100</v>
          </cell>
        </row>
        <row r="2779">
          <cell r="F2779">
            <v>0</v>
          </cell>
          <cell r="H2779">
            <v>0</v>
          </cell>
          <cell r="P2779">
            <v>0</v>
          </cell>
        </row>
        <row r="2780">
          <cell r="A2780" t="str">
            <v>Instalação do painel de CLP (2300 X 1200 X 700 mm)</v>
          </cell>
          <cell r="B2780" t="str">
            <v>550-CP-01</v>
          </cell>
          <cell r="C2780" t="str">
            <v>CJ</v>
          </cell>
          <cell r="D2780">
            <v>1</v>
          </cell>
          <cell r="E2780">
            <v>300</v>
          </cell>
          <cell r="F2780">
            <v>300</v>
          </cell>
          <cell r="G2780">
            <v>250</v>
          </cell>
          <cell r="H2780">
            <v>250</v>
          </cell>
          <cell r="I2780" t="str">
            <v>Q</v>
          </cell>
          <cell r="P2780">
            <v>250</v>
          </cell>
        </row>
        <row r="2781">
          <cell r="F2781">
            <v>0</v>
          </cell>
          <cell r="H2781">
            <v>0</v>
          </cell>
          <cell r="P2781">
            <v>0</v>
          </cell>
        </row>
        <row r="2782">
          <cell r="A2782" t="str">
            <v>Instalação de no-break</v>
          </cell>
          <cell r="B2782" t="str">
            <v>550-NB-02</v>
          </cell>
          <cell r="C2782" t="str">
            <v>UNID.</v>
          </cell>
          <cell r="D2782">
            <v>1</v>
          </cell>
          <cell r="E2782">
            <v>100</v>
          </cell>
          <cell r="F2782">
            <v>100</v>
          </cell>
          <cell r="G2782">
            <v>50</v>
          </cell>
          <cell r="H2782">
            <v>50</v>
          </cell>
          <cell r="I2782" t="str">
            <v>Q</v>
          </cell>
          <cell r="P2782">
            <v>50</v>
          </cell>
        </row>
        <row r="2783">
          <cell r="F2783">
            <v>0</v>
          </cell>
          <cell r="H2783">
            <v>0</v>
          </cell>
          <cell r="P2783">
            <v>0</v>
          </cell>
        </row>
        <row r="2784">
          <cell r="A2784" t="str">
            <v>ÁREA - SALA ELÉTRICA 550-SE-03</v>
          </cell>
          <cell r="F2784">
            <v>0</v>
          </cell>
          <cell r="H2784">
            <v>0</v>
          </cell>
          <cell r="P2784">
            <v>0</v>
          </cell>
        </row>
        <row r="2785">
          <cell r="A2785" t="str">
            <v>Instalação do quadro de distribuição de tensão de controle</v>
          </cell>
          <cell r="B2785" t="str">
            <v>550-QC-02</v>
          </cell>
          <cell r="C2785" t="str">
            <v>CJ</v>
          </cell>
          <cell r="D2785">
            <v>1</v>
          </cell>
          <cell r="E2785">
            <v>100</v>
          </cell>
          <cell r="F2785">
            <v>100</v>
          </cell>
          <cell r="G2785">
            <v>100</v>
          </cell>
          <cell r="H2785">
            <v>100</v>
          </cell>
          <cell r="I2785" t="str">
            <v>Q</v>
          </cell>
          <cell r="P2785">
            <v>100</v>
          </cell>
        </row>
        <row r="2786">
          <cell r="F2786">
            <v>0</v>
          </cell>
          <cell r="H2786">
            <v>0</v>
          </cell>
          <cell r="P2786">
            <v>0</v>
          </cell>
        </row>
        <row r="2787">
          <cell r="A2787" t="str">
            <v>Instalação do painel de CLP (2300 X 1200 X 700 mm)</v>
          </cell>
          <cell r="B2787" t="str">
            <v>550-CP-02</v>
          </cell>
          <cell r="C2787" t="str">
            <v>CJ</v>
          </cell>
          <cell r="D2787">
            <v>1</v>
          </cell>
          <cell r="E2787">
            <v>300</v>
          </cell>
          <cell r="F2787">
            <v>300</v>
          </cell>
          <cell r="G2787">
            <v>250</v>
          </cell>
          <cell r="H2787">
            <v>250</v>
          </cell>
          <cell r="I2787" t="str">
            <v>Q</v>
          </cell>
          <cell r="P2787">
            <v>250</v>
          </cell>
        </row>
        <row r="2788">
          <cell r="F2788">
            <v>0</v>
          </cell>
          <cell r="H2788">
            <v>0</v>
          </cell>
          <cell r="P2788">
            <v>0</v>
          </cell>
        </row>
        <row r="2789">
          <cell r="A2789" t="str">
            <v>Instalação de no-break</v>
          </cell>
          <cell r="B2789" t="str">
            <v>550-NB-03</v>
          </cell>
          <cell r="C2789" t="str">
            <v>UNID.</v>
          </cell>
          <cell r="D2789">
            <v>1</v>
          </cell>
          <cell r="E2789">
            <v>100</v>
          </cell>
          <cell r="F2789">
            <v>100</v>
          </cell>
          <cell r="G2789">
            <v>50</v>
          </cell>
          <cell r="H2789">
            <v>50</v>
          </cell>
          <cell r="I2789" t="str">
            <v>Q</v>
          </cell>
          <cell r="P2789">
            <v>50</v>
          </cell>
        </row>
        <row r="2790">
          <cell r="F2790">
            <v>0</v>
          </cell>
          <cell r="H2790">
            <v>0</v>
          </cell>
          <cell r="P2790">
            <v>0</v>
          </cell>
        </row>
        <row r="2791">
          <cell r="A2791" t="str">
            <v>ÁREA - SALA ELÉTRICA 550-SE-04</v>
          </cell>
          <cell r="F2791">
            <v>0</v>
          </cell>
          <cell r="H2791">
            <v>0</v>
          </cell>
          <cell r="P2791">
            <v>0</v>
          </cell>
        </row>
        <row r="2792">
          <cell r="A2792" t="str">
            <v>Instalação do quadro de distribuição de tensão de controle</v>
          </cell>
          <cell r="B2792" t="str">
            <v>550-QC-03</v>
          </cell>
          <cell r="C2792" t="str">
            <v>CJ</v>
          </cell>
          <cell r="D2792">
            <v>1</v>
          </cell>
          <cell r="E2792">
            <v>100</v>
          </cell>
          <cell r="F2792">
            <v>100</v>
          </cell>
          <cell r="G2792">
            <v>100</v>
          </cell>
          <cell r="H2792">
            <v>100</v>
          </cell>
          <cell r="I2792" t="str">
            <v>Q</v>
          </cell>
          <cell r="P2792">
            <v>100</v>
          </cell>
        </row>
        <row r="2793">
          <cell r="F2793">
            <v>0</v>
          </cell>
          <cell r="H2793">
            <v>0</v>
          </cell>
          <cell r="P2793">
            <v>0</v>
          </cell>
        </row>
        <row r="2794">
          <cell r="A2794" t="str">
            <v>Instalação do painel de CLP (2300 X 1200 X 700 mm)</v>
          </cell>
          <cell r="B2794" t="str">
            <v>550-CP-03</v>
          </cell>
          <cell r="C2794" t="str">
            <v>CJ</v>
          </cell>
          <cell r="D2794">
            <v>1</v>
          </cell>
          <cell r="E2794">
            <v>300</v>
          </cell>
          <cell r="F2794">
            <v>300</v>
          </cell>
          <cell r="G2794">
            <v>250</v>
          </cell>
          <cell r="H2794">
            <v>250</v>
          </cell>
          <cell r="I2794" t="str">
            <v>Q</v>
          </cell>
          <cell r="P2794">
            <v>250</v>
          </cell>
        </row>
        <row r="2795">
          <cell r="F2795">
            <v>0</v>
          </cell>
          <cell r="H2795">
            <v>0</v>
          </cell>
          <cell r="P2795">
            <v>0</v>
          </cell>
        </row>
        <row r="2796">
          <cell r="A2796" t="str">
            <v>Instalação de no-break</v>
          </cell>
          <cell r="B2796" t="str">
            <v>550-NB-04</v>
          </cell>
          <cell r="C2796" t="str">
            <v>UNID.</v>
          </cell>
          <cell r="D2796">
            <v>1</v>
          </cell>
          <cell r="E2796">
            <v>100</v>
          </cell>
          <cell r="F2796">
            <v>100</v>
          </cell>
          <cell r="G2796">
            <v>50</v>
          </cell>
          <cell r="H2796">
            <v>50</v>
          </cell>
          <cell r="I2796" t="str">
            <v>Q</v>
          </cell>
          <cell r="P2796">
            <v>50</v>
          </cell>
        </row>
        <row r="2797">
          <cell r="F2797">
            <v>0</v>
          </cell>
          <cell r="H2797">
            <v>0</v>
          </cell>
          <cell r="P2797">
            <v>0</v>
          </cell>
        </row>
        <row r="2798">
          <cell r="A2798" t="str">
            <v>ÁREA - SALA DE CONTROLE 550-SC-02</v>
          </cell>
          <cell r="F2798">
            <v>0</v>
          </cell>
          <cell r="H2798">
            <v>0</v>
          </cell>
          <cell r="P2798">
            <v>0</v>
          </cell>
        </row>
        <row r="2799">
          <cell r="A2799" t="str">
            <v>Instalação das estações de operação e supervisão ( micro-computadores )</v>
          </cell>
          <cell r="B2799" t="str">
            <v xml:space="preserve"> </v>
          </cell>
          <cell r="C2799" t="str">
            <v>CJ</v>
          </cell>
          <cell r="D2799">
            <v>4</v>
          </cell>
          <cell r="E2799">
            <v>30</v>
          </cell>
          <cell r="F2799">
            <v>120</v>
          </cell>
          <cell r="G2799">
            <v>10</v>
          </cell>
          <cell r="H2799">
            <v>40</v>
          </cell>
          <cell r="I2799" t="str">
            <v>Q</v>
          </cell>
          <cell r="P2799">
            <v>10</v>
          </cell>
        </row>
        <row r="2800">
          <cell r="F2800">
            <v>0</v>
          </cell>
          <cell r="H2800">
            <v>0</v>
          </cell>
          <cell r="P2800">
            <v>0</v>
          </cell>
        </row>
        <row r="2801">
          <cell r="A2801" t="str">
            <v>Instalação de impressora</v>
          </cell>
          <cell r="C2801" t="str">
            <v>CJ</v>
          </cell>
          <cell r="D2801">
            <v>2</v>
          </cell>
          <cell r="E2801">
            <v>10</v>
          </cell>
          <cell r="F2801">
            <v>20</v>
          </cell>
          <cell r="G2801">
            <v>4</v>
          </cell>
          <cell r="H2801">
            <v>8</v>
          </cell>
          <cell r="I2801" t="str">
            <v>Q</v>
          </cell>
          <cell r="P2801">
            <v>4</v>
          </cell>
        </row>
        <row r="2802">
          <cell r="F2802">
            <v>0</v>
          </cell>
          <cell r="H2802">
            <v>0</v>
          </cell>
          <cell r="P2802">
            <v>0</v>
          </cell>
        </row>
        <row r="2803">
          <cell r="A2803" t="str">
            <v>Instalação de no-break</v>
          </cell>
          <cell r="B2803" t="str">
            <v>550-NB-01</v>
          </cell>
          <cell r="C2803" t="str">
            <v>UNID.</v>
          </cell>
          <cell r="D2803">
            <v>1</v>
          </cell>
          <cell r="E2803">
            <v>100</v>
          </cell>
          <cell r="F2803">
            <v>100</v>
          </cell>
          <cell r="G2803">
            <v>50</v>
          </cell>
          <cell r="H2803">
            <v>50</v>
          </cell>
          <cell r="I2803" t="str">
            <v>Q</v>
          </cell>
          <cell r="P2803">
            <v>50</v>
          </cell>
        </row>
        <row r="2804">
          <cell r="F2804">
            <v>0</v>
          </cell>
          <cell r="H2804">
            <v>0</v>
          </cell>
          <cell r="P2804">
            <v>0</v>
          </cell>
        </row>
        <row r="2805">
          <cell r="A2805" t="str">
            <v>Instalação de multiplexador de sinais de CFTV</v>
          </cell>
          <cell r="B2805" t="str">
            <v xml:space="preserve"> </v>
          </cell>
          <cell r="C2805" t="str">
            <v>CJ</v>
          </cell>
          <cell r="D2805">
            <v>1</v>
          </cell>
          <cell r="E2805">
            <v>100</v>
          </cell>
          <cell r="F2805">
            <v>100</v>
          </cell>
          <cell r="G2805">
            <v>50</v>
          </cell>
          <cell r="H2805">
            <v>50</v>
          </cell>
          <cell r="I2805" t="str">
            <v>Q</v>
          </cell>
          <cell r="P2805">
            <v>50</v>
          </cell>
        </row>
        <row r="2806">
          <cell r="F2806">
            <v>0</v>
          </cell>
          <cell r="H2806">
            <v>0</v>
          </cell>
          <cell r="P2806">
            <v>0</v>
          </cell>
        </row>
        <row r="2807">
          <cell r="A2807" t="str">
            <v>Instalação de monitores do CFTV</v>
          </cell>
          <cell r="B2807" t="str">
            <v xml:space="preserve"> </v>
          </cell>
          <cell r="C2807" t="str">
            <v>UNID.</v>
          </cell>
          <cell r="D2807">
            <v>2</v>
          </cell>
          <cell r="E2807">
            <v>10</v>
          </cell>
          <cell r="F2807">
            <v>20</v>
          </cell>
          <cell r="G2807">
            <v>8</v>
          </cell>
          <cell r="H2807">
            <v>16</v>
          </cell>
          <cell r="I2807" t="str">
            <v>Q</v>
          </cell>
          <cell r="P2807">
            <v>8</v>
          </cell>
        </row>
        <row r="2808">
          <cell r="F2808">
            <v>0</v>
          </cell>
          <cell r="H2808">
            <v>0</v>
          </cell>
          <cell r="P2808">
            <v>0</v>
          </cell>
        </row>
        <row r="2809">
          <cell r="A2809" t="str">
            <v>Instalação de console de operação sistema de comunicação de voz</v>
          </cell>
          <cell r="B2809" t="str">
            <v xml:space="preserve"> </v>
          </cell>
          <cell r="C2809" t="str">
            <v>UNID.</v>
          </cell>
          <cell r="D2809">
            <v>1</v>
          </cell>
          <cell r="E2809">
            <v>30</v>
          </cell>
          <cell r="F2809">
            <v>30</v>
          </cell>
          <cell r="G2809">
            <v>20</v>
          </cell>
          <cell r="H2809">
            <v>20</v>
          </cell>
          <cell r="I2809" t="str">
            <v>Q</v>
          </cell>
          <cell r="P2809">
            <v>20</v>
          </cell>
        </row>
        <row r="2810">
          <cell r="F2810">
            <v>0</v>
          </cell>
          <cell r="H2810">
            <v>0</v>
          </cell>
          <cell r="P2810">
            <v>0</v>
          </cell>
        </row>
        <row r="2811">
          <cell r="A2811" t="str">
            <v>Instalação de multiplexador de sinais de CFTV</v>
          </cell>
          <cell r="B2811" t="str">
            <v>510-MPX-01</v>
          </cell>
          <cell r="C2811" t="str">
            <v>CJ</v>
          </cell>
          <cell r="D2811">
            <v>1</v>
          </cell>
          <cell r="E2811">
            <v>100</v>
          </cell>
          <cell r="F2811">
            <v>100</v>
          </cell>
          <cell r="G2811">
            <v>50</v>
          </cell>
          <cell r="H2811">
            <v>50</v>
          </cell>
          <cell r="I2811" t="str">
            <v>Q</v>
          </cell>
          <cell r="P2811">
            <v>50</v>
          </cell>
        </row>
        <row r="2812">
          <cell r="F2812">
            <v>0</v>
          </cell>
          <cell r="H2812">
            <v>0</v>
          </cell>
          <cell r="P2812">
            <v>0</v>
          </cell>
        </row>
        <row r="2813">
          <cell r="A2813" t="str">
            <v>Instalação de monitores do CFTV</v>
          </cell>
          <cell r="B2813" t="str">
            <v>510-MV-01/02</v>
          </cell>
          <cell r="C2813" t="str">
            <v>UNID.</v>
          </cell>
          <cell r="D2813">
            <v>2</v>
          </cell>
          <cell r="E2813">
            <v>10</v>
          </cell>
          <cell r="F2813">
            <v>20</v>
          </cell>
          <cell r="G2813">
            <v>8</v>
          </cell>
          <cell r="H2813">
            <v>16</v>
          </cell>
          <cell r="I2813" t="str">
            <v>Q</v>
          </cell>
          <cell r="P2813">
            <v>8</v>
          </cell>
        </row>
        <row r="2814">
          <cell r="F2814">
            <v>0</v>
          </cell>
          <cell r="H2814">
            <v>0</v>
          </cell>
          <cell r="P2814">
            <v>0</v>
          </cell>
        </row>
        <row r="2815">
          <cell r="A2815" t="str">
            <v>Instalação de console de operação do sistema de comunicação por voz.</v>
          </cell>
          <cell r="C2815" t="str">
            <v>UNID.</v>
          </cell>
          <cell r="D2815">
            <v>1</v>
          </cell>
          <cell r="E2815">
            <v>30</v>
          </cell>
          <cell r="F2815">
            <v>30</v>
          </cell>
          <cell r="G2815">
            <v>20</v>
          </cell>
          <cell r="H2815">
            <v>20</v>
          </cell>
          <cell r="I2815" t="str">
            <v>Q</v>
          </cell>
          <cell r="P2815">
            <v>20</v>
          </cell>
        </row>
        <row r="2816">
          <cell r="F2816">
            <v>0</v>
          </cell>
          <cell r="H2816">
            <v>0</v>
          </cell>
          <cell r="P2816">
            <v>0</v>
          </cell>
        </row>
        <row r="2817">
          <cell r="A2817" t="str">
            <v>ÁREA - SUBESTAÇÃO PRINCIPAL - 970-SE-01</v>
          </cell>
          <cell r="F2817">
            <v>0</v>
          </cell>
          <cell r="H2817">
            <v>0</v>
          </cell>
          <cell r="P2817">
            <v>0</v>
          </cell>
        </row>
        <row r="2818">
          <cell r="A2818" t="str">
            <v xml:space="preserve">Instalação e interligação de caixas locais de aquisição de E/S (2300 X 1200 X 700 mm) </v>
          </cell>
          <cell r="B2818" t="str">
            <v>CAD</v>
          </cell>
          <cell r="C2818" t="str">
            <v>CJ</v>
          </cell>
          <cell r="D2818">
            <v>1</v>
          </cell>
          <cell r="E2818">
            <v>300</v>
          </cell>
          <cell r="F2818">
            <v>300</v>
          </cell>
          <cell r="G2818">
            <v>250</v>
          </cell>
          <cell r="H2818">
            <v>250</v>
          </cell>
          <cell r="I2818" t="str">
            <v>Q</v>
          </cell>
          <cell r="P2818">
            <v>250</v>
          </cell>
        </row>
        <row r="2819">
          <cell r="F2819">
            <v>0</v>
          </cell>
          <cell r="H2819">
            <v>0</v>
          </cell>
          <cell r="P2819">
            <v>0</v>
          </cell>
        </row>
      </sheetData>
      <sheetData sheetId="1" refreshError="1"/>
      <sheetData sheetId="2">
        <row r="4">
          <cell r="A4" t="str">
            <v>DESCRIÇÃO</v>
          </cell>
        </row>
      </sheetData>
      <sheetData sheetId="3">
        <row r="4">
          <cell r="A4" t="str">
            <v>DESCRIÇÃO</v>
          </cell>
        </row>
      </sheetData>
      <sheetData sheetId="4">
        <row r="4">
          <cell r="A4" t="str">
            <v>DESCRIÇÃO</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TO"/>
      <sheetName val="Transp com"/>
      <sheetName val="Transp carro"/>
      <sheetName val="Transp esp"/>
      <sheetName val="CRONOGRAMA"/>
      <sheetName val="Gráfico"/>
      <sheetName val="MÃO DE OBRA"/>
      <sheetName val="EQP2"/>
      <sheetName val="02.200.00"/>
      <sheetName val="02.400.00"/>
      <sheetName val="02.530.01"/>
      <sheetName val="03.329.00"/>
      <sheetName val="03.370.00"/>
      <sheetName val="03.940.00"/>
      <sheetName val="04.000.00"/>
      <sheetName val="08.100.00"/>
      <sheetName val="08.101.01"/>
      <sheetName val="08.103.00"/>
      <sheetName val="08.109.00"/>
      <sheetName val="08.300.01"/>
      <sheetName val="08.301.02"/>
      <sheetName val="08.302.01"/>
      <sheetName val="08.302.02"/>
      <sheetName val="08.402.00"/>
      <sheetName val="08.404.00"/>
      <sheetName val="08.409.01"/>
      <sheetName val="08.500.00"/>
      <sheetName val="08.510.00"/>
      <sheetName val="08.900.00"/>
      <sheetName val="08.910.00"/>
      <sheetName val="09.002.00"/>
      <sheetName val="09.002.01"/>
      <sheetName val="09.002.03"/>
      <sheetName val="E.4.12"/>
      <sheetName val="01.200.00"/>
      <sheetName val="09.517.00"/>
      <sheetName val="09.517.02"/>
      <sheetName val="09.512.13"/>
      <sheetName val="09.512.14"/>
      <sheetName val="09.517.03"/>
      <sheetName val="Simulação"/>
      <sheetName val="Resumo"/>
      <sheetName val="EQUIPAMENTO"/>
      <sheetName val="MATERIAL"/>
      <sheetName val="Desmatamento "/>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4">
          <cell r="A4">
            <v>36678</v>
          </cell>
        </row>
      </sheetData>
      <sheetData sheetId="42" refreshError="1"/>
      <sheetData sheetId="43"/>
      <sheetData sheetId="44"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Indice de Reajuste"/>
      <sheetName val="Carimbo"/>
      <sheetName val="Sado de contrato a PI"/>
      <sheetName val="Cronograma atual"/>
      <sheetName val="Mat Asf "/>
      <sheetName val="Físico_med"/>
      <sheetName val="Ofício"/>
      <sheetName val="RESUMO-DVOP"/>
      <sheetName val="RELATÓRIO"/>
      <sheetName val="REAJU (2)"/>
      <sheetName val="REAJU (3)"/>
      <sheetName val="REAJU (4)"/>
      <sheetName val="Crono Físico-Financeiro"/>
      <sheetName val="Mat Asf"/>
      <sheetName val="Meio fio"/>
      <sheetName val="Desmatamento "/>
      <sheetName val="Limpeza da faixa de domínio"/>
      <sheetName val="Colchão drenante"/>
      <sheetName val="Remoção"/>
      <sheetName val="Compac alas"/>
      <sheetName val="OAC (2)"/>
      <sheetName val="OAC"/>
      <sheetName val="Patrolamento"/>
      <sheetName val="Regula"/>
      <sheetName val="Forro de cascalho"/>
      <sheetName val="Reforço do sub-leito"/>
      <sheetName val="Sub-base"/>
      <sheetName val="Base"/>
      <sheetName val="Imprimação"/>
      <sheetName val="TSD-FOG"/>
      <sheetName val="AGREGADOS (2)"/>
      <sheetName val="AGREGADOS"/>
      <sheetName val="Dreno"/>
      <sheetName val="Cerca"/>
      <sheetName val="Valeta"/>
      <sheetName val="Valeta (2)"/>
      <sheetName val="Valeta (3)"/>
      <sheetName val="DDL de Cerrado"/>
      <sheetName val="DMT"/>
      <sheetName val="Escalonamento"/>
      <sheetName val="Aterro (2)"/>
      <sheetName val="Aterro 100% (2)"/>
      <sheetName val="Aterro 95% (2)"/>
      <sheetName val="DMT modelo (2)"/>
      <sheetName val="Aterro"/>
      <sheetName val="Aterro 100%"/>
      <sheetName val="Aterro 95%"/>
      <sheetName val="Defensa"/>
      <sheetName val="Placas"/>
      <sheetName val="Grama"/>
      <sheetName val="Pintura"/>
      <sheetName val="REAJ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KANAFLEX"/>
      <sheetName val="NOVOTUB"/>
      <sheetName val="MEDIDAS"/>
      <sheetName val="CUSTO LARANJEIRAS"/>
    </sheetNames>
    <sheetDataSet>
      <sheetData sheetId="0" refreshError="1"/>
      <sheetData sheetId="1" refreshError="1"/>
      <sheetData sheetId="2" refreshError="1"/>
      <sheetData sheetId="3" refreshError="1"/>
      <sheetData sheetId="4" refreshError="1">
        <row r="3">
          <cell r="A3">
            <v>1</v>
          </cell>
          <cell r="B3">
            <v>97542.158978339547</v>
          </cell>
          <cell r="C3">
            <v>88791.283449391296</v>
          </cell>
          <cell r="D3">
            <v>186333.44242773083</v>
          </cell>
          <cell r="E3">
            <v>214283.45879189044</v>
          </cell>
          <cell r="F3">
            <v>42.409634338408502</v>
          </cell>
          <cell r="G3">
            <v>38.604905847561433</v>
          </cell>
          <cell r="H3">
            <v>81.014540185969935</v>
          </cell>
          <cell r="I3">
            <v>48.771079489169772</v>
          </cell>
          <cell r="J3">
            <v>44.395641724695643</v>
          </cell>
          <cell r="K3">
            <v>93.166721213865415</v>
          </cell>
          <cell r="L3">
            <v>51.209633463628265</v>
          </cell>
          <cell r="M3">
            <v>46.61542381093043</v>
          </cell>
          <cell r="N3">
            <v>97.825057274558702</v>
          </cell>
        </row>
        <row r="4">
          <cell r="A4">
            <v>2</v>
          </cell>
          <cell r="B4">
            <v>97870.365804127825</v>
          </cell>
          <cell r="C4">
            <v>90039.025969839815</v>
          </cell>
          <cell r="D4">
            <v>187909.39177396765</v>
          </cell>
          <cell r="E4">
            <v>216095.80054006277</v>
          </cell>
          <cell r="F4">
            <v>42.552332958316448</v>
          </cell>
          <cell r="G4">
            <v>39.147402595582527</v>
          </cell>
          <cell r="H4">
            <v>81.699735553898975</v>
          </cell>
          <cell r="I4">
            <v>48.935182902063914</v>
          </cell>
          <cell r="J4">
            <v>45.019512984919899</v>
          </cell>
          <cell r="K4">
            <v>93.954695886983814</v>
          </cell>
          <cell r="L4">
            <v>51.381942047167115</v>
          </cell>
          <cell r="M4">
            <v>47.270488634165893</v>
          </cell>
          <cell r="N4">
            <v>98.652430681333016</v>
          </cell>
        </row>
      </sheetData>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_PEQd19"/>
      <sheetName val="lista_comp"/>
      <sheetName val="classif_ABC"/>
      <sheetName val="Plan1"/>
      <sheetName val="Planilha Original"/>
    </sheetNames>
    <sheetDataSet>
      <sheetData sheetId="0"/>
      <sheetData sheetId="1">
        <row r="4">
          <cell r="A4" t="str">
            <v>1 A 00 301 00</v>
          </cell>
          <cell r="B4" t="str">
            <v xml:space="preserve">Serviço: FORNECIMENTO DE AÇO CA-25                                                                                                                                                                               </v>
          </cell>
          <cell r="C4" t="str">
            <v xml:space="preserve"> Unid: Kg    </v>
          </cell>
          <cell r="D4">
            <v>3</v>
          </cell>
        </row>
        <row r="5">
          <cell r="A5" t="str">
            <v>1 A 00 302 00</v>
          </cell>
          <cell r="B5" t="str">
            <v xml:space="preserve">Serviço: FORNECIMENTO DE AÇO CA-50                                                                                                                                                                               </v>
          </cell>
          <cell r="C5" t="str">
            <v xml:space="preserve"> Unid: Kg    </v>
          </cell>
          <cell r="D5">
            <v>3.21</v>
          </cell>
        </row>
        <row r="6">
          <cell r="A6" t="str">
            <v>1 A 00 303 00</v>
          </cell>
          <cell r="B6" t="str">
            <v xml:space="preserve">Serviço: FORNECIMENTO DE AÇO CA-60                                                                                                                                                                               </v>
          </cell>
          <cell r="C6" t="str">
            <v xml:space="preserve"> Unid: Kg    </v>
          </cell>
          <cell r="D6">
            <v>2.8899999999999997</v>
          </cell>
        </row>
        <row r="7">
          <cell r="A7" t="str">
            <v>1 A 00 716 00</v>
          </cell>
          <cell r="B7" t="str">
            <v xml:space="preserve">Serviço: AREIA COMERCIAL                                                                                                                                                                                         </v>
          </cell>
          <cell r="C7" t="str">
            <v xml:space="preserve"> Unid: M3    </v>
          </cell>
          <cell r="D7">
            <v>59.9</v>
          </cell>
        </row>
        <row r="8">
          <cell r="A8" t="str">
            <v>1 A 00 717 00</v>
          </cell>
          <cell r="B8" t="str">
            <v xml:space="preserve">Serviço: BRITA COMERCIAL                                                                                                                                                                                         </v>
          </cell>
          <cell r="C8" t="str">
            <v xml:space="preserve"> Unid: M3    </v>
          </cell>
          <cell r="D8">
            <v>54.7</v>
          </cell>
        </row>
        <row r="9">
          <cell r="A9" t="str">
            <v>1 A 00 906 51</v>
          </cell>
          <cell r="B9" t="str">
            <v xml:space="preserve">Serviço: DENTES PARA BUEIROS SIMPLES D= 0,60 M AC/BC/PC                                                                                                                                                          </v>
          </cell>
          <cell r="C9" t="str">
            <v xml:space="preserve"> Unid: Un    </v>
          </cell>
          <cell r="D9">
            <v>53.379999999999995</v>
          </cell>
        </row>
        <row r="10">
          <cell r="A10" t="str">
            <v>1 A 00 907 51</v>
          </cell>
          <cell r="B10" t="str">
            <v xml:space="preserve">Serviço: DENTES PARA BUEIROS SIMPLES D= 0,80 M AC/BC/PC                                                                                                                                                          </v>
          </cell>
          <cell r="C10" t="str">
            <v xml:space="preserve"> Unid: Un    </v>
          </cell>
          <cell r="D10">
            <v>66.42</v>
          </cell>
        </row>
        <row r="11">
          <cell r="A11" t="str">
            <v>1 A 00 908 51</v>
          </cell>
          <cell r="B11" t="str">
            <v xml:space="preserve">Serviço: DENTES PARA BUEIROS SIMPLES D= 1,00 M AC/BC/PC                                                                                                                                                          </v>
          </cell>
          <cell r="C11" t="str">
            <v xml:space="preserve"> Unid: Un    </v>
          </cell>
          <cell r="D11">
            <v>79.050000000000011</v>
          </cell>
        </row>
        <row r="12">
          <cell r="A12" t="str">
            <v>1 A 00 909 51</v>
          </cell>
          <cell r="B12" t="str">
            <v xml:space="preserve">Serviço: DENTES PARA BUEIROS SIMPLES D= 1,20 M AC/BC/PC                                                                                                                                                          </v>
          </cell>
          <cell r="C12" t="str">
            <v xml:space="preserve"> Unid: Un    </v>
          </cell>
          <cell r="D12">
            <v>90.01</v>
          </cell>
        </row>
        <row r="13">
          <cell r="A13" t="str">
            <v>1 A 00 910 51</v>
          </cell>
          <cell r="B13" t="str">
            <v xml:space="preserve">Serviço: DENTES PARA BUEIROS SIMPLES D= 1,50 M AC/BC/PC                                                                                                                                                          </v>
          </cell>
          <cell r="C13" t="str">
            <v xml:space="preserve"> Unid: Un    </v>
          </cell>
          <cell r="D13">
            <v>112.97999999999999</v>
          </cell>
        </row>
        <row r="14">
          <cell r="A14" t="str">
            <v>1 A 01 100 01</v>
          </cell>
          <cell r="B14" t="str">
            <v xml:space="preserve">Serviço: LIMPEZA CAMADA VEGETAL EM JAZIDA (CONS/ REST)                                                                                                                                                           </v>
          </cell>
          <cell r="C14" t="str">
            <v xml:space="preserve"> Unid: M2    </v>
          </cell>
          <cell r="D14">
            <v>0.35</v>
          </cell>
        </row>
        <row r="15">
          <cell r="A15" t="str">
            <v>1 A 01 100 02</v>
          </cell>
          <cell r="B15" t="str">
            <v xml:space="preserve">Serviço: LIMPEZA CAMADA VEGETAL EM JAZIDA (CONSERV)                                                                                                                                                              </v>
          </cell>
          <cell r="C15" t="str">
            <v xml:space="preserve"> Unid: M2    </v>
          </cell>
          <cell r="D15">
            <v>0.74</v>
          </cell>
        </row>
        <row r="16">
          <cell r="A16" t="str">
            <v>1 A 01 105 01</v>
          </cell>
          <cell r="B16" t="str">
            <v xml:space="preserve">Serviço: EXPURGO DE JAZIDA (CONSTR. E RESTRUT.)                                                                                                                                                                  </v>
          </cell>
          <cell r="C16" t="str">
            <v xml:space="preserve"> Unid: M3    </v>
          </cell>
          <cell r="D16">
            <v>1.87</v>
          </cell>
        </row>
        <row r="17">
          <cell r="A17" t="str">
            <v>1 A 01 105 02</v>
          </cell>
          <cell r="B17" t="str">
            <v xml:space="preserve">Serviço: EXPURGO DE JAZIDA (CONSERVAÇÃO)                                                                                                                                                                         </v>
          </cell>
          <cell r="C17" t="str">
            <v xml:space="preserve"> Unid: M3    </v>
          </cell>
          <cell r="D17">
            <v>4.0199999999999996</v>
          </cell>
        </row>
        <row r="18">
          <cell r="A18" t="str">
            <v>1 A 01 111 01</v>
          </cell>
          <cell r="B18" t="str">
            <v xml:space="preserve">Serviço: ESC. E CARGA DE MAT. DE JAZIDA (CONSERV)                                                                                                                                                                </v>
          </cell>
          <cell r="C18" t="str">
            <v xml:space="preserve"> Unid: M3    </v>
          </cell>
          <cell r="D18">
            <v>6.629999999999999</v>
          </cell>
        </row>
        <row r="19">
          <cell r="A19" t="str">
            <v>1 A 01 120 01</v>
          </cell>
          <cell r="B19" t="str">
            <v xml:space="preserve">Serviço: ESC. E CARGA DE MAT. DE JAZIDA (CONS/REST)                                                                                                                                                              </v>
          </cell>
          <cell r="C19" t="str">
            <v xml:space="preserve"> Unid: M3    </v>
          </cell>
          <cell r="D19">
            <v>2.8299999999999996</v>
          </cell>
        </row>
        <row r="20">
          <cell r="A20" t="str">
            <v>1 A 01 155 51</v>
          </cell>
          <cell r="B20" t="str">
            <v xml:space="preserve">Serviço: RACHÃO/PEDRA-DE-MÃO COMERC (CONSTR/REST) / PC                                                                                                                                                           </v>
          </cell>
          <cell r="C20" t="str">
            <v xml:space="preserve"> Unid: M3    </v>
          </cell>
          <cell r="D20">
            <v>91.38</v>
          </cell>
        </row>
        <row r="21">
          <cell r="A21" t="str">
            <v>1 A 01 390 52</v>
          </cell>
          <cell r="B21" t="str">
            <v xml:space="preserve">Serviço: USINAGEM DE CBUQ (CAPA ROLAMENTO) AC/BC                                                                                                                                                                 </v>
          </cell>
          <cell r="C21" t="str">
            <v xml:space="preserve"> Unid: T     </v>
          </cell>
          <cell r="D21">
            <v>61.510000000000005</v>
          </cell>
        </row>
        <row r="22">
          <cell r="A22" t="str">
            <v>1 A 01 395 51</v>
          </cell>
          <cell r="B22" t="str">
            <v xml:space="preserve">Serviço: USINAGEM DE BRITA GRADUADA BC                                                                                                                                                                           </v>
          </cell>
          <cell r="C22" t="str">
            <v xml:space="preserve"> Unid: M3    </v>
          </cell>
          <cell r="D22">
            <v>97.21</v>
          </cell>
        </row>
        <row r="23">
          <cell r="A23" t="str">
            <v>1 A 01 401 01</v>
          </cell>
          <cell r="B23" t="str">
            <v xml:space="preserve">Serviço: FÔRMA COMUM DE MADEIRA                                                                                                                                                                                  </v>
          </cell>
          <cell r="C23" t="str">
            <v xml:space="preserve"> Unid: M2    </v>
          </cell>
          <cell r="D23">
            <v>35.39</v>
          </cell>
        </row>
        <row r="24">
          <cell r="A24" t="str">
            <v>1 A 01 402 01</v>
          </cell>
          <cell r="B24" t="str">
            <v xml:space="preserve">Serviço: FÔRMA DE PLACA COMPENSADA RESINADA                                                                                                                                                                      </v>
          </cell>
          <cell r="C24" t="str">
            <v xml:space="preserve"> Unid: M2    </v>
          </cell>
          <cell r="D24">
            <v>31.06</v>
          </cell>
        </row>
        <row r="25">
          <cell r="A25" t="str">
            <v>1 A 01 407 51</v>
          </cell>
          <cell r="B25" t="str">
            <v xml:space="preserve">Serviço: CONF. E LANÇ. CONCRETO MAGRO EM BETONEIRA AC/BC                                                                                                                                                         </v>
          </cell>
          <cell r="C25" t="str">
            <v xml:space="preserve"> Unid: M3    </v>
          </cell>
          <cell r="D25">
            <v>289.39</v>
          </cell>
        </row>
        <row r="26">
          <cell r="A26" t="str">
            <v>1 A 01 410 51</v>
          </cell>
          <cell r="B26" t="str">
            <v xml:space="preserve">Serviço: CONCRETO FCK=10MPA CONTR RAZ USO GERAL CONF E LANÇ AC/BC                                                                                                                                                </v>
          </cell>
          <cell r="C26" t="str">
            <v xml:space="preserve"> Unid: M3    </v>
          </cell>
          <cell r="D26">
            <v>336.97999999999996</v>
          </cell>
        </row>
        <row r="27">
          <cell r="A27" t="str">
            <v>1 A 01 412 51</v>
          </cell>
          <cell r="B27" t="str">
            <v xml:space="preserve">Serviço: CONCRETO FCK=15MPA CONTR RAZ USO GERAL CONF E LANÇ AC/BC                                                                                                                                                </v>
          </cell>
          <cell r="C27" t="str">
            <v xml:space="preserve"> Unid: M3    </v>
          </cell>
          <cell r="D27">
            <v>347.61999999999995</v>
          </cell>
        </row>
        <row r="28">
          <cell r="A28" t="str">
            <v>1 A 01 415 51</v>
          </cell>
          <cell r="B28" t="str">
            <v xml:space="preserve">Serviço: CONCR ESTR FCK=15MPA C.RAZ USO GER CONF/LANÇ AC/BC                                                                                                                                                      </v>
          </cell>
          <cell r="C28" t="str">
            <v xml:space="preserve"> Unid: M3    </v>
          </cell>
          <cell r="D28">
            <v>347.61999999999995</v>
          </cell>
        </row>
        <row r="29">
          <cell r="A29" t="str">
            <v>1 A 01 418 51</v>
          </cell>
          <cell r="B29" t="str">
            <v xml:space="preserve">Serviço: CONCR.ESTR FCK=18MPA C.RAZ USO GER CONF/LANÇ AC/BC                                                                                                                                                      </v>
          </cell>
          <cell r="C29" t="str">
            <v xml:space="preserve"> Unid: M3    </v>
          </cell>
          <cell r="D29">
            <v>359.75999999999993</v>
          </cell>
        </row>
        <row r="30">
          <cell r="A30" t="str">
            <v>1 A 01 423 50</v>
          </cell>
          <cell r="B30" t="str">
            <v xml:space="preserve">Serviço: CONCRETO FCK= 18 MPA P/PRÉ-MOLDADOS (TUBOS) AC/BC                                                                                                                                                       </v>
          </cell>
          <cell r="C30" t="str">
            <v xml:space="preserve"> Unid: M3    </v>
          </cell>
          <cell r="D30">
            <v>281.99</v>
          </cell>
        </row>
        <row r="31">
          <cell r="A31" t="str">
            <v>1 A 01 450 01</v>
          </cell>
          <cell r="B31" t="str">
            <v xml:space="preserve">Serviço: ESCORAMENTO DE BUEIROS CELULARES                                                                                                                                                                        </v>
          </cell>
          <cell r="C31" t="str">
            <v xml:space="preserve"> Unid: M3    </v>
          </cell>
          <cell r="D31">
            <v>44.76</v>
          </cell>
        </row>
        <row r="32">
          <cell r="A32" t="str">
            <v>1 A 01 512 60</v>
          </cell>
          <cell r="B32" t="str">
            <v xml:space="preserve">Serviço: CONCRETO CICLÓPICO FCK=15 MPA AC/BC/PC                                                                                                                                                                  </v>
          </cell>
          <cell r="C32" t="str">
            <v xml:space="preserve"> Unid: M3    </v>
          </cell>
          <cell r="D32">
            <v>283.65000000000003</v>
          </cell>
        </row>
        <row r="33">
          <cell r="A33" t="str">
            <v>1 A 01 580 01</v>
          </cell>
          <cell r="B33" t="str">
            <v xml:space="preserve">Serviço: FORNECIMENTO, PREPARO E COLOCAÇÃO FORMAS AÇO CA 60                                                                                                                                                      </v>
          </cell>
          <cell r="C33" t="str">
            <v xml:space="preserve"> Unid: Kg    </v>
          </cell>
          <cell r="D33">
            <v>5.51</v>
          </cell>
        </row>
        <row r="34">
          <cell r="A34" t="str">
            <v>1 A 01 580 02</v>
          </cell>
          <cell r="B34" t="str">
            <v xml:space="preserve">Serviço: FORNECIMENTO, PREPARO E COLOCAÇÃO FORMAS AÇO CA 50                                                                                                                                                      </v>
          </cell>
          <cell r="C34" t="str">
            <v xml:space="preserve"> Unid: Kg    </v>
          </cell>
          <cell r="D34">
            <v>5.8699999999999992</v>
          </cell>
        </row>
        <row r="35">
          <cell r="A35" t="str">
            <v>1 A 01 603 51</v>
          </cell>
          <cell r="B35" t="str">
            <v xml:space="preserve">Serviço: ARGAMASSA CIMENTO-AREIA 1:3  AC                                                                                                                                                                         </v>
          </cell>
          <cell r="C35" t="str">
            <v xml:space="preserve"> Unid: M3    </v>
          </cell>
          <cell r="D35">
            <v>368.83000000000004</v>
          </cell>
        </row>
        <row r="36">
          <cell r="A36" t="str">
            <v>1 A 01 604 51</v>
          </cell>
          <cell r="B36" t="str">
            <v xml:space="preserve">Serviço: ARGAMASSA CIMENTO E AREIA 1:4  AC                                                                                                                                                                       </v>
          </cell>
          <cell r="C36" t="str">
            <v xml:space="preserve"> Unid: M3    </v>
          </cell>
          <cell r="D36">
            <v>329.01</v>
          </cell>
        </row>
        <row r="37">
          <cell r="A37" t="str">
            <v>1 A 01 606 51</v>
          </cell>
          <cell r="B37" t="str">
            <v xml:space="preserve">Serviço: ARGAMASSA CIMENTO E AREIA 1:6 AC                                                                                                                                                                        </v>
          </cell>
          <cell r="C37" t="str">
            <v xml:space="preserve"> Unid: M3    </v>
          </cell>
          <cell r="D37">
            <v>293.47000000000003</v>
          </cell>
        </row>
        <row r="38">
          <cell r="A38" t="str">
            <v>1 A 01 620 01</v>
          </cell>
          <cell r="B38" t="str">
            <v xml:space="preserve">Serviço: ARGAMASSA CIMENTO - SOLO 1:10                                                                                                                                                                           </v>
          </cell>
          <cell r="C38" t="str">
            <v xml:space="preserve"> Unid: M3    </v>
          </cell>
          <cell r="D38">
            <v>108.17999999999999</v>
          </cell>
        </row>
        <row r="39">
          <cell r="A39" t="str">
            <v>1 A 01 720 50</v>
          </cell>
          <cell r="B39" t="str">
            <v xml:space="preserve">Serviço: CONCRETO FCK=18MPA P/ PRÉ-MOLDADOS (GUARDA-CORPO) AC/BC                                                                                                                                                                  </v>
          </cell>
          <cell r="C39" t="str">
            <v xml:space="preserve"> Unid: M3</v>
          </cell>
          <cell r="D39">
            <v>283.33999999999997</v>
          </cell>
        </row>
        <row r="40">
          <cell r="A40" t="str">
            <v>1 A 01 720 52</v>
          </cell>
          <cell r="B40" t="str">
            <v xml:space="preserve">Serviço: FABRICAÇÃO DE GUARDA CORPO AC/BC                                                                                                                                                                      </v>
          </cell>
          <cell r="C40" t="str">
            <v xml:space="preserve"> Unid: M</v>
          </cell>
          <cell r="D40">
            <v>38.68</v>
          </cell>
        </row>
        <row r="41">
          <cell r="A41" t="str">
            <v>1 A 01 730 50</v>
          </cell>
          <cell r="B41" t="str">
            <v xml:space="preserve">Serviço: CONCRETO FCK= 18 MPA P/PRÉ-MOLD (MOURÕES) AC/BC                                                                                                                                                         </v>
          </cell>
          <cell r="C41" t="str">
            <v xml:space="preserve"> Unid: M3    </v>
          </cell>
          <cell r="D41">
            <v>269.14999999999998</v>
          </cell>
        </row>
        <row r="42">
          <cell r="A42" t="str">
            <v>1 A 01 730 51</v>
          </cell>
          <cell r="B42" t="str">
            <v xml:space="preserve">Serviço: FABR. MOURÃO CONCR. ESTIC  QUADR. 15CM AC/BC                                                                                                                                                            </v>
          </cell>
          <cell r="C42" t="str">
            <v xml:space="preserve"> Unid: Un    </v>
          </cell>
          <cell r="D42">
            <v>34.230000000000004</v>
          </cell>
        </row>
        <row r="43">
          <cell r="A43" t="str">
            <v>1 A 01 735 51</v>
          </cell>
          <cell r="B43" t="str">
            <v xml:space="preserve">Serviço: FABR. MOURÃO CONCR. SUPORTE QUADR. 11CM AC/BC                                                                                                                                                           </v>
          </cell>
          <cell r="C43" t="str">
            <v xml:space="preserve"> Unid: Un    </v>
          </cell>
          <cell r="D43">
            <v>24.61</v>
          </cell>
        </row>
        <row r="44">
          <cell r="A44" t="str">
            <v>1 A 01 740 51</v>
          </cell>
          <cell r="B44" t="str">
            <v xml:space="preserve">Serviço: CONF. TUBOS DE CONCRETO PERFURADO D= 0,20 M AC/BC                                                                                                                                                       </v>
          </cell>
          <cell r="C44" t="str">
            <v xml:space="preserve"> Unid: M     </v>
          </cell>
          <cell r="D44">
            <v>15.649999999999999</v>
          </cell>
        </row>
        <row r="45">
          <cell r="A45" t="str">
            <v>1 A 01 751 51</v>
          </cell>
          <cell r="B45" t="str">
            <v xml:space="preserve">Serviço: CONFECÇÃO DE TUBOS DE CONCRETO D= 0,40 M AC/BC                                                                                                                                                          </v>
          </cell>
          <cell r="C45" t="str">
            <v xml:space="preserve"> Unid: M     </v>
          </cell>
          <cell r="D45">
            <v>35.83</v>
          </cell>
        </row>
        <row r="46">
          <cell r="A46" t="str">
            <v>1 A 01 755 51</v>
          </cell>
          <cell r="B46" t="str">
            <v xml:space="preserve">Serviço: CONF. TUBOS DE CONCRETO ARMADO D= 0,60 M CA-4 AC/BC                                                                                                                                                     </v>
          </cell>
          <cell r="C46" t="str">
            <v xml:space="preserve"> Unid: M     </v>
          </cell>
          <cell r="D46">
            <v>135</v>
          </cell>
        </row>
        <row r="47">
          <cell r="A47" t="str">
            <v>1 A 01 760 51</v>
          </cell>
          <cell r="B47" t="str">
            <v xml:space="preserve">Serviço: CONF. TUBOS DE CONCRETO ARMADO D= 0,80 M CA-4  AC/BC                                                                                                                                                    </v>
          </cell>
          <cell r="C47" t="str">
            <v xml:space="preserve"> Unid: M     </v>
          </cell>
          <cell r="D47">
            <v>205.24</v>
          </cell>
        </row>
        <row r="48">
          <cell r="A48" t="str">
            <v>1 A 01 765 51</v>
          </cell>
          <cell r="B48" t="str">
            <v xml:space="preserve">Serviço: CONF. TUBOS DE CONCRETO ARMADO D= 1,00 M CA-4 AC/BC                                                                                                                                                     </v>
          </cell>
          <cell r="C48" t="str">
            <v xml:space="preserve"> Unid: M     </v>
          </cell>
          <cell r="D48">
            <v>308.26</v>
          </cell>
        </row>
        <row r="49">
          <cell r="A49" t="str">
            <v>1 A 01 770 51</v>
          </cell>
          <cell r="B49" t="str">
            <v xml:space="preserve">Serviço: CONF. TUBOS DE CONCRETO ARMADO D= 1,20 M CA-4 AC/BC                                                                                                                                                     </v>
          </cell>
          <cell r="C49" t="str">
            <v xml:space="preserve"> Unid: M     </v>
          </cell>
          <cell r="D49">
            <v>429.4</v>
          </cell>
        </row>
        <row r="50">
          <cell r="A50" t="str">
            <v>1 A 01 775 51</v>
          </cell>
          <cell r="B50" t="str">
            <v xml:space="preserve">Serviço: CONF. TUBOS DE CONCRETO ARMADO D= 1,50 M CA-4 AC/BC                                                                                                                                                     </v>
          </cell>
          <cell r="C50" t="str">
            <v xml:space="preserve"> Unid: M     </v>
          </cell>
          <cell r="D50">
            <v>668.07999999999993</v>
          </cell>
        </row>
        <row r="51">
          <cell r="A51" t="str">
            <v>1 A 01 780 01</v>
          </cell>
          <cell r="B51" t="str">
            <v xml:space="preserve">Serviço: OBTENÇÃO DE GRAMA P/ REPLANTIO                                                                                                                                                                          </v>
          </cell>
          <cell r="C51" t="str">
            <v xml:space="preserve"> Unid: M2    </v>
          </cell>
          <cell r="D51">
            <v>1.1499999999999999</v>
          </cell>
        </row>
        <row r="52">
          <cell r="A52" t="str">
            <v>1 A 01 790 01</v>
          </cell>
          <cell r="B52" t="str">
            <v xml:space="preserve">Serviço: GUIA DE MADEIRA 2,5 X 7,0 CM                                                                                                                                                                            </v>
          </cell>
          <cell r="C52" t="str">
            <v xml:space="preserve"> Unid: M     </v>
          </cell>
          <cell r="D52">
            <v>2.7899999999999996</v>
          </cell>
        </row>
        <row r="53">
          <cell r="A53" t="str">
            <v>1 A 01 790 02</v>
          </cell>
          <cell r="B53" t="str">
            <v xml:space="preserve">Serviço: GUIA DE MADEIRA 2,5 X 10,0 CM                                                                                                                                                                           </v>
          </cell>
          <cell r="C53" t="str">
            <v xml:space="preserve"> Unid: M     </v>
          </cell>
          <cell r="D53">
            <v>1.55</v>
          </cell>
        </row>
        <row r="54">
          <cell r="A54" t="str">
            <v>1 A 01 860 01</v>
          </cell>
          <cell r="B54" t="str">
            <v xml:space="preserve">Serviço: CONFECÇÃO DE PLACA DE SINALIZAÇÃO TOT. REFLETIVA                                                                                                                                                        </v>
          </cell>
          <cell r="C54" t="str">
            <v xml:space="preserve"> Unid: M2    </v>
          </cell>
          <cell r="D54">
            <v>218.07</v>
          </cell>
        </row>
        <row r="55">
          <cell r="A55" t="str">
            <v>1 A 01 870 01</v>
          </cell>
          <cell r="B55" t="str">
            <v xml:space="preserve">Serviço: CONFECÇÃO DE SUPORTE E TRAVESSA P/ PLACA DE SINAL.                                                                                                                                                      </v>
          </cell>
          <cell r="C55" t="str">
            <v xml:space="preserve"> Unid: Un    </v>
          </cell>
          <cell r="D55">
            <v>21.659999999999997</v>
          </cell>
        </row>
        <row r="56">
          <cell r="A56" t="str">
            <v>1 A 01 890 01</v>
          </cell>
          <cell r="B56" t="str">
            <v xml:space="preserve">Serviço: ESCAVAÇÃO MANUAL EM MATERIAL DE 1A CATEGORIA                                                                                                                                                            </v>
          </cell>
          <cell r="C56" t="str">
            <v xml:space="preserve"> Unid: M3    </v>
          </cell>
          <cell r="D56">
            <v>22.87</v>
          </cell>
        </row>
        <row r="57">
          <cell r="A57" t="str">
            <v>1 A 01 891 01</v>
          </cell>
          <cell r="B57" t="str">
            <v xml:space="preserve">Serviço: ESCAVAÇÃO MANUAL DE VALA EM MATERIAL DE 1A CAT.                                                                                                                                                         </v>
          </cell>
          <cell r="C57" t="str">
            <v xml:space="preserve"> Unid: M3    </v>
          </cell>
          <cell r="D57">
            <v>26.3</v>
          </cell>
        </row>
        <row r="58">
          <cell r="A58" t="str">
            <v>1 A 01 892 01</v>
          </cell>
          <cell r="B58" t="str">
            <v xml:space="preserve">Serviço: ESCAVAÇÃO MECÂNICA DE VALA EM MATERIAL DE 1A CAT.                                                                                                                                                       </v>
          </cell>
          <cell r="C58" t="str">
            <v xml:space="preserve"> Unid: M3    </v>
          </cell>
          <cell r="D58">
            <v>4.46</v>
          </cell>
        </row>
        <row r="59">
          <cell r="A59" t="str">
            <v>1 A 01 893 01</v>
          </cell>
          <cell r="B59" t="str">
            <v xml:space="preserve">Serviço: COMPACTAÇÃO MANUAL                                                                                                                                                                                      </v>
          </cell>
          <cell r="C59" t="str">
            <v xml:space="preserve"> Unid: M3    </v>
          </cell>
          <cell r="D59">
            <v>10.38</v>
          </cell>
        </row>
        <row r="60">
          <cell r="A60" t="str">
            <v>1 A 01 894 51</v>
          </cell>
          <cell r="B60" t="str">
            <v xml:space="preserve">Serviço: LASTRO DE BRITA BC                                                                                                                                                                                      </v>
          </cell>
          <cell r="C60" t="str">
            <v xml:space="preserve"> Unid: M3    </v>
          </cell>
          <cell r="D60">
            <v>113.97</v>
          </cell>
        </row>
        <row r="61">
          <cell r="A61" t="str">
            <v>1 N 01 860 01</v>
          </cell>
          <cell r="B61" t="str">
            <v xml:space="preserve">Serviço: Confecção de placa de sinalização com película refletiva tipo III                                                                                                             </v>
          </cell>
          <cell r="C61" t="str">
            <v xml:space="preserve"> Unid: m²    </v>
          </cell>
          <cell r="D61">
            <v>246.98</v>
          </cell>
        </row>
        <row r="62">
          <cell r="A62" t="str">
            <v>2 N 00 101 00</v>
          </cell>
          <cell r="B62" t="str">
            <v xml:space="preserve">Serviço: Aquisição de CAP 50/70                                                                                                                                                                                  </v>
          </cell>
          <cell r="C62" t="str">
            <v xml:space="preserve"> Unid: t     </v>
          </cell>
          <cell r="D62">
            <v>1171.94</v>
          </cell>
        </row>
        <row r="63">
          <cell r="A63" t="str">
            <v>2 N 00 101 01</v>
          </cell>
          <cell r="B63" t="str">
            <v xml:space="preserve">Serviço: Transporte de CAP 50/70                                                                                                                                                                                 </v>
          </cell>
          <cell r="C63" t="str">
            <v xml:space="preserve"> Unid: t     </v>
          </cell>
          <cell r="D63">
            <v>460.42</v>
          </cell>
        </row>
        <row r="64">
          <cell r="A64" t="str">
            <v>2 N 00 103 00</v>
          </cell>
          <cell r="B64" t="str">
            <v xml:space="preserve">Serviço: Aquisição de Asfalto Diluído CM-30                                                                                                                                                                      </v>
          </cell>
          <cell r="C64" t="str">
            <v xml:space="preserve"> Unid: t     </v>
          </cell>
          <cell r="D64">
            <v>1851.86</v>
          </cell>
        </row>
        <row r="65">
          <cell r="A65" t="str">
            <v>2 N 00 103 01</v>
          </cell>
          <cell r="B65" t="str">
            <v xml:space="preserve">Serviço: Transporte de Asfalto Diluído CM-30                                                                                                                                                                     </v>
          </cell>
          <cell r="C65" t="str">
            <v xml:space="preserve"> Unid: t     </v>
          </cell>
          <cell r="D65">
            <v>415.83</v>
          </cell>
        </row>
        <row r="66">
          <cell r="A66" t="str">
            <v>2 N 00 104 00</v>
          </cell>
          <cell r="B66" t="str">
            <v xml:space="preserve">Serviço: Aquisição de Emulsão Asfáltica RR-1C                                                                                                                                                                    </v>
          </cell>
          <cell r="C66" t="str">
            <v xml:space="preserve"> Unid: t     </v>
          </cell>
          <cell r="D66">
            <v>923.58</v>
          </cell>
        </row>
        <row r="67">
          <cell r="A67" t="str">
            <v>2 N 00 104 01</v>
          </cell>
          <cell r="B67" t="str">
            <v xml:space="preserve">Serviço: Transporte de Emulsão Asfáltica RR-1C                                                                                                                                                                   </v>
          </cell>
          <cell r="C67" t="str">
            <v xml:space="preserve"> Unid: t     </v>
          </cell>
          <cell r="D67">
            <v>415.83</v>
          </cell>
        </row>
        <row r="68">
          <cell r="A68" t="str">
            <v>2 N 00 105 00</v>
          </cell>
          <cell r="B68" t="str">
            <v xml:space="preserve">Serviço: Aquisição de Emulsão Asfáltica RR-2C                                                                                                                                                                    </v>
          </cell>
          <cell r="C68" t="str">
            <v xml:space="preserve"> Unid: t     </v>
          </cell>
          <cell r="D68">
            <v>1004.53</v>
          </cell>
        </row>
        <row r="69">
          <cell r="A69" t="str">
            <v>2 N 00 105 01</v>
          </cell>
          <cell r="B69" t="str">
            <v xml:space="preserve">Serviço: Transporte de Emulsão Asfáltica RR-2C                                                                                                                                                                   </v>
          </cell>
          <cell r="C69" t="str">
            <v xml:space="preserve"> Unid: t     </v>
          </cell>
          <cell r="D69">
            <v>415.83</v>
          </cell>
        </row>
        <row r="70">
          <cell r="A70" t="str">
            <v>2 N 00 110 00</v>
          </cell>
          <cell r="B70" t="str">
            <v xml:space="preserve">Serviço: Aquisição de Emulsão polimérica para micro-revestimento a frio  (RC 1C-E)                                                                                                                                     </v>
          </cell>
          <cell r="C70" t="str">
            <v xml:space="preserve"> Unid: t     </v>
          </cell>
          <cell r="D70">
            <v>1348.3200000000002</v>
          </cell>
        </row>
        <row r="71">
          <cell r="A71" t="str">
            <v>2 N 00 110 01</v>
          </cell>
          <cell r="B71" t="str">
            <v xml:space="preserve">Serviço: Transporte de Emulsão Polim. p/micro-revestimento à frio                                                                                                                                                </v>
          </cell>
          <cell r="C71" t="str">
            <v xml:space="preserve"> Unid: t     </v>
          </cell>
          <cell r="D71">
            <v>415.83</v>
          </cell>
        </row>
        <row r="72">
          <cell r="A72" t="str">
            <v>2 N 04 101 00</v>
          </cell>
          <cell r="B72" t="str">
            <v xml:space="preserve">Serviço: Boca para BSTC D=0,40m - Normal - AC/BC                                                                                                                                                                 </v>
          </cell>
          <cell r="C72" t="str">
            <v xml:space="preserve"> Unid: un    </v>
          </cell>
          <cell r="D72">
            <v>297.96000000000004</v>
          </cell>
        </row>
        <row r="73">
          <cell r="A73" t="str">
            <v>2 N 04 111 99</v>
          </cell>
          <cell r="B73" t="str">
            <v xml:space="preserve">Serviço: Corpo de BDTC D=0,80m AC/BC                                                                                                                                                                             </v>
          </cell>
          <cell r="C73" t="str">
            <v xml:space="preserve"> Unid: m     </v>
          </cell>
          <cell r="D73">
            <v>974.66</v>
          </cell>
        </row>
        <row r="74">
          <cell r="A74" t="str">
            <v>2 N 04 112 99</v>
          </cell>
          <cell r="B74" t="str">
            <v xml:space="preserve">Serviço: Boca BDTC D=0,80m - Normal AC/BC                                                                                                                                                                        </v>
          </cell>
          <cell r="C74" t="str">
            <v xml:space="preserve"> Unid: un    </v>
          </cell>
          <cell r="D74">
            <v>1248.22</v>
          </cell>
        </row>
        <row r="75">
          <cell r="A75" t="str">
            <v>2 N 04 312 19</v>
          </cell>
          <cell r="B75" t="str">
            <v xml:space="preserve">Serviço: Caixa Coletora de Talvegue para BSTC - CCT T - D=1,50m e H=2,00m - AC/BC                                                                                                                                </v>
          </cell>
          <cell r="C75" t="str">
            <v xml:space="preserve"> Unid: un    </v>
          </cell>
          <cell r="D75">
            <v>1578.3799999999999</v>
          </cell>
        </row>
        <row r="76">
          <cell r="A76" t="str">
            <v>2 N 04 900 21</v>
          </cell>
          <cell r="B76" t="str">
            <v xml:space="preserve">Serviço: Sarjeta retangular de concreto armado com  grelha - h=0,40m - SRC I - AC/BC                                                                                                                             </v>
          </cell>
          <cell r="C76" t="str">
            <v xml:space="preserve"> Unid: m     </v>
          </cell>
          <cell r="D76">
            <v>184.84</v>
          </cell>
        </row>
        <row r="77">
          <cell r="A77" t="str">
            <v>2 N 04 930 06</v>
          </cell>
          <cell r="B77" t="str">
            <v xml:space="preserve">Serviço: Caixa coletora com Boca de Lobo CCBL 06 - BSTC D=0,60m H=1,50m - AC/BC                                                                                                                                  </v>
          </cell>
          <cell r="C77" t="str">
            <v xml:space="preserve"> Unid: un    </v>
          </cell>
          <cell r="D77">
            <v>1237.8399999999999</v>
          </cell>
        </row>
        <row r="78">
          <cell r="A78" t="str">
            <v>2 N 04 930 07</v>
          </cell>
          <cell r="B78" t="str">
            <v xml:space="preserve">Serviço: Caixa coletora com Boca de Lobo CCBL 07 - BSTC D=0,60m H=2,00m - AC/BC                                                                                                                                  </v>
          </cell>
          <cell r="C78" t="str">
            <v xml:space="preserve"> Unid: un    </v>
          </cell>
          <cell r="D78">
            <v>1577.9</v>
          </cell>
        </row>
        <row r="79">
          <cell r="A79" t="str">
            <v>2 N 04 930 20</v>
          </cell>
          <cell r="B79" t="str">
            <v xml:space="preserve">Serviço: Caixa coletora com Boca de Lobo CCBL 01 - BSTC D=0,40m h=1,00m - AC/BC                                                                                                                                  </v>
          </cell>
          <cell r="C79" t="str">
            <v xml:space="preserve"> Unid: un    </v>
          </cell>
          <cell r="D79">
            <v>835.42000000000007</v>
          </cell>
        </row>
        <row r="80">
          <cell r="A80" t="str">
            <v>2 N 04 930 21</v>
          </cell>
          <cell r="B80" t="str">
            <v xml:space="preserve">Serviço: Caixa coletora com Boca de Lobo CCBL 02 - BSTC D=0,40m h=1,50m - AC/BC                                                                                                                                  </v>
          </cell>
          <cell r="C80" t="str">
            <v xml:space="preserve"> Unid: un    </v>
          </cell>
          <cell r="D80">
            <v>1143.8900000000001</v>
          </cell>
        </row>
        <row r="81">
          <cell r="A81" t="str">
            <v>2 N 04 930 23</v>
          </cell>
          <cell r="B81" t="str">
            <v xml:space="preserve">Serviço: Caixa coletora com Boca de Lobo CCBL 05 - BSTC D=0,60m H=1,00m - AC/BC                                                                                                                                  </v>
          </cell>
          <cell r="C81" t="str">
            <v xml:space="preserve"> Unid: un    </v>
          </cell>
          <cell r="D81">
            <v>882.78000000000009</v>
          </cell>
        </row>
        <row r="82">
          <cell r="A82" t="str">
            <v>2 N 04 931 62</v>
          </cell>
          <cell r="B82" t="str">
            <v xml:space="preserve">Serviço: Caixa coletora com grelha de ferro CCG 04 - D=0,60m H=2,00m - AC/BC                                                                                                                                     </v>
          </cell>
          <cell r="C82" t="str">
            <v xml:space="preserve"> Unid: un    </v>
          </cell>
          <cell r="D82">
            <v>1100.58</v>
          </cell>
        </row>
        <row r="83">
          <cell r="A83" t="str">
            <v>2 N 04 931 64</v>
          </cell>
          <cell r="B83" t="str">
            <v xml:space="preserve">Serviço: Caixa coletora com grelha de ferro CCG 08 - D=0,80m H=2,50m - AC/BC                                                                                                                                     </v>
          </cell>
          <cell r="C83" t="str">
            <v xml:space="preserve"> Unid: un    </v>
          </cell>
          <cell r="D83">
            <v>1613.74</v>
          </cell>
        </row>
        <row r="84">
          <cell r="A84" t="str">
            <v>2 N 04 931 87</v>
          </cell>
          <cell r="B84" t="str">
            <v xml:space="preserve">Serviço: Caixa coletora com grelha e inspeção CCGI 05 D=0,60m H=1,50m - AC/BC                                                                                                                                    </v>
          </cell>
          <cell r="C84" t="str">
            <v xml:space="preserve"> Unid: un    </v>
          </cell>
          <cell r="D84">
            <v>1707.4600000000003</v>
          </cell>
        </row>
        <row r="85">
          <cell r="A85" t="str">
            <v>2 N 04 931 88</v>
          </cell>
          <cell r="B85" t="str">
            <v xml:space="preserve">Serviço: Caixa coletora com grelha e inspeção CCGI 07 D=0,60m H=2,50m - AC/BC                                                                                                                                    </v>
          </cell>
          <cell r="C85" t="str">
            <v xml:space="preserve"> Unid: un    </v>
          </cell>
          <cell r="D85">
            <v>2186.92</v>
          </cell>
        </row>
        <row r="86">
          <cell r="A86" t="str">
            <v>2 N 04 931 91</v>
          </cell>
          <cell r="B86" t="str">
            <v xml:space="preserve">Serviço: Caixa coletora com grelha e inspeção CCGI 06 D=0,60m H=2,00m - AC/BC                                                                                                                                    </v>
          </cell>
          <cell r="C86" t="str">
            <v xml:space="preserve"> Unid: un    </v>
          </cell>
          <cell r="D86">
            <v>2000.5600000000004</v>
          </cell>
        </row>
        <row r="87">
          <cell r="A87" t="str">
            <v>2 N 04 931 92</v>
          </cell>
          <cell r="B87" t="str">
            <v xml:space="preserve">Serviço: Caixa coletora com grelha e inspeção CCGI 09 D=0,80m H=2,00m - AC/BC                                                                                                                                    </v>
          </cell>
          <cell r="C87" t="str">
            <v xml:space="preserve"> Unid: un    </v>
          </cell>
          <cell r="D87">
            <v>2809.71</v>
          </cell>
        </row>
        <row r="88">
          <cell r="A88" t="str">
            <v>2 N 04 931 96</v>
          </cell>
          <cell r="B88" t="str">
            <v xml:space="preserve">Serviço: Caixa coletora com grelha e inspeção CCGI 13 D=1,00m H=2,50m - AC/BC                                                                                                                                    </v>
          </cell>
          <cell r="C88" t="str">
            <v xml:space="preserve"> Unid: un    </v>
          </cell>
          <cell r="D88">
            <v>3612.6600000000003</v>
          </cell>
        </row>
        <row r="89">
          <cell r="A89" t="str">
            <v>2 N 04 991 51</v>
          </cell>
          <cell r="B89" t="str">
            <v xml:space="preserve">Serviço: Tampa para caixas dimensões de 1,50x1,50m – projeto tipo) AC/BC                                                                                                                                                                                </v>
          </cell>
          <cell r="C89" t="str">
            <v xml:space="preserve"> Unid: m²    </v>
          </cell>
          <cell r="D89">
            <v>221.12000000000003</v>
          </cell>
        </row>
        <row r="90">
          <cell r="A90" t="str">
            <v>2 N 04 995 00</v>
          </cell>
          <cell r="B90" t="str">
            <v xml:space="preserve">Serviço: Escoramento de valas tipo contínuo                                                                                                                                                                      </v>
          </cell>
          <cell r="C90" t="str">
            <v xml:space="preserve"> Unid: m²    </v>
          </cell>
          <cell r="D90">
            <v>12.920000000000002</v>
          </cell>
        </row>
        <row r="91">
          <cell r="A91" t="str">
            <v>2 S 03 323 50</v>
          </cell>
          <cell r="B91" t="str">
            <v xml:space="preserve">Serviço: CONCR.ESTR.FCK=15MPA-C.RAZ.USO GER.CONF.LANÇ.AC/BC                                                                                                                                                      </v>
          </cell>
          <cell r="C91" t="str">
            <v xml:space="preserve"> Unid: M3    </v>
          </cell>
          <cell r="D91">
            <v>449.45000000000005</v>
          </cell>
        </row>
        <row r="92">
          <cell r="A92" t="str">
            <v>2 S 03 324 50</v>
          </cell>
          <cell r="B92" t="str">
            <v xml:space="preserve">Serviço: CONCR.ESTR.FCK=15MPA-C.RAZ.C/ADIT CONF.LANÇ.AC/BC                                                                                                                                                       </v>
          </cell>
          <cell r="C92" t="str">
            <v xml:space="preserve"> Unid: M3    </v>
          </cell>
          <cell r="D92">
            <v>450.85999999999996</v>
          </cell>
        </row>
        <row r="93">
          <cell r="A93" t="str">
            <v>2 S 03 326 50</v>
          </cell>
          <cell r="B93" t="str">
            <v xml:space="preserve">Serviço: CONCR.ESTR.FCK=20MPA-C.RAZ.USO GER.CONF.LANÇ AC/BC                                                                                                                                                      </v>
          </cell>
          <cell r="C93" t="str">
            <v xml:space="preserve"> Unid: M3    </v>
          </cell>
          <cell r="D93">
            <v>463.07000000000005</v>
          </cell>
        </row>
        <row r="94">
          <cell r="A94" t="str">
            <v>2 S 03 370 00</v>
          </cell>
          <cell r="B94" t="str">
            <v xml:space="preserve">Serviço: FORMAS COMUNS DE MADEIRA                                                                                                                                                                                </v>
          </cell>
          <cell r="C94" t="str">
            <v xml:space="preserve"> Unid: M2    </v>
          </cell>
          <cell r="D94">
            <v>45.24</v>
          </cell>
        </row>
        <row r="95">
          <cell r="A95" t="str">
            <v>2 S 03 371 01</v>
          </cell>
          <cell r="B95" t="str">
            <v xml:space="preserve">Serviço: FORMA DE PLACA COMPENSADA RESINADA                                                                                                                                                                      </v>
          </cell>
          <cell r="C95" t="str">
            <v xml:space="preserve"> Unid: M2    </v>
          </cell>
          <cell r="D95">
            <v>39.700000000000003</v>
          </cell>
        </row>
        <row r="96">
          <cell r="A96" t="str">
            <v>2 S 03 510 50</v>
          </cell>
          <cell r="B96" t="str">
            <v xml:space="preserve">Serviço: GUARDA-CORPO TIPO GM, MOLDADO NO LOCAL - FABRICAÇÃO AC/BC                                                                                                                                               </v>
          </cell>
          <cell r="C96" t="str">
            <v xml:space="preserve"> Unid: M     </v>
          </cell>
          <cell r="D96">
            <v>296.06</v>
          </cell>
        </row>
        <row r="97">
          <cell r="A97" t="str">
            <v>2 S 03 580 02</v>
          </cell>
          <cell r="B97" t="str">
            <v xml:space="preserve">Serviço: FORNECIMENTO, PREPARO E COLOCAÇÃO FORMAS AÇO CA 50                                                                                                                                                      </v>
          </cell>
          <cell r="C97" t="str">
            <v xml:space="preserve"> Unid: Kg    </v>
          </cell>
          <cell r="D97">
            <v>7.51</v>
          </cell>
        </row>
        <row r="98">
          <cell r="A98" t="str">
            <v>2 S 03 940 00</v>
          </cell>
          <cell r="B98" t="str">
            <v xml:space="preserve">Serviço: COMPACTAÇÃO MANUAL                                                                                                                                                                                      </v>
          </cell>
          <cell r="C98" t="str">
            <v xml:space="preserve"> Unid: M3    </v>
          </cell>
          <cell r="D98">
            <v>13.260000000000002</v>
          </cell>
        </row>
        <row r="99">
          <cell r="A99" t="str">
            <v>2 S 03 940 01</v>
          </cell>
          <cell r="B99" t="str">
            <v xml:space="preserve">Serviço: REATERRO E COMPACTAÇÃO                                                                                                                                                                                  </v>
          </cell>
          <cell r="C99" t="str">
            <v xml:space="preserve"> Unid: M3    </v>
          </cell>
          <cell r="D99">
            <v>23.95</v>
          </cell>
        </row>
        <row r="100">
          <cell r="A100" t="str">
            <v>2 S 03 991 02</v>
          </cell>
          <cell r="B100" t="str">
            <v xml:space="preserve">Serviço: DRENO DE PVC D= 100 MM                                                                                                                                                                                  </v>
          </cell>
          <cell r="C100" t="str">
            <v xml:space="preserve"> Unid: Un    </v>
          </cell>
          <cell r="D100">
            <v>11.05</v>
          </cell>
        </row>
        <row r="101">
          <cell r="A101" t="str">
            <v>2 S 04 000 00</v>
          </cell>
          <cell r="B101" t="str">
            <v xml:space="preserve">Serviço: ESCAVAÇÃO MANUAL EM MATERIAL DE 1A.  CAT.                                                                                                                                                               </v>
          </cell>
          <cell r="C101" t="str">
            <v xml:space="preserve"> Unid: M3    </v>
          </cell>
          <cell r="D101">
            <v>35.18</v>
          </cell>
        </row>
        <row r="102">
          <cell r="A102" t="str">
            <v>2 S 04 001 00</v>
          </cell>
          <cell r="B102" t="str">
            <v xml:space="preserve">Serviço: ESCAVAÇÃO MECÂNICA DE VALAS EM MAT.1 A CAT.                                                                                                                                                             </v>
          </cell>
          <cell r="C102" t="str">
            <v xml:space="preserve"> Unid: M3    </v>
          </cell>
          <cell r="D102">
            <v>5.7</v>
          </cell>
        </row>
        <row r="103">
          <cell r="A103" t="str">
            <v>2 S 04 001 01</v>
          </cell>
          <cell r="B103" t="str">
            <v xml:space="preserve">Serviço: ESCAVAÇÃO MECÂNICA, REAT. E COMPAC. VALA MAT 1A.  CAT.                                                                                                                                                  </v>
          </cell>
          <cell r="C103" t="str">
            <v xml:space="preserve"> Unid: M3    </v>
          </cell>
          <cell r="D103">
            <v>9.02</v>
          </cell>
        </row>
        <row r="104">
          <cell r="A104" t="str">
            <v>2 S 04 010 00</v>
          </cell>
          <cell r="B104" t="str">
            <v xml:space="preserve">Serviço: ESCAVAÇÃO MANUAL EM MATERIAL DE 2A. CAT.                                                                                                                                                                </v>
          </cell>
          <cell r="C104" t="str">
            <v xml:space="preserve"> Unid: M3    </v>
          </cell>
          <cell r="D104">
            <v>38.03</v>
          </cell>
        </row>
        <row r="105">
          <cell r="A105" t="str">
            <v>2 S 04 011 00</v>
          </cell>
          <cell r="B105" t="str">
            <v xml:space="preserve">Serviço: ESCAVAÇÃO MECÂNICA DE VALA EM MATERIAL 2A. CAT.                                                                                                                                                         </v>
          </cell>
          <cell r="C105" t="str">
            <v xml:space="preserve"> Unid: M3    </v>
          </cell>
          <cell r="D105">
            <v>6.83</v>
          </cell>
        </row>
        <row r="106">
          <cell r="A106" t="str">
            <v>2 S 04 100 51</v>
          </cell>
          <cell r="B106" t="str">
            <v xml:space="preserve">Serviço: CORPO BSTC D= 0,60 M AC/BC/PC                                                                                                                                                                           </v>
          </cell>
          <cell r="C106" t="str">
            <v xml:space="preserve"> Unid: M     </v>
          </cell>
          <cell r="D106">
            <v>388.97</v>
          </cell>
        </row>
        <row r="107">
          <cell r="A107" t="str">
            <v>2 S 04 100 52</v>
          </cell>
          <cell r="B107" t="str">
            <v xml:space="preserve">Serviço: CORPO BSTC D= 0,80 M AC/BC/PC                                                                                                                                                                           </v>
          </cell>
          <cell r="C107" t="str">
            <v xml:space="preserve"> Unid: M     </v>
          </cell>
          <cell r="D107">
            <v>556</v>
          </cell>
        </row>
        <row r="108">
          <cell r="A108" t="str">
            <v>2 S 04 100 53</v>
          </cell>
          <cell r="B108" t="str">
            <v xml:space="preserve">Serviço: CORPO BSTC D= 1,00 M AC/BC/PC                                                                                                                                                                           </v>
          </cell>
          <cell r="C108" t="str">
            <v xml:space="preserve"> Unid: M     </v>
          </cell>
          <cell r="D108">
            <v>780.13</v>
          </cell>
        </row>
        <row r="109">
          <cell r="A109" t="str">
            <v>2 S 04 100 54</v>
          </cell>
          <cell r="B109" t="str">
            <v xml:space="preserve">Serviço: CORPO BSTC D= 1,20 M AC/BC/PC                                                                                                                                                                           </v>
          </cell>
          <cell r="C109" t="str">
            <v xml:space="preserve"> Unid: M     </v>
          </cell>
          <cell r="D109">
            <v>1036.1600000000001</v>
          </cell>
        </row>
        <row r="110">
          <cell r="A110" t="str">
            <v>2 S 04 100 55</v>
          </cell>
          <cell r="B110" t="str">
            <v xml:space="preserve">Serviço: CORPO BSTC D= 1,50M AC/BC/PC                                                                                                                                                                            </v>
          </cell>
          <cell r="C110" t="str">
            <v xml:space="preserve"> Unid: M     </v>
          </cell>
          <cell r="D110">
            <v>1505.69</v>
          </cell>
        </row>
        <row r="111">
          <cell r="A111" t="str">
            <v>2 S 04 101 51</v>
          </cell>
          <cell r="B111" t="str">
            <v xml:space="preserve">Serviço: BOCA BSTC D= 0,60 M NORMAL AC/BC/PC                                                                                                                                                                     </v>
          </cell>
          <cell r="C111" t="str">
            <v xml:space="preserve"> Unid: Un    </v>
          </cell>
          <cell r="D111">
            <v>822.90000000000009</v>
          </cell>
        </row>
        <row r="112">
          <cell r="A112" t="str">
            <v>2 S 04 101 52</v>
          </cell>
          <cell r="B112" t="str">
            <v xml:space="preserve">Serviço: BOCA BSTC D= 0,80 M NORMAL AC/BC/PC                                                                                                                                                                     </v>
          </cell>
          <cell r="C112" t="str">
            <v xml:space="preserve"> Unid: Un    </v>
          </cell>
          <cell r="D112">
            <v>1393.0499999999997</v>
          </cell>
        </row>
        <row r="113">
          <cell r="A113" t="str">
            <v>2 S 04 101 53</v>
          </cell>
          <cell r="B113" t="str">
            <v xml:space="preserve">Serviço: BOCA BSTC D= 1,00 M NORMAL AC/BC/PC                                                                                                                                                                     </v>
          </cell>
          <cell r="C113" t="str">
            <v xml:space="preserve"> Unid: Un    </v>
          </cell>
          <cell r="D113">
            <v>2181.5300000000002</v>
          </cell>
        </row>
        <row r="114">
          <cell r="A114" t="str">
            <v>2 S 04 101 54</v>
          </cell>
          <cell r="B114" t="str">
            <v xml:space="preserve">Serviço: BOCA BSTC D= 1,20 M NORMAL AC/BC/PC                                                                                                                                                                     </v>
          </cell>
          <cell r="C114" t="str">
            <v xml:space="preserve"> Unid: Un    </v>
          </cell>
          <cell r="D114">
            <v>3191.11</v>
          </cell>
        </row>
        <row r="115">
          <cell r="A115" t="str">
            <v>2 S 04 101 55</v>
          </cell>
          <cell r="B115" t="str">
            <v xml:space="preserve">Serviço: BOCA BSTC D= 1,50 M NORMAL AC/BC/PC                                                                                                                                                                     </v>
          </cell>
          <cell r="C115" t="str">
            <v xml:space="preserve"> Unid: Un    </v>
          </cell>
          <cell r="D115">
            <v>5844.7199999999993</v>
          </cell>
        </row>
        <row r="116">
          <cell r="A116" t="str">
            <v>2 S 04 101 58</v>
          </cell>
          <cell r="B116" t="str">
            <v xml:space="preserve">Serviço: BOCA BSTC D= 1,00 M - ESC. = 15 AC/BC/PC                                                                                                                                                                </v>
          </cell>
          <cell r="C116" t="str">
            <v xml:space="preserve"> Unid: Un    </v>
          </cell>
          <cell r="D116">
            <v>2288.65</v>
          </cell>
        </row>
        <row r="117">
          <cell r="A117" t="str">
            <v>2 S 04 101 61</v>
          </cell>
          <cell r="B117" t="str">
            <v xml:space="preserve">Serviço: BOCA BSTC D= 0,60 M - ESC. = 30  AC/BC/PC                                                                                                                                                               </v>
          </cell>
          <cell r="C117" t="str">
            <v xml:space="preserve"> Unid: Un    </v>
          </cell>
          <cell r="D117">
            <v>966.53</v>
          </cell>
        </row>
        <row r="118">
          <cell r="A118" t="str">
            <v>2 S 04 101 67</v>
          </cell>
          <cell r="B118" t="str">
            <v xml:space="preserve">Serviço: BOCA BSTC D= 0,80 M - ESC. = 45 AC/BC/PC                                                                                                                                                                </v>
          </cell>
          <cell r="C118" t="str">
            <v xml:space="preserve"> Unid: Un    </v>
          </cell>
          <cell r="D118">
            <v>3432.14</v>
          </cell>
        </row>
        <row r="119">
          <cell r="A119" t="str">
            <v>2 S 04 111 51</v>
          </cell>
          <cell r="B119" t="str">
            <v xml:space="preserve">Serviço: BOCA BDTC D= 1,00 M NORMAL AC/BC/PC                                                                                                                                                                     </v>
          </cell>
          <cell r="C119" t="str">
            <v xml:space="preserve"> Unid: Un    </v>
          </cell>
          <cell r="D119">
            <v>3067.3900000000003</v>
          </cell>
        </row>
        <row r="120">
          <cell r="A120" t="str">
            <v>2 S 04 200 55</v>
          </cell>
          <cell r="B120" t="str">
            <v xml:space="preserve">Serviço: CORPO DE BSCC 1,50 X 1,50 M ALT. 1,00 A 2,50 M AC/BC                                                                                                                                                    </v>
          </cell>
          <cell r="C120" t="str">
            <v xml:space="preserve"> Unid: M     </v>
          </cell>
          <cell r="D120">
            <v>1499.3400000000001</v>
          </cell>
        </row>
        <row r="121">
          <cell r="A121" t="str">
            <v>2 S 04 201 51</v>
          </cell>
          <cell r="B121" t="str">
            <v xml:space="preserve">Serviço: BOCA DE BSCC 1,50 X 1,50 M NORMAL AC/BC                                                                                                                                                                 </v>
          </cell>
          <cell r="C121" t="str">
            <v xml:space="preserve"> Unid: Un    </v>
          </cell>
          <cell r="D121">
            <v>9156.880000000001</v>
          </cell>
        </row>
        <row r="122">
          <cell r="A122" t="str">
            <v>2 S 04 400 54</v>
          </cell>
          <cell r="B122" t="str">
            <v xml:space="preserve">Serviço: VALETA DE PROT. DE CORTES C/ REVEST. CONCR. - VPC 04 AC/BC                                                                                                                                              </v>
          </cell>
          <cell r="C122" t="str">
            <v xml:space="preserve"> Unid: M     </v>
          </cell>
          <cell r="D122">
            <v>82.570000000000007</v>
          </cell>
        </row>
        <row r="123">
          <cell r="A123" t="str">
            <v>2 S 04 401 53</v>
          </cell>
          <cell r="B123" t="str">
            <v xml:space="preserve">Serviço: VALETA DE PROT. DE ATERRO C/ REVEST. CONCR - VPA 03 AC/BC                                                                                                                                               </v>
          </cell>
          <cell r="C123" t="str">
            <v xml:space="preserve"> Unid: M     </v>
          </cell>
          <cell r="D123">
            <v>102.38</v>
          </cell>
        </row>
        <row r="124">
          <cell r="A124" t="str">
            <v>2 S 04 401 54</v>
          </cell>
          <cell r="B124" t="str">
            <v xml:space="preserve">Serviço: VALETA DE PROT. DE ATERRO C/ REVEST. CONCR - VPA 04 AC/BC                                                                                                                                               </v>
          </cell>
          <cell r="C124" t="str">
            <v xml:space="preserve"> Unid: M     </v>
          </cell>
          <cell r="D124">
            <v>77.72999999999999</v>
          </cell>
        </row>
        <row r="125">
          <cell r="A125" t="str">
            <v>2 S 04 500 58</v>
          </cell>
          <cell r="B125" t="str">
            <v xml:space="preserve">Serviço: DRENO LONGITUDINAL PROF. P/ CORTE EM SOLO - DPS 08 AC/BC                                                                                                                                                </v>
          </cell>
          <cell r="C125" t="str">
            <v xml:space="preserve"> Unid: M     </v>
          </cell>
          <cell r="D125">
            <v>120.11000000000001</v>
          </cell>
        </row>
        <row r="126">
          <cell r="A126" t="str">
            <v>2 S 04 502 51</v>
          </cell>
          <cell r="B126" t="str">
            <v xml:space="preserve">Serviço: BOCA DE SAÍDA P/ DRENO LONGITUDINAL PROF. BSD 01 AC/BC                                                                                                                                                  </v>
          </cell>
          <cell r="C126" t="str">
            <v xml:space="preserve"> Unid: M     </v>
          </cell>
          <cell r="D126">
            <v>128.74</v>
          </cell>
        </row>
        <row r="127">
          <cell r="A127" t="str">
            <v>2 S 04 900 51</v>
          </cell>
          <cell r="B127" t="str">
            <v xml:space="preserve">Serviço: SARJETA TRIANGULAR DE CONCRETO - STC 01 AC/BC                                                                                                                                                           </v>
          </cell>
          <cell r="C127" t="str">
            <v xml:space="preserve"> Unid: M     </v>
          </cell>
          <cell r="D127">
            <v>69.039999999999992</v>
          </cell>
        </row>
        <row r="128">
          <cell r="A128" t="str">
            <v>2 S 04 900 52</v>
          </cell>
          <cell r="B128" t="str">
            <v xml:space="preserve">Serviço: SARJETA TRIANGULAR DE CONCRETO - STC 02 AC/BC                                                                                                                                                           </v>
          </cell>
          <cell r="C128" t="str">
            <v xml:space="preserve"> Unid: M     </v>
          </cell>
          <cell r="D128">
            <v>46.45</v>
          </cell>
        </row>
        <row r="129">
          <cell r="A129" t="str">
            <v>2 S 04 900 53</v>
          </cell>
          <cell r="B129" t="str">
            <v xml:space="preserve">Serviço: SARJETA TRIANGULAR DE CONCRETO - STC 03 AC/BC                                                                                                                                                           </v>
          </cell>
          <cell r="C129" t="str">
            <v xml:space="preserve"> Unid: M     </v>
          </cell>
          <cell r="D129">
            <v>40.26</v>
          </cell>
        </row>
        <row r="130">
          <cell r="A130" t="str">
            <v>2 S 04 901 51</v>
          </cell>
          <cell r="B130" t="str">
            <v xml:space="preserve">Serviço: SARJETA TRAPEZOIDAL DE CONCRETO - SZC 01 AC/BC                                                                                                                                                          </v>
          </cell>
          <cell r="C130" t="str">
            <v xml:space="preserve"> Unid: M     </v>
          </cell>
          <cell r="D130">
            <v>52.49</v>
          </cell>
        </row>
        <row r="131">
          <cell r="A131" t="str">
            <v>2 S 04 901 72</v>
          </cell>
          <cell r="B131" t="str">
            <v xml:space="preserve">Serviço: SARJETA DE CANTEIRO CENTRAL DE CONCRETO - SCC 04 AC/BC                                                                                                                                                  </v>
          </cell>
          <cell r="C131" t="str">
            <v xml:space="preserve"> Unid: M     </v>
          </cell>
          <cell r="D131">
            <v>81.849999999999994</v>
          </cell>
        </row>
        <row r="132">
          <cell r="A132" t="str">
            <v>2 S 04 910 51</v>
          </cell>
          <cell r="B132" t="str">
            <v xml:space="preserve">Serviço: MEIO-FIO DE CONCRETO - MFC 01 AC/BC                                                                                                                                                                     </v>
          </cell>
          <cell r="C132" t="str">
            <v xml:space="preserve"> Unid: M     </v>
          </cell>
          <cell r="D132">
            <v>77.31</v>
          </cell>
        </row>
        <row r="133">
          <cell r="A133" t="str">
            <v>2 S 04 910 55</v>
          </cell>
          <cell r="B133" t="str">
            <v xml:space="preserve">Serviço: MEIO-FIO DE CONCRETO - MFC 05 AC/BC                                                                                                                                                                     </v>
          </cell>
          <cell r="C133" t="str">
            <v xml:space="preserve"> Unid: M     </v>
          </cell>
          <cell r="D133">
            <v>35.519999999999996</v>
          </cell>
        </row>
        <row r="134">
          <cell r="A134" t="str">
            <v>2 S 04 930 51</v>
          </cell>
          <cell r="B134" t="str">
            <v xml:space="preserve">Serviço: CAIXA COLETORA DE SARJETA - CCS 01 AC/BC                                                                                                                                                                </v>
          </cell>
          <cell r="C134" t="str">
            <v xml:space="preserve"> Unid: Un    </v>
          </cell>
          <cell r="D134">
            <v>1697.4499999999998</v>
          </cell>
        </row>
        <row r="135">
          <cell r="A135" t="str">
            <v>2 S 04 930 52</v>
          </cell>
          <cell r="B135" t="str">
            <v xml:space="preserve">Serviço: CAIXA COLETORA DE SARJETA - CCS 02 AC/BC                                                                                                                                                                </v>
          </cell>
          <cell r="C135" t="str">
            <v xml:space="preserve"> Unid: Un    </v>
          </cell>
          <cell r="D135">
            <v>1653.02</v>
          </cell>
        </row>
        <row r="136">
          <cell r="A136" t="str">
            <v>2 S 04 930 54</v>
          </cell>
          <cell r="B136" t="str">
            <v xml:space="preserve">Serviço: CAIXA COLETORA DE SARJETA - CCS 04 AC/BC                                                                                                                                                                </v>
          </cell>
          <cell r="C136" t="str">
            <v xml:space="preserve"> Unid: Un    </v>
          </cell>
          <cell r="D136">
            <v>1561.3899999999999</v>
          </cell>
        </row>
        <row r="137">
          <cell r="A137" t="str">
            <v>2 S 04 930 56</v>
          </cell>
          <cell r="B137" t="str">
            <v xml:space="preserve">Serviço: CAIXA COLETORA DE SARJETA - CCS 06 AC/BC                                                                                                                                                                </v>
          </cell>
          <cell r="C137" t="str">
            <v xml:space="preserve"> Unid: Un    </v>
          </cell>
          <cell r="D137">
            <v>2086.25</v>
          </cell>
        </row>
        <row r="138">
          <cell r="A138" t="str">
            <v>2 S 04 940 52</v>
          </cell>
          <cell r="B138" t="str">
            <v xml:space="preserve">Serviço: DESCIDA D'ÁGUA TIPO RÁPIDA - CANAL RETANGULAR - DAR 02 AC/BC                                                                                                                                            </v>
          </cell>
          <cell r="C138" t="str">
            <v xml:space="preserve"> Unid: M     </v>
          </cell>
          <cell r="D138">
            <v>90.53</v>
          </cell>
        </row>
        <row r="139">
          <cell r="A139" t="str">
            <v>2 S 04 941 52</v>
          </cell>
          <cell r="B139" t="str">
            <v xml:space="preserve">Serviço: DESCIDA D'AGUA DE ATERROS EM DEGRAUS ARM - DAD 02 AC/BC                                                                                                                                                 </v>
          </cell>
          <cell r="C139" t="str">
            <v xml:space="preserve"> Unid: M     </v>
          </cell>
          <cell r="D139">
            <v>170.26999999999998</v>
          </cell>
        </row>
        <row r="140">
          <cell r="A140" t="str">
            <v>2 S 04 941 82</v>
          </cell>
          <cell r="B140" t="str">
            <v xml:space="preserve">Serviço: DESCIDA D'ÁGUA DE CORTES EM DEGRAUS ARM. - DCD 02 AC/BC                                                                                                                                                 </v>
          </cell>
          <cell r="C140" t="str">
            <v xml:space="preserve"> Unid: M     </v>
          </cell>
          <cell r="D140">
            <v>171.83999999999997</v>
          </cell>
        </row>
        <row r="141">
          <cell r="A141" t="str">
            <v>2 S 04 941 84</v>
          </cell>
          <cell r="B141" t="str">
            <v xml:space="preserve">Serviço: DESCIDA D'ÁGUA DE CORTES EM DEGRAUS ARM. - DCD 04 AC/BC                                                                                                                                                 </v>
          </cell>
          <cell r="C141" t="str">
            <v xml:space="preserve"> Unid: M     </v>
          </cell>
          <cell r="D141">
            <v>271.39000000000004</v>
          </cell>
        </row>
        <row r="142">
          <cell r="A142" t="str">
            <v>2 S 04 962 52</v>
          </cell>
          <cell r="B142" t="str">
            <v xml:space="preserve">Serviço: CAIXA DE LIGAÇÃO E PASSAGEM - CLP 02 AC/BC                                                                                                                                                              </v>
          </cell>
          <cell r="C142" t="str">
            <v xml:space="preserve"> Unid: Un    </v>
          </cell>
          <cell r="D142">
            <v>1067.8699999999999</v>
          </cell>
        </row>
        <row r="143">
          <cell r="A143" t="str">
            <v>2 S 04 962 53</v>
          </cell>
          <cell r="B143" t="str">
            <v xml:space="preserve">Serviço: CAIXA DE LIGAÇÃO E PASSAGEM - CLP 03 AC/BC                                                                                                                                                              </v>
          </cell>
          <cell r="C143" t="str">
            <v xml:space="preserve"> Unid: Un    </v>
          </cell>
          <cell r="D143">
            <v>1509.44</v>
          </cell>
        </row>
        <row r="144">
          <cell r="A144" t="str">
            <v>2 S 04 964 51</v>
          </cell>
          <cell r="B144" t="str">
            <v xml:space="preserve">Serviço: TUBULAÇÃO DE DRENAGEM URBANA - D=0,40 M S/BERÇO AC/BC                                                                                                                                                   </v>
          </cell>
          <cell r="C144" t="str">
            <v xml:space="preserve"> Unid: M     </v>
          </cell>
          <cell r="D144">
            <v>146.81</v>
          </cell>
        </row>
        <row r="145">
          <cell r="A145" t="str">
            <v>2 S 04 964 52</v>
          </cell>
          <cell r="B145" t="str">
            <v xml:space="preserve">Serviço: TUBULAÇÃO DE DRENAGEM URBANA - D=0,60 M S/BERÇO AC/BC                                                                                                                                                   </v>
          </cell>
          <cell r="C145" t="str">
            <v xml:space="preserve"> Unid: M     </v>
          </cell>
          <cell r="D145">
            <v>280.11</v>
          </cell>
        </row>
        <row r="146">
          <cell r="A146" t="str">
            <v>2 S 04 964 53</v>
          </cell>
          <cell r="B146" t="str">
            <v xml:space="preserve">Serviço: TUBULAÇÃO DE DRENAGEM URBANA - D=0,80 M S/BERÇO AC/BC                                                                                                                                                   </v>
          </cell>
          <cell r="C146" t="str">
            <v xml:space="preserve"> Unid: M     </v>
          </cell>
          <cell r="D146">
            <v>383.29999999999995</v>
          </cell>
        </row>
        <row r="147">
          <cell r="A147" t="str">
            <v>2 S 04 991 02</v>
          </cell>
          <cell r="B147" t="str">
            <v xml:space="preserve">Serviço: TAMPA DE FERRO P/ CAIXA COLETORA - TCC 02                                                                                                                                                               </v>
          </cell>
          <cell r="C147" t="str">
            <v xml:space="preserve"> Unid: Un    </v>
          </cell>
          <cell r="D147">
            <v>252.31</v>
          </cell>
        </row>
        <row r="148">
          <cell r="A148" t="str">
            <v>2 S 04 999 57</v>
          </cell>
          <cell r="B148" t="str">
            <v xml:space="preserve">Serviço: LASTRO DE BRITA BC                                                                                                                                                                                      </v>
          </cell>
          <cell r="C148" t="str">
            <v xml:space="preserve"> Unid: M3    </v>
          </cell>
          <cell r="D148">
            <v>145.69</v>
          </cell>
        </row>
        <row r="149">
          <cell r="A149" t="str">
            <v>2 S 05 302 03</v>
          </cell>
          <cell r="B149" t="str">
            <v xml:space="preserve">Serviço: MURO GABIÃO CX 1,00 ALT. 8X10 ZN/AL+PVC D= 2,4MM                                                                                                                                                        </v>
          </cell>
          <cell r="C149" t="str">
            <v xml:space="preserve"> Unid: M3    </v>
          </cell>
          <cell r="D149">
            <v>367.32000000000005</v>
          </cell>
        </row>
        <row r="150">
          <cell r="A150" t="str">
            <v>2 S 06 210 51</v>
          </cell>
          <cell r="B150" t="str">
            <v xml:space="preserve">Serviço: PÓRTICO METÁLICO (FORN/IMPL) AC/BC                                                                                                                                                                      </v>
          </cell>
          <cell r="C150" t="str">
            <v xml:space="preserve"> Unid: Un    </v>
          </cell>
          <cell r="D150">
            <v>48631.29</v>
          </cell>
        </row>
        <row r="151">
          <cell r="A151" t="str">
            <v>3 N 05 000 50</v>
          </cell>
          <cell r="B151" t="str">
            <v xml:space="preserve">Serviço: Enrocamento de pedra arrumada PC                                                                                                                                                                        </v>
          </cell>
          <cell r="C151" t="str">
            <v xml:space="preserve"> Unid: m³    </v>
          </cell>
          <cell r="D151">
            <v>193</v>
          </cell>
        </row>
        <row r="152">
          <cell r="A152" t="str">
            <v>3 S 02 200 00</v>
          </cell>
          <cell r="B152" t="str">
            <v xml:space="preserve">Serviço: SOLO PARA BASE DE REMENDO PROFUNDO                                                                                                                                                              </v>
          </cell>
          <cell r="C152" t="str">
            <v xml:space="preserve"> Unid: M3    </v>
          </cell>
          <cell r="D152">
            <v>9.74</v>
          </cell>
        </row>
        <row r="153">
          <cell r="A153" t="str">
            <v>3 S 02 230 50</v>
          </cell>
          <cell r="B153" t="str">
            <v xml:space="preserve">Serviço: BRITA PARA BASE DE REMENDO PROFUNDO BC                                                                                                                                                                  </v>
          </cell>
          <cell r="C153" t="str">
            <v xml:space="preserve"> Unid: M3    </v>
          </cell>
          <cell r="D153">
            <v>99.74</v>
          </cell>
        </row>
        <row r="154">
          <cell r="A154" t="str">
            <v>3 S 02 300 00</v>
          </cell>
          <cell r="B154" t="str">
            <v xml:space="preserve">Serviço: IMPRIMAÇÃO                                                                                                                                                                                              </v>
          </cell>
          <cell r="C154" t="str">
            <v xml:space="preserve"> Unid: M2    </v>
          </cell>
          <cell r="D154">
            <v>0.22999999999999998</v>
          </cell>
        </row>
        <row r="155">
          <cell r="A155" t="str">
            <v>3 S 02 400 00</v>
          </cell>
          <cell r="B155" t="str">
            <v xml:space="preserve">Serviço: PINTURA DE LIGAÇÃO                                                                                                                                                                                      </v>
          </cell>
          <cell r="C155" t="str">
            <v xml:space="preserve"> Unid: M2    </v>
          </cell>
          <cell r="D155">
            <v>0.16</v>
          </cell>
        </row>
        <row r="156">
          <cell r="A156" t="str">
            <v>3 S 02 500 50</v>
          </cell>
          <cell r="B156" t="str">
            <v xml:space="preserve">Serviço: CAPA SELANTE COM PEDRISCO BC                                                                                                                                                                            </v>
          </cell>
          <cell r="C156" t="str">
            <v xml:space="preserve"> Unid: M2    </v>
          </cell>
          <cell r="D156">
            <v>0.98</v>
          </cell>
        </row>
        <row r="157">
          <cell r="A157" t="str">
            <v>3 S 02 540 50</v>
          </cell>
          <cell r="B157" t="str">
            <v xml:space="preserve">Serviço: MISTURA BETUMINOSA USINADA A QUENTE AC/BC                                                                                                                                                               </v>
          </cell>
          <cell r="C157" t="str">
            <v xml:space="preserve"> Unid: M3    </v>
          </cell>
          <cell r="D157">
            <v>219.22000000000003</v>
          </cell>
        </row>
        <row r="158">
          <cell r="A158" t="str">
            <v>3 S 02 900 00</v>
          </cell>
          <cell r="B158" t="str">
            <v xml:space="preserve">Serviço: REMOÇÃO MECANIZADA DE REVESTIMENTO BETUMINOSO                                                                                                                                                           </v>
          </cell>
          <cell r="C158" t="str">
            <v xml:space="preserve"> Unid: M3    </v>
          </cell>
          <cell r="D158">
            <v>12.82</v>
          </cell>
        </row>
        <row r="159">
          <cell r="A159" t="str">
            <v>3 S 02 902 00</v>
          </cell>
          <cell r="B159" t="str">
            <v xml:space="preserve">Serviço: REMOÇÃO MECANIZADA DA CAMADA GRANULAR DO PAVIMENTO                                                                                                                                                      </v>
          </cell>
          <cell r="C159" t="str">
            <v xml:space="preserve"> Unid: M3    </v>
          </cell>
          <cell r="D159">
            <v>8.3000000000000007</v>
          </cell>
        </row>
        <row r="160">
          <cell r="A160" t="str">
            <v>3 S 03 950 00</v>
          </cell>
          <cell r="B160" t="str">
            <v xml:space="preserve">Serviço: LIMPEZA DE PONTE                                                                                                                                                                                        </v>
          </cell>
          <cell r="C160" t="str">
            <v xml:space="preserve"> Unid: M     </v>
          </cell>
          <cell r="D160">
            <v>4.41</v>
          </cell>
        </row>
        <row r="161">
          <cell r="A161" t="str">
            <v>3 S 05 101 02</v>
          </cell>
          <cell r="B161" t="str">
            <v xml:space="preserve">Serviço: REVESTIMENTO VEGETAL C/ GRAMA EM LEIVAS                                                                                                                                                                 </v>
          </cell>
          <cell r="C161" t="str">
            <v xml:space="preserve"> Unid: M2    </v>
          </cell>
          <cell r="D161">
            <v>6.41</v>
          </cell>
        </row>
        <row r="162">
          <cell r="A162" t="str">
            <v>3 S 08 100 00</v>
          </cell>
          <cell r="B162" t="str">
            <v xml:space="preserve">Serviço: TAPA BURACO                                                                                                                                                                                             </v>
          </cell>
          <cell r="C162" t="str">
            <v xml:space="preserve"> Unid: M3    </v>
          </cell>
          <cell r="D162">
            <v>260.65999999999997</v>
          </cell>
        </row>
        <row r="163">
          <cell r="A163" t="str">
            <v>3 S 08 101 01</v>
          </cell>
          <cell r="B163" t="str">
            <v xml:space="preserve">Serviço: REMENDO PROFUNDO C/ DEMOLIÇÃO MANUAL                                                                                                                                                                    </v>
          </cell>
          <cell r="C163" t="str">
            <v xml:space="preserve"> Unid: M3    </v>
          </cell>
          <cell r="D163">
            <v>284.90000000000003</v>
          </cell>
        </row>
        <row r="164">
          <cell r="A164" t="str">
            <v>3 S 08 101 02</v>
          </cell>
          <cell r="B164" t="str">
            <v xml:space="preserve">Serviço: REMENDO PROFUNDO C/ DEMOLIÇÃO MECÂNICA                                                                                                                                                               </v>
          </cell>
          <cell r="C164" t="str">
            <v xml:space="preserve"> Unid: M3    </v>
          </cell>
          <cell r="D164">
            <v>223.06</v>
          </cell>
        </row>
        <row r="165">
          <cell r="A165" t="str">
            <v>3 S 08 101 04</v>
          </cell>
          <cell r="B165" t="str">
            <v xml:space="preserve">Serviço: TAPA BURACO COM SERRA CORTA PISO                                                                                                                                                          </v>
          </cell>
          <cell r="C165" t="str">
            <v xml:space="preserve"> Unid: M3    </v>
          </cell>
          <cell r="D165">
            <v>262.08</v>
          </cell>
        </row>
        <row r="166">
          <cell r="A166" t="str">
            <v>3 S 08 200 50</v>
          </cell>
          <cell r="B166" t="str">
            <v xml:space="preserve">Serviço: RECOMPOSIÇÃO DE GUARDA CORPO AC/BC                                                                                                                                                     </v>
          </cell>
          <cell r="C166" t="str">
            <v xml:space="preserve"> Unid: M2    </v>
          </cell>
          <cell r="D166">
            <v>105.58999999999999</v>
          </cell>
        </row>
        <row r="167">
          <cell r="A167" t="str">
            <v>3 S 08 200 51</v>
          </cell>
          <cell r="B167" t="str">
            <v xml:space="preserve">Serviço: RECOMPOSIÇÃO DE SARJETA EM ALVENARIA DE TIJOLO AC                                                                                                                                                       </v>
          </cell>
          <cell r="C167" t="str">
            <v xml:space="preserve"> Unid: M2    </v>
          </cell>
          <cell r="D167">
            <v>51.68</v>
          </cell>
        </row>
        <row r="168">
          <cell r="A168" t="str">
            <v>3 S 08 300 01</v>
          </cell>
          <cell r="B168" t="str">
            <v xml:space="preserve">Serviço: LIMPEZA DE SARJETA EM MEIO FIO                                                                                                                                                                          </v>
          </cell>
          <cell r="C168" t="str">
            <v xml:space="preserve"> Unid: M     </v>
          </cell>
          <cell r="D168">
            <v>0.33</v>
          </cell>
        </row>
        <row r="169">
          <cell r="A169" t="str">
            <v>3 S 08 301 01</v>
          </cell>
          <cell r="B169" t="str">
            <v xml:space="preserve">Serviço: LIMPEZA DE VALETA DE CORTE                                                                                                                                                                              </v>
          </cell>
          <cell r="C169" t="str">
            <v xml:space="preserve"> Unid: M     </v>
          </cell>
          <cell r="D169">
            <v>0.49</v>
          </cell>
        </row>
        <row r="170">
          <cell r="A170" t="str">
            <v>3 S 08 301 02</v>
          </cell>
          <cell r="B170" t="str">
            <v xml:space="preserve">Serviço: LIMPEZA DE VALA DE DRENAGEM                                                                                                                                                                             </v>
          </cell>
          <cell r="C170" t="str">
            <v xml:space="preserve"> Unid: M     </v>
          </cell>
          <cell r="D170">
            <v>2.0300000000000002</v>
          </cell>
        </row>
        <row r="171">
          <cell r="A171" t="str">
            <v>3 S 08 301 03</v>
          </cell>
          <cell r="B171" t="str">
            <v xml:space="preserve">Serviço: LIMPEZA DE DESCIDA D'ÁGUA                                                                                                                                                                               </v>
          </cell>
          <cell r="C171" t="str">
            <v xml:space="preserve"> Unid: M     </v>
          </cell>
          <cell r="D171">
            <v>0.67</v>
          </cell>
        </row>
        <row r="172">
          <cell r="A172" t="str">
            <v>3 S 08 302 01</v>
          </cell>
          <cell r="B172" t="str">
            <v xml:space="preserve">Serviço: LIMPEZA DE BUEIRO                                                                                                                                                                                       </v>
          </cell>
          <cell r="C172" t="str">
            <v xml:space="preserve"> Unid: M3    </v>
          </cell>
          <cell r="D172">
            <v>11.639999999999999</v>
          </cell>
        </row>
        <row r="173">
          <cell r="A173" t="str">
            <v>3 S 08 302 02</v>
          </cell>
          <cell r="B173" t="str">
            <v xml:space="preserve">Serviço: DESOBSTRUÇÃO DE BUEIRO                                                                                                                                                                                  </v>
          </cell>
          <cell r="C173" t="str">
            <v xml:space="preserve"> Unid: M3    </v>
          </cell>
          <cell r="D173">
            <v>33.5</v>
          </cell>
        </row>
        <row r="174">
          <cell r="A174" t="str">
            <v>3 S 08 400 00</v>
          </cell>
          <cell r="B174" t="str">
            <v xml:space="preserve">Serviço: LIMPEZA DE PLACA DE SINALIZAÇÃO                                                                                                                                                                         </v>
          </cell>
          <cell r="C174" t="str">
            <v xml:space="preserve"> Unid: M2    </v>
          </cell>
          <cell r="D174">
            <v>5.15</v>
          </cell>
        </row>
        <row r="175">
          <cell r="A175" t="str">
            <v>3 S 08 400 01</v>
          </cell>
          <cell r="B175" t="str">
            <v xml:space="preserve">Serviço: RECOMPOSIÇÃO DE PLACA DE SINALIZAÇÃO                                                                                                                                                                    </v>
          </cell>
          <cell r="C175" t="str">
            <v xml:space="preserve"> Unid: M2    </v>
          </cell>
          <cell r="D175">
            <v>22.61</v>
          </cell>
        </row>
        <row r="176">
          <cell r="A176" t="str">
            <v>3 S 08 401 00</v>
          </cell>
          <cell r="B176" t="str">
            <v xml:space="preserve">Serviço: RECOMPOSIÇÃO DE DEFENSA METÁLICA                                                                                                                                                                        </v>
          </cell>
          <cell r="C176" t="str">
            <v xml:space="preserve"> Unid: M     </v>
          </cell>
          <cell r="D176">
            <v>190.95</v>
          </cell>
        </row>
        <row r="177">
          <cell r="A177" t="str">
            <v>3 S 08 402 00</v>
          </cell>
          <cell r="B177" t="str">
            <v xml:space="preserve">Serviço: CAIAÇÃO                                                                                                                                                                                                 </v>
          </cell>
          <cell r="C177" t="str">
            <v xml:space="preserve"> Unid: M2    </v>
          </cell>
          <cell r="D177">
            <v>1.4900000000000002</v>
          </cell>
        </row>
        <row r="178">
          <cell r="A178" t="str">
            <v>3 S 08 403 00</v>
          </cell>
          <cell r="B178" t="str">
            <v xml:space="preserve">Serviço: RENOVAÇÃO DE SINALIZAÇÃO HORIZONTAL                                                                                                                                                                     </v>
          </cell>
          <cell r="C178" t="str">
            <v xml:space="preserve"> Unid: M2    </v>
          </cell>
          <cell r="D178">
            <v>33.71</v>
          </cell>
        </row>
        <row r="179">
          <cell r="A179" t="str">
            <v>3 S 08 404 50</v>
          </cell>
          <cell r="B179" t="str">
            <v xml:space="preserve">Serviço: RECOMPOSIÇÃO TOTAL DE CERCA C/ MOURÃO DE CONCR. SECÇÃO QUAD. AC/BC                                                                                                                                      </v>
          </cell>
          <cell r="C179" t="str">
            <v xml:space="preserve"> Unid: M     </v>
          </cell>
          <cell r="D179">
            <v>23.73</v>
          </cell>
        </row>
        <row r="180">
          <cell r="A180" t="str">
            <v>3 S 08 404 51</v>
          </cell>
          <cell r="B180" t="str">
            <v xml:space="preserve">Serviço: RECOMPOSIÇÃO TOTAL DE CERCA DE CONCR. SEÇÃO QUAD. - MOURÃO AC/BC                                                                                                                                        </v>
          </cell>
          <cell r="C180" t="str">
            <v xml:space="preserve"> Unid: M     </v>
          </cell>
          <cell r="D180">
            <v>19.84</v>
          </cell>
        </row>
        <row r="181">
          <cell r="A181" t="str">
            <v>3 S 08 500 00</v>
          </cell>
          <cell r="B181" t="str">
            <v xml:space="preserve">Serviço: RECOMPOSIÇÃO MANUAL DE ATERRO                                                                                                                                                                           </v>
          </cell>
          <cell r="C181" t="str">
            <v xml:space="preserve"> Unid: M3    </v>
          </cell>
          <cell r="D181">
            <v>83.759999999999991</v>
          </cell>
        </row>
        <row r="182">
          <cell r="A182" t="str">
            <v>3 S 08 501 00</v>
          </cell>
          <cell r="B182" t="str">
            <v xml:space="preserve">Serviço: RECOMPOSIÇÃO MECANIZADA DE ATERRO                                                                                                                                                                       </v>
          </cell>
          <cell r="C182" t="str">
            <v xml:space="preserve"> Unid: M3    </v>
          </cell>
          <cell r="D182">
            <v>21.04</v>
          </cell>
        </row>
        <row r="183">
          <cell r="A183" t="str">
            <v>3 S 08 510 00</v>
          </cell>
          <cell r="B183" t="str">
            <v xml:space="preserve">Serviço: REMOÇÃO MANUAL DE BARREIRA EM SOLO                                                                                                                                                                      </v>
          </cell>
          <cell r="C183" t="str">
            <v xml:space="preserve"> Unid: M3    </v>
          </cell>
          <cell r="D183">
            <v>22.09</v>
          </cell>
        </row>
        <row r="184">
          <cell r="A184" t="str">
            <v>3 S 08 510 01</v>
          </cell>
          <cell r="B184" t="str">
            <v xml:space="preserve">Serviço: REMOÇÃO MANUAL DE BARREIRA EM ROCHA                                                                                                                                                                     </v>
          </cell>
          <cell r="C184" t="str">
            <v xml:space="preserve"> Unid: M3    </v>
          </cell>
          <cell r="D184">
            <v>27.61</v>
          </cell>
        </row>
        <row r="185">
          <cell r="A185" t="str">
            <v>3 S 08 511 00</v>
          </cell>
          <cell r="B185" t="str">
            <v xml:space="preserve">Serviço: REMOÇÃO MECANIZADA DE BARREIRA - SOLO                                                                                                                                                                   </v>
          </cell>
          <cell r="C185" t="str">
            <v xml:space="preserve"> Unid: M3    </v>
          </cell>
          <cell r="D185">
            <v>5.13</v>
          </cell>
        </row>
        <row r="186">
          <cell r="A186" t="str">
            <v>3 S 08 512 00</v>
          </cell>
          <cell r="B186" t="str">
            <v xml:space="preserve">Serviço: REMOÇÃO MECANIZADA DE BARREIRA - ROCHA                                                                                                                                                                  </v>
          </cell>
          <cell r="C186" t="str">
            <v xml:space="preserve"> Unid: M3    </v>
          </cell>
          <cell r="D186">
            <v>7.87</v>
          </cell>
        </row>
        <row r="187">
          <cell r="A187" t="str">
            <v>3 S 08 513 00</v>
          </cell>
          <cell r="B187" t="str">
            <v xml:space="preserve">Serviço: REMOÇÃO DE MATACÕES                                                                                                                                                                                     </v>
          </cell>
          <cell r="C187" t="str">
            <v xml:space="preserve"> Unid: M3    </v>
          </cell>
          <cell r="D187">
            <v>62.240000000000009</v>
          </cell>
        </row>
        <row r="188">
          <cell r="A188" t="str">
            <v>3 S 08 900 00</v>
          </cell>
          <cell r="B188" t="str">
            <v xml:space="preserve">Serviço: ROÇADA MANUAL                                                                                                                                                                                           </v>
          </cell>
          <cell r="C188" t="str">
            <v xml:space="preserve"> Unid: Ha    </v>
          </cell>
          <cell r="D188">
            <v>970.51</v>
          </cell>
        </row>
        <row r="189">
          <cell r="A189" t="str">
            <v>3 S 08 901 00</v>
          </cell>
          <cell r="B189" t="str">
            <v xml:space="preserve">Serviço: ROÇADA MECANIZADA                                                                                                                                                                                       </v>
          </cell>
          <cell r="C189" t="str">
            <v xml:space="preserve"> Unid: Ha    </v>
          </cell>
          <cell r="D189">
            <v>258.81</v>
          </cell>
        </row>
        <row r="190">
          <cell r="A190" t="str">
            <v>3 S 08 901 01</v>
          </cell>
          <cell r="B190" t="str">
            <v xml:space="preserve">Serviço: CORTE E LIMPEZA DE ÁREAS GRAMADAS                                                                                                                                                                       </v>
          </cell>
          <cell r="C190" t="str">
            <v xml:space="preserve"> Unid: M2    </v>
          </cell>
          <cell r="D190">
            <v>0.1</v>
          </cell>
        </row>
        <row r="191">
          <cell r="A191" t="str">
            <v>3 S 08 910 00</v>
          </cell>
          <cell r="B191" t="str">
            <v xml:space="preserve">Serviço: CAPINA MANUAL                                                                                                                                                                                           </v>
          </cell>
          <cell r="C191" t="str">
            <v xml:space="preserve"> Unid: M2    </v>
          </cell>
          <cell r="D191">
            <v>0.38</v>
          </cell>
        </row>
        <row r="192">
          <cell r="A192" t="str">
            <v>4 N 06 200 02</v>
          </cell>
          <cell r="B192" t="str">
            <v xml:space="preserve">Serviço: Fornecimento e Implantação placa de sinalização com película refletiva tipo III                                                                                                                               </v>
          </cell>
          <cell r="C192" t="str">
            <v xml:space="preserve"> Unid: m²    </v>
          </cell>
          <cell r="D192">
            <v>369.13</v>
          </cell>
        </row>
        <row r="193">
          <cell r="A193" t="str">
            <v>4 N 06 232 51</v>
          </cell>
          <cell r="B193" t="str">
            <v xml:space="preserve">Serviço: Fornecimento e colocação de barreira Classe II - tipo DNIT                                                                                                                                              </v>
          </cell>
          <cell r="C193" t="str">
            <v xml:space="preserve"> Unid: un    </v>
          </cell>
          <cell r="D193">
            <v>99.940000000000012</v>
          </cell>
        </row>
        <row r="194">
          <cell r="A194" t="str">
            <v>4 N 06 240 51</v>
          </cell>
          <cell r="B194" t="str">
            <v xml:space="preserve">Serviço: Fornecimento e colocação de barreira Classe III - tipo DNIT                                                                                                                                             </v>
          </cell>
          <cell r="C194" t="str">
            <v xml:space="preserve"> Unid: un    </v>
          </cell>
          <cell r="D194">
            <v>140.56</v>
          </cell>
        </row>
        <row r="195">
          <cell r="A195" t="str">
            <v>4 S 06 010 01</v>
          </cell>
          <cell r="B195" t="str">
            <v xml:space="preserve">Serviço: DEFENSA SEMI-MALEÁVEL SIMPLES (FORN/IMPL)                                                                                                                                                               </v>
          </cell>
          <cell r="C195" t="str">
            <v xml:space="preserve"> Unid: M     </v>
          </cell>
          <cell r="D195">
            <v>189.07999999999998</v>
          </cell>
        </row>
        <row r="196">
          <cell r="A196" t="str">
            <v>4 S 06 010 02</v>
          </cell>
          <cell r="B196" t="str">
            <v xml:space="preserve">Serviço: ANCORAGEM DEFENSA SEMI-MALÉAVEL SIMPLES (FORN/IMPL)                                                                                                                                                     </v>
          </cell>
          <cell r="C196" t="str">
            <v xml:space="preserve"> Unid: M     </v>
          </cell>
          <cell r="D196">
            <v>209.88</v>
          </cell>
        </row>
        <row r="197">
          <cell r="A197" t="str">
            <v>4 S 06 100 11</v>
          </cell>
          <cell r="B197" t="str">
            <v xml:space="preserve">Serviço: PINTURA DE FAIXA - TINTA ACRÍLICA - 1 ANO                                                                                                                                                               </v>
          </cell>
          <cell r="C197" t="str">
            <v xml:space="preserve"> Unid: M2    </v>
          </cell>
          <cell r="D197">
            <v>12.25</v>
          </cell>
        </row>
        <row r="198">
          <cell r="A198" t="str">
            <v>4 S 06 110 01</v>
          </cell>
          <cell r="B198" t="str">
            <v xml:space="preserve">Serviço: PINTURA FAIXA C/TERMOPLÁSTICO - 3 ANOS (P/ASPERSÃO)                                                                                                                                                     </v>
          </cell>
          <cell r="C198" t="str">
            <v xml:space="preserve"> Unid: M2    </v>
          </cell>
          <cell r="D198">
            <v>37.08</v>
          </cell>
        </row>
        <row r="199">
          <cell r="A199" t="str">
            <v>4 S 06 110 03</v>
          </cell>
          <cell r="B199" t="str">
            <v xml:space="preserve">Serviço: PINTURA SETAS E ZEBRADO - TERMOPLÁSTICO 5 ANOS (P/EXTRUSÃO)                                                                                                                                             </v>
          </cell>
          <cell r="C199" t="str">
            <v xml:space="preserve"> Unid: M2    </v>
          </cell>
          <cell r="D199">
            <v>57.47</v>
          </cell>
        </row>
        <row r="200">
          <cell r="A200" t="str">
            <v>4 S 06 120 01</v>
          </cell>
          <cell r="B200" t="str">
            <v xml:space="preserve">Serviço: TACHA REFLETIVA MONODIRECIONAL (FORN/COLOC)                                                                                                                                                             </v>
          </cell>
          <cell r="C200" t="str">
            <v xml:space="preserve"> Unid: Un    </v>
          </cell>
          <cell r="D200">
            <v>12.290000000000001</v>
          </cell>
        </row>
        <row r="201">
          <cell r="A201" t="str">
            <v>4 S 06 120 11</v>
          </cell>
          <cell r="B201" t="str">
            <v xml:space="preserve">Serviço: TACHÃO REFLETIVO MONODIRECIONAL (FORN/COLOC)                                                                                                                                                            </v>
          </cell>
          <cell r="C201" t="str">
            <v xml:space="preserve"> Unid: Un    </v>
          </cell>
          <cell r="D201">
            <v>32.79</v>
          </cell>
        </row>
        <row r="202">
          <cell r="A202" t="str">
            <v>4 S 06 121 01</v>
          </cell>
          <cell r="B202" t="str">
            <v xml:space="preserve">Serviço: TACHA REFLETIVA BIDIRECIONAL (FORN/COLOC)                                                                                                                                                               </v>
          </cell>
          <cell r="C202" t="str">
            <v xml:space="preserve"> Unid: Un    </v>
          </cell>
          <cell r="D202">
            <v>12.930000000000001</v>
          </cell>
        </row>
        <row r="203">
          <cell r="A203" t="str">
            <v>4 S 06 121 11</v>
          </cell>
          <cell r="B203" t="str">
            <v xml:space="preserve">Serviço: TACHÃO REFLETIVO BIDIRECIONAL (FORN/COLOC)                                                                                                                                                              </v>
          </cell>
          <cell r="C203" t="str">
            <v xml:space="preserve"> Unid: Un    </v>
          </cell>
          <cell r="D203">
            <v>34.06</v>
          </cell>
        </row>
        <row r="204">
          <cell r="A204" t="str">
            <v>4 S 06 200 02</v>
          </cell>
          <cell r="B204" t="str">
            <v xml:space="preserve">Serviço: PLACA DE SINALIZAÇÃO TOT. REFLETIVA (FORN/IMPL)                                                                                                                                                         </v>
          </cell>
          <cell r="C204" t="str">
            <v xml:space="preserve"> Unid: M2    </v>
          </cell>
          <cell r="D204">
            <v>332.17</v>
          </cell>
        </row>
        <row r="205">
          <cell r="A205" t="str">
            <v>4 S 06 200 91</v>
          </cell>
          <cell r="B205" t="str">
            <v xml:space="preserve">Serviço: REMOÇÃO DE PLACA DE SINALIZAÇÃO                                                                                                                                                                         </v>
          </cell>
          <cell r="C205" t="str">
            <v xml:space="preserve"> Unid: M2    </v>
          </cell>
          <cell r="D205">
            <v>19.43</v>
          </cell>
        </row>
        <row r="206">
          <cell r="A206" t="str">
            <v>5 N 02 210 55</v>
          </cell>
          <cell r="B206" t="str">
            <v xml:space="preserve">Serviço: Sub-base de brita graduada BC                                                                                                                                                                           </v>
          </cell>
          <cell r="C206" t="str">
            <v xml:space="preserve"> Unid: m³    </v>
          </cell>
          <cell r="D206">
            <v>197.1</v>
          </cell>
        </row>
        <row r="207">
          <cell r="A207" t="str">
            <v>5 N 04 310 22</v>
          </cell>
          <cell r="B207" t="str">
            <v xml:space="preserve">Serviço: Bueiro met. s/interrupção tráf. chapa múltipla BSTM D=2,20m galvanizado BC e=2,7mm (método não destrutivo)                                                                                              </v>
          </cell>
          <cell r="C207" t="str">
            <v xml:space="preserve"> Unid: m     </v>
          </cell>
          <cell r="D207">
            <v>3359.68</v>
          </cell>
        </row>
        <row r="208">
          <cell r="A208" t="str">
            <v>5 N 04 410 22</v>
          </cell>
          <cell r="B208" t="str">
            <v xml:space="preserve">Serviço: Boca para BSTM D=2,20m BC - normal                                                                                                                                                                      </v>
          </cell>
          <cell r="C208" t="str">
            <v xml:space="preserve"> Unid: un    </v>
          </cell>
          <cell r="D208">
            <v>10630.35</v>
          </cell>
        </row>
        <row r="209">
          <cell r="A209" t="str">
            <v>5 N 05 300 03</v>
          </cell>
          <cell r="B209" t="str">
            <v xml:space="preserve">Serviço: Fornecimento transporte e plantio de mudas de árvores selecionadas                                                                                                                                      </v>
          </cell>
          <cell r="C209" t="str">
            <v xml:space="preserve"> Unid: un    </v>
          </cell>
          <cell r="D209">
            <v>15.83</v>
          </cell>
        </row>
        <row r="210">
          <cell r="A210" t="str">
            <v>5 N 05 300 04</v>
          </cell>
          <cell r="B210" t="str">
            <v xml:space="preserve">Serviço: Fornecimento e plantio de mudas de arbusto h=0,70 a 1,00m                                                                                                                                               </v>
          </cell>
          <cell r="C210" t="str">
            <v xml:space="preserve"> Unid: un    </v>
          </cell>
          <cell r="D210">
            <v>15.26</v>
          </cell>
        </row>
        <row r="211">
          <cell r="A211" t="str">
            <v>5 N 05 300 05</v>
          </cell>
          <cell r="B211" t="str">
            <v xml:space="preserve">Serviço: Fornecimento e colocação de barreira de siltagem                                                                                                                                                        </v>
          </cell>
          <cell r="C211" t="str">
            <v xml:space="preserve"> Unid: m     </v>
          </cell>
          <cell r="D211">
            <v>15.039999999999997</v>
          </cell>
        </row>
        <row r="212">
          <cell r="A212" t="str">
            <v>5 N 05 300 52</v>
          </cell>
          <cell r="B212" t="str">
            <v xml:space="preserve">Serviço: Enrocamento de pedra jogada (const e rest) / PC                                                                                                                                                         </v>
          </cell>
          <cell r="C212" t="str">
            <v xml:space="preserve"> Unid: m³    </v>
          </cell>
          <cell r="D212">
            <v>138.87</v>
          </cell>
        </row>
        <row r="213">
          <cell r="A213" t="str">
            <v>5 N 05 303 16</v>
          </cell>
          <cell r="B213" t="str">
            <v xml:space="preserve">Serviço: Fornecimento e colocação de manta geotêxtil não tecido RT 16                                                                                                                                                  </v>
          </cell>
          <cell r="C213" t="str">
            <v xml:space="preserve"> Unid: m²    </v>
          </cell>
          <cell r="D213">
            <v>10.620000000000001</v>
          </cell>
        </row>
        <row r="214">
          <cell r="A214" t="str">
            <v>5 S 01 000 00</v>
          </cell>
          <cell r="B214" t="str">
            <v xml:space="preserve">Serviço: DESM. DEST. E LIMP. ÁREAS C/ ARV. DIAM. ATÉ 0,15M                                                                                                                                                       </v>
          </cell>
          <cell r="C214" t="str">
            <v xml:space="preserve"> Unid: M2    </v>
          </cell>
          <cell r="D214">
            <v>0.33</v>
          </cell>
        </row>
        <row r="215">
          <cell r="A215" t="str">
            <v>5 S 01 010 00</v>
          </cell>
          <cell r="B215" t="str">
            <v xml:space="preserve">Serviço: DESTOCAMENTO DE ÁRVORES D= 0,15 A 0,30 M                                                                                                                                                                </v>
          </cell>
          <cell r="C215" t="str">
            <v xml:space="preserve"> Unid: Un    </v>
          </cell>
          <cell r="D215">
            <v>29.77</v>
          </cell>
        </row>
        <row r="216">
          <cell r="A216" t="str">
            <v>5 S 01 011 00</v>
          </cell>
          <cell r="B216" t="str">
            <v xml:space="preserve">Serviço: DESMATAMEMTO ÁRVORES C/DIÂM. &gt; 0,30 M                                                                                                                                                                   </v>
          </cell>
          <cell r="C216" t="str">
            <v xml:space="preserve"> Unid: Un    </v>
          </cell>
          <cell r="D216">
            <v>74.45</v>
          </cell>
        </row>
        <row r="217">
          <cell r="A217" t="str">
            <v>5 S 01 100 01</v>
          </cell>
          <cell r="B217" t="str">
            <v xml:space="preserve">Serviço: ESCAVAÇÃO, CARGA E TRANSP. MAT. 1 A. CAT. DMT 50M                                                                                                                                                       </v>
          </cell>
          <cell r="C217" t="str">
            <v xml:space="preserve"> Unid: M3    </v>
          </cell>
          <cell r="D217">
            <v>1.73</v>
          </cell>
        </row>
        <row r="218">
          <cell r="A218" t="str">
            <v>5 S 01 100 22</v>
          </cell>
          <cell r="B218" t="str">
            <v xml:space="preserve">Serviço: ESCAVAÇÃO, CARGA E TRANSP. 1 A. CAT DMT 50 A 200M C/ESCAV.                                                                                                                                              </v>
          </cell>
          <cell r="C218" t="str">
            <v xml:space="preserve"> Unid: M3    </v>
          </cell>
          <cell r="D218">
            <v>5.77</v>
          </cell>
        </row>
        <row r="219">
          <cell r="A219" t="str">
            <v>5 S 01 100 23</v>
          </cell>
          <cell r="B219" t="str">
            <v xml:space="preserve">Serviço: ESCAV., CARGA E TRANSP. 1 A. CAT DMT 200 A 400M C/ESCAV.                                                                                                                                                </v>
          </cell>
          <cell r="C219" t="str">
            <v xml:space="preserve"> Unid: M3    </v>
          </cell>
          <cell r="D219">
            <v>6.2600000000000007</v>
          </cell>
        </row>
        <row r="220">
          <cell r="A220" t="str">
            <v>5 S 01 100 24</v>
          </cell>
          <cell r="B220" t="str">
            <v xml:space="preserve">Serviço: ESCAV., CARGA E TRANSP. 1 A. CAT DMT 400 A 600M C/ESCAV.                                                                                                                                                </v>
          </cell>
          <cell r="C220" t="str">
            <v xml:space="preserve"> Unid: M3    </v>
          </cell>
          <cell r="D220">
            <v>6.76</v>
          </cell>
        </row>
        <row r="221">
          <cell r="A221" t="str">
            <v>5 S 01 100 25</v>
          </cell>
          <cell r="B221" t="str">
            <v xml:space="preserve">Serviço: ESCAV., CARGA E TRANSP. 1 A. CAT DMT 600 A 800M C/ESCAV.                                                                                                                                                </v>
          </cell>
          <cell r="C221" t="str">
            <v xml:space="preserve"> Unid: M3    </v>
          </cell>
          <cell r="D221">
            <v>7.28</v>
          </cell>
        </row>
        <row r="222">
          <cell r="A222" t="str">
            <v>5 S 01 100 26</v>
          </cell>
          <cell r="B222" t="str">
            <v xml:space="preserve">Serviço: ESCAV., CARGA E TRANSP. 1 A. CAT DMT 800 A 1000 M C/ESCAV.                                                                                                                                              </v>
          </cell>
          <cell r="C222" t="str">
            <v xml:space="preserve"> Unid: M3    </v>
          </cell>
          <cell r="D222">
            <v>7.6</v>
          </cell>
        </row>
        <row r="223">
          <cell r="A223" t="str">
            <v>5 S 01 100 33</v>
          </cell>
          <cell r="B223" t="str">
            <v xml:space="preserve">Serviço: ESCAV., CARGA E TRANSP. 1 A. CAT DMT 3000 A 5000M C/ESCAV.                                                                                                                                              </v>
          </cell>
          <cell r="C223" t="str">
            <v xml:space="preserve"> Unid: M3    </v>
          </cell>
          <cell r="D223">
            <v>14.9</v>
          </cell>
        </row>
        <row r="224">
          <cell r="A224" t="str">
            <v>5 S 01 510 00</v>
          </cell>
          <cell r="B224" t="str">
            <v xml:space="preserve">Serviço: COMPACTAÇÃO DE ATERROS A 95% PROCTOR NORMAL                                                                                                                                                             </v>
          </cell>
          <cell r="C224" t="str">
            <v xml:space="preserve"> Unid: M3    </v>
          </cell>
          <cell r="D224">
            <v>2.77</v>
          </cell>
        </row>
        <row r="225">
          <cell r="A225" t="str">
            <v>5 S 01 511 00</v>
          </cell>
          <cell r="B225" t="str">
            <v xml:space="preserve">Serviço: COMPACTAÇÃO DE ATERROS A 100% PROCTOR NORMAL                                                                                                                                                            </v>
          </cell>
          <cell r="C225" t="str">
            <v xml:space="preserve"> Unid: M3    </v>
          </cell>
          <cell r="D225">
            <v>3.3099999999999996</v>
          </cell>
        </row>
        <row r="226">
          <cell r="A226" t="str">
            <v>5 S 01 513 01</v>
          </cell>
          <cell r="B226" t="str">
            <v xml:space="preserve">Serviço: COMPACTAÇÃO DE MATERIAL DE "BOTA-FORA"                                                                                                                                                                  </v>
          </cell>
          <cell r="C226" t="str">
            <v xml:space="preserve"> Unid: M3    </v>
          </cell>
          <cell r="D226">
            <v>2.12</v>
          </cell>
        </row>
        <row r="227">
          <cell r="A227" t="str">
            <v>5 S 02 110 00</v>
          </cell>
          <cell r="B227" t="str">
            <v xml:space="preserve">Serviço: REGULARIZAÇÃO DO SUBLEITO                                                                                                                                                                               </v>
          </cell>
          <cell r="C227" t="str">
            <v xml:space="preserve"> Unid: M2    </v>
          </cell>
          <cell r="D227">
            <v>0.84000000000000008</v>
          </cell>
        </row>
        <row r="228">
          <cell r="A228" t="str">
            <v>5 S 02 230 50</v>
          </cell>
          <cell r="B228" t="str">
            <v xml:space="preserve">Serviço: BASE BRITA GRADUADA BC                                                                                                                                                                                  </v>
          </cell>
          <cell r="C228" t="str">
            <v xml:space="preserve"> Unid: M3    </v>
          </cell>
          <cell r="D228">
            <v>197.1</v>
          </cell>
        </row>
        <row r="229">
          <cell r="A229" t="str">
            <v>5 S 02 300 00</v>
          </cell>
          <cell r="B229" t="str">
            <v xml:space="preserve">Serviço: IMPRIMAÇÃO                                                                                                                                                                                              </v>
          </cell>
          <cell r="C229" t="str">
            <v xml:space="preserve"> Unid: M2    </v>
          </cell>
          <cell r="D229">
            <v>0.22999999999999998</v>
          </cell>
        </row>
        <row r="230">
          <cell r="A230" t="str">
            <v>5 S 02 400 00</v>
          </cell>
          <cell r="B230" t="str">
            <v xml:space="preserve">Serviço: PINTURA DE LIGAÇÃO                                                                                                                                                                                      </v>
          </cell>
          <cell r="C230" t="str">
            <v xml:space="preserve"> Unid: M2    </v>
          </cell>
          <cell r="D230">
            <v>0.15</v>
          </cell>
        </row>
        <row r="231">
          <cell r="A231" t="str">
            <v>5 S 02 501 50</v>
          </cell>
          <cell r="B231" t="str">
            <v xml:space="preserve">Serviço: TRATAMENTO SUPERFICIAL DUPLO C/ C.A.P. BC                                                                                                                                                               </v>
          </cell>
          <cell r="C231" t="str">
            <v xml:space="preserve"> Unid: M2    </v>
          </cell>
          <cell r="D231">
            <v>4.37</v>
          </cell>
        </row>
        <row r="232">
          <cell r="A232" t="str">
            <v>5 S 02 501 51</v>
          </cell>
          <cell r="B232" t="str">
            <v xml:space="preserve">Serviço: TRATAMENTO SUPERFICIAL DUPLO C/ EMULSÃO BC                                                                                                                                                              </v>
          </cell>
          <cell r="C232" t="str">
            <v xml:space="preserve"> Unid: M2    </v>
          </cell>
          <cell r="D232">
            <v>4.37</v>
          </cell>
        </row>
        <row r="233">
          <cell r="A233" t="str">
            <v>5 S 02 511 52</v>
          </cell>
          <cell r="B233" t="str">
            <v xml:space="preserve">Serviço: MICRO-REVESTIMENTO A FRIO - MICROFLEX 1,5 CM BC                                                                                                                                                         </v>
          </cell>
          <cell r="C233" t="str">
            <v xml:space="preserve"> Unid: M2    </v>
          </cell>
          <cell r="D233">
            <v>4.9300000000000006</v>
          </cell>
        </row>
        <row r="234">
          <cell r="A234" t="str">
            <v>5 S 02 540 51</v>
          </cell>
          <cell r="B234" t="str">
            <v xml:space="preserve">Serviço: CBUQ - CAPA DE ROLAMENTO AC/BC                                                                                                                                                                          </v>
          </cell>
          <cell r="C234" t="str">
            <v xml:space="preserve"> Unid: T     </v>
          </cell>
          <cell r="D234">
            <v>114.67999999999999</v>
          </cell>
        </row>
        <row r="235">
          <cell r="A235" t="str">
            <v>5 S 02 905 00</v>
          </cell>
          <cell r="B235" t="str">
            <v xml:space="preserve">Serviço: REMOÇÃO MECANIZADA DE REVESTIMENTO BETUMINOSO                                                                                                                                                           </v>
          </cell>
          <cell r="C235" t="str">
            <v xml:space="preserve"> Unid: M3    </v>
          </cell>
          <cell r="D235">
            <v>12.45</v>
          </cell>
        </row>
        <row r="236">
          <cell r="A236" t="str">
            <v>5 S 02 906 00</v>
          </cell>
          <cell r="B236" t="str">
            <v xml:space="preserve">Serviço: REMOÇÃO MECANIZADA DA CAMADA GRANULAR DO PAVIMENTO                                                                                                                                                      </v>
          </cell>
          <cell r="C236" t="str">
            <v xml:space="preserve"> Unid: M3    </v>
          </cell>
          <cell r="D236">
            <v>7.9700000000000006</v>
          </cell>
        </row>
        <row r="237">
          <cell r="A237" t="str">
            <v>5 S 02 908 00</v>
          </cell>
          <cell r="B237" t="str">
            <v xml:space="preserve">Serviço: ARRANCAMENTO E REMOÇÃO DE PARALELEPÍPEDOS                                                                                                                                                               </v>
          </cell>
          <cell r="C237" t="str">
            <v xml:space="preserve"> Unid: M2    </v>
          </cell>
          <cell r="D237">
            <v>18.88</v>
          </cell>
        </row>
        <row r="238">
          <cell r="A238" t="str">
            <v>5 S 02 909 00</v>
          </cell>
          <cell r="B238" t="str">
            <v xml:space="preserve">Serviço: ARRANCAMENTO E REMOÇÃO DE MEIOS-FIOS                                                                                                                                                                    </v>
          </cell>
          <cell r="C238" t="str">
            <v xml:space="preserve"> Unid: M3    </v>
          </cell>
          <cell r="D238">
            <v>103.24000000000001</v>
          </cell>
        </row>
        <row r="239">
          <cell r="A239" t="str">
            <v>5 S 02 990 12</v>
          </cell>
          <cell r="B239" t="str">
            <v xml:space="preserve">Serviço: FRESAGEM DESCONTINUA REVESTIMENTO BETUMINOSO                                                                                                                                                            </v>
          </cell>
          <cell r="C239" t="str">
            <v xml:space="preserve"> Unid: M3    </v>
          </cell>
          <cell r="D239">
            <v>180.13</v>
          </cell>
        </row>
        <row r="240">
          <cell r="A240" t="str">
            <v>5 S 02 993 10</v>
          </cell>
          <cell r="B240" t="str">
            <v xml:space="preserve">Serviço: RECICLAGEM C/ CIMENTO E BRITA E INCORP. REV.                                                                                                                                      </v>
          </cell>
          <cell r="C240" t="str">
            <v xml:space="preserve"> Unid: M3    </v>
          </cell>
          <cell r="D240">
            <v>113.78999999999999</v>
          </cell>
        </row>
        <row r="241">
          <cell r="A241" t="str">
            <v>5 S 04 311 12</v>
          </cell>
          <cell r="B241" t="str">
            <v xml:space="preserve">Serviço: BUEIRO MET. S/ INTERRUPÇÃO DE TRÁFEGO D= 1,20 M REV. EPOXI                                                                                                                                              </v>
          </cell>
          <cell r="C241" t="str">
            <v xml:space="preserve"> Unid: M     </v>
          </cell>
          <cell r="D241">
            <v>2325.9899999999998</v>
          </cell>
        </row>
        <row r="242">
          <cell r="A242" t="str">
            <v>5 S 04 311 16</v>
          </cell>
          <cell r="B242" t="str">
            <v xml:space="preserve">Serviço: BUEIRO MET. S/ INTERRUPÇÃO DE TRÁFEGO D= 1,60 M REV. EPOXI                                                                                                                                              </v>
          </cell>
          <cell r="C242" t="str">
            <v xml:space="preserve"> Unid: M     </v>
          </cell>
          <cell r="D242">
            <v>3079.3799999999997</v>
          </cell>
        </row>
        <row r="243">
          <cell r="A243" t="str">
            <v>5 S 04 999 01</v>
          </cell>
          <cell r="B243" t="str">
            <v xml:space="preserve">Serviço: REMOÇÃO DE BUEIROS EXISTENTES                                                                                                                                                                           </v>
          </cell>
          <cell r="C243" t="str">
            <v xml:space="preserve"> Unid: M     </v>
          </cell>
          <cell r="D243">
            <v>59.53</v>
          </cell>
        </row>
        <row r="244">
          <cell r="A244" t="str">
            <v>5 S 04 999 07</v>
          </cell>
          <cell r="B244" t="str">
            <v xml:space="preserve">Serviço: DEMOLIÇÃO DE DISPOSITIVOS DE CONCRETO SIMPLES                                                                                                                                                           </v>
          </cell>
          <cell r="C244" t="str">
            <v xml:space="preserve"> Unid: M3    </v>
          </cell>
          <cell r="D244">
            <v>117.60000000000001</v>
          </cell>
        </row>
        <row r="245">
          <cell r="A245" t="str">
            <v>5 S 04 999 08</v>
          </cell>
          <cell r="B245" t="str">
            <v xml:space="preserve">Serviço: DEMOLIÇÃO DE DISPOSITIVOS DE CONCRETO ARMADO                                                                                                                                                            </v>
          </cell>
          <cell r="C245" t="str">
            <v xml:space="preserve"> Unid: M3    </v>
          </cell>
          <cell r="D245">
            <v>461.34</v>
          </cell>
        </row>
        <row r="246">
          <cell r="A246" t="str">
            <v>5 S 04 999 54</v>
          </cell>
          <cell r="B246" t="str">
            <v xml:space="preserve">Serviço: RESTAURAÇÃO DE DISPOSITIVOS DANIFICADOS C/CONCR. FCK= 15 MPA AC/BC                                                                                                                                      </v>
          </cell>
          <cell r="C246" t="str">
            <v xml:space="preserve"> Unid: M3    </v>
          </cell>
          <cell r="D246">
            <v>466.24</v>
          </cell>
        </row>
        <row r="247">
          <cell r="A247" t="str">
            <v>5 S 05 100 00</v>
          </cell>
          <cell r="B247" t="str">
            <v xml:space="preserve">Serviço: ENLEIVAMENTO                                                                                                                                                                                            </v>
          </cell>
          <cell r="C247" t="str">
            <v xml:space="preserve"> Unid: M2    </v>
          </cell>
          <cell r="D247">
            <v>6.54</v>
          </cell>
        </row>
        <row r="248">
          <cell r="A248" t="str">
            <v>5 S 05 102 00</v>
          </cell>
          <cell r="B248" t="str">
            <v xml:space="preserve">Serviço: HIDROSSEMEADURA                                                                                                                                                                                         </v>
          </cell>
          <cell r="C248" t="str">
            <v xml:space="preserve"> Unid: M2    </v>
          </cell>
          <cell r="D248">
            <v>0.98000000000000009</v>
          </cell>
        </row>
        <row r="249">
          <cell r="A249" t="str">
            <v>5 S 05 300 01</v>
          </cell>
          <cell r="B249" t="str">
            <v xml:space="preserve">Serviço: ALVENARIA DE PEDRA ARRUMADA                                                                                                                                                                             </v>
          </cell>
          <cell r="C249" t="str">
            <v xml:space="preserve"> Unid: M3    </v>
          </cell>
          <cell r="D249">
            <v>192.85000000000002</v>
          </cell>
        </row>
        <row r="250">
          <cell r="A250" t="str">
            <v>5 S 05 301 50</v>
          </cell>
          <cell r="B250" t="str">
            <v xml:space="preserve">Serviço: ALVENARIA DE PEDRA ARGAMASSADA AC/PC                                                                                                                                                                    </v>
          </cell>
          <cell r="C250" t="str">
            <v xml:space="preserve"> Unid: M3    </v>
          </cell>
          <cell r="D250">
            <v>295.27</v>
          </cell>
        </row>
        <row r="251">
          <cell r="A251" t="str">
            <v>5 S 06 400 51</v>
          </cell>
          <cell r="B251" t="str">
            <v xml:space="preserve">Serviço: CERCAS DE ARAME FARPADO C/ MOURÃO CONCR. SEÇÃO QUADRADA AC/BC                                                                                                                                           </v>
          </cell>
          <cell r="C251" t="str">
            <v xml:space="preserve"> Unid: M     </v>
          </cell>
          <cell r="D251">
            <v>24.37</v>
          </cell>
        </row>
      </sheetData>
      <sheetData sheetId="2"/>
      <sheetData sheetId="3"/>
      <sheetData sheetId="4"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15623"/>
    </sheetNames>
    <definedNames>
      <definedName name="_I_1_1_19"/>
      <definedName name="_TOT2"/>
      <definedName name="_TOT4"/>
      <definedName name="_TOT5"/>
    </definedNames>
    <sheetDataSet>
      <sheetData sheetId="0"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EMPRESA"/>
      <sheetName val="CUSTO EMPRESA"/>
      <sheetName val="RESUMO"/>
      <sheetName val="KANAFLEX"/>
      <sheetName val="NOVOTUB"/>
      <sheetName val="MEDIDAS"/>
      <sheetName val="CUSTO ZONA SUL"/>
    </sheetNames>
    <sheetDataSet>
      <sheetData sheetId="0"/>
      <sheetData sheetId="1"/>
      <sheetData sheetId="2"/>
      <sheetData sheetId="3"/>
      <sheetData sheetId="4"/>
      <sheetData sheetId="5"/>
      <sheetData sheetId="6">
        <row r="3">
          <cell r="A3">
            <v>1</v>
          </cell>
          <cell r="B3">
            <v>518494.27792361024</v>
          </cell>
          <cell r="C3">
            <v>562145.609613879</v>
          </cell>
          <cell r="D3">
            <v>1080639.8875374892</v>
          </cell>
          <cell r="E3">
            <v>1242735.8706681125</v>
          </cell>
          <cell r="F3">
            <v>56.388719730680833</v>
          </cell>
          <cell r="G3">
            <v>61.136009745935723</v>
          </cell>
          <cell r="H3">
            <v>117.52472947661656</v>
          </cell>
          <cell r="I3">
            <v>64.847027690282957</v>
          </cell>
          <cell r="J3">
            <v>70.306411207826073</v>
          </cell>
          <cell r="K3">
            <v>135.15343889810902</v>
          </cell>
          <cell r="L3">
            <v>68.089379074797108</v>
          </cell>
          <cell r="M3">
            <v>73.821731768217376</v>
          </cell>
          <cell r="N3">
            <v>141.91111084301448</v>
          </cell>
        </row>
        <row r="4">
          <cell r="A4">
            <v>2</v>
          </cell>
          <cell r="B4">
            <v>186254.49299436976</v>
          </cell>
          <cell r="C4">
            <v>184020.52844882343</v>
          </cell>
          <cell r="D4">
            <v>370275.0214431932</v>
          </cell>
          <cell r="E4">
            <v>425816.27465967217</v>
          </cell>
          <cell r="F4">
            <v>49.734177034544665</v>
          </cell>
          <cell r="G4">
            <v>49.137657796748577</v>
          </cell>
          <cell r="H4">
            <v>98.871834831293242</v>
          </cell>
          <cell r="I4">
            <v>57.19430358972636</v>
          </cell>
          <cell r="J4">
            <v>56.508306466260862</v>
          </cell>
          <cell r="K4">
            <v>113.70261005598722</v>
          </cell>
          <cell r="L4">
            <v>60.054018769212682</v>
          </cell>
          <cell r="M4">
            <v>59.333721789573907</v>
          </cell>
          <cell r="N4">
            <v>119.38774055878659</v>
          </cell>
        </row>
        <row r="5">
          <cell r="A5">
            <v>3</v>
          </cell>
          <cell r="B5">
            <v>29480.41258811548</v>
          </cell>
          <cell r="C5">
            <v>28320.395229736103</v>
          </cell>
          <cell r="D5">
            <v>57800.807817851586</v>
          </cell>
          <cell r="E5">
            <v>66470.928990529312</v>
          </cell>
          <cell r="F5">
            <v>47.549052561476579</v>
          </cell>
          <cell r="G5">
            <v>45.678056822155007</v>
          </cell>
          <cell r="H5">
            <v>93.227109383631586</v>
          </cell>
          <cell r="I5">
            <v>54.681410445698063</v>
          </cell>
          <cell r="J5">
            <v>52.529765345478253</v>
          </cell>
          <cell r="K5">
            <v>107.21117579117632</v>
          </cell>
          <cell r="L5">
            <v>57.415480967982965</v>
          </cell>
          <cell r="M5">
            <v>55.156253612752167</v>
          </cell>
          <cell r="N5">
            <v>112.57173458073513</v>
          </cell>
        </row>
        <row r="6">
          <cell r="A6">
            <v>4</v>
          </cell>
          <cell r="B6">
            <v>39865.056278103984</v>
          </cell>
          <cell r="C6">
            <v>36288.611496707745</v>
          </cell>
          <cell r="D6">
            <v>76153.667774811736</v>
          </cell>
          <cell r="E6">
            <v>87576.717941033494</v>
          </cell>
          <cell r="F6">
            <v>42.409634338408495</v>
          </cell>
          <cell r="G6">
            <v>38.604905847561433</v>
          </cell>
          <cell r="H6">
            <v>81.014540185969935</v>
          </cell>
          <cell r="I6">
            <v>48.771079489169765</v>
          </cell>
          <cell r="J6">
            <v>44.395641724695643</v>
          </cell>
          <cell r="K6">
            <v>93.166721213865401</v>
          </cell>
          <cell r="L6">
            <v>51.209633463628258</v>
          </cell>
          <cell r="M6">
            <v>46.61542381093043</v>
          </cell>
          <cell r="N6">
            <v>97.825057274558688</v>
          </cell>
        </row>
        <row r="7">
          <cell r="A7">
            <v>9</v>
          </cell>
          <cell r="B7">
            <v>562517.81878119963</v>
          </cell>
          <cell r="C7">
            <v>527913.33489730232</v>
          </cell>
          <cell r="D7">
            <v>1090431.153678502</v>
          </cell>
          <cell r="E7">
            <v>1253995.8267302772</v>
          </cell>
          <cell r="F7">
            <v>61.176489263860752</v>
          </cell>
          <cell r="G7">
            <v>57.413086992637552</v>
          </cell>
          <cell r="H7">
            <v>118.5895762564983</v>
          </cell>
          <cell r="I7">
            <v>70.35296265343986</v>
          </cell>
          <cell r="J7">
            <v>66.025050041533177</v>
          </cell>
          <cell r="K7">
            <v>136.37801269497305</v>
          </cell>
          <cell r="L7">
            <v>73.870610786111854</v>
          </cell>
          <cell r="M7">
            <v>69.326302543609842</v>
          </cell>
          <cell r="N7">
            <v>143.1969133297217</v>
          </cell>
        </row>
        <row r="8">
          <cell r="A8">
            <v>10</v>
          </cell>
          <cell r="B8">
            <v>184553.81575352681</v>
          </cell>
          <cell r="C8">
            <v>173072.66133394209</v>
          </cell>
          <cell r="D8">
            <v>357626.4770874689</v>
          </cell>
          <cell r="E8">
            <v>411270.44865058921</v>
          </cell>
          <cell r="F8">
            <v>49.280057611088601</v>
          </cell>
          <cell r="G8">
            <v>46.214328794110038</v>
          </cell>
          <cell r="H8">
            <v>95.49438640519864</v>
          </cell>
          <cell r="I8">
            <v>56.67206625275189</v>
          </cell>
          <cell r="J8">
            <v>53.146478113226543</v>
          </cell>
          <cell r="K8">
            <v>109.81854436597843</v>
          </cell>
          <cell r="L8">
            <v>59.505669565389489</v>
          </cell>
          <cell r="M8">
            <v>55.803802018887872</v>
          </cell>
          <cell r="N8">
            <v>115.30947158427736</v>
          </cell>
        </row>
        <row r="9">
          <cell r="A9">
            <v>11</v>
          </cell>
          <cell r="B9">
            <v>29696.756146515567</v>
          </cell>
          <cell r="C9">
            <v>25940.466250804697</v>
          </cell>
          <cell r="D9">
            <v>55637.222397320264</v>
          </cell>
          <cell r="E9">
            <v>63982.8057569183</v>
          </cell>
          <cell r="F9">
            <v>47.897993784702528</v>
          </cell>
          <cell r="G9">
            <v>41.839461694846285</v>
          </cell>
          <cell r="H9">
            <v>89.737455479548814</v>
          </cell>
          <cell r="I9">
            <v>55.082692852407902</v>
          </cell>
          <cell r="J9">
            <v>48.115380949073227</v>
          </cell>
          <cell r="K9">
            <v>103.19807380148113</v>
          </cell>
          <cell r="L9">
            <v>57.836827495028302</v>
          </cell>
          <cell r="M9">
            <v>50.521149996526894</v>
          </cell>
          <cell r="N9">
            <v>108.3579774915552</v>
          </cell>
        </row>
        <row r="10">
          <cell r="A10">
            <v>12</v>
          </cell>
          <cell r="B10">
            <v>41691.192980817468</v>
          </cell>
          <cell r="C10">
            <v>34711.758439847574</v>
          </cell>
          <cell r="D10">
            <v>76402.951420665049</v>
          </cell>
          <cell r="E10">
            <v>87863.394133764799</v>
          </cell>
          <cell r="F10">
            <v>44.352332958316453</v>
          </cell>
          <cell r="G10">
            <v>36.927402595582528</v>
          </cell>
          <cell r="H10">
            <v>81.279735553898973</v>
          </cell>
          <cell r="I10">
            <v>51.005182902063915</v>
          </cell>
          <cell r="J10">
            <v>42.466512984919902</v>
          </cell>
          <cell r="K10">
            <v>93.471695886983809</v>
          </cell>
          <cell r="L10">
            <v>53.555442047167112</v>
          </cell>
          <cell r="M10">
            <v>44.589838634165901</v>
          </cell>
          <cell r="N10">
            <v>98.14528068133302</v>
          </cell>
        </row>
        <row r="14">
          <cell r="D14">
            <v>1584869.384573346</v>
          </cell>
          <cell r="E14">
            <v>1822599.7922593474</v>
          </cell>
        </row>
        <row r="16">
          <cell r="E16">
            <v>237730.40768600139</v>
          </cell>
        </row>
        <row r="18">
          <cell r="E18">
            <v>0.14999999999999969</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 val="RESUMO_AUT1"/>
      <sheetName val="Equipamentos"/>
    </sheetNames>
    <sheetDataSet>
      <sheetData sheetId="0" refreshError="1">
        <row r="1">
          <cell r="B1" t="str">
            <v>MARÇO/06</v>
          </cell>
        </row>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ATÓRIO"/>
      <sheetName val="RESUMO-DVOP_JBS (2)"/>
      <sheetName val="RESUMO-DVOP_AGRIMAT"/>
      <sheetName val="REAJU (2)"/>
      <sheetName val="Mat Asf"/>
      <sheetName val="Meio fio"/>
      <sheetName val="Limpeza da faixa de domínio"/>
      <sheetName val="DMT 50m"/>
      <sheetName val="DMT 1000 a 1200m"/>
      <sheetName val="Remoção Solo Mole"/>
      <sheetName val="OAC"/>
      <sheetName val="RESUMO"/>
      <sheetName val="orçamento sem des"/>
      <sheetName val="orçamento  ERRADO"/>
      <sheetName val="COMPOSIÇÃO "/>
      <sheetName val="CRONO"/>
      <sheetName val="BDI "/>
      <sheetName val="BDI  DIF."/>
      <sheetName val="QCI"/>
      <sheetName val="DESMAT,"/>
      <sheetName val="Escav mecân"/>
      <sheetName val="aterro"/>
      <sheetName val="Subleito"/>
      <sheetName val="sub base"/>
      <sheetName val="base"/>
      <sheetName val="Transp mat jaz"/>
      <sheetName val="Transp mat jaz não pav"/>
      <sheetName val="Dreno"/>
      <sheetName val="Cerca"/>
      <sheetName val="Valeta"/>
      <sheetName val="Enleivamento"/>
      <sheetName val="Valeta (3)"/>
      <sheetName val="DMT modelo (2)"/>
      <sheetName val="Defensa"/>
      <sheetName val="Placas"/>
      <sheetName val="Grama"/>
      <sheetName val="Pintura"/>
      <sheetName val="REAJU"/>
      <sheetName val="Imprimação"/>
      <sheetName val="TSD"/>
      <sheetName val="Transp Agreg"/>
      <sheetName val="pint. ligação"/>
      <sheetName val="C.B.U.Q."/>
      <sheetName val="MeioFio"/>
      <sheetName val="Escav. vala"/>
      <sheetName val="Acerto de vala"/>
      <sheetName val="Reaterro de vala"/>
      <sheetName val="Tubo "/>
      <sheetName val="BL, PV e CP"/>
      <sheetName val="MF, CALCADA E GRAMA"/>
    </sheetNames>
    <sheetDataSet>
      <sheetData sheetId="0"/>
      <sheetData sheetId="1"/>
      <sheetData sheetId="2"/>
      <sheetData sheetId="3">
        <row r="35">
          <cell r="H35">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ção Extenso"/>
      <sheetName val="Quadro Resumo"/>
      <sheetName val="Quadro Dem orç"/>
      <sheetName val="Cronograma1"/>
      <sheetName val="Cronograma2"/>
      <sheetName val="Enc Sociais"/>
      <sheetName val="Banco Dados Materiais"/>
      <sheetName val="Pesquisa Mercado"/>
      <sheetName val="Custo Mão-de-Obra"/>
      <sheetName val="Custo horário de Equip"/>
      <sheetName val="PE-Qd 25 Curva ABC"/>
      <sheetName val="Quadro PE-Qd 24"/>
      <sheetName val="Mob_Desmob"/>
      <sheetName val="Transporte PAV"/>
      <sheetName val="Transp. Drenagem_NPAV"/>
      <sheetName val="Transp. Drenagem_PAV"/>
      <sheetName val="Transp. OAC_NPAV"/>
      <sheetName val="Transp. OAC_PAV"/>
      <sheetName val="Custo Canteiro"/>
      <sheetName val="Acessórios Edific."/>
      <sheetName val="Barracão_Edif."/>
      <sheetName val="Barracão_Depósito"/>
      <sheetName val="Barracão_Galpão"/>
      <sheetName val="Manutençao_Canteiro"/>
      <sheetName val="Marco Ident Obra"/>
      <sheetName val="Desmat 0,15"/>
      <sheetName val="Desmat 0,15 a 0,30"/>
      <sheetName val="Desmat &gt;0,30"/>
      <sheetName val="DMT 50m"/>
      <sheetName val="DMT 50a200CARREG"/>
      <sheetName val="DMT 50a200M"/>
      <sheetName val="DMT 200a400CARREG"/>
      <sheetName val="DMT 200a400M"/>
      <sheetName val="DMT 50a200E"/>
      <sheetName val="DMT 200a400E"/>
      <sheetName val="DMT 400a600E"/>
      <sheetName val="DMT 600a800E"/>
      <sheetName val="DMT 800a1000E"/>
      <sheetName val="DMT 400a600CARREG"/>
      <sheetName val="DMT 600a800CARREG"/>
      <sheetName val="DMT 800a1000CARREG"/>
      <sheetName val="Escav. e carga mat. emprest"/>
      <sheetName val="DMT 1000a1200CARREG"/>
      <sheetName val="DMT 1400a1600CARREG"/>
      <sheetName val="DMT 1600a1800CARREG"/>
      <sheetName val="DMT 1800a2000CARREG"/>
      <sheetName val="DMT 2000a3000CARREG"/>
      <sheetName val="DMT 3000a5000CARREG"/>
      <sheetName val="SOLOS MOLES 200a400"/>
      <sheetName val="DMT 1000a1200E"/>
      <sheetName val="DMT 1200a1400E"/>
      <sheetName val="DMT 1400a1600E"/>
      <sheetName val="DMT 1600 a 1800E"/>
      <sheetName val="DMT 1800 a 2000E"/>
      <sheetName val="DMT 2000 a 3000E"/>
      <sheetName val="DMT 3000 a 5000E"/>
      <sheetName val="DMT 5000 a 10000E"/>
      <sheetName val="DMT 10000 a 15000E"/>
      <sheetName val="DMT 15000 a 20000E"/>
      <sheetName val="DMT &gt; 20000E"/>
      <sheetName val="Transp. Mat. exced DMT &gt;5km"/>
      <sheetName val="Aterro95%"/>
      <sheetName val="Aterro100%"/>
      <sheetName val="Aterro de rocha"/>
      <sheetName val="Reforço subleito"/>
      <sheetName val="Regula (2)"/>
      <sheetName val="Regula"/>
      <sheetName val="Sub-base (2)"/>
      <sheetName val="Sub-base"/>
      <sheetName val="Recomp cam base"/>
      <sheetName val="Recomp Base"/>
      <sheetName val="Base (2)"/>
      <sheetName val="Base"/>
      <sheetName val="Concreto Cimento portland"/>
      <sheetName val="Base brita graduada"/>
      <sheetName val="Base Solo cimento"/>
      <sheetName val="Base solo brita"/>
      <sheetName val="Reciclagem"/>
      <sheetName val="Base Solo Melh. Cim."/>
      <sheetName val="Imprimação"/>
      <sheetName val="Pintura de Ligação"/>
      <sheetName val="TSS c emulsão"/>
      <sheetName val="TSD c emulsão"/>
      <sheetName val="CBUQ_Capa (2)"/>
      <sheetName val="CBUQ_Capa"/>
      <sheetName val="FOG"/>
      <sheetName val="CBUQ_Binder (2)"/>
      <sheetName val="CBUQ_Binder"/>
      <sheetName val="TSS c Banho Diluído"/>
      <sheetName val="TSD c BANHO DILUÍDO"/>
      <sheetName val="Transp. casc."/>
      <sheetName val="Transp. Comercial (N.PAV)"/>
      <sheetName val="Esc mec reat e comp"/>
      <sheetName val="Esc vala mat 3ª cat"/>
      <sheetName val="Transp. Comercial (PAV)"/>
      <sheetName val="Remoção mec Rev Bet."/>
      <sheetName val="Remoção mec Cam. Granul."/>
      <sheetName val="Fresagem continua"/>
      <sheetName val="Escav. Manual 1ª cat"/>
      <sheetName val="VPC 04"/>
      <sheetName val="VPA 04"/>
      <sheetName val="Dreno DPS 07"/>
      <sheetName val="Dreno DPS 08"/>
      <sheetName val="BSD 01"/>
      <sheetName val="BSD 02"/>
      <sheetName val="Dreno DSS 03"/>
      <sheetName val="BSD 03"/>
      <sheetName val="STC 01"/>
      <sheetName val="STC 04"/>
      <sheetName val="STC 08"/>
      <sheetName val="STC 02"/>
      <sheetName val="STC 03"/>
      <sheetName val="SCC 03"/>
      <sheetName val="SCC 04"/>
      <sheetName val="MFC 01"/>
      <sheetName val="MFC 03"/>
      <sheetName val="MFC 05"/>
      <sheetName val="CCS 01"/>
      <sheetName val="CCS 04"/>
      <sheetName val="CCS 10"/>
      <sheetName val="CCS 12"/>
      <sheetName val="CCS 16"/>
      <sheetName val="CCS 21"/>
      <sheetName val="CCS 02"/>
      <sheetName val="CCS 03"/>
      <sheetName val="CCS 011"/>
      <sheetName val="CCS 016"/>
      <sheetName val="CCS 019"/>
      <sheetName val="CCS 020"/>
      <sheetName val="DAR 02"/>
      <sheetName val="DAR 03"/>
      <sheetName val="DAD 02"/>
      <sheetName val="EDA 01"/>
      <sheetName val="EDA 02"/>
      <sheetName val="DES 03"/>
      <sheetName val="DEB 01"/>
      <sheetName val="DEB 03"/>
      <sheetName val="DEB 04"/>
      <sheetName val="DEB 05"/>
      <sheetName val="DEB 02"/>
      <sheetName val="BLS 01"/>
      <sheetName val="BLD 02"/>
      <sheetName val="CLP 11"/>
      <sheetName val="CLP 04"/>
      <sheetName val="CLP 19"/>
      <sheetName val="PVI 04"/>
      <sheetName val="PVI 05"/>
      <sheetName val="PVI 10"/>
      <sheetName val="PVI 02"/>
      <sheetName val="CPV 01"/>
      <sheetName val="PVI 07"/>
      <sheetName val="Arranc e Rem meio_fio"/>
      <sheetName val="Tubul 40"/>
      <sheetName val="Tubul 60"/>
      <sheetName val="Tubul 80"/>
      <sheetName val="Tubul 100"/>
      <sheetName val="TCC 01"/>
      <sheetName val="Demolição simples"/>
      <sheetName val="Transp. Drenagem"/>
      <sheetName val="Escav. mec. 1ª cat"/>
      <sheetName val="Reaterro e compac"/>
      <sheetName val="BSTC 0,60m"/>
      <sheetName val="BSTC 0,80m"/>
      <sheetName val="BSTC 1,00m"/>
      <sheetName val="BDTC 1,00m"/>
      <sheetName val="BDTC 1,20m"/>
      <sheetName val="BTTC 1,00m"/>
      <sheetName val="BTTC 1,50m"/>
      <sheetName val="BTTC 1,20m"/>
      <sheetName val="Boca BSTC 0,60m"/>
      <sheetName val="BDTC 1,50m"/>
      <sheetName val="Boca BSTC 0,80m"/>
      <sheetName val="Boca BSTC 1,00m"/>
      <sheetName val="Boca BSTC 1,00m (15º)"/>
      <sheetName val="Tubul 120"/>
      <sheetName val="Remoção disp_concr"/>
      <sheetName val="BSTC 1,20m"/>
      <sheetName val="Boca BDTC 1,00m"/>
      <sheetName val="CORPO BDCC 1,50 x 1,50"/>
      <sheetName val="CORPO BTCC 1,50 x 2,00"/>
      <sheetName val="Boca BTTC 1,50m"/>
      <sheetName val="CORPO BSCC 2,50 x 2,50_(5m) "/>
      <sheetName val="BOCA BTCC 1,50 x 2,00"/>
      <sheetName val="Boca BSTC 1,50m"/>
      <sheetName val="Boca BSTC 1,20m"/>
      <sheetName val="Boca BDTC 1,20m"/>
      <sheetName val="Boca BTTC 1,00m"/>
      <sheetName val="Boca BTTC 1,20m"/>
      <sheetName val="Boca BDTC 1,50m"/>
      <sheetName val="CORPO BSCC 2,00 x 2,00"/>
      <sheetName val="CORPO BSCC 2,50 x 2,50"/>
      <sheetName val="TUNNEL LINER 1,80"/>
      <sheetName val="TUNNEL LINER 2,40"/>
      <sheetName val="SCC 05"/>
      <sheetName val="SCC 06"/>
      <sheetName val="STC 06"/>
      <sheetName val="VPC 02"/>
      <sheetName val="Pass sobre canal"/>
      <sheetName val="Lombada"/>
      <sheetName val="DES 01"/>
      <sheetName val="CORPO BTCC 2,00 x 2,00"/>
      <sheetName val="CORPO BTCC 2,50 x 2,50"/>
      <sheetName val="CORPO BTCC 2,50 x 2,50 (5,m)"/>
      <sheetName val="CORPO BSCC 3,00 x 3,00"/>
      <sheetName val="CORPO BSCC 1,65 x 2,65"/>
      <sheetName val="CORPO BSCC 1,50 x 1,50 (10M)"/>
      <sheetName val="CORPO BSCC 3,00 x 3,00 (10M)"/>
      <sheetName val="CORPO BDCC 2,50 x 2,50"/>
      <sheetName val="CORPO BDCC 2,00 x 2,00"/>
      <sheetName val="CORPO BDCC 2,50 x 2,50 (7,50M)"/>
      <sheetName val="CORPO BTCC 3,00 x 3,00_(5m)"/>
      <sheetName val="BOCA BSCC 1,50 x 1,50"/>
      <sheetName val="CORPO BTCC 3,00 x 3,00"/>
      <sheetName val="BOCA BTCC 2,00 x 2,00"/>
      <sheetName val="BOCA BSCC 3,00 x 3,00"/>
      <sheetName val="BOCA BDCC 2,00 x 2,00"/>
      <sheetName val="BOCA BDCC 2,50 x 2,50"/>
      <sheetName val="BOCA BTCC 2,50 x 2,50"/>
      <sheetName val="BOCA BTCC 3,00 x 3,00"/>
      <sheetName val="Rem. bueiro exist."/>
      <sheetName val="Desobstrução bueiro"/>
      <sheetName val="Remoção de Cerca"/>
      <sheetName val="Cerca Madeira"/>
      <sheetName val="Cerca quadrada"/>
      <sheetName val="CTC 01"/>
      <sheetName val="BSTC 1,50m"/>
      <sheetName val="Defensa_simples"/>
      <sheetName val="Defensa_Dupla"/>
      <sheetName val="Ancor simples"/>
      <sheetName val="Ancor dupla"/>
      <sheetName val="Sonorizador"/>
      <sheetName val="Calçadas"/>
      <sheetName val="Ench Cant Cent"/>
      <sheetName val="Poste"/>
      <sheetName val="MURRO ARIMO"/>
      <sheetName val="CORPO ARMCO"/>
      <sheetName val="BOCA ARMCO"/>
      <sheetName val="Barreira Dupla"/>
      <sheetName val="Postes"/>
      <sheetName val="Postes (2)"/>
      <sheetName val="Postes (3)"/>
      <sheetName val="Pintura faixa 3 anos"/>
      <sheetName val="Pintura faixa 2 anos"/>
      <sheetName val="Pintura setas zebrados 3ANOS"/>
      <sheetName val="Pintura setas zebrados"/>
      <sheetName val="Tacha reflet."/>
      <sheetName val="Tachão Refletivo"/>
      <sheetName val="Placa sinaliz."/>
      <sheetName val="Enleivamento"/>
      <sheetName val="Hidrossemeadura"/>
      <sheetName val="Grama em Muda"/>
      <sheetName val="Plantio de arv"/>
      <sheetName val="VPC 01"/>
      <sheetName val="Reconf_Mecan"/>
      <sheetName val="CAP-30_45"/>
      <sheetName val="CAP-65_90"/>
      <sheetName val="CM-30"/>
      <sheetName val="RR-1C"/>
      <sheetName val="RR-2C"/>
      <sheetName val="Transp_Frio CM-30"/>
      <sheetName val="Transp_Frio RR-1C"/>
      <sheetName val="Transp_Frio RR-2C"/>
      <sheetName val="Transp_Quente"/>
      <sheetName val="Transp. local N_Pav"/>
      <sheetName val="Transp. local pav"/>
      <sheetName val="Transp. local pav (2)"/>
      <sheetName val="Transp. local carroc. guind."/>
      <sheetName val="Transp. Com_Carr_N_Pav"/>
      <sheetName val="Transp. Com_Carr_Pav"/>
      <sheetName val="Transp. Com N.Pav."/>
      <sheetName val="Transp. Com. Pav"/>
      <sheetName val="Transp. Local-Carroc_N.Pav."/>
      <sheetName val="Transp. Local-Carroc_Pav"/>
      <sheetName val="Transp. Local mat. betum"/>
      <sheetName val="Areia Comercial"/>
      <sheetName val="Brita Comercial"/>
      <sheetName val="Pedra-de-mão"/>
      <sheetName val="Usinagem Brita Grad."/>
      <sheetName val="Usinagem Solo Cimento"/>
      <sheetName val="Usinagem Solo Brita"/>
      <sheetName val="Usinagem Solo melh. cim"/>
      <sheetName val="Usinagem CBUQ"/>
      <sheetName val="Usinagem BINDER"/>
      <sheetName val="Alv tijolos"/>
      <sheetName val="Alv Pedra Argam"/>
      <sheetName val="Limp cam veg em jazida"/>
      <sheetName val="Expurgo de jazida"/>
      <sheetName val="Esc. de jazida"/>
      <sheetName val="Dente BSTC 120"/>
      <sheetName val="Dente BDTC 120"/>
      <sheetName val="Dente BSTC 60"/>
      <sheetName val="Dente BSTC 80"/>
      <sheetName val="Dente BSTC 100"/>
      <sheetName val="Dente BDTC 100"/>
      <sheetName val="Dente BTTC 100"/>
      <sheetName val="Dente BTTC 120"/>
      <sheetName val="Dente BTTC 150"/>
      <sheetName val="Dente BDTC 150"/>
      <sheetName val="Aço CA25"/>
      <sheetName val="Dente BSTC 150"/>
      <sheetName val="Aço CA25 (2)"/>
      <sheetName val="Aço CA50"/>
      <sheetName val="Aço CA50 (2)"/>
      <sheetName val="Aço CA60"/>
      <sheetName val="Aço CA60 (2)"/>
      <sheetName val="Fôrma comum mad"/>
      <sheetName val="Fôrma comp res"/>
      <sheetName val="Brita Produzida"/>
      <sheetName val="Rocha para britagem"/>
      <sheetName val="Peças Desgaste Britador"/>
      <sheetName val="Solo Local Arg"/>
      <sheetName val="Peças Desgaste Britador (2)"/>
      <sheetName val="Lastro Brita"/>
      <sheetName val="Concreto magro"/>
      <sheetName val="Concreto 10MPa"/>
      <sheetName val="Concreto 11MPa"/>
      <sheetName val="Concreto 12MPa"/>
      <sheetName val="Concreto 15MPa"/>
      <sheetName val="Concreto 18MPa"/>
      <sheetName val="Concreto 25MPa"/>
      <sheetName val="Concreto Cimento Portl"/>
      <sheetName val="Concreto 30MPa"/>
      <sheetName val="Escor bueiros cel"/>
      <sheetName val="Concreto Ciclópico 12MPa"/>
      <sheetName val="Concreto Ciclópico 15MPa"/>
      <sheetName val="Concreto 18MPa_(Tubos)"/>
      <sheetName val="Argamassa 13"/>
      <sheetName val="Argamassa 14"/>
      <sheetName val="Confecção Tubo D=20cm"/>
      <sheetName val="Confecção Tubo D=40cm"/>
      <sheetName val="Confecção Tubo D=0,60m"/>
      <sheetName val="Confecção Tubo D=0,80m"/>
      <sheetName val="Confecção Tubo D=1,00m"/>
      <sheetName val="Confecção Tubo D=1,50m"/>
      <sheetName val="Confecção Placa Sinal."/>
      <sheetName val="Confecção Suporte trav."/>
      <sheetName val="Grama p replantio"/>
      <sheetName val="Guia mad. 7cm"/>
      <sheetName val="Guia mad. 10cm"/>
      <sheetName val="Escav Manual 1a cat"/>
      <sheetName val="Escav Man de Vala"/>
      <sheetName val="Escav Mec"/>
      <sheetName val="Solo local"/>
      <sheetName val="Compac Man"/>
      <sheetName val="Transp_RR-2C"/>
      <sheetName val="Fossa Séptica"/>
      <sheetName val="Ligação provisória"/>
      <sheetName val="lIGAÇAO_AGUA"/>
      <sheetName val="macro"/>
    </sheetNames>
    <sheetDataSet>
      <sheetData sheetId="0"/>
      <sheetData sheetId="1">
        <row r="34">
          <cell r="C34">
            <v>95406878.090000004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6">
          <cell r="N6">
            <v>25.2</v>
          </cell>
        </row>
        <row r="9">
          <cell r="N9">
            <v>29.2</v>
          </cell>
        </row>
      </sheetData>
      <sheetData sheetId="18"/>
      <sheetData sheetId="19"/>
      <sheetData sheetId="20"/>
      <sheetData sheetId="21"/>
      <sheetData sheetId="22"/>
      <sheetData sheetId="23"/>
      <sheetData sheetId="24"/>
      <sheetData sheetId="25">
        <row r="4">
          <cell r="C4">
            <v>40422</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row r="28">
          <cell r="H28" t="str">
            <v>Adc. M.O.-Complementar: (20,51%)</v>
          </cell>
        </row>
      </sheetData>
      <sheetData sheetId="340"/>
      <sheetData sheetId="341"/>
      <sheetData sheetId="342"/>
      <sheetData sheetId="343"/>
      <sheetData sheetId="344"/>
      <sheetData sheetId="345"/>
      <sheetData sheetId="346"/>
      <sheetData sheetId="347"/>
      <sheetData sheetId="348"/>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ssas"/>
      <sheetName val="Eqpto"/>
      <sheetName val="MO"/>
      <sheetName val="Mat"/>
      <sheetName val="Planilha"/>
      <sheetName val="Auxiliares"/>
      <sheetName val="Memória"/>
      <sheetName val="Massa Mist. Pavimentação"/>
      <sheetName val="45000_49620_ServAux"/>
      <sheetName val="Custo do CM-30"/>
      <sheetName val="61M_CBMI"/>
      <sheetName val="Cadastro Traços e Obras"/>
      <sheetName val="PROD.PRIM."/>
      <sheetName val="Massa_Mist__Pavimentação"/>
      <sheetName val="Custo_do_CM-30"/>
      <sheetName val="Cadastro_Traços_e_Obras"/>
      <sheetName val="PROD_PRIM_"/>
      <sheetName val="Cadastro"/>
      <sheetName val="Massa_Mist__Pavimentação1"/>
      <sheetName val="Custo_do_CM-301"/>
      <sheetName val="Cadastro_Traços_e_Obras1"/>
      <sheetName val="PROD_PRIM_1"/>
      <sheetName val="C"/>
      <sheetName val="Capa Memória de Calc"/>
      <sheetName val="Capa Resumo"/>
      <sheetName val="Capa Documentação"/>
      <sheetName val="Capa Anexo I"/>
      <sheetName val="Capa Anexo II"/>
      <sheetName val="Capa Anexo III"/>
      <sheetName val="Capa Anexo IV"/>
      <sheetName val="Capa Premissas"/>
      <sheetName val="Capa Caract. Seg."/>
      <sheetName val="Equipamentos"/>
      <sheetName val="IDENTIFIC. EMPRESA - Q1"/>
      <sheetName val="Capa Mapa"/>
      <sheetName val="RESTAURAÇÃO "/>
      <sheetName val="CUSTO ZONA SUL"/>
      <sheetName val="RO"/>
      <sheetName val="DEQ"/>
      <sheetName val="CADPLACAS"/>
      <sheetName val="61M-CBMI"/>
      <sheetName val="DADOS"/>
      <sheetName val="Plan2"/>
      <sheetName val="DG"/>
      <sheetName val="ETIQUETA"/>
      <sheetName val="P A T O 99 B"/>
      <sheetName val="Plan 2.7"/>
      <sheetName val="Orçam. AET"/>
      <sheetName val="CUSTO LARANJEIRAS"/>
      <sheetName val="pro-08"/>
      <sheetName val="Diagrama"/>
      <sheetName val="Tabela"/>
      <sheetName val="Preços_BSTC"/>
      <sheetName val="Teor"/>
      <sheetName val="fresagem de pista ago-98"/>
      <sheetName val="Resumo"/>
      <sheetName val="2.2.5.CBUQ"/>
      <sheetName val="2.2.5.PMQ"/>
      <sheetName val="7.2.9.Aquis.Mat.Bet. 59ªMP-REV"/>
      <sheetName val="6.6.4.Cerca"/>
      <sheetName val="2.2.9.Medição de dop"/>
      <sheetName val="3.4.5.DRENO_SUB_SUPERF"/>
      <sheetName val="2.2.4.Pintura de lig."/>
      <sheetName val="2.2.9.Rem Mat Granular"/>
      <sheetName val="3.4.9.TUBO O 40"/>
      <sheetName val="projeto"/>
      <sheetName val="DER janeiro98"/>
      <sheetName val="procedimentos"/>
      <sheetName val="medição"/>
      <sheetName val="medição "/>
      <sheetName val="Mão de Obra"/>
      <sheetName val="CROQUIS"/>
      <sheetName val="Taludes"/>
      <sheetName val="Trecho"/>
      <sheetName val="transporte dupl pr151"/>
      <sheetName val="MB"/>
      <sheetName val="PATO"/>
      <sheetName val="TLCB5"/>
      <sheetName val="TLMR"/>
      <sheetName val="compos1"/>
      <sheetName val="CCusto"/>
      <sheetName val="INVENTÁRIO"/>
    </sheetNames>
    <sheetDataSet>
      <sheetData sheetId="0" refreshError="1"/>
      <sheetData sheetId="1" refreshError="1"/>
      <sheetData sheetId="2" refreshError="1"/>
      <sheetData sheetId="3" refreshError="1">
        <row r="4">
          <cell r="E4">
            <v>1</v>
          </cell>
        </row>
        <row r="5">
          <cell r="B5" t="str">
            <v>45000</v>
          </cell>
          <cell r="C5" t="str">
            <v>EXTRACAO E CARGA DE AREIA</v>
          </cell>
          <cell r="D5" t="str">
            <v>M3</v>
          </cell>
          <cell r="E5">
            <v>5.31</v>
          </cell>
        </row>
        <row r="6">
          <cell r="B6" t="str">
            <v>45001</v>
          </cell>
          <cell r="C6" t="str">
            <v>EXTRACAO, CARGA E TRANSPORTE DE AREIA</v>
          </cell>
          <cell r="D6" t="str">
            <v>M3</v>
          </cell>
          <cell r="E6">
            <v>6.99</v>
          </cell>
        </row>
        <row r="7">
          <cell r="B7" t="str">
            <v>45002</v>
          </cell>
          <cell r="C7" t="str">
            <v>ESCAV. CARGA E TRANSP. DE AREIA EXTR. ABAIXO LENCOL FRE</v>
          </cell>
          <cell r="D7" t="str">
            <v>M3</v>
          </cell>
          <cell r="E7">
            <v>5.23</v>
          </cell>
        </row>
        <row r="8">
          <cell r="B8" t="str">
            <v>45005</v>
          </cell>
          <cell r="C8" t="str">
            <v>EXTRACAO E CARGA DE SEIXO COM DRAG-LINE</v>
          </cell>
          <cell r="D8" t="str">
            <v>M3</v>
          </cell>
          <cell r="E8">
            <v>4.55</v>
          </cell>
        </row>
        <row r="9">
          <cell r="B9" t="str">
            <v>45007</v>
          </cell>
          <cell r="C9" t="str">
            <v>EXTRACAO E CARGA DE CANAIS COM DRAG-LINE</v>
          </cell>
          <cell r="D9" t="str">
            <v>M3</v>
          </cell>
          <cell r="E9">
            <v>3.3099999999999996</v>
          </cell>
        </row>
        <row r="10">
          <cell r="B10" t="str">
            <v>45010</v>
          </cell>
          <cell r="C10" t="str">
            <v>EXTRACAO E CARGA DE SEIXO COM TRATOR</v>
          </cell>
          <cell r="D10" t="str">
            <v>M3</v>
          </cell>
          <cell r="E10">
            <v>2.86</v>
          </cell>
        </row>
        <row r="11">
          <cell r="B11" t="str">
            <v>45012</v>
          </cell>
          <cell r="C11" t="str">
            <v>PRODUCAO E CARGA DE SEIXO PENEIRADO P/REVEST. EM MICR</v>
          </cell>
          <cell r="D11" t="str">
            <v>M3</v>
          </cell>
          <cell r="E11">
            <v>7.49</v>
          </cell>
        </row>
        <row r="12">
          <cell r="B12" t="str">
            <v>45015</v>
          </cell>
          <cell r="C12" t="str">
            <v>EXTRACAO DE ROCHA PARA BRITAGEM</v>
          </cell>
          <cell r="D12" t="str">
            <v>M3</v>
          </cell>
          <cell r="E12">
            <v>6</v>
          </cell>
        </row>
        <row r="13">
          <cell r="B13" t="str">
            <v>45020</v>
          </cell>
          <cell r="C13" t="str">
            <v>FOGACHO PARA ROCHA EXTRAIDA</v>
          </cell>
          <cell r="D13" t="str">
            <v>M3</v>
          </cell>
          <cell r="E13">
            <v>11.110000000000001</v>
          </cell>
        </row>
        <row r="14">
          <cell r="B14" t="str">
            <v>45025</v>
          </cell>
          <cell r="C14" t="str">
            <v>EXTRAÇÃO DE ROCHA E FOGACHO</v>
          </cell>
          <cell r="D14" t="str">
            <v>m3</v>
          </cell>
          <cell r="E14">
            <v>7.67</v>
          </cell>
        </row>
        <row r="15">
          <cell r="B15" t="str">
            <v>45030</v>
          </cell>
          <cell r="C15" t="str">
            <v>CARGA E TRANSPORTE DA ROCHA DA PEDREIRA PARA O BRITADOR</v>
          </cell>
          <cell r="D15" t="str">
            <v>M3</v>
          </cell>
          <cell r="E15">
            <v>4.92</v>
          </cell>
        </row>
        <row r="16">
          <cell r="B16" t="str">
            <v>45035</v>
          </cell>
          <cell r="C16" t="str">
            <v>CARREGAMENTO DE SEIXO</v>
          </cell>
          <cell r="D16" t="str">
            <v>M3</v>
          </cell>
          <cell r="E16">
            <v>0.77</v>
          </cell>
        </row>
        <row r="17">
          <cell r="B17" t="str">
            <v>45040</v>
          </cell>
          <cell r="C17" t="str">
            <v>BRITAGEM DE SEIXO</v>
          </cell>
          <cell r="D17" t="str">
            <v>M3</v>
          </cell>
          <cell r="E17">
            <v>10.469999999999999</v>
          </cell>
        </row>
        <row r="18">
          <cell r="B18" t="str">
            <v>45045</v>
          </cell>
          <cell r="C18" t="str">
            <v>EXTRACAO, CARGA E TRANSPORTE DE ROCHA ATE O BRITADOR</v>
          </cell>
          <cell r="D18" t="str">
            <v>M3</v>
          </cell>
          <cell r="E18">
            <v>12.59</v>
          </cell>
        </row>
        <row r="19">
          <cell r="B19" t="str">
            <v>45050</v>
          </cell>
          <cell r="C19" t="str">
            <v>BRITAGEM PRIMARIA - PRODUCAO DE PEDRA PULMAO D &lt;= 10C</v>
          </cell>
          <cell r="D19" t="str">
            <v>M3</v>
          </cell>
          <cell r="E19">
            <v>13.32</v>
          </cell>
        </row>
        <row r="20">
          <cell r="B20" t="str">
            <v>45055</v>
          </cell>
          <cell r="C20" t="str">
            <v>BICA CORRIDA  (PRODUCAO DE BRITA)</v>
          </cell>
          <cell r="D20" t="str">
            <v>M3</v>
          </cell>
          <cell r="E20">
            <v>13.34</v>
          </cell>
        </row>
        <row r="21">
          <cell r="B21" t="str">
            <v>45060</v>
          </cell>
          <cell r="C21" t="str">
            <v>BRITAGEM DE ROCHA - PRODUCAO DE BRITA</v>
          </cell>
          <cell r="D21" t="str">
            <v>M3</v>
          </cell>
          <cell r="E21">
            <v>14.07</v>
          </cell>
        </row>
        <row r="22">
          <cell r="B22" t="str">
            <v>45070</v>
          </cell>
          <cell r="C22" t="str">
            <v>ESCAVACAO E CARGA DE MATERIAIS DE 1A. CATEGORIA</v>
          </cell>
          <cell r="D22" t="str">
            <v>M3</v>
          </cell>
          <cell r="E22">
            <v>2.04</v>
          </cell>
        </row>
        <row r="23">
          <cell r="B23" t="str">
            <v>45075</v>
          </cell>
          <cell r="C23" t="str">
            <v>ESCAVACAO E CARGA DE MATERIAIS DE 2A. CATEGORIA</v>
          </cell>
          <cell r="D23" t="str">
            <v>M3</v>
          </cell>
          <cell r="E23">
            <v>2.84</v>
          </cell>
        </row>
        <row r="24">
          <cell r="B24" t="str">
            <v>45080</v>
          </cell>
          <cell r="C24" t="str">
            <v>PRODUCAO DE SEIXO PENEIRADO</v>
          </cell>
          <cell r="D24" t="str">
            <v>M3</v>
          </cell>
          <cell r="E24">
            <v>6.0699999999999994</v>
          </cell>
        </row>
        <row r="25">
          <cell r="B25" t="str">
            <v>45085</v>
          </cell>
          <cell r="C25" t="str">
            <v>PRODUCAO DE SEIXO PARCIALMENTE BRITADO E PENEIRADO</v>
          </cell>
          <cell r="D25" t="str">
            <v>M3</v>
          </cell>
          <cell r="E25">
            <v>8.58</v>
          </cell>
        </row>
        <row r="26">
          <cell r="B26" t="str">
            <v>45090</v>
          </cell>
          <cell r="C26" t="str">
            <v>SEIXO RETIDO NA PENEIRA 2</v>
          </cell>
          <cell r="D26" t="str">
            <v>M3</v>
          </cell>
          <cell r="E26">
            <v>7.6999999999999993</v>
          </cell>
        </row>
        <row r="27">
          <cell r="B27" t="str">
            <v>45095</v>
          </cell>
          <cell r="C27" t="str">
            <v>CARREGAMENTO DE BRITA PARA DRENAGEM E O.A.C.</v>
          </cell>
          <cell r="D27" t="str">
            <v>M3</v>
          </cell>
          <cell r="E27">
            <v>0.72</v>
          </cell>
        </row>
        <row r="28">
          <cell r="B28" t="str">
            <v>45100</v>
          </cell>
          <cell r="C28" t="str">
            <v>MATERIAL JAZIDA 1A CATEGORIA</v>
          </cell>
          <cell r="D28" t="str">
            <v>M3</v>
          </cell>
          <cell r="E28">
            <v>2.5499999999999998</v>
          </cell>
        </row>
        <row r="29">
          <cell r="B29" t="str">
            <v>45105</v>
          </cell>
          <cell r="C29" t="str">
            <v>ESCAVACAO E CARGA DE MATERIAL DE 2A. CATEGORIA</v>
          </cell>
          <cell r="D29" t="str">
            <v>M3</v>
          </cell>
          <cell r="E29">
            <v>2.85</v>
          </cell>
        </row>
        <row r="30">
          <cell r="B30" t="str">
            <v>45107</v>
          </cell>
          <cell r="C30" t="str">
            <v>ESCAVACAO E CARGA DE MATERIAL GRANULAR</v>
          </cell>
          <cell r="D30" t="str">
            <v>M3</v>
          </cell>
          <cell r="E30">
            <v>2.4300000000000002</v>
          </cell>
        </row>
        <row r="31">
          <cell r="B31" t="str">
            <v>45109</v>
          </cell>
          <cell r="C31" t="str">
            <v>PRE FISSURAMENTO PARA CORTE EM ROCHA</v>
          </cell>
          <cell r="D31" t="str">
            <v>M2</v>
          </cell>
          <cell r="E31">
            <v>20.02</v>
          </cell>
        </row>
        <row r="32">
          <cell r="B32" t="str">
            <v>45110</v>
          </cell>
          <cell r="C32" t="str">
            <v>EXTRACAO DO MATERIAL DE 3A CATEGORIA PARA TERRAPLENA</v>
          </cell>
          <cell r="D32" t="str">
            <v>M3</v>
          </cell>
          <cell r="E32">
            <v>10.02</v>
          </cell>
        </row>
        <row r="33">
          <cell r="B33" t="str">
            <v>45111</v>
          </cell>
          <cell r="C33" t="str">
            <v>EXTRACAO MATERIAL 3A. CAT. P/TERRAPLENAGEM COMFOGO CON</v>
          </cell>
          <cell r="D33" t="str">
            <v>M3</v>
          </cell>
          <cell r="E33">
            <v>11.12</v>
          </cell>
        </row>
        <row r="34">
          <cell r="B34" t="str">
            <v>45115</v>
          </cell>
          <cell r="C34" t="str">
            <v>CARGA DO MATERIAL DE 3A CATEGORIA</v>
          </cell>
          <cell r="D34" t="str">
            <v>M3</v>
          </cell>
          <cell r="E34">
            <v>2.5</v>
          </cell>
        </row>
        <row r="35">
          <cell r="B35" t="str">
            <v>45116</v>
          </cell>
          <cell r="C35" t="str">
            <v>EXTRACAO E CARGA DE MATERIAL DE 3A.CAT. P/REVEST. PRIMA</v>
          </cell>
          <cell r="D35" t="str">
            <v>M3</v>
          </cell>
          <cell r="E35">
            <v>8.5</v>
          </cell>
        </row>
        <row r="36">
          <cell r="B36" t="str">
            <v>45118</v>
          </cell>
          <cell r="C36" t="str">
            <v>ESPALHAMENTO DE DE SOLOS</v>
          </cell>
          <cell r="D36" t="str">
            <v>M3</v>
          </cell>
          <cell r="E36">
            <v>0.68</v>
          </cell>
        </row>
        <row r="37">
          <cell r="B37" t="str">
            <v>45120</v>
          </cell>
          <cell r="C37" t="str">
            <v>ESPALHAMENTO DO MATERIAL DE 3A CATEGORIA</v>
          </cell>
          <cell r="D37" t="str">
            <v>M3</v>
          </cell>
          <cell r="E37">
            <v>1.03</v>
          </cell>
        </row>
        <row r="38">
          <cell r="B38" t="str">
            <v>45121</v>
          </cell>
          <cell r="C38" t="str">
            <v>ESPALH. E RECOBR. DO TERRENO COMARGILA E SOLO VEGETAL</v>
          </cell>
          <cell r="D38" t="str">
            <v>M3</v>
          </cell>
          <cell r="E38">
            <v>4.3899999999999997</v>
          </cell>
        </row>
        <row r="39">
          <cell r="B39" t="str">
            <v>45123</v>
          </cell>
          <cell r="C39" t="str">
            <v>ESTOCAGEM E RECOMPOSICAO DE CAMADA VEGETAL</v>
          </cell>
          <cell r="D39" t="str">
            <v>M3</v>
          </cell>
          <cell r="E39">
            <v>4.9999999999999991</v>
          </cell>
        </row>
        <row r="40">
          <cell r="B40" t="str">
            <v>45125</v>
          </cell>
          <cell r="C40" t="str">
            <v>ESCAVACAO CARGA E ESPALHAMENTO DE MATERIAL DE 3A. CAT</v>
          </cell>
          <cell r="D40" t="str">
            <v>M3</v>
          </cell>
          <cell r="E40">
            <v>13.549999999999999</v>
          </cell>
        </row>
        <row r="41">
          <cell r="B41" t="str">
            <v>45126</v>
          </cell>
          <cell r="C41" t="str">
            <v>ESCAV. CARGA E ESPALH. MAT. 3A. CAT. COMFOGO CONTROLADO</v>
          </cell>
          <cell r="D41" t="str">
            <v>M3</v>
          </cell>
          <cell r="E41">
            <v>14.649999999999999</v>
          </cell>
        </row>
        <row r="42">
          <cell r="B42" t="str">
            <v>45210</v>
          </cell>
          <cell r="C42" t="str">
            <v>CONCRETO MAGRO</v>
          </cell>
          <cell r="D42" t="str">
            <v>M3</v>
          </cell>
          <cell r="E42">
            <v>114.03</v>
          </cell>
        </row>
        <row r="43">
          <cell r="B43" t="str">
            <v>45215</v>
          </cell>
          <cell r="C43" t="str">
            <v>CONCRETO MAGRO COM BRITA COMERCIAL</v>
          </cell>
          <cell r="D43" t="str">
            <v>M3</v>
          </cell>
          <cell r="E43">
            <v>116.44</v>
          </cell>
        </row>
        <row r="44">
          <cell r="B44" t="str">
            <v>45220</v>
          </cell>
          <cell r="C44" t="str">
            <v>CONCRETO FCK 9 MPA</v>
          </cell>
          <cell r="D44" t="str">
            <v>M3</v>
          </cell>
          <cell r="E44">
            <v>138.90999999999997</v>
          </cell>
        </row>
        <row r="45">
          <cell r="B45" t="str">
            <v>45225</v>
          </cell>
          <cell r="C45" t="str">
            <v>CONCRETO FCK 9 MPA COM BRITA COMERCIAL</v>
          </cell>
          <cell r="D45" t="str">
            <v>M3</v>
          </cell>
          <cell r="E45">
            <v>141.04999999999998</v>
          </cell>
        </row>
        <row r="46">
          <cell r="B46" t="str">
            <v>45230</v>
          </cell>
          <cell r="C46" t="str">
            <v>CONCRETO FCK 11 MPA</v>
          </cell>
          <cell r="D46" t="str">
            <v>M3</v>
          </cell>
          <cell r="E46">
            <v>146.01</v>
          </cell>
        </row>
        <row r="47">
          <cell r="B47" t="str">
            <v>45235</v>
          </cell>
          <cell r="C47" t="str">
            <v>CONCRETO FCK 11 MPA COM BRITA COMERCIAL</v>
          </cell>
          <cell r="D47" t="str">
            <v>M3</v>
          </cell>
          <cell r="E47">
            <v>148.13</v>
          </cell>
        </row>
        <row r="48">
          <cell r="B48" t="str">
            <v>45240</v>
          </cell>
          <cell r="C48" t="str">
            <v>CONCRETO FCK 15 MPA</v>
          </cell>
          <cell r="D48" t="str">
            <v>M3</v>
          </cell>
          <cell r="E48">
            <v>155.56</v>
          </cell>
        </row>
        <row r="49">
          <cell r="B49" t="str">
            <v>45245</v>
          </cell>
          <cell r="C49" t="str">
            <v>CONCRETO FCK 15 MPA COM BRITA COMERCIAL</v>
          </cell>
          <cell r="D49" t="str">
            <v>M3</v>
          </cell>
          <cell r="E49">
            <v>157.4</v>
          </cell>
        </row>
        <row r="50">
          <cell r="B50" t="str">
            <v>45250</v>
          </cell>
          <cell r="C50" t="str">
            <v>CONCRETO POROSO</v>
          </cell>
          <cell r="D50" t="str">
            <v>M3</v>
          </cell>
          <cell r="E50">
            <v>155.28999999999996</v>
          </cell>
        </row>
        <row r="51">
          <cell r="B51" t="str">
            <v>45255</v>
          </cell>
          <cell r="C51" t="str">
            <v>CONCRETO POROSO COM BRITA COMERCIAL</v>
          </cell>
          <cell r="D51" t="str">
            <v>M3</v>
          </cell>
          <cell r="E51">
            <v>157.82</v>
          </cell>
        </row>
        <row r="52">
          <cell r="B52" t="str">
            <v>45260</v>
          </cell>
          <cell r="C52" t="str">
            <v>CONCRETO CICLOPICO FCK 11 MPA</v>
          </cell>
          <cell r="D52" t="str">
            <v>m3</v>
          </cell>
          <cell r="E52">
            <v>120.52</v>
          </cell>
        </row>
        <row r="53">
          <cell r="B53" t="str">
            <v>45265</v>
          </cell>
          <cell r="C53" t="str">
            <v>CONCRETO CICLOPICO FCK 11 MPA COM BRITA COMERCIAL</v>
          </cell>
          <cell r="D53" t="str">
            <v>M3</v>
          </cell>
          <cell r="E53">
            <v>121.97999999999999</v>
          </cell>
        </row>
        <row r="54">
          <cell r="B54" t="str">
            <v>45270</v>
          </cell>
          <cell r="C54" t="str">
            <v>CONCRETO CICLOPICO FCK 15 MPA</v>
          </cell>
          <cell r="D54" t="str">
            <v>M3</v>
          </cell>
          <cell r="E54">
            <v>127.2</v>
          </cell>
        </row>
        <row r="55">
          <cell r="B55" t="str">
            <v>45275</v>
          </cell>
          <cell r="C55" t="str">
            <v>CONCRETO CICLOPICO FCK 15 MPA COM BRITA COMERCIAL</v>
          </cell>
          <cell r="D55" t="str">
            <v>M3</v>
          </cell>
          <cell r="E55">
            <v>128.66</v>
          </cell>
        </row>
        <row r="56">
          <cell r="B56" t="str">
            <v>45280</v>
          </cell>
          <cell r="C56" t="str">
            <v>ARGAMASSA DE CIMENTO E AREIA 1:4</v>
          </cell>
          <cell r="D56" t="str">
            <v>M3</v>
          </cell>
          <cell r="E56">
            <v>308.05999999999995</v>
          </cell>
        </row>
        <row r="57">
          <cell r="B57" t="str">
            <v>45285</v>
          </cell>
          <cell r="C57" t="str">
            <v>ARGAMASSA DE CIMENTO E AREIA 1:3</v>
          </cell>
          <cell r="D57" t="str">
            <v>M3</v>
          </cell>
          <cell r="E57">
            <v>325.35999999999996</v>
          </cell>
        </row>
        <row r="58">
          <cell r="B58" t="str">
            <v>45290</v>
          </cell>
          <cell r="C58" t="str">
            <v>FORMAS COMUNS DE MADEIRA COM REAPROVEITAMENTO DE D</v>
          </cell>
          <cell r="D58" t="str">
            <v>M2</v>
          </cell>
          <cell r="E58">
            <v>28.490000000000002</v>
          </cell>
        </row>
        <row r="59">
          <cell r="B59" t="str">
            <v>45291</v>
          </cell>
          <cell r="C59" t="str">
            <v>FORMA DE PLACA COMPENSADA</v>
          </cell>
          <cell r="D59" t="str">
            <v>M2</v>
          </cell>
          <cell r="E59">
            <v>28.34</v>
          </cell>
        </row>
        <row r="60">
          <cell r="B60" t="str">
            <v>45295</v>
          </cell>
          <cell r="C60" t="str">
            <v>ESCORAMENTO PARA BUEIROS CELULARES</v>
          </cell>
          <cell r="D60" t="str">
            <v>M3</v>
          </cell>
          <cell r="E60">
            <v>11.02</v>
          </cell>
        </row>
        <row r="61">
          <cell r="B61" t="str">
            <v>45296</v>
          </cell>
          <cell r="C61" t="str">
            <v>ESCORAMENTO COMUM DE VALA - TIPO CONTINUO</v>
          </cell>
          <cell r="D61" t="str">
            <v>M2</v>
          </cell>
          <cell r="E61">
            <v>22.330000000000002</v>
          </cell>
        </row>
        <row r="62">
          <cell r="B62" t="str">
            <v>45297</v>
          </cell>
          <cell r="C62" t="str">
            <v>ESCORAMENTO COMUM DE VALAS - TIPO CONTINUO</v>
          </cell>
          <cell r="D62" t="str">
            <v>M2</v>
          </cell>
          <cell r="E62">
            <v>22.330000000000002</v>
          </cell>
        </row>
        <row r="63">
          <cell r="B63" t="str">
            <v>45300</v>
          </cell>
          <cell r="C63" t="str">
            <v>ARMADURA ACO CA-25   FORNECIMENTO DOBRAGEM E COLOCA</v>
          </cell>
          <cell r="D63" t="str">
            <v>KG</v>
          </cell>
          <cell r="E63">
            <v>2.81</v>
          </cell>
        </row>
        <row r="64">
          <cell r="B64" t="str">
            <v>45305</v>
          </cell>
          <cell r="C64" t="str">
            <v>ARMADURA ACO CA-50   FORNECIMENTO DOBRAGEM E COLOCA</v>
          </cell>
          <cell r="D64" t="str">
            <v>KG</v>
          </cell>
          <cell r="E64">
            <v>2.81</v>
          </cell>
        </row>
        <row r="65">
          <cell r="B65" t="str">
            <v>45310</v>
          </cell>
          <cell r="C65" t="str">
            <v>ARMADURA ACO CA-60   FORNECIMENTO DOBRAGEM E COLOCA</v>
          </cell>
          <cell r="D65" t="str">
            <v>KG</v>
          </cell>
          <cell r="E65">
            <v>3.08</v>
          </cell>
        </row>
        <row r="66">
          <cell r="B66" t="str">
            <v>45315</v>
          </cell>
          <cell r="C66" t="str">
            <v>LASTRO DE BRITA</v>
          </cell>
          <cell r="D66" t="str">
            <v>M3</v>
          </cell>
          <cell r="E66">
            <v>28.959999999999997</v>
          </cell>
        </row>
        <row r="67">
          <cell r="B67" t="str">
            <v>45320</v>
          </cell>
          <cell r="C67" t="str">
            <v>LASTRO DE BRITA COM BRITA COMERCIAL</v>
          </cell>
          <cell r="D67" t="str">
            <v>M3</v>
          </cell>
          <cell r="E67">
            <v>32.22</v>
          </cell>
        </row>
        <row r="68">
          <cell r="B68" t="str">
            <v>45335</v>
          </cell>
          <cell r="C68" t="str">
            <v>ENROCAMENTO DE PEDRA JOGADA COM PEDRA DO PRIMARIO</v>
          </cell>
          <cell r="D68" t="str">
            <v>M3</v>
          </cell>
          <cell r="E68">
            <v>17.330000000000002</v>
          </cell>
        </row>
        <row r="69">
          <cell r="B69" t="str">
            <v>45340</v>
          </cell>
          <cell r="C69" t="str">
            <v>ENROCAMENTO DE PEDRA ARRUMADA</v>
          </cell>
          <cell r="D69" t="str">
            <v>M3</v>
          </cell>
          <cell r="E69">
            <v>42.72</v>
          </cell>
        </row>
        <row r="70">
          <cell r="B70" t="str">
            <v>45342</v>
          </cell>
          <cell r="C70" t="str">
            <v>ENROCAMENTO COM PEDRA ARGAMASSADA</v>
          </cell>
          <cell r="D70" t="str">
            <v>M3</v>
          </cell>
          <cell r="E70">
            <v>132.70000000000002</v>
          </cell>
        </row>
        <row r="71">
          <cell r="B71" t="str">
            <v>45345</v>
          </cell>
          <cell r="C71" t="str">
            <v>ALVENARIA DE PEDRA DE MAO ARGAMASSADA</v>
          </cell>
          <cell r="D71" t="str">
            <v>M3</v>
          </cell>
          <cell r="E71">
            <v>132.70000000000002</v>
          </cell>
        </row>
        <row r="72">
          <cell r="B72" t="str">
            <v>45346</v>
          </cell>
          <cell r="C72" t="str">
            <v>ENROCAMENTO DE PEDRA DE MAO JOGADA</v>
          </cell>
          <cell r="D72" t="str">
            <v>M3</v>
          </cell>
          <cell r="E72">
            <v>38.04</v>
          </cell>
        </row>
        <row r="73">
          <cell r="B73" t="str">
            <v>45348</v>
          </cell>
          <cell r="C73" t="str">
            <v>ENROCAMENTO DE PEDRA JOGADA COM PEDRA DETONADA</v>
          </cell>
          <cell r="D73" t="str">
            <v>M3</v>
          </cell>
          <cell r="E73">
            <v>9.9400000000000013</v>
          </cell>
        </row>
        <row r="74">
          <cell r="B74" t="str">
            <v>45350</v>
          </cell>
          <cell r="C74" t="str">
            <v>ALVENARIA DE TIJOLOS MACICOS PARA PAREDE DE 20 CM</v>
          </cell>
          <cell r="D74" t="str">
            <v>M2</v>
          </cell>
          <cell r="E74">
            <v>54.589999999999996</v>
          </cell>
        </row>
        <row r="75">
          <cell r="B75" t="str">
            <v>45360</v>
          </cell>
          <cell r="C75" t="str">
            <v>CHAPISCO</v>
          </cell>
          <cell r="D75" t="str">
            <v>M2</v>
          </cell>
          <cell r="E75">
            <v>3.14</v>
          </cell>
        </row>
        <row r="76">
          <cell r="B76" t="str">
            <v>46000</v>
          </cell>
          <cell r="C76" t="str">
            <v>TORRE DE MADEIRA PARA CRAVACAO DE TUBULAO (OAE)</v>
          </cell>
          <cell r="D76" t="str">
            <v>M</v>
          </cell>
          <cell r="E76">
            <v>369.75</v>
          </cell>
        </row>
        <row r="77">
          <cell r="B77" t="str">
            <v>46010</v>
          </cell>
          <cell r="C77" t="str">
            <v>ARGAMASSA DE CIMENTO E AREIA 1:4 PREPARO E MATERIAIS (O</v>
          </cell>
          <cell r="D77" t="str">
            <v>M3</v>
          </cell>
          <cell r="E77">
            <v>308.05999999999995</v>
          </cell>
        </row>
        <row r="78">
          <cell r="B78" t="str">
            <v>46020</v>
          </cell>
          <cell r="C78" t="str">
            <v>FORMAS DE MADEIRA (OAE)</v>
          </cell>
          <cell r="D78" t="str">
            <v>M2</v>
          </cell>
          <cell r="E78">
            <v>26.91</v>
          </cell>
        </row>
        <row r="79">
          <cell r="B79" t="str">
            <v>46030</v>
          </cell>
          <cell r="C79" t="str">
            <v>ARMADURA ACO CA-50 FORNEC. DOBR. E COLOCACAO (OAE)</v>
          </cell>
          <cell r="D79" t="str">
            <v>KG</v>
          </cell>
          <cell r="E79">
            <v>2.81</v>
          </cell>
        </row>
        <row r="80">
          <cell r="B80" t="str">
            <v>46040</v>
          </cell>
          <cell r="C80" t="str">
            <v>CONCRETO FCK 15 MPA  -  PREPARO LANCAMENTO E CURA  (OA</v>
          </cell>
          <cell r="D80" t="str">
            <v>M3</v>
          </cell>
          <cell r="E80">
            <v>157.4</v>
          </cell>
        </row>
        <row r="81">
          <cell r="B81" t="str">
            <v>46050</v>
          </cell>
          <cell r="C81" t="str">
            <v>CONCRETO FCK 18 MPA  -  PREPARO LANCAMENTO E CURA  (OA</v>
          </cell>
          <cell r="D81" t="str">
            <v>M3</v>
          </cell>
          <cell r="E81">
            <v>163.52000000000001</v>
          </cell>
        </row>
        <row r="82">
          <cell r="B82" t="str">
            <v>46070</v>
          </cell>
          <cell r="C82" t="str">
            <v>DEMOLICAO DE ESTRUTURA EM CONCRETO SIMPLES (OAE)</v>
          </cell>
          <cell r="D82" t="str">
            <v>M3</v>
          </cell>
          <cell r="E82">
            <v>30.71</v>
          </cell>
        </row>
        <row r="83">
          <cell r="B83" t="str">
            <v>46080</v>
          </cell>
          <cell r="C83" t="str">
            <v>DEMOLICAO DE ESTRUTURA EM CONCRETO ARMADO (OAE)</v>
          </cell>
          <cell r="D83" t="str">
            <v>M3</v>
          </cell>
          <cell r="E83">
            <v>55.55</v>
          </cell>
        </row>
        <row r="84">
          <cell r="B84" t="str">
            <v>46090</v>
          </cell>
          <cell r="C84" t="str">
            <v>ATERRO PARA VEDACAO DE ENSECADEIRAS (OAE)</v>
          </cell>
          <cell r="D84" t="str">
            <v>M3</v>
          </cell>
          <cell r="E84">
            <v>11.319999999999999</v>
          </cell>
        </row>
        <row r="85">
          <cell r="B85" t="str">
            <v>46100</v>
          </cell>
          <cell r="C85" t="str">
            <v>ENSECADEIRAS DUPLAS (OAE)</v>
          </cell>
          <cell r="D85" t="str">
            <v>M2</v>
          </cell>
          <cell r="E85">
            <v>173.13</v>
          </cell>
        </row>
        <row r="86">
          <cell r="B86" t="str">
            <v>46415</v>
          </cell>
          <cell r="C86" t="str">
            <v>MEIO-FIO DE CONCRETO - TIPO MF01-DNER</v>
          </cell>
          <cell r="D86" t="str">
            <v>M</v>
          </cell>
          <cell r="E86">
            <v>47.470000000000006</v>
          </cell>
        </row>
        <row r="87">
          <cell r="B87" t="str">
            <v>47000</v>
          </cell>
          <cell r="C87" t="str">
            <v>ESCAVACAO MANUAL DE MATERIAL DE 1A. CATEGORIA</v>
          </cell>
          <cell r="D87" t="str">
            <v>M3</v>
          </cell>
          <cell r="E87">
            <v>15.4</v>
          </cell>
        </row>
        <row r="88">
          <cell r="B88" t="str">
            <v>47004</v>
          </cell>
          <cell r="C88" t="str">
            <v>CONCRETO FCK 22 MPA  -  PREPARO LANCAMENTO E CURA</v>
          </cell>
          <cell r="D88" t="str">
            <v>M3</v>
          </cell>
          <cell r="E88">
            <v>175.76</v>
          </cell>
        </row>
        <row r="89">
          <cell r="B89" t="str">
            <v>47005</v>
          </cell>
          <cell r="C89" t="str">
            <v>FORMAS COM CHAPAS PLASTIFICADAS PARA CONCRETO APARE</v>
          </cell>
          <cell r="D89" t="str">
            <v>M2</v>
          </cell>
          <cell r="E89">
            <v>33.839999999999996</v>
          </cell>
        </row>
        <row r="90">
          <cell r="B90" t="str">
            <v>48000</v>
          </cell>
          <cell r="C90" t="str">
            <v>ESCAV. CARGA E TRANSP. DE MAT DE CORTE COM TRATOR E CARR</v>
          </cell>
          <cell r="D90" t="str">
            <v>M3</v>
          </cell>
          <cell r="E90">
            <v>2.63</v>
          </cell>
        </row>
        <row r="91">
          <cell r="B91" t="str">
            <v>48005</v>
          </cell>
          <cell r="C91" t="str">
            <v>ESCAV. E CARGA DE MAT. DE CORTE COM TRATOR E CARREGAD</v>
          </cell>
          <cell r="D91" t="str">
            <v>M3</v>
          </cell>
          <cell r="E91">
            <v>2.6599999999999997</v>
          </cell>
        </row>
        <row r="92">
          <cell r="B92" t="str">
            <v>48008</v>
          </cell>
          <cell r="C92" t="str">
            <v>ESCAV. DE CANAIS COM CARGA, TRANSP. E ESPALH. DE MATERI</v>
          </cell>
          <cell r="D92" t="str">
            <v>M3</v>
          </cell>
          <cell r="E92">
            <v>4.1100000000000003</v>
          </cell>
        </row>
        <row r="93">
          <cell r="B93" t="str">
            <v>48009</v>
          </cell>
          <cell r="C93" t="str">
            <v>ESCAVACAO DE CANAIS COM ESPALHAMENTO DO MATERIAL</v>
          </cell>
          <cell r="D93" t="str">
            <v>M3</v>
          </cell>
          <cell r="E93">
            <v>4.1100000000000003</v>
          </cell>
        </row>
        <row r="94">
          <cell r="B94" t="str">
            <v>48010</v>
          </cell>
          <cell r="C94" t="str">
            <v>ESC. CARGA E TRANSP. DE MAT. DE CORTE COM RETROESCAVA</v>
          </cell>
          <cell r="D94" t="str">
            <v>M3</v>
          </cell>
          <cell r="E94">
            <v>2.96</v>
          </cell>
        </row>
        <row r="95">
          <cell r="B95" t="str">
            <v>48015</v>
          </cell>
          <cell r="C95" t="str">
            <v>ESCAV. E CARGA DE MAT. DE CORTE COM RETROESCAVADEIRA</v>
          </cell>
          <cell r="D95" t="str">
            <v>M3</v>
          </cell>
          <cell r="E95">
            <v>3.9499999999999997</v>
          </cell>
        </row>
        <row r="96">
          <cell r="B96" t="str">
            <v>48020</v>
          </cell>
          <cell r="C96" t="str">
            <v>RECOLHIMENTO DE PEDRA DE MAO</v>
          </cell>
          <cell r="D96" t="str">
            <v>M3</v>
          </cell>
          <cell r="E96">
            <v>28.970000000000002</v>
          </cell>
        </row>
        <row r="97">
          <cell r="B97" t="str">
            <v>48030</v>
          </cell>
          <cell r="C97" t="str">
            <v>ESCAV. E CARGA MAT. P/REVESTIMENTO PRIMARIO</v>
          </cell>
          <cell r="D97" t="str">
            <v>M3</v>
          </cell>
          <cell r="E97">
            <v>3.17</v>
          </cell>
        </row>
        <row r="98">
          <cell r="B98" t="str">
            <v>48040</v>
          </cell>
          <cell r="C98" t="str">
            <v>ESCAVACAO MANUAL DE SOLOS</v>
          </cell>
          <cell r="D98" t="str">
            <v>M3</v>
          </cell>
          <cell r="E98">
            <v>4.54</v>
          </cell>
        </row>
        <row r="99">
          <cell r="B99" t="str">
            <v>48050</v>
          </cell>
          <cell r="C99" t="str">
            <v>ESCAVACAO DE VALAS COMRETROESCAVADEIRA</v>
          </cell>
          <cell r="D99" t="str">
            <v>M3</v>
          </cell>
          <cell r="E99">
            <v>3.92</v>
          </cell>
        </row>
        <row r="100">
          <cell r="B100" t="str">
            <v>48060</v>
          </cell>
          <cell r="C100" t="str">
            <v>COMPACTACAO DE ATERRO</v>
          </cell>
          <cell r="D100" t="str">
            <v>M3</v>
          </cell>
          <cell r="E100">
            <v>1.73</v>
          </cell>
        </row>
        <row r="101">
          <cell r="B101" t="str">
            <v>48070</v>
          </cell>
          <cell r="C101" t="str">
            <v>APILOAMENTO MANUAL DE SOLOS</v>
          </cell>
          <cell r="D101" t="str">
            <v>M3</v>
          </cell>
          <cell r="E101">
            <v>10.25</v>
          </cell>
        </row>
        <row r="102">
          <cell r="B102" t="str">
            <v>48080</v>
          </cell>
          <cell r="C102" t="str">
            <v>REGULARIZACAO DE PISTA</v>
          </cell>
          <cell r="D102" t="str">
            <v>M2</v>
          </cell>
          <cell r="E102">
            <v>0.75</v>
          </cell>
        </row>
        <row r="103">
          <cell r="B103" t="str">
            <v>48090</v>
          </cell>
          <cell r="C103" t="str">
            <v>ALVENARIA DE TIJOLOS MACICO DE 11 CM</v>
          </cell>
          <cell r="D103" t="str">
            <v>M2</v>
          </cell>
          <cell r="E103">
            <v>32.67</v>
          </cell>
        </row>
        <row r="104">
          <cell r="B104" t="str">
            <v>48092</v>
          </cell>
          <cell r="C104" t="str">
            <v>ALVENARIA DE TIJOLOS FURADOS, ESPESSURA DE 10CM, CHAPI</v>
          </cell>
          <cell r="D104" t="str">
            <v>M2</v>
          </cell>
          <cell r="E104">
            <v>24.68</v>
          </cell>
        </row>
        <row r="105">
          <cell r="B105" t="str">
            <v>48100</v>
          </cell>
          <cell r="C105" t="str">
            <v>ALVENARIA DE PEDRA DE MAO ARGAMASSADA DE 15 CM</v>
          </cell>
          <cell r="D105" t="str">
            <v>M2</v>
          </cell>
          <cell r="E105">
            <v>40.04</v>
          </cell>
        </row>
        <row r="106">
          <cell r="B106" t="str">
            <v>48130</v>
          </cell>
          <cell r="C106" t="str">
            <v>PLANTIO DE GRAMA POR MUDAS</v>
          </cell>
          <cell r="D106" t="str">
            <v>M2</v>
          </cell>
          <cell r="E106">
            <v>1.84</v>
          </cell>
        </row>
        <row r="107">
          <cell r="B107" t="str">
            <v>48150</v>
          </cell>
          <cell r="C107" t="str">
            <v>REATERRO E APILOAMENTO EM CAMADAS DE 20 CM</v>
          </cell>
          <cell r="D107" t="str">
            <v>M3</v>
          </cell>
          <cell r="E107">
            <v>6.29</v>
          </cell>
        </row>
        <row r="108">
          <cell r="B108" t="str">
            <v>49000</v>
          </cell>
          <cell r="C108" t="str">
            <v>PMF (NA USINA) PARA CONSERVACAO RODOVIARIA</v>
          </cell>
          <cell r="D108" t="str">
            <v>T</v>
          </cell>
          <cell r="E108">
            <v>13.89</v>
          </cell>
        </row>
        <row r="109">
          <cell r="B109" t="str">
            <v>49010</v>
          </cell>
          <cell r="C109" t="str">
            <v>CAUQ (NA USINA) - PARA CONSERVACAO RODOVIARIA</v>
          </cell>
          <cell r="D109" t="str">
            <v>T</v>
          </cell>
          <cell r="E109">
            <v>38.5</v>
          </cell>
        </row>
        <row r="110">
          <cell r="B110" t="str">
            <v>49011</v>
          </cell>
          <cell r="C110" t="str">
            <v>COMBATE A EXSUDACAO COM AREIA(DNER)</v>
          </cell>
          <cell r="D110" t="str">
            <v>M2</v>
          </cell>
          <cell r="E110">
            <v>0.27</v>
          </cell>
        </row>
        <row r="111">
          <cell r="B111" t="str">
            <v>49020</v>
          </cell>
          <cell r="C111" t="str">
            <v>LIMPEZA DE BUEIRO</v>
          </cell>
          <cell r="D111" t="str">
            <v>M3</v>
          </cell>
          <cell r="E111">
            <v>11.73</v>
          </cell>
        </row>
        <row r="112">
          <cell r="B112" t="str">
            <v>49022</v>
          </cell>
          <cell r="C112" t="str">
            <v>DESOBSTRUCAO DE CAIXAS COLETORAS</v>
          </cell>
          <cell r="D112" t="str">
            <v>UNID</v>
          </cell>
          <cell r="E112">
            <v>19.77</v>
          </cell>
        </row>
        <row r="113">
          <cell r="B113" t="str">
            <v>49024</v>
          </cell>
          <cell r="C113" t="str">
            <v>DESOBSTRUCAO DE GALERIAS D=60CM</v>
          </cell>
          <cell r="D113" t="str">
            <v>M</v>
          </cell>
          <cell r="E113">
            <v>9.7999999999999989</v>
          </cell>
        </row>
        <row r="114">
          <cell r="B114" t="str">
            <v>49030</v>
          </cell>
          <cell r="C114" t="str">
            <v>LIMPEZA DE CAIXA COLETORA</v>
          </cell>
          <cell r="D114" t="str">
            <v>UNID</v>
          </cell>
          <cell r="E114">
            <v>15.450000000000001</v>
          </cell>
        </row>
        <row r="115">
          <cell r="B115" t="str">
            <v>49040</v>
          </cell>
          <cell r="C115" t="str">
            <v>LIMPEZA DE SARJETA E MEIO-FIO</v>
          </cell>
          <cell r="D115" t="str">
            <v>M</v>
          </cell>
          <cell r="E115">
            <v>0.19</v>
          </cell>
        </row>
        <row r="116">
          <cell r="B116" t="str">
            <v>49050</v>
          </cell>
          <cell r="C116" t="str">
            <v>LIMPEZA E PINTURA DE PONTES</v>
          </cell>
          <cell r="D116" t="str">
            <v>M</v>
          </cell>
          <cell r="E116">
            <v>4.54</v>
          </cell>
        </row>
        <row r="117">
          <cell r="B117" t="str">
            <v>49055</v>
          </cell>
          <cell r="C117" t="str">
            <v>LIMPEZA DE PLACAS DE SINALIZACAO</v>
          </cell>
          <cell r="D117" t="str">
            <v>M2</v>
          </cell>
          <cell r="E117">
            <v>2.25</v>
          </cell>
        </row>
        <row r="118">
          <cell r="B118" t="str">
            <v>49056</v>
          </cell>
          <cell r="C118" t="str">
            <v>CAIACAO</v>
          </cell>
          <cell r="D118" t="str">
            <v>M2</v>
          </cell>
          <cell r="E118">
            <v>0.6</v>
          </cell>
        </row>
        <row r="119">
          <cell r="B119" t="str">
            <v>49057</v>
          </cell>
          <cell r="C119" t="str">
            <v>ANDAIMES SUSPENSOS PARA OBRAS DE RESTAURACAO DE PON</v>
          </cell>
          <cell r="D119" t="str">
            <v>M2</v>
          </cell>
          <cell r="E119">
            <v>24.489999999999995</v>
          </cell>
        </row>
        <row r="120">
          <cell r="B120" t="str">
            <v>49060</v>
          </cell>
          <cell r="C120" t="str">
            <v>LIMPEZA MANUAL DE VALETA</v>
          </cell>
          <cell r="D120" t="str">
            <v>M</v>
          </cell>
          <cell r="E120">
            <v>0.39</v>
          </cell>
        </row>
        <row r="121">
          <cell r="B121" t="str">
            <v>49065</v>
          </cell>
          <cell r="C121" t="str">
            <v>CAPINA MANUAL</v>
          </cell>
          <cell r="D121" t="str">
            <v>M2</v>
          </cell>
          <cell r="E121">
            <v>0.31</v>
          </cell>
        </row>
        <row r="122">
          <cell r="B122" t="str">
            <v>49070</v>
          </cell>
          <cell r="C122" t="str">
            <v>PINTURA DE SARJETA E MEIO-FIO</v>
          </cell>
          <cell r="D122" t="str">
            <v>M</v>
          </cell>
          <cell r="E122">
            <v>0.23</v>
          </cell>
        </row>
        <row r="123">
          <cell r="B123" t="str">
            <v>49080</v>
          </cell>
          <cell r="C123" t="str">
            <v>RECONFORMACAO DE ACOSTAMENTO NAO PAVIMENTADO</v>
          </cell>
          <cell r="D123" t="str">
            <v>M2</v>
          </cell>
          <cell r="E123">
            <v>0.01</v>
          </cell>
        </row>
        <row r="124">
          <cell r="B124" t="str">
            <v>49090</v>
          </cell>
          <cell r="C124" t="str">
            <v>RECONFORMACAO DE PISTA NAO PAVIMENTADA</v>
          </cell>
          <cell r="D124" t="str">
            <v>M2</v>
          </cell>
          <cell r="E124">
            <v>0.05</v>
          </cell>
        </row>
        <row r="125">
          <cell r="B125" t="str">
            <v>49091</v>
          </cell>
          <cell r="C125" t="str">
            <v>RECONFORMACAO DE PISTA NAO PAVIMENTADA</v>
          </cell>
          <cell r="D125" t="str">
            <v>HA</v>
          </cell>
          <cell r="E125">
            <v>470.09</v>
          </cell>
        </row>
        <row r="126">
          <cell r="B126" t="str">
            <v>49092</v>
          </cell>
          <cell r="C126" t="str">
            <v>RECONSTITUICAO DO SUB-LEITO</v>
          </cell>
          <cell r="D126" t="str">
            <v>M3</v>
          </cell>
          <cell r="E126">
            <v>1.49</v>
          </cell>
        </row>
        <row r="127">
          <cell r="B127" t="str">
            <v>49100</v>
          </cell>
          <cell r="C127" t="str">
            <v>RECOMPOSICAO DE BUEIRO DE CONCRETO</v>
          </cell>
          <cell r="D127" t="str">
            <v>M</v>
          </cell>
          <cell r="E127">
            <v>221.04</v>
          </cell>
        </row>
        <row r="128">
          <cell r="B128" t="str">
            <v>49105</v>
          </cell>
          <cell r="C128" t="str">
            <v>RECOMPOSICAO DE BUEIRO METALICO</v>
          </cell>
          <cell r="D128" t="str">
            <v>M</v>
          </cell>
          <cell r="E128">
            <v>934.67</v>
          </cell>
        </row>
        <row r="129">
          <cell r="B129" t="str">
            <v>49110</v>
          </cell>
          <cell r="C129" t="str">
            <v>RECOMPOSICAO DE BUEIRO DE CONCRETO COMLASTRO DE BRITA</v>
          </cell>
          <cell r="D129" t="str">
            <v>M</v>
          </cell>
          <cell r="E129">
            <v>68.05</v>
          </cell>
        </row>
        <row r="130">
          <cell r="B130" t="str">
            <v>49120</v>
          </cell>
          <cell r="C130" t="str">
            <v>RECOMPOSICAO DE GUARDA-CORPO</v>
          </cell>
          <cell r="D130" t="str">
            <v>M</v>
          </cell>
          <cell r="E130">
            <v>62.45000000000001</v>
          </cell>
        </row>
        <row r="131">
          <cell r="B131" t="str">
            <v>49123</v>
          </cell>
          <cell r="C131" t="str">
            <v>RECOMPOSICAO DE DEFENSA METALICA</v>
          </cell>
          <cell r="D131" t="str">
            <v>M</v>
          </cell>
          <cell r="E131">
            <v>69.84</v>
          </cell>
        </row>
        <row r="132">
          <cell r="B132" t="str">
            <v>49130</v>
          </cell>
          <cell r="C132" t="str">
            <v>RECOMPOSICAO DE PLACAS DE CONCRETO</v>
          </cell>
          <cell r="D132" t="str">
            <v>M3</v>
          </cell>
          <cell r="E132">
            <v>223.6</v>
          </cell>
        </row>
        <row r="133">
          <cell r="B133" t="str">
            <v>49131</v>
          </cell>
          <cell r="C133" t="str">
            <v>RECOMPOSICAO DE SARJETAS REVESTIDAS E MEIO FIO</v>
          </cell>
          <cell r="D133" t="str">
            <v>M</v>
          </cell>
          <cell r="E133">
            <v>22.16</v>
          </cell>
        </row>
        <row r="134">
          <cell r="B134" t="str">
            <v>49132</v>
          </cell>
          <cell r="C134" t="str">
            <v>RECOMPOSICAO DE SARJETA NAO REVESTIDA</v>
          </cell>
          <cell r="D134" t="str">
            <v>M</v>
          </cell>
          <cell r="E134">
            <v>1.19</v>
          </cell>
        </row>
        <row r="135">
          <cell r="B135" t="str">
            <v>49133</v>
          </cell>
          <cell r="C135" t="str">
            <v>RECOMPOSICAO DE VALETA REVESTIDA</v>
          </cell>
          <cell r="D135" t="str">
            <v>M</v>
          </cell>
          <cell r="E135">
            <v>29.36</v>
          </cell>
        </row>
        <row r="136">
          <cell r="B136" t="str">
            <v>49134</v>
          </cell>
          <cell r="C136" t="str">
            <v>RECOMPOSICAO DE VALETA NAO REVESTIDA</v>
          </cell>
          <cell r="D136" t="str">
            <v>M</v>
          </cell>
          <cell r="E136">
            <v>2.72</v>
          </cell>
        </row>
        <row r="137">
          <cell r="B137" t="str">
            <v>49135</v>
          </cell>
          <cell r="C137" t="str">
            <v>RECOMPOSICAO DE SINALIZACAO VERTICAL</v>
          </cell>
          <cell r="D137" t="str">
            <v>M2</v>
          </cell>
          <cell r="E137">
            <v>28.43</v>
          </cell>
        </row>
        <row r="138">
          <cell r="B138" t="str">
            <v>49140</v>
          </cell>
          <cell r="C138" t="str">
            <v>RECOMPOSICAO DE REVESTIMENTO COM CAUQ</v>
          </cell>
          <cell r="D138" t="str">
            <v>M3</v>
          </cell>
          <cell r="E138">
            <v>210.3</v>
          </cell>
        </row>
        <row r="139">
          <cell r="B139" t="str">
            <v>49150</v>
          </cell>
          <cell r="C139" t="str">
            <v>RECOMPOSICAO DE REVESTIMENTO PRIMARIO</v>
          </cell>
          <cell r="D139" t="str">
            <v>M3</v>
          </cell>
          <cell r="E139">
            <v>4.4600000000000009</v>
          </cell>
        </row>
        <row r="140">
          <cell r="B140" t="str">
            <v>49154</v>
          </cell>
          <cell r="C140" t="str">
            <v>RECOMPOSICAO MANUAL DE ATERRO</v>
          </cell>
          <cell r="D140" t="str">
            <v>M3</v>
          </cell>
          <cell r="E140">
            <v>44.51</v>
          </cell>
        </row>
        <row r="141">
          <cell r="B141" t="str">
            <v>49155</v>
          </cell>
          <cell r="C141" t="str">
            <v>RECOMPOSICAO MECANICA DE ATERRO</v>
          </cell>
          <cell r="D141" t="str">
            <v>M3</v>
          </cell>
          <cell r="E141">
            <v>17.590000000000003</v>
          </cell>
        </row>
        <row r="142">
          <cell r="B142" t="str">
            <v>49160</v>
          </cell>
          <cell r="C142" t="str">
            <v>RECONSTRUCAO DE PAVIMENTO COMBASE DE BRITA GRADUADA</v>
          </cell>
          <cell r="D142" t="str">
            <v>M3</v>
          </cell>
          <cell r="E142">
            <v>74.039999999999992</v>
          </cell>
        </row>
        <row r="143">
          <cell r="B143" t="str">
            <v>49161</v>
          </cell>
          <cell r="C143" t="str">
            <v>SELAGEM DE TRINCA</v>
          </cell>
          <cell r="D143" t="str">
            <v>L</v>
          </cell>
          <cell r="E143">
            <v>2.7299999999999995</v>
          </cell>
        </row>
        <row r="144">
          <cell r="B144" t="str">
            <v>49170</v>
          </cell>
          <cell r="C144" t="str">
            <v>REMENDO PROFUNDO</v>
          </cell>
          <cell r="D144" t="str">
            <v>M3</v>
          </cell>
          <cell r="E144">
            <v>204.60999999999999</v>
          </cell>
        </row>
        <row r="145">
          <cell r="B145" t="str">
            <v>49171</v>
          </cell>
          <cell r="C145" t="str">
            <v>REMENDO PROFUNDO COM CAUQ</v>
          </cell>
          <cell r="D145" t="str">
            <v>M3</v>
          </cell>
          <cell r="E145">
            <v>218.68999999999997</v>
          </cell>
        </row>
        <row r="146">
          <cell r="B146" t="str">
            <v>49180</v>
          </cell>
          <cell r="C146" t="str">
            <v>REMOCAO MECANIZADA DE BARREIRAS</v>
          </cell>
          <cell r="D146" t="str">
            <v>M3</v>
          </cell>
          <cell r="E146">
            <v>7.81</v>
          </cell>
        </row>
        <row r="147">
          <cell r="B147" t="str">
            <v>49181</v>
          </cell>
          <cell r="C147" t="str">
            <v>REMOCAO MANUAL DE BARREIRA</v>
          </cell>
          <cell r="D147" t="str">
            <v>M3</v>
          </cell>
          <cell r="E147">
            <v>24.139999999999997</v>
          </cell>
        </row>
        <row r="148">
          <cell r="B148" t="str">
            <v>49185</v>
          </cell>
          <cell r="C148" t="str">
            <v>REPAROS EM PONTES DE MADEIRA</v>
          </cell>
          <cell r="D148" t="str">
            <v>M</v>
          </cell>
          <cell r="E148">
            <v>66.209999999999994</v>
          </cell>
        </row>
        <row r="149">
          <cell r="B149" t="str">
            <v>49190</v>
          </cell>
          <cell r="C149" t="str">
            <v>ROCADA MANUAL</v>
          </cell>
          <cell r="D149" t="str">
            <v>M2</v>
          </cell>
          <cell r="E149">
            <v>0.12</v>
          </cell>
        </row>
        <row r="150">
          <cell r="B150" t="str">
            <v>49200</v>
          </cell>
          <cell r="C150" t="str">
            <v>ROCADA MECANIZADA</v>
          </cell>
          <cell r="D150" t="str">
            <v>HA</v>
          </cell>
          <cell r="E150">
            <v>104.35</v>
          </cell>
        </row>
        <row r="151">
          <cell r="B151" t="str">
            <v>49210</v>
          </cell>
          <cell r="C151" t="str">
            <v>ROCADA MECANIZADA COSTAL</v>
          </cell>
          <cell r="D151" t="str">
            <v>M2</v>
          </cell>
          <cell r="E151">
            <v>0.05</v>
          </cell>
        </row>
        <row r="152">
          <cell r="B152" t="str">
            <v>49220</v>
          </cell>
          <cell r="C152" t="str">
            <v>TAPA BURACO COM CAUQ</v>
          </cell>
          <cell r="D152" t="str">
            <v>M3</v>
          </cell>
          <cell r="E152">
            <v>412.58</v>
          </cell>
        </row>
        <row r="153">
          <cell r="B153" t="str">
            <v>49230</v>
          </cell>
          <cell r="C153" t="str">
            <v>TAPA BURACO COM PMF</v>
          </cell>
          <cell r="D153" t="str">
            <v>M3</v>
          </cell>
          <cell r="E153">
            <v>330.47</v>
          </cell>
        </row>
        <row r="154">
          <cell r="B154" t="str">
            <v>49301</v>
          </cell>
          <cell r="C154" t="str">
            <v>ESC. MEC. DE VALAS P/OBRAS DE ARTE CORRENTES - 1A CATEG</v>
          </cell>
          <cell r="D154" t="str">
            <v>M3</v>
          </cell>
          <cell r="E154">
            <v>4.54</v>
          </cell>
        </row>
        <row r="155">
          <cell r="B155" t="str">
            <v>49302</v>
          </cell>
          <cell r="C155" t="str">
            <v>REATERRO E APILOAMENTO EM CAMADAS DE 20 CM</v>
          </cell>
          <cell r="D155" t="str">
            <v>M3</v>
          </cell>
          <cell r="E155">
            <v>6.6</v>
          </cell>
        </row>
        <row r="156">
          <cell r="B156" t="str">
            <v>49303</v>
          </cell>
          <cell r="C156" t="str">
            <v>BRITA GRADUADA (NA USINA) PARA CONSERVACAO RODOVIARIA</v>
          </cell>
          <cell r="D156" t="str">
            <v>T</v>
          </cell>
          <cell r="E156">
            <v>11.64</v>
          </cell>
        </row>
        <row r="157">
          <cell r="B157" t="str">
            <v>49400</v>
          </cell>
          <cell r="C157" t="str">
            <v>HORA MAQUINA - TRATOR COM LAMINA 140 HP</v>
          </cell>
          <cell r="D157" t="str">
            <v>H</v>
          </cell>
          <cell r="E157">
            <v>59.2</v>
          </cell>
        </row>
        <row r="158">
          <cell r="B158" t="str">
            <v>49401</v>
          </cell>
          <cell r="C158" t="str">
            <v>HORA MAQUINA - CARREGADEIRA DE PNEUS 73 HP</v>
          </cell>
          <cell r="D158" t="str">
            <v>H</v>
          </cell>
          <cell r="E158">
            <v>55.65</v>
          </cell>
        </row>
        <row r="159">
          <cell r="B159" t="str">
            <v>49402</v>
          </cell>
          <cell r="C159" t="str">
            <v>HORA MAQUINA - MOTONIVELADORA 125 HP</v>
          </cell>
          <cell r="D159" t="str">
            <v>H</v>
          </cell>
          <cell r="E159">
            <v>78.22</v>
          </cell>
        </row>
        <row r="160">
          <cell r="B160" t="str">
            <v>49403</v>
          </cell>
          <cell r="C160" t="str">
            <v>HORA MAQUINA - COMPACTADOR VIBRATORIO AUTOPROPELIDO</v>
          </cell>
          <cell r="D160" t="str">
            <v>H</v>
          </cell>
          <cell r="E160">
            <v>56.29</v>
          </cell>
        </row>
        <row r="161">
          <cell r="B161" t="str">
            <v>49404</v>
          </cell>
          <cell r="C161" t="str">
            <v>HORA MAQUINA - CAMINHAO BASCULANTE SIMPLES 204 HP</v>
          </cell>
          <cell r="D161" t="str">
            <v>H</v>
          </cell>
          <cell r="E161">
            <v>71.47</v>
          </cell>
        </row>
        <row r="162">
          <cell r="B162" t="str">
            <v>49405</v>
          </cell>
          <cell r="C162" t="str">
            <v>HORA MAQUINA - RETROESCAVADEIRA 76 HP</v>
          </cell>
          <cell r="D162" t="str">
            <v>H</v>
          </cell>
          <cell r="E162">
            <v>34.590000000000003</v>
          </cell>
        </row>
        <row r="163">
          <cell r="B163" t="str">
            <v>49406</v>
          </cell>
          <cell r="C163" t="str">
            <v>HORA MAQUINA - ESCAVADEIRA HIDRAULICA 93 HP</v>
          </cell>
          <cell r="D163" t="str">
            <v>H</v>
          </cell>
          <cell r="E163">
            <v>50.04</v>
          </cell>
        </row>
        <row r="164">
          <cell r="B164" t="str">
            <v>49410</v>
          </cell>
          <cell r="C164" t="str">
            <v>HORA-MAQUINA DE ESCAVADEIRA DRAG-LINE</v>
          </cell>
          <cell r="D164" t="str">
            <v>H</v>
          </cell>
          <cell r="E164">
            <v>69.22</v>
          </cell>
        </row>
        <row r="165">
          <cell r="B165" t="str">
            <v>49412</v>
          </cell>
          <cell r="C165" t="str">
            <v>HORA-MAQUINA DE ESCAVADEIRA CASE-POCLAIN 988</v>
          </cell>
          <cell r="D165" t="str">
            <v>H</v>
          </cell>
          <cell r="E165">
            <v>87.06</v>
          </cell>
        </row>
        <row r="166">
          <cell r="B166" t="str">
            <v>49414</v>
          </cell>
          <cell r="C166" t="str">
            <v>HORA-MAQUINA DE CARREGADEIRA MF-86</v>
          </cell>
          <cell r="D166" t="str">
            <v>H</v>
          </cell>
          <cell r="E166">
            <v>36.869999999999997</v>
          </cell>
        </row>
        <row r="167">
          <cell r="B167" t="str">
            <v>49416</v>
          </cell>
          <cell r="C167" t="str">
            <v>HORA-MAQUINA DE CAMINHAO LK 1621/42 - SIMPLES</v>
          </cell>
          <cell r="D167" t="str">
            <v>H</v>
          </cell>
          <cell r="E167">
            <v>45.15</v>
          </cell>
        </row>
        <row r="168">
          <cell r="B168" t="str">
            <v>49500</v>
          </cell>
          <cell r="C168" t="str">
            <v>TRANSPORTE LOCAL COMCAMINHAO BASCULANTE (PARA MICROB</v>
          </cell>
          <cell r="D168" t="str">
            <v>TON</v>
          </cell>
          <cell r="E168">
            <v>1.88</v>
          </cell>
        </row>
        <row r="169">
          <cell r="B169" t="str">
            <v>49510</v>
          </cell>
          <cell r="C169" t="str">
            <v>TRANSPORTE LOCAL COMCAMINHAO BASCULANTE (PARA MICROB</v>
          </cell>
          <cell r="D169" t="str">
            <v>TON</v>
          </cell>
          <cell r="E169">
            <v>0.9</v>
          </cell>
        </row>
        <row r="170">
          <cell r="B170" t="str">
            <v>49520</v>
          </cell>
          <cell r="C170" t="str">
            <v>TRANSPORTE COMERCIAL COMCAM. BASCULANTE (PARA MICROBA</v>
          </cell>
          <cell r="D170" t="str">
            <v>TON</v>
          </cell>
          <cell r="E170">
            <v>0.39</v>
          </cell>
        </row>
        <row r="171">
          <cell r="B171" t="str">
            <v>49530</v>
          </cell>
          <cell r="C171" t="str">
            <v>TRANSPORTE LOCAL COM CAMINHAO BASCULANTE ROD. PAVIM</v>
          </cell>
          <cell r="D171" t="str">
            <v>TN</v>
          </cell>
          <cell r="E171">
            <v>0.71</v>
          </cell>
        </row>
        <row r="172">
          <cell r="B172" t="str">
            <v>49540</v>
          </cell>
          <cell r="C172" t="str">
            <v>TRANSPORTE LOCAL COM CAMINHAO BASCULANTE ROD.NAO PA</v>
          </cell>
          <cell r="D172" t="str">
            <v>TN</v>
          </cell>
          <cell r="E172">
            <v>0.86</v>
          </cell>
        </row>
        <row r="173">
          <cell r="B173" t="str">
            <v>49550</v>
          </cell>
          <cell r="C173" t="str">
            <v>TRANSPORTE LOCAL COM CAMINHAO BASCULANTE (CTE)</v>
          </cell>
          <cell r="D173" t="str">
            <v>TN</v>
          </cell>
          <cell r="E173">
            <v>0.71</v>
          </cell>
        </row>
        <row r="174">
          <cell r="B174" t="str">
            <v>49560</v>
          </cell>
          <cell r="C174" t="str">
            <v>TRANSPORTE LOCAL COM CAMINHAO CARROCERIA ROD. PAVIM</v>
          </cell>
          <cell r="D174" t="str">
            <v>TN</v>
          </cell>
          <cell r="E174">
            <v>0.56999999999999995</v>
          </cell>
        </row>
        <row r="175">
          <cell r="B175" t="str">
            <v>49570</v>
          </cell>
          <cell r="C175" t="str">
            <v>TRANSPORTE LOCAL COM CAMINHAO CARROCERIA ROD.NAO PA</v>
          </cell>
          <cell r="D175" t="str">
            <v>TN</v>
          </cell>
          <cell r="E175">
            <v>0.42</v>
          </cell>
        </row>
        <row r="176">
          <cell r="B176" t="str">
            <v>49580</v>
          </cell>
          <cell r="C176" t="str">
            <v>TRANSPORTE LOCAL COM CAMINHAO CARROCERIA (CTE)</v>
          </cell>
          <cell r="D176" t="str">
            <v>TN</v>
          </cell>
          <cell r="E176">
            <v>3.4</v>
          </cell>
        </row>
        <row r="177">
          <cell r="B177" t="str">
            <v>49590</v>
          </cell>
          <cell r="C177" t="str">
            <v>TRANSPORTE COMERCIAL COMCAMINHAO BASCULANTE ROD.PAVI</v>
          </cell>
          <cell r="D177" t="str">
            <v>TN</v>
          </cell>
          <cell r="E177">
            <v>0.56999999999999995</v>
          </cell>
        </row>
        <row r="178">
          <cell r="B178" t="str">
            <v>49600</v>
          </cell>
          <cell r="C178" t="str">
            <v>TRANSPORTE COMERCIAL COMCAMINHAO BASCULANTE ROD.N.PA</v>
          </cell>
          <cell r="D178" t="str">
            <v>TN</v>
          </cell>
          <cell r="E178">
            <v>0.71</v>
          </cell>
        </row>
        <row r="179">
          <cell r="B179" t="str">
            <v>49610</v>
          </cell>
          <cell r="C179" t="str">
            <v>TRANSPORTE COMERCIAL COMCAMINHAO CARROCERIA ROD. PAVI</v>
          </cell>
          <cell r="D179" t="str">
            <v>TN</v>
          </cell>
          <cell r="E179">
            <v>0.33</v>
          </cell>
        </row>
        <row r="180">
          <cell r="B180" t="str">
            <v>49620</v>
          </cell>
          <cell r="C180" t="str">
            <v>TRANSPORTE COMERCIAL COMCAMINHAO CARROCERIA ROD.N.PA</v>
          </cell>
          <cell r="D180" t="str">
            <v>TN</v>
          </cell>
          <cell r="E180">
            <v>0.42</v>
          </cell>
        </row>
        <row r="181">
          <cell r="B181" t="str">
            <v>49630</v>
          </cell>
          <cell r="C181" t="str">
            <v>CONCRETO FCK 15 MPA - FUNDAÇÕES</v>
          </cell>
          <cell r="D181" t="str">
            <v>M3</v>
          </cell>
          <cell r="E181">
            <v>136.77000000000001</v>
          </cell>
        </row>
        <row r="182">
          <cell r="B182" t="str">
            <v>49640</v>
          </cell>
          <cell r="C182" t="str">
            <v>ARMADURA ACO CA-50  - FUNDAÇÕES - FORNEC / BENEFICIAMENTO</v>
          </cell>
          <cell r="D182" t="str">
            <v>KG</v>
          </cell>
          <cell r="E182">
            <v>1.91</v>
          </cell>
        </row>
        <row r="183">
          <cell r="B183" t="str">
            <v>49650</v>
          </cell>
          <cell r="C183" t="str">
            <v>LANÇAMENTO DE CONCRETO COM BOMBA</v>
          </cell>
          <cell r="D183" t="str">
            <v>M3</v>
          </cell>
          <cell r="E183">
            <v>18.13</v>
          </cell>
        </row>
        <row r="184">
          <cell r="B184" t="str">
            <v>49660</v>
          </cell>
          <cell r="C184" t="str">
            <v>LANÇAMENTO DE CONCRETO COM GUINDASTE</v>
          </cell>
          <cell r="D184" t="str">
            <v>M3</v>
          </cell>
          <cell r="E184">
            <v>24.94</v>
          </cell>
        </row>
        <row r="185">
          <cell r="B185" t="str">
            <v>49670</v>
          </cell>
          <cell r="C185" t="str">
            <v>LANÇAMENTO DE CONCRETO DESCARGA DIRETA</v>
          </cell>
          <cell r="D185" t="str">
            <v>M3</v>
          </cell>
          <cell r="E185">
            <v>1.63</v>
          </cell>
        </row>
        <row r="186">
          <cell r="B186" t="str">
            <v>49680</v>
          </cell>
          <cell r="C186" t="str">
            <v>ARMADURA AÇO CA-50 - COLOCAÇÃO</v>
          </cell>
          <cell r="D186" t="str">
            <v>KG</v>
          </cell>
          <cell r="E186">
            <v>0.5</v>
          </cell>
        </row>
        <row r="187">
          <cell r="B187" t="str">
            <v>49690</v>
          </cell>
          <cell r="C187" t="str">
            <v>CONCRETO PROJETADO</v>
          </cell>
          <cell r="D187" t="str">
            <v>M3</v>
          </cell>
          <cell r="E187">
            <v>336.24</v>
          </cell>
        </row>
        <row r="188">
          <cell r="B188" t="str">
            <v>49700</v>
          </cell>
          <cell r="C188" t="str">
            <v>PATIO DE VIGAS PRÉ-MOLDADAS</v>
          </cell>
          <cell r="D188" t="str">
            <v>UN</v>
          </cell>
          <cell r="E188">
            <v>25097.66</v>
          </cell>
        </row>
        <row r="189">
          <cell r="B189" t="str">
            <v>49750</v>
          </cell>
          <cell r="C189" t="str">
            <v>REBOCO E=3MM</v>
          </cell>
          <cell r="D189" t="str">
            <v>M2</v>
          </cell>
          <cell r="E189">
            <v>7.38</v>
          </cell>
        </row>
        <row r="190">
          <cell r="B190" t="str">
            <v>49800</v>
          </cell>
          <cell r="C190" t="str">
            <v>CONCRETO FCK=20 MPA - BOMBEÁVEL - C/ SLUMP 22</v>
          </cell>
          <cell r="D190" t="str">
            <v>M3</v>
          </cell>
          <cell r="E190">
            <v>178.29999999999998</v>
          </cell>
        </row>
        <row r="191">
          <cell r="B191" t="str">
            <v>49805</v>
          </cell>
          <cell r="C191" t="str">
            <v>BASES DE CONCRETO PARA PLACAS &lt;= 1,50 M²</v>
          </cell>
          <cell r="D191" t="str">
            <v>UNID</v>
          </cell>
          <cell r="E191">
            <v>78.91</v>
          </cell>
        </row>
        <row r="192">
          <cell r="B192" t="str">
            <v>49806</v>
          </cell>
          <cell r="C192" t="str">
            <v>BASES DE CONCRETO PARA PLACAS &gt; 1,50 M²</v>
          </cell>
          <cell r="D192" t="str">
            <v>UNID</v>
          </cell>
          <cell r="E192">
            <v>147.63</v>
          </cell>
        </row>
        <row r="193">
          <cell r="B193" t="str">
            <v>49807</v>
          </cell>
          <cell r="C193" t="str">
            <v>FORMA COMUM PARA SARJETAS E VALETAS</v>
          </cell>
          <cell r="D193" t="str">
            <v>M2</v>
          </cell>
          <cell r="E193">
            <v>7.3500000000000005</v>
          </cell>
        </row>
        <row r="194">
          <cell r="B194" t="str">
            <v>13010</v>
          </cell>
          <cell r="C194" t="str">
            <v>BRITA COMERCIAL</v>
          </cell>
          <cell r="D194" t="str">
            <v>M3</v>
          </cell>
          <cell r="E194" t="str">
            <v>17,50</v>
          </cell>
        </row>
        <row r="195">
          <cell r="B195" t="str">
            <v>13011</v>
          </cell>
          <cell r="C195" t="str">
            <v>PEDRISCO</v>
          </cell>
          <cell r="D195" t="str">
            <v>M3</v>
          </cell>
          <cell r="E195">
            <v>18.5</v>
          </cell>
        </row>
        <row r="196">
          <cell r="B196" t="str">
            <v>13012</v>
          </cell>
          <cell r="C196" t="str">
            <v>PÓ DE PEDRA</v>
          </cell>
          <cell r="D196" t="str">
            <v>M3</v>
          </cell>
          <cell r="E196">
            <v>17.3</v>
          </cell>
        </row>
        <row r="197">
          <cell r="B197" t="str">
            <v>13013</v>
          </cell>
          <cell r="C197" t="str">
            <v>PEDRA PULMÃO</v>
          </cell>
          <cell r="D197" t="str">
            <v>M3</v>
          </cell>
          <cell r="E197">
            <v>16.5</v>
          </cell>
        </row>
        <row r="198">
          <cell r="B198" t="str">
            <v>13019</v>
          </cell>
          <cell r="C198" t="str">
            <v>CINZA</v>
          </cell>
          <cell r="D198" t="str">
            <v>KG</v>
          </cell>
          <cell r="E198">
            <v>0.26</v>
          </cell>
        </row>
        <row r="199">
          <cell r="B199" t="str">
            <v>13020</v>
          </cell>
          <cell r="C199" t="str">
            <v>AREIA COMERCIAL</v>
          </cell>
          <cell r="D199" t="str">
            <v>M3</v>
          </cell>
          <cell r="E199">
            <v>14</v>
          </cell>
        </row>
        <row r="200">
          <cell r="B200" t="str">
            <v>13021</v>
          </cell>
          <cell r="C200" t="str">
            <v>AREIA PARA FUNDAÇÕES</v>
          </cell>
          <cell r="D200" t="str">
            <v>M3</v>
          </cell>
          <cell r="E200">
            <v>6</v>
          </cell>
        </row>
        <row r="201">
          <cell r="B201" t="str">
            <v>13030</v>
          </cell>
          <cell r="C201" t="str">
            <v>LAJOTA DE CONCRETO DE 10 CM X 30 CM</v>
          </cell>
          <cell r="D201" t="str">
            <v>M2</v>
          </cell>
          <cell r="E201" t="str">
            <v>14,20</v>
          </cell>
        </row>
        <row r="202">
          <cell r="B202" t="str">
            <v>13035</v>
          </cell>
          <cell r="C202" t="str">
            <v>BRIQUETES DE 8 CM</v>
          </cell>
          <cell r="D202" t="str">
            <v>M2</v>
          </cell>
          <cell r="E202" t="str">
            <v>16,00</v>
          </cell>
        </row>
        <row r="203">
          <cell r="B203" t="str">
            <v>13040</v>
          </cell>
          <cell r="C203" t="str">
            <v>CIMENTO 320 CP-IV</v>
          </cell>
          <cell r="D203" t="str">
            <v>KG</v>
          </cell>
          <cell r="E203" t="str">
            <v>0,26</v>
          </cell>
        </row>
        <row r="204">
          <cell r="B204" t="str">
            <v>13045</v>
          </cell>
          <cell r="C204" t="str">
            <v>BENTONITA</v>
          </cell>
          <cell r="D204" t="str">
            <v>KG</v>
          </cell>
          <cell r="E204">
            <v>0.21</v>
          </cell>
        </row>
        <row r="205">
          <cell r="B205" t="str">
            <v>13050</v>
          </cell>
          <cell r="C205" t="str">
            <v>TIJOLO MACICO</v>
          </cell>
          <cell r="D205" t="str">
            <v>UN</v>
          </cell>
          <cell r="E205" t="str">
            <v>0,08</v>
          </cell>
        </row>
        <row r="206">
          <cell r="B206" t="str">
            <v>13055</v>
          </cell>
          <cell r="C206" t="str">
            <v>TIJOLOS FURADOS DE 10X15X20</v>
          </cell>
          <cell r="D206" t="str">
            <v>UN</v>
          </cell>
          <cell r="E206" t="str">
            <v>0,10</v>
          </cell>
        </row>
        <row r="207">
          <cell r="B207" t="str">
            <v>13060</v>
          </cell>
          <cell r="C207" t="str">
            <v>PARALELEPIPEDO</v>
          </cell>
          <cell r="D207" t="str">
            <v>M2</v>
          </cell>
          <cell r="E207" t="str">
            <v>8,40</v>
          </cell>
        </row>
        <row r="208">
          <cell r="B208" t="str">
            <v>13061</v>
          </cell>
          <cell r="C208" t="str">
            <v>MEIO-FIO DE PEDRA</v>
          </cell>
          <cell r="D208" t="str">
            <v>M</v>
          </cell>
          <cell r="E208">
            <v>5.3</v>
          </cell>
        </row>
        <row r="209">
          <cell r="B209" t="str">
            <v>13080</v>
          </cell>
          <cell r="C209" t="str">
            <v>MOUROES TRIANG. DE CONCRETO L=10cm x 220 cm</v>
          </cell>
          <cell r="D209" t="str">
            <v>UN</v>
          </cell>
          <cell r="E209" t="str">
            <v>4,80</v>
          </cell>
        </row>
        <row r="210">
          <cell r="B210" t="str">
            <v>13085</v>
          </cell>
          <cell r="C210" t="str">
            <v>MOUROES CONCRETO 10 X 10 X 220</v>
          </cell>
          <cell r="D210" t="str">
            <v>UN</v>
          </cell>
          <cell r="E210" t="str">
            <v>8,00</v>
          </cell>
        </row>
        <row r="211">
          <cell r="B211" t="str">
            <v>13090</v>
          </cell>
          <cell r="C211" t="str">
            <v>MOUROES CONCRETO 15 X 15 X 220</v>
          </cell>
          <cell r="D211" t="str">
            <v>UN</v>
          </cell>
          <cell r="E211" t="str">
            <v>11,98</v>
          </cell>
        </row>
        <row r="212">
          <cell r="B212" t="str">
            <v>13100</v>
          </cell>
          <cell r="C212" t="str">
            <v>ESTICADOR DE CONCRETO 10x10x300 cm</v>
          </cell>
          <cell r="D212" t="str">
            <v>UN</v>
          </cell>
          <cell r="E212" t="str">
            <v>6,50</v>
          </cell>
        </row>
        <row r="213">
          <cell r="B213" t="str">
            <v>13120</v>
          </cell>
          <cell r="C213" t="str">
            <v>TUBO POROSO D=20 CM</v>
          </cell>
          <cell r="D213" t="str">
            <v>M</v>
          </cell>
          <cell r="E213" t="str">
            <v>7,30</v>
          </cell>
        </row>
        <row r="214">
          <cell r="B214" t="str">
            <v>13140</v>
          </cell>
          <cell r="C214" t="str">
            <v>TUBO PERFURADO D=20 CM</v>
          </cell>
          <cell r="D214" t="str">
            <v>M</v>
          </cell>
          <cell r="E214" t="str">
            <v>6,60</v>
          </cell>
        </row>
        <row r="215">
          <cell r="B215" t="str">
            <v>13145</v>
          </cell>
          <cell r="C215" t="str">
            <v>TUBO D=20 CM (SIMPLES)</v>
          </cell>
          <cell r="D215" t="str">
            <v>M</v>
          </cell>
          <cell r="E215">
            <v>6.8</v>
          </cell>
        </row>
        <row r="216">
          <cell r="B216" t="str">
            <v>13150</v>
          </cell>
          <cell r="C216" t="str">
            <v>TUBO D=30 CM (SIMPLES)</v>
          </cell>
          <cell r="D216" t="str">
            <v>M</v>
          </cell>
          <cell r="E216" t="str">
            <v>7,07</v>
          </cell>
        </row>
        <row r="217">
          <cell r="B217" t="str">
            <v>13160</v>
          </cell>
          <cell r="C217" t="str">
            <v>TUBO D=40 CM (SIMPLES)</v>
          </cell>
          <cell r="D217" t="str">
            <v>M</v>
          </cell>
          <cell r="E217" t="str">
            <v>12,00</v>
          </cell>
        </row>
        <row r="218">
          <cell r="B218" t="str">
            <v>13170</v>
          </cell>
          <cell r="C218" t="str">
            <v>TUBO D=50 CM (SIMPLES)</v>
          </cell>
          <cell r="D218" t="str">
            <v>M</v>
          </cell>
          <cell r="E218" t="str">
            <v>17,93</v>
          </cell>
        </row>
        <row r="219">
          <cell r="B219" t="str">
            <v>13180</v>
          </cell>
          <cell r="C219" t="str">
            <v>TUBO D=60 CM (SIMPLES)</v>
          </cell>
          <cell r="D219" t="str">
            <v>M</v>
          </cell>
          <cell r="E219" t="str">
            <v>23,00</v>
          </cell>
        </row>
        <row r="220">
          <cell r="B220" t="str">
            <v>13190</v>
          </cell>
          <cell r="C220" t="str">
            <v>TUBO D= 60 CM CA-1</v>
          </cell>
          <cell r="D220" t="str">
            <v>M</v>
          </cell>
          <cell r="E220" t="str">
            <v>34,65</v>
          </cell>
        </row>
        <row r="221">
          <cell r="B221" t="str">
            <v>13200</v>
          </cell>
          <cell r="C221" t="str">
            <v>TUBO D= 60 CM CA-2</v>
          </cell>
          <cell r="D221" t="str">
            <v>M</v>
          </cell>
          <cell r="E221" t="str">
            <v>41,25</v>
          </cell>
        </row>
        <row r="222">
          <cell r="B222" t="str">
            <v>13210</v>
          </cell>
          <cell r="C222" t="str">
            <v>TUBO D= 80 CM CA-2</v>
          </cell>
          <cell r="D222" t="str">
            <v>M</v>
          </cell>
          <cell r="E222" t="str">
            <v>74,25</v>
          </cell>
        </row>
        <row r="223">
          <cell r="B223" t="str">
            <v>13220</v>
          </cell>
          <cell r="C223" t="str">
            <v>TUBO D=100 CM CA-2</v>
          </cell>
          <cell r="D223" t="str">
            <v>M</v>
          </cell>
          <cell r="E223" t="str">
            <v>103,95</v>
          </cell>
        </row>
        <row r="224">
          <cell r="B224" t="str">
            <v>13230</v>
          </cell>
          <cell r="C224" t="str">
            <v>TUBO D=120 CM CA-2</v>
          </cell>
          <cell r="D224" t="str">
            <v>M</v>
          </cell>
          <cell r="E224" t="str">
            <v>137,55</v>
          </cell>
        </row>
        <row r="225">
          <cell r="B225" t="str">
            <v>13240</v>
          </cell>
          <cell r="C225" t="str">
            <v>TUBO D=150 CM CA-2</v>
          </cell>
          <cell r="D225" t="str">
            <v>M</v>
          </cell>
          <cell r="E225" t="str">
            <v>210,00</v>
          </cell>
        </row>
        <row r="226">
          <cell r="B226" t="str">
            <v>13250</v>
          </cell>
          <cell r="C226" t="str">
            <v>TUBO D=200 CM CA-2</v>
          </cell>
          <cell r="D226" t="str">
            <v>M</v>
          </cell>
          <cell r="E226" t="str">
            <v>354,45</v>
          </cell>
        </row>
        <row r="227">
          <cell r="B227" t="str">
            <v>13260</v>
          </cell>
          <cell r="C227" t="str">
            <v>TUBO D= 80 CM CA-3</v>
          </cell>
          <cell r="D227" t="str">
            <v>M</v>
          </cell>
          <cell r="E227" t="str">
            <v>78,68</v>
          </cell>
        </row>
        <row r="228">
          <cell r="B228" t="str">
            <v>13270</v>
          </cell>
          <cell r="C228" t="str">
            <v>TUBO D=100 CM CA-3</v>
          </cell>
          <cell r="D228" t="str">
            <v>M</v>
          </cell>
          <cell r="E228" t="str">
            <v>107,55</v>
          </cell>
        </row>
        <row r="229">
          <cell r="B229" t="str">
            <v>13280</v>
          </cell>
          <cell r="C229" t="str">
            <v>TUBO D=120 CM CA-3</v>
          </cell>
          <cell r="D229" t="str">
            <v>M</v>
          </cell>
          <cell r="E229" t="str">
            <v>143,70</v>
          </cell>
        </row>
        <row r="230">
          <cell r="B230" t="str">
            <v>13282</v>
          </cell>
          <cell r="C230" t="str">
            <v>TUBO D=150 CM CA-3</v>
          </cell>
          <cell r="D230" t="str">
            <v>M</v>
          </cell>
          <cell r="E230" t="str">
            <v>267,18</v>
          </cell>
        </row>
        <row r="231">
          <cell r="B231" t="str">
            <v>13300</v>
          </cell>
          <cell r="C231" t="str">
            <v>CALHA D=30 CM SIMPLES</v>
          </cell>
          <cell r="D231" t="str">
            <v>M</v>
          </cell>
          <cell r="E231" t="str">
            <v>5,70</v>
          </cell>
        </row>
        <row r="232">
          <cell r="B232" t="str">
            <v>13310</v>
          </cell>
          <cell r="C232" t="str">
            <v>CALHA D=40 CM SIMPLES</v>
          </cell>
          <cell r="D232" t="str">
            <v>M</v>
          </cell>
          <cell r="E232" t="str">
            <v>8,10</v>
          </cell>
        </row>
        <row r="233">
          <cell r="B233" t="str">
            <v>13320</v>
          </cell>
          <cell r="C233" t="str">
            <v>CALHA D=60 CM SIMPLES</v>
          </cell>
          <cell r="D233" t="str">
            <v>M</v>
          </cell>
          <cell r="E233" t="str">
            <v>15,00</v>
          </cell>
        </row>
        <row r="234">
          <cell r="B234" t="str">
            <v>13360</v>
          </cell>
          <cell r="C234" t="str">
            <v>TUBO PVC P/DRENO D=100 MM</v>
          </cell>
          <cell r="D234" t="str">
            <v>M</v>
          </cell>
          <cell r="E234" t="str">
            <v>4,75</v>
          </cell>
        </row>
        <row r="235">
          <cell r="B235" t="str">
            <v>13370</v>
          </cell>
          <cell r="C235" t="str">
            <v>TUBO PVC P/DRENO D=150 MM</v>
          </cell>
          <cell r="D235" t="str">
            <v>M</v>
          </cell>
          <cell r="E235" t="str">
            <v>9,25</v>
          </cell>
        </row>
        <row r="236">
          <cell r="B236" t="str">
            <v>13380</v>
          </cell>
          <cell r="C236" t="str">
            <v>TUBO PVC RIGIDO D= 50 MM</v>
          </cell>
          <cell r="D236" t="str">
            <v>M</v>
          </cell>
          <cell r="E236" t="str">
            <v>2,54</v>
          </cell>
        </row>
        <row r="237">
          <cell r="B237" t="str">
            <v>13390</v>
          </cell>
          <cell r="C237" t="str">
            <v>TUBO PVC RIGIDO D=100 MM</v>
          </cell>
          <cell r="D237" t="str">
            <v>M</v>
          </cell>
          <cell r="E237" t="str">
            <v>3,84</v>
          </cell>
        </row>
        <row r="238">
          <cell r="B238" t="str">
            <v>13400</v>
          </cell>
          <cell r="C238" t="str">
            <v>DESMOLDANTE P/ FORMAS</v>
          </cell>
          <cell r="D238" t="str">
            <v>L</v>
          </cell>
          <cell r="E238">
            <v>2.5299999999999998</v>
          </cell>
        </row>
        <row r="239">
          <cell r="B239" t="str">
            <v>13401</v>
          </cell>
          <cell r="C239" t="str">
            <v>MADEIRA DE LEI - SERRADA</v>
          </cell>
          <cell r="D239" t="str">
            <v>M3</v>
          </cell>
          <cell r="E239" t="str">
            <v>500,00</v>
          </cell>
        </row>
        <row r="240">
          <cell r="B240" t="str">
            <v>13405</v>
          </cell>
          <cell r="C240" t="str">
            <v>MADEIRA IV SERRADA - PINUS</v>
          </cell>
          <cell r="D240" t="str">
            <v>M3</v>
          </cell>
          <cell r="E240" t="str">
            <v>200,00</v>
          </cell>
        </row>
        <row r="241">
          <cell r="B241" t="str">
            <v>13407</v>
          </cell>
          <cell r="C241" t="str">
            <v>MADEIRA SERRADA - PINHO 3A INDUSTRIAL</v>
          </cell>
          <cell r="D241" t="str">
            <v>M3</v>
          </cell>
          <cell r="E241">
            <v>230</v>
          </cell>
        </row>
        <row r="242">
          <cell r="B242" t="str">
            <v>13408</v>
          </cell>
          <cell r="C242" t="str">
            <v>MADEIRA SERRADA - ANGICO/CANAFISTULA</v>
          </cell>
          <cell r="D242" t="str">
            <v>M3</v>
          </cell>
          <cell r="E242">
            <v>200</v>
          </cell>
        </row>
        <row r="243">
          <cell r="B243" t="str">
            <v>13409</v>
          </cell>
          <cell r="C243" t="str">
            <v>ESTRONCA DE EUCALIPTO D=0,15M</v>
          </cell>
          <cell r="D243" t="str">
            <v>M</v>
          </cell>
          <cell r="E243">
            <v>3.08</v>
          </cell>
        </row>
        <row r="244">
          <cell r="B244" t="str">
            <v>13430</v>
          </cell>
          <cell r="C244" t="str">
            <v>MULTI PLATE 100 C/EPOXI 2.7MM</v>
          </cell>
          <cell r="D244" t="str">
            <v>KG</v>
          </cell>
          <cell r="E244" t="str">
            <v>3,96</v>
          </cell>
        </row>
        <row r="245">
          <cell r="B245" t="str">
            <v>13450</v>
          </cell>
          <cell r="C245" t="str">
            <v>TUNNEL LINER C/EPOXI 2.7MM</v>
          </cell>
          <cell r="D245" t="str">
            <v>KG</v>
          </cell>
          <cell r="E245" t="str">
            <v>5,82</v>
          </cell>
        </row>
        <row r="246">
          <cell r="B246" t="str">
            <v>13470</v>
          </cell>
          <cell r="C246" t="str">
            <v>CAIBROS 3X 3 - IV</v>
          </cell>
          <cell r="D246" t="str">
            <v>M</v>
          </cell>
          <cell r="E246" t="str">
            <v>1,16</v>
          </cell>
        </row>
        <row r="247">
          <cell r="B247" t="str">
            <v>13500</v>
          </cell>
          <cell r="C247" t="str">
            <v>TRAV. FIXACAO 2X 2.3/4 - LEI</v>
          </cell>
          <cell r="D247" t="str">
            <v>M</v>
          </cell>
          <cell r="E247">
            <v>2.12</v>
          </cell>
        </row>
        <row r="248">
          <cell r="B248" t="str">
            <v>13510</v>
          </cell>
          <cell r="C248" t="str">
            <v>PRANCHAO 2X 12-LEI</v>
          </cell>
          <cell r="D248" t="str">
            <v>M</v>
          </cell>
          <cell r="E248" t="str">
            <v>7,74</v>
          </cell>
        </row>
        <row r="249">
          <cell r="B249" t="str">
            <v>13520</v>
          </cell>
          <cell r="C249" t="str">
            <v>TABUA 1X 12 - LEI</v>
          </cell>
          <cell r="D249" t="str">
            <v>M2</v>
          </cell>
          <cell r="E249" t="str">
            <v>12,71</v>
          </cell>
        </row>
        <row r="250">
          <cell r="B250" t="str">
            <v>13530</v>
          </cell>
          <cell r="C250" t="str">
            <v>TRAVESSAS 1X 6 - LEI</v>
          </cell>
          <cell r="D250" t="str">
            <v>M</v>
          </cell>
          <cell r="E250" t="str">
            <v>1,96</v>
          </cell>
        </row>
        <row r="251">
          <cell r="B251" t="str">
            <v>13540</v>
          </cell>
          <cell r="C251" t="str">
            <v>TRAVESSAS 2X 6 - LEI</v>
          </cell>
          <cell r="D251" t="str">
            <v>M</v>
          </cell>
          <cell r="E251" t="str">
            <v>3,50</v>
          </cell>
        </row>
        <row r="252">
          <cell r="B252" t="str">
            <v>13550</v>
          </cell>
          <cell r="C252" t="str">
            <v>MADEIRA 2X 10 E 3X 3 - LEI</v>
          </cell>
          <cell r="D252" t="str">
            <v>M3</v>
          </cell>
          <cell r="E252" t="str">
            <v>500,00</v>
          </cell>
        </row>
        <row r="253">
          <cell r="B253" t="str">
            <v>13560</v>
          </cell>
          <cell r="C253" t="str">
            <v>MADEIRA DE LEI 3X 4</v>
          </cell>
          <cell r="D253" t="str">
            <v>M</v>
          </cell>
          <cell r="E253" t="str">
            <v>3,87</v>
          </cell>
        </row>
        <row r="254">
          <cell r="B254" t="str">
            <v>13570</v>
          </cell>
          <cell r="C254" t="str">
            <v>MADEIRA DE LEI 6X 1</v>
          </cell>
          <cell r="D254" t="str">
            <v>M</v>
          </cell>
          <cell r="E254" t="str">
            <v>1,96</v>
          </cell>
        </row>
        <row r="255">
          <cell r="B255" t="str">
            <v>13580</v>
          </cell>
          <cell r="C255" t="str">
            <v>MADEIRA DE LEI 6X 6</v>
          </cell>
          <cell r="D255" t="str">
            <v>M</v>
          </cell>
          <cell r="E255" t="str">
            <v>11,63</v>
          </cell>
        </row>
        <row r="256">
          <cell r="B256" t="str">
            <v>13590</v>
          </cell>
          <cell r="C256" t="str">
            <v>MADEIRA DE LEI 8X 3</v>
          </cell>
          <cell r="D256" t="str">
            <v>M</v>
          </cell>
          <cell r="E256" t="str">
            <v>7,74</v>
          </cell>
        </row>
        <row r="257">
          <cell r="B257" t="str">
            <v>13600</v>
          </cell>
          <cell r="C257" t="str">
            <v>MADEIRA DE LEI 8X 8</v>
          </cell>
          <cell r="D257" t="str">
            <v>M</v>
          </cell>
          <cell r="E257" t="str">
            <v>20,67</v>
          </cell>
        </row>
        <row r="258">
          <cell r="B258" t="str">
            <v>13610</v>
          </cell>
          <cell r="C258" t="str">
            <v>VIGA 4X 10X 3.00 M - LEI</v>
          </cell>
          <cell r="D258" t="str">
            <v>M</v>
          </cell>
          <cell r="E258" t="str">
            <v>12,89</v>
          </cell>
        </row>
        <row r="259">
          <cell r="B259" t="str">
            <v>13620</v>
          </cell>
          <cell r="C259" t="str">
            <v>GUIAS 1X 4-IV</v>
          </cell>
          <cell r="D259" t="str">
            <v>M</v>
          </cell>
          <cell r="E259" t="str">
            <v>0,51</v>
          </cell>
        </row>
        <row r="260">
          <cell r="B260" t="str">
            <v>13630</v>
          </cell>
          <cell r="C260" t="str">
            <v>GUIAS 1X 6-IV</v>
          </cell>
          <cell r="D260" t="str">
            <v>M</v>
          </cell>
          <cell r="E260" t="str">
            <v>0,79</v>
          </cell>
        </row>
        <row r="261">
          <cell r="B261" t="str">
            <v>13640</v>
          </cell>
          <cell r="C261" t="str">
            <v>POSTE MADEIRA 3X 3-LEI</v>
          </cell>
          <cell r="D261" t="str">
            <v>M</v>
          </cell>
          <cell r="E261">
            <v>4</v>
          </cell>
        </row>
        <row r="262">
          <cell r="B262" t="str">
            <v>13650</v>
          </cell>
          <cell r="C262" t="str">
            <v>PLACA DE COMPENSADO 18 MM</v>
          </cell>
          <cell r="D262" t="str">
            <v>M2</v>
          </cell>
          <cell r="E262" t="str">
            <v>9,42</v>
          </cell>
        </row>
        <row r="263">
          <cell r="B263" t="str">
            <v>13651</v>
          </cell>
          <cell r="C263" t="str">
            <v>CHAPA COMPENSADA PLASTIF. 17MM</v>
          </cell>
          <cell r="D263" t="str">
            <v>M2</v>
          </cell>
          <cell r="E263" t="str">
            <v>14,88</v>
          </cell>
        </row>
        <row r="264">
          <cell r="B264" t="str">
            <v>13652</v>
          </cell>
          <cell r="C264" t="str">
            <v>CHAPA DE COMPENSADO RESINADO 14MM</v>
          </cell>
          <cell r="D264" t="str">
            <v>M2</v>
          </cell>
          <cell r="E264">
            <v>6.45</v>
          </cell>
        </row>
        <row r="265">
          <cell r="B265" t="str">
            <v>13660</v>
          </cell>
          <cell r="C265" t="str">
            <v>PECA ROLICA D=15 CM</v>
          </cell>
          <cell r="D265" t="str">
            <v>M</v>
          </cell>
          <cell r="E265" t="str">
            <v>2,50</v>
          </cell>
        </row>
        <row r="266">
          <cell r="B266" t="str">
            <v>13670</v>
          </cell>
          <cell r="C266" t="str">
            <v>PECA ROLICA D=20 CM</v>
          </cell>
          <cell r="D266" t="str">
            <v>M</v>
          </cell>
          <cell r="E266" t="str">
            <v>4,00</v>
          </cell>
        </row>
        <row r="267">
          <cell r="B267" t="str">
            <v>13680</v>
          </cell>
          <cell r="C267" t="str">
            <v>PECA ROLICA D=25 CM</v>
          </cell>
          <cell r="D267" t="str">
            <v>M</v>
          </cell>
          <cell r="E267" t="str">
            <v>5,00</v>
          </cell>
        </row>
        <row r="268">
          <cell r="B268" t="str">
            <v>13690</v>
          </cell>
          <cell r="C268" t="str">
            <v>ACO CA 25</v>
          </cell>
          <cell r="D268" t="str">
            <v>KG</v>
          </cell>
          <cell r="E268" t="str">
            <v>1,37</v>
          </cell>
        </row>
        <row r="269">
          <cell r="B269" t="str">
            <v>13700</v>
          </cell>
          <cell r="C269" t="str">
            <v>ACO CA 50</v>
          </cell>
          <cell r="D269" t="str">
            <v>KG</v>
          </cell>
          <cell r="E269" t="str">
            <v>1,37</v>
          </cell>
        </row>
        <row r="270">
          <cell r="B270" t="str">
            <v>13710</v>
          </cell>
          <cell r="C270" t="str">
            <v>ACO CA 60</v>
          </cell>
          <cell r="D270" t="str">
            <v>KG</v>
          </cell>
          <cell r="E270" t="str">
            <v>1,63</v>
          </cell>
        </row>
        <row r="271">
          <cell r="B271" t="str">
            <v>13715</v>
          </cell>
          <cell r="C271" t="str">
            <v>CORDOALHA P/PROTENSÃO - AÇO CP 190 RB</v>
          </cell>
          <cell r="D271" t="str">
            <v>KG</v>
          </cell>
          <cell r="E271">
            <v>2.4500000000000002</v>
          </cell>
        </row>
        <row r="272">
          <cell r="B272" t="str">
            <v>13717</v>
          </cell>
          <cell r="C272" t="str">
            <v>BAINHA METÁLICA GALVANIZADA DN 65 MM</v>
          </cell>
          <cell r="D272" t="str">
            <v>M</v>
          </cell>
          <cell r="E272">
            <v>3.87</v>
          </cell>
        </row>
        <row r="273">
          <cell r="B273" t="str">
            <v>13718</v>
          </cell>
          <cell r="C273" t="str">
            <v>CHUMBADORES SN 1 POL</v>
          </cell>
          <cell r="D273" t="str">
            <v>M</v>
          </cell>
          <cell r="E273">
            <v>9.6999999999999993</v>
          </cell>
        </row>
        <row r="274">
          <cell r="B274" t="str">
            <v>13720</v>
          </cell>
          <cell r="C274" t="str">
            <v>ARAME RECOZIDO</v>
          </cell>
          <cell r="D274" t="str">
            <v>KG</v>
          </cell>
          <cell r="E274" t="str">
            <v>2,44</v>
          </cell>
        </row>
        <row r="275">
          <cell r="B275" t="str">
            <v>13750</v>
          </cell>
          <cell r="C275" t="str">
            <v>CAP 40</v>
          </cell>
          <cell r="D275" t="str">
            <v>T</v>
          </cell>
          <cell r="E275" t="str">
            <v>614,25</v>
          </cell>
        </row>
        <row r="276">
          <cell r="B276" t="str">
            <v>13760</v>
          </cell>
          <cell r="C276" t="str">
            <v>CAP 20</v>
          </cell>
          <cell r="D276" t="str">
            <v>T</v>
          </cell>
          <cell r="E276" t="str">
            <v>642,15</v>
          </cell>
        </row>
        <row r="277">
          <cell r="B277" t="str">
            <v>13765</v>
          </cell>
          <cell r="C277" t="str">
            <v>ASFRIDOPE</v>
          </cell>
          <cell r="D277" t="str">
            <v>T</v>
          </cell>
          <cell r="E277">
            <v>2700</v>
          </cell>
        </row>
        <row r="278">
          <cell r="B278" t="str">
            <v>13770</v>
          </cell>
          <cell r="C278" t="str">
            <v>ASFALTO DILUIDO CM 30</v>
          </cell>
          <cell r="D278" t="str">
            <v>T</v>
          </cell>
          <cell r="E278" t="str">
            <v>882,72</v>
          </cell>
        </row>
        <row r="279">
          <cell r="B279" t="str">
            <v>13780</v>
          </cell>
          <cell r="C279" t="str">
            <v>ASFALTO DILUIDO CR 250</v>
          </cell>
          <cell r="D279" t="str">
            <v>T</v>
          </cell>
          <cell r="E279" t="str">
            <v>882,72</v>
          </cell>
        </row>
        <row r="280">
          <cell r="B280" t="str">
            <v>13790</v>
          </cell>
          <cell r="C280" t="str">
            <v>EMULSAO ASFALTICA RM 1C</v>
          </cell>
          <cell r="D280" t="str">
            <v>T</v>
          </cell>
          <cell r="E280" t="str">
            <v>630,27</v>
          </cell>
        </row>
        <row r="281">
          <cell r="B281" t="str">
            <v>13800</v>
          </cell>
          <cell r="C281" t="str">
            <v>EMULSAO ASFALTICA RM 2C</v>
          </cell>
          <cell r="D281" t="str">
            <v>T</v>
          </cell>
          <cell r="E281" t="str">
            <v>653,94</v>
          </cell>
        </row>
        <row r="282">
          <cell r="B282" t="str">
            <v>13810</v>
          </cell>
          <cell r="C282" t="str">
            <v>EMULSAO ASFALTICA RR 1C</v>
          </cell>
          <cell r="D282" t="str">
            <v>T</v>
          </cell>
          <cell r="E282" t="str">
            <v>513,90</v>
          </cell>
        </row>
        <row r="283">
          <cell r="B283" t="str">
            <v>13820</v>
          </cell>
          <cell r="C283" t="str">
            <v>EMULSAO ASFALTICA RR 2C</v>
          </cell>
          <cell r="D283" t="str">
            <v>T</v>
          </cell>
          <cell r="E283" t="str">
            <v>555,12</v>
          </cell>
        </row>
        <row r="284">
          <cell r="B284" t="str">
            <v>13830</v>
          </cell>
          <cell r="C284" t="str">
            <v>EMULSAO ASFALTICA RL 1C</v>
          </cell>
          <cell r="D284" t="str">
            <v>T</v>
          </cell>
          <cell r="E284" t="str">
            <v>607,32</v>
          </cell>
        </row>
        <row r="285">
          <cell r="B285" t="str">
            <v>13840</v>
          </cell>
          <cell r="C285" t="str">
            <v>FILLER</v>
          </cell>
          <cell r="D285" t="str">
            <v>T</v>
          </cell>
          <cell r="E285" t="str">
            <v>34,00</v>
          </cell>
        </row>
        <row r="286">
          <cell r="B286" t="str">
            <v>13850</v>
          </cell>
          <cell r="C286" t="str">
            <v>CAL HIDRADATA</v>
          </cell>
          <cell r="D286" t="str">
            <v>T</v>
          </cell>
          <cell r="E286" t="str">
            <v>110,00</v>
          </cell>
        </row>
        <row r="287">
          <cell r="B287" t="str">
            <v>13860</v>
          </cell>
          <cell r="C287" t="str">
            <v>GELATINA 60% -   7/8</v>
          </cell>
          <cell r="D287" t="str">
            <v>KG</v>
          </cell>
          <cell r="E287" t="str">
            <v>4,20</v>
          </cell>
        </row>
        <row r="288">
          <cell r="B288" t="str">
            <v>13870</v>
          </cell>
          <cell r="C288" t="str">
            <v>GELATINA 60% - 1</v>
          </cell>
          <cell r="D288" t="str">
            <v>KG</v>
          </cell>
          <cell r="E288" t="str">
            <v>4,20</v>
          </cell>
        </row>
        <row r="289">
          <cell r="B289" t="str">
            <v>13880</v>
          </cell>
          <cell r="C289" t="str">
            <v>GELATINA 60% - 2.1/2</v>
          </cell>
          <cell r="D289" t="str">
            <v>KG</v>
          </cell>
          <cell r="E289" t="str">
            <v>3,50</v>
          </cell>
        </row>
        <row r="290">
          <cell r="B290" t="str">
            <v>13890</v>
          </cell>
          <cell r="C290" t="str">
            <v>GELATINA 60% - 3</v>
          </cell>
          <cell r="D290" t="str">
            <v>KG</v>
          </cell>
          <cell r="E290" t="str">
            <v>3,50</v>
          </cell>
        </row>
        <row r="291">
          <cell r="B291" t="str">
            <v>13900</v>
          </cell>
          <cell r="C291" t="str">
            <v>ESPOLETA SIMPLES</v>
          </cell>
          <cell r="D291" t="str">
            <v>UN</v>
          </cell>
          <cell r="E291">
            <v>0.71</v>
          </cell>
        </row>
        <row r="292">
          <cell r="B292" t="str">
            <v>13910</v>
          </cell>
          <cell r="C292" t="str">
            <v>ESPOLETA ELETRICA C/FIOS</v>
          </cell>
          <cell r="D292" t="str">
            <v>M</v>
          </cell>
          <cell r="E292" t="str">
            <v>9,95</v>
          </cell>
        </row>
        <row r="293">
          <cell r="B293" t="str">
            <v>13920</v>
          </cell>
          <cell r="C293" t="str">
            <v>ESTOPIM SIMPLES</v>
          </cell>
          <cell r="D293" t="str">
            <v>M</v>
          </cell>
          <cell r="E293" t="str">
            <v>0,59</v>
          </cell>
        </row>
        <row r="294">
          <cell r="B294" t="str">
            <v>13930</v>
          </cell>
          <cell r="C294" t="str">
            <v>CORDEL DETONANTE</v>
          </cell>
          <cell r="D294" t="str">
            <v>M</v>
          </cell>
          <cell r="E294" t="str">
            <v>0,50</v>
          </cell>
        </row>
        <row r="295">
          <cell r="B295" t="str">
            <v>13935</v>
          </cell>
          <cell r="C295" t="str">
            <v>RETARDADOR DE CORDEL</v>
          </cell>
          <cell r="D295" t="str">
            <v>UN</v>
          </cell>
          <cell r="E295">
            <v>6.1</v>
          </cell>
        </row>
        <row r="296">
          <cell r="B296" t="str">
            <v>13940</v>
          </cell>
          <cell r="C296" t="str">
            <v>DINAMITE</v>
          </cell>
          <cell r="D296" t="str">
            <v>KG</v>
          </cell>
          <cell r="E296">
            <v>4.3</v>
          </cell>
        </row>
        <row r="297">
          <cell r="B297" t="str">
            <v>13950</v>
          </cell>
          <cell r="C297" t="str">
            <v>TINTA OLEO</v>
          </cell>
          <cell r="D297" t="str">
            <v>L</v>
          </cell>
          <cell r="E297">
            <v>6.15</v>
          </cell>
        </row>
        <row r="298">
          <cell r="B298" t="str">
            <v>13960</v>
          </cell>
          <cell r="C298" t="str">
            <v>TINTA SINALIZ. RODOV. BRANCA</v>
          </cell>
          <cell r="D298" t="str">
            <v>L</v>
          </cell>
          <cell r="E298">
            <v>9</v>
          </cell>
        </row>
        <row r="299">
          <cell r="B299" t="str">
            <v>13961</v>
          </cell>
          <cell r="C299" t="str">
            <v>TINTA SINALIZ. RODOV. AMARELA</v>
          </cell>
          <cell r="D299" t="str">
            <v>L</v>
          </cell>
          <cell r="E299">
            <v>9</v>
          </cell>
        </row>
        <row r="300">
          <cell r="B300" t="str">
            <v>13962</v>
          </cell>
          <cell r="C300" t="str">
            <v>MICROESFERAS DE VIDRO (PREMIX)</v>
          </cell>
          <cell r="D300" t="str">
            <v>KG</v>
          </cell>
          <cell r="E300">
            <v>2.2999999999999998</v>
          </cell>
        </row>
        <row r="301">
          <cell r="B301" t="str">
            <v>13963</v>
          </cell>
          <cell r="C301" t="str">
            <v>MICROESFERAS DE VIDRO (DROPON)</v>
          </cell>
          <cell r="D301" t="str">
            <v>KG</v>
          </cell>
          <cell r="E301">
            <v>2.2999999999999998</v>
          </cell>
        </row>
        <row r="302">
          <cell r="B302" t="str">
            <v>13964</v>
          </cell>
          <cell r="C302" t="str">
            <v>SOLVENTE TINTA SINALIZ. RODOV.</v>
          </cell>
          <cell r="D302" t="str">
            <v>L</v>
          </cell>
          <cell r="E302" t="str">
            <v>2,44</v>
          </cell>
        </row>
        <row r="303">
          <cell r="B303" t="str">
            <v>13965</v>
          </cell>
          <cell r="C303" t="str">
            <v>TINTA PARA PRÉ MARCAÇÃO</v>
          </cell>
          <cell r="D303" t="str">
            <v>L</v>
          </cell>
          <cell r="E303">
            <v>5</v>
          </cell>
        </row>
        <row r="304">
          <cell r="B304" t="str">
            <v>13970</v>
          </cell>
          <cell r="C304" t="str">
            <v>ARAME FARPADO GALV. N.16</v>
          </cell>
          <cell r="D304" t="str">
            <v>M</v>
          </cell>
          <cell r="E304" t="str">
            <v>0,15</v>
          </cell>
        </row>
        <row r="305">
          <cell r="B305" t="str">
            <v>13980</v>
          </cell>
          <cell r="C305" t="str">
            <v>ARAME LISO GALVANIZADO NUM. 16</v>
          </cell>
          <cell r="D305" t="str">
            <v>KG</v>
          </cell>
          <cell r="E305" t="str">
            <v>3,40</v>
          </cell>
        </row>
        <row r="306">
          <cell r="B306" t="str">
            <v>13985</v>
          </cell>
          <cell r="C306" t="str">
            <v>ARAME LISO GALVANIZADO NUM. 10</v>
          </cell>
          <cell r="D306" t="str">
            <v>KG</v>
          </cell>
          <cell r="E306" t="str">
            <v>3,00</v>
          </cell>
        </row>
        <row r="307">
          <cell r="B307" t="str">
            <v>13990</v>
          </cell>
          <cell r="C307" t="str">
            <v>PREGOS 17 x 27</v>
          </cell>
          <cell r="D307" t="str">
            <v>KG</v>
          </cell>
          <cell r="E307" t="str">
            <v>1,92</v>
          </cell>
        </row>
        <row r="308">
          <cell r="B308" t="str">
            <v>13991</v>
          </cell>
          <cell r="C308" t="str">
            <v>PREGOS</v>
          </cell>
          <cell r="D308" t="str">
            <v>KG</v>
          </cell>
          <cell r="E308">
            <v>1.54</v>
          </cell>
        </row>
        <row r="309">
          <cell r="B309" t="str">
            <v>13995</v>
          </cell>
          <cell r="C309" t="str">
            <v>FORMAS METÁLICAS PARA NEW JERSEY</v>
          </cell>
          <cell r="D309" t="str">
            <v>M2</v>
          </cell>
          <cell r="E309">
            <v>12</v>
          </cell>
        </row>
        <row r="310">
          <cell r="B310" t="str">
            <v>14000</v>
          </cell>
          <cell r="C310" t="str">
            <v>DOBRADICAS 3"</v>
          </cell>
          <cell r="D310" t="str">
            <v>UN</v>
          </cell>
          <cell r="E310" t="str">
            <v>2,11</v>
          </cell>
        </row>
        <row r="311">
          <cell r="B311" t="str">
            <v>14010</v>
          </cell>
          <cell r="C311" t="str">
            <v>PARAFUSOS FRANCES 1/4x1.1/2" c/porca/arrula</v>
          </cell>
          <cell r="D311" t="str">
            <v>UN</v>
          </cell>
          <cell r="E311">
            <v>0.38</v>
          </cell>
        </row>
        <row r="312">
          <cell r="B312" t="str">
            <v>14020</v>
          </cell>
          <cell r="C312" t="str">
            <v>GRAMA EM LEIVA</v>
          </cell>
          <cell r="D312" t="str">
            <v>M2</v>
          </cell>
          <cell r="E312" t="str">
            <v>2,50</v>
          </cell>
        </row>
        <row r="313">
          <cell r="B313" t="str">
            <v>14025</v>
          </cell>
          <cell r="C313" t="str">
            <v>DEFENSIVO AGRICOLA</v>
          </cell>
          <cell r="D313" t="str">
            <v>L</v>
          </cell>
          <cell r="E313" t="str">
            <v>14,90</v>
          </cell>
        </row>
        <row r="314">
          <cell r="B314" t="str">
            <v>14030</v>
          </cell>
          <cell r="C314" t="str">
            <v>ADUBO QUIMICO 7-11/9</v>
          </cell>
          <cell r="D314" t="str">
            <v>KG</v>
          </cell>
          <cell r="E314" t="str">
            <v>0,53</v>
          </cell>
        </row>
        <row r="315">
          <cell r="B315" t="str">
            <v>14035</v>
          </cell>
          <cell r="C315" t="str">
            <v>ORGANO MINERAL H2</v>
          </cell>
          <cell r="D315" t="str">
            <v>KG</v>
          </cell>
          <cell r="E315" t="str">
            <v>0,27</v>
          </cell>
        </row>
        <row r="316">
          <cell r="B316" t="str">
            <v>14040</v>
          </cell>
          <cell r="C316" t="str">
            <v>SEMENTES DE GRAMINEAS AZEVEM</v>
          </cell>
          <cell r="D316" t="str">
            <v>KG</v>
          </cell>
          <cell r="E316" t="str">
            <v>1,80</v>
          </cell>
        </row>
        <row r="317">
          <cell r="B317" t="str">
            <v>14045</v>
          </cell>
          <cell r="C317" t="str">
            <v>VEGETAL DECOMPOSTO</v>
          </cell>
          <cell r="D317" t="str">
            <v>KG</v>
          </cell>
          <cell r="E317" t="str">
            <v>0,52</v>
          </cell>
        </row>
        <row r="318">
          <cell r="B318" t="str">
            <v>14047</v>
          </cell>
          <cell r="C318" t="str">
            <v>SIGUNIT</v>
          </cell>
          <cell r="D318" t="str">
            <v>KG</v>
          </cell>
          <cell r="E318">
            <v>1.45</v>
          </cell>
        </row>
        <row r="319">
          <cell r="B319" t="str">
            <v>14050</v>
          </cell>
          <cell r="C319" t="str">
            <v>CELULOSE/ACETAMULCH</v>
          </cell>
          <cell r="D319" t="str">
            <v>KG</v>
          </cell>
          <cell r="E319" t="str">
            <v>0,60</v>
          </cell>
        </row>
        <row r="320">
          <cell r="B320" t="str">
            <v>14055</v>
          </cell>
          <cell r="C320" t="str">
            <v>TURFA CALCITADA</v>
          </cell>
          <cell r="D320" t="str">
            <v>KG</v>
          </cell>
          <cell r="E320" t="str">
            <v>0,34</v>
          </cell>
        </row>
        <row r="321">
          <cell r="B321" t="str">
            <v>14060</v>
          </cell>
          <cell r="C321" t="str">
            <v>EMULSAO AEROSOL P/HIDROSSEM.</v>
          </cell>
          <cell r="D321" t="str">
            <v>L</v>
          </cell>
          <cell r="E321" t="str">
            <v>0,45</v>
          </cell>
        </row>
        <row r="322">
          <cell r="B322" t="str">
            <v>14065</v>
          </cell>
          <cell r="C322" t="str">
            <v>UREIA</v>
          </cell>
          <cell r="D322" t="str">
            <v>KG</v>
          </cell>
          <cell r="E322" t="str">
            <v>0,52</v>
          </cell>
        </row>
        <row r="323">
          <cell r="B323" t="str">
            <v>14070</v>
          </cell>
          <cell r="C323" t="str">
            <v>DEFENSAS SIMPLES C/ACESS.</v>
          </cell>
          <cell r="D323" t="str">
            <v>M</v>
          </cell>
          <cell r="E323" t="str">
            <v>48,00</v>
          </cell>
        </row>
        <row r="324">
          <cell r="B324" t="str">
            <v>14071</v>
          </cell>
          <cell r="C324" t="str">
            <v>DEFENSA DUPLA C/ ACESSÓRIOS</v>
          </cell>
          <cell r="D324" t="str">
            <v>M</v>
          </cell>
          <cell r="E324" t="str">
            <v>88,80</v>
          </cell>
        </row>
        <row r="325">
          <cell r="B325" t="str">
            <v>14075</v>
          </cell>
          <cell r="C325" t="str">
            <v>IMPERMEABILIZANTE HIDRONORTH</v>
          </cell>
          <cell r="D325" t="str">
            <v>L</v>
          </cell>
          <cell r="E325" t="str">
            <v>5,88</v>
          </cell>
        </row>
        <row r="326">
          <cell r="B326" t="str">
            <v>14080</v>
          </cell>
          <cell r="C326" t="str">
            <v>ADITIVO DE CURA CURING</v>
          </cell>
          <cell r="D326" t="str">
            <v>L</v>
          </cell>
          <cell r="E326" t="str">
            <v>2,80</v>
          </cell>
        </row>
        <row r="327">
          <cell r="B327" t="str">
            <v>14084</v>
          </cell>
          <cell r="C327" t="str">
            <v>ADITIVO PLASTIMENT PARA CONCRETO</v>
          </cell>
          <cell r="D327" t="str">
            <v>KG</v>
          </cell>
          <cell r="E327" t="str">
            <v>22,49</v>
          </cell>
        </row>
        <row r="328">
          <cell r="B328" t="str">
            <v>14085</v>
          </cell>
          <cell r="C328" t="str">
            <v>ADESIVO ESTRUTURAL MONTAPOX</v>
          </cell>
          <cell r="D328" t="str">
            <v>KG</v>
          </cell>
          <cell r="E328" t="str">
            <v>22,50</v>
          </cell>
        </row>
        <row r="329">
          <cell r="B329" t="str">
            <v>14086</v>
          </cell>
          <cell r="C329" t="str">
            <v>ADITIVO RETARD VZ</v>
          </cell>
          <cell r="D329" t="str">
            <v>KG</v>
          </cell>
          <cell r="E329" t="str">
            <v>3,68</v>
          </cell>
        </row>
        <row r="330">
          <cell r="B330" t="str">
            <v>14087</v>
          </cell>
          <cell r="C330" t="str">
            <v>ADITIVO FIXADOR BIANCO-FIX</v>
          </cell>
          <cell r="D330" t="str">
            <v>L</v>
          </cell>
          <cell r="E330" t="str">
            <v>2,85</v>
          </cell>
        </row>
        <row r="331">
          <cell r="B331" t="str">
            <v>14090</v>
          </cell>
          <cell r="C331" t="str">
            <v>ADITIVO RETARD</v>
          </cell>
          <cell r="D331" t="str">
            <v>L</v>
          </cell>
          <cell r="E331" t="str">
            <v>2,25</v>
          </cell>
        </row>
        <row r="332">
          <cell r="B332" t="str">
            <v>14100</v>
          </cell>
          <cell r="C332" t="str">
            <v>BIDIM OP20/30/40</v>
          </cell>
          <cell r="D332" t="str">
            <v>KG</v>
          </cell>
          <cell r="E332" t="str">
            <v>8,28</v>
          </cell>
        </row>
        <row r="333">
          <cell r="B333" t="str">
            <v>14101</v>
          </cell>
          <cell r="C333" t="str">
            <v>GEOGRELHA SOLDADA - MACLINK - RESIST 100 KN/M</v>
          </cell>
          <cell r="D333" t="str">
            <v>M2</v>
          </cell>
          <cell r="E333">
            <v>20.9</v>
          </cell>
        </row>
        <row r="334">
          <cell r="B334" t="str">
            <v>14102</v>
          </cell>
          <cell r="C334" t="str">
            <v>GEOGRELHA SOLDADA - MACLINK - RESIST 200 KN/M</v>
          </cell>
          <cell r="D334" t="str">
            <v>M2</v>
          </cell>
          <cell r="E334">
            <v>28.4</v>
          </cell>
        </row>
        <row r="335">
          <cell r="B335" t="str">
            <v>14103</v>
          </cell>
          <cell r="C335" t="str">
            <v>GEOGRELHA SOLDADA - MACLINK - RESIST 300 KN/M</v>
          </cell>
          <cell r="D335" t="str">
            <v>M2</v>
          </cell>
          <cell r="E335">
            <v>37.770000000000003</v>
          </cell>
        </row>
        <row r="336">
          <cell r="B336" t="str">
            <v>14104</v>
          </cell>
          <cell r="C336" t="str">
            <v>GEOGRELHA SOLDADA - MACLINK - RESIST 400 KN/M</v>
          </cell>
          <cell r="D336" t="str">
            <v>M2</v>
          </cell>
          <cell r="E336">
            <v>71.75</v>
          </cell>
        </row>
        <row r="337">
          <cell r="B337" t="str">
            <v>14105</v>
          </cell>
          <cell r="C337" t="str">
            <v>GEOGRELHA SOLDADA - MACLINK - RESIST 500 KN/M</v>
          </cell>
          <cell r="D337" t="str">
            <v>M2</v>
          </cell>
          <cell r="E337">
            <v>85</v>
          </cell>
        </row>
        <row r="338">
          <cell r="B338" t="str">
            <v>14106</v>
          </cell>
          <cell r="C338" t="str">
            <v>GEOGRELHA SOLDADA - MACLINK - RESIST 600 KN/M</v>
          </cell>
          <cell r="D338" t="str">
            <v>M2</v>
          </cell>
          <cell r="E338">
            <v>93</v>
          </cell>
        </row>
        <row r="339">
          <cell r="B339" t="str">
            <v>14107</v>
          </cell>
          <cell r="C339" t="str">
            <v>GEOGRELHA SOLDADA - MACLINK - RESIST 700 KN/M</v>
          </cell>
          <cell r="D339" t="str">
            <v>M2</v>
          </cell>
          <cell r="E339">
            <v>111</v>
          </cell>
        </row>
        <row r="340">
          <cell r="B340" t="str">
            <v>14108</v>
          </cell>
          <cell r="C340" t="str">
            <v>GEOGRELHA SOLDADA - MACLINK - RESIST 800 KN/M</v>
          </cell>
          <cell r="D340" t="str">
            <v>M2</v>
          </cell>
          <cell r="E340">
            <v>129.15</v>
          </cell>
        </row>
        <row r="341">
          <cell r="B341" t="str">
            <v>14110</v>
          </cell>
          <cell r="C341" t="str">
            <v>COLCHAO RENO PVC H=30CM</v>
          </cell>
          <cell r="D341" t="str">
            <v>M2</v>
          </cell>
          <cell r="E341">
            <v>38</v>
          </cell>
        </row>
        <row r="342">
          <cell r="B342" t="str">
            <v>14112</v>
          </cell>
          <cell r="C342" t="str">
            <v>COLCHAO RENO PVC H=23CM</v>
          </cell>
          <cell r="D342" t="str">
            <v>M2</v>
          </cell>
          <cell r="E342">
            <v>32</v>
          </cell>
        </row>
        <row r="343">
          <cell r="B343" t="str">
            <v>14114</v>
          </cell>
          <cell r="C343" t="str">
            <v>COLCHAO RENO PVC H=17CM</v>
          </cell>
          <cell r="D343" t="str">
            <v>M2</v>
          </cell>
          <cell r="E343">
            <v>25.96</v>
          </cell>
        </row>
        <row r="344">
          <cell r="B344" t="str">
            <v>14120</v>
          </cell>
          <cell r="C344" t="str">
            <v>SACOS DE POLIPROPILENO</v>
          </cell>
          <cell r="D344" t="str">
            <v>UN</v>
          </cell>
          <cell r="E344" t="str">
            <v>0,60</v>
          </cell>
        </row>
        <row r="345">
          <cell r="B345" t="str">
            <v>14130</v>
          </cell>
          <cell r="C345" t="str">
            <v>SERIE DE BROCAS 1.1/2</v>
          </cell>
          <cell r="D345" t="str">
            <v>UN</v>
          </cell>
          <cell r="E345" t="str">
            <v>3.099,00</v>
          </cell>
        </row>
        <row r="346">
          <cell r="B346" t="str">
            <v>14140</v>
          </cell>
          <cell r="C346" t="str">
            <v>BROCA INTEGRAL</v>
          </cell>
          <cell r="D346" t="str">
            <v>UN</v>
          </cell>
          <cell r="E346">
            <v>197</v>
          </cell>
        </row>
        <row r="347">
          <cell r="B347" t="str">
            <v>14180</v>
          </cell>
          <cell r="C347" t="str">
            <v>PUNHO,HASTE,LUVA E BITS</v>
          </cell>
          <cell r="D347" t="str">
            <v>UN</v>
          </cell>
          <cell r="E347" t="str">
            <v>0,48</v>
          </cell>
        </row>
        <row r="348">
          <cell r="B348" t="str">
            <v>14181</v>
          </cell>
          <cell r="C348" t="str">
            <v>PUNHO</v>
          </cell>
          <cell r="D348" t="str">
            <v>UN</v>
          </cell>
          <cell r="E348">
            <v>422</v>
          </cell>
        </row>
        <row r="349">
          <cell r="B349" t="str">
            <v>14182</v>
          </cell>
          <cell r="C349" t="str">
            <v>HASTE</v>
          </cell>
          <cell r="D349" t="str">
            <v>UN</v>
          </cell>
          <cell r="E349">
            <v>564</v>
          </cell>
        </row>
        <row r="350">
          <cell r="B350" t="str">
            <v>14183</v>
          </cell>
          <cell r="C350" t="str">
            <v>LUVA</v>
          </cell>
          <cell r="D350" t="str">
            <v>UN</v>
          </cell>
          <cell r="E350">
            <v>145</v>
          </cell>
        </row>
        <row r="351">
          <cell r="B351" t="str">
            <v>14184</v>
          </cell>
          <cell r="C351" t="str">
            <v>BITS</v>
          </cell>
          <cell r="D351" t="str">
            <v>UN</v>
          </cell>
          <cell r="E351">
            <v>570</v>
          </cell>
        </row>
        <row r="352">
          <cell r="B352" t="str">
            <v>14185</v>
          </cell>
          <cell r="C352" t="str">
            <v>GRAXA GRAFITADA</v>
          </cell>
          <cell r="D352" t="str">
            <v>KG</v>
          </cell>
          <cell r="E352">
            <v>10.3</v>
          </cell>
        </row>
        <row r="353">
          <cell r="B353" t="str">
            <v>14190</v>
          </cell>
          <cell r="C353" t="str">
            <v>CHAPA 18 ZINCADA E PRE-PINTADA</v>
          </cell>
          <cell r="D353" t="str">
            <v>M2</v>
          </cell>
          <cell r="E353">
            <v>46.08</v>
          </cell>
        </row>
        <row r="354">
          <cell r="B354" t="str">
            <v>14191</v>
          </cell>
          <cell r="C354" t="str">
            <v>CHAPA ALUMINIO P/PLACAS - 2MM</v>
          </cell>
          <cell r="D354" t="str">
            <v>M2</v>
          </cell>
          <cell r="E354">
            <v>54.85</v>
          </cell>
        </row>
        <row r="355">
          <cell r="B355" t="str">
            <v>14192</v>
          </cell>
          <cell r="C355" t="str">
            <v>ACES. PLACAS ALUM. P/PORTICOS</v>
          </cell>
          <cell r="D355" t="str">
            <v>M2</v>
          </cell>
          <cell r="E355">
            <v>109.7</v>
          </cell>
        </row>
        <row r="356">
          <cell r="B356" t="str">
            <v>14196</v>
          </cell>
          <cell r="C356" t="str">
            <v>PELIC. REFL. ESFERAS INCL. GT</v>
          </cell>
          <cell r="D356" t="str">
            <v>M2</v>
          </cell>
          <cell r="E356">
            <v>71.739999999999995</v>
          </cell>
        </row>
        <row r="357">
          <cell r="B357" t="str">
            <v>14197</v>
          </cell>
          <cell r="C357" t="str">
            <v>PELICULA VINILICA N/REFLETIVA</v>
          </cell>
          <cell r="D357" t="str">
            <v>M2</v>
          </cell>
          <cell r="E357">
            <v>39.14</v>
          </cell>
        </row>
        <row r="358">
          <cell r="B358" t="str">
            <v>14198</v>
          </cell>
          <cell r="C358" t="str">
            <v>PELIC.REFL.ESF.ENCAPSULADAS AI</v>
          </cell>
          <cell r="D358" t="str">
            <v>M2</v>
          </cell>
          <cell r="E358">
            <v>168.97</v>
          </cell>
        </row>
        <row r="359">
          <cell r="B359" t="str">
            <v>14199</v>
          </cell>
          <cell r="C359" t="str">
            <v>PELIC.REFL.LENTES PRISMAT. GD</v>
          </cell>
          <cell r="D359" t="str">
            <v>M2</v>
          </cell>
          <cell r="E359">
            <v>392.84</v>
          </cell>
        </row>
        <row r="360">
          <cell r="B360" t="str">
            <v>14200</v>
          </cell>
          <cell r="C360" t="str">
            <v>BALISADOR DE CONCRETO</v>
          </cell>
          <cell r="D360" t="str">
            <v>UN</v>
          </cell>
          <cell r="E360" t="str">
            <v>26,50</v>
          </cell>
        </row>
        <row r="361">
          <cell r="B361" t="str">
            <v>14210</v>
          </cell>
          <cell r="C361" t="str">
            <v>TACHOES MONO-REFLETIVOS</v>
          </cell>
          <cell r="D361" t="str">
            <v>UN</v>
          </cell>
          <cell r="E361">
            <v>11</v>
          </cell>
        </row>
        <row r="362">
          <cell r="B362" t="str">
            <v>14211</v>
          </cell>
          <cell r="C362" t="str">
            <v>TACHOES BI-REFLETIVOS</v>
          </cell>
          <cell r="D362" t="str">
            <v>UN</v>
          </cell>
          <cell r="E362">
            <v>12</v>
          </cell>
        </row>
        <row r="363">
          <cell r="B363" t="str">
            <v>14212</v>
          </cell>
          <cell r="C363" t="str">
            <v>TACHINHAS MONO-REFLETIVAS</v>
          </cell>
          <cell r="D363" t="str">
            <v>UN</v>
          </cell>
          <cell r="E363">
            <v>4.5999999999999996</v>
          </cell>
        </row>
        <row r="364">
          <cell r="B364" t="str">
            <v>14213</v>
          </cell>
          <cell r="C364" t="str">
            <v>TACHINHAS BI-REFLETIVAS</v>
          </cell>
          <cell r="D364" t="str">
            <v>UN</v>
          </cell>
          <cell r="E364">
            <v>5.6</v>
          </cell>
        </row>
        <row r="365">
          <cell r="B365" t="str">
            <v>14214</v>
          </cell>
          <cell r="C365" t="str">
            <v>COLA PARA TACHINHAS E TACHOES</v>
          </cell>
          <cell r="D365" t="str">
            <v>KG</v>
          </cell>
          <cell r="E365" t="str">
            <v>5,17</v>
          </cell>
        </row>
        <row r="366">
          <cell r="B366" t="str">
            <v>14215</v>
          </cell>
          <cell r="C366" t="str">
            <v>TACHAO NAO REFLETIVO</v>
          </cell>
          <cell r="D366" t="str">
            <v>UN</v>
          </cell>
          <cell r="E366">
            <v>13</v>
          </cell>
        </row>
        <row r="367">
          <cell r="B367" t="str">
            <v>14216</v>
          </cell>
          <cell r="C367" t="str">
            <v>CALOTA ESFERICA D=15CM X 4CM</v>
          </cell>
          <cell r="D367" t="str">
            <v>UN</v>
          </cell>
          <cell r="E367">
            <v>11</v>
          </cell>
        </row>
        <row r="368">
          <cell r="B368" t="str">
            <v>14220</v>
          </cell>
          <cell r="C368" t="str">
            <v>GABIAO CX.GALV.H=0.50 M</v>
          </cell>
          <cell r="D368" t="str">
            <v>M3</v>
          </cell>
          <cell r="E368" t="str">
            <v>80,30</v>
          </cell>
        </row>
        <row r="369">
          <cell r="B369" t="str">
            <v>14225</v>
          </cell>
          <cell r="C369" t="str">
            <v>GABIAO CAIXA PVC H=0.5M</v>
          </cell>
          <cell r="D369" t="str">
            <v>M3</v>
          </cell>
          <cell r="E369" t="str">
            <v>95,70</v>
          </cell>
        </row>
        <row r="370">
          <cell r="B370" t="str">
            <v>14230</v>
          </cell>
          <cell r="C370" t="str">
            <v>GABIAO CX.GALV.H=1.00 M</v>
          </cell>
          <cell r="D370" t="str">
            <v>M3</v>
          </cell>
          <cell r="E370" t="str">
            <v>57,75</v>
          </cell>
        </row>
        <row r="371">
          <cell r="B371" t="str">
            <v>14235</v>
          </cell>
          <cell r="C371" t="str">
            <v>GABIAO CAIXA PVC H=1.0M</v>
          </cell>
          <cell r="D371" t="str">
            <v>M3</v>
          </cell>
          <cell r="E371" t="str">
            <v>66,88</v>
          </cell>
        </row>
        <row r="372">
          <cell r="B372" t="str">
            <v>14250</v>
          </cell>
          <cell r="C372" t="str">
            <v>APARELHO APOIO DE NEOPRENE</v>
          </cell>
          <cell r="D372" t="str">
            <v>KG</v>
          </cell>
          <cell r="E372" t="str">
            <v>17,00</v>
          </cell>
        </row>
        <row r="373">
          <cell r="B373" t="str">
            <v>14255</v>
          </cell>
          <cell r="C373" t="str">
            <v>APARELHOS DE APOIO NEOPRENE</v>
          </cell>
          <cell r="D373" t="str">
            <v>DM</v>
          </cell>
          <cell r="E373" t="str">
            <v>30,00</v>
          </cell>
        </row>
        <row r="374">
          <cell r="B374" t="str">
            <v>14260</v>
          </cell>
          <cell r="C374" t="str">
            <v>OXIGENIO</v>
          </cell>
          <cell r="D374" t="str">
            <v>M3</v>
          </cell>
          <cell r="E374" t="str">
            <v>10,00</v>
          </cell>
        </row>
        <row r="375">
          <cell r="B375" t="str">
            <v>14270</v>
          </cell>
          <cell r="C375" t="str">
            <v>ACETILENO</v>
          </cell>
          <cell r="D375" t="str">
            <v>KG</v>
          </cell>
          <cell r="E375" t="str">
            <v>18,00</v>
          </cell>
        </row>
        <row r="376">
          <cell r="B376" t="str">
            <v>14280</v>
          </cell>
          <cell r="C376" t="str">
            <v>OXIGENIO+ACETILENO</v>
          </cell>
          <cell r="D376" t="str">
            <v>KG</v>
          </cell>
          <cell r="E376" t="str">
            <v>30,00</v>
          </cell>
        </row>
        <row r="377">
          <cell r="B377" t="str">
            <v>14290</v>
          </cell>
          <cell r="C377" t="str">
            <v>CHAPA DE ACO DE 3/8</v>
          </cell>
          <cell r="D377" t="str">
            <v>KG</v>
          </cell>
          <cell r="E377" t="str">
            <v>1,49</v>
          </cell>
        </row>
        <row r="378">
          <cell r="B378" t="str">
            <v>14300</v>
          </cell>
          <cell r="C378" t="str">
            <v>TRILHO TR 32</v>
          </cell>
          <cell r="D378" t="str">
            <v>KG</v>
          </cell>
          <cell r="E378" t="str">
            <v>0,69</v>
          </cell>
        </row>
        <row r="379">
          <cell r="B379" t="str">
            <v>14310</v>
          </cell>
          <cell r="C379" t="str">
            <v>TRILHO TR 37</v>
          </cell>
          <cell r="D379" t="str">
            <v>KG</v>
          </cell>
          <cell r="E379" t="str">
            <v>0,69</v>
          </cell>
        </row>
        <row r="380">
          <cell r="B380" t="str">
            <v>14315</v>
          </cell>
          <cell r="C380" t="str">
            <v>TRILHO TR 45</v>
          </cell>
          <cell r="D380" t="str">
            <v>KG</v>
          </cell>
          <cell r="E380">
            <v>0.69</v>
          </cell>
        </row>
        <row r="381">
          <cell r="B381" t="str">
            <v>14316</v>
          </cell>
          <cell r="C381" t="str">
            <v>PERFIL METÁLICO I 10"/12"</v>
          </cell>
          <cell r="D381" t="str">
            <v>KG</v>
          </cell>
          <cell r="E381">
            <v>1.8</v>
          </cell>
        </row>
        <row r="382">
          <cell r="B382" t="str">
            <v>14320</v>
          </cell>
          <cell r="C382" t="str">
            <v>ELETRODOS P/SOLDA</v>
          </cell>
          <cell r="D382" t="str">
            <v>KG</v>
          </cell>
          <cell r="E382" t="str">
            <v>4,41</v>
          </cell>
        </row>
        <row r="383">
          <cell r="B383" t="str">
            <v>14330</v>
          </cell>
          <cell r="C383" t="str">
            <v>PORTICO V=14,80m - A=&lt;12 m2 - 162Km/h</v>
          </cell>
          <cell r="D383" t="str">
            <v>UN</v>
          </cell>
          <cell r="E383">
            <v>10890</v>
          </cell>
        </row>
        <row r="384">
          <cell r="B384" t="str">
            <v>14333</v>
          </cell>
          <cell r="C384" t="str">
            <v>SEMI-PORTICO V=7.20M-A&lt;=6.0M2 - 162 Km/h</v>
          </cell>
          <cell r="D384" t="str">
            <v>UN</v>
          </cell>
          <cell r="E384">
            <v>6600</v>
          </cell>
        </row>
        <row r="385">
          <cell r="B385" t="str">
            <v>14500</v>
          </cell>
          <cell r="C385" t="str">
            <v>DORMENTE (1,40X0,20X0,15)</v>
          </cell>
          <cell r="D385" t="str">
            <v>UN</v>
          </cell>
          <cell r="E385">
            <v>20</v>
          </cell>
        </row>
        <row r="386">
          <cell r="B386" t="str">
            <v>15100</v>
          </cell>
          <cell r="C386" t="str">
            <v>ARMADURAS NERVURADAS E GALVANIZADAS</v>
          </cell>
          <cell r="D386" t="str">
            <v>KG</v>
          </cell>
          <cell r="E386">
            <v>4.3499999999999996</v>
          </cell>
        </row>
        <row r="387">
          <cell r="B387" t="str">
            <v>15110</v>
          </cell>
          <cell r="C387" t="str">
            <v>PARAFUSOS ESPECIAIS</v>
          </cell>
          <cell r="D387" t="str">
            <v>UN</v>
          </cell>
          <cell r="E387">
            <v>0.74</v>
          </cell>
        </row>
        <row r="388">
          <cell r="B388" t="str">
            <v>15120</v>
          </cell>
          <cell r="C388" t="str">
            <v>APOIOS DE EPDM</v>
          </cell>
          <cell r="D388" t="str">
            <v>UN</v>
          </cell>
          <cell r="E388">
            <v>2.85</v>
          </cell>
        </row>
        <row r="389">
          <cell r="B389" t="str">
            <v>15130</v>
          </cell>
          <cell r="C389" t="str">
            <v>ESPUMA DE POLIURETANO</v>
          </cell>
          <cell r="D389" t="str">
            <v>UN</v>
          </cell>
          <cell r="E389">
            <v>1</v>
          </cell>
        </row>
        <row r="390">
          <cell r="B390" t="str">
            <v>15140</v>
          </cell>
          <cell r="C390" t="str">
            <v>LIGAÇÕES GALVANIZADAS</v>
          </cell>
          <cell r="D390" t="str">
            <v>UN</v>
          </cell>
          <cell r="E390">
            <v>2.17</v>
          </cell>
        </row>
        <row r="391">
          <cell r="B391" t="str">
            <v>15200</v>
          </cell>
          <cell r="C391" t="str">
            <v>CABO DE AÇO D=4,76 MM</v>
          </cell>
          <cell r="D391" t="str">
            <v>M</v>
          </cell>
          <cell r="E391">
            <v>2.5</v>
          </cell>
        </row>
        <row r="392">
          <cell r="B392" t="str">
            <v>15210</v>
          </cell>
          <cell r="C392" t="str">
            <v>OLEO ESP. P/DESMOLDE DE FORMAS METALICAS</v>
          </cell>
          <cell r="D392" t="str">
            <v>L</v>
          </cell>
          <cell r="E392">
            <v>2</v>
          </cell>
        </row>
        <row r="393">
          <cell r="B393" t="str">
            <v>15300</v>
          </cell>
          <cell r="C393" t="str">
            <v>CUNHAS DE MADEIRA</v>
          </cell>
          <cell r="D393" t="str">
            <v>UN</v>
          </cell>
          <cell r="E393">
            <v>0.1</v>
          </cell>
        </row>
        <row r="394">
          <cell r="B394" t="str">
            <v>15310</v>
          </cell>
          <cell r="C394" t="str">
            <v>SARGENTOS</v>
          </cell>
          <cell r="D394" t="str">
            <v>UN</v>
          </cell>
          <cell r="E394">
            <v>20</v>
          </cell>
        </row>
        <row r="395">
          <cell r="B395" t="str">
            <v>15320</v>
          </cell>
          <cell r="C395" t="str">
            <v>TABUAS DE PINHO COM 30CM DE LARGURA</v>
          </cell>
          <cell r="D395" t="str">
            <v>M</v>
          </cell>
          <cell r="E395">
            <v>2.9</v>
          </cell>
        </row>
        <row r="396">
          <cell r="B396" t="str">
            <v>15330</v>
          </cell>
          <cell r="C396" t="str">
            <v>SARRAFOS DE MADEIRA COM 10CM DE LARGURA</v>
          </cell>
          <cell r="D396" t="str">
            <v>M</v>
          </cell>
          <cell r="E396">
            <v>1.6</v>
          </cell>
        </row>
        <row r="397">
          <cell r="B397" t="str">
            <v>15340</v>
          </cell>
          <cell r="C397" t="str">
            <v>ESTACAS DE MADEIRA</v>
          </cell>
          <cell r="D397" t="str">
            <v>UN</v>
          </cell>
          <cell r="E397">
            <v>0.6</v>
          </cell>
        </row>
        <row r="398">
          <cell r="B398" t="str">
            <v>16001</v>
          </cell>
          <cell r="C398" t="str">
            <v>TUBO DE CONCRETO D=50CM - CA1</v>
          </cell>
          <cell r="D398" t="str">
            <v>UN</v>
          </cell>
          <cell r="E398" t="str">
            <v>26,57</v>
          </cell>
        </row>
        <row r="399">
          <cell r="B399" t="str">
            <v>16002</v>
          </cell>
          <cell r="C399" t="str">
            <v>EMENDAS DE ESTACAS 30X30CM</v>
          </cell>
          <cell r="D399" t="str">
            <v>UN</v>
          </cell>
          <cell r="E399">
            <v>74.400000000000006</v>
          </cell>
        </row>
        <row r="400">
          <cell r="B400" t="str">
            <v>16003</v>
          </cell>
          <cell r="C400" t="str">
            <v>ANEL PARA SOLDA 30X30CM</v>
          </cell>
          <cell r="D400" t="str">
            <v>UN</v>
          </cell>
          <cell r="E400">
            <v>29.9</v>
          </cell>
        </row>
        <row r="401">
          <cell r="B401" t="str">
            <v>16004</v>
          </cell>
          <cell r="C401" t="str">
            <v>EMENDAS DE ESTACAS 26X26CM</v>
          </cell>
          <cell r="D401" t="str">
            <v>UN</v>
          </cell>
          <cell r="E401">
            <v>57.4</v>
          </cell>
        </row>
        <row r="402">
          <cell r="B402" t="str">
            <v>16005</v>
          </cell>
          <cell r="C402" t="str">
            <v>ANEL PARA SOLDA 26X26CM</v>
          </cell>
          <cell r="D402" t="str">
            <v>UN</v>
          </cell>
          <cell r="E402">
            <v>28.6</v>
          </cell>
        </row>
        <row r="403">
          <cell r="B403" t="str">
            <v>16006</v>
          </cell>
          <cell r="C403" t="str">
            <v>ESTACAS CONCR.30X30CM  (FORNECIMENTO)</v>
          </cell>
          <cell r="D403" t="str">
            <v>M</v>
          </cell>
          <cell r="E403">
            <v>43.35</v>
          </cell>
        </row>
        <row r="404">
          <cell r="B404" t="str">
            <v>16007</v>
          </cell>
          <cell r="C404" t="str">
            <v>ESTACAS CONCR.26X26CM (FORNECIMENTO)</v>
          </cell>
          <cell r="D404" t="str">
            <v>M</v>
          </cell>
          <cell r="E404">
            <v>35.049999999999997</v>
          </cell>
        </row>
        <row r="405">
          <cell r="B405" t="str">
            <v>16008</v>
          </cell>
          <cell r="C405" t="str">
            <v>TUBO PVC 75MM</v>
          </cell>
          <cell r="D405" t="str">
            <v>M</v>
          </cell>
          <cell r="E405" t="str">
            <v>3,24</v>
          </cell>
        </row>
        <row r="406">
          <cell r="B406" t="str">
            <v>16012</v>
          </cell>
          <cell r="C406" t="str">
            <v>DISCO DE VIDIA 9' P/ESMERILHADEIRA</v>
          </cell>
          <cell r="D406" t="str">
            <v>UN</v>
          </cell>
          <cell r="E406" t="str">
            <v>4,31</v>
          </cell>
        </row>
        <row r="407">
          <cell r="B407" t="str">
            <v>16024</v>
          </cell>
          <cell r="C407" t="str">
            <v>TELA DE ARAME C/FIO 14 DE 2.5</v>
          </cell>
          <cell r="D407" t="str">
            <v>M2</v>
          </cell>
          <cell r="E407" t="str">
            <v>3,28</v>
          </cell>
        </row>
        <row r="408">
          <cell r="B408" t="str">
            <v>16026</v>
          </cell>
          <cell r="C408" t="str">
            <v>MUDA DE ARVORE SELECIONADA</v>
          </cell>
          <cell r="D408" t="str">
            <v>UN</v>
          </cell>
          <cell r="E408" t="str">
            <v>2,00</v>
          </cell>
        </row>
        <row r="409">
          <cell r="B409" t="str">
            <v>16037</v>
          </cell>
          <cell r="C409" t="str">
            <v>TAMPA F. FUND. P/POCO VISITA D=60cm</v>
          </cell>
          <cell r="D409" t="str">
            <v>UN</v>
          </cell>
          <cell r="E409" t="str">
            <v>110,00</v>
          </cell>
        </row>
        <row r="410">
          <cell r="B410" t="str">
            <v>16038</v>
          </cell>
          <cell r="C410" t="str">
            <v>TRILHO TR 57</v>
          </cell>
          <cell r="D410" t="str">
            <v>KG</v>
          </cell>
          <cell r="E410" t="str">
            <v>0,69</v>
          </cell>
        </row>
        <row r="411">
          <cell r="B411" t="str">
            <v>16052</v>
          </cell>
          <cell r="C411" t="str">
            <v>MUDAS DE LIRIO AMARELO</v>
          </cell>
          <cell r="D411" t="str">
            <v>UN</v>
          </cell>
          <cell r="E411" t="str">
            <v>0,40</v>
          </cell>
        </row>
        <row r="412">
          <cell r="B412" t="str">
            <v>16054</v>
          </cell>
          <cell r="C412" t="str">
            <v>GROUT</v>
          </cell>
          <cell r="D412" t="str">
            <v>KG</v>
          </cell>
          <cell r="E412" t="str">
            <v>0,52</v>
          </cell>
        </row>
        <row r="413">
          <cell r="B413" t="str">
            <v>16057</v>
          </cell>
          <cell r="C413" t="str">
            <v>TUBO ACO GALVANIZADO DN 100mm - E=2mm</v>
          </cell>
          <cell r="D413" t="str">
            <v>M</v>
          </cell>
          <cell r="E413" t="str">
            <v>31,00</v>
          </cell>
        </row>
        <row r="414">
          <cell r="B414" t="str">
            <v>16058</v>
          </cell>
          <cell r="C414" t="str">
            <v>CHAPA DE ACO DE 3/16</v>
          </cell>
          <cell r="D414" t="str">
            <v>KG</v>
          </cell>
          <cell r="E414" t="str">
            <v>1,36</v>
          </cell>
        </row>
        <row r="415">
          <cell r="B415" t="str">
            <v>16059</v>
          </cell>
          <cell r="C415" t="str">
            <v>COLCHAO RENO PVC H=0.23M</v>
          </cell>
          <cell r="D415" t="str">
            <v>M2</v>
          </cell>
          <cell r="E415" t="str">
            <v>29,92</v>
          </cell>
        </row>
        <row r="416">
          <cell r="B416" t="str">
            <v>16060</v>
          </cell>
          <cell r="C416" t="str">
            <v>GABIAO SACO PVC DE 5.0 X 0.65M</v>
          </cell>
          <cell r="D416" t="str">
            <v>PC</v>
          </cell>
          <cell r="E416" t="str">
            <v>117,97</v>
          </cell>
        </row>
        <row r="417">
          <cell r="B417" t="str">
            <v>16061</v>
          </cell>
          <cell r="C417" t="str">
            <v>ESTACAS CONCR.23X23CM (FORNECIMENTO)</v>
          </cell>
          <cell r="D417" t="str">
            <v>M</v>
          </cell>
          <cell r="E417">
            <v>28.75</v>
          </cell>
        </row>
        <row r="418">
          <cell r="B418" t="str">
            <v>16062</v>
          </cell>
          <cell r="C418" t="str">
            <v>EMENDA DE ESTACAS 23X23CM</v>
          </cell>
          <cell r="D418" t="str">
            <v>UN</v>
          </cell>
          <cell r="E418">
            <v>46.05</v>
          </cell>
        </row>
        <row r="419">
          <cell r="B419" t="str">
            <v>16063</v>
          </cell>
          <cell r="C419" t="str">
            <v>ANEL PARA SOLDA 23X23CM</v>
          </cell>
          <cell r="D419" t="str">
            <v>UN</v>
          </cell>
          <cell r="E419">
            <v>27.6</v>
          </cell>
        </row>
        <row r="420">
          <cell r="B420" t="str">
            <v>16065</v>
          </cell>
          <cell r="C420" t="str">
            <v>EMENDA (SUPLEMENTO) ESTACA D=17CM</v>
          </cell>
          <cell r="D420" t="str">
            <v>UN</v>
          </cell>
          <cell r="E420">
            <v>12</v>
          </cell>
        </row>
        <row r="421">
          <cell r="B421" t="str">
            <v>16066</v>
          </cell>
          <cell r="C421" t="str">
            <v>ESTACA CONCRETO PRÉ MOLDADA 17 CM 21/23 TON</v>
          </cell>
          <cell r="D421" t="str">
            <v>M</v>
          </cell>
          <cell r="E421">
            <v>8</v>
          </cell>
        </row>
        <row r="422">
          <cell r="B422" t="str">
            <v>16067</v>
          </cell>
          <cell r="C422" t="str">
            <v>ESTACA CONCRETO PRÉ MOLDADA 23 CM 47/50 TON</v>
          </cell>
          <cell r="D422" t="str">
            <v>M</v>
          </cell>
          <cell r="E422">
            <v>14</v>
          </cell>
        </row>
        <row r="423">
          <cell r="B423" t="str">
            <v>16068</v>
          </cell>
          <cell r="C423" t="str">
            <v>ESTACA CONCRETO PRÉ MOLDADA 26 CM 64 TON</v>
          </cell>
          <cell r="D423" t="str">
            <v>M</v>
          </cell>
          <cell r="E423">
            <v>19</v>
          </cell>
        </row>
        <row r="424">
          <cell r="B424" t="str">
            <v>16069</v>
          </cell>
          <cell r="C424" t="str">
            <v>ESTACA CONCRETO PRÉ MOLDADA 33 CM 82 TON</v>
          </cell>
          <cell r="D424" t="str">
            <v>M</v>
          </cell>
          <cell r="E424">
            <v>36</v>
          </cell>
        </row>
        <row r="425">
          <cell r="B425" t="str">
            <v>16070</v>
          </cell>
          <cell r="C425" t="str">
            <v>ESTACA CONCRETO PRÉ MOLDADA 38 CM 100 TON</v>
          </cell>
          <cell r="D425" t="str">
            <v>M</v>
          </cell>
          <cell r="E425">
            <v>45</v>
          </cell>
        </row>
        <row r="426">
          <cell r="B426" t="str">
            <v>16072</v>
          </cell>
          <cell r="C426" t="str">
            <v>TUBO ACO GALVANIZADO DN 50mm - E=2mm</v>
          </cell>
          <cell r="D426" t="str">
            <v>M</v>
          </cell>
          <cell r="E426" t="str">
            <v>12,45</v>
          </cell>
        </row>
        <row r="427">
          <cell r="B427" t="str">
            <v>16120</v>
          </cell>
          <cell r="C427" t="str">
            <v>ESTACAS CONCR.35X35CM (FORNECIMENTO)</v>
          </cell>
          <cell r="D427" t="str">
            <v>M</v>
          </cell>
          <cell r="E427">
            <v>59</v>
          </cell>
        </row>
        <row r="428">
          <cell r="B428" t="str">
            <v>16121</v>
          </cell>
          <cell r="C428" t="str">
            <v>EMENDA DE ESTACAS 35X35CM</v>
          </cell>
          <cell r="D428" t="str">
            <v>UN</v>
          </cell>
          <cell r="E428">
            <v>101.27</v>
          </cell>
        </row>
        <row r="429">
          <cell r="B429" t="str">
            <v>16122</v>
          </cell>
          <cell r="C429" t="str">
            <v>ANEL PARA SOLDA 35X35CM</v>
          </cell>
          <cell r="D429" t="str">
            <v>UN</v>
          </cell>
          <cell r="E429">
            <v>40.700000000000003</v>
          </cell>
        </row>
        <row r="430">
          <cell r="B430" t="str">
            <v>16125</v>
          </cell>
          <cell r="C430" t="str">
            <v>MANTA PAPEL KRAFT</v>
          </cell>
          <cell r="D430" t="str">
            <v>M2</v>
          </cell>
          <cell r="E430">
            <v>0.4</v>
          </cell>
        </row>
        <row r="431">
          <cell r="B431" t="str">
            <v>16128</v>
          </cell>
          <cell r="C431" t="str">
            <v>LONA PLASTICA E = 150 MICRA</v>
          </cell>
          <cell r="D431" t="str">
            <v>M2</v>
          </cell>
          <cell r="E431" t="str">
            <v>0,40</v>
          </cell>
        </row>
        <row r="432">
          <cell r="B432" t="str">
            <v>16129</v>
          </cell>
          <cell r="C432" t="str">
            <v>SELA JUNTA DE POLIURETANO</v>
          </cell>
          <cell r="D432" t="str">
            <v>L</v>
          </cell>
          <cell r="E432" t="str">
            <v>47,87</v>
          </cell>
        </row>
        <row r="433">
          <cell r="B433" t="str">
            <v>16130</v>
          </cell>
          <cell r="C433" t="str">
            <v>ISOPOR DE ESPESSURA 10 MM</v>
          </cell>
          <cell r="D433" t="str">
            <v>M2</v>
          </cell>
          <cell r="E433" t="str">
            <v>1,75</v>
          </cell>
        </row>
        <row r="434">
          <cell r="B434" t="str">
            <v>16131</v>
          </cell>
          <cell r="C434" t="str">
            <v>PROJETO DE O.A.E.</v>
          </cell>
          <cell r="D434" t="str">
            <v>R$</v>
          </cell>
          <cell r="E434" t="str">
            <v>1,00</v>
          </cell>
        </row>
        <row r="435">
          <cell r="B435" t="str">
            <v>16148</v>
          </cell>
          <cell r="C435" t="str">
            <v>PORTA DENTE P/FRESADORA 1000C</v>
          </cell>
          <cell r="D435" t="str">
            <v>UN</v>
          </cell>
          <cell r="E435" t="str">
            <v>35,00</v>
          </cell>
        </row>
        <row r="436">
          <cell r="B436" t="str">
            <v>16149</v>
          </cell>
          <cell r="C436" t="str">
            <v>DENTE P/FRESADORA SF 1000C</v>
          </cell>
          <cell r="D436" t="str">
            <v>UN</v>
          </cell>
          <cell r="E436" t="str">
            <v>18,90</v>
          </cell>
        </row>
        <row r="437">
          <cell r="B437" t="str">
            <v>16150</v>
          </cell>
          <cell r="C437" t="str">
            <v>BROCA DE VIDIA D=12MM SDC PLUS</v>
          </cell>
          <cell r="D437" t="str">
            <v>UN</v>
          </cell>
          <cell r="E437" t="str">
            <v>6,20</v>
          </cell>
        </row>
        <row r="438">
          <cell r="B438" t="str">
            <v>16154</v>
          </cell>
          <cell r="C438" t="str">
            <v>MUDA DE ARBUSTOS</v>
          </cell>
          <cell r="D438" t="str">
            <v>UN</v>
          </cell>
          <cell r="E438" t="str">
            <v>2,50</v>
          </cell>
        </row>
        <row r="439">
          <cell r="B439" t="str">
            <v>16163</v>
          </cell>
          <cell r="C439" t="str">
            <v>EMULSAO  C/POLIMEROS</v>
          </cell>
          <cell r="D439" t="str">
            <v>L</v>
          </cell>
          <cell r="E439" t="str">
            <v>0,82</v>
          </cell>
        </row>
        <row r="440">
          <cell r="B440" t="str">
            <v>16255</v>
          </cell>
          <cell r="C440" t="str">
            <v>TUBO ACO ZINC C/COSTURA D=75MM</v>
          </cell>
          <cell r="D440" t="str">
            <v>M</v>
          </cell>
          <cell r="E440" t="str">
            <v>10,28</v>
          </cell>
        </row>
        <row r="441">
          <cell r="B441" t="str">
            <v>16257</v>
          </cell>
          <cell r="C441" t="str">
            <v>TUBO ACO ZINC C/COSTURA D=50MM</v>
          </cell>
          <cell r="D441" t="str">
            <v>M</v>
          </cell>
          <cell r="E441" t="str">
            <v>6,69</v>
          </cell>
        </row>
        <row r="442">
          <cell r="B442" t="str">
            <v>16258</v>
          </cell>
          <cell r="C442" t="str">
            <v>MATERIAL/MO P/ILUMINACAO</v>
          </cell>
          <cell r="D442" t="str">
            <v>VB</v>
          </cell>
          <cell r="E442" t="str">
            <v>1,00</v>
          </cell>
        </row>
        <row r="443">
          <cell r="B443" t="str">
            <v>16259</v>
          </cell>
          <cell r="C443" t="str">
            <v>TELA ARAME GALV. FIO 14 DE 2</v>
          </cell>
          <cell r="D443" t="str">
            <v>M2</v>
          </cell>
          <cell r="E443" t="str">
            <v>4,04</v>
          </cell>
        </row>
        <row r="444">
          <cell r="B444" t="str">
            <v>16260</v>
          </cell>
          <cell r="C444" t="str">
            <v>GRELHA FOFO 70X40 CM</v>
          </cell>
          <cell r="D444" t="str">
            <v>UN</v>
          </cell>
          <cell r="E444" t="str">
            <v>35,00</v>
          </cell>
        </row>
        <row r="445">
          <cell r="B445" t="str">
            <v>16264</v>
          </cell>
          <cell r="C445" t="str">
            <v>TUBO PVC DN=150MM ESGOTO VINIL</v>
          </cell>
          <cell r="D445" t="str">
            <v>M</v>
          </cell>
          <cell r="E445" t="str">
            <v>11,79</v>
          </cell>
        </row>
        <row r="446">
          <cell r="B446" t="str">
            <v>16265</v>
          </cell>
          <cell r="C446" t="str">
            <v>TUBO PVC DN=60MM AGUA C15 JE</v>
          </cell>
          <cell r="D446" t="str">
            <v>M</v>
          </cell>
          <cell r="E446" t="str">
            <v>3,80</v>
          </cell>
        </row>
        <row r="447">
          <cell r="B447" t="str">
            <v>16300</v>
          </cell>
          <cell r="C447" t="str">
            <v>AP. ANCORAGEM ATIVA P/CABO - 04 CABOS</v>
          </cell>
          <cell r="D447" t="str">
            <v>UN</v>
          </cell>
          <cell r="E447">
            <v>111.73</v>
          </cell>
        </row>
        <row r="448">
          <cell r="B448" t="str">
            <v>16310</v>
          </cell>
          <cell r="C448" t="str">
            <v>AP. ANCORAGEM ATIVA P/CABO - 06 CABOS</v>
          </cell>
          <cell r="D448" t="str">
            <v>UN</v>
          </cell>
          <cell r="E448">
            <v>161.62</v>
          </cell>
        </row>
        <row r="449">
          <cell r="B449" t="str">
            <v>16320</v>
          </cell>
          <cell r="C449" t="str">
            <v>AP. ANCORAGEM ATIVA P/CABO - 12 CABOS</v>
          </cell>
          <cell r="D449" t="str">
            <v>UN</v>
          </cell>
          <cell r="E449">
            <v>449.28</v>
          </cell>
        </row>
        <row r="450">
          <cell r="B450" t="str">
            <v>16330</v>
          </cell>
          <cell r="C450" t="str">
            <v>AP. ANCORAGEM ATIVA P/CABO - 19 CABOS</v>
          </cell>
          <cell r="D450" t="str">
            <v>UN</v>
          </cell>
          <cell r="E450">
            <v>851</v>
          </cell>
        </row>
        <row r="451">
          <cell r="B451" t="str">
            <v>16340</v>
          </cell>
          <cell r="C451" t="str">
            <v>AP. ANCORAGEM ATIVA P/CABO - 22 CABOS</v>
          </cell>
          <cell r="D451" t="str">
            <v>UN</v>
          </cell>
          <cell r="E451">
            <v>1063.08</v>
          </cell>
        </row>
        <row r="452">
          <cell r="B452" t="str">
            <v>16350</v>
          </cell>
          <cell r="C452" t="str">
            <v>AP. ANCORAGEM PASSIVA P/CABO - 04 CABOS</v>
          </cell>
          <cell r="D452" t="str">
            <v>UN</v>
          </cell>
          <cell r="E452">
            <v>18.62</v>
          </cell>
        </row>
        <row r="453">
          <cell r="B453" t="str">
            <v>16360</v>
          </cell>
          <cell r="C453" t="str">
            <v>AP. ANCORAGEM PASSIVA P/CABO - 06 CABOS</v>
          </cell>
          <cell r="D453" t="str">
            <v>UN</v>
          </cell>
          <cell r="E453">
            <v>26.94</v>
          </cell>
        </row>
        <row r="454">
          <cell r="B454" t="str">
            <v>16370</v>
          </cell>
          <cell r="C454" t="str">
            <v>AP. ANCORAGEM PASSIVA P/CABO - 12 CABOS</v>
          </cell>
          <cell r="D454" t="str">
            <v>UN</v>
          </cell>
          <cell r="E454">
            <v>74.88</v>
          </cell>
        </row>
        <row r="455">
          <cell r="B455" t="str">
            <v>16380</v>
          </cell>
          <cell r="C455" t="str">
            <v>AP. ANCORAGEM PASSIVA P/CABO - 19 CABOS</v>
          </cell>
          <cell r="D455" t="str">
            <v>UN</v>
          </cell>
          <cell r="E455">
            <v>141.83000000000001</v>
          </cell>
        </row>
        <row r="456">
          <cell r="B456" t="str">
            <v>17500</v>
          </cell>
          <cell r="C456" t="str">
            <v>SEM MATERIAIS</v>
          </cell>
          <cell r="D456">
            <v>0</v>
          </cell>
          <cell r="E456" t="str">
            <v>0,00</v>
          </cell>
        </row>
        <row r="457">
          <cell r="B457" t="str">
            <v>17505</v>
          </cell>
          <cell r="C457" t="str">
            <v>COROA DE WIDIA - A</v>
          </cell>
          <cell r="D457" t="str">
            <v>UN</v>
          </cell>
          <cell r="E457" t="str">
            <v>75,60</v>
          </cell>
        </row>
        <row r="458">
          <cell r="B458" t="str">
            <v>17506</v>
          </cell>
          <cell r="C458" t="str">
            <v>COROA DE WIDIA - B</v>
          </cell>
          <cell r="D458" t="str">
            <v>UN</v>
          </cell>
          <cell r="E458" t="str">
            <v>95,58</v>
          </cell>
        </row>
        <row r="459">
          <cell r="B459" t="str">
            <v>17507</v>
          </cell>
          <cell r="C459" t="str">
            <v>COROA DE WIDIA - N</v>
          </cell>
          <cell r="D459" t="str">
            <v>UN</v>
          </cell>
          <cell r="E459" t="str">
            <v>137,16</v>
          </cell>
        </row>
        <row r="460">
          <cell r="B460" t="str">
            <v>17508</v>
          </cell>
          <cell r="C460" t="str">
            <v>COROA DE WIDIA - H</v>
          </cell>
          <cell r="D460" t="str">
            <v>UN</v>
          </cell>
          <cell r="E460" t="str">
            <v>149,04</v>
          </cell>
        </row>
        <row r="461">
          <cell r="B461" t="str">
            <v>17510</v>
          </cell>
          <cell r="C461" t="str">
            <v>CALIBRADOR DE WIDIA - A</v>
          </cell>
          <cell r="D461" t="str">
            <v>UN</v>
          </cell>
          <cell r="E461" t="str">
            <v>110,00</v>
          </cell>
        </row>
        <row r="462">
          <cell r="B462" t="str">
            <v>17511</v>
          </cell>
          <cell r="C462" t="str">
            <v>CALIBRADOR DE WIDIA - B</v>
          </cell>
          <cell r="D462" t="str">
            <v>UN</v>
          </cell>
          <cell r="E462" t="str">
            <v>132,00</v>
          </cell>
        </row>
        <row r="463">
          <cell r="B463" t="str">
            <v>17512</v>
          </cell>
          <cell r="C463" t="str">
            <v>CALIBRADOR DE WIDIA - N</v>
          </cell>
          <cell r="D463" t="str">
            <v>UN</v>
          </cell>
          <cell r="E463" t="str">
            <v>147,42</v>
          </cell>
        </row>
        <row r="464">
          <cell r="B464" t="str">
            <v>17513</v>
          </cell>
          <cell r="C464" t="str">
            <v>CALIBRADOR DE WIDIA - H</v>
          </cell>
          <cell r="D464" t="str">
            <v>UN</v>
          </cell>
          <cell r="E464" t="str">
            <v>168,97</v>
          </cell>
        </row>
        <row r="465">
          <cell r="B465" t="str">
            <v>17515</v>
          </cell>
          <cell r="C465" t="str">
            <v>SAPATA DE WIDIA - A</v>
          </cell>
          <cell r="D465" t="str">
            <v>UN</v>
          </cell>
          <cell r="E465" t="str">
            <v>77,76</v>
          </cell>
        </row>
        <row r="466">
          <cell r="B466" t="str">
            <v>17516</v>
          </cell>
          <cell r="C466" t="str">
            <v>SAPATA DE WIDIA - B</v>
          </cell>
          <cell r="D466" t="str">
            <v>UN</v>
          </cell>
          <cell r="E466" t="str">
            <v>97,20</v>
          </cell>
        </row>
        <row r="467">
          <cell r="B467" t="str">
            <v>17517</v>
          </cell>
          <cell r="C467" t="str">
            <v>SAPATA DE WIDIA - N</v>
          </cell>
          <cell r="D467" t="str">
            <v>UN</v>
          </cell>
          <cell r="E467" t="str">
            <v>117,72</v>
          </cell>
        </row>
        <row r="468">
          <cell r="B468" t="str">
            <v>17518</v>
          </cell>
          <cell r="C468" t="str">
            <v>SAPATA DE WIDIA - H</v>
          </cell>
          <cell r="D468" t="str">
            <v>UN</v>
          </cell>
          <cell r="E468" t="str">
            <v>156,60</v>
          </cell>
        </row>
        <row r="469">
          <cell r="B469" t="str">
            <v>17520</v>
          </cell>
          <cell r="C469" t="str">
            <v>COROA DIAMANTADA-A - 20/30PPQ</v>
          </cell>
          <cell r="D469" t="str">
            <v>UN</v>
          </cell>
          <cell r="E469" t="str">
            <v>135,00</v>
          </cell>
        </row>
        <row r="470">
          <cell r="B470" t="str">
            <v>17521</v>
          </cell>
          <cell r="C470" t="str">
            <v>COROA DIAMANTADA-A - 40/60PPQ</v>
          </cell>
          <cell r="D470" t="str">
            <v>UN</v>
          </cell>
          <cell r="E470" t="str">
            <v>135,00</v>
          </cell>
        </row>
        <row r="471">
          <cell r="B471" t="str">
            <v>17522</v>
          </cell>
          <cell r="C471" t="str">
            <v>COROA DIAMANTADA-A - 60/80PPQ</v>
          </cell>
          <cell r="D471" t="str">
            <v>UN</v>
          </cell>
          <cell r="E471" t="str">
            <v>132,84</v>
          </cell>
        </row>
        <row r="472">
          <cell r="B472" t="str">
            <v>17525</v>
          </cell>
          <cell r="C472" t="str">
            <v>COROA DIAMANTADA-B - 20/30PPQ</v>
          </cell>
          <cell r="D472" t="str">
            <v>UN</v>
          </cell>
          <cell r="E472" t="str">
            <v>169,56</v>
          </cell>
        </row>
        <row r="473">
          <cell r="B473" t="str">
            <v>17526</v>
          </cell>
          <cell r="C473" t="str">
            <v>COROA DIAMANTADA-B - 40/60PPQ</v>
          </cell>
          <cell r="D473" t="str">
            <v>UN</v>
          </cell>
          <cell r="E473" t="str">
            <v>169,56</v>
          </cell>
        </row>
        <row r="474">
          <cell r="B474" t="str">
            <v>17527</v>
          </cell>
          <cell r="C474" t="str">
            <v>COROA DIAMANTADA-B - 60/80PPQ</v>
          </cell>
          <cell r="D474" t="str">
            <v>UN</v>
          </cell>
          <cell r="E474" t="str">
            <v>166,32</v>
          </cell>
        </row>
        <row r="475">
          <cell r="B475" t="str">
            <v>17530</v>
          </cell>
          <cell r="C475" t="str">
            <v>COROA DIAMANTADA-N - 20/30PPQ</v>
          </cell>
          <cell r="D475" t="str">
            <v>UN</v>
          </cell>
          <cell r="E475" t="str">
            <v>248,40</v>
          </cell>
        </row>
        <row r="476">
          <cell r="B476" t="str">
            <v>17531</v>
          </cell>
          <cell r="C476" t="str">
            <v>COROA DIAMANTADA-N - 40/60PPQ</v>
          </cell>
          <cell r="D476" t="str">
            <v>UN</v>
          </cell>
          <cell r="E476" t="str">
            <v>248,40</v>
          </cell>
        </row>
        <row r="477">
          <cell r="B477" t="str">
            <v>17532</v>
          </cell>
          <cell r="C477" t="str">
            <v>COROA DIAMANTADA-N - 60/80PPQ</v>
          </cell>
          <cell r="D477" t="str">
            <v>UN</v>
          </cell>
          <cell r="E477" t="str">
            <v>220,45</v>
          </cell>
        </row>
        <row r="478">
          <cell r="B478" t="str">
            <v>17535</v>
          </cell>
          <cell r="C478" t="str">
            <v>COROA DIAMANTADA-H - 20/30PPQ</v>
          </cell>
          <cell r="D478" t="str">
            <v>UN</v>
          </cell>
          <cell r="E478" t="str">
            <v>335,92</v>
          </cell>
        </row>
        <row r="479">
          <cell r="B479" t="str">
            <v>17536</v>
          </cell>
          <cell r="C479" t="str">
            <v>COROA DIAMANTADA-H - 40/60PPQ</v>
          </cell>
          <cell r="D479" t="str">
            <v>NU</v>
          </cell>
          <cell r="E479" t="str">
            <v>307,93</v>
          </cell>
        </row>
        <row r="480">
          <cell r="B480" t="str">
            <v>17537</v>
          </cell>
          <cell r="C480" t="str">
            <v>COROA DIAMANTADA-H - 60/80PPQ</v>
          </cell>
          <cell r="D480" t="str">
            <v>UN</v>
          </cell>
          <cell r="E480" t="str">
            <v>272,94</v>
          </cell>
        </row>
        <row r="481">
          <cell r="B481" t="str">
            <v>17539</v>
          </cell>
          <cell r="C481" t="str">
            <v>CALIBRADOR DIAMANTADO - A</v>
          </cell>
          <cell r="D481" t="str">
            <v>UN</v>
          </cell>
          <cell r="E481" t="str">
            <v>118,80</v>
          </cell>
        </row>
        <row r="482">
          <cell r="B482" t="str">
            <v>17540</v>
          </cell>
          <cell r="C482" t="str">
            <v>CALIBRADOR DIAMANTADO - B</v>
          </cell>
          <cell r="D482" t="str">
            <v>UN</v>
          </cell>
          <cell r="E482" t="str">
            <v>144,72</v>
          </cell>
        </row>
        <row r="483">
          <cell r="B483" t="str">
            <v>17545</v>
          </cell>
          <cell r="C483" t="str">
            <v>CALIBRADOR DIAMANTADO - N</v>
          </cell>
          <cell r="D483" t="str">
            <v>UN</v>
          </cell>
          <cell r="E483" t="str">
            <v>207,36</v>
          </cell>
        </row>
        <row r="484">
          <cell r="B484" t="str">
            <v>17550</v>
          </cell>
          <cell r="C484" t="str">
            <v>CALIBRADOR DIAMANTADO - H</v>
          </cell>
          <cell r="D484" t="str">
            <v>UN</v>
          </cell>
          <cell r="E484" t="str">
            <v>255,44</v>
          </cell>
        </row>
        <row r="485">
          <cell r="B485" t="str">
            <v>17553</v>
          </cell>
          <cell r="C485" t="str">
            <v>SAPATA DIAMANTADA - A</v>
          </cell>
          <cell r="D485" t="str">
            <v>UN</v>
          </cell>
          <cell r="E485" t="str">
            <v>122,04</v>
          </cell>
        </row>
        <row r="486">
          <cell r="B486" t="str">
            <v>17555</v>
          </cell>
          <cell r="C486" t="str">
            <v>SAPATA DIAMANTADA - B</v>
          </cell>
          <cell r="D486" t="str">
            <v>UN</v>
          </cell>
          <cell r="E486" t="str">
            <v>169,56</v>
          </cell>
        </row>
        <row r="487">
          <cell r="B487" t="str">
            <v>17560</v>
          </cell>
          <cell r="C487" t="str">
            <v>SAPATA DIAMANTADA - N</v>
          </cell>
          <cell r="D487" t="str">
            <v>UN</v>
          </cell>
          <cell r="E487" t="str">
            <v>235,44</v>
          </cell>
        </row>
        <row r="488">
          <cell r="B488" t="str">
            <v>17562</v>
          </cell>
          <cell r="C488" t="str">
            <v>SAPATA DIAMANTADA - H</v>
          </cell>
          <cell r="D488" t="str">
            <v>UN</v>
          </cell>
          <cell r="E488" t="str">
            <v>306,72</v>
          </cell>
        </row>
        <row r="489">
          <cell r="B489" t="str">
            <v>17565</v>
          </cell>
          <cell r="C489" t="str">
            <v>HASTE C/NIPLE - SONDA ROTATIVA</v>
          </cell>
          <cell r="D489" t="str">
            <v>M</v>
          </cell>
          <cell r="E489" t="str">
            <v>93,09</v>
          </cell>
        </row>
        <row r="490">
          <cell r="B490" t="str">
            <v>17570</v>
          </cell>
          <cell r="C490" t="str">
            <v>REVESTIMENTO - A</v>
          </cell>
          <cell r="D490" t="str">
            <v>M</v>
          </cell>
          <cell r="E490" t="str">
            <v>57,12</v>
          </cell>
        </row>
        <row r="491">
          <cell r="B491" t="str">
            <v>17571</v>
          </cell>
          <cell r="C491" t="str">
            <v>REVESTIMENTO - B</v>
          </cell>
          <cell r="D491" t="str">
            <v>M</v>
          </cell>
          <cell r="E491" t="str">
            <v>68,47</v>
          </cell>
        </row>
        <row r="492">
          <cell r="B492" t="str">
            <v>17572</v>
          </cell>
          <cell r="C492" t="str">
            <v>REVESTIMENTO - N</v>
          </cell>
          <cell r="D492" t="str">
            <v>M</v>
          </cell>
          <cell r="E492" t="str">
            <v>99,08</v>
          </cell>
        </row>
        <row r="493">
          <cell r="B493" t="str">
            <v>17573</v>
          </cell>
          <cell r="C493" t="str">
            <v>REVESTIMENTO - H</v>
          </cell>
          <cell r="D493" t="str">
            <v>M</v>
          </cell>
          <cell r="E493" t="str">
            <v>125,92</v>
          </cell>
        </row>
        <row r="494">
          <cell r="B494" t="str">
            <v>17575</v>
          </cell>
          <cell r="C494" t="str">
            <v>BARRILETE SIMPLES - A</v>
          </cell>
          <cell r="D494" t="str">
            <v>UN</v>
          </cell>
          <cell r="E494" t="str">
            <v>217,50</v>
          </cell>
        </row>
        <row r="495">
          <cell r="B495" t="str">
            <v>17576</v>
          </cell>
          <cell r="C495" t="str">
            <v>BARRILETE SIMPLES - B</v>
          </cell>
          <cell r="D495" t="str">
            <v>UN</v>
          </cell>
          <cell r="E495" t="str">
            <v>240,55</v>
          </cell>
        </row>
        <row r="496">
          <cell r="B496" t="str">
            <v>17577</v>
          </cell>
          <cell r="C496" t="str">
            <v>BARRILETE SIMPLES - N</v>
          </cell>
          <cell r="D496" t="str">
            <v>UN</v>
          </cell>
          <cell r="E496" t="str">
            <v>326,45</v>
          </cell>
        </row>
        <row r="497">
          <cell r="B497" t="str">
            <v>17578</v>
          </cell>
          <cell r="C497" t="str">
            <v>BARRILETE SIMPLES - H</v>
          </cell>
          <cell r="D497" t="str">
            <v>UN</v>
          </cell>
          <cell r="E497" t="str">
            <v>509,10</v>
          </cell>
        </row>
        <row r="498">
          <cell r="B498" t="str">
            <v>17580</v>
          </cell>
          <cell r="C498" t="str">
            <v>BARRILETE DUPLO MOVEL - A</v>
          </cell>
          <cell r="D498" t="str">
            <v>UN</v>
          </cell>
          <cell r="E498" t="str">
            <v>422,60</v>
          </cell>
        </row>
        <row r="499">
          <cell r="B499" t="str">
            <v>17581</v>
          </cell>
          <cell r="C499" t="str">
            <v>BARRILETE DUPLO MOVEL - B</v>
          </cell>
          <cell r="D499" t="str">
            <v>UN</v>
          </cell>
          <cell r="E499" t="str">
            <v>507,28</v>
          </cell>
        </row>
        <row r="500">
          <cell r="B500" t="str">
            <v>17582</v>
          </cell>
          <cell r="C500" t="str">
            <v>BARRILETE DUPLO MOVEL - N</v>
          </cell>
          <cell r="D500" t="str">
            <v>UN</v>
          </cell>
          <cell r="E500" t="str">
            <v>664,90</v>
          </cell>
        </row>
        <row r="501">
          <cell r="B501" t="str">
            <v>17583</v>
          </cell>
          <cell r="C501" t="str">
            <v>BARRILETE DUPLO MOVEL - H</v>
          </cell>
          <cell r="D501" t="str">
            <v>UN</v>
          </cell>
          <cell r="E501" t="str">
            <v>850,12</v>
          </cell>
        </row>
        <row r="502">
          <cell r="B502" t="str">
            <v>17585</v>
          </cell>
          <cell r="C502" t="str">
            <v>HASTE - SONDA PERCUSSAO</v>
          </cell>
          <cell r="D502" t="str">
            <v>M</v>
          </cell>
          <cell r="E502" t="str">
            <v>30,05</v>
          </cell>
        </row>
        <row r="503">
          <cell r="B503" t="str">
            <v>17586</v>
          </cell>
          <cell r="C503" t="str">
            <v>REVEST.-SONDA PERC.-21/2 X 1M</v>
          </cell>
          <cell r="D503" t="str">
            <v>M</v>
          </cell>
          <cell r="E503" t="str">
            <v>66,18</v>
          </cell>
        </row>
        <row r="504">
          <cell r="B504" t="str">
            <v>17600</v>
          </cell>
          <cell r="C504" t="str">
            <v>SACO PLASTICO DE 5 LITROS</v>
          </cell>
          <cell r="D504" t="str">
            <v>UN</v>
          </cell>
          <cell r="E504" t="str">
            <v>0,08</v>
          </cell>
        </row>
        <row r="505">
          <cell r="B505" t="str">
            <v>17601</v>
          </cell>
          <cell r="C505" t="str">
            <v>ETIQUETA DE PAPEL CARTAO</v>
          </cell>
          <cell r="D505" t="str">
            <v>UN</v>
          </cell>
          <cell r="E505" t="str">
            <v>0,01</v>
          </cell>
        </row>
        <row r="506">
          <cell r="B506" t="str">
            <v>17603</v>
          </cell>
          <cell r="C506" t="str">
            <v>TUBO DE PVC - RIGIDO SOLDAVEL (32MM)</v>
          </cell>
          <cell r="D506" t="str">
            <v>M</v>
          </cell>
          <cell r="E506">
            <v>1.19</v>
          </cell>
        </row>
        <row r="507">
          <cell r="B507" t="str">
            <v>17605</v>
          </cell>
          <cell r="C507" t="str">
            <v>TUBO DE PVC - SOLDAVEL (40MM)</v>
          </cell>
          <cell r="D507" t="str">
            <v>M</v>
          </cell>
          <cell r="E507" t="str">
            <v>1,42</v>
          </cell>
        </row>
        <row r="508">
          <cell r="B508" t="str">
            <v>17606</v>
          </cell>
          <cell r="C508" t="str">
            <v>LUVA DE PVC - SOLDAVEL (40MM)</v>
          </cell>
          <cell r="D508" t="str">
            <v>UN</v>
          </cell>
          <cell r="E508" t="str">
            <v>0,80</v>
          </cell>
        </row>
        <row r="509">
          <cell r="B509" t="str">
            <v>17607</v>
          </cell>
          <cell r="C509" t="str">
            <v>MANTA SINTETICA (BIDIM) OP-20</v>
          </cell>
          <cell r="D509" t="str">
            <v>KG</v>
          </cell>
          <cell r="E509" t="str">
            <v>8,27</v>
          </cell>
        </row>
        <row r="510">
          <cell r="B510" t="str">
            <v>17610</v>
          </cell>
          <cell r="C510" t="str">
            <v>MADEIRA LEI APLAINADA (30 X 1)</v>
          </cell>
          <cell r="D510" t="str">
            <v>M2</v>
          </cell>
          <cell r="E510" t="str">
            <v>8,33</v>
          </cell>
        </row>
        <row r="511">
          <cell r="B511" t="str">
            <v>17611</v>
          </cell>
          <cell r="C511" t="str">
            <v>MADEIRA LEI APLAINADA C/5.0CM</v>
          </cell>
          <cell r="D511" t="str">
            <v>M</v>
          </cell>
          <cell r="E511" t="str">
            <v>0,50</v>
          </cell>
        </row>
        <row r="512">
          <cell r="B512" t="str">
            <v>17615</v>
          </cell>
          <cell r="C512" t="str">
            <v>DOBRADICA DE 2" C/4 PARAFUSOS</v>
          </cell>
          <cell r="D512" t="str">
            <v>UN</v>
          </cell>
          <cell r="E512" t="str">
            <v>2,30</v>
          </cell>
        </row>
        <row r="513">
          <cell r="B513" t="str">
            <v>17616</v>
          </cell>
          <cell r="C513" t="str">
            <v>PARAFUSOS</v>
          </cell>
          <cell r="D513" t="str">
            <v>UN</v>
          </cell>
          <cell r="E513" t="str">
            <v>0,16</v>
          </cell>
        </row>
        <row r="514">
          <cell r="B514" t="str">
            <v>17617</v>
          </cell>
          <cell r="C514" t="str">
            <v>PREGO (13 X 15)</v>
          </cell>
          <cell r="D514" t="str">
            <v>KG</v>
          </cell>
          <cell r="E514" t="str">
            <v>1,92</v>
          </cell>
        </row>
        <row r="515">
          <cell r="B515" t="str">
            <v>17618</v>
          </cell>
          <cell r="C515" t="str">
            <v>ALDRAVA P/CAIXA DE SONDAGEM</v>
          </cell>
          <cell r="D515" t="str">
            <v>UN</v>
          </cell>
          <cell r="E515" t="str">
            <v>0,40</v>
          </cell>
        </row>
        <row r="516">
          <cell r="B516" t="str">
            <v>17619</v>
          </cell>
          <cell r="C516" t="str">
            <v>COLA PARA MADEIRA</v>
          </cell>
          <cell r="D516" t="str">
            <v>KG</v>
          </cell>
          <cell r="E516" t="str">
            <v>6,00</v>
          </cell>
        </row>
        <row r="517">
          <cell r="B517" t="str">
            <v>17620</v>
          </cell>
          <cell r="C517" t="str">
            <v>JIMO CUPIM</v>
          </cell>
          <cell r="D517" t="str">
            <v>L</v>
          </cell>
          <cell r="E517" t="str">
            <v>6,00</v>
          </cell>
        </row>
        <row r="518">
          <cell r="B518" t="str">
            <v>17621</v>
          </cell>
          <cell r="C518" t="str">
            <v>TINTA ESMALTE BRANCA</v>
          </cell>
          <cell r="D518" t="str">
            <v>L</v>
          </cell>
          <cell r="E518" t="str">
            <v>8,30</v>
          </cell>
        </row>
        <row r="519">
          <cell r="B519" t="str">
            <v>17625</v>
          </cell>
          <cell r="C519" t="str">
            <v>FOTOGRAFIA CAIXA TESTEMUNHO</v>
          </cell>
          <cell r="D519" t="str">
            <v>UN</v>
          </cell>
          <cell r="E519" t="str">
            <v>4,70</v>
          </cell>
        </row>
        <row r="520">
          <cell r="B520" t="str">
            <v>17626</v>
          </cell>
          <cell r="C520" t="str">
            <v>MARCO DE CONCRETO</v>
          </cell>
          <cell r="D520" t="str">
            <v>UN</v>
          </cell>
          <cell r="E520" t="str">
            <v>4,87</v>
          </cell>
        </row>
        <row r="521">
          <cell r="B521" t="str">
            <v>17700</v>
          </cell>
          <cell r="C521" t="str">
            <v>DIARIA</v>
          </cell>
          <cell r="D521" t="str">
            <v>DI</v>
          </cell>
          <cell r="E521" t="str">
            <v>33,00</v>
          </cell>
        </row>
        <row r="522">
          <cell r="B522" t="str">
            <v>18010</v>
          </cell>
          <cell r="C522" t="str">
            <v>CIMENTO</v>
          </cell>
          <cell r="D522" t="str">
            <v>KG</v>
          </cell>
          <cell r="E522" t="str">
            <v>0,26</v>
          </cell>
        </row>
        <row r="523">
          <cell r="B523" t="str">
            <v>18030</v>
          </cell>
          <cell r="C523" t="str">
            <v>LEIVA</v>
          </cell>
          <cell r="D523" t="str">
            <v>M2</v>
          </cell>
          <cell r="E523" t="str">
            <v>2,50</v>
          </cell>
        </row>
        <row r="524">
          <cell r="B524" t="str">
            <v>18031</v>
          </cell>
          <cell r="C524" t="str">
            <v>CALCÁREO DOLOMÍTICO</v>
          </cell>
          <cell r="D524" t="str">
            <v>KG</v>
          </cell>
          <cell r="E524">
            <v>0.11</v>
          </cell>
        </row>
        <row r="525">
          <cell r="B525" t="str">
            <v>18032</v>
          </cell>
          <cell r="C525" t="str">
            <v>FOSFATO DE ROCHAS</v>
          </cell>
          <cell r="D525" t="str">
            <v>KG</v>
          </cell>
          <cell r="E525">
            <v>0.8</v>
          </cell>
        </row>
        <row r="526">
          <cell r="B526" t="str">
            <v>18040</v>
          </cell>
          <cell r="C526" t="str">
            <v>TUBO D= 20 CM  -  SIMPLES</v>
          </cell>
          <cell r="D526" t="str">
            <v>M</v>
          </cell>
          <cell r="E526" t="str">
            <v>5,70</v>
          </cell>
        </row>
        <row r="527">
          <cell r="B527" t="str">
            <v>18050</v>
          </cell>
          <cell r="C527" t="str">
            <v>TUBO D= 30 CM  -  SIMPLES</v>
          </cell>
          <cell r="D527" t="str">
            <v>M</v>
          </cell>
          <cell r="E527" t="str">
            <v>7,07</v>
          </cell>
        </row>
        <row r="528">
          <cell r="B528" t="str">
            <v>18060</v>
          </cell>
          <cell r="C528" t="str">
            <v>TUBO D= 40 CM  -  SIMPLES</v>
          </cell>
          <cell r="D528" t="str">
            <v>M</v>
          </cell>
          <cell r="E528" t="str">
            <v>12,00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refreshError="1"/>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ção Extenso"/>
      <sheetName val="Resumo"/>
      <sheetName val="RESUMO GERAL"/>
      <sheetName val="ORÇAMENTO"/>
      <sheetName val="ESTUDO COMPARATIVO"/>
      <sheetName val="SALDO CONTRATUAL NOVO"/>
      <sheetName val="Transp Mat Betuminoso - MT"/>
      <sheetName val="Preços"/>
      <sheetName val="DMT"/>
      <sheetName val="RELATÓRIO REAJUSTE"/>
      <sheetName val="Planilha Adequação"/>
      <sheetName val="Quadro Dem orç"/>
      <sheetName val="Cronograma1"/>
      <sheetName val="PVI 08"/>
      <sheetName val="PVI 09"/>
      <sheetName val="PVI 10 (2)"/>
      <sheetName val="PVI 13"/>
      <sheetName val="PVI 14"/>
      <sheetName val="PVI 15"/>
      <sheetName val="PVI 16"/>
      <sheetName val="PVI 18"/>
      <sheetName val="Cronograma2"/>
      <sheetName val="Enc Sociais"/>
      <sheetName val="Banco Dados Materiais"/>
      <sheetName val="Pesquisa Mercado"/>
      <sheetName val="Custo Mão-de-Obra"/>
      <sheetName val="Custo horário de Equip"/>
      <sheetName val="PE-Qd 25 Curva ABC"/>
      <sheetName val="Quadro PE-Qd 24"/>
      <sheetName val="Mob_Desmob"/>
      <sheetName val="Manutençao_Canteiro"/>
      <sheetName val="Acessórios Edific."/>
      <sheetName val="Transporte PAV"/>
      <sheetName val="Transp. Drenagem_PAV"/>
      <sheetName val="Transp. OAC_PAV"/>
      <sheetName val="Canteiro"/>
      <sheetName val="Inst_usina_ASFALTO"/>
      <sheetName val="Inst_central_britagem"/>
      <sheetName val="Desmat 0,15"/>
      <sheetName val="Desmat 0,15 a 0,30"/>
      <sheetName val="Desmat &gt;0,30"/>
      <sheetName val="DMT 50m"/>
      <sheetName val="DMT 50a200CARREG"/>
      <sheetName val="DMT 50a200M"/>
      <sheetName val="DMT 200a400CARREG"/>
      <sheetName val="DMT 200a400M"/>
      <sheetName val="DMT 50a200E"/>
      <sheetName val="DMT 200a400E"/>
      <sheetName val="DMT 400a600E"/>
      <sheetName val="DMT 600a800E"/>
      <sheetName val="DMT 800a1000E"/>
      <sheetName val="DMT 400a600CARREG"/>
      <sheetName val="DMT 600a800CARREG"/>
      <sheetName val="DMT 800a1000CARREG"/>
      <sheetName val="Escav. e carga mat. emprest"/>
      <sheetName val="DMT 1000a1200CARREG"/>
      <sheetName val="DMT 1400a1600CARREG"/>
      <sheetName val="DMT 1600a1800CARREG"/>
      <sheetName val="DMT 1800a2000CARREG"/>
      <sheetName val="DMT 2000a3000CARREG"/>
      <sheetName val="DMT 3000a5000CARREG"/>
      <sheetName val="SOLOS MOLES 200a400"/>
      <sheetName val="DMT 1000a1200E"/>
      <sheetName val="DMT 1200a1400E"/>
      <sheetName val="DMT 1400a1600E"/>
      <sheetName val="DMT 1600 a 1800E"/>
      <sheetName val="DMT 1800 a 2000E"/>
      <sheetName val="DMT 2000 a 3000E"/>
      <sheetName val="DMT 3000 a 5000E"/>
      <sheetName val="DMT 5000 a 10000E"/>
      <sheetName val="DMT 10000 a 15000E"/>
      <sheetName val="DMT 15000 a 20000E"/>
      <sheetName val="DMT &gt; 20000E"/>
      <sheetName val="2ª CAT. DMT 400a600E"/>
      <sheetName val="3ª CAT. DMT 200a400"/>
      <sheetName val="3ª CAT. DMT 400a600"/>
      <sheetName val="3ª CAT. DMT 1000a1200"/>
      <sheetName val="SOLOS MOLES DMT 0a200M"/>
      <sheetName val="Const Aterro Rocha"/>
      <sheetName val="Transp. Mat. exced DMT &gt;5km"/>
      <sheetName val="Aterro95%"/>
      <sheetName val="Aterro100%"/>
      <sheetName val="Aterro de rocha"/>
      <sheetName val="Reforço subleito"/>
      <sheetName val="Compac Mat. Bota Fora"/>
      <sheetName val="Regula"/>
      <sheetName val="Sub-base"/>
      <sheetName val="Base"/>
      <sheetName val="Imprimação"/>
      <sheetName val="Pintura de Ligação"/>
      <sheetName val="Regula_restau"/>
      <sheetName val="Sub-base _CONCRETO_ROLADO"/>
      <sheetName val="cONCR_CIM_PORT"/>
      <sheetName val="Recomp cam base"/>
      <sheetName val="Remoção mec Rev Bet."/>
      <sheetName val="Remoção mec Cam. Granul."/>
      <sheetName val="Remendo"/>
      <sheetName val="Base (2)"/>
      <sheetName val="Imprimação (2)"/>
      <sheetName val="Pintura de Ligação (2)"/>
      <sheetName val="Concreto Cimento portland"/>
      <sheetName val="Base brita graduada"/>
      <sheetName val="Base Solo cimento"/>
      <sheetName val="Base solo brita"/>
      <sheetName val="Reciclagem"/>
      <sheetName val="Base Solo Melh. Cim."/>
      <sheetName val="TSS c emulsão"/>
      <sheetName val="TSD c emulsão"/>
      <sheetName val="FOG"/>
      <sheetName val="CBUQ_Binder (2)"/>
      <sheetName val="TSD c Banho diluído"/>
      <sheetName val="CBUQ_Binder"/>
      <sheetName val="Transp. casc."/>
      <sheetName val="Esc vala mat 3ª cat"/>
      <sheetName val="Fresagem continua"/>
      <sheetName val="Escav. Manual 1ª cat"/>
      <sheetName val="CBUQ_Capa"/>
      <sheetName val="Transp. Massa"/>
      <sheetName val="Transp. Brita CBUQ"/>
      <sheetName val="Escav. mec. 1ª cat."/>
      <sheetName val="Esc mec reat e comp"/>
      <sheetName val="Reaterro e compac"/>
      <sheetName val="VPC 03"/>
      <sheetName val="VPA 03"/>
      <sheetName val="VPA 04"/>
      <sheetName val="VPC 04"/>
      <sheetName val="Dreno DPS 04"/>
      <sheetName val="Dreno DPS 07"/>
      <sheetName val="BSD 01"/>
      <sheetName val="BSD 02"/>
      <sheetName val="Dreno DSS 03"/>
      <sheetName val="BSD 03"/>
      <sheetName val="STC 01"/>
      <sheetName val="STC 02"/>
      <sheetName val="STC 04"/>
      <sheetName val="STC 08"/>
      <sheetName val="SCC 01"/>
      <sheetName val="SCC 04"/>
      <sheetName val="MFC 01"/>
      <sheetName val="STC 06"/>
      <sheetName val="SZC 01"/>
      <sheetName val="Dreno DPR 01"/>
      <sheetName val="MFC 03"/>
      <sheetName val="MFC 05"/>
      <sheetName val="CCS 01"/>
      <sheetName val="CCS 12"/>
      <sheetName val="CCS 16"/>
      <sheetName val="CCS 21"/>
      <sheetName val="CCS 02"/>
      <sheetName val="CCS 03"/>
      <sheetName val="CCS 011"/>
      <sheetName val="CCS 019"/>
      <sheetName val="DAR 02"/>
      <sheetName val="DAR 03"/>
      <sheetName val="DAD 02"/>
      <sheetName val="EDA 01"/>
      <sheetName val="EDA 02"/>
      <sheetName val="DES 01"/>
      <sheetName val="DES 02"/>
      <sheetName val="DES 04"/>
      <sheetName val="DEB 01"/>
      <sheetName val="DEB 02"/>
      <sheetName val="DEB 03"/>
      <sheetName val="DEB 05"/>
      <sheetName val="BLS 01"/>
      <sheetName val="BLD 02"/>
      <sheetName val="CLP 11"/>
      <sheetName val="BLD 01 "/>
      <sheetName val="CLP 19"/>
      <sheetName val="PVI 04"/>
      <sheetName val="PVI 05"/>
      <sheetName val="PVI 10"/>
      <sheetName val="CLP 01"/>
      <sheetName val="CLP 08"/>
      <sheetName val="CLP 13"/>
      <sheetName val="CLP 14"/>
      <sheetName val="CLP 15"/>
      <sheetName val="CLP 16"/>
      <sheetName val="CPV 02"/>
      <sheetName val="CPV 03"/>
      <sheetName val="CPV 04"/>
      <sheetName val="CPV 05"/>
      <sheetName val="CPV 06"/>
      <sheetName val="CPV 07"/>
      <sheetName val="PVI 04AC"/>
      <sheetName val="PVI 07"/>
      <sheetName val="Tubul 40"/>
      <sheetName val="DEB 04"/>
      <sheetName val="DEB 06"/>
      <sheetName val="CCS 15"/>
      <sheetName val="TCC 01"/>
      <sheetName val="TSS 02"/>
      <sheetName val="Tubul 60"/>
      <sheetName val="Tubul 80"/>
      <sheetName val="Tubul 100"/>
      <sheetName val="Demolição simples"/>
      <sheetName val="Enroc Pedra jogada"/>
      <sheetName val="Enroc Pedra Arrumada"/>
      <sheetName val="Demolição conc_armado"/>
      <sheetName val="BSTC 0,60m"/>
      <sheetName val="BSTC 0,80m"/>
      <sheetName val="BSTC 1,00m"/>
      <sheetName val="BDTC 1,50m"/>
      <sheetName val="BSTC 1,20m"/>
      <sheetName val="BDTC 0,80m"/>
      <sheetName val="BDTC 0,80m (2)"/>
      <sheetName val="BDTC 1,00m"/>
      <sheetName val="Boca BTTC 0,80m"/>
      <sheetName val="BDTC 1,20m"/>
      <sheetName val="BTTC 0,80m"/>
      <sheetName val="BTTC 1,00m"/>
      <sheetName val="BTTC 1,20m"/>
      <sheetName val="Boca BSTC 0,60m"/>
      <sheetName val="Boca BSTC 0,80m"/>
      <sheetName val="Boca BSTC 1,00m"/>
      <sheetName val="Boca BDTC 1,50m"/>
      <sheetName val="Tubul 120"/>
      <sheetName val="Arranc e Rem_Meio-fio"/>
      <sheetName val="Remoção disp_concr"/>
      <sheetName val="Boca BSTC 1,00m (15º)"/>
      <sheetName val="Boca BSTC 1,00m (30º)"/>
      <sheetName val="Boca BSTC 1,20m"/>
      <sheetName val="Boca BSTC 1,20m (15º)"/>
      <sheetName val="Boca BSTC 1,20m (30º)"/>
      <sheetName val="Boca BDTC 0,80m"/>
      <sheetName val="Boca BDTC 1,00m"/>
      <sheetName val="Boca BDTC 1,00m (15º)"/>
      <sheetName val="Boca BDTC 1,20m"/>
      <sheetName val="Boca BDTC 1,20m (15º)"/>
      <sheetName val="Boca BTTC 1,00m"/>
      <sheetName val="CORPO BSCC 1,50 x 1,50 (1-2,5)"/>
      <sheetName val="Boca BTTC 1,00m (15º)"/>
      <sheetName val="Boca BTTC 1,20m"/>
      <sheetName val="CORPO BSCC 2,60 x 1,65"/>
      <sheetName val="CORPO BSCC 4,80 x 3,00"/>
      <sheetName val="CORPO BDCC 4,00 x 1,50"/>
      <sheetName val="CORPO BDCC 2,40 x 3,00"/>
      <sheetName val="CORPO BTCC 1,60 x 2,70"/>
      <sheetName val="CORPO BTCC 1,5x1,5 - 2,5 a 5"/>
      <sheetName val="BOCA BSCC 1,50 x 1,50"/>
      <sheetName val="CORPO BSCC 2,00x2,00 (0a1,00)"/>
      <sheetName val="CORPO BSCC 2,00x2,00 (1,0a2,50)"/>
      <sheetName val="CORPO BSCC 2,50x2,50 (0a1,00)"/>
      <sheetName val="CORPO BSCC 2,50x2,50 (1,0a2,50)"/>
      <sheetName val="CORPO BSCC 3,00x3,00 (1,0a2,5)"/>
      <sheetName val="CORPO BSCC 2,00x2,00 (2,5a5,0)"/>
      <sheetName val="CORPO BSCC 2,50x2,50 (2,5a5,0)"/>
      <sheetName val="CORPO BDCC 2,50 x 2,50"/>
      <sheetName val="CORPO BDCC 3,00 x 3,00 (0a1,00)"/>
      <sheetName val="CORPO BDCC 3,00 x 3,00"/>
      <sheetName val="CORPO BTCC 3,00 x 3,00 (0a1,00)"/>
      <sheetName val="CORPO BTCC 3,00 x 3,00"/>
      <sheetName val="BOCA BSCC 1,65 x 2,60"/>
      <sheetName val="BOCA BSCC 4,80 x 3,00 "/>
      <sheetName val="BOCA BDCC 2,40 x 3,00"/>
      <sheetName val="BOCA BDCC 4,00 x 1,50"/>
      <sheetName val="CORPO BDCC 2,40 x 3,00_1A2,5"/>
      <sheetName val="BOCA BTCC 1,60 x 2,70"/>
      <sheetName val="Boca BTTC 1,00m_normal"/>
      <sheetName val="CORPO BDCC 1,50 x 1,50"/>
      <sheetName val="CORPO BTCC 1,50 x 2,00"/>
      <sheetName val="CORPO BTCC 2,00 x 2,00"/>
      <sheetName val="BOCA BTCC 1,50 x 2,00"/>
      <sheetName val="Boca BSTC 1,50m"/>
      <sheetName val="CORPO BSCC 2,50 x 2,50"/>
      <sheetName val="TUNNEL LINER 1,80"/>
      <sheetName val="TUNNEL LINER 2,40"/>
      <sheetName val="SCC 05"/>
      <sheetName val="SCC 06"/>
      <sheetName val="VPC 02"/>
      <sheetName val="Pass sobre canal"/>
      <sheetName val="Lombada"/>
      <sheetName val="PVI 02"/>
      <sheetName val="CORPO BSCC 3,00 x 3,00"/>
      <sheetName val="BOCA BSCC 2,00 x 2,00"/>
      <sheetName val="BOCA BSCC 2,00 x 2,00 (15º)"/>
      <sheetName val="BOCA BSCC 2,50 x 2,50"/>
      <sheetName val="BOCA BSCC 2,50 x 2,50 (15º)"/>
      <sheetName val="BOCA BSCC 2,50 x 2,50 (30º)"/>
      <sheetName val="BOCA BDCC 2,50 x 2,50 (15º)"/>
      <sheetName val="BOCA BDCC 3,00 x 3,00"/>
      <sheetName val="BOCA BDCC 1,50 x 1,5normal"/>
      <sheetName val="BOCA BDCC 3,00 x 3,00 (30º)"/>
      <sheetName val="BOCA BTCC 3,00 x 3,00"/>
      <sheetName val="Rem. bueiro exist."/>
      <sheetName val="CORPO BSCC 1,65 x 2,65"/>
      <sheetName val="CORPO BSCC 3,00 x 3,00 (10M)"/>
      <sheetName val="CORPO BDCC 2,50 x 2,50 (7,50M)"/>
      <sheetName val="CORPO BTCC 3,00 x 3,00_(5m)"/>
      <sheetName val="BOCA BDCC 2,50 x 2,50"/>
      <sheetName val="Desobstrução bueiro"/>
      <sheetName val="Alven Pedra Argamassada"/>
      <sheetName val="Cerca"/>
      <sheetName val="CTC 01"/>
      <sheetName val="BSTC 1,50m"/>
      <sheetName val="Cerca Seção Quadr"/>
      <sheetName val="Remoção Cerca"/>
      <sheetName val="Defensa_simples"/>
      <sheetName val="Defensa_Dupla"/>
      <sheetName val="Ancor simples"/>
      <sheetName val="Ancor dupla"/>
      <sheetName val="Sonorizador"/>
      <sheetName val="Ench Cant Cent"/>
      <sheetName val="Poste"/>
      <sheetName val="MURRO ARIMO"/>
      <sheetName val="CORPO ARMCO"/>
      <sheetName val="BOCA ARMCO"/>
      <sheetName val="CALÇADA"/>
      <sheetName val="CAIAÇÃO"/>
      <sheetName val="Pintura faixa 2 anos"/>
      <sheetName val="Pintura faixa 3 anos"/>
      <sheetName val="Pintura setas zebrados 3ANOS"/>
      <sheetName val="Pintura setas zebrados"/>
      <sheetName val="Pintura faixa EMULS ÁGUA"/>
      <sheetName val="Tacha reflet."/>
      <sheetName val="Tachão Refletivo"/>
      <sheetName val="Placa sinaliz."/>
      <sheetName val="Balizador Concreto"/>
      <sheetName val="PÓRTICO METÁLICO"/>
      <sheetName val="Enleivamento"/>
      <sheetName val="CONE"/>
      <sheetName val="Hidrossemeadura"/>
      <sheetName val="Grama em Muda"/>
      <sheetName val="Plantio mudas"/>
      <sheetName val="Plantio de arv"/>
      <sheetName val="VPC 01"/>
      <sheetName val="Reconf_Mecan"/>
      <sheetName val="CAP-30_45"/>
      <sheetName val="CAP-65_90"/>
      <sheetName val="ALAMBRADO"/>
      <sheetName val="CAP-50_70"/>
      <sheetName val="CM-30"/>
      <sheetName val="RR-1C"/>
      <sheetName val="RR-2C"/>
      <sheetName val="RM-1C"/>
      <sheetName val="Transp_Frio CM-30"/>
      <sheetName val="Transp_Frio RR-1C"/>
      <sheetName val="Transp_Frio RR-2C"/>
      <sheetName val="Transp_Frio RM-1C"/>
      <sheetName val="Transp_Quente"/>
      <sheetName val="Transp. local N_Pav"/>
      <sheetName val="Transp. local pav"/>
      <sheetName val="Transp. local pav (2)"/>
      <sheetName val="Transp. local carr. guin. N.Pav"/>
      <sheetName val="Transp. Com_Carr_N_Pav"/>
      <sheetName val="Transp. Com_Carr_Pav"/>
      <sheetName val="Transp. Com N.Pav."/>
      <sheetName val="Transp. Com. Pav"/>
      <sheetName val="Transp. Local-Carroc_N.Pav."/>
      <sheetName val="Transp. Local-Carroc_Pav"/>
      <sheetName val="Transp. Local mat. betum"/>
      <sheetName val="Areia Comercial"/>
      <sheetName val="Brita Comercial"/>
      <sheetName val="Areia produzida"/>
      <sheetName val="Pedra-de-mão"/>
      <sheetName val="Usinagem Brita Grad."/>
      <sheetName val="Usinagem Solo Cimento"/>
      <sheetName val="Usinagem Solo Brita"/>
      <sheetName val="Usinagem Solo melh. cim"/>
      <sheetName val="Usinagem_concreto_rolado"/>
      <sheetName val="Usinagem_conc_cim"/>
      <sheetName val="Pedra-de-mão Produz."/>
      <sheetName val="Usinagem CBUQ"/>
      <sheetName val="Usinagem BINDER"/>
      <sheetName val="Alv tijolos"/>
      <sheetName val="Alv Pedra Argam"/>
      <sheetName val="Limp cam veg em jazida"/>
      <sheetName val="Limp cam veg em jazida(consv)"/>
      <sheetName val="Expurgo de jazida"/>
      <sheetName val="Expurgo de jazida (consv)"/>
      <sheetName val="Esc. de jazida(consv)"/>
      <sheetName val="Dente BDTC 150"/>
      <sheetName val="Esc. de jazida(const-rest)"/>
      <sheetName val="Dente BSTC 60"/>
      <sheetName val="Dente BSTC 80"/>
      <sheetName val="Dente BDTC 80"/>
      <sheetName val="Dente BSTC 100"/>
      <sheetName val="Dente BSTC 120"/>
      <sheetName val="Dente BDTC 100"/>
      <sheetName val="Dente BDTC 120"/>
      <sheetName val="Dente BTTC 100"/>
      <sheetName val="Dente BTTC 150"/>
      <sheetName val="Dente BTTC 120"/>
      <sheetName val="Aço CA25"/>
      <sheetName val="Dente BSTC 150"/>
      <sheetName val="Aço CA25 (2)"/>
      <sheetName val="Aço CA50"/>
      <sheetName val="Aço CA50 (2)"/>
      <sheetName val="Aço CA60"/>
      <sheetName val="Aço CA60 (2)"/>
      <sheetName val="Fôrma comum mad"/>
      <sheetName val="Fôrma comp res"/>
      <sheetName val="Brita Produzida"/>
      <sheetName val="Rocha para britagem"/>
      <sheetName val="Rocha para britagem (2)"/>
      <sheetName val="Peças Desgaste Britador"/>
      <sheetName val="Solo Local Arg"/>
      <sheetName val="Peças Desgaste Britador (2)"/>
      <sheetName val="Lastro Brita"/>
      <sheetName val="Concreto magro"/>
      <sheetName val="Concreto 10MPa"/>
      <sheetName val="Concreto 11MPa"/>
      <sheetName val="Concreto 12MPa"/>
      <sheetName val="Concreto 15MPa"/>
      <sheetName val="Concreto 18MPa"/>
      <sheetName val="Concreto 25MPa"/>
      <sheetName val="Concreto Cimento Portl"/>
      <sheetName val="Concreto 30MPa"/>
      <sheetName val="Escor bueiros cel"/>
      <sheetName val="Concreto Ciclópico 12MPa"/>
      <sheetName val="Concreto Ciclópico 15MPa"/>
      <sheetName val="Concreto 18MPa_(Tubos)"/>
      <sheetName val="Argamassa 13"/>
      <sheetName val="Argamassa 14"/>
      <sheetName val="Confecção Tubo D=20cm"/>
      <sheetName val="Confecção Tubo D=40cm"/>
      <sheetName val="Confecção Tubo D=0,60m"/>
      <sheetName val="Confecção Tubo D=0,80m"/>
      <sheetName val="Confecção Tubo D=1,00m"/>
      <sheetName val="Confecção Tubo D=1,20m"/>
      <sheetName val="Confecção Tubo D=1,50m"/>
      <sheetName val="Confecção Placa Sinal."/>
      <sheetName val="Confecção Suporte trav."/>
      <sheetName val="Grama p replantio"/>
      <sheetName val="Guia mad. 7cm"/>
      <sheetName val="Guia mad. 10cm"/>
      <sheetName val="Escav Manual 1a cat"/>
      <sheetName val="Escav Man de Vala"/>
      <sheetName val="Escav Mec"/>
      <sheetName val="Solo local"/>
      <sheetName val="Compac Man"/>
      <sheetName val="Transp_RR-2C"/>
      <sheetName val="Fossa Séptica"/>
      <sheetName val="Ligação provisória"/>
      <sheetName val="lIGAÇAO_AGUA"/>
      <sheetName val="macro"/>
      <sheetName val="MOBILXDESMOB"/>
      <sheetName val="Transp. Eqpts"/>
      <sheetName val="PE CAVAL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row r="28">
          <cell r="H28" t="str">
            <v>Adc. M.O.-Complementar: (20,51%)</v>
          </cell>
        </row>
      </sheetData>
      <sheetData sheetId="427"/>
      <sheetData sheetId="428"/>
      <sheetData sheetId="429"/>
      <sheetData sheetId="430"/>
      <sheetData sheetId="431"/>
      <sheetData sheetId="432"/>
      <sheetData sheetId="433"/>
      <sheetData sheetId="434"/>
      <sheetData sheetId="435"/>
      <sheetData sheetId="436"/>
      <sheetData sheetId="437"/>
      <sheetData sheetId="438"/>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F_nº 08 CC 1050 20100223 B"/>
      <sheetName val="Cad.Fornecedores"/>
      <sheetName val="Relação Modalidades"/>
      <sheetName val="Qd05 Preço"/>
      <sheetName val="Qd06"/>
    </sheetNames>
    <sheetDataSet>
      <sheetData sheetId="0"/>
      <sheetData sheetId="1"/>
      <sheetData sheetId="2">
        <row r="2">
          <cell r="A2">
            <v>11</v>
          </cell>
        </row>
        <row r="3">
          <cell r="A3">
            <v>20</v>
          </cell>
        </row>
        <row r="4">
          <cell r="A4">
            <v>24</v>
          </cell>
        </row>
        <row r="5">
          <cell r="A5">
            <v>26</v>
          </cell>
        </row>
        <row r="6">
          <cell r="A6">
            <v>28</v>
          </cell>
        </row>
        <row r="7">
          <cell r="A7">
            <v>29</v>
          </cell>
        </row>
        <row r="8">
          <cell r="A8">
            <v>30</v>
          </cell>
        </row>
        <row r="9">
          <cell r="A9">
            <v>33</v>
          </cell>
        </row>
        <row r="10">
          <cell r="A10">
            <v>36</v>
          </cell>
        </row>
        <row r="11">
          <cell r="A11">
            <v>38</v>
          </cell>
        </row>
        <row r="12">
          <cell r="A12">
            <v>41</v>
          </cell>
        </row>
        <row r="13">
          <cell r="A13">
            <v>42</v>
          </cell>
        </row>
        <row r="14">
          <cell r="A14">
            <v>46</v>
          </cell>
        </row>
        <row r="15">
          <cell r="A15">
            <v>64</v>
          </cell>
        </row>
        <row r="16">
          <cell r="A16">
            <v>76</v>
          </cell>
        </row>
        <row r="17">
          <cell r="A17">
            <v>77</v>
          </cell>
        </row>
        <row r="18">
          <cell r="A18">
            <v>78</v>
          </cell>
        </row>
        <row r="19">
          <cell r="A19">
            <v>79</v>
          </cell>
        </row>
        <row r="20">
          <cell r="A20">
            <v>80</v>
          </cell>
        </row>
        <row r="21">
          <cell r="A21">
            <v>81</v>
          </cell>
        </row>
        <row r="22">
          <cell r="A22">
            <v>83</v>
          </cell>
        </row>
        <row r="23">
          <cell r="A23">
            <v>84</v>
          </cell>
        </row>
        <row r="24">
          <cell r="A24">
            <v>85</v>
          </cell>
        </row>
        <row r="25">
          <cell r="A25">
            <v>88</v>
          </cell>
        </row>
        <row r="26">
          <cell r="A26">
            <v>89</v>
          </cell>
        </row>
      </sheetData>
      <sheetData sheetId="3" refreshError="1"/>
      <sheetData sheetId="4"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15738"/>
    </sheetNames>
    <definedNames>
      <definedName name="_PAG1"/>
      <definedName name="_TOT2"/>
      <definedName name="_TOT5"/>
    </definedNames>
    <sheetDataSet>
      <sheetData sheetId="0"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915474"/>
    </sheetNames>
    <definedNames>
      <definedName name="_PL1"/>
      <definedName name="_TOT3"/>
      <definedName name="_TOT4"/>
    </definedNames>
    <sheetDataSet>
      <sheetData sheetId="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vimento"/>
      <sheetName val="Cad.Fornecedores"/>
      <sheetName val="Relação Modalidades"/>
    </sheetNames>
    <sheetDataSet>
      <sheetData sheetId="0"/>
      <sheetData sheetId="1">
        <row r="1">
          <cell r="B1" t="str">
            <v>ADIANT. PROFICENTER PLANEJAMENTO DE OBRA</v>
          </cell>
        </row>
        <row r="2">
          <cell r="B2" t="str">
            <v>MARCIO RENE PIRES DA SILVA</v>
          </cell>
        </row>
        <row r="3">
          <cell r="B3" t="str">
            <v>A.I.R. MATERIAIS PARA CONSTRUÇÃO LTDA</v>
          </cell>
        </row>
        <row r="4">
          <cell r="B4" t="str">
            <v>HC PNEUS S.A</v>
          </cell>
        </row>
        <row r="5">
          <cell r="B5" t="str">
            <v>SERPAGUI - SERVIÇOS LTDA</v>
          </cell>
        </row>
        <row r="6">
          <cell r="B6" t="str">
            <v>GICEL COMÉRCIO DE MATERIAIS ELÉTRICOS LTDA</v>
          </cell>
        </row>
        <row r="7">
          <cell r="B7" t="str">
            <v>GONTAV COM.MAT.ELETR.PREST.SERVIÇOS LTDA</v>
          </cell>
        </row>
        <row r="8">
          <cell r="B8" t="str">
            <v>SERRA DA LAPA EXTR. COM. E AGROPEC. LTDA</v>
          </cell>
        </row>
        <row r="9">
          <cell r="B9" t="str">
            <v>TRANSVOLTEC ELETRONICA IND.COM. LTDA</v>
          </cell>
        </row>
        <row r="10">
          <cell r="B10" t="str">
            <v>ROV EDITORA LTDA</v>
          </cell>
        </row>
        <row r="11">
          <cell r="B11" t="str">
            <v>ROYAL PNEUS LTDA</v>
          </cell>
        </row>
        <row r="12">
          <cell r="B12" t="str">
            <v>EQUIPAOBRA EQUIP.RACIONALIZADOS LTDA</v>
          </cell>
        </row>
        <row r="13">
          <cell r="B13" t="str">
            <v>VISUAL COMUNICAÇÃO IND.COMÉRCIO LTDA</v>
          </cell>
        </row>
        <row r="14">
          <cell r="B14" t="str">
            <v>ADEVALDO FONSECA DA SILVA - ME</v>
          </cell>
        </row>
        <row r="15">
          <cell r="B15" t="str">
            <v>JR &amp; DAN COM. PRODUTOS DE LIMPEZA LTDA</v>
          </cell>
        </row>
        <row r="16">
          <cell r="B16" t="str">
            <v>MORAN ELÉTRICA LTDA</v>
          </cell>
        </row>
        <row r="17">
          <cell r="B17" t="str">
            <v>CAFE GRAO NOBRE LTDA</v>
          </cell>
        </row>
        <row r="18">
          <cell r="B18" t="str">
            <v>CAFE GRAO NOBRE</v>
          </cell>
        </row>
        <row r="19">
          <cell r="B19" t="str">
            <v>HANNIG DA GAMA ADVOGADOS S/C</v>
          </cell>
        </row>
        <row r="20">
          <cell r="B20" t="str">
            <v>COMPRECOL CONSTR. E COMÉRCIO LTDA</v>
          </cell>
        </row>
        <row r="21">
          <cell r="B21" t="str">
            <v>TECNOMON TECNOLOGIA MONT. IND. MANUF. LTDA</v>
          </cell>
        </row>
        <row r="22">
          <cell r="B22" t="str">
            <v>GEOSERV IND.ESTRUT. PRÉ-MOLDADAS LTDA</v>
          </cell>
        </row>
        <row r="23">
          <cell r="B23" t="str">
            <v>J.G. LARANJA COMPUTADORES LTDA</v>
          </cell>
        </row>
        <row r="24">
          <cell r="B24" t="str">
            <v>SANEFIBRA INDÚSTRIA E COMÉRCIO LTDA</v>
          </cell>
        </row>
        <row r="25">
          <cell r="B25" t="str">
            <v>CEB-CIA ENERGETICA DE BRASILIA</v>
          </cell>
        </row>
        <row r="26">
          <cell r="B26" t="str">
            <v>RODOSIDER SERVICOS LTDA</v>
          </cell>
        </row>
        <row r="27">
          <cell r="B27" t="str">
            <v>LUREX DISTRIBUIDORA E BATERIAS LTDA</v>
          </cell>
        </row>
        <row r="28">
          <cell r="B28" t="str">
            <v>SILK SCREEN ACESSORIOS EQUIP.EXTINTORES LTDA</v>
          </cell>
        </row>
        <row r="29">
          <cell r="B29" t="str">
            <v>PONTO QUENTE PAPELARIA LTDA</v>
          </cell>
        </row>
        <row r="30">
          <cell r="B30" t="str">
            <v>WALMIR MARTINS FALCÃO FILHO</v>
          </cell>
        </row>
        <row r="31">
          <cell r="B31" t="str">
            <v>AVENIDA BRASIL INFORMATICA LTDA</v>
          </cell>
        </row>
        <row r="32">
          <cell r="B32" t="str">
            <v>AIR-SEL AR CONDICIONADO LTDA</v>
          </cell>
        </row>
        <row r="33">
          <cell r="B33" t="str">
            <v>J.I.PEREIRA ELETRODOMESTICOS ME</v>
          </cell>
        </row>
        <row r="34">
          <cell r="B34" t="str">
            <v>MAKSERVICE MÁQUINAS E SERVIÇOS LTDA</v>
          </cell>
        </row>
        <row r="35">
          <cell r="B35" t="str">
            <v>IMOBILIARIA E CONSTRUTORA DAL LTDA</v>
          </cell>
        </row>
        <row r="36">
          <cell r="B36" t="str">
            <v>SF - FORMAS PARA CONSTRUCAO CIVIL LTDA</v>
          </cell>
        </row>
        <row r="37">
          <cell r="B37" t="str">
            <v>IMBÉ CONSTRUÇÕES E COMÉRCIO LTDA</v>
          </cell>
        </row>
        <row r="38">
          <cell r="B38" t="str">
            <v>POSTO KM 13 DA DUTRA LTDA.</v>
          </cell>
        </row>
        <row r="39">
          <cell r="B39" t="str">
            <v>ETIQUETA AUTO ADESIVA LTDA</v>
          </cell>
        </row>
        <row r="40">
          <cell r="B40" t="str">
            <v>TECNOLAMP DO BRASIL LÂMPADAS E ACESSÓRIOS LTDA</v>
          </cell>
        </row>
        <row r="41">
          <cell r="B41" t="str">
            <v>ELIFRAN COM. E MANUTENÇAÕ DE BOMBAS LTDA</v>
          </cell>
        </row>
        <row r="42">
          <cell r="B42" t="str">
            <v>BREMEN COMERCIO DE VEICULOS LTDA</v>
          </cell>
        </row>
        <row r="43">
          <cell r="B43" t="str">
            <v>TRANSMENDES TRANSPORTES LTDA</v>
          </cell>
        </row>
        <row r="44">
          <cell r="B44" t="str">
            <v>LOCARE MULTIMARCAS LTDA</v>
          </cell>
        </row>
        <row r="45">
          <cell r="B45" t="str">
            <v>IBRAP INDÚSTRIA BRASILEIRA DE CHAPAS S.A</v>
          </cell>
        </row>
        <row r="46">
          <cell r="B46" t="str">
            <v>Z.M. DE MATOS BAZAR E SERVIÇOS</v>
          </cell>
        </row>
        <row r="47">
          <cell r="B47" t="str">
            <v>VIRTUAL PROJETOS E CONSULTORIA LTDA</v>
          </cell>
        </row>
        <row r="48">
          <cell r="B48" t="str">
            <v>GURGUÉIA COMBUSTÍVEIS LTDA.</v>
          </cell>
        </row>
        <row r="49">
          <cell r="B49" t="str">
            <v>ENGENHART SOCIEDADE CIVIL LTDA</v>
          </cell>
        </row>
        <row r="50">
          <cell r="B50" t="str">
            <v>ARAÚJO &amp; PASSOS LTDA</v>
          </cell>
        </row>
        <row r="51">
          <cell r="B51" t="str">
            <v>SUPRY E SHOW INFORMÁTICA LTDA</v>
          </cell>
        </row>
        <row r="52">
          <cell r="B52" t="str">
            <v>C.R.B.M. BONIFÁCIO - ME</v>
          </cell>
        </row>
        <row r="53">
          <cell r="B53" t="str">
            <v>RASEC MADEIRAS LTDA</v>
          </cell>
        </row>
        <row r="54">
          <cell r="B54" t="str">
            <v>CORSALLES EXTRATIVA DE MINERAIS E MAT. D</v>
          </cell>
        </row>
        <row r="55">
          <cell r="B55" t="str">
            <v>ACOS LUMINAR S/A INDUSTRIAL</v>
          </cell>
        </row>
        <row r="56">
          <cell r="B56" t="str">
            <v>AUTO PEÇAS LAZURÃO LTDA</v>
          </cell>
        </row>
        <row r="57">
          <cell r="B57" t="str">
            <v>AGROELETRICA COMERCIAL AGRICOLA E ELETRI</v>
          </cell>
        </row>
        <row r="58">
          <cell r="B58" t="str">
            <v>FREIOSTONI EQUIPAMENTOS E SERVICOS LTDA</v>
          </cell>
        </row>
        <row r="59">
          <cell r="B59" t="str">
            <v>LOCAPE EQUIPAMENTOS LTDA</v>
          </cell>
        </row>
        <row r="60">
          <cell r="B60" t="str">
            <v>F.W.MAQUINAS LTDA</v>
          </cell>
        </row>
        <row r="61">
          <cell r="B61" t="str">
            <v>TRANSPORTES NL LTDA</v>
          </cell>
        </row>
        <row r="62">
          <cell r="B62" t="str">
            <v>VLADIMIR CANATTO ME</v>
          </cell>
        </row>
        <row r="63">
          <cell r="B63" t="str">
            <v>MASTER COPY REPRODUÇÕES E COMÉRCIO LTDA</v>
          </cell>
        </row>
        <row r="64">
          <cell r="B64" t="str">
            <v>WAGE SOFT INFORMÁTICA LTDA</v>
          </cell>
        </row>
        <row r="65">
          <cell r="B65" t="str">
            <v>WINNER JEANS DO ALCÂNTARA LTDA - ME</v>
          </cell>
        </row>
        <row r="66">
          <cell r="B66" t="str">
            <v>RESENVALE HOTÉIS LTDA</v>
          </cell>
        </row>
        <row r="67">
          <cell r="B67" t="str">
            <v>ITALIA COM. IMP. E EXP. LTDA.</v>
          </cell>
        </row>
        <row r="68">
          <cell r="B68" t="str">
            <v>ESTRELA DIESEL OF.MECANICA LTDA</v>
          </cell>
        </row>
        <row r="69">
          <cell r="B69" t="str">
            <v>VIDA VERDE BUNGAVILLE DE ARARUAMA LTDA</v>
          </cell>
        </row>
        <row r="70">
          <cell r="B70" t="str">
            <v>NOVO HORIZONTE JACAREPAGUA IMPORTACAO E</v>
          </cell>
        </row>
        <row r="71">
          <cell r="B71" t="str">
            <v>ITAPEMA ITAGUAÍ PEÇAS E MÁQUINAS LTDA-ME</v>
          </cell>
        </row>
        <row r="72">
          <cell r="B72" t="str">
            <v>AR PONTOCOM COMERCIAL LTDA</v>
          </cell>
        </row>
        <row r="73">
          <cell r="B73" t="str">
            <v>SÃO PEDRO LOUÇAS E FERRAGENS LTDA</v>
          </cell>
        </row>
        <row r="74">
          <cell r="B74" t="str">
            <v>AUTO ELETRICA REAL DE PADUA LTDA</v>
          </cell>
        </row>
        <row r="75">
          <cell r="B75" t="str">
            <v>C.R.B.CAMPOS CONSTRUCOES</v>
          </cell>
        </row>
        <row r="76">
          <cell r="B76" t="str">
            <v>JECRIS CONSTRUÇÕES E COMÉRCIO LTDA</v>
          </cell>
        </row>
        <row r="77">
          <cell r="B77" t="str">
            <v>INGEBAU CONSULTORIA E URBANIZAÇÃO LTDA</v>
          </cell>
        </row>
        <row r="78">
          <cell r="B78" t="str">
            <v>HIDROSAN HIDRAULICA E SANEAMENTO LTDA</v>
          </cell>
        </row>
        <row r="79">
          <cell r="B79" t="str">
            <v>PRINST PROJETOS E INSTALAÇÕES LTDA</v>
          </cell>
        </row>
        <row r="80">
          <cell r="B80" t="str">
            <v>EDUARDO PEREIRA PINTO - ME</v>
          </cell>
        </row>
        <row r="81">
          <cell r="B81" t="str">
            <v>FAB. DE TELAS DE ARAME NOVA ERA DE BONSUCESSO LTDA</v>
          </cell>
        </row>
        <row r="82">
          <cell r="B82" t="str">
            <v>PAISART CONSTRUTORA LTDA</v>
          </cell>
        </row>
        <row r="83">
          <cell r="B83" t="str">
            <v>TECHLINEA COM IMP E EXP LTDA</v>
          </cell>
        </row>
        <row r="84">
          <cell r="B84" t="str">
            <v>ARTE VIVA COMÉRCIO E SERVIÇOS LTDA</v>
          </cell>
        </row>
        <row r="85">
          <cell r="B85" t="str">
            <v>CHICON'S BAR E RESTAURANTE LTDA-ME</v>
          </cell>
        </row>
        <row r="86">
          <cell r="B86" t="str">
            <v>HELIO TEIXEIRA RODRIGUES-ME</v>
          </cell>
        </row>
        <row r="87">
          <cell r="B87" t="str">
            <v>SULDEKA PLANEJAMENTOS E CONSTRUCOES LTDA</v>
          </cell>
        </row>
        <row r="88">
          <cell r="B88" t="str">
            <v>WS ENGENHARIA AMBIENTAL LTDA.</v>
          </cell>
        </row>
        <row r="89">
          <cell r="B89" t="str">
            <v>MULTITEINER COM. LOC. CONTEINERES LTDA</v>
          </cell>
        </row>
        <row r="90">
          <cell r="B90" t="str">
            <v>GRECA TRANSPORTES DE CARGAS LTDA</v>
          </cell>
        </row>
        <row r="91">
          <cell r="B91" t="str">
            <v>RIMAQ EQUIPAMENTOS LTDA-ME</v>
          </cell>
        </row>
        <row r="92">
          <cell r="B92" t="str">
            <v>HELISTAR TÁXI AÉREO ESCOLA PILOT.ASSES.AER. LTDA</v>
          </cell>
        </row>
        <row r="93">
          <cell r="B93" t="str">
            <v>REPÚBLICA DOS CAMARÕES RESTAURANTE LTDA</v>
          </cell>
        </row>
        <row r="94">
          <cell r="B94" t="str">
            <v>ORGANIZAÇÃO NOVA OPÇÃO DE SAMPAIO LTDA.</v>
          </cell>
        </row>
        <row r="95">
          <cell r="B95" t="str">
            <v>FORJA MEC VÁLVULAS E CONEXÕES LTDA</v>
          </cell>
        </row>
        <row r="96">
          <cell r="B96" t="str">
            <v>REGINA MARIA BATISTA SANTANA</v>
          </cell>
        </row>
        <row r="97">
          <cell r="B97" t="str">
            <v>PUBLICATTO PROPAGANDA E SERVIÇOS LTDA.</v>
          </cell>
        </row>
        <row r="98">
          <cell r="B98" t="str">
            <v>JOBEL MATERIAIS ELETRICOS LTDA</v>
          </cell>
        </row>
        <row r="99">
          <cell r="B99" t="str">
            <v>T. CONTAINER E REPAROS LTDA</v>
          </cell>
        </row>
        <row r="100">
          <cell r="B100" t="str">
            <v>TRANSPORTADORA LUZENTE LTDA</v>
          </cell>
        </row>
        <row r="101">
          <cell r="B101" t="str">
            <v>CAMPO GRANDE CONSTRUTORA LTDA</v>
          </cell>
        </row>
        <row r="102">
          <cell r="B102" t="str">
            <v>PEREIRA DE CARVALHO E CIA LTDA.</v>
          </cell>
        </row>
        <row r="103">
          <cell r="B103" t="str">
            <v>ISAPRESS INDÚSTRIA GRÁFICA LTDA-ME</v>
          </cell>
        </row>
        <row r="104">
          <cell r="B104" t="str">
            <v>PARKMOL MAT. CONSTRUÇÃO E PRÉ-MOLDADOS LTDA</v>
          </cell>
        </row>
        <row r="105">
          <cell r="B105" t="str">
            <v>RUBBERFLEX PROD.TÉCNICOS DE BORRACHA LTDA</v>
          </cell>
        </row>
        <row r="106">
          <cell r="B106" t="str">
            <v>COMERCIAL AFO LIDER LTDA</v>
          </cell>
        </row>
        <row r="107">
          <cell r="B107" t="str">
            <v>BAZAR PONTO DE OURO DE SAMPAIO LTDA</v>
          </cell>
        </row>
        <row r="108">
          <cell r="B108" t="str">
            <v>JOSÉ RUBENS DO CARMELO DE BRITO</v>
          </cell>
        </row>
        <row r="109">
          <cell r="B109" t="str">
            <v>BRASIL CENTRAL DE HOTEIS E TURISMO S/A</v>
          </cell>
        </row>
        <row r="110">
          <cell r="B110" t="str">
            <v>JR ROLAMENTOS LTDA.</v>
          </cell>
        </row>
        <row r="111">
          <cell r="B111" t="str">
            <v>GOULART TEIXEIRA MATERIAIS DE CONSTRUÇÃO LTDA</v>
          </cell>
        </row>
        <row r="112">
          <cell r="B112" t="str">
            <v>LIGHT HOUSE COMÉRCIO REPR. IMPORT. EXPORTAÇÃO LTDA</v>
          </cell>
        </row>
        <row r="113">
          <cell r="B113" t="str">
            <v>F.F. AGRIPINO - ME</v>
          </cell>
        </row>
        <row r="114">
          <cell r="B114" t="str">
            <v>SPREAD SHOP INFORMÁTICA LTDA</v>
          </cell>
        </row>
        <row r="115">
          <cell r="B115" t="str">
            <v>FUNDIL - FUNDIÇÃO IMPERIAL LTDA -EPP</v>
          </cell>
        </row>
        <row r="116">
          <cell r="B116" t="str">
            <v>TINDIBA SERRALHERIA LTDA</v>
          </cell>
        </row>
        <row r="117">
          <cell r="B117" t="str">
            <v>PIT STOP AV. BRASIL PNEUS LTDA - PNEUMANIA</v>
          </cell>
        </row>
        <row r="118">
          <cell r="B118" t="str">
            <v>F. DOMICIANO MADEIRAS ME</v>
          </cell>
        </row>
        <row r="119">
          <cell r="B119" t="str">
            <v>P.V.C. FERRAGENS LTDA-ME</v>
          </cell>
        </row>
        <row r="120">
          <cell r="B120" t="str">
            <v>BETHA SINALIZAÇÃO E CONSTRUÇÕES LTDA.</v>
          </cell>
        </row>
        <row r="121">
          <cell r="B121" t="str">
            <v>RELEVO GRAFICA RAFAELA LTDA</v>
          </cell>
        </row>
        <row r="122">
          <cell r="B122" t="str">
            <v>NOVATEC CONSTRUÇÕES E EMPREENDIMENTOS LTDA</v>
          </cell>
        </row>
        <row r="123">
          <cell r="B123" t="str">
            <v>PROCEC-PROJETOS E CONSTR.ENG.CIVIL LTDA</v>
          </cell>
        </row>
        <row r="124">
          <cell r="B124" t="str">
            <v>COSTAMAR TRANSP. E TARRAPLENAGEM LTDA</v>
          </cell>
        </row>
        <row r="125">
          <cell r="B125" t="str">
            <v>SOLUTION MULTIMIDIA INFORMATICA LTDA.</v>
          </cell>
        </row>
        <row r="126">
          <cell r="B126" t="str">
            <v>MARCO ANTONIO CLARO RODRIGUES</v>
          </cell>
        </row>
        <row r="127">
          <cell r="B127" t="str">
            <v>PROCOOP COOP.PROF.PROJ.ORCAM.OBRAS LTDA</v>
          </cell>
        </row>
        <row r="128">
          <cell r="B128" t="str">
            <v>TECHSHOP COM. DE PRODUTOS DE INFORMATICA</v>
          </cell>
        </row>
        <row r="129">
          <cell r="B129" t="str">
            <v>ARETÉ EDITORIAL S/A</v>
          </cell>
        </row>
        <row r="130">
          <cell r="B130" t="str">
            <v>REMIS REPARAÇÃO MANUTENÇÃO E INSTALAÇÃO</v>
          </cell>
        </row>
        <row r="131">
          <cell r="B131" t="str">
            <v>MAGAZINE A PODEROSA DE CAXIAS LTDA</v>
          </cell>
        </row>
        <row r="132">
          <cell r="B132" t="str">
            <v>VENTO FORTE MAXFILD COMÉRCIO LTDA.</v>
          </cell>
        </row>
        <row r="133">
          <cell r="B133" t="str">
            <v>ZCOPY COPIADORAS LTDA - ME</v>
          </cell>
        </row>
        <row r="134">
          <cell r="B134" t="str">
            <v>PLENAPLAN SERVICO DE TERRAPLANAGENS LTDA</v>
          </cell>
        </row>
        <row r="135">
          <cell r="B135" t="str">
            <v>MARIA GORETE NOGUEIRA-CABUGAS</v>
          </cell>
        </row>
        <row r="136">
          <cell r="B136" t="str">
            <v>RIMA MIL WATTS BAZAR LTDA</v>
          </cell>
        </row>
        <row r="137">
          <cell r="B137" t="str">
            <v>PREMOLDADOS DE CONCRETO IND COM E CONSTRUÇÕES LTDA</v>
          </cell>
        </row>
        <row r="138">
          <cell r="B138" t="str">
            <v>R.BOND ENGENHARIA E CONSULTORIA LTDA</v>
          </cell>
        </row>
        <row r="139">
          <cell r="B139" t="str">
            <v>EGT ENGENHARIA LTDA</v>
          </cell>
        </row>
        <row r="140">
          <cell r="B140" t="str">
            <v>PROMADEIRAS DE PRIMAVERA LTDA</v>
          </cell>
        </row>
        <row r="141">
          <cell r="B141" t="str">
            <v>SERTERRA SERV.TERRAPL.ESCAV.TRANSPORTES</v>
          </cell>
        </row>
        <row r="142">
          <cell r="B142" t="str">
            <v>DIGIDATA-RIO SISTEMAS LTDA</v>
          </cell>
        </row>
        <row r="143">
          <cell r="B143" t="str">
            <v>ALBUQUERQUE REPRESENTACOES E SERVICOS LT</v>
          </cell>
        </row>
        <row r="144">
          <cell r="B144" t="str">
            <v>E &amp; F COM. REPRES. E SERV. INFORMATICA</v>
          </cell>
        </row>
        <row r="145">
          <cell r="B145" t="str">
            <v>JOTEQ METALÚRGICA LTDA</v>
          </cell>
        </row>
        <row r="146">
          <cell r="B146" t="str">
            <v>ANTONIO CARLOS COSTA MACHADO</v>
          </cell>
        </row>
        <row r="147">
          <cell r="B147" t="str">
            <v>DARIO FIRMINO SOARES</v>
          </cell>
        </row>
        <row r="148">
          <cell r="B148" t="str">
            <v>JOAO ANDRE DE CARVALHO DO REGO</v>
          </cell>
        </row>
        <row r="149">
          <cell r="B149" t="str">
            <v>HELLE PNEUS LTDA</v>
          </cell>
        </row>
        <row r="150">
          <cell r="B150" t="str">
            <v>TRATORZAN COM.PECAS P/TRATORES LTDA</v>
          </cell>
        </row>
        <row r="151">
          <cell r="B151" t="str">
            <v>PAVCO PAVIMENTAÇÃO E CONSTRUÇÃO LTDA.</v>
          </cell>
        </row>
        <row r="152">
          <cell r="B152" t="str">
            <v>SINPAV SINALIZAÇÃO E PAVIMENTAÇÃO LTDA</v>
          </cell>
        </row>
        <row r="153">
          <cell r="B153" t="str">
            <v>LIDER RENT A CAR LTDA</v>
          </cell>
        </row>
        <row r="154">
          <cell r="B154" t="str">
            <v>RNA STUTAPE SERV. REPROGRAFIA E CONGENER</v>
          </cell>
        </row>
        <row r="155">
          <cell r="B155" t="str">
            <v>REFIL EQUIPAMENTOS DO NORDESTE LTDA.</v>
          </cell>
        </row>
        <row r="156">
          <cell r="B156" t="str">
            <v>ENGE-HIDRA COMERCIO TECNICO</v>
          </cell>
        </row>
        <row r="157">
          <cell r="B157" t="str">
            <v>TINCO - MAQUINAS E FERRAMENTAS LTDA.</v>
          </cell>
        </row>
        <row r="158">
          <cell r="B158" t="str">
            <v>NOVA TENCO MAQUINAS E FERRAMENTAS LTDA</v>
          </cell>
        </row>
        <row r="159">
          <cell r="B159" t="str">
            <v>HG COMUNICAÇÃO VISUAL LTDA</v>
          </cell>
        </row>
        <row r="160">
          <cell r="B160" t="str">
            <v>MOGIFIRE COMÉRCIO DE EXTINTORES LTDA</v>
          </cell>
        </row>
        <row r="161">
          <cell r="B161" t="str">
            <v>ADRIANO CÉSAR DE HOLANDA GOMES</v>
          </cell>
        </row>
        <row r="162">
          <cell r="B162" t="str">
            <v>SERRA'S GRAN.IND.COMÉRCIO LTDA</v>
          </cell>
        </row>
        <row r="163">
          <cell r="B163" t="str">
            <v>TOP PARTS COMERCIAL LTDA</v>
          </cell>
        </row>
        <row r="164">
          <cell r="B164" t="str">
            <v>NATAL TRATORES PEÇAS E SERVIÇOS LTDA</v>
          </cell>
        </row>
        <row r="165">
          <cell r="B165" t="str">
            <v>JOSÉ ANTONIO DE BRITO-ME</v>
          </cell>
        </row>
        <row r="166">
          <cell r="B166" t="str">
            <v>PARATY SABOR DA TERRA RESTAURANTE LTDA-ME</v>
          </cell>
        </row>
        <row r="167">
          <cell r="B167" t="str">
            <v>SEAGRO ENG.IMPERMEABILIZAÇÕES LTDA</v>
          </cell>
        </row>
        <row r="168">
          <cell r="B168" t="str">
            <v>K M EMPREENDIMENTOS LTDA</v>
          </cell>
        </row>
        <row r="169">
          <cell r="B169" t="str">
            <v>PURA E CRISTALINA DIST. DE BEBIDAS E ÁGUA MINERAL LTDA.</v>
          </cell>
        </row>
        <row r="170">
          <cell r="B170" t="str">
            <v>AUTO SOCORRO REGISTRO LTDA - ME</v>
          </cell>
        </row>
        <row r="171">
          <cell r="B171" t="str">
            <v>HARD SOLUTION INFORMÁTICA LTDA</v>
          </cell>
        </row>
        <row r="172">
          <cell r="B172" t="str">
            <v>CONSTRUCOELHO LTDA</v>
          </cell>
        </row>
        <row r="173">
          <cell r="B173" t="str">
            <v>AUTO POSTO PELOTAS DO JD. GRAMACHO</v>
          </cell>
        </row>
        <row r="174">
          <cell r="B174" t="str">
            <v>ROMCOS ASSISTÊNCIA TÉCNICA LTDA</v>
          </cell>
        </row>
        <row r="175">
          <cell r="B175" t="str">
            <v>ALCOBRE COMERCIAL ELÉTRICA LTDA</v>
          </cell>
        </row>
        <row r="176">
          <cell r="B176" t="str">
            <v>TRANZIRAN TRANSPORTES LTDA</v>
          </cell>
        </row>
        <row r="177">
          <cell r="B177" t="str">
            <v>FORT FARDAS-MARIA APARECIDA G.MELO - ME</v>
          </cell>
        </row>
        <row r="178">
          <cell r="B178" t="str">
            <v>HOTEL PHENICIA LTDA</v>
          </cell>
        </row>
        <row r="179">
          <cell r="B179" t="str">
            <v>WESER LOCAÇÃO DE MÁQUINAS LTDA</v>
          </cell>
        </row>
        <row r="180">
          <cell r="B180" t="str">
            <v>ZENILTON AUTOMOVEIS LTDA</v>
          </cell>
        </row>
        <row r="181">
          <cell r="B181" t="str">
            <v>CONSTRUTORA &amp; IMPERMEABILIZADORA CASTOR LTDA.</v>
          </cell>
        </row>
        <row r="182">
          <cell r="B182" t="str">
            <v>EVELYN IMPORTS COMERCIO LTDA.</v>
          </cell>
        </row>
        <row r="183">
          <cell r="B183" t="str">
            <v>SAN MARCO HOTEL</v>
          </cell>
        </row>
        <row r="184">
          <cell r="B184" t="str">
            <v>COPY HOUSE COM.DERV.REPROGRÁFICOS LTDA</v>
          </cell>
        </row>
        <row r="185">
          <cell r="B185" t="str">
            <v>MONEJAN SOLDAS ABRAS.PROTEÇÃO INDUSTRIAL</v>
          </cell>
        </row>
        <row r="186">
          <cell r="B186" t="str">
            <v>ENGEM URBANIZACAO E CONSTRUCAO LTDA</v>
          </cell>
        </row>
        <row r="187">
          <cell r="B187" t="str">
            <v>CONSTRUTORA ENGETRAN LTDA</v>
          </cell>
        </row>
        <row r="188">
          <cell r="B188" t="str">
            <v>4 A COMERCIAL ELÉTRICA LTDA</v>
          </cell>
        </row>
        <row r="189">
          <cell r="B189" t="str">
            <v>ATENDE PRESTAÇÃO DE SERV. TÉCNICOS LTDA</v>
          </cell>
        </row>
        <row r="190">
          <cell r="B190" t="str">
            <v>MARGARIDA DE RIO CLARO AUTO POSTO LTDA</v>
          </cell>
        </row>
        <row r="191">
          <cell r="B191" t="str">
            <v>FROYLAN ENGENHARIA ,PROJETOS E COMÉRCIO LTDA</v>
          </cell>
        </row>
        <row r="192">
          <cell r="B192" t="str">
            <v>POSTO ALTEZA COM. E IND. LTDA</v>
          </cell>
        </row>
        <row r="193">
          <cell r="B193" t="str">
            <v>GBR COM.REPRESENTACOES E SERVICOS LTDA</v>
          </cell>
        </row>
        <row r="194">
          <cell r="B194" t="str">
            <v>S &amp; A COMERCIO SERVICOS E REPRESENTACOES</v>
          </cell>
        </row>
        <row r="195">
          <cell r="B195" t="str">
            <v>PROFICENTER PLANEJAMENTO DE OBRAS LTDA</v>
          </cell>
        </row>
        <row r="196">
          <cell r="B196" t="str">
            <v>CLC VIAGENS E TURISMO LTDA</v>
          </cell>
        </row>
        <row r="197">
          <cell r="B197" t="str">
            <v>CONTERRANEA VEICULOS PESADOS LTDA</v>
          </cell>
        </row>
        <row r="198">
          <cell r="B198" t="str">
            <v>TROCALOR INDÚSTRIA MECÂNICA LTDA</v>
          </cell>
        </row>
        <row r="199">
          <cell r="B199" t="str">
            <v>BMB RIO COMERCIO DE VEICULOS LTDA.</v>
          </cell>
        </row>
        <row r="200">
          <cell r="B200" t="str">
            <v>URBANA ENGENHARIA LTDA</v>
          </cell>
        </row>
        <row r="201">
          <cell r="B201" t="str">
            <v>LANCINI DESCARTÁVEIS LTDA</v>
          </cell>
        </row>
        <row r="202">
          <cell r="B202" t="str">
            <v>PARQUE FLORESTA MATERIAL DE CONSTRUCAO L</v>
          </cell>
        </row>
        <row r="203">
          <cell r="B203" t="str">
            <v>BRASPECAS IND.COM.REPRESENTAÇÃO LTDA</v>
          </cell>
        </row>
        <row r="204">
          <cell r="B204" t="str">
            <v>TRIAXIAL EMP.LOCADORES MÃO DE OBRA LTDA</v>
          </cell>
        </row>
        <row r="205">
          <cell r="B205" t="str">
            <v>G.M.DE OLIVEIRA MANUTENÇÃO E MONTAGENS INDUSTRIAIS</v>
          </cell>
        </row>
        <row r="206">
          <cell r="B206" t="str">
            <v>INDÚSTRIA GESSO PLACAS SÃO GERALDO LTDA</v>
          </cell>
        </row>
        <row r="207">
          <cell r="B207" t="str">
            <v>CENTRAL BRASIL DE ALIMENTOS COMERCIO IMP.EXP.LTDA</v>
          </cell>
        </row>
        <row r="208">
          <cell r="B208" t="str">
            <v>ITACOL ITAOCARA COLETIVOS LTDA</v>
          </cell>
        </row>
        <row r="209">
          <cell r="B209" t="str">
            <v>ENGENHARIA DE SISTEMAS TÉRMICOS LTDA.</v>
          </cell>
        </row>
        <row r="210">
          <cell r="B210" t="str">
            <v>TLXPC ELETR. E TELECOMUNICAÇÕES LTDA</v>
          </cell>
        </row>
        <row r="211">
          <cell r="B211" t="str">
            <v>TORNEADORA CEILANDIA LTDA</v>
          </cell>
        </row>
        <row r="212">
          <cell r="B212" t="str">
            <v>TECNOPLAN PROJETOS E CONSULTORIA LTDA</v>
          </cell>
        </row>
        <row r="213">
          <cell r="B213" t="str">
            <v>SANTA CLARA SERVIÇOS E TRANSPORTE DE PARATY LTDA</v>
          </cell>
        </row>
        <row r="214">
          <cell r="B214" t="str">
            <v>BALANÇÃO AUTO ESTRADA AMS LTDA</v>
          </cell>
        </row>
        <row r="215">
          <cell r="B215" t="str">
            <v>INDÚSTRIA DE PORTAS IGUAÇU MAGALHÃES LTDA</v>
          </cell>
        </row>
        <row r="216">
          <cell r="B216" t="str">
            <v>RJC SUB-EMPREITEIRA LTDA</v>
          </cell>
        </row>
        <row r="217">
          <cell r="B217" t="str">
            <v>BRITEX MINERA€OES LTDA</v>
          </cell>
        </row>
        <row r="218">
          <cell r="B218" t="str">
            <v>SBS SOCIEDADE BRASILEIRA DE SINALIZAÇÕES LTDA.</v>
          </cell>
        </row>
        <row r="219">
          <cell r="B219" t="str">
            <v>MM COMERCIO LTDA</v>
          </cell>
        </row>
        <row r="220">
          <cell r="B220" t="str">
            <v>LUIZ CAVALHEIRO LUIZE-ME</v>
          </cell>
        </row>
        <row r="221">
          <cell r="B221" t="str">
            <v>MONTEIRO &amp; FERRARI ENGENHARIA LTDA</v>
          </cell>
        </row>
        <row r="222">
          <cell r="B222" t="str">
            <v>EBERVANE MENEZES MAGALHÃES - ME</v>
          </cell>
        </row>
        <row r="223">
          <cell r="B223" t="str">
            <v>AGROPECUARIA CAFEEIRA REDIGHIERI LTDA</v>
          </cell>
        </row>
        <row r="224">
          <cell r="B224" t="str">
            <v>LUIZA LEITE DOS REIS</v>
          </cell>
        </row>
        <row r="225">
          <cell r="B225" t="str">
            <v>KOBANS COM.SERV.CONSTRUÇÃO CIVIL LTDA</v>
          </cell>
        </row>
        <row r="226">
          <cell r="B226" t="str">
            <v>CECITÉCNICA SERVIÇOS TÉCNICOS LTDA</v>
          </cell>
        </row>
        <row r="227">
          <cell r="B227" t="str">
            <v>CHECK-UP CENTER LTDA</v>
          </cell>
        </row>
        <row r="228">
          <cell r="B228" t="str">
            <v>JOSÉ ROBERTO ALCÂNTARA CARAGUÁ -ME</v>
          </cell>
        </row>
        <row r="229">
          <cell r="B229" t="str">
            <v>AC COMÉRCIO DE PNEUS LTDA</v>
          </cell>
        </row>
        <row r="230">
          <cell r="B230" t="str">
            <v>PIAIROS BAR E RESTAURANTE LTDA ME</v>
          </cell>
        </row>
        <row r="231">
          <cell r="B231" t="str">
            <v>CIMENCAL CARAGUÁ COM.MAT.CONSTRUÇÃO LTDA</v>
          </cell>
        </row>
        <row r="232">
          <cell r="B232" t="str">
            <v>NOVE L INFORMATICA LTDA.</v>
          </cell>
        </row>
        <row r="233">
          <cell r="B233" t="str">
            <v>PLANNUS ENGENHARIA LTDA</v>
          </cell>
        </row>
        <row r="234">
          <cell r="B234" t="str">
            <v>BRASPAC BRASILIA PAV.CONSTRUTORA LTDA</v>
          </cell>
        </row>
        <row r="235">
          <cell r="B235" t="str">
            <v>AUGUSTINHO DE FÁTIMA DOS SANTOS-ME</v>
          </cell>
        </row>
        <row r="236">
          <cell r="B236" t="str">
            <v>ARAGAS - ARAPIRACA GASES LTDA.</v>
          </cell>
        </row>
        <row r="237">
          <cell r="B237" t="str">
            <v>AJJR CONTABILIDADE E PROCESSAMENTO DE DA</v>
          </cell>
        </row>
        <row r="238">
          <cell r="B238" t="str">
            <v>MULT-HIDRO COMERCIAL LTDA</v>
          </cell>
        </row>
        <row r="239">
          <cell r="B239" t="str">
            <v>ROMERO RIBEIRO DE SOUZA PLACAS</v>
          </cell>
        </row>
        <row r="240">
          <cell r="B240" t="str">
            <v>MAC PRADO LOCAÇÕES DE EQUIPAMENTOS LTDA</v>
          </cell>
        </row>
        <row r="241">
          <cell r="B241" t="str">
            <v>JOSÉ LUIS FINGOLO - ME</v>
          </cell>
        </row>
        <row r="242">
          <cell r="B242" t="str">
            <v>COMERCIAL ASSESSOIA E REP. COMBRATEL 2000 LTDA</v>
          </cell>
        </row>
        <row r="243">
          <cell r="B243" t="str">
            <v>INTERLINE TURISMO E REPRESENTAÇÕES LTDA</v>
          </cell>
        </row>
        <row r="244">
          <cell r="B244" t="str">
            <v>PASSOFORTE LTDA</v>
          </cell>
        </row>
        <row r="245">
          <cell r="B245" t="str">
            <v>PNEULINHARES COMÉRCIO DE PNEUS LTDA</v>
          </cell>
        </row>
        <row r="246">
          <cell r="B246" t="str">
            <v>J.J. DE CARAPEBUS AGROP.VIDRACARIA LTDA</v>
          </cell>
        </row>
        <row r="247">
          <cell r="B247" t="str">
            <v>TRANSPORTES FINK LTDA</v>
          </cell>
        </row>
        <row r="248">
          <cell r="B248" t="str">
            <v>FARRER CONSULTORIA EMPRESARIAL LTDA</v>
          </cell>
        </row>
        <row r="249">
          <cell r="B249" t="str">
            <v>WALNEMED ASSIST.MÉDICA S/C LTDA</v>
          </cell>
        </row>
        <row r="250">
          <cell r="B250" t="str">
            <v>G.R. MATERIAL DE CONSTRUÇÃO SANTA CRUZ LTDA</v>
          </cell>
        </row>
        <row r="251">
          <cell r="B251" t="str">
            <v>CONEXO INDÚSTRIA E COMÉRCIO LTDA</v>
          </cell>
        </row>
        <row r="252">
          <cell r="B252" t="str">
            <v>JHR SAÚDE OCUPACIONAL SERV.MÉDICOS ESPECIALIZADOS LTDA</v>
          </cell>
        </row>
        <row r="253">
          <cell r="B253" t="str">
            <v>BELGO MINEIRA PARTICIPAÇÃO INDÚSTRIA E COMÉRCIO S/A</v>
          </cell>
        </row>
        <row r="254">
          <cell r="B254" t="str">
            <v>BELGO-MINEIRA PART.INDÚSTRIA E COMÉRCIO S.A</v>
          </cell>
        </row>
        <row r="255">
          <cell r="B255" t="str">
            <v>BELGO-MINEIRA PARTIC. INDÚSTRIA E COMÉRCIO S.A</v>
          </cell>
        </row>
        <row r="256">
          <cell r="B256" t="str">
            <v>BELGO-MINEIRA PARTIC.IND.COMÉRCIO S.A</v>
          </cell>
        </row>
        <row r="257">
          <cell r="B257" t="str">
            <v>BELGO-MINEIRA PARTICIPAÇÃO IND COM LTDA</v>
          </cell>
        </row>
        <row r="258">
          <cell r="B258" t="str">
            <v>LEC  ENGENHARIA DE APOIO S/C LTDA</v>
          </cell>
        </row>
        <row r="259">
          <cell r="B259" t="str">
            <v>VKS FILTROS COMERCIO E REPRESENTACAOES L</v>
          </cell>
        </row>
        <row r="260">
          <cell r="B260" t="str">
            <v>ASBRACO-ASSOC.BRASILIENSE DE CONSTRUTORES</v>
          </cell>
        </row>
        <row r="261">
          <cell r="B261" t="str">
            <v>GUARAJUBA MAT.CONSTR.E TRANSPORTES LTDA</v>
          </cell>
        </row>
        <row r="262">
          <cell r="B262" t="str">
            <v>EQUIPOOL EQUIPAMENTOS LTDA</v>
          </cell>
        </row>
        <row r="263">
          <cell r="B263" t="str">
            <v>TOPTEC TOPOGRAFIA COMPUTADORIZADA LTDA</v>
          </cell>
        </row>
        <row r="264">
          <cell r="B264" t="str">
            <v>ELETRO SERTANEJA LTDA</v>
          </cell>
        </row>
        <row r="265">
          <cell r="B265" t="str">
            <v>FELILTON SOUZA DA SILVA-ME</v>
          </cell>
        </row>
        <row r="266">
          <cell r="B266" t="str">
            <v>EVILÁSIO DA SILVA</v>
          </cell>
        </row>
        <row r="267">
          <cell r="B267" t="str">
            <v>REFRIGERAÇÃO E ELÉTRICA PRONTO AR LTDA</v>
          </cell>
        </row>
        <row r="268">
          <cell r="B268" t="str">
            <v>EFCO DO BRASIL LTDA</v>
          </cell>
        </row>
        <row r="269">
          <cell r="B269" t="str">
            <v>ANNA CASTRO DISTRIB. DE COLCHÕES LTDA</v>
          </cell>
        </row>
        <row r="270">
          <cell r="B270" t="str">
            <v>LOCADORA DE TRATORES TERRAPLAN  LTDA</v>
          </cell>
        </row>
        <row r="271">
          <cell r="B271" t="str">
            <v>MARK TELECOMINICAÇÕES LTDA</v>
          </cell>
        </row>
        <row r="272">
          <cell r="B272" t="str">
            <v>MARK TELECOMUNICACåES</v>
          </cell>
        </row>
        <row r="273">
          <cell r="B273" t="str">
            <v>PEDACOS DE PRAZER DOCES E SALGADOS LTDA</v>
          </cell>
        </row>
        <row r="274">
          <cell r="B274" t="str">
            <v>POMPERMAYER &amp; TONASSE LTDA-ME</v>
          </cell>
        </row>
        <row r="275">
          <cell r="B275" t="str">
            <v>GREEN GARDEN TRANSPORTE LTDA</v>
          </cell>
        </row>
        <row r="276">
          <cell r="B276" t="str">
            <v>MANGUEIRA EQUIP. DE SEGURANÇA LTDA</v>
          </cell>
        </row>
        <row r="277">
          <cell r="B277" t="str">
            <v>GRUPO DE IDÉIAS COM. LTDA</v>
          </cell>
        </row>
        <row r="278">
          <cell r="B278" t="str">
            <v>NEWTONER INFORMÁTICA LTDA</v>
          </cell>
        </row>
        <row r="279">
          <cell r="B279" t="str">
            <v>A.J. REFRIGERAÇÃO LTDA</v>
          </cell>
        </row>
        <row r="280">
          <cell r="B280" t="str">
            <v>POSTO MANGUINHOS DE BUZIOS LTDA</v>
          </cell>
        </row>
        <row r="281">
          <cell r="B281" t="str">
            <v>PONTO DOIS TINTAS</v>
          </cell>
        </row>
        <row r="282">
          <cell r="B282" t="str">
            <v>CPL LOCAÇÃO DE MÁQUINAS E EQUIPAMENTOS LTDA</v>
          </cell>
        </row>
        <row r="283">
          <cell r="B283" t="str">
            <v>KARTROLIN BRINDES MAT.P/ESCRITÓRIO LTDA</v>
          </cell>
        </row>
        <row r="284">
          <cell r="B284" t="str">
            <v>SUPLYFER OFFSHORE COMERCIAL LTDA</v>
          </cell>
        </row>
        <row r="285">
          <cell r="B285" t="str">
            <v>B R CONSTRUÇÕES LTDA</v>
          </cell>
        </row>
        <row r="286">
          <cell r="B286" t="str">
            <v>LAJE ASSISTÊNCIA AUTOMOTIVA 24:00 HS LTDA</v>
          </cell>
        </row>
        <row r="287">
          <cell r="B287" t="str">
            <v>AUTO POSTO CHAVES</v>
          </cell>
        </row>
        <row r="288">
          <cell r="B288" t="str">
            <v>GRAFOPEL GRÁFICA E EDITORA LTDA</v>
          </cell>
        </row>
        <row r="289">
          <cell r="B289" t="str">
            <v>GAPE COMERCIO DE MADEIRAS LTDA</v>
          </cell>
        </row>
        <row r="290">
          <cell r="B290" t="str">
            <v>SUPER MATRIZ ACOS LTDA</v>
          </cell>
        </row>
        <row r="291">
          <cell r="B291" t="str">
            <v>SUPER MATRIZ AÇOS LTDA</v>
          </cell>
        </row>
        <row r="292">
          <cell r="B292" t="str">
            <v>SUPER MATRIZ AÇOS LTDA</v>
          </cell>
        </row>
        <row r="293">
          <cell r="B293" t="str">
            <v>A.BARRETO MAQUINAS PESADAS LTDA</v>
          </cell>
        </row>
        <row r="294">
          <cell r="B294" t="str">
            <v>PPRA PINHEIRO PREVENÇÃO DE RISCOS AMBIENTAIS LTDA</v>
          </cell>
        </row>
        <row r="295">
          <cell r="B295" t="str">
            <v>CENTRAL DE DISTRIBUIÇÃO DE AÇO LTDA.</v>
          </cell>
        </row>
        <row r="296">
          <cell r="B296" t="str">
            <v>SCHERAM PRESTAÇÃO DE SERVIÇOS LTDA</v>
          </cell>
        </row>
        <row r="297">
          <cell r="B297" t="str">
            <v>L.H.P. TRANSPORTES LTDA</v>
          </cell>
        </row>
        <row r="298">
          <cell r="B298" t="str">
            <v>EDMILSON VIDAL TRANSPORTES LTDA</v>
          </cell>
        </row>
        <row r="299">
          <cell r="B299" t="str">
            <v>MARCO ANTÔNIO HELFER - ME</v>
          </cell>
        </row>
        <row r="300">
          <cell r="B300" t="str">
            <v>RONALDO J. PONTES AGROPECUÁRIA - ME</v>
          </cell>
        </row>
        <row r="301">
          <cell r="B301" t="str">
            <v>AUTO MOLA CEARENSE LTDA</v>
          </cell>
        </row>
        <row r="302">
          <cell r="B302" t="str">
            <v>RHP EMPREENDIMENTOS E SERVIÇOS LTDA</v>
          </cell>
        </row>
        <row r="303">
          <cell r="B303" t="str">
            <v>JOMANO TRANSPORTES RODOVIÁRIOS LTDA</v>
          </cell>
        </row>
        <row r="304">
          <cell r="B304" t="str">
            <v>MONTENA TRANSPORTES LTDA.</v>
          </cell>
        </row>
        <row r="305">
          <cell r="B305" t="str">
            <v>ALLUMAGE INDÚSTRIA E COMÉRCIO LTDA-EPP</v>
          </cell>
        </row>
        <row r="306">
          <cell r="B306" t="str">
            <v>TRANSPORTADORA RÁPIDO TAMBAÚ LTDA</v>
          </cell>
        </row>
        <row r="307">
          <cell r="B307" t="str">
            <v>JC RC/SUBEMPREITEIRA DE SERVICOS LTDA</v>
          </cell>
        </row>
        <row r="308">
          <cell r="B308" t="str">
            <v>FUJIWARA EQUIPAMENTOS DE PROT. IND. LTDA</v>
          </cell>
        </row>
        <row r="309">
          <cell r="B309" t="str">
            <v>BAZAR SOARES VICTER LTDA</v>
          </cell>
        </row>
        <row r="310">
          <cell r="B310" t="str">
            <v>COSME DA SILVA LOPES</v>
          </cell>
        </row>
        <row r="311">
          <cell r="B311" t="str">
            <v>SANETECH SERVICOS DE ENGENHARIA LTDA</v>
          </cell>
        </row>
        <row r="312">
          <cell r="B312" t="str">
            <v>SAULINA MAT. DE CONSTRUÇÃO LTDA</v>
          </cell>
        </row>
        <row r="313">
          <cell r="B313" t="str">
            <v>SPR LOCAÇÃO E SERVIÇOS LTDA</v>
          </cell>
        </row>
        <row r="314">
          <cell r="B314" t="str">
            <v>SPR LOCACAO E SERVICOS LTDA</v>
          </cell>
        </row>
        <row r="315">
          <cell r="B315" t="str">
            <v>SPR LOCAÇÃO E SERVIÇOS LTDA</v>
          </cell>
        </row>
        <row r="316">
          <cell r="B316" t="str">
            <v>EQUITY ENGENHARIA E AVALIACOES S/A LTDA</v>
          </cell>
        </row>
        <row r="317">
          <cell r="B317" t="str">
            <v>FELIPPE, GOMES E ISFER ADVOGADOS E CONSULTORES ASSOCIADOS</v>
          </cell>
        </row>
        <row r="318">
          <cell r="B318" t="str">
            <v>JOSE DE ALBUQUERQUE COELHO SIMPLES-PE</v>
          </cell>
        </row>
        <row r="319">
          <cell r="B319" t="str">
            <v>DIAS ALBUQUERQUE COMERCIAL LTDA</v>
          </cell>
        </row>
        <row r="320">
          <cell r="B320" t="str">
            <v>EMPREITEIRA E TERRAPLANAGEM BALEIA LTDA</v>
          </cell>
        </row>
        <row r="321">
          <cell r="B321" t="str">
            <v>NORBYTE INFORMATICA LTDA</v>
          </cell>
        </row>
        <row r="322">
          <cell r="B322" t="str">
            <v>COPY CÓPIAS E  SERVIÇOS DE IMPRESSÃO LTDA</v>
          </cell>
        </row>
        <row r="323">
          <cell r="B323" t="str">
            <v>BENEDITO DONIZETTI QUIRINO PARAIBUNA</v>
          </cell>
        </row>
        <row r="324">
          <cell r="B324" t="str">
            <v>LIMBO TOPOGR.SONDAGEM E SERV. GEOTÉCNICOS LTDA</v>
          </cell>
        </row>
        <row r="325">
          <cell r="B325" t="str">
            <v>CRJ COMÉRCIO SERV.INFORMÁTICA LTDA</v>
          </cell>
        </row>
        <row r="326">
          <cell r="B326" t="str">
            <v>CLAJUL MAN. E COM. DE EQUIPAMENTOS INDUSTRIAIS LTDA</v>
          </cell>
        </row>
        <row r="327">
          <cell r="B327" t="str">
            <v>IGUAPE CENTER-VLL DISTRIBUICAO LTDA</v>
          </cell>
        </row>
        <row r="328">
          <cell r="B328" t="str">
            <v>OLICO RENOVADORA DE PNEUS LTDA</v>
          </cell>
        </row>
        <row r="329">
          <cell r="B329" t="str">
            <v>CONFIANÇA EXTINTORES DE INCÊNDIO LTDA</v>
          </cell>
        </row>
        <row r="330">
          <cell r="B330" t="str">
            <v>BETUMAT QUIMICA LTDA</v>
          </cell>
        </row>
        <row r="331">
          <cell r="B331" t="str">
            <v>CAIUÁ LOCADORA DE VEÍCULOS LTDA</v>
          </cell>
        </row>
        <row r="332">
          <cell r="B332" t="str">
            <v>CBTS-COM.BRAS. DE TUBOS E SANEAMENTO LTDA</v>
          </cell>
        </row>
        <row r="333">
          <cell r="B333" t="str">
            <v>M.G.S. CARDOSO M.E.</v>
          </cell>
        </row>
        <row r="334">
          <cell r="B334" t="str">
            <v>HIDRADIR PECAS E SERVICOS LTDA</v>
          </cell>
        </row>
        <row r="335">
          <cell r="B335" t="str">
            <v>ELETROPOLO CEMAVI COMERCIAL ELETRICA LTD</v>
          </cell>
        </row>
        <row r="336">
          <cell r="B336" t="str">
            <v>METRÓPOLE LOCADORA E SERVIÇO LTDA</v>
          </cell>
        </row>
        <row r="337">
          <cell r="B337" t="str">
            <v>LIDERSTEEL COM.PROD.SIDERÚRGICOS LTDA</v>
          </cell>
        </row>
        <row r="338">
          <cell r="B338" t="str">
            <v>LUFAS COMERCIAL E SERVICOS LTDA</v>
          </cell>
        </row>
        <row r="339">
          <cell r="B339" t="str">
            <v>CORDEIRO &amp; CALDAS LTDA</v>
          </cell>
        </row>
        <row r="340">
          <cell r="B340" t="str">
            <v>ARTEFATOS DE CIMENTO CECCATO LTDA</v>
          </cell>
        </row>
        <row r="341">
          <cell r="B341" t="str">
            <v>FENIX PRODUÇÕES &amp; EVENTOS LTDA</v>
          </cell>
        </row>
        <row r="342">
          <cell r="B342" t="str">
            <v>AUTO SOCORRO DOIS FLAVIOS LTDA</v>
          </cell>
        </row>
        <row r="343">
          <cell r="B343" t="str">
            <v>RETROS VALE TERRAPLANAGENS LTDA</v>
          </cell>
        </row>
        <row r="344">
          <cell r="B344" t="str">
            <v>CONSPAV CONSTR.SANEAM.PAVIMENTACAO LTDA</v>
          </cell>
        </row>
        <row r="345">
          <cell r="B345" t="str">
            <v>SANDRA MARIA GONÇALVES - ME</v>
          </cell>
        </row>
        <row r="346">
          <cell r="B346" t="str">
            <v>PAVEMASTER TECNOLOGIA LTDA</v>
          </cell>
        </row>
        <row r="347">
          <cell r="B347" t="str">
            <v>SANDRO ALEXANDRINO</v>
          </cell>
        </row>
        <row r="348">
          <cell r="B348" t="str">
            <v>AMESTRA ASSESS.MEDICINA TRABALHISTA LTDA</v>
          </cell>
        </row>
        <row r="349">
          <cell r="B349" t="str">
            <v>FUSARI INDUSTRIA E COMERCIO LTDA</v>
          </cell>
        </row>
        <row r="350">
          <cell r="B350" t="str">
            <v>M.M. DIAS COMÉRCIO E TRANSPORTE LTDA</v>
          </cell>
        </row>
        <row r="351">
          <cell r="B351" t="str">
            <v>G. DE MOURA RESTAURANTE</v>
          </cell>
        </row>
        <row r="352">
          <cell r="B352" t="str">
            <v>CLAWSUP INFORMATICA LTDA</v>
          </cell>
        </row>
        <row r="353">
          <cell r="B353" t="str">
            <v>MAT.DE CONSTRUÇÃO PEDRA LISA DA CERÂMICA LTDA - ME</v>
          </cell>
        </row>
        <row r="354">
          <cell r="B354" t="str">
            <v>LASER MASTER INFORMÁTICA LTDA</v>
          </cell>
        </row>
        <row r="355">
          <cell r="B355" t="str">
            <v>EMPRECOM TINTAS E EMPREEND.COM.LTDA</v>
          </cell>
        </row>
        <row r="356">
          <cell r="B356" t="str">
            <v>AÇOS BRUM LTDA</v>
          </cell>
        </row>
        <row r="357">
          <cell r="B357" t="str">
            <v>LABUTARE CONSTRUTORA LTDA</v>
          </cell>
        </row>
        <row r="358">
          <cell r="B358" t="str">
            <v>ART PONTO DE DEL CASTILHO MANUTENÇÃO LTDA</v>
          </cell>
        </row>
        <row r="359">
          <cell r="B359" t="str">
            <v>IRCOL-IRRIGACAO E CONSTRUCOES</v>
          </cell>
        </row>
        <row r="360">
          <cell r="B360" t="str">
            <v>PETROSALLES AUTO POSTO LTDA</v>
          </cell>
        </row>
        <row r="361">
          <cell r="B361" t="str">
            <v>SAO JUDAS FUNDACOES LTDA</v>
          </cell>
        </row>
        <row r="362">
          <cell r="B362" t="str">
            <v>GRAFICA E EDITORA MAKINO LTDA</v>
          </cell>
        </row>
        <row r="363">
          <cell r="B363" t="str">
            <v>VENT SHOPPING 1 APARELHOS ELÉTRICOS LTDA</v>
          </cell>
        </row>
        <row r="364">
          <cell r="B364" t="str">
            <v>ENGEFER FERRAMENTAS, ABRASIVOS E SOLDAS LTDA</v>
          </cell>
        </row>
        <row r="365">
          <cell r="B365" t="str">
            <v>FEIRAO DA FAMILIA MOVEIS LTDA</v>
          </cell>
        </row>
        <row r="366">
          <cell r="B366" t="str">
            <v>FRANCISCO DA COSTA ALMEIDA - ME</v>
          </cell>
        </row>
        <row r="367">
          <cell r="B367" t="str">
            <v>RIO J. ALVES MATERIAIS DE CONSTRUCAO LTD</v>
          </cell>
        </row>
        <row r="368">
          <cell r="B368" t="str">
            <v>TRANTOR INFORMÁTICA LTDA</v>
          </cell>
        </row>
        <row r="369">
          <cell r="B369" t="str">
            <v>PONTES &amp; CIA - LAILSON S. PONTES</v>
          </cell>
        </row>
        <row r="370">
          <cell r="B370" t="str">
            <v>TERMOTELHA REVESTIMENTOS TÉRMICOS LTDA.</v>
          </cell>
        </row>
        <row r="371">
          <cell r="B371" t="str">
            <v>REBOQUE OURIQUE LOCACAO DE EQUIPAMENTOS LTDA</v>
          </cell>
        </row>
        <row r="372">
          <cell r="B372" t="str">
            <v>LOCADORA MÔNACO LTDA</v>
          </cell>
        </row>
        <row r="373">
          <cell r="B373" t="str">
            <v>LEÃO PEÇAS E FERRAMENTAS LTDA</v>
          </cell>
        </row>
        <row r="374">
          <cell r="B374" t="str">
            <v>NORTORF THORMAC LOC.MÁQUINAS E COMÉRCIO LTDA</v>
          </cell>
        </row>
        <row r="375">
          <cell r="B375" t="str">
            <v>PAPELARIA PROPAGA DE CAMBUCI LTDA</v>
          </cell>
        </row>
        <row r="376">
          <cell r="B376" t="str">
            <v>N.C. CARNEIRO TAVARES RESTAURANTE</v>
          </cell>
        </row>
        <row r="377">
          <cell r="B377" t="str">
            <v>J.F. CAMARGO TERRAPL.MAT.CONSTRUÇÃO LTDA</v>
          </cell>
        </row>
        <row r="378">
          <cell r="B378" t="str">
            <v>JC &amp; F CORRETAGEM E ADMINISTRACAO DE SEG</v>
          </cell>
        </row>
        <row r="379">
          <cell r="B379" t="str">
            <v>OPB PRÉ-MOLDADOS DE CONCRETO LTDA</v>
          </cell>
        </row>
        <row r="380">
          <cell r="B380" t="str">
            <v>L.R. COMERCIO DE MADEIRAS LTDA.</v>
          </cell>
        </row>
        <row r="381">
          <cell r="B381" t="str">
            <v>DRUZINA TOPOGRAFIA E ARQUITETURA LTDA.</v>
          </cell>
        </row>
        <row r="382">
          <cell r="B382" t="str">
            <v>ESPIRAÇO CONSTRUÇÃO CIVIL LTDA</v>
          </cell>
        </row>
        <row r="383">
          <cell r="B383" t="str">
            <v>TRANSPORTE E SERVIÇO BRASILEIRO LTDA</v>
          </cell>
        </row>
        <row r="384">
          <cell r="B384" t="str">
            <v>ANA DILMA BORGES AGOSTINHO GOMES</v>
          </cell>
        </row>
        <row r="385">
          <cell r="B385" t="str">
            <v>ELEGÂNCIA ALINHADA CONFECÇÃO LTDA ME</v>
          </cell>
        </row>
        <row r="386">
          <cell r="B386" t="str">
            <v>L.S.E. SERVIÇOS DE PROTEÇÃO LTDA</v>
          </cell>
        </row>
        <row r="387">
          <cell r="B387" t="str">
            <v>POSTO TREVO DE BÚZIOS LTDA</v>
          </cell>
        </row>
        <row r="388">
          <cell r="B388" t="str">
            <v>RCQ CONTROLE DE QUALIDADE LTDA</v>
          </cell>
        </row>
        <row r="389">
          <cell r="B389" t="str">
            <v>BRASIL CAR TRANSPORTES LTDA</v>
          </cell>
        </row>
        <row r="390">
          <cell r="B390" t="str">
            <v>REGINALDO ROCHA NEVES</v>
          </cell>
        </row>
        <row r="391">
          <cell r="B391" t="str">
            <v>SUELI DOS SANTOS SOUZA</v>
          </cell>
        </row>
        <row r="392">
          <cell r="B392" t="str">
            <v>NILSON SOUZA BASTOS</v>
          </cell>
        </row>
        <row r="393">
          <cell r="B393" t="str">
            <v>FERNANDO DE O. MARTUCHE</v>
          </cell>
        </row>
        <row r="394">
          <cell r="B394" t="str">
            <v>MR HARD INFORMATICA</v>
          </cell>
        </row>
        <row r="395">
          <cell r="B395" t="str">
            <v>KSANA IND. COM. ARTEFATOS DE AÇO LTDA</v>
          </cell>
        </row>
        <row r="396">
          <cell r="B396" t="str">
            <v>DISMOBRÁS IMP.EXP.DISTR.MÓVEIS LTDA</v>
          </cell>
        </row>
        <row r="397">
          <cell r="B397" t="str">
            <v>ZIELO TRANSPORTE E TERRAPLENAGEM LTDA</v>
          </cell>
        </row>
        <row r="398">
          <cell r="B398" t="str">
            <v>CAIEIRA DE IGUABA BAR E LANCHONETE LTDA</v>
          </cell>
        </row>
        <row r="399">
          <cell r="B399" t="str">
            <v>EXIMCOOP COOP.PREST.SERV.COM.EXT.RJ</v>
          </cell>
        </row>
        <row r="400">
          <cell r="B400" t="str">
            <v>TRANSCAR CONSTRUÇÕES E COMÉRCIO LTDA</v>
          </cell>
        </row>
        <row r="401">
          <cell r="B401" t="str">
            <v>ALIANCA TUBOS E CONEXOES LTDA</v>
          </cell>
        </row>
        <row r="402">
          <cell r="B402" t="str">
            <v>VANDERLEI TORRES FRANÇA</v>
          </cell>
        </row>
        <row r="403">
          <cell r="B403" t="str">
            <v>BBS SUPRIMENTO &amp; EMBALAGEM LTDA.</v>
          </cell>
        </row>
        <row r="404">
          <cell r="B404" t="str">
            <v>MARIA VILANI DA SILVA PEREIRA</v>
          </cell>
        </row>
        <row r="405">
          <cell r="B405" t="str">
            <v>DEMATRI MATERIAS ELETRICOS LTDA</v>
          </cell>
        </row>
        <row r="406">
          <cell r="B406" t="str">
            <v>DELTA AUTOMOTORES LTDA</v>
          </cell>
        </row>
        <row r="407">
          <cell r="B407" t="str">
            <v>MANCHETE RENT A CAR - ANDRÉ LEOCÁDIO DOS SANTOS</v>
          </cell>
        </row>
        <row r="408">
          <cell r="B408" t="str">
            <v>JAMSOFT INFORMÁTICA LTDA</v>
          </cell>
        </row>
        <row r="409">
          <cell r="B409" t="str">
            <v>HIDROVECTOR BOMBAS E EQUIPAMENTOS LTDA</v>
          </cell>
        </row>
        <row r="410">
          <cell r="B410" t="str">
            <v>HIDROVECTOR BOMBAS E EQUIPAMENTOS</v>
          </cell>
        </row>
        <row r="411">
          <cell r="B411" t="str">
            <v>DRENATEK ENGENHARIA LTDA</v>
          </cell>
        </row>
        <row r="412">
          <cell r="B412" t="str">
            <v>JOAO CAVALCANTE DE ARAUJO - ME</v>
          </cell>
        </row>
        <row r="413">
          <cell r="B413" t="str">
            <v>IMOBILIÁRIA PARATI LTDA</v>
          </cell>
        </row>
        <row r="414">
          <cell r="B414" t="str">
            <v>ANASTASSAKIS &amp; ASSOCIADOS S/C LTDA</v>
          </cell>
        </row>
        <row r="415">
          <cell r="B415" t="str">
            <v>EMENTEC COMÉRCIO E SERVIÇOS LTDA</v>
          </cell>
        </row>
        <row r="416">
          <cell r="B416" t="str">
            <v>ASPIN ENGENHARIA. COM.SERVIÇOS LTDA</v>
          </cell>
        </row>
        <row r="417">
          <cell r="B417" t="str">
            <v>NETSHOW COMERCIAL E SERVIÇOS LTDA</v>
          </cell>
        </row>
        <row r="418">
          <cell r="B418" t="str">
            <v>XANGO TRANSPORTADORA E SERVIÇOS LTDA</v>
          </cell>
        </row>
        <row r="419">
          <cell r="B419" t="str">
            <v>LUCIANA FIUZA DE MIRANDA TATUÍ - ME</v>
          </cell>
        </row>
        <row r="420">
          <cell r="B420" t="str">
            <v>SANDRINO DE SOUZA AQUINO</v>
          </cell>
        </row>
        <row r="421">
          <cell r="B421" t="str">
            <v>VETERINARIOS REUNIDOS COM.REPR.PROD.AGRO</v>
          </cell>
        </row>
        <row r="422">
          <cell r="B422" t="str">
            <v>CAJ-TRANSPORTE,COMÉRCIO E LOCAÇÃO LTDA</v>
          </cell>
        </row>
        <row r="423">
          <cell r="B423" t="str">
            <v>PADARIA E CONFEITARIA LOUVOR DE DEUS LTDA</v>
          </cell>
        </row>
        <row r="424">
          <cell r="B424" t="str">
            <v>POLO ENGENHARIA LTDA</v>
          </cell>
        </row>
        <row r="425">
          <cell r="B425" t="str">
            <v>PRADO LIMA LTDA</v>
          </cell>
        </row>
        <row r="426">
          <cell r="B426" t="str">
            <v>SMART SOLUTIONS INFORMµTICA LTDA</v>
          </cell>
        </row>
        <row r="427">
          <cell r="B427" t="str">
            <v>MECA DOS USADOS LTDA</v>
          </cell>
        </row>
        <row r="428">
          <cell r="B428" t="str">
            <v>COMPARE COMERCIAL LTDA</v>
          </cell>
        </row>
        <row r="429">
          <cell r="B429" t="str">
            <v>EMPREITEIRA MORIÁ LTDA-ME</v>
          </cell>
        </row>
        <row r="430">
          <cell r="B430" t="str">
            <v>CHEIRO VERDE COM. DE PRODUTOS DE LIMPEZA</v>
          </cell>
        </row>
        <row r="431">
          <cell r="B431" t="str">
            <v>S.F. SISTEMAS REPROGRÁFICOS LTDA</v>
          </cell>
        </row>
        <row r="432">
          <cell r="B432" t="str">
            <v>RGI COMÉRCIO E REPRESENTAÇÕES</v>
          </cell>
        </row>
        <row r="433">
          <cell r="B433" t="str">
            <v>EURO RIO IMPORTACAO E EXPORTACAO LTDA</v>
          </cell>
        </row>
        <row r="434">
          <cell r="B434" t="str">
            <v>EURO RIO IMPORT/ TELEFâNICA CELULAR</v>
          </cell>
        </row>
        <row r="435">
          <cell r="B435" t="str">
            <v>FERPLÁS INDÚSTRIA E COMÉRCIO LTDA</v>
          </cell>
        </row>
        <row r="436">
          <cell r="B436" t="str">
            <v>LOC LAV-LOCADORA DE EQUIP.DE LIMPEZA LTDA</v>
          </cell>
        </row>
        <row r="437">
          <cell r="B437" t="str">
            <v>TERRANORTE LOCAÇÕES E TARRAPLENAGEM LTDA</v>
          </cell>
        </row>
        <row r="438">
          <cell r="B438" t="str">
            <v>JORGE LUIZ BRACELLOS MARTINS</v>
          </cell>
        </row>
        <row r="439">
          <cell r="B439" t="str">
            <v>ACL COMERCIO E SERVICOS LTDA</v>
          </cell>
        </row>
        <row r="440">
          <cell r="B440" t="str">
            <v>CASA VELHA - S MARINS PIZZARIA</v>
          </cell>
        </row>
        <row r="441">
          <cell r="B441" t="str">
            <v>JOSE LUIZ CARVALHO FERREIRA-ME</v>
          </cell>
        </row>
        <row r="442">
          <cell r="B442" t="str">
            <v>CEMET-CENTRO ESPEC.MEDICINA DO TRABALHO</v>
          </cell>
        </row>
        <row r="443">
          <cell r="B443" t="str">
            <v>PATRIOTAS PORTAS, FORROS LTDA</v>
          </cell>
        </row>
        <row r="444">
          <cell r="B444" t="str">
            <v>W.H.B. DO BRASIL LTDA</v>
          </cell>
        </row>
        <row r="445">
          <cell r="B445" t="str">
            <v>TRANSFUTURO TRANSPORTES LTDA.</v>
          </cell>
        </row>
        <row r="446">
          <cell r="B446" t="str">
            <v>EMPRESA MINERAÇÃO CARNEIRO LTDA</v>
          </cell>
        </row>
        <row r="447">
          <cell r="B447" t="str">
            <v>IRMAOS MACIEL MEIRELES LTDA</v>
          </cell>
        </row>
        <row r="448">
          <cell r="B448" t="str">
            <v>PRESMAG PRESTAÇÃO DE MANUT. GERAL LTDA</v>
          </cell>
        </row>
        <row r="449">
          <cell r="B449" t="str">
            <v>NORBERTO A. HERMOSO PEDERNEIRAS-ME</v>
          </cell>
        </row>
        <row r="450">
          <cell r="B450" t="str">
            <v>ACELÉTRICA COMERCIO E REPRESENTACOES LTDA</v>
          </cell>
        </row>
        <row r="451">
          <cell r="B451" t="str">
            <v>TWW DO BRASIL S.A</v>
          </cell>
        </row>
        <row r="452">
          <cell r="B452" t="str">
            <v>ORIENTE CONSTRUCAO CIVIL LTDA.</v>
          </cell>
        </row>
        <row r="453">
          <cell r="B453" t="str">
            <v>MADEIREIRA CATALANA LTDA</v>
          </cell>
        </row>
        <row r="454">
          <cell r="B454" t="str">
            <v>JBD SERVIÇOS AUTOMOTIVOS LTDA</v>
          </cell>
        </row>
        <row r="455">
          <cell r="B455" t="str">
            <v>PROVIA TRANSPORTES LTDA</v>
          </cell>
        </row>
        <row r="456">
          <cell r="B456" t="str">
            <v>MULTIANGRA UTIL.DOM.MAT.CONSTRUÇÃO LTDA</v>
          </cell>
        </row>
        <row r="457">
          <cell r="B457" t="str">
            <v>REPSOL YPF DISTRIBUIDORA S/A</v>
          </cell>
        </row>
        <row r="458">
          <cell r="B458" t="str">
            <v>REPSOL YPF DISTRIBUIDORA S.A</v>
          </cell>
        </row>
        <row r="459">
          <cell r="B459" t="str">
            <v>MONTE SINAI PNEUS LTDA</v>
          </cell>
        </row>
        <row r="460">
          <cell r="B460" t="str">
            <v>ANDRADE &amp; URIAS LTDA</v>
          </cell>
        </row>
        <row r="461">
          <cell r="B461" t="str">
            <v>J C CAF PAISAGISMO E TRANSPORTES LTDA</v>
          </cell>
        </row>
        <row r="462">
          <cell r="B462" t="str">
            <v>FRAGA BEKIERMAN ADVOGADOS</v>
          </cell>
        </row>
        <row r="463">
          <cell r="B463" t="str">
            <v>RODO PRATIC TRANSPORTES LTDA</v>
          </cell>
        </row>
        <row r="464">
          <cell r="B464" t="str">
            <v>LOJÃO AUTO PECAS E SERVIÇOS LTDA</v>
          </cell>
        </row>
        <row r="465">
          <cell r="B465" t="str">
            <v>LOJÃO AUTO PEÇAS E SERVIÇOS LTDA</v>
          </cell>
        </row>
        <row r="466">
          <cell r="B466" t="str">
            <v>J M A  ASSESSORIA COM. MARK. REPRESENTAÇÕES LTDA</v>
          </cell>
        </row>
        <row r="467">
          <cell r="B467" t="str">
            <v>RBC PARAFUSOS E FERRAGENS LTDA</v>
          </cell>
        </row>
        <row r="468">
          <cell r="B468" t="str">
            <v>ROMPILIG COM.SERV.TEC. AR COMPRIMIDO LTDA</v>
          </cell>
        </row>
        <row r="469">
          <cell r="B469" t="str">
            <v>MADEL REPRESENTACOES E TRNSPORTES LTDA</v>
          </cell>
        </row>
        <row r="470">
          <cell r="B470" t="str">
            <v>CARLOS ANTONIO MAGALHÃES DE OLIVEIRA</v>
          </cell>
        </row>
        <row r="471">
          <cell r="B471" t="str">
            <v>D.M.M.W. GRAMAS E JARDINS LTDA</v>
          </cell>
        </row>
        <row r="472">
          <cell r="B472" t="str">
            <v>PEDREIRA VITORIA-MINERACAO SAO JOAO NOVO</v>
          </cell>
        </row>
        <row r="473">
          <cell r="B473" t="str">
            <v>NEVES &amp; BORLINI LTDA - ME</v>
          </cell>
        </row>
        <row r="474">
          <cell r="B474" t="str">
            <v>MARTINS ADVOGADOS ASSOCIADOS</v>
          </cell>
        </row>
        <row r="475">
          <cell r="B475" t="str">
            <v>LABTEC - CONSULTORIA S/C LTDA</v>
          </cell>
        </row>
        <row r="476">
          <cell r="B476" t="str">
            <v>ELETRO INJETORA NOVO HORIZONTE J.A.LTDA</v>
          </cell>
        </row>
        <row r="477">
          <cell r="B477" t="str">
            <v>DIREL COMERCIAL ELETRICA LTDA</v>
          </cell>
        </row>
        <row r="478">
          <cell r="B478" t="str">
            <v>PISO ART REVESTIMENTOS TÉCNICOS S/C LTDA</v>
          </cell>
        </row>
        <row r="479">
          <cell r="B479" t="str">
            <v>VILAREJO DE MACAÉ MAT.DE CONSTRUÇÃO LTDA</v>
          </cell>
        </row>
        <row r="480">
          <cell r="B480" t="str">
            <v>J.A. MAQUINAS E EQUIPAMENTOS LTDA</v>
          </cell>
        </row>
        <row r="481">
          <cell r="B481" t="str">
            <v>DESENTUPIDORA DESENTOP LTDA</v>
          </cell>
        </row>
        <row r="482">
          <cell r="B482" t="str">
            <v>SEBASTIAO ROBERTO NOGUEIRA TERRAPLENAGEM</v>
          </cell>
        </row>
        <row r="483">
          <cell r="B483" t="str">
            <v>CONTROLE EQUIPAMENTOS DE SEGURANÇA LTDA - ME MEE</v>
          </cell>
        </row>
        <row r="484">
          <cell r="B484" t="str">
            <v>HOME CAR AUTOMOVEIS S/C LTDA</v>
          </cell>
        </row>
        <row r="485">
          <cell r="B485" t="str">
            <v>ALVORADA EMPRESA PADRÃO DE TERRAPLANAGEM LTDA</v>
          </cell>
        </row>
        <row r="486">
          <cell r="B486" t="str">
            <v>TOPCON SERV.TECNOLÓGICOS E TOPOGRAFIA LTDA</v>
          </cell>
        </row>
        <row r="487">
          <cell r="B487" t="str">
            <v>RIBEIRO MORAIS TRANSPORTES LTDA</v>
          </cell>
        </row>
        <row r="488">
          <cell r="B488" t="str">
            <v>REVESTIMENTOS E PISOS S.J. ORLEAN LTDA</v>
          </cell>
        </row>
        <row r="489">
          <cell r="B489" t="str">
            <v>SILVANI MARTINS DE OLIVEIRA</v>
          </cell>
        </row>
        <row r="490">
          <cell r="B490" t="str">
            <v>TRANSPORTES ON TIME LTDA - ME</v>
          </cell>
        </row>
        <row r="491">
          <cell r="B491" t="str">
            <v>2008 PECAS E ACESSORIOS LTDA</v>
          </cell>
        </row>
        <row r="492">
          <cell r="B492" t="str">
            <v>IMPERIO DAS CORRENTES E ENGRENAGENS LTDA</v>
          </cell>
        </row>
        <row r="493">
          <cell r="B493" t="str">
            <v>VALCONCIL VALVULAS E CONEXOES INDUSTRIAI</v>
          </cell>
        </row>
        <row r="494">
          <cell r="B494" t="str">
            <v>F. FERNANDES CARPETE PISOS E REVESTIMENTOS LTDA</v>
          </cell>
        </row>
        <row r="495">
          <cell r="B495" t="str">
            <v>COMÉRCIO DE PAPÉIS ORSA PAPELEX LTDA</v>
          </cell>
        </row>
        <row r="496">
          <cell r="B496" t="str">
            <v>LIUPNEUS &amp; PETROLEO LTDA</v>
          </cell>
        </row>
        <row r="497">
          <cell r="B497" t="str">
            <v>ALMONT DO BRASIL IMP.COM.REPRESENTAÇÃO LTDA</v>
          </cell>
        </row>
        <row r="498">
          <cell r="B498" t="str">
            <v>SOLOTEC ENGENHARIA S/C LTDA</v>
          </cell>
        </row>
        <row r="499">
          <cell r="B499" t="str">
            <v>EROS DE INOA DIVERSOES ELETRONICAS LTDA</v>
          </cell>
        </row>
        <row r="500">
          <cell r="B500" t="str">
            <v>COSTA LESTE MATERIAIS DE CONSTRUÇÃO LTDA</v>
          </cell>
        </row>
        <row r="501">
          <cell r="B501" t="str">
            <v>SOFTCOMB COM.SERV. TELEC.INFORMÁTICA LTDA</v>
          </cell>
        </row>
        <row r="502">
          <cell r="B502" t="str">
            <v>FRANCA`S CAR LOCADORA DE VEICULOS LTDA</v>
          </cell>
        </row>
        <row r="503">
          <cell r="B503" t="str">
            <v>CONSTRULESTE MATERIAIS DE CONSTRUCAO LTD</v>
          </cell>
        </row>
        <row r="504">
          <cell r="B504" t="str">
            <v>CIRO TAKANO LOCAÇÕES</v>
          </cell>
        </row>
        <row r="505">
          <cell r="B505" t="str">
            <v>CONSTRUTORA SUPREMA LTDA</v>
          </cell>
        </row>
        <row r="506">
          <cell r="B506" t="str">
            <v>BAZAR E MAT.CONSTRT. SANUZA DE PARACAMBI LTDA</v>
          </cell>
        </row>
        <row r="507">
          <cell r="B507" t="str">
            <v>PAFER MATERIAL DE CONSTRUÇÃO LTDA</v>
          </cell>
        </row>
        <row r="508">
          <cell r="B508" t="str">
            <v>INTER-RIO TINTAS COMERCIO LTDA</v>
          </cell>
        </row>
        <row r="509">
          <cell r="B509" t="str">
            <v>R.F. JESUS RECICLAGENS LTDA</v>
          </cell>
        </row>
        <row r="510">
          <cell r="B510" t="str">
            <v>CLIMET-CLINICAS INTEGRADAS MEC.TRABALHO</v>
          </cell>
        </row>
        <row r="511">
          <cell r="B511" t="str">
            <v>TTMC MATERIAL DE CONST. E TRANSP. LTDA</v>
          </cell>
        </row>
        <row r="512">
          <cell r="B512" t="str">
            <v>WASELÉTRICA COMERCIAL LTDA</v>
          </cell>
        </row>
        <row r="513">
          <cell r="B513" t="str">
            <v>BILDEN TECNOLOGIA EM PROCESSOS CONSTRUTIVOS LTDA</v>
          </cell>
        </row>
        <row r="514">
          <cell r="B514" t="str">
            <v>BILDEN TECNOLOGIA PROC.CONSTRUTIVOS LTDA</v>
          </cell>
        </row>
        <row r="515">
          <cell r="B515" t="str">
            <v>ELIMAC SERVIÇOS E LOCAÇÕES LTDA-EPP</v>
          </cell>
        </row>
        <row r="516">
          <cell r="B516" t="str">
            <v>SOBRAL DISTRIBUIDORA DE BRITA LTDA</v>
          </cell>
        </row>
        <row r="517">
          <cell r="B517" t="str">
            <v>EMPRESA ILHA AUTO SOCORRO LTDA</v>
          </cell>
        </row>
        <row r="518">
          <cell r="B518" t="str">
            <v>EGITO IMOBILIARIA S/C LTDA</v>
          </cell>
        </row>
        <row r="519">
          <cell r="B519" t="str">
            <v>WORLDIMPEX TRANSPORTE DE CARGAS LTDA</v>
          </cell>
        </row>
        <row r="520">
          <cell r="B520" t="str">
            <v>ÁGUAS DO PARAÍBA S/A</v>
          </cell>
        </row>
        <row r="521">
          <cell r="B521" t="str">
            <v>GOLF DERIVADOS DE PETRÓLEO LTDA.</v>
          </cell>
        </row>
        <row r="522">
          <cell r="B522" t="str">
            <v>QUALIDADE ENGENHARIA LTDA</v>
          </cell>
        </row>
        <row r="523">
          <cell r="B523" t="str">
            <v>O BORRACHÃO LTDA</v>
          </cell>
        </row>
        <row r="524">
          <cell r="B524" t="str">
            <v>DEGRAUS MÁQS. E EQUIPTOS. P/CONSTRUÇÃO CIVIL LTDA</v>
          </cell>
        </row>
        <row r="525">
          <cell r="B525" t="str">
            <v>MINERADORA PEDRIX LTDA</v>
          </cell>
        </row>
        <row r="526">
          <cell r="B526" t="str">
            <v>MINERADORA PEDRIX LTDA</v>
          </cell>
        </row>
        <row r="527">
          <cell r="B527" t="str">
            <v>RIBEL HIDROTECNICA LTDA</v>
          </cell>
        </row>
        <row r="528">
          <cell r="B528" t="str">
            <v>LOR AGENCIAMENTO TRANSP.SERVIÇOS LTDA</v>
          </cell>
        </row>
        <row r="529">
          <cell r="B529" t="str">
            <v>ADRIANA MOREIRA DAMASCENO</v>
          </cell>
        </row>
        <row r="530">
          <cell r="B530" t="str">
            <v>T &amp; A CONSTRUCAO PRE-FABRICADA LTDA</v>
          </cell>
        </row>
        <row r="531">
          <cell r="B531" t="str">
            <v>AMÉRICO FERREIRA PNEUS E AUTO PEÇAS</v>
          </cell>
        </row>
        <row r="532">
          <cell r="B532" t="str">
            <v>N.A.G. MADEIRAS LTDA</v>
          </cell>
        </row>
        <row r="533">
          <cell r="B533" t="str">
            <v>STARK SERVIÇO DE GUINCHO S/C LTDA - ME</v>
          </cell>
        </row>
        <row r="534">
          <cell r="B534" t="str">
            <v>F.M.G. MADEIRAS LTDA</v>
          </cell>
        </row>
        <row r="535">
          <cell r="B535" t="str">
            <v>DIVINO EURÍPEDES GONDIM - EPP</v>
          </cell>
        </row>
        <row r="536">
          <cell r="B536" t="str">
            <v>COMÉRCIO DE AUTO PEÇAS ALVORADA LTDA</v>
          </cell>
        </row>
        <row r="537">
          <cell r="B537" t="str">
            <v>ELETRO LAURO COM. REPRESENTAÇÕES LTDA</v>
          </cell>
        </row>
        <row r="538">
          <cell r="B538" t="str">
            <v>M.R.A. PAES EXTRAÇÃO DE AREIA</v>
          </cell>
        </row>
        <row r="539">
          <cell r="B539" t="str">
            <v>QUALYLIMPA PRODUTOS DE LIMPEZA LTDA-ME</v>
          </cell>
        </row>
        <row r="540">
          <cell r="B540" t="str">
            <v>FUNDAMENTA ENGENHARIA DE FUNDAÇÕES LTDA</v>
          </cell>
        </row>
        <row r="541">
          <cell r="B541" t="str">
            <v>PAULO JULIATTI JUNIOR - ME (SP TRANSPORTES)</v>
          </cell>
        </row>
        <row r="542">
          <cell r="B542" t="str">
            <v>RIO DO PINCEL TINTAS LTDA</v>
          </cell>
        </row>
        <row r="543">
          <cell r="B543" t="str">
            <v>RIO DO PINCEL TINTAS LTDA</v>
          </cell>
        </row>
        <row r="544">
          <cell r="B544" t="str">
            <v>JORGE ALIPIO CORTES MEDEIROS -ME</v>
          </cell>
        </row>
        <row r="545">
          <cell r="B545" t="str">
            <v>IMPAR TRANSPORTES ESPECIAIS LTDA</v>
          </cell>
        </row>
        <row r="546">
          <cell r="B546" t="str">
            <v>RESTAURANTE COZINHA PIMORE LTDA-ME</v>
          </cell>
        </row>
        <row r="547">
          <cell r="B547" t="str">
            <v>SATÉLITE COMPUTADORES LTDA</v>
          </cell>
        </row>
        <row r="548">
          <cell r="B548" t="str">
            <v>ANDRELÂNDIA MADEIRA LTDA</v>
          </cell>
        </row>
        <row r="549">
          <cell r="B549" t="str">
            <v>D.S. SALES ARTEFATOS DE CIMENTO - ME</v>
          </cell>
        </row>
        <row r="550">
          <cell r="B550" t="str">
            <v>UNIVERSO ONLINE LTDA</v>
          </cell>
        </row>
        <row r="551">
          <cell r="B551" t="str">
            <v>PRL COMÉRCIO DE EXTINTORES E EQUIPAMENTOS CONTRA INCÊNDIO LT</v>
          </cell>
        </row>
        <row r="552">
          <cell r="B552" t="str">
            <v>HELP O MUNDO DO BORRACHEIRO LTDA</v>
          </cell>
        </row>
        <row r="553">
          <cell r="B553" t="str">
            <v>K S F ENGENHARIA E COMÉRCIO LTDA</v>
          </cell>
        </row>
        <row r="554">
          <cell r="B554" t="str">
            <v>LIMIAR EXAMES AUDIOM.FONOAUDIOLOGIA LTDA</v>
          </cell>
        </row>
        <row r="555">
          <cell r="B555" t="str">
            <v>INTERBYTE IND. E COM. DE COMPUTADORES LT</v>
          </cell>
        </row>
        <row r="556">
          <cell r="B556" t="str">
            <v>MARINA ANA TEIXEIRA - ME</v>
          </cell>
        </row>
        <row r="557">
          <cell r="B557" t="str">
            <v>FONTE CELESTE TRANSPORTADORA DE ÁGUA LTDA.</v>
          </cell>
        </row>
        <row r="558">
          <cell r="B558" t="str">
            <v>SR BUREAU DE INFORMÁTICA LTDA.</v>
          </cell>
        </row>
        <row r="559">
          <cell r="B559" t="str">
            <v>AREAL HALEM DE ITAGUAÍ LTDA</v>
          </cell>
        </row>
        <row r="560">
          <cell r="B560" t="str">
            <v>L.M.P. DA SILVA COMÉRCIO-ME</v>
          </cell>
        </row>
        <row r="561">
          <cell r="B561" t="str">
            <v>CÓPIAS SANMAR LTDA.</v>
          </cell>
        </row>
        <row r="562">
          <cell r="B562" t="str">
            <v>CHOMEC - HIDRÁULICA E ELÉTRICA LTDA</v>
          </cell>
        </row>
        <row r="563">
          <cell r="B563" t="str">
            <v>INFOSTYLUS</v>
          </cell>
        </row>
        <row r="564">
          <cell r="B564" t="str">
            <v>INFOSTYLUS COMERCIO DE INFORMATICA LTDA.</v>
          </cell>
        </row>
        <row r="565">
          <cell r="B565" t="str">
            <v>DELLI TUTTI LTDA</v>
          </cell>
        </row>
        <row r="566">
          <cell r="B566" t="str">
            <v>MOVIBRAS LTDA.</v>
          </cell>
        </row>
        <row r="567">
          <cell r="B567" t="str">
            <v>HERCULES CARNEIRO DE ALENCAR</v>
          </cell>
        </row>
        <row r="568">
          <cell r="B568" t="str">
            <v>W. HOOD IMPERMEABILIZAÇÕES</v>
          </cell>
        </row>
        <row r="569">
          <cell r="B569" t="str">
            <v>SERVICOS DE MANUTENCAO JUAZEIRENSE LTDA</v>
          </cell>
        </row>
        <row r="570">
          <cell r="B570" t="str">
            <v>MEGHI MÓVEIS LTDA - ME</v>
          </cell>
        </row>
        <row r="571">
          <cell r="B571" t="str">
            <v>COMPANHIA DA SAÚDE SERV. DE MED. OCUPACIONAL LTDA</v>
          </cell>
        </row>
        <row r="572">
          <cell r="B572" t="str">
            <v>ROSÂNGELA A. PINTO LIMA</v>
          </cell>
        </row>
        <row r="573">
          <cell r="B573" t="str">
            <v>HELENA PEREIRA SILVA - AUTO PECAS ME</v>
          </cell>
        </row>
        <row r="574">
          <cell r="B574" t="str">
            <v>POSTO DE GASOLINA CAMPOS EMERENCIANO LTDA</v>
          </cell>
        </row>
        <row r="575">
          <cell r="B575" t="str">
            <v>E.VIEIRA LANCHONETE E MERCEARIA</v>
          </cell>
        </row>
        <row r="576">
          <cell r="B576" t="str">
            <v>PERAZO COM. E REPRESENTAÇÃO LTDA</v>
          </cell>
        </row>
        <row r="577">
          <cell r="B577" t="str">
            <v>HORUS AERO TÁXI LTDA</v>
          </cell>
        </row>
        <row r="578">
          <cell r="B578" t="str">
            <v>NEW POINT BAR DANCET.LANCHONETE LTDA</v>
          </cell>
        </row>
        <row r="579">
          <cell r="B579" t="str">
            <v>VIA DUTRA TOP PNEUS LTDA</v>
          </cell>
        </row>
        <row r="580">
          <cell r="B580" t="str">
            <v>SAMADHI INFORMATICA LTDA</v>
          </cell>
        </row>
        <row r="581">
          <cell r="B581" t="str">
            <v>SINSANCOL - SERVIÇOS EM CONSTRUÇÃO CIVIL LTDA.</v>
          </cell>
        </row>
        <row r="582">
          <cell r="B582" t="str">
            <v>RODOJUMBO TRANSPORTES RODOVIÁRIOS LTDA</v>
          </cell>
        </row>
        <row r="583">
          <cell r="B583" t="str">
            <v>SAMOL COMERCIO E REPRESENTACOES LTDA</v>
          </cell>
        </row>
        <row r="584">
          <cell r="B584" t="str">
            <v>ESTRELA COMUNICAÇÃO E MARKETING S/C LTDA</v>
          </cell>
        </row>
        <row r="585">
          <cell r="B585" t="str">
            <v>MADELAR DE IGUAÇU LTDA</v>
          </cell>
        </row>
        <row r="586">
          <cell r="B586" t="str">
            <v>RH MED CONSULTORES ASSOCIADOS LTDA</v>
          </cell>
        </row>
        <row r="587">
          <cell r="B587" t="str">
            <v>L.F.R. LAMAS COMÉRCIO E REPRESENTAÇÕES</v>
          </cell>
        </row>
        <row r="588">
          <cell r="B588" t="str">
            <v>SUPPLY SOLUTIONS COM.SERV.CONSTR.CIVIL LTDA</v>
          </cell>
        </row>
        <row r="589">
          <cell r="B589" t="str">
            <v>ALMEIDA LOPES TRANSPORTE LTDA</v>
          </cell>
        </row>
        <row r="590">
          <cell r="B590" t="str">
            <v>RIO VAN COOP. LTDA</v>
          </cell>
        </row>
        <row r="591">
          <cell r="B591" t="str">
            <v>ANKARA DECORACOES</v>
          </cell>
        </row>
        <row r="592">
          <cell r="B592" t="str">
            <v>ENGEARKO ENGENHARIA E REPRESENTACAO  LTD</v>
          </cell>
        </row>
        <row r="593">
          <cell r="B593" t="str">
            <v>GIBWOOD BRASIL LTDA</v>
          </cell>
        </row>
        <row r="594">
          <cell r="B594" t="str">
            <v>E.A. OLIVEIRA EMPR.PAVIM.REFORMAS</v>
          </cell>
        </row>
        <row r="595">
          <cell r="B595" t="str">
            <v>BRITAMAR INDÚSTRIA E COMÉRCIO LTDA</v>
          </cell>
        </row>
        <row r="596">
          <cell r="B596" t="str">
            <v>ESTRELA DALVA EXTRAÇÃO DE AREIA LTDA</v>
          </cell>
        </row>
        <row r="597">
          <cell r="B597" t="str">
            <v>TRAÇOS &amp; RETÍCULAS COM. E FOTOLITO LTDA</v>
          </cell>
        </row>
        <row r="598">
          <cell r="B598" t="str">
            <v>ADESIVE TAPE IND E COM DE FITAS ADESIVAS LTDA</v>
          </cell>
        </row>
        <row r="599">
          <cell r="B599" t="str">
            <v>TERRAFAT LOCAÇÕES E TERRAPLANAGEM LTDA</v>
          </cell>
        </row>
        <row r="600">
          <cell r="B600" t="str">
            <v>TRANSPORTADORA LUA AZUL LTDA</v>
          </cell>
        </row>
        <row r="601">
          <cell r="B601" t="str">
            <v>TRANSPORTE BRASILEIRO DE TURISMO LTDA.</v>
          </cell>
        </row>
        <row r="602">
          <cell r="B602" t="str">
            <v>MOTO NEWS ENTREGAS RÁPIDAS SOC.SIMPLES</v>
          </cell>
        </row>
        <row r="603">
          <cell r="B603" t="str">
            <v>EMPREHMET EMP.REC.HUM.MED.TRABALHO LTDA</v>
          </cell>
        </row>
        <row r="604">
          <cell r="B604" t="str">
            <v>HISTORY CENTER COM.INDUSTRIAL LTDA</v>
          </cell>
        </row>
        <row r="605">
          <cell r="B605" t="str">
            <v>AREAL VALE DO PARAÍBA 2146 LTDA</v>
          </cell>
        </row>
        <row r="606">
          <cell r="B606" t="str">
            <v>HOJE COMÉRCIO E REPRESENTAÇÕES LTDA</v>
          </cell>
        </row>
        <row r="607">
          <cell r="B607" t="str">
            <v>CIANORTE COMERCIO E REPRESENTACAO LTDA</v>
          </cell>
        </row>
        <row r="608">
          <cell r="B608" t="str">
            <v>JUPITER MATERIAL DE CONSTRUCAO</v>
          </cell>
        </row>
        <row r="609">
          <cell r="B609" t="str">
            <v>NOVO BALDEADOR MAT.CONSTRUCAO LTDA</v>
          </cell>
        </row>
        <row r="610">
          <cell r="B610" t="str">
            <v>POSTO RAFAELLA LTDA</v>
          </cell>
        </row>
        <row r="611">
          <cell r="B611" t="str">
            <v>COMERCIAL TRAK PECAS LTDA</v>
          </cell>
        </row>
        <row r="612">
          <cell r="B612" t="str">
            <v>COBEMA-CONSTRUTORA BETO MACHADO LTDA</v>
          </cell>
        </row>
        <row r="613">
          <cell r="B613" t="str">
            <v>G.P. DE SOUZA INDÚSTRIA E COMÉRCIO DE MÓVEIS -ME</v>
          </cell>
        </row>
        <row r="614">
          <cell r="B614" t="str">
            <v>GIOVANI FURLAN TRANSPORTES-ME</v>
          </cell>
        </row>
        <row r="615">
          <cell r="B615" t="str">
            <v>MARCELO JOSÉ MARTINS- ME</v>
          </cell>
        </row>
        <row r="616">
          <cell r="B616" t="str">
            <v>DANKA DO BRASIL LTDA</v>
          </cell>
        </row>
        <row r="617">
          <cell r="B617" t="str">
            <v>OVER SIGN AUTOM.PROGRAMAÇÃO VISUAL LTDA</v>
          </cell>
        </row>
        <row r="618">
          <cell r="B618" t="str">
            <v>VIASERV SINALIZAÇÃO LTDA.</v>
          </cell>
        </row>
        <row r="619">
          <cell r="B619" t="str">
            <v>TRANSMAN TRANSPORTES E COMÉRCIO LTDA</v>
          </cell>
        </row>
        <row r="620">
          <cell r="B620" t="str">
            <v>CHAGAS SENRA COMÉRCIO E SERVIÇOS LTDA</v>
          </cell>
        </row>
        <row r="621">
          <cell r="B621" t="str">
            <v>J.T.DE SOUZA SERRALHERIA - ME</v>
          </cell>
        </row>
        <row r="622">
          <cell r="B622" t="str">
            <v>HIDRORESENDE HIDRÁULICA E SANEAMENTO LTDA</v>
          </cell>
        </row>
        <row r="623">
          <cell r="B623" t="str">
            <v>EXATA FUNDAÇÕES LTDA</v>
          </cell>
        </row>
        <row r="624">
          <cell r="B624" t="str">
            <v>BIANCAL-CAL DISTRIBUIDORA DE CAL LTDA</v>
          </cell>
        </row>
        <row r="625">
          <cell r="B625" t="str">
            <v>AVB 2004 TRANSPORTES LTDA</v>
          </cell>
        </row>
        <row r="626">
          <cell r="B626" t="str">
            <v>CARCACAS BRASIL TORNEARIA LTDA</v>
          </cell>
        </row>
        <row r="627">
          <cell r="B627" t="str">
            <v>CENTRO AUTOMOTIVO PAÇO DE SOUZA LTDA</v>
          </cell>
        </row>
        <row r="628">
          <cell r="B628" t="str">
            <v>FOX DISTRIBUIDORA LTDA</v>
          </cell>
        </row>
        <row r="629">
          <cell r="B629" t="str">
            <v>FOX DISTRIBUIDORA LTDA</v>
          </cell>
        </row>
        <row r="630">
          <cell r="B630" t="str">
            <v>PETROLINA TRATORPECAS E VEDACOES LTDA</v>
          </cell>
        </row>
        <row r="631">
          <cell r="B631" t="str">
            <v>FORTLAND CONSTRUÇÕES E TERRAPLENAGEM LTDA</v>
          </cell>
        </row>
        <row r="632">
          <cell r="B632" t="str">
            <v>JERUEL PLÁSTICOS DE JUNDIAÍ LTDA-ME</v>
          </cell>
        </row>
        <row r="633">
          <cell r="B633" t="str">
            <v>J.D. MINAS CONSTRUTORA LTDA</v>
          </cell>
        </row>
        <row r="634">
          <cell r="B634" t="str">
            <v>MEGAMIX COMERCIAL LTDA</v>
          </cell>
        </row>
        <row r="635">
          <cell r="B635" t="str">
            <v>ELETRONAN DISTR.MAT.ELETR.HIDRÁULICOS</v>
          </cell>
        </row>
        <row r="636">
          <cell r="B636" t="str">
            <v>SURF LAGOS PAPELARIA DE SAQUAREMA LTDA</v>
          </cell>
        </row>
        <row r="637">
          <cell r="B637" t="str">
            <v>GARANTIA TOTAL REFORMADORA DE PNEUS LTDA</v>
          </cell>
        </row>
        <row r="638">
          <cell r="B638" t="str">
            <v>COMERCIAL DE BEBIDAS 205 LTDA</v>
          </cell>
        </row>
        <row r="639">
          <cell r="B639" t="str">
            <v>NATIM MATERIAIS DE CONSTRUÇÃO LTDA</v>
          </cell>
        </row>
        <row r="640">
          <cell r="B640" t="str">
            <v>TORQUEMIX COM. E DISTR. LTDA</v>
          </cell>
        </row>
        <row r="641">
          <cell r="B641" t="str">
            <v>TERRAPLENA CONSTRUÇÕES E SANEAMENTO LTDA</v>
          </cell>
        </row>
        <row r="642">
          <cell r="B642" t="str">
            <v>TECSOLDAS CENTRO DE SOLDAGEM E USINAGEM DO SERTÃO</v>
          </cell>
        </row>
        <row r="643">
          <cell r="B643" t="str">
            <v>LEILA CHAD GALVÃO-ME</v>
          </cell>
        </row>
        <row r="644">
          <cell r="B644" t="str">
            <v>SOAL SOROCABA ALUMÍNIO LTDA</v>
          </cell>
        </row>
        <row r="645">
          <cell r="B645" t="str">
            <v>BRASIL ETIQUETAS</v>
          </cell>
        </row>
        <row r="646">
          <cell r="B646" t="str">
            <v>SEROPAREAL EXTRACAO DE AREIA LTDA</v>
          </cell>
        </row>
        <row r="647">
          <cell r="B647" t="str">
            <v>3D MACAE CONSTR.PROJ.INFORMATIZADOS LTDA</v>
          </cell>
        </row>
        <row r="648">
          <cell r="B648" t="str">
            <v>FLK INSTRUMENTAÇÃO ELETRÔNICA LTDA</v>
          </cell>
        </row>
        <row r="649">
          <cell r="B649" t="str">
            <v>ACBV-ARTEF.CONCRETO BARAO DE VASSOURAS LTDA</v>
          </cell>
        </row>
        <row r="650">
          <cell r="B650" t="str">
            <v>QG ENGENHARIA E PLANEJAMENTO LTDA</v>
          </cell>
        </row>
        <row r="651">
          <cell r="B651" t="str">
            <v>QUATRO PONTOS STUDIO GRÁFICO E PAPÉIS LTDA</v>
          </cell>
        </row>
        <row r="652">
          <cell r="B652" t="str">
            <v>NOVO MUNDO - MÓVEIS E UTILIDADES LTDA</v>
          </cell>
        </row>
        <row r="653">
          <cell r="B653" t="str">
            <v>NEWTEMP-AR CONDICIONADO LTDA</v>
          </cell>
        </row>
        <row r="654">
          <cell r="B654" t="str">
            <v>NEW TEMP AR CONDICIONADO LTDA</v>
          </cell>
        </row>
        <row r="655">
          <cell r="B655" t="str">
            <v>ALVORADA EXPRESS TRANSPORTES LTDA</v>
          </cell>
        </row>
        <row r="656">
          <cell r="B656" t="str">
            <v>MCN CENTRO PAPELARIA INFORMATICA LTDA</v>
          </cell>
        </row>
        <row r="657">
          <cell r="B657" t="str">
            <v>RETIMASTER MOTORES LTDA</v>
          </cell>
        </row>
        <row r="658">
          <cell r="B658" t="str">
            <v>ROBERTO RODRIGUES DA SILVA CAPOTARIA</v>
          </cell>
        </row>
        <row r="659">
          <cell r="B659" t="str">
            <v>N. ALVES INSTALAÇÕES - ME</v>
          </cell>
        </row>
        <row r="660">
          <cell r="B660" t="str">
            <v>RMK CONSTRUÇÕES E INSTALAÇÕES LTDA</v>
          </cell>
        </row>
        <row r="661">
          <cell r="B661" t="str">
            <v>SENIOR SERVIÇO DE TOPOGRAFIA LTDA</v>
          </cell>
        </row>
        <row r="662">
          <cell r="B662" t="str">
            <v>JOSÉ DA SOLIDADE LUIZ CARAGUATATUBA - ME</v>
          </cell>
        </row>
        <row r="663">
          <cell r="B663" t="str">
            <v>CONSTRUTORA COSIMO CATALDO LTDA</v>
          </cell>
        </row>
        <row r="664">
          <cell r="B664" t="str">
            <v>MARANATA SERVIÇOS FUNERÁRIOS LTDA</v>
          </cell>
        </row>
        <row r="665">
          <cell r="B665" t="str">
            <v>ARCOND COMERCIO E REFRIGERACAO LTDA</v>
          </cell>
        </row>
        <row r="666">
          <cell r="B666" t="str">
            <v>CLÊNIA MARIA GUERRA BARBOSA</v>
          </cell>
        </row>
        <row r="667">
          <cell r="B667" t="str">
            <v>ITACARAMBI FERRAMENTAS LTDA</v>
          </cell>
        </row>
        <row r="668">
          <cell r="B668" t="str">
            <v>IGUAFIX ELEMENTOS DE FIXAÇÃO LTDA</v>
          </cell>
        </row>
        <row r="669">
          <cell r="B669" t="str">
            <v>CRIART COMUNICAÇÃO LTDA</v>
          </cell>
        </row>
        <row r="670">
          <cell r="B670" t="str">
            <v>LUCAS E JUNIOR TRANSPORTADORA LTDA</v>
          </cell>
        </row>
        <row r="671">
          <cell r="B671" t="str">
            <v>SEBASTIÃO B.LINS TRANSPORTES</v>
          </cell>
        </row>
        <row r="672">
          <cell r="B672" t="str">
            <v>V.A. ARQUITETURA LTDA</v>
          </cell>
        </row>
        <row r="673">
          <cell r="B673" t="str">
            <v>MARISOL PAPELARIA LTDA</v>
          </cell>
        </row>
        <row r="674">
          <cell r="B674" t="str">
            <v>ANDERSON DINIZ VILELA</v>
          </cell>
        </row>
        <row r="675">
          <cell r="B675" t="str">
            <v>G &amp; L EMPREITEIRA LTDA - ME</v>
          </cell>
        </row>
        <row r="676">
          <cell r="B676" t="str">
            <v>PREFOGO EXT.CARGAS SÃO PEDRO DA ALDEIA LTDA</v>
          </cell>
        </row>
        <row r="677">
          <cell r="B677" t="str">
            <v>TELMA FERNANDES DE MELO</v>
          </cell>
        </row>
        <row r="678">
          <cell r="B678" t="str">
            <v>IRMAOS ROCHA CORRETAGEM E LOCACAO DE VEI</v>
          </cell>
        </row>
        <row r="679">
          <cell r="B679" t="str">
            <v>RAFE ENGENHARIA E SERVIÇOS S/C LTDA</v>
          </cell>
        </row>
        <row r="680">
          <cell r="B680" t="str">
            <v>KMX ENGENHARIA LTDA</v>
          </cell>
        </row>
        <row r="681">
          <cell r="B681" t="str">
            <v>SA FREIRE TERRAPLANAGEM LTDA</v>
          </cell>
        </row>
        <row r="682">
          <cell r="B682" t="str">
            <v>ADEMIR GERALDO BAUTO-ME</v>
          </cell>
        </row>
        <row r="683">
          <cell r="B683" t="str">
            <v>GRID LOCAÇÃO DE VEICULOS LTDA</v>
          </cell>
        </row>
        <row r="684">
          <cell r="B684" t="str">
            <v>JORGE EDSSON DO NASCIMENTO MAT. CONST. E BAZAR ME</v>
          </cell>
        </row>
        <row r="685">
          <cell r="B685" t="str">
            <v>REPSOL METALURGICA LTDA</v>
          </cell>
        </row>
        <row r="686">
          <cell r="B686" t="str">
            <v>JOSE ANTONIO R. DE ABREU-ME</v>
          </cell>
        </row>
        <row r="687">
          <cell r="B687" t="str">
            <v>CENTRO-OESTE TRANSPORTES RODOVIÁRIOS LTDA</v>
          </cell>
        </row>
        <row r="688">
          <cell r="B688" t="str">
            <v>INDUFORTE LOCAÇÃO E SERVIÇOS LTDA</v>
          </cell>
        </row>
        <row r="689">
          <cell r="B689" t="str">
            <v>SEC - NOR DISTRIBUIDORA DE PUBLICACOES LTDA</v>
          </cell>
        </row>
        <row r="690">
          <cell r="B690" t="str">
            <v>MARILENE NOBRE</v>
          </cell>
        </row>
        <row r="691">
          <cell r="B691" t="str">
            <v>DECORAÇÕES SVC LTDA - ME</v>
          </cell>
        </row>
        <row r="692">
          <cell r="B692" t="str">
            <v>CENTRO-OESTE ASFALTOS LTDA</v>
          </cell>
        </row>
        <row r="693">
          <cell r="B693" t="str">
            <v>EDMILSON DA SILVA MOREIRA</v>
          </cell>
        </row>
        <row r="694">
          <cell r="B694" t="str">
            <v>M A M RIOS LIMPEZA E LOCAÇÃO ME</v>
          </cell>
        </row>
        <row r="695">
          <cell r="B695" t="str">
            <v>MINI MERCADO MISTRAL LTDA</v>
          </cell>
        </row>
        <row r="696">
          <cell r="B696" t="str">
            <v>RUBENS DE CAMARGO JÚNIOR-ME</v>
          </cell>
        </row>
        <row r="697">
          <cell r="B697" t="str">
            <v>RODOPIRO TRANSPORTES PESADOS LTDA</v>
          </cell>
        </row>
        <row r="698">
          <cell r="B698" t="str">
            <v>N&amp;A IND.COM.REP.CONFECÇÕES LTDA</v>
          </cell>
        </row>
        <row r="699">
          <cell r="B699" t="str">
            <v>ROLIMEC ROLAMENTOS LTDA</v>
          </cell>
        </row>
        <row r="700">
          <cell r="B700" t="str">
            <v>RUBSON MATERIAIS PARA CONSTRUÇÃO LTDA</v>
          </cell>
        </row>
        <row r="701">
          <cell r="B701" t="str">
            <v>ELIWAL - MANGUEIRAS E CONEXOES HIDRAULIC</v>
          </cell>
        </row>
        <row r="702">
          <cell r="B702" t="str">
            <v>IRRIGACAO E COM. DE MAQUINAS AGRICOLAS L</v>
          </cell>
        </row>
        <row r="703">
          <cell r="B703" t="str">
            <v>PEDRAS DECORATIVAS ALTEROSA LTDA</v>
          </cell>
        </row>
        <row r="704">
          <cell r="B704" t="str">
            <v>CRISTAL 2000 COMERCIO DE MATERIAIS DE CO</v>
          </cell>
        </row>
        <row r="705">
          <cell r="B705" t="str">
            <v>COSELG COM.SERV. DE ELETRICIDADE LTDA-ME</v>
          </cell>
        </row>
        <row r="706">
          <cell r="B706" t="str">
            <v>SIGN ENGINEERS COMUNICAÇÃO VISUAL LTDA</v>
          </cell>
        </row>
        <row r="707">
          <cell r="B707" t="str">
            <v>PAPELARIA PRINCIPAL DE RIO DAS OSTRAS LTDA</v>
          </cell>
        </row>
        <row r="708">
          <cell r="B708" t="str">
            <v>BIG LIGHT RIO COMÉRCIO E REPRESENTAÇÃO LTDA.</v>
          </cell>
        </row>
        <row r="709">
          <cell r="B709" t="str">
            <v>MASTI MÁQUINAS E FERRAMENTAS LTDA</v>
          </cell>
        </row>
        <row r="710">
          <cell r="B710" t="str">
            <v>MGR TRANSPORTES LTDA</v>
          </cell>
        </row>
        <row r="711">
          <cell r="B711" t="str">
            <v>CONTROLE ENGENHARIA S/C LTDA</v>
          </cell>
        </row>
        <row r="712">
          <cell r="B712" t="str">
            <v>SERVITOP SERVIÇOS TOPOGRÁFICOS LTDA</v>
          </cell>
        </row>
        <row r="713">
          <cell r="B713" t="str">
            <v>CABRAL E DUTRA LTDA - ME</v>
          </cell>
        </row>
        <row r="714">
          <cell r="B714" t="str">
            <v>AJEP 55 DECORAÇÕES LTDA.</v>
          </cell>
        </row>
        <row r="715">
          <cell r="B715" t="str">
            <v>RIGOM EMPREENDIMENTOS COMERCIAIS LTDA</v>
          </cell>
        </row>
        <row r="716">
          <cell r="B716" t="str">
            <v>TEC-PROJ ENGENHARIA E CONSULTORIA LTDA</v>
          </cell>
        </row>
        <row r="717">
          <cell r="B717" t="str">
            <v>HARTECH AUTOSERVICE LTDA</v>
          </cell>
        </row>
        <row r="718">
          <cell r="B718" t="str">
            <v>CTIS INFORMATICA LTDA</v>
          </cell>
        </row>
        <row r="719">
          <cell r="B719" t="str">
            <v>CTIS INFORMATICA LTDA</v>
          </cell>
        </row>
        <row r="720">
          <cell r="B720" t="str">
            <v>POSTO LUC DE PADUA LTDA</v>
          </cell>
        </row>
        <row r="721">
          <cell r="B721" t="str">
            <v>MASTERS EQUIP. DE PLAYGROUND LTDA- ME</v>
          </cell>
        </row>
        <row r="722">
          <cell r="B722" t="str">
            <v>PIL III PAPELARIA E INFORMATICA LTDA</v>
          </cell>
        </row>
        <row r="723">
          <cell r="B723" t="str">
            <v>MARTINELLI ADV.EMPRES.SOC. DE ADVOGADOS</v>
          </cell>
        </row>
        <row r="724">
          <cell r="B724" t="str">
            <v>MHR HIDRÁULICA E PNEUMÁTICA LTDA</v>
          </cell>
        </row>
        <row r="725">
          <cell r="B725" t="str">
            <v>MÁRCIA REGINA DE FREITAS- ME</v>
          </cell>
        </row>
        <row r="726">
          <cell r="B726" t="str">
            <v>MARELLI ALUGUEL MAQ.EQUIP.CAMINHÕES LTDA</v>
          </cell>
        </row>
        <row r="727">
          <cell r="B727" t="str">
            <v>ROSIAN MATERIAIS DE CONSTRUÇÃO LTDA</v>
          </cell>
        </row>
        <row r="728">
          <cell r="B728" t="str">
            <v>NOVAMETINOX COMERCIO DE ACOS E METAIS LT</v>
          </cell>
        </row>
        <row r="729">
          <cell r="B729" t="str">
            <v>MICROCAD COMPUTAÇÃO GRÁFICA LTDA</v>
          </cell>
        </row>
        <row r="730">
          <cell r="B730" t="str">
            <v>NHJ DO BRASIL CONTAINER'S LTDA</v>
          </cell>
        </row>
        <row r="731">
          <cell r="B731" t="str">
            <v>CONSTRUTORA ATOS DE CAXIAS LTDA</v>
          </cell>
        </row>
        <row r="732">
          <cell r="B732" t="str">
            <v>ESTE ENGENHARIA SERV. TÉCNICOS ESPECIAIS E GEOTECNIA LTDA.</v>
          </cell>
        </row>
        <row r="733">
          <cell r="B733" t="str">
            <v>RIOACCESS INFORMÁTICA LTDA.</v>
          </cell>
        </row>
        <row r="734">
          <cell r="B734" t="str">
            <v>GEOFLEX 2000 COM. E REPRESENTACOES LTDA</v>
          </cell>
        </row>
        <row r="735">
          <cell r="B735" t="str">
            <v>ALOCK ALUGUEL DE MÁQ. E SERVIÇOS LTDA</v>
          </cell>
        </row>
        <row r="736">
          <cell r="B736" t="str">
            <v>INDUSTRIA COMERCIO TELAS  PETROLINA LTDA</v>
          </cell>
        </row>
        <row r="737">
          <cell r="B737" t="str">
            <v>JORGE EVANGELINO LEANDRO</v>
          </cell>
        </row>
        <row r="738">
          <cell r="B738" t="str">
            <v>A.T. DE ANDRADE MADEIRAS</v>
          </cell>
        </row>
        <row r="739">
          <cell r="B739" t="str">
            <v>METINOX 2004 COMERCIAL LTDA</v>
          </cell>
        </row>
        <row r="740">
          <cell r="B740" t="str">
            <v>MRC-2004 MANUT. E REPAROS DE CONTAINERS</v>
          </cell>
        </row>
        <row r="741">
          <cell r="B741" t="str">
            <v>MWS SERAFIM MADEIRAS E MATERIAIS P/CONSTRUÇÃO LTDA</v>
          </cell>
        </row>
        <row r="742">
          <cell r="B742" t="str">
            <v>AMERICEL S/A</v>
          </cell>
        </row>
        <row r="743">
          <cell r="B743" t="str">
            <v>TIROL CONSTRUTORA DE OBRAS LTDA</v>
          </cell>
        </row>
        <row r="744">
          <cell r="B744" t="str">
            <v>SONIA APARECIDA RAMOS - ME</v>
          </cell>
        </row>
        <row r="745">
          <cell r="B745" t="str">
            <v>SWITT &amp; SABOR ALIMENTOS LTDA</v>
          </cell>
        </row>
        <row r="746">
          <cell r="B746" t="str">
            <v>MEDIC LABOR S C. LTDA</v>
          </cell>
        </row>
        <row r="747">
          <cell r="B747" t="str">
            <v>J.P.F. BAZAR E FERRAGENS LTDA</v>
          </cell>
        </row>
        <row r="748">
          <cell r="B748" t="str">
            <v>RICHARD CARNEIRO FERREIRA</v>
          </cell>
        </row>
        <row r="749">
          <cell r="B749" t="str">
            <v>SELECT - SERVICOS TEMPORARIOS LTDA.</v>
          </cell>
        </row>
        <row r="750">
          <cell r="B750" t="str">
            <v>E. DE BARROS MATERIAIS DE CONSTRUCOES -</v>
          </cell>
        </row>
        <row r="751">
          <cell r="B751" t="str">
            <v>SOLOTER TERRAPLANAGEM E COMÉRCIO LTDA</v>
          </cell>
        </row>
        <row r="752">
          <cell r="B752" t="str">
            <v>SERVE TRUCK LOCAÇÃO DE SERVIÇOS LTDA</v>
          </cell>
        </row>
        <row r="753">
          <cell r="B753" t="str">
            <v>KÁTIA ALVES DE OLIVEIRA DA COSTA MATERIAIS DE CONSTRUÇÃO-ME</v>
          </cell>
        </row>
        <row r="754">
          <cell r="B754" t="str">
            <v>J.P. RODRIGUES MAT. CONSTR. E BAZAR</v>
          </cell>
        </row>
        <row r="755">
          <cell r="B755" t="str">
            <v>BAVIC TERRAPLENAGEM S/C LTDA</v>
          </cell>
        </row>
        <row r="756">
          <cell r="B756" t="str">
            <v>M.M. MAT.CONSTRUÇÃO LTDA - ME</v>
          </cell>
        </row>
        <row r="757">
          <cell r="B757" t="str">
            <v>FABIAN LOPES LOUZADA</v>
          </cell>
        </row>
        <row r="758">
          <cell r="B758" t="str">
            <v>FABIO MENDONCA SILVA ARELA-ME</v>
          </cell>
        </row>
        <row r="759">
          <cell r="B759" t="str">
            <v>E.T.T. FIRST ASSESSORIA EMPRESARIAL LTDA</v>
          </cell>
        </row>
        <row r="760">
          <cell r="B760" t="str">
            <v>ELVIMA CONSTRUCOES LTDA</v>
          </cell>
        </row>
        <row r="761">
          <cell r="B761" t="str">
            <v>MICROWARE TECNOLOGIA DE INFORMAÇÃO LTDA</v>
          </cell>
        </row>
        <row r="762">
          <cell r="B762" t="str">
            <v>REFUGIO DO CAMPONES-MARIA DE FATIMA LIMA</v>
          </cell>
        </row>
        <row r="763">
          <cell r="B763" t="str">
            <v>FAST FLAG IND.COM.BANDEIRAS CONFC.LTDA</v>
          </cell>
        </row>
        <row r="764">
          <cell r="B764" t="str">
            <v>SANT'ANA DE PIRAI INDUSTRIA E COMERCIO L</v>
          </cell>
        </row>
        <row r="765">
          <cell r="B765" t="str">
            <v>MARCO AURÉLIO DA COSTA ABADE-ME</v>
          </cell>
        </row>
        <row r="766">
          <cell r="B766" t="str">
            <v>FERQUIN DISTRIBUIDORA DE PECAS LTDA</v>
          </cell>
        </row>
        <row r="767">
          <cell r="B767" t="str">
            <v>GALPåES PRE MOLDADOS RIO LTDA.</v>
          </cell>
        </row>
        <row r="768">
          <cell r="B768" t="str">
            <v>J.M. ANTUNES FÁBRICA DE TELAS - ME</v>
          </cell>
        </row>
        <row r="769">
          <cell r="B769" t="str">
            <v>TRANSPORTES PESADOS CURICICA LTDA</v>
          </cell>
        </row>
        <row r="770">
          <cell r="B770" t="str">
            <v>MR. PAPER ARTIGOS P/ESCRITÓRIO LTDA</v>
          </cell>
        </row>
        <row r="771">
          <cell r="B771" t="str">
            <v>SPEED PRINT ARTES GRÁFICAS LTDA</v>
          </cell>
        </row>
        <row r="772">
          <cell r="B772" t="str">
            <v>ECLIPSE TRANSPORTES LTDA</v>
          </cell>
        </row>
        <row r="773">
          <cell r="B773" t="str">
            <v>ECLIPSE TRANSPORTES LTDA</v>
          </cell>
        </row>
        <row r="774">
          <cell r="B774" t="str">
            <v>POUSADA E DRINKS BOM SONHO DO LEO LTDA</v>
          </cell>
        </row>
        <row r="775">
          <cell r="B775" t="str">
            <v>TEOREMA 27 COMÉRCIO REPRESENTAÇÕES E CONSTRUTORA LTDA</v>
          </cell>
        </row>
        <row r="776">
          <cell r="B776" t="str">
            <v>ESTRUTURAL ENGENHARIA LTDA</v>
          </cell>
        </row>
        <row r="777">
          <cell r="B777" t="str">
            <v>APEFERRO INDUSTRIA E COMERCIO LTDA</v>
          </cell>
        </row>
        <row r="778">
          <cell r="B778" t="str">
            <v>SENERG INDÚSTRIA E COMÉRCIO LTDA</v>
          </cell>
        </row>
        <row r="779">
          <cell r="B779" t="str">
            <v>M.R. SUL LTDA - ME</v>
          </cell>
        </row>
        <row r="780">
          <cell r="B780" t="str">
            <v>PAULISTA LOCACOES E SERVICOS TECNICOS LT</v>
          </cell>
        </row>
        <row r="781">
          <cell r="B781" t="str">
            <v>EDIFÍCIO HEITOR DINIZ</v>
          </cell>
        </row>
        <row r="782">
          <cell r="B782" t="str">
            <v>A.C.P. MUNIZ ME</v>
          </cell>
        </row>
        <row r="783">
          <cell r="B783" t="str">
            <v>TRANSOPÇÃO N. OPÇÃO LTDA</v>
          </cell>
        </row>
        <row r="784">
          <cell r="B784" t="str">
            <v>MARIA DA CUNHA SIQUEIRA MARQUES-ME</v>
          </cell>
        </row>
        <row r="785">
          <cell r="B785" t="str">
            <v>E.A.S. EMPREITEIRA LTDA</v>
          </cell>
        </row>
        <row r="786">
          <cell r="B786" t="str">
            <v>NETOP TOPOGRAFIA E SERVIÇOS LTDA.</v>
          </cell>
        </row>
        <row r="787">
          <cell r="B787" t="str">
            <v>METALURGICA RV INDUSTRIA E CIMERCIO LTDA</v>
          </cell>
        </row>
        <row r="788">
          <cell r="B788" t="str">
            <v>ANGEL A.D. INFORMATICA LTDA</v>
          </cell>
        </row>
        <row r="789">
          <cell r="B789" t="str">
            <v>I.L.L. VIANA BAZAR</v>
          </cell>
        </row>
        <row r="790">
          <cell r="B790" t="str">
            <v>CONSTRUTORA LUSTOZA LTDA</v>
          </cell>
        </row>
        <row r="791">
          <cell r="B791" t="str">
            <v>JOSE NILO SILVA VERDAN</v>
          </cell>
        </row>
        <row r="792">
          <cell r="B792" t="str">
            <v>A GROTTHA DECORAÇÕES LTDA</v>
          </cell>
        </row>
        <row r="793">
          <cell r="B793" t="str">
            <v>ASFALTOS NORDESTE LTDA</v>
          </cell>
        </row>
        <row r="794">
          <cell r="B794" t="str">
            <v>DUNETO COMÉRCIO LTDA</v>
          </cell>
        </row>
        <row r="795">
          <cell r="B795" t="str">
            <v>COMPUMÁTICA-COM.SERV. COMPUTADORES LTDA</v>
          </cell>
        </row>
        <row r="796">
          <cell r="B796" t="str">
            <v>M &amp; A 920 TECNOLOGIA LDA</v>
          </cell>
        </row>
        <row r="797">
          <cell r="B797" t="str">
            <v>MIZU S/A</v>
          </cell>
        </row>
        <row r="798">
          <cell r="B798" t="str">
            <v>MIZU S/A</v>
          </cell>
        </row>
        <row r="799">
          <cell r="B799" t="str">
            <v>MIZU S/A</v>
          </cell>
        </row>
        <row r="800">
          <cell r="B800" t="str">
            <v>MIZU S/A</v>
          </cell>
        </row>
        <row r="801">
          <cell r="B801" t="str">
            <v>MIZU S/A</v>
          </cell>
        </row>
        <row r="802">
          <cell r="B802" t="str">
            <v>MIZU S.A.</v>
          </cell>
        </row>
        <row r="803">
          <cell r="B803" t="str">
            <v>RIKAM TRANSPORTE LTDA</v>
          </cell>
        </row>
        <row r="804">
          <cell r="B804" t="str">
            <v>MEGA SIGN COMUNICAÇÃO VISUAL LTDA.</v>
          </cell>
        </row>
        <row r="805">
          <cell r="B805" t="str">
            <v>M. C. GOUVEIA LANCHONETE ME</v>
          </cell>
        </row>
        <row r="806">
          <cell r="B806" t="str">
            <v>COMPOSTELA EQUIPAMENTOS PNEUMÁTICOS LTDA.</v>
          </cell>
        </row>
        <row r="807">
          <cell r="B807" t="str">
            <v>OFICINA MANUT.TORN. IRMAOS FRAUCHES LTDA</v>
          </cell>
        </row>
        <row r="808">
          <cell r="B808" t="str">
            <v>ESTILO OIL COM. DE LUBRIFICANTES LTDA</v>
          </cell>
        </row>
        <row r="809">
          <cell r="B809" t="str">
            <v>MARLE CENTRO COM. EREPRESENTAÇÕES LTDA</v>
          </cell>
        </row>
        <row r="810">
          <cell r="B810" t="str">
            <v>CMA COM.MATERIAIS DE CONSTRUÇÃO LTDA</v>
          </cell>
        </row>
        <row r="811">
          <cell r="B811" t="str">
            <v>DIAS &amp; ANGELI LTDA</v>
          </cell>
        </row>
        <row r="812">
          <cell r="B812" t="str">
            <v>VIBRU LOCAÇÃO DE EQUIPAMENTOS</v>
          </cell>
        </row>
        <row r="813">
          <cell r="B813" t="str">
            <v>USINAL COMERCIO E SERVICOS LTDA</v>
          </cell>
        </row>
        <row r="814">
          <cell r="B814" t="str">
            <v>WS TANSPORTES E SERVICOS LTDA.</v>
          </cell>
        </row>
        <row r="815">
          <cell r="B815" t="str">
            <v>JOTEC TOPOGRAFIA LTDA</v>
          </cell>
        </row>
        <row r="816">
          <cell r="B816" t="str">
            <v>JOAQUIM ALVES JUNIOR COM. REPRESENTAÇÕES-ME</v>
          </cell>
        </row>
        <row r="817">
          <cell r="B817" t="str">
            <v>PLASTEF INDÚSTRIA E COMÉRCIO LTDA</v>
          </cell>
        </row>
        <row r="818">
          <cell r="B818" t="str">
            <v>CENTRO AUTOMOTIVO FASCINAÇÃO LTDA</v>
          </cell>
        </row>
        <row r="819">
          <cell r="B819" t="str">
            <v>M J EQUIP.HIDRÁULICOS E AGRÍCOLAS LTDA</v>
          </cell>
        </row>
        <row r="820">
          <cell r="B820" t="str">
            <v>BRILHOCAR IND.COM.PROD.QUÍMICOS LTDA</v>
          </cell>
        </row>
        <row r="821">
          <cell r="B821" t="str">
            <v>WAL II MADEIRAS LTDA</v>
          </cell>
        </row>
        <row r="822">
          <cell r="B822" t="str">
            <v>ANA LÚCIA DE AZEVEDO - ME</v>
          </cell>
        </row>
        <row r="823">
          <cell r="B823" t="str">
            <v>AMARAL DE IGUAÇU DISTRIBUIDORA DE AÇO LTDA</v>
          </cell>
        </row>
        <row r="824">
          <cell r="B824" t="str">
            <v>TREVO TIAGAO LUBRIFICANTES LTDA</v>
          </cell>
        </row>
        <row r="825">
          <cell r="B825" t="str">
            <v>STAR CAR RODAS E ACESSORIOS LTDA - ME</v>
          </cell>
        </row>
        <row r="826">
          <cell r="B826" t="str">
            <v>VILA OLÍMPIA MATERIAS DE CONSTRUÇÃO LTDA - ME</v>
          </cell>
        </row>
        <row r="827">
          <cell r="B827" t="str">
            <v>CENTRAL NORDESTE DE PECAS LTDA</v>
          </cell>
        </row>
        <row r="828">
          <cell r="B828" t="str">
            <v>GARAGEM MOINHO VELHO LTDA</v>
          </cell>
        </row>
        <row r="829">
          <cell r="B829" t="str">
            <v>BOX 2002 MATERIAIS DE CONSTRUCAO LTDA</v>
          </cell>
        </row>
        <row r="830">
          <cell r="B830" t="str">
            <v>A.C. MACEDO DA FONSECA COM. LOCAÇÃO E SERVIÇO - ME</v>
          </cell>
        </row>
        <row r="831">
          <cell r="B831" t="str">
            <v>M.F.C.B. VASCONCELOS - ME</v>
          </cell>
        </row>
        <row r="832">
          <cell r="B832" t="str">
            <v>BRASMONT CONSTR.INST.INDUSTRIAIS LTDA</v>
          </cell>
        </row>
        <row r="833">
          <cell r="B833" t="str">
            <v>COPIADORA CENTROESTE LTDA</v>
          </cell>
        </row>
        <row r="834">
          <cell r="B834" t="str">
            <v>PEDRO DE MATOS MOURÃO NETO</v>
          </cell>
        </row>
        <row r="835">
          <cell r="B835" t="str">
            <v>MOTORIZA LOCAÇÃO DE VEÍCULOS LTDA</v>
          </cell>
        </row>
        <row r="836">
          <cell r="B836" t="str">
            <v>MOTORIZA LOCACAO DE VEICULOS</v>
          </cell>
        </row>
        <row r="837">
          <cell r="B837" t="str">
            <v>MOTORIZA LOCAÇÃO DE VEÍCULOS LTDA</v>
          </cell>
        </row>
        <row r="838">
          <cell r="B838" t="str">
            <v>SUPRI SHOP COM.MAT.ESCRITÓRIO LTDA</v>
          </cell>
        </row>
        <row r="839">
          <cell r="B839" t="str">
            <v>PLUG &amp; PLAY INFORMÁTICA LTDA</v>
          </cell>
        </row>
        <row r="840">
          <cell r="B840" t="str">
            <v>INDAL DO BRASIL LTDA</v>
          </cell>
        </row>
        <row r="841">
          <cell r="B841" t="str">
            <v>W. DUARTE SOUZA COMÉRCIO</v>
          </cell>
        </row>
        <row r="842">
          <cell r="B842" t="str">
            <v>SANTANDER INDÚSTRIA DE CERÂMICA LTDA</v>
          </cell>
        </row>
        <row r="843">
          <cell r="B843" t="str">
            <v>TERRAPLANAGEM BRASIL LTDA.</v>
          </cell>
        </row>
        <row r="844">
          <cell r="B844" t="str">
            <v>V. L. DE CARVALHO - MEE</v>
          </cell>
        </row>
        <row r="845">
          <cell r="B845" t="str">
            <v>D. X. CALMON ME</v>
          </cell>
        </row>
        <row r="846">
          <cell r="B846" t="str">
            <v>VIA TELECOMUNICACOES COMERCIO E SERVICOS</v>
          </cell>
        </row>
        <row r="847">
          <cell r="B847" t="str">
            <v>SIDERAÇO EMPRESAS REUNIDAS S/A</v>
          </cell>
        </row>
        <row r="848">
          <cell r="B848" t="str">
            <v>SIDERAÇO EMPRESAS REUNIDAS S.A</v>
          </cell>
        </row>
        <row r="849">
          <cell r="B849" t="str">
            <v>ON BOARD 222 INFORMATICA LTDA</v>
          </cell>
        </row>
        <row r="850">
          <cell r="B850" t="str">
            <v>WILIAM RAHY ASSIST.MEDICA A EMPRESA LTDA</v>
          </cell>
        </row>
        <row r="851">
          <cell r="B851" t="str">
            <v>VIA RIO SINALIZAÇÕES  LTDA</v>
          </cell>
        </row>
        <row r="852">
          <cell r="B852" t="str">
            <v>PEIXOTO TERRAPLENAGEM E SERVIÇOS LTDA</v>
          </cell>
        </row>
        <row r="853">
          <cell r="B853" t="str">
            <v>PROSETE PROJETOS E SERVIÇOS TÉCNICOS DE ENGENHARIA LTDA</v>
          </cell>
        </row>
        <row r="854">
          <cell r="B854" t="str">
            <v>NCE-NEGOCIOS COM.PRODUTOS GERAIS LTDA</v>
          </cell>
        </row>
        <row r="855">
          <cell r="B855" t="str">
            <v>EMBRAERO AEROFOTOGRAMETRIA LTDA</v>
          </cell>
        </row>
        <row r="856">
          <cell r="B856" t="str">
            <v>COMERCIAL ELÉTRICA WCA LTDA</v>
          </cell>
        </row>
        <row r="857">
          <cell r="B857" t="str">
            <v>TRANSTECNICO MINEIRINHO LTDA</v>
          </cell>
        </row>
        <row r="858">
          <cell r="B858" t="str">
            <v>MILESSIS VIAGENS E TURISMO LTDA</v>
          </cell>
        </row>
        <row r="859">
          <cell r="B859" t="str">
            <v>IRENY CHAVES PINHO</v>
          </cell>
        </row>
        <row r="860">
          <cell r="B860" t="str">
            <v>URBANO VITALINO DE MELO ADV. ASSOCIADOS S/C</v>
          </cell>
        </row>
        <row r="861">
          <cell r="B861" t="str">
            <v>INFORMÓVEIS DOS LAGOS MÓVEIS P/ESCRIT. E BAZAR LTDA</v>
          </cell>
        </row>
        <row r="862">
          <cell r="B862" t="str">
            <v>AMADEU PIRES FERREIRA SOBRINHO</v>
          </cell>
        </row>
        <row r="863">
          <cell r="B863" t="str">
            <v>FERPAR FERRAGENS E PARAFUSOS 2004 LTDA</v>
          </cell>
        </row>
        <row r="864">
          <cell r="B864" t="str">
            <v>DATAFORMS FORMULÁRIOS E SERVIÇOS LTDA</v>
          </cell>
        </row>
        <row r="865">
          <cell r="B865" t="str">
            <v>F.C.K CONSTRUÇÕES E SERVIÇOS S/C LTDA</v>
          </cell>
        </row>
        <row r="866">
          <cell r="B866" t="str">
            <v>ROBERTO CESAR MARTINS - ME</v>
          </cell>
        </row>
        <row r="867">
          <cell r="B867" t="str">
            <v>TRICON CONSTR.CIVIL ELETR.TERRAPLENAGEM LTDA</v>
          </cell>
        </row>
        <row r="868">
          <cell r="B868" t="str">
            <v>CONECNEW SERVICOS E REDE DE INFORMATICA</v>
          </cell>
        </row>
        <row r="869">
          <cell r="B869" t="str">
            <v>NAVIGATE SERVICOS DE INTERNET E E INFORM</v>
          </cell>
        </row>
        <row r="870">
          <cell r="B870" t="str">
            <v>SANANT GUARULHOS IMP.EXPORTAÇÃO LTDA</v>
          </cell>
        </row>
        <row r="871">
          <cell r="B871" t="str">
            <v>TRANS CONZATTI LTDA</v>
          </cell>
        </row>
        <row r="872">
          <cell r="B872" t="str">
            <v>HIDROTEC SERVICOS DE ENGENHARIA LTDA</v>
          </cell>
        </row>
        <row r="873">
          <cell r="B873" t="str">
            <v>JOADI COM. DE PECAS E ACESSORIOS LTDA</v>
          </cell>
        </row>
        <row r="874">
          <cell r="B874" t="str">
            <v>E.A.F SIQUEIRA ARTEFATOS DE CONCRETO E MAT. DE CONSTRUÇÃO-ME</v>
          </cell>
        </row>
        <row r="875">
          <cell r="B875" t="str">
            <v>SAMURAY DISK TINTAS LTDA</v>
          </cell>
        </row>
        <row r="876">
          <cell r="B876" t="str">
            <v>JRS 156 COMERCIO LTDA.</v>
          </cell>
        </row>
        <row r="877">
          <cell r="B877" t="str">
            <v>GESSO AMÉRICA DO SUL LTDA</v>
          </cell>
        </row>
        <row r="878">
          <cell r="B878" t="str">
            <v>A.GOMES DE SOUZA SERRALHERIA</v>
          </cell>
        </row>
        <row r="879">
          <cell r="B879" t="str">
            <v>ALUSUL ALUMÍNIO E ACESSÓRIOS LTDA3</v>
          </cell>
        </row>
        <row r="880">
          <cell r="B880" t="str">
            <v>TERRAMIG TERRAPLENAGEM LTDA</v>
          </cell>
        </row>
        <row r="881">
          <cell r="B881" t="str">
            <v>MARCOS ANTUNES FERRAZ DE CARVALHO-ME</v>
          </cell>
        </row>
        <row r="882">
          <cell r="B882" t="str">
            <v>RUDÁ MADEIRAS LTDA - ME</v>
          </cell>
        </row>
        <row r="883">
          <cell r="B883" t="str">
            <v>K.W.TONELLI DE MELO SERRALHERIA - ME</v>
          </cell>
        </row>
        <row r="884">
          <cell r="B884" t="str">
            <v>RODOPLEX ENGENHARIA LTDA</v>
          </cell>
        </row>
        <row r="885">
          <cell r="B885" t="str">
            <v>ROBERTO CASTRO DE OLIVEIRA-PAULISTA</v>
          </cell>
        </row>
        <row r="886">
          <cell r="B886" t="str">
            <v>UNIFLEX MOVEIS PARA ESCRITORIO LTDA</v>
          </cell>
        </row>
        <row r="887">
          <cell r="B887" t="str">
            <v>ARCOM CUNHA ARTEFATOS DE CONCRETO LTDA</v>
          </cell>
        </row>
        <row r="888">
          <cell r="B888" t="str">
            <v>POSTO IMPERIAL SERVIÇOS E COMÉRCIO LTDA</v>
          </cell>
        </row>
        <row r="889">
          <cell r="B889" t="str">
            <v>PASSE LACET COMÉRCIO E SERVIÇOS LTDA</v>
          </cell>
        </row>
        <row r="890">
          <cell r="B890" t="str">
            <v>RODOMAQ RIO EQUIP.ARTIGOS INDUSTRIAIS LT</v>
          </cell>
        </row>
        <row r="891">
          <cell r="B891" t="str">
            <v>J.R. TERRAPLANAGEM E LOCAÇÃO DE EQUIPAMENTOS LTDA</v>
          </cell>
        </row>
        <row r="892">
          <cell r="B892" t="str">
            <v>SOS ENTULHO TRANSPORTE LTDA</v>
          </cell>
        </row>
        <row r="893">
          <cell r="B893" t="str">
            <v>E.VIEIRA LEITE</v>
          </cell>
        </row>
        <row r="894">
          <cell r="B894" t="str">
            <v>ALPLAC-SINALIZACAO, COMERCIO E SERVICOS</v>
          </cell>
        </row>
        <row r="895">
          <cell r="B895" t="str">
            <v>AREAL VALE DAS ANDORINHAS LTDA</v>
          </cell>
        </row>
        <row r="896">
          <cell r="B896" t="str">
            <v>LORENGE INDÚSTRIA E COMÉRCIO LTDA</v>
          </cell>
        </row>
        <row r="897">
          <cell r="B897" t="str">
            <v>COMERCIAL CAXIAS 2000 LTDA</v>
          </cell>
        </row>
        <row r="898">
          <cell r="B898" t="str">
            <v>TOP HARD INFORMATICA LTDA</v>
          </cell>
        </row>
        <row r="899">
          <cell r="B899" t="str">
            <v>SANEAR-RIO SANEAMENTO S/C LTDA</v>
          </cell>
        </row>
        <row r="900">
          <cell r="B900" t="str">
            <v>SHOPP-FER FERRAGENS LTDA</v>
          </cell>
        </row>
        <row r="901">
          <cell r="B901" t="str">
            <v>A.J. FARIAS EMPREENDIMENTOS IMOBILIÁRIOS LTDA</v>
          </cell>
        </row>
        <row r="902">
          <cell r="B902" t="str">
            <v>TERMOMIL TECNOLOGIA E SERVIÇOS LTDA</v>
          </cell>
        </row>
        <row r="903">
          <cell r="B903" t="str">
            <v>GRAFIC COLOR REPRODUÇÕES LTDA-ME</v>
          </cell>
        </row>
        <row r="904">
          <cell r="B904" t="str">
            <v>ARTEFATOS E MATERIAL DE CONSTRUÇÃO FORÇA TOTAL LTDA</v>
          </cell>
        </row>
        <row r="905">
          <cell r="B905" t="str">
            <v>HARK TEMP INSTALAÇÕES</v>
          </cell>
        </row>
        <row r="906">
          <cell r="B906" t="str">
            <v>BEETHOVEN BRANDÃO EMPREENDIMENTOS LTDA</v>
          </cell>
        </row>
        <row r="907">
          <cell r="B907" t="str">
            <v>BEETHOVEN BRANDÃO EMPREENDIMENTOS LTDA</v>
          </cell>
        </row>
        <row r="908">
          <cell r="B908" t="str">
            <v>LLL ALVES LTDA</v>
          </cell>
        </row>
        <row r="909">
          <cell r="B909" t="str">
            <v>R.C.VIEIRA ENGENHARIA LTDA</v>
          </cell>
        </row>
        <row r="910">
          <cell r="B910" t="str">
            <v>DIVERMAQ LOCAÇÃO LTDA</v>
          </cell>
        </row>
        <row r="911">
          <cell r="B911" t="str">
            <v>JOSE COUTO DE OLIVEIRA FILHO &amp; CIA LTDA</v>
          </cell>
        </row>
        <row r="912">
          <cell r="B912" t="str">
            <v>MULTI SALE COMERCIAL LTDA</v>
          </cell>
        </row>
        <row r="913">
          <cell r="B913" t="str">
            <v>ACTOS COM. IMP. EXP. LTDA</v>
          </cell>
        </row>
        <row r="914">
          <cell r="B914" t="str">
            <v>CLAUDIO MENDONCA DA SILVA</v>
          </cell>
        </row>
        <row r="915">
          <cell r="B915" t="str">
            <v>JAIRO CAVALCANTI ALMEIDA</v>
          </cell>
        </row>
        <row r="916">
          <cell r="B916" t="str">
            <v>NEI ANDRADE CAMPOS</v>
          </cell>
        </row>
        <row r="917">
          <cell r="B917" t="str">
            <v>JOSE CARLOS DE SOUZA MARTINS</v>
          </cell>
        </row>
        <row r="918">
          <cell r="B918" t="str">
            <v>RICARDO DA SILVA GUEDES</v>
          </cell>
        </row>
        <row r="919">
          <cell r="B919" t="str">
            <v>PLACPAR COMÉRCIO E SERVIÇOS LTDA</v>
          </cell>
        </row>
        <row r="920">
          <cell r="B920" t="str">
            <v>PLATINO COMÉRCIO &amp; SERVIÇOS LTDA</v>
          </cell>
        </row>
        <row r="921">
          <cell r="B921" t="str">
            <v>CONSTRUTORA MOREIRA PONTES LTDA</v>
          </cell>
        </row>
        <row r="922">
          <cell r="B922" t="str">
            <v>LUZEIROS TRANSPORTE E TURISMO LTDA</v>
          </cell>
        </row>
        <row r="923">
          <cell r="B923" t="str">
            <v>SITRAN COM.IND. DE ELETRÔNICO LTDA</v>
          </cell>
        </row>
        <row r="924">
          <cell r="B924" t="str">
            <v>KINKS BONSUCESSO BAR E RESTAURANTE LTDA.</v>
          </cell>
        </row>
        <row r="925">
          <cell r="B925" t="str">
            <v>MONACON CONSTRUÇÕES LTDA</v>
          </cell>
        </row>
        <row r="926">
          <cell r="B926" t="str">
            <v>PAD. E CONF. PRINC. DO JD. BELO HORIZONT</v>
          </cell>
        </row>
        <row r="927">
          <cell r="B927" t="str">
            <v>TRANSPORTES CARROSSEL LTDA</v>
          </cell>
        </row>
        <row r="928">
          <cell r="B928" t="str">
            <v>TAM LINHAS AEREAS S/A</v>
          </cell>
        </row>
        <row r="929">
          <cell r="B929" t="str">
            <v>J.C.F. AMAZONAS LTDA - ME</v>
          </cell>
        </row>
        <row r="930">
          <cell r="B930" t="str">
            <v>HOTEL POR DO SOL DE PADUA LTDA</v>
          </cell>
        </row>
        <row r="931">
          <cell r="B931" t="str">
            <v>B&amp;C CONSTRUÇÃO DE BARRAGENS E SERVIÇOS LTDA</v>
          </cell>
        </row>
        <row r="932">
          <cell r="B932" t="str">
            <v>LAÇOFERRO COMERCIAL LTDA</v>
          </cell>
        </row>
        <row r="933">
          <cell r="B933" t="str">
            <v>CBEXPRESS SERVIÇOS DE ENTREGA LTDA</v>
          </cell>
        </row>
        <row r="934">
          <cell r="B934" t="str">
            <v>SUPERMANG COMERCIAL DE BORRACHA LTDA</v>
          </cell>
        </row>
        <row r="935">
          <cell r="B935" t="str">
            <v>VIA NORTE COMERCIO DE TRATORES LTDA</v>
          </cell>
        </row>
        <row r="936">
          <cell r="B936" t="str">
            <v>ULTRAMAR MINERAÇÃO E SERVIÇOS LTDA</v>
          </cell>
        </row>
        <row r="937">
          <cell r="B937" t="str">
            <v>ESUTRA - EQUIPAMENTOS AGROPECUARIOS E RE</v>
          </cell>
        </row>
        <row r="938">
          <cell r="B938" t="str">
            <v>PROTENSÃO COMERCIAL LTDA</v>
          </cell>
        </row>
        <row r="939">
          <cell r="B939" t="str">
            <v>RODOFAB EXPRESS TRANSPORTES</v>
          </cell>
        </row>
        <row r="940">
          <cell r="B940" t="str">
            <v>COMERCIAL METROPOLITANA DA BAHIA LTDA</v>
          </cell>
        </row>
        <row r="941">
          <cell r="B941" t="str">
            <v>CONSTRUTORA PADRÃO LTDA</v>
          </cell>
        </row>
        <row r="942">
          <cell r="B942" t="str">
            <v>PRO &amp; BELTS ARTIGOS INDUSTRIAIS LTDA</v>
          </cell>
        </row>
        <row r="943">
          <cell r="B943" t="str">
            <v>EBRAFE ESQUADRIAS BRAS. ALUMINIO E FERRO</v>
          </cell>
        </row>
        <row r="944">
          <cell r="B944" t="str">
            <v>CENTRO RIO 2 INFORMÁTICA LTDA</v>
          </cell>
        </row>
        <row r="945">
          <cell r="B945" t="str">
            <v>GRAZAN GRANITOS E MÁRMORES LTDA</v>
          </cell>
        </row>
        <row r="946">
          <cell r="B946" t="str">
            <v>CONSTRUMAR DE MACAÉ COM.SERV. LTDA</v>
          </cell>
        </row>
        <row r="947">
          <cell r="B947" t="str">
            <v>VIA RIO SERVICOS DE MANUTENCAO LTDA</v>
          </cell>
        </row>
        <row r="948">
          <cell r="B948" t="str">
            <v>BETUME CACHOEIRO LTDA.</v>
          </cell>
        </row>
        <row r="949">
          <cell r="B949" t="str">
            <v>ELLOS CORRENTES LTDA.</v>
          </cell>
        </row>
        <row r="950">
          <cell r="B950" t="str">
            <v>4º GRAU PRODUÇÕES E EVENTOS LTDA</v>
          </cell>
        </row>
        <row r="951">
          <cell r="B951" t="str">
            <v>J.A.P. SARMENTO</v>
          </cell>
        </row>
        <row r="952">
          <cell r="B952" t="str">
            <v>STANK COMERCIO DE MATERIAIS DE CONSTRUCA</v>
          </cell>
        </row>
        <row r="953">
          <cell r="B953" t="str">
            <v>GED &amp; AP GERENC.ELETR.DOC.AUTOM.PROCESSOS</v>
          </cell>
        </row>
        <row r="954">
          <cell r="B954" t="str">
            <v>MARPAV ENGENHARIA LTDA</v>
          </cell>
        </row>
        <row r="955">
          <cell r="B955" t="str">
            <v>WALCENTER PRODUTOS DE FIXAÇÃO LTDA</v>
          </cell>
        </row>
        <row r="956">
          <cell r="B956" t="str">
            <v>OKUMURA COSTA MATERIAIS ELÉTRICOS LTDA</v>
          </cell>
        </row>
        <row r="957">
          <cell r="B957" t="str">
            <v>MILTON DOS SANTOS PEIXOTO MADEIREIRA-ME</v>
          </cell>
        </row>
        <row r="958">
          <cell r="B958" t="str">
            <v>VIANINI PRE-FABRICADOS LTDA</v>
          </cell>
        </row>
        <row r="959">
          <cell r="B959" t="str">
            <v>OPMAC METALÚRGICA E CALDEIRARIA LTDA</v>
          </cell>
        </row>
        <row r="960">
          <cell r="B960" t="str">
            <v>ICEMAQ COM.PECAS E ACESSORIOS LTDA</v>
          </cell>
        </row>
        <row r="961">
          <cell r="B961" t="str">
            <v>ISOCOM ISOLAMENTOS COMERCIAL LTDA</v>
          </cell>
        </row>
        <row r="962">
          <cell r="B962" t="str">
            <v>PASSAUTO AUTO CENTER LTDA</v>
          </cell>
        </row>
        <row r="963">
          <cell r="B963" t="str">
            <v>TECPISO DO BRASIL LTDA</v>
          </cell>
        </row>
        <row r="964">
          <cell r="B964" t="str">
            <v>N.V.RACOES LTDA</v>
          </cell>
        </row>
        <row r="965">
          <cell r="B965" t="str">
            <v>ISTIL IGUAÇU IND. COM. E SERVIÇOS LTDA</v>
          </cell>
        </row>
        <row r="966">
          <cell r="B966" t="str">
            <v>TERRABEL ALCOBACA LTDA</v>
          </cell>
        </row>
        <row r="967">
          <cell r="B967" t="str">
            <v>MICROSITE COMERCIAL LTDA</v>
          </cell>
        </row>
        <row r="968">
          <cell r="B968" t="str">
            <v>M. DA COSTA ARTES GRÁFICAS</v>
          </cell>
        </row>
        <row r="969">
          <cell r="B969" t="str">
            <v>CENTRO DE MEDICINA OCUPACIONAL LTDA.</v>
          </cell>
        </row>
        <row r="970">
          <cell r="B970" t="str">
            <v>ISRAEL L. CARVALHO</v>
          </cell>
        </row>
        <row r="971">
          <cell r="B971" t="str">
            <v>RAPIDAÇO COMERCIO DE FERRO E AÇO LTDA</v>
          </cell>
        </row>
        <row r="972">
          <cell r="B972" t="str">
            <v>DISK BASES LTDA</v>
          </cell>
        </row>
        <row r="973">
          <cell r="B973" t="str">
            <v>TRATORAL LTDA</v>
          </cell>
        </row>
        <row r="974">
          <cell r="B974" t="str">
            <v>SP TRAVEL AG. DE VIAGENS E TURISMO LTDA</v>
          </cell>
        </row>
        <row r="975">
          <cell r="B975" t="str">
            <v>RADIOLINK COMUNICACOES E EQUIPAMENTOS LT</v>
          </cell>
        </row>
        <row r="976">
          <cell r="B976" t="str">
            <v>WILDHAGEM INFORMATICA LTDA</v>
          </cell>
        </row>
        <row r="977">
          <cell r="B977" t="str">
            <v>MARCELO MARTINS DE ARAÚJO</v>
          </cell>
        </row>
        <row r="978">
          <cell r="B978" t="str">
            <v>UNITINTAS COMÉRCIO DE TINTAS LTDA</v>
          </cell>
        </row>
        <row r="979">
          <cell r="B979" t="str">
            <v>PROMPT ENGENHARIA S/C LTDA</v>
          </cell>
        </row>
        <row r="980">
          <cell r="B980" t="str">
            <v>RIO 10 MÁQUINAS E EQUIPAMENTOS LTDA</v>
          </cell>
        </row>
        <row r="981">
          <cell r="B981" t="str">
            <v>RIO 10 MÁQUINAS</v>
          </cell>
        </row>
        <row r="982">
          <cell r="B982" t="str">
            <v>AIRTON JOSÉ SPINA REGISTRO-ME</v>
          </cell>
        </row>
        <row r="983">
          <cell r="B983" t="str">
            <v>RESTAURANTE OLA LTDA</v>
          </cell>
        </row>
        <row r="984">
          <cell r="B984" t="str">
            <v>KAHASI NORDESTE LTDA</v>
          </cell>
        </row>
        <row r="985">
          <cell r="B985" t="str">
            <v>GLOBAL DO BRASIL APRESENTAÇÕES INTERNACIONAIS LTDA</v>
          </cell>
        </row>
        <row r="986">
          <cell r="B986" t="str">
            <v>HIDROSENNA EQUIP.CONTRA INCÊNDIO LTDA</v>
          </cell>
        </row>
        <row r="987">
          <cell r="B987" t="str">
            <v>J.A LOCAÇÃO DE MÁQUINAS E CAMINHÕES S/C LTDA</v>
          </cell>
        </row>
        <row r="988">
          <cell r="B988" t="str">
            <v>TECNOPAV SERVIÇOS TÉCNICOS LTDA</v>
          </cell>
        </row>
        <row r="989">
          <cell r="B989" t="str">
            <v>DELLIUS CONNECTION MEDICALS LTDA</v>
          </cell>
        </row>
        <row r="990">
          <cell r="B990" t="str">
            <v>COPIADORA ITAIM S/C LTDA-ME</v>
          </cell>
        </row>
        <row r="991">
          <cell r="B991" t="str">
            <v>PRESERV EMPREITEIRA LTDA</v>
          </cell>
        </row>
        <row r="992">
          <cell r="B992" t="str">
            <v>MARIA HERCÍLIA LIMA MONNERAT - ME</v>
          </cell>
        </row>
        <row r="993">
          <cell r="B993" t="str">
            <v>BORNHAUSEN, AMARANTE, ZIMMER, E PEREGRINO</v>
          </cell>
        </row>
        <row r="994">
          <cell r="B994" t="str">
            <v>CONSTRUTORA SANTOS BATISTA LTDA</v>
          </cell>
        </row>
        <row r="995">
          <cell r="B995" t="str">
            <v>ATUAL TRANSPORTES E PAINÉIS LTDA</v>
          </cell>
        </row>
        <row r="996">
          <cell r="B996" t="str">
            <v>ÁGUAS DE NITERÓI S.A</v>
          </cell>
        </row>
        <row r="997">
          <cell r="B997" t="str">
            <v>DISTRIBUIDORA MATS.CONSTRUCAO JL LTDA</v>
          </cell>
        </row>
        <row r="998">
          <cell r="B998" t="str">
            <v>V.M. FERNANDES PADARIA-ME</v>
          </cell>
        </row>
        <row r="999">
          <cell r="B999" t="str">
            <v>MARCO ANTONIO MELO GONÇALVES REGISTRO-ME</v>
          </cell>
        </row>
        <row r="1000">
          <cell r="B1000" t="str">
            <v>VIDRACARIA I.C.IRMÃOS CORAGEM III LTDA</v>
          </cell>
        </row>
        <row r="1001">
          <cell r="B1001" t="str">
            <v>RESTAURANTE O REI DA CARNE SECA LTDA</v>
          </cell>
        </row>
        <row r="1002">
          <cell r="B1002" t="str">
            <v>ASSINGEL ASSIST.TEC. GRUPO GERADOR LTDA</v>
          </cell>
        </row>
        <row r="1003">
          <cell r="B1003" t="str">
            <v>W.G. DE ALMEIDA &amp; CIA LTDA</v>
          </cell>
        </row>
        <row r="1004">
          <cell r="B1004" t="str">
            <v>AUTO POSTO NOGUEIRA LTDA</v>
          </cell>
        </row>
        <row r="1005">
          <cell r="B1005" t="str">
            <v>GRAW COMERCIAL E SERVIÇOS LTDA</v>
          </cell>
        </row>
        <row r="1006">
          <cell r="B1006" t="str">
            <v>PÁSSARO AZUL TAXI AÉREO LTDA</v>
          </cell>
        </row>
        <row r="1007">
          <cell r="B1007" t="str">
            <v>RG ENGEMÁTICA LTDA</v>
          </cell>
        </row>
        <row r="1008">
          <cell r="B1008" t="str">
            <v>LOCANTY COM. SERVIÇOS LTDA</v>
          </cell>
        </row>
        <row r="1009">
          <cell r="B1009" t="str">
            <v>FORTMEC FORTALEZA MECANICA E HIDRAULICA</v>
          </cell>
        </row>
        <row r="1010">
          <cell r="B1010" t="str">
            <v>EDITORA ABRIL S/A</v>
          </cell>
        </row>
        <row r="1011">
          <cell r="B1011" t="str">
            <v>PLANETA NICTHEROY LTDA</v>
          </cell>
        </row>
        <row r="1012">
          <cell r="B1012" t="str">
            <v>DISTRIBUIDORA NEW CHEMICALLS LTDA-ME</v>
          </cell>
        </row>
        <row r="1013">
          <cell r="B1013" t="str">
            <v>DÍGITO INFORMÁTICA LTDA</v>
          </cell>
        </row>
        <row r="1014">
          <cell r="B1014" t="str">
            <v>TORNEADORA J. CAIRO - VANILDA M.J. NAVES</v>
          </cell>
        </row>
        <row r="1015">
          <cell r="B1015" t="str">
            <v>TECNIPAR COMÉRCIO E SERVIÇOS LTDA</v>
          </cell>
        </row>
        <row r="1016">
          <cell r="B1016" t="str">
            <v>AURUS LTDA</v>
          </cell>
        </row>
        <row r="1017">
          <cell r="B1017" t="str">
            <v>PAIXÃO PEDRAS DECORATIVAS E MARMORARIA LTDA</v>
          </cell>
        </row>
        <row r="1018">
          <cell r="B1018" t="str">
            <v>ARTEFATOS DE CIMENTO ACP LTDA-ME</v>
          </cell>
        </row>
        <row r="1019">
          <cell r="B1019" t="str">
            <v>MEGATONER INFORMÁTICA LTDA - ME</v>
          </cell>
        </row>
        <row r="1020">
          <cell r="B1020" t="str">
            <v>COPA ENGENHARIA LTDA.</v>
          </cell>
        </row>
        <row r="1021">
          <cell r="B1021" t="str">
            <v>SANEDUCTIL COMERCIAL E EQUIPAMENTO LTDA</v>
          </cell>
        </row>
        <row r="1022">
          <cell r="B1022" t="str">
            <v>ROBINI INDÚSTRIA METALÚRGICA LTDA</v>
          </cell>
        </row>
        <row r="1023">
          <cell r="B1023" t="str">
            <v>QUALITA ASSESSORIA E SERVICOS DE HOTELAR</v>
          </cell>
        </row>
        <row r="1024">
          <cell r="B1024" t="str">
            <v>ENGETRANSP ESTUDOS E PROJ. ENG.TRANSPORTE LTDA.</v>
          </cell>
        </row>
        <row r="1025">
          <cell r="B1025" t="str">
            <v>LIMPOBRÁS SERVICE LTDA</v>
          </cell>
        </row>
        <row r="1026">
          <cell r="B1026" t="str">
            <v>AMBICAO VIRTUAL ELETRO ELETRONICOS LTDA</v>
          </cell>
        </row>
        <row r="1027">
          <cell r="B1027" t="str">
            <v>GREGÓRIO MARQUES DA PAIXÃO</v>
          </cell>
        </row>
        <row r="1028">
          <cell r="B1028" t="str">
            <v>GOMESFIL COMERCIAL LTDA</v>
          </cell>
        </row>
        <row r="1029">
          <cell r="B1029" t="str">
            <v>JORGE LUIZ DA SILVA GOMES MERCEARIA</v>
          </cell>
        </row>
        <row r="1030">
          <cell r="B1030" t="str">
            <v>BISCAYNE HELICÓPTEROS LTDA</v>
          </cell>
        </row>
        <row r="1031">
          <cell r="B1031" t="str">
            <v>EXTRA EXTR.E TRANSPORTE DE MINERAIS LTDA</v>
          </cell>
        </row>
        <row r="1032">
          <cell r="B1032" t="str">
            <v>ASCONCIPA ASSESSORIA E CONSULTORIA LTDA</v>
          </cell>
        </row>
        <row r="1033">
          <cell r="B1033" t="str">
            <v>MOKVA CONSTRUTORA DE OBRAS LTDA</v>
          </cell>
        </row>
        <row r="1034">
          <cell r="B1034" t="str">
            <v>BAR E LANCHONETE ENCANTUS DO VILAR LTDA</v>
          </cell>
        </row>
        <row r="1035">
          <cell r="B1035" t="str">
            <v>GRANI PISOS S/C LTDA</v>
          </cell>
        </row>
        <row r="1036">
          <cell r="B1036" t="str">
            <v>TOPMIX ENGENHARIA E TECNOLOGIA DE CONCRETO LTDA</v>
          </cell>
        </row>
        <row r="1037">
          <cell r="B1037" t="str">
            <v>PONTO DAS TINTAS LTDA</v>
          </cell>
        </row>
        <row r="1038">
          <cell r="B1038" t="str">
            <v>DELVITA BATAGIN ESTEVÃO - ME</v>
          </cell>
        </row>
        <row r="1039">
          <cell r="B1039" t="str">
            <v>ROSA SODOYAMA - ME</v>
          </cell>
        </row>
        <row r="1040">
          <cell r="B1040" t="str">
            <v>INFOSOUND COMERCIO DE INFORMATICA LTDA</v>
          </cell>
        </row>
        <row r="1041">
          <cell r="B1041" t="str">
            <v>INFOSOUND</v>
          </cell>
        </row>
        <row r="1042">
          <cell r="B1042" t="str">
            <v>INFOSOUND</v>
          </cell>
        </row>
        <row r="1043">
          <cell r="B1043" t="str">
            <v>FERRAGENS BETAO DE GUAPI LTDA</v>
          </cell>
        </row>
        <row r="1044">
          <cell r="B1044" t="str">
            <v>ATR MATL. HOSPITALAR E RADIOCOMUNICAÇÃO LTDA</v>
          </cell>
        </row>
        <row r="1045">
          <cell r="B1045" t="str">
            <v>CME BRASIL CONSTR.INSTAL.E SERVIÇOS LTDA</v>
          </cell>
        </row>
        <row r="1046">
          <cell r="B1046" t="str">
            <v>FERRAGENS APERIBE LTDA</v>
          </cell>
        </row>
        <row r="1047">
          <cell r="B1047" t="str">
            <v>ALVES CONSTRUCAO E CONSERVACAO LTDA</v>
          </cell>
        </row>
        <row r="1048">
          <cell r="B1048" t="str">
            <v>PAD. CONF. E MINI-MERC. BELA GRÉCIA LTDA</v>
          </cell>
        </row>
        <row r="1049">
          <cell r="B1049" t="str">
            <v>CONSTRÓI BEM FELIZ LTDA-ME</v>
          </cell>
        </row>
        <row r="1050">
          <cell r="B1050" t="str">
            <v>BARRIL RESTAURANTE E PIZZARIA LTDA - ME</v>
          </cell>
        </row>
        <row r="1051">
          <cell r="B1051" t="str">
            <v>RICAVE-RIO MECÂNICA VEICULAR LTDA</v>
          </cell>
        </row>
        <row r="1052">
          <cell r="B1052" t="str">
            <v>COMÉRCIO VAREJISTA G.F. LTDA</v>
          </cell>
        </row>
        <row r="1053">
          <cell r="B1053" t="str">
            <v>MINIMERCADO RIBEIRA DE ITAMBI LTDA</v>
          </cell>
        </row>
        <row r="1054">
          <cell r="B1054" t="str">
            <v>INDUSTRIA DE MADEIRAS SANTA LUCIA LTDA</v>
          </cell>
        </row>
        <row r="1055">
          <cell r="B1055" t="str">
            <v>SANTOS &amp; NASCIMENTO LTDA-ME</v>
          </cell>
        </row>
        <row r="1056">
          <cell r="B1056" t="str">
            <v>CVAM - PLACAS LTDA</v>
          </cell>
        </row>
        <row r="1057">
          <cell r="B1057" t="str">
            <v>MATERIAIS DE CONSTRUCAO BOA ESPERANCA LT</v>
          </cell>
        </row>
        <row r="1058">
          <cell r="B1058" t="str">
            <v>RIOMIX LTDA</v>
          </cell>
        </row>
        <row r="1059">
          <cell r="B1059" t="str">
            <v>TECNOCAP DISTRIBUIDORA DE ASFALTOS LTDA</v>
          </cell>
        </row>
        <row r="1060">
          <cell r="B1060" t="str">
            <v>SURGI RIO COM. DE PECAS E SERV LTDA.</v>
          </cell>
        </row>
        <row r="1061">
          <cell r="B1061" t="str">
            <v>DAIL DO COLUBANDE MATERIAL DE CONSTRUCAO</v>
          </cell>
        </row>
        <row r="1062">
          <cell r="B1062" t="str">
            <v>MÓVEIS LÍDER DE MACAÉ LTDA-ME</v>
          </cell>
        </row>
        <row r="1063">
          <cell r="B1063" t="str">
            <v>A.S. GOMES ESTAMPARIA E CONFECÇÃO-ME</v>
          </cell>
        </row>
        <row r="1064">
          <cell r="B1064" t="str">
            <v>ESCRITÓRIO TÉCNICA COSTA SANTOS LTDA</v>
          </cell>
        </row>
        <row r="1065">
          <cell r="B1065" t="str">
            <v>NOTEBOOK LAND COMERCIO LTDA</v>
          </cell>
        </row>
        <row r="1066">
          <cell r="B1066" t="str">
            <v>NOTEBOOK LAND COMERCIO LTDA</v>
          </cell>
        </row>
        <row r="1067">
          <cell r="B1067" t="str">
            <v>IDEAL SCREEN LTDA - ME</v>
          </cell>
        </row>
        <row r="1068">
          <cell r="B1068" t="str">
            <v>FERRO E AÇO PODEROSOS DA PENHA LTDA</v>
          </cell>
        </row>
        <row r="1069">
          <cell r="B1069" t="str">
            <v>REAL ESTRUTURAS E CONSTRUÇÕES LTDA</v>
          </cell>
        </row>
        <row r="1070">
          <cell r="B1070" t="str">
            <v>D.G.F. COMERCIAL LTDA</v>
          </cell>
        </row>
        <row r="1071">
          <cell r="B1071" t="str">
            <v>VAGNER BERTINI - ME</v>
          </cell>
        </row>
        <row r="1072">
          <cell r="B1072" t="str">
            <v>NEW TIMES ENGENHARIA E CONSTRUÇÕES LTDA</v>
          </cell>
        </row>
        <row r="1073">
          <cell r="B1073" t="str">
            <v>R&amp;D TRANSPORTE E TERRAPLANAGEM</v>
          </cell>
        </row>
        <row r="1074">
          <cell r="B1074" t="str">
            <v>SERVMÁQUINAS LTDA</v>
          </cell>
        </row>
        <row r="1075">
          <cell r="B1075" t="str">
            <v>HIDRÁULICA FERRAGENS TINDIBA LTDA</v>
          </cell>
        </row>
        <row r="1076">
          <cell r="B1076" t="str">
            <v>LEC REPRESENTACOES COMERCIAIS LTDA</v>
          </cell>
        </row>
        <row r="1077">
          <cell r="B1077" t="str">
            <v>INFOTRADE TECNOLOGIA LTDA.</v>
          </cell>
        </row>
        <row r="1078">
          <cell r="B1078" t="str">
            <v>INFOTRADE</v>
          </cell>
        </row>
        <row r="1079">
          <cell r="B1079" t="str">
            <v>BJ FORTE MATERIAIS PARA CONSTRUÇÃO LTDA</v>
          </cell>
        </row>
        <row r="1080">
          <cell r="B1080" t="str">
            <v>M &amp; F TRANS. E TERRAPLANAGENS LTDA</v>
          </cell>
        </row>
        <row r="1081">
          <cell r="B1081" t="str">
            <v>COMERCIAL MERCOTUBOS ATIBAIA IMP.EXP.LTDA</v>
          </cell>
        </row>
        <row r="1082">
          <cell r="B1082" t="str">
            <v>MILENA RESTAURANTE LTDA-ME</v>
          </cell>
        </row>
        <row r="1083">
          <cell r="B1083" t="str">
            <v>CONTATO COMUNICAÇÃO LTDA</v>
          </cell>
        </row>
        <row r="1084">
          <cell r="B1084" t="str">
            <v>UNICOLOR TINTAS LTDA</v>
          </cell>
        </row>
        <row r="1085">
          <cell r="B1085" t="str">
            <v>IGMA IND.COM.MÓVEIS DE AÇO LTDA</v>
          </cell>
        </row>
        <row r="1086">
          <cell r="B1086" t="str">
            <v>DOIS PONTOS EMPREENDIMENTOS LTDA</v>
          </cell>
        </row>
        <row r="1087">
          <cell r="B1087" t="str">
            <v>RIO BALI COM. MAT.CONSTRUÇÕES LTDA-ME</v>
          </cell>
        </row>
        <row r="1088">
          <cell r="B1088" t="str">
            <v>TEM TRATORPECAS LTDA</v>
          </cell>
        </row>
        <row r="1089">
          <cell r="B1089" t="str">
            <v>S. VIEIRA CAMPOS VEICULOS LTDA.</v>
          </cell>
        </row>
        <row r="1090">
          <cell r="B1090" t="str">
            <v>W.E. EMPREITEIRA LTDA.</v>
          </cell>
        </row>
        <row r="1091">
          <cell r="B1091" t="str">
            <v>PRINTING SOLUTIONS LTDA</v>
          </cell>
        </row>
        <row r="1092">
          <cell r="B1092" t="str">
            <v>AUTO POSTO AVN. CORONEL SISSON LTDA</v>
          </cell>
        </row>
        <row r="1093">
          <cell r="B1093" t="str">
            <v>BANDEIRANTE ENERGIA S.A</v>
          </cell>
        </row>
        <row r="1094">
          <cell r="B1094" t="str">
            <v>BEIRA DE RUA´S BAR LTDA</v>
          </cell>
        </row>
        <row r="1095">
          <cell r="B1095" t="str">
            <v>CAMINHO DAS ÁGUAS DISTRIBUIDORA DE BEBIDAS LTDA</v>
          </cell>
        </row>
        <row r="1096">
          <cell r="B1096" t="str">
            <v>LOJA DOS ROLAMENTOS LTDA</v>
          </cell>
        </row>
        <row r="1097">
          <cell r="B1097" t="str">
            <v>NORDESTE SEGURANCA ELETRONICA LTDA</v>
          </cell>
        </row>
        <row r="1098">
          <cell r="B1098" t="str">
            <v>TEREZINHA CASTRO TOLENTINO SIMPLES PE</v>
          </cell>
        </row>
        <row r="1099">
          <cell r="B1099" t="str">
            <v>MARIA HELENA MATTOS</v>
          </cell>
        </row>
        <row r="1100">
          <cell r="B1100" t="str">
            <v>L.P.J &amp; E.H.P CONSTRUÇÕES LTDA</v>
          </cell>
        </row>
        <row r="1101">
          <cell r="B1101" t="str">
            <v>J.C. ARTEFATOS DE CIMENTO E CONCRETOS LTDA</v>
          </cell>
        </row>
        <row r="1102">
          <cell r="B1102" t="str">
            <v>EFERTIL EQUIP FERTILIZANTES LTDA</v>
          </cell>
        </row>
        <row r="1103">
          <cell r="B1103" t="str">
            <v>CLASSE A TRANSPORTES RODOVIÁRIOS LTDA</v>
          </cell>
        </row>
        <row r="1104">
          <cell r="B1104" t="str">
            <v>SERVCAR ROCILDA LEITE LIMA - EPP</v>
          </cell>
        </row>
        <row r="1105">
          <cell r="B1105" t="str">
            <v>F.L. CONSTRUÇÕES E LOCAÇÕES LTDA</v>
          </cell>
        </row>
        <row r="1106">
          <cell r="B1106" t="str">
            <v>MEGA TINTAS OLARIA LTDA</v>
          </cell>
        </row>
        <row r="1107">
          <cell r="B1107" t="str">
            <v>TELESP CELULAR S.A</v>
          </cell>
        </row>
        <row r="1108">
          <cell r="B1108" t="str">
            <v>TELEBRASILIA CELULAR S/A</v>
          </cell>
        </row>
        <row r="1109">
          <cell r="B1109" t="str">
            <v>BRAGA NETTO ASSOCIADOS LTDA</v>
          </cell>
        </row>
        <row r="1110">
          <cell r="B1110" t="str">
            <v>M.A.V. TRANSPORTES LTDA.</v>
          </cell>
        </row>
        <row r="1111">
          <cell r="B1111" t="str">
            <v>PEDRA SUL MINERAÇÃO LTDA</v>
          </cell>
        </row>
        <row r="1112">
          <cell r="B1112" t="str">
            <v>DELTOP DEMARCACOES LEVANT.TOPOGRAFICOS LTDA</v>
          </cell>
        </row>
        <row r="1113">
          <cell r="B1113" t="str">
            <v>TELERJ CELULAR S.A.</v>
          </cell>
        </row>
        <row r="1114">
          <cell r="B1114" t="str">
            <v>CELULAR TELERJ</v>
          </cell>
        </row>
        <row r="1115">
          <cell r="B1115" t="str">
            <v>TELEFONICA CELULAR</v>
          </cell>
        </row>
        <row r="1116">
          <cell r="B1116" t="str">
            <v>TAENGE ENGENHARIA E CONSULTORIA LTDA.</v>
          </cell>
        </row>
        <row r="1117">
          <cell r="B1117" t="str">
            <v>EMASEL EQUIPAMENTOS MATERIAIS E SERVICOS</v>
          </cell>
        </row>
        <row r="1118">
          <cell r="B1118" t="str">
            <v>PAULO LARA MÓVEIS E ELETRODOMÉSTICOS</v>
          </cell>
        </row>
        <row r="1119">
          <cell r="B1119" t="str">
            <v>AGRIJAR TRANSPORTES LTDA</v>
          </cell>
        </row>
        <row r="1120">
          <cell r="B1120" t="str">
            <v>H.S.TRANSPORTES E TERRALANAGENS LTDA ME</v>
          </cell>
        </row>
        <row r="1121">
          <cell r="B1121" t="str">
            <v>INTERLIFT ELETRO ACIONAMENTOS LTDA</v>
          </cell>
        </row>
        <row r="1122">
          <cell r="B1122" t="str">
            <v>BÚZIOS EQUIP.DE TERRAPLENAGEM E SERVIÇOS LTDA</v>
          </cell>
        </row>
        <row r="1123">
          <cell r="B1123" t="str">
            <v>D.C.CARVALHO MATERIAIS DE CONSTRUCAO</v>
          </cell>
        </row>
        <row r="1124">
          <cell r="B1124" t="str">
            <v>COMERCIAL RAFAEL DO RIO DE JANEIRO LTDA</v>
          </cell>
        </row>
        <row r="1125">
          <cell r="B1125" t="str">
            <v>FRANCISCO VALADÃO DA SILVA AVIÁRIO</v>
          </cell>
        </row>
        <row r="1126">
          <cell r="B1126" t="str">
            <v>COMPENFÓRMICA MADEIRAS LTDA</v>
          </cell>
        </row>
        <row r="1127">
          <cell r="B1127" t="str">
            <v>TELEGOIAS CELULAR S.A.</v>
          </cell>
        </row>
        <row r="1128">
          <cell r="B1128" t="str">
            <v>MRG CONSTRUTORA LTDA.</v>
          </cell>
        </row>
        <row r="1129">
          <cell r="B1129" t="str">
            <v>PEDREIRA POTIGUAR LTDA</v>
          </cell>
        </row>
        <row r="1130">
          <cell r="B1130" t="str">
            <v>POSTO NORDESTE DIST. E TRANSP. DERIVADOS</v>
          </cell>
        </row>
        <row r="1131">
          <cell r="B1131" t="str">
            <v>GEOTEC ESTUDOS E PROJETOS LTDA</v>
          </cell>
        </row>
        <row r="1132">
          <cell r="B1132" t="str">
            <v>FHBS CONSULTORIA E PLANEJAMENTO LTDA</v>
          </cell>
        </row>
        <row r="1133">
          <cell r="B1133" t="str">
            <v>ACCOCIL - ALMEIDA COM. E CONSTRUÇÃO CIVIL LTDA</v>
          </cell>
        </row>
        <row r="1134">
          <cell r="B1134" t="str">
            <v>GRECA DISTRIBUIDORA DE ASFALTOS LTDA</v>
          </cell>
        </row>
        <row r="1135">
          <cell r="B1135" t="str">
            <v>M.V. RIBEIRO RESTAURANTE-ME</v>
          </cell>
        </row>
        <row r="1136">
          <cell r="B1136" t="str">
            <v>COMPOSTELA DISTRIBUIDORA LTDA</v>
          </cell>
        </row>
        <row r="1137">
          <cell r="B1137" t="str">
            <v>FRANCO E BRANCO LTDA</v>
          </cell>
        </row>
        <row r="1138">
          <cell r="B1138" t="str">
            <v>JAPUIBA EQUIPAMENTOS LTDA</v>
          </cell>
        </row>
        <row r="1139">
          <cell r="B1139" t="str">
            <v>RETROMAQ EQUIPAMENTOS LTDA</v>
          </cell>
        </row>
        <row r="1140">
          <cell r="B1140" t="str">
            <v>GESSO ABREU GUIMARÃES LTDA</v>
          </cell>
        </row>
        <row r="1141">
          <cell r="B1141" t="str">
            <v>MADEMAF MADEIRAS LTDA</v>
          </cell>
        </row>
        <row r="1142">
          <cell r="B1142" t="str">
            <v>POSTO SANTA IZABEL LTDA</v>
          </cell>
        </row>
        <row r="1143">
          <cell r="B1143" t="str">
            <v>AREAL FAMÍLIA UNIDA LTDA-ME</v>
          </cell>
        </row>
        <row r="1144">
          <cell r="B1144" t="str">
            <v>MEGAMIX ENGENHARIA LTDA</v>
          </cell>
        </row>
        <row r="1145">
          <cell r="B1145" t="str">
            <v>EVOLUTION DECORACOES LTDA</v>
          </cell>
        </row>
        <row r="1146">
          <cell r="B1146" t="str">
            <v>CODEL-CONSTRUCAO,DEMOLICAO E LOCACAO LTDA</v>
          </cell>
        </row>
        <row r="1147">
          <cell r="B1147" t="str">
            <v>FRANCHINI E VIVAS CONS. E ENG. LTDA</v>
          </cell>
        </row>
        <row r="1148">
          <cell r="B1148" t="str">
            <v>DPC DESENVOLVIMENTO LTDA</v>
          </cell>
        </row>
        <row r="1149">
          <cell r="B1149" t="str">
            <v>MARIA AMÉLIA CESARIO DA SILVA RIBEIRO</v>
          </cell>
        </row>
        <row r="1150">
          <cell r="B1150" t="str">
            <v>NOVOPLASTIC DO BRASIL LTDA</v>
          </cell>
        </row>
        <row r="1151">
          <cell r="B1151" t="str">
            <v>LANCHONETE E RESTAURANTE CONTORNO DE CAMPOS LTDA.</v>
          </cell>
        </row>
        <row r="1152">
          <cell r="B1152" t="str">
            <v>CONSTRUTORA COFRAN LTDA</v>
          </cell>
        </row>
        <row r="1153">
          <cell r="B1153" t="str">
            <v>CARMEHIL COMERCIAL ELÉTRICA LTDA</v>
          </cell>
        </row>
        <row r="1154">
          <cell r="B1154" t="str">
            <v>LOJA 58 MATERIAIS DE CONSTRUÇÃO LTDA</v>
          </cell>
        </row>
        <row r="1155">
          <cell r="B1155" t="str">
            <v>CID PARTICIPAÇÕES E EMPREENDIMENTOS LTDA</v>
          </cell>
        </row>
        <row r="1156">
          <cell r="B1156" t="str">
            <v>J.O. BASTOS EMPREITEIRA-ME</v>
          </cell>
        </row>
        <row r="1157">
          <cell r="B1157" t="str">
            <v>DANIFER FERRO E A€O LTDA</v>
          </cell>
        </row>
        <row r="1158">
          <cell r="B1158" t="str">
            <v>INTELIG</v>
          </cell>
        </row>
        <row r="1159">
          <cell r="B1159" t="str">
            <v>VICTORIA PLAZA HOTEL LTDA</v>
          </cell>
        </row>
        <row r="1160">
          <cell r="B1160" t="str">
            <v>MASTER COM.SERV.REPRES.COMERCIAIS LTDA</v>
          </cell>
        </row>
        <row r="1161">
          <cell r="B1161" t="str">
            <v>ALLENFIX COMÉRCIO DE PARAFUSOS E FIXAÇÕES LTDA</v>
          </cell>
        </row>
        <row r="1162">
          <cell r="B1162" t="str">
            <v>OWS PERCK INST.COM.MAT.HOSPITALAR LTDA</v>
          </cell>
        </row>
        <row r="1163">
          <cell r="B1163" t="str">
            <v>ELON MATERIAIS DE CONSTRUÇÃO</v>
          </cell>
        </row>
        <row r="1164">
          <cell r="B1164" t="str">
            <v>CONSTRUCENTER CONSTR.SERV. PREMOLDADOS LTDA</v>
          </cell>
        </row>
        <row r="1165">
          <cell r="B1165" t="str">
            <v>C. DE CASTRO FREITAS GRÁFICA-ME</v>
          </cell>
        </row>
        <row r="1166">
          <cell r="B1166" t="str">
            <v>CEIVN PRESTADORA DE SERVIÇOS LTDA</v>
          </cell>
        </row>
        <row r="1167">
          <cell r="B1167" t="str">
            <v>JOSENILDO ANTONIO DE OLIVEIRA-ME</v>
          </cell>
        </row>
        <row r="1168">
          <cell r="B1168" t="str">
            <v>SUPER POSTO MINAS DO RIO VERDE LTDA</v>
          </cell>
        </row>
        <row r="1169">
          <cell r="B1169" t="str">
            <v>SINGULARE CONCRETO LTDA</v>
          </cell>
        </row>
        <row r="1170">
          <cell r="B1170" t="str">
            <v>BETONBRAS CONCRETO LTDA</v>
          </cell>
        </row>
        <row r="1171">
          <cell r="B1171" t="str">
            <v>ATL - ALGAR TELECOM LESTE S/A</v>
          </cell>
        </row>
        <row r="1172">
          <cell r="B1172" t="str">
            <v>BORRACHEIRO CATIRI LTDA</v>
          </cell>
        </row>
        <row r="1173">
          <cell r="B1173" t="str">
            <v>BP TRANSPORTES LTDA</v>
          </cell>
        </row>
        <row r="1174">
          <cell r="B1174" t="str">
            <v>DIX PRESTACAO DE SERVICOS LTDA</v>
          </cell>
        </row>
        <row r="1175">
          <cell r="B1175" t="str">
            <v>ADELMO ANELI GUERRA - ME</v>
          </cell>
        </row>
        <row r="1176">
          <cell r="B1176" t="str">
            <v>J.C PAVIMENTAÇÃO E TERRAPLENAGEM LTDA</v>
          </cell>
        </row>
        <row r="1177">
          <cell r="B1177" t="str">
            <v>D.A FERRARI</v>
          </cell>
        </row>
        <row r="1178">
          <cell r="B1178" t="str">
            <v>INHAÚMA RIO MATERIAIS DE CONSTRUÇÃO LTDA</v>
          </cell>
        </row>
        <row r="1179">
          <cell r="B1179" t="str">
            <v>JUNIOR EQUIPAMENTOS E SERVIÇOS LTDA.EPP</v>
          </cell>
        </row>
        <row r="1180">
          <cell r="B1180" t="str">
            <v>WANDER PAULO ARAUJO OLIVEIRA - CASA DO A</v>
          </cell>
        </row>
        <row r="1181">
          <cell r="B1181" t="str">
            <v>CONSET ADM.E CORRETAGEM DE SEGUROS LTDA</v>
          </cell>
        </row>
        <row r="1182">
          <cell r="B1182" t="str">
            <v>R.DE C. IANNI ROCHA - ME</v>
          </cell>
        </row>
        <row r="1183">
          <cell r="B1183" t="str">
            <v>N.S. VIEIRA ARTEFATOS DE CIMENTO-ME</v>
          </cell>
        </row>
        <row r="1184">
          <cell r="B1184" t="str">
            <v>TRATORLINK PECAS E SERV. P/TRATORES LTDA</v>
          </cell>
        </row>
        <row r="1185">
          <cell r="B1185" t="str">
            <v>FLUID  MOBIL EQUIPAMENTOS LTDA.</v>
          </cell>
        </row>
        <row r="1186">
          <cell r="B1186" t="str">
            <v>MISTER FREIOS PEÇAS E SERVIÇOS LTDA</v>
          </cell>
        </row>
        <row r="1187">
          <cell r="B1187" t="str">
            <v>HIPER PEDRAS NITERÓI LTDA - ME</v>
          </cell>
        </row>
        <row r="1188">
          <cell r="B1188" t="str">
            <v>TEC-TONS COMERCIO LTDA</v>
          </cell>
        </row>
        <row r="1189">
          <cell r="B1189" t="str">
            <v>CARLOS ALEXANDRE CORREIA</v>
          </cell>
        </row>
        <row r="1190">
          <cell r="B1190" t="str">
            <v>SANTA CABRINI LOCAÇÃO DE MÁQUINAS LTDA</v>
          </cell>
        </row>
        <row r="1191">
          <cell r="B1191" t="str">
            <v>COPQUE VIGILANCIA PATRIMONIAL LTDA -ME</v>
          </cell>
        </row>
        <row r="1192">
          <cell r="B1192" t="str">
            <v>CENTRAL PEÇAS COM.REPRESENTAÇÕES LTDA</v>
          </cell>
        </row>
        <row r="1193">
          <cell r="B1193" t="str">
            <v>CENTERLINE OUVIDOR LTDA</v>
          </cell>
        </row>
        <row r="1194">
          <cell r="B1194" t="str">
            <v>TRAVASSO MATERIAIS DE CONSTRUCAO LTDA</v>
          </cell>
        </row>
        <row r="1195">
          <cell r="B1195" t="str">
            <v>USITRACTOR MAQUINAS LTDA</v>
          </cell>
        </row>
        <row r="1196">
          <cell r="B1196" t="str">
            <v>TRATORPAV COMERCIO DE PECAS E SERVICOS L</v>
          </cell>
        </row>
        <row r="1197">
          <cell r="B1197" t="str">
            <v>CLAIRE M. LAUXEN - ME</v>
          </cell>
        </row>
        <row r="1198">
          <cell r="B1198" t="str">
            <v>IMPRINT 2001 GRÁFICA E EDITORA LTDA</v>
          </cell>
        </row>
        <row r="1199">
          <cell r="B1199" t="str">
            <v>PARATEC PÁRA - RAIOS E ACESSÓRIOS LTDA.</v>
          </cell>
        </row>
        <row r="1200">
          <cell r="B1200" t="str">
            <v>HELTER VIANA F. DE ALMEIDA</v>
          </cell>
        </row>
        <row r="1201">
          <cell r="B1201" t="str">
            <v>ALEXSANDER OLIVEIRA DE ALMEIDA</v>
          </cell>
        </row>
        <row r="1202">
          <cell r="B1202" t="str">
            <v>ANDAIMES E MÁQ.BIG EQUIP.P/CONSTR.CIVIL LTDA</v>
          </cell>
        </row>
        <row r="1203">
          <cell r="B1203" t="str">
            <v>CD TECK COMERCIO E SERVICOS</v>
          </cell>
        </row>
        <row r="1204">
          <cell r="B1204" t="str">
            <v>SALES &amp; CHAGAS COM.MAT.CONSTRUCAO LTDA</v>
          </cell>
        </row>
        <row r="1205">
          <cell r="B1205" t="str">
            <v>MILCAR LOCADORA DE VEICULOS LTDA</v>
          </cell>
        </row>
        <row r="1206">
          <cell r="B1206" t="str">
            <v>MILCAR LOCADORA DE VEÍCULOS LTDA</v>
          </cell>
        </row>
        <row r="1207">
          <cell r="B1207" t="str">
            <v>MILCAR LOCADORA DE VEICULOS LTDA</v>
          </cell>
        </row>
        <row r="1208">
          <cell r="B1208" t="str">
            <v>MANETONI CENTRAL DE SERVIÇOS S/C LTDA</v>
          </cell>
        </row>
        <row r="1209">
          <cell r="B1209" t="str">
            <v>FAT FIVA DISTRIBUIDORA LTDA - ME</v>
          </cell>
        </row>
        <row r="1210">
          <cell r="B1210" t="str">
            <v>PAVCOLOR TECNOLOGIA LTDA</v>
          </cell>
        </row>
        <row r="1211">
          <cell r="B1211" t="str">
            <v>BARRETO MAQUINAS FERRAMENTAS GERAIS LTDA</v>
          </cell>
        </row>
        <row r="1212">
          <cell r="B1212" t="str">
            <v>DIAGONAL COM.INDÚSTRIA E SERVIÇOS LTDA</v>
          </cell>
        </row>
        <row r="1213">
          <cell r="B1213" t="str">
            <v>KRAVASOLO FUNDAÇÕES S/C LTDA</v>
          </cell>
        </row>
        <row r="1214">
          <cell r="B1214" t="str">
            <v>SIGMA INFORMÁTICA DO BRASIL LTDA</v>
          </cell>
        </row>
        <row r="1215">
          <cell r="B1215" t="str">
            <v>MANILHA CACA E PESCA LTDA</v>
          </cell>
        </row>
        <row r="1216">
          <cell r="B1216" t="str">
            <v>TERRAPLANAGEM MONLEVADE</v>
          </cell>
        </row>
        <row r="1217">
          <cell r="B1217" t="str">
            <v>ETROS MÁQUINAS E EQUIPAMENTOS LTDA - ME</v>
          </cell>
        </row>
        <row r="1218">
          <cell r="B1218" t="str">
            <v>BLASTER COMERCIAL LTDA</v>
          </cell>
        </row>
        <row r="1219">
          <cell r="B1219" t="str">
            <v>CLAUCAJENA VIGILÂNCIA E SEGURANÇA LTDA</v>
          </cell>
        </row>
        <row r="1220">
          <cell r="B1220" t="str">
            <v>TECHMAIA COMPUTAD. SERVICOS E EQUIP.LTDA</v>
          </cell>
        </row>
        <row r="1221">
          <cell r="B1221" t="str">
            <v>MARIA LUCIA DE JESUS NICOLE NAPOLE-ME</v>
          </cell>
        </row>
        <row r="1222">
          <cell r="B1222" t="str">
            <v>AGRO-CONSTRUÇÕES PIRAJU</v>
          </cell>
        </row>
        <row r="1223">
          <cell r="B1223" t="str">
            <v>CONSTRUTORA SANTA INÊS LTDA</v>
          </cell>
        </row>
        <row r="1224">
          <cell r="B1224" t="str">
            <v>EDUARDO RODRIGUES ARAUJO BAZAR ME</v>
          </cell>
        </row>
        <row r="1225">
          <cell r="B1225" t="str">
            <v>S S COMERCIO DE MAT.CONSTRUCAO LTDA</v>
          </cell>
        </row>
        <row r="1226">
          <cell r="B1226" t="str">
            <v>SOLEIL ENG.E TECNOLOGIA S/C LTDA</v>
          </cell>
        </row>
        <row r="1227">
          <cell r="B1227" t="str">
            <v>SIMONE SANTOS DE MORAES ALMEIDA-ME</v>
          </cell>
        </row>
        <row r="1228">
          <cell r="B1228" t="str">
            <v>FAW CONSULTORIA E PROJETOS LTDA</v>
          </cell>
        </row>
        <row r="1229">
          <cell r="B1229" t="str">
            <v>GALLINA &amp; CIA LTDA</v>
          </cell>
        </row>
        <row r="1230">
          <cell r="B1230" t="str">
            <v>SANTA CASA DA TAQUARA PERMISSIONÁRIA DE SERVIÇOS PÚBLICOS 82</v>
          </cell>
        </row>
        <row r="1231">
          <cell r="B1231" t="str">
            <v>CENTRAL DAS BOMBAS LTDA</v>
          </cell>
        </row>
        <row r="1232">
          <cell r="B1232" t="str">
            <v>LOCADORA DE MAQUINAS TINCO LTDA</v>
          </cell>
        </row>
        <row r="1233">
          <cell r="B1233" t="str">
            <v>START BOATS INDÚSTRIA NÁUTICA LTDA</v>
          </cell>
        </row>
        <row r="1234">
          <cell r="B1234" t="str">
            <v>CENTRO MÉDICO E ODONTOLÓGICO BÚZIOS LTDA.</v>
          </cell>
        </row>
        <row r="1235">
          <cell r="B1235" t="str">
            <v>MARIA VILAUBA OLIVEIRA MONTEIRO - EPP</v>
          </cell>
        </row>
        <row r="1236">
          <cell r="B1236" t="str">
            <v>BATMAQ SERVICOS LOCACAO E COM. DE MAQUIN</v>
          </cell>
        </row>
        <row r="1237">
          <cell r="B1237" t="str">
            <v>TELESP - TELECOMUNICAÇÕES DE SÃO PAULO S/A</v>
          </cell>
        </row>
        <row r="1238">
          <cell r="B1238" t="str">
            <v>SEF 2002 COM.REPRESENTAÇÕES LTDA</v>
          </cell>
        </row>
        <row r="1239">
          <cell r="B1239" t="str">
            <v>HUESKER LTDA</v>
          </cell>
        </row>
        <row r="1240">
          <cell r="B1240" t="str">
            <v>CHRISTOVÃO ÁGUAS BOAS TRANSPORTES LTDA</v>
          </cell>
        </row>
        <row r="1241">
          <cell r="B1241" t="str">
            <v>MATRIZ ATIVA COMERCIO E REPRESENTACOES</v>
          </cell>
        </row>
        <row r="1242">
          <cell r="B1242" t="str">
            <v>INTERPRINT COMERCIO E SERVICO DE INFORMA</v>
          </cell>
        </row>
        <row r="1243">
          <cell r="B1243" t="str">
            <v>ELETROMAX CAXIAS MAT. ELETRICOS LTDA</v>
          </cell>
        </row>
        <row r="1244">
          <cell r="B1244" t="str">
            <v>MOBIL TRUCK CENTER LTDA</v>
          </cell>
        </row>
        <row r="1245">
          <cell r="B1245" t="str">
            <v>A.V.R. ELETRICA LTDA-ME</v>
          </cell>
        </row>
        <row r="1246">
          <cell r="B1246" t="str">
            <v>M.C. CHAVES TRANSPORTES - ME</v>
          </cell>
        </row>
        <row r="1247">
          <cell r="B1247" t="str">
            <v>LUIZ JACIR DA SILVA - ME</v>
          </cell>
        </row>
        <row r="1248">
          <cell r="B1248" t="str">
            <v>EMAG EMPRESA MÁQ.AGRÍCOLAS E ESTEIRAS</v>
          </cell>
        </row>
        <row r="1249">
          <cell r="B1249" t="str">
            <v>PETROCAM COMERCIAL ELÉTRICA LTDA</v>
          </cell>
        </row>
        <row r="1250">
          <cell r="B1250" t="str">
            <v>MEIMAR EQUIPAMENTOS LTDA</v>
          </cell>
        </row>
        <row r="1251">
          <cell r="B1251" t="str">
            <v>TERRABYTE S/C LTDA</v>
          </cell>
        </row>
        <row r="1252">
          <cell r="B1252" t="str">
            <v>GEODRILL ENGENHARIA LTDA</v>
          </cell>
        </row>
        <row r="1253">
          <cell r="B1253" t="str">
            <v>P.R.M. LÍQUIDOS E COMESTÍVEIS LTDA</v>
          </cell>
        </row>
        <row r="1254">
          <cell r="B1254" t="str">
            <v>MARANATHA 680 AUTO CENTER LTDA</v>
          </cell>
        </row>
        <row r="1255">
          <cell r="B1255" t="str">
            <v>RIVERA ALUGUEIS DE MAQUINAS LTDA</v>
          </cell>
        </row>
        <row r="1256">
          <cell r="B1256" t="str">
            <v>TRANSWAMA TRANSPORTES LTDA</v>
          </cell>
        </row>
        <row r="1257">
          <cell r="B1257" t="str">
            <v>PREMOLDADO BRASIL LTDA</v>
          </cell>
        </row>
        <row r="1258">
          <cell r="B1258" t="str">
            <v>AMARILDO CORDEIRO VALLADAO</v>
          </cell>
        </row>
        <row r="1259">
          <cell r="B1259" t="str">
            <v>CONSTRUTORA LORENZONI COM. PLAN. E REPRESENTAÇÃO LTDA.</v>
          </cell>
        </row>
        <row r="1260">
          <cell r="B1260" t="str">
            <v>ASS COMÉRCIO DE MATERIAIS DE CONSTRUÇÃO LTDA.</v>
          </cell>
        </row>
        <row r="1261">
          <cell r="B1261" t="str">
            <v>JOÃO MENDES DE OLIVEIRA</v>
          </cell>
        </row>
        <row r="1262">
          <cell r="B1262" t="str">
            <v>SÃO JORGE DE MACAÉ MATERIAL DE CONSTRUÇÃO LTDA</v>
          </cell>
        </row>
        <row r="1263">
          <cell r="B1263" t="str">
            <v>BAR SIMOL LTDA</v>
          </cell>
        </row>
        <row r="1264">
          <cell r="B1264" t="str">
            <v>I.C.F. SOUZA</v>
          </cell>
        </row>
        <row r="1265">
          <cell r="B1265" t="str">
            <v>GSNET SOLUÇÃO E PRODUTOS DE REDE LTDA</v>
          </cell>
        </row>
        <row r="1266">
          <cell r="B1266" t="str">
            <v>EQUISER COM.MAQ.EQUIP.INDUSTRIAIS LTDA</v>
          </cell>
        </row>
        <row r="1267">
          <cell r="B1267" t="str">
            <v>BRIKEL COMERCIO E INFORMATICA LTDA</v>
          </cell>
        </row>
        <row r="1268">
          <cell r="B1268" t="str">
            <v>AUTO POSTO SERRINHA KM 52 LTDA</v>
          </cell>
        </row>
        <row r="1269">
          <cell r="B1269" t="str">
            <v>D. DA COSTA SANTOS MATERIAIS DE CONSTRUÇÃO - ME</v>
          </cell>
        </row>
        <row r="1270">
          <cell r="B1270" t="str">
            <v>TUTTO TRANSPORTES LTDA</v>
          </cell>
        </row>
        <row r="1271">
          <cell r="B1271" t="str">
            <v>AUGUSTO ILDEFONSO LUZ-ME</v>
          </cell>
        </row>
        <row r="1272">
          <cell r="B1272" t="str">
            <v>POSTO DE GASOLINA COROA DO MAR LTDA</v>
          </cell>
        </row>
        <row r="1273">
          <cell r="B1273" t="str">
            <v>SILVA E FREIRE CONFECÇÕES LTDA</v>
          </cell>
        </row>
        <row r="1274">
          <cell r="B1274" t="str">
            <v>D.M.P. DOS SANTOS SILVA</v>
          </cell>
        </row>
        <row r="1275">
          <cell r="B1275" t="str">
            <v>REVIVER ARTES GRÁFICA E EDITORA LTDA</v>
          </cell>
        </row>
        <row r="1276">
          <cell r="B1276" t="str">
            <v>ENGELUZ MONTAGENS ELÉTRICAS LTDA</v>
          </cell>
        </row>
        <row r="1277">
          <cell r="B1277" t="str">
            <v>NACTEL REPRESENTACOES LTDA</v>
          </cell>
        </row>
        <row r="1278">
          <cell r="B1278" t="str">
            <v>N.M. OLIVEIRA ROCHA- BUFFET-ME</v>
          </cell>
        </row>
        <row r="1279">
          <cell r="B1279" t="str">
            <v>BSP TRANSPORTE E REPRESENTAÇÃO LTDA</v>
          </cell>
        </row>
        <row r="1280">
          <cell r="B1280" t="str">
            <v>BATISTA &amp; HENRIQUE LTDA</v>
          </cell>
        </row>
        <row r="1281">
          <cell r="B1281" t="str">
            <v>C.HENRIQUE VITURIANO RIBEIRO UNINAGEM-ME</v>
          </cell>
        </row>
        <row r="1282">
          <cell r="B1282" t="str">
            <v>A.L. SOUZA TURISMO</v>
          </cell>
        </row>
        <row r="1283">
          <cell r="B1283" t="str">
            <v>MASTERGRAPH GRÁFICA COM. E EDITORA CAMPOS NEVES LTDA</v>
          </cell>
        </row>
        <row r="1284">
          <cell r="B1284" t="str">
            <v>MAXCLIMA QUALITY PEÇAS E SERVIÇOS LTDA</v>
          </cell>
        </row>
        <row r="1285">
          <cell r="B1285" t="str">
            <v>LATINO AMÉRICA COM.IMP. EXPORTAÇÃO</v>
          </cell>
        </row>
        <row r="1286">
          <cell r="B1286" t="str">
            <v>CISMETAL-COM. IND. E SERVS. METALÚRGICOS</v>
          </cell>
        </row>
        <row r="1287">
          <cell r="B1287" t="str">
            <v>VLM LOCACAO VERA LUCIA A.MONTEIRO LOCACA</v>
          </cell>
        </row>
        <row r="1288">
          <cell r="B1288" t="str">
            <v>STREET FERRAMENTAS LTDA - ME</v>
          </cell>
        </row>
        <row r="1289">
          <cell r="B1289" t="str">
            <v>PAVIBLOCO PRE-MOLDADOS EM CONCRETO LTDA</v>
          </cell>
        </row>
        <row r="1290">
          <cell r="B1290" t="str">
            <v>M&amp;C CEMAR LAJES PRÉ-MOLDADAS LTDA</v>
          </cell>
        </row>
        <row r="1291">
          <cell r="B1291" t="str">
            <v>M &amp; C CEMAR LAJES PRÉ-MOLDADAS LTDA</v>
          </cell>
        </row>
        <row r="1292">
          <cell r="B1292" t="str">
            <v>SOTAXIVAN COOP.TRANSPORTE PASSAGEIROS LTDA</v>
          </cell>
        </row>
        <row r="1293">
          <cell r="B1293" t="str">
            <v>MS DEPOT PRODUTOS DE INFORMATICA LTDA</v>
          </cell>
        </row>
        <row r="1294">
          <cell r="B1294" t="str">
            <v>MS DEPOT PRODUTOS DE IMFORMµTICA</v>
          </cell>
        </row>
        <row r="1295">
          <cell r="B1295" t="str">
            <v>M.S DEPOT PRODUTOS DE INFORMµTICA LTDA.</v>
          </cell>
        </row>
        <row r="1296">
          <cell r="B1296" t="str">
            <v>MADEIRAS MAGNO LTDA</v>
          </cell>
        </row>
        <row r="1297">
          <cell r="B1297" t="str">
            <v>MS-IMAGENS LABORATÓRIO FOTOGRÁFICO LTDA</v>
          </cell>
        </row>
        <row r="1298">
          <cell r="B1298" t="str">
            <v>TELMEX DO BRASIL LTDA</v>
          </cell>
        </row>
        <row r="1299">
          <cell r="B1299" t="str">
            <v>REAL MONTEIRO MATERIAL DE CONSTRUCAO LTD</v>
          </cell>
        </row>
        <row r="1300">
          <cell r="B1300" t="str">
            <v>MADEIREIRA ESPERANCA - TRANSP. E COMERCI</v>
          </cell>
        </row>
        <row r="1301">
          <cell r="B1301" t="str">
            <v>PEREIRA DE BRITO PAPELARIA E COPIADORA LTDA</v>
          </cell>
        </row>
        <row r="1302">
          <cell r="B1302" t="str">
            <v>A.L.RISCADO MARQUES</v>
          </cell>
        </row>
        <row r="1303">
          <cell r="B1303" t="str">
            <v>C. CRIS SISTEMAS LTDA</v>
          </cell>
        </row>
        <row r="1304">
          <cell r="B1304" t="str">
            <v>EDVALDO ANTONIO ARCANJO CIRILO</v>
          </cell>
        </row>
        <row r="1305">
          <cell r="B1305" t="str">
            <v>S.B.S. CONSTRUCOES - ME</v>
          </cell>
        </row>
        <row r="1306">
          <cell r="B1306" t="str">
            <v>CONSTRUTORA BUDGET LTDA</v>
          </cell>
        </row>
        <row r="1307">
          <cell r="B1307" t="str">
            <v>DECIBEL THERMO - ACÚSTICA LTDA-ME</v>
          </cell>
        </row>
        <row r="1308">
          <cell r="B1308" t="str">
            <v>MANCHESTER III SERVICOS CONSTRUCAO LTDA</v>
          </cell>
        </row>
        <row r="1309">
          <cell r="B1309" t="str">
            <v>RCT SERVICOS DE VULCANIZACAO LTDA</v>
          </cell>
        </row>
        <row r="1310">
          <cell r="B1310" t="str">
            <v>SO RETRO SAO PAULO LOCACAO DE MAQUINAS L</v>
          </cell>
        </row>
        <row r="1311">
          <cell r="B1311" t="str">
            <v>VIRTUAL STORE INFORMÁTICA LTDA</v>
          </cell>
        </row>
        <row r="1312">
          <cell r="B1312" t="str">
            <v>PEDRO MARCOS DE SOUZA GONZAGA</v>
          </cell>
        </row>
        <row r="1313">
          <cell r="B1313" t="str">
            <v>CERPAL IND.COM. DE FERROS LTDA</v>
          </cell>
        </row>
        <row r="1314">
          <cell r="B1314" t="str">
            <v>TERRACAO MATERIAIS DE CONSTRUCAO</v>
          </cell>
        </row>
        <row r="1315">
          <cell r="B1315" t="str">
            <v>TERMENG ENGENHARIA LTDA</v>
          </cell>
        </row>
        <row r="1316">
          <cell r="B1316" t="str">
            <v>L.C.H. DO NASCIMENTO LOC.TRANSPORTES</v>
          </cell>
        </row>
        <row r="1317">
          <cell r="B1317" t="str">
            <v>VECTRON SERVIÇOS LTDA</v>
          </cell>
        </row>
        <row r="1318">
          <cell r="B1318" t="str">
            <v>CRESCENTE COMERCIO DE AGUA MINERAL LTDA</v>
          </cell>
        </row>
        <row r="1319">
          <cell r="B1319" t="str">
            <v>CENTRAL METALÚRGICA CATALANA LTDA</v>
          </cell>
        </row>
        <row r="1320">
          <cell r="B1320" t="str">
            <v>FILTROCOM COMERCIAL LTDA-ME</v>
          </cell>
        </row>
        <row r="1321">
          <cell r="B1321" t="str">
            <v>CONSTRUTORA HERINGER LTDA</v>
          </cell>
        </row>
        <row r="1322">
          <cell r="B1322" t="str">
            <v>ELMA CONTAINERS LTDA</v>
          </cell>
        </row>
        <row r="1323">
          <cell r="B1323" t="str">
            <v>GULLY PARAFUSOS E FERRAMENTAS LTDA</v>
          </cell>
        </row>
        <row r="1324">
          <cell r="B1324" t="str">
            <v>REDE MÁQUINAS E FERRAMENTAS LTDA.</v>
          </cell>
        </row>
        <row r="1325">
          <cell r="B1325" t="str">
            <v>PEDREIRA PETROLINA LTDA</v>
          </cell>
        </row>
        <row r="1326">
          <cell r="B1326" t="str">
            <v>333 COMÉRCIO E COMUNICAÇÕES LTDA</v>
          </cell>
        </row>
        <row r="1327">
          <cell r="B1327" t="str">
            <v>JÁ REVESTE REVESTIMENTOS DE POLIURETANO LTDA</v>
          </cell>
        </row>
        <row r="1328">
          <cell r="B1328" t="str">
            <v>JOSÉ MANOEL DA SILVA SALTO-ME</v>
          </cell>
        </row>
        <row r="1329">
          <cell r="B1329" t="str">
            <v>MICROSIS RIO EQUIPAMENTOS E SERVIÇOS LTDA</v>
          </cell>
        </row>
        <row r="1330">
          <cell r="B1330" t="str">
            <v>JUIZ DE FORA EMPRESA DE VIGILÂNCIA LTDA.</v>
          </cell>
        </row>
        <row r="1331">
          <cell r="B1331" t="str">
            <v>TECH ON LINE INFORMATCIA LTDA ME</v>
          </cell>
        </row>
        <row r="1332">
          <cell r="B1332" t="str">
            <v>DIFER-DISTR.FERRAGENS LTDA</v>
          </cell>
        </row>
        <row r="1333">
          <cell r="B1333" t="str">
            <v>JF INDUSTRIA E COMERCIO LTDA</v>
          </cell>
        </row>
        <row r="1334">
          <cell r="B1334" t="str">
            <v>UNITERRA-UNIÃO TERRAPLENAGEM E CONSTRUÇÕES LTDA</v>
          </cell>
        </row>
        <row r="1335">
          <cell r="B1335" t="str">
            <v>MUNDIAL COMÉRCIO E SERVIÇOS LTDA</v>
          </cell>
        </row>
        <row r="1336">
          <cell r="B1336" t="str">
            <v>VALLE SUL CONSTRUTORA LTDA.</v>
          </cell>
        </row>
        <row r="1337">
          <cell r="B1337" t="str">
            <v>TONERPLUS INFORMÁTICA COM. E SERVICOS LTDA</v>
          </cell>
        </row>
        <row r="1338">
          <cell r="B1338" t="str">
            <v>PRO COMPUTER COM. E SERVIÇOS LTDA.</v>
          </cell>
        </row>
        <row r="1339">
          <cell r="B1339" t="str">
            <v>R.B. RIBEIRO CONSTRUCAO PORTO REAL LTDA</v>
          </cell>
        </row>
        <row r="1340">
          <cell r="B1340" t="str">
            <v>PARANÁ COM.DE PEÇAS PARA VEÍCULOS LTDA</v>
          </cell>
        </row>
        <row r="1341">
          <cell r="B1341" t="str">
            <v>CT CAVALCANTE AUTOPECAS-ME</v>
          </cell>
        </row>
        <row r="1342">
          <cell r="B1342" t="str">
            <v>ASA SUL INFORMATICA LTDA</v>
          </cell>
        </row>
        <row r="1343">
          <cell r="B1343" t="str">
            <v>ENSR INTERNATIONAL BRASIL LTDA</v>
          </cell>
        </row>
        <row r="1344">
          <cell r="B1344" t="str">
            <v>VILDOM MAT.CONSTRUÇÃO E TRANSPORTES LTDA-ME</v>
          </cell>
        </row>
        <row r="1345">
          <cell r="B1345" t="str">
            <v>OZELLAME TRANSPORTES LTDA</v>
          </cell>
        </row>
        <row r="1346">
          <cell r="B1346" t="str">
            <v>MR. PACK  INFORMATICA LTDA</v>
          </cell>
        </row>
        <row r="1347">
          <cell r="B1347" t="str">
            <v>LUIZ DONIZETTI ALVES</v>
          </cell>
        </row>
        <row r="1348">
          <cell r="B1348" t="str">
            <v>H.R.L. LOCACAO DE MAQUINAS E TERRAPLENAG</v>
          </cell>
        </row>
        <row r="1349">
          <cell r="B1349" t="str">
            <v>MIRIAM MARCELINO DE MORAES</v>
          </cell>
        </row>
        <row r="1350">
          <cell r="B1350" t="str">
            <v>AREOSA MÁQ.EQUIPAMENTOS COMERCIAIS LTDA</v>
          </cell>
        </row>
        <row r="1351">
          <cell r="B1351" t="str">
            <v>AEROPOSTO AMARAIS LTDA</v>
          </cell>
        </row>
        <row r="1352">
          <cell r="B1352" t="str">
            <v>DELMAQ CAMINHOES LTDA</v>
          </cell>
        </row>
        <row r="1353">
          <cell r="B1353" t="str">
            <v>PALMIRA DE FÁTIMA MARTINS RIBEIRO-ME</v>
          </cell>
        </row>
        <row r="1354">
          <cell r="B1354" t="str">
            <v>ICATRON TECNOLOGIA COM.E SERVIÇOS LTDA</v>
          </cell>
        </row>
        <row r="1355">
          <cell r="B1355" t="str">
            <v>ANTONIO S.P. VASCONCELLOS MAT. DE CONSTRUÇÃO</v>
          </cell>
        </row>
        <row r="1356">
          <cell r="B1356" t="str">
            <v>TRACKER DO BRASIL LTDA</v>
          </cell>
        </row>
        <row r="1357">
          <cell r="B1357" t="str">
            <v>DIRECT SUPPLY LTDA.</v>
          </cell>
        </row>
        <row r="1358">
          <cell r="B1358" t="str">
            <v>C &amp; G LOCADORA LTDA</v>
          </cell>
        </row>
        <row r="1359">
          <cell r="B1359" t="str">
            <v>LADAS PRODUTOS E SERVICOS LTDA</v>
          </cell>
        </row>
        <row r="1360">
          <cell r="B1360" t="str">
            <v>SOUSADIESEL LTDA</v>
          </cell>
        </row>
        <row r="1361">
          <cell r="B1361" t="str">
            <v>A.D.M. COMERCIAL E DISTRIBUIDORA LTDA</v>
          </cell>
        </row>
        <row r="1362">
          <cell r="B1362" t="str">
            <v>THIENAN INFORMÁTICA E PAPELARIA LTDA</v>
          </cell>
        </row>
        <row r="1363">
          <cell r="B1363" t="str">
            <v>DIGI-RIO INFORMÁTICA LTDA</v>
          </cell>
        </row>
        <row r="1364">
          <cell r="B1364" t="str">
            <v>XEROX COMÉRCIO INDÚSTRIA LTDA</v>
          </cell>
        </row>
        <row r="1365">
          <cell r="B1365" t="str">
            <v>XEROX DO BRASIL S/A</v>
          </cell>
        </row>
        <row r="1366">
          <cell r="B1366" t="str">
            <v>XEROX COMÉRCIO E INDÚSTRIA LTDA</v>
          </cell>
        </row>
        <row r="1367">
          <cell r="B1367" t="str">
            <v>J.RICSON TRANSPORTES E CARGAS LTDA</v>
          </cell>
        </row>
        <row r="1368">
          <cell r="B1368" t="str">
            <v>QUIMIFAST COM. IND. LTDA</v>
          </cell>
        </row>
        <row r="1369">
          <cell r="B1369" t="str">
            <v>C.J. DE ALMEIDA E SILVA</v>
          </cell>
        </row>
        <row r="1370">
          <cell r="B1370" t="str">
            <v>INDÚSTRIA DE VASSOURAS IDEAL LTDA</v>
          </cell>
        </row>
        <row r="1371">
          <cell r="B1371" t="str">
            <v>FUNDICAO NOVA ESPERANCA APERIBE LTDA - M</v>
          </cell>
        </row>
        <row r="1372">
          <cell r="B1372" t="str">
            <v>MINOR MINERAÇÃO DO NORDESTE LTDA</v>
          </cell>
        </row>
        <row r="1373">
          <cell r="B1373" t="str">
            <v>OFFICE CENTER COMERCIO DE MATERIAIS DE E</v>
          </cell>
        </row>
        <row r="1374">
          <cell r="B1374" t="str">
            <v>LAGOA VERMELHA CONSTRUÇÕES LTDA</v>
          </cell>
        </row>
        <row r="1375">
          <cell r="B1375" t="str">
            <v>DIPERBRAS COMÉRCIO E LUBRIFICANTES LTDA</v>
          </cell>
        </row>
        <row r="1376">
          <cell r="B1376" t="str">
            <v>NUNES CIMENTO PREM.MATERIAL DE CONSTRUÇÃO LTDA</v>
          </cell>
        </row>
        <row r="1377">
          <cell r="B1377" t="str">
            <v>T. C. R. TERRAPLANAGEM E CONST. ROCHA LTDA</v>
          </cell>
        </row>
        <row r="1378">
          <cell r="B1378" t="str">
            <v>VETRANS TRANSPORTES LTDA</v>
          </cell>
        </row>
        <row r="1379">
          <cell r="B1379" t="str">
            <v>HARMACO COMERCIAL IMP.EXPORTADORA LTDA</v>
          </cell>
        </row>
        <row r="1380">
          <cell r="B1380" t="str">
            <v>S.S.COM.DERIV.PETROLEO E PECAS AUTOMOTIVAS LTDA</v>
          </cell>
        </row>
        <row r="1381">
          <cell r="B1381" t="str">
            <v>P.J.C. BATISTA COM. ATACADISTA - ME</v>
          </cell>
        </row>
        <row r="1382">
          <cell r="B1382" t="str">
            <v>UNIGOMES COML. E CONSTR. LAJENSE LTDA</v>
          </cell>
        </row>
        <row r="1383">
          <cell r="B1383" t="str">
            <v>TECTRA INFORMµTICA ITAIPAVA</v>
          </cell>
        </row>
        <row r="1384">
          <cell r="B1384" t="str">
            <v>OSMAR RODOVALHO</v>
          </cell>
        </row>
        <row r="1385">
          <cell r="B1385" t="str">
            <v>REGIANI CENTER LTDA</v>
          </cell>
        </row>
        <row r="1386">
          <cell r="B1386" t="str">
            <v>REGIANI CENTER LTDA-ME</v>
          </cell>
        </row>
        <row r="1387">
          <cell r="B1387" t="str">
            <v>EFFICIENCY BRASIL LTDA</v>
          </cell>
        </row>
        <row r="1388">
          <cell r="B1388" t="str">
            <v>SOTEFYS SERVIÇOS LTDA</v>
          </cell>
        </row>
        <row r="1389">
          <cell r="B1389" t="str">
            <v>EEC ENGENHARIA E CONSTRUÇÕES LTDA</v>
          </cell>
        </row>
        <row r="1390">
          <cell r="B1390" t="str">
            <v>PECARSON SERVICOS DE TRANSPORTES E LOCAC</v>
          </cell>
        </row>
        <row r="1391">
          <cell r="B1391" t="str">
            <v>MERCEDIESEL CATALANA PEÇAS E ACESSÓRIOS LTDA</v>
          </cell>
        </row>
        <row r="1392">
          <cell r="B1392" t="str">
            <v>RICH 3000  COMÉRCIO LTDA</v>
          </cell>
        </row>
        <row r="1393">
          <cell r="B1393" t="str">
            <v>VIAMAR MOTOS LTDA</v>
          </cell>
        </row>
        <row r="1394">
          <cell r="B1394" t="str">
            <v>HONDA</v>
          </cell>
        </row>
        <row r="1395">
          <cell r="B1395" t="str">
            <v>ARTNOBRE IND. E COM. DE MOVEIS</v>
          </cell>
        </row>
        <row r="1396">
          <cell r="B1396" t="str">
            <v>AUTO POSTO MONTANA DE REGISTRO LTDA</v>
          </cell>
        </row>
        <row r="1397">
          <cell r="B1397" t="str">
            <v>SEG LINE SEGURANÇA ELETRÔNICA LTDA</v>
          </cell>
        </row>
        <row r="1398">
          <cell r="B1398" t="str">
            <v>E.L. ARAGAO MATERIAIS DE SEGURANCA</v>
          </cell>
        </row>
        <row r="1399">
          <cell r="B1399" t="str">
            <v>RELESTAR BAZAR DOS ELÉTRICOS LTDA-ME</v>
          </cell>
        </row>
        <row r="1400">
          <cell r="B1400" t="str">
            <v>CENTRO DE DIAGNÓSTICO DE BÚZIOS LTDA</v>
          </cell>
        </row>
        <row r="1401">
          <cell r="B1401" t="str">
            <v>R.S. PNEUS LTDA</v>
          </cell>
        </row>
        <row r="1402">
          <cell r="B1402" t="str">
            <v>F.R. NEVES MATERIAIS ELÉTRICOS</v>
          </cell>
        </row>
        <row r="1403">
          <cell r="B1403" t="str">
            <v>BAZAR E MATL. DE CONSTRUÇÃO PEÃO DE OURO LTDA</v>
          </cell>
        </row>
        <row r="1404">
          <cell r="B1404" t="str">
            <v>DAFONTE VEÍC.TRATORES PEÇAS E SERVIÇOS LTDA</v>
          </cell>
        </row>
        <row r="1405">
          <cell r="B1405" t="str">
            <v>AVVAD, OSÓRIO &amp; FERNANDES ADVOGADOS</v>
          </cell>
        </row>
        <row r="1406">
          <cell r="B1406" t="str">
            <v>OFICINA DAS ÁGUAS DISTRIBUIDORA LTDA</v>
          </cell>
        </row>
        <row r="1407">
          <cell r="B1407" t="str">
            <v>BAZAR REI DAS CORES TINTAS E FERRAGENS LTDA</v>
          </cell>
        </row>
        <row r="1408">
          <cell r="B1408" t="str">
            <v>CITYLIX COMERCIO DE PLASTICOS LTDA</v>
          </cell>
        </row>
        <row r="1409">
          <cell r="B1409" t="str">
            <v>BRUNNO BARGUIL COLLUSSI- ME</v>
          </cell>
        </row>
        <row r="1410">
          <cell r="B1410" t="str">
            <v>SERVIÇOS DE TERRAPL. E MECÂNICA AGRÍCOLA LTDA</v>
          </cell>
        </row>
        <row r="1411">
          <cell r="B1411" t="str">
            <v>MULTIQUIP DO BRASIL COM.IMP.EXP.SERV. LTDA</v>
          </cell>
        </row>
        <row r="1412">
          <cell r="B1412" t="str">
            <v>TRANS-AKEMI TRANSPORTES RODOVIARIOS DE C</v>
          </cell>
        </row>
        <row r="1413">
          <cell r="B1413" t="str">
            <v>VIDROVEC COM. DE VIDROS E ACESSÓRIOS PARA VEICULOS LTDA</v>
          </cell>
        </row>
        <row r="1414">
          <cell r="B1414" t="str">
            <v>BIG VISSION INFORMÁTICA LTDA</v>
          </cell>
        </row>
        <row r="1415">
          <cell r="B1415" t="str">
            <v>J F ATLANTA SERVIÇOS LTDA</v>
          </cell>
        </row>
        <row r="1416">
          <cell r="B1416" t="str">
            <v>VICTOR RAFAEL ALFANO MARTIN</v>
          </cell>
        </row>
        <row r="1417">
          <cell r="B1417" t="str">
            <v>VIDA SAUDÁVEL DISTRIB.DE ÁGUA MINERAL LTDA</v>
          </cell>
        </row>
        <row r="1418">
          <cell r="B1418" t="str">
            <v>TRAVESSIA MATERIAIS DE CONSTRUCAO LTDA</v>
          </cell>
        </row>
        <row r="1419">
          <cell r="B1419" t="str">
            <v>URGENT BOYS S/C LTDA</v>
          </cell>
        </row>
        <row r="1420">
          <cell r="B1420" t="str">
            <v>MALORIENTE CONSTRUCOES LTDA</v>
          </cell>
        </row>
        <row r="1421">
          <cell r="B1421" t="str">
            <v>TAQUARA RIO TINTAS LTDA</v>
          </cell>
        </row>
        <row r="1422">
          <cell r="B1422" t="str">
            <v>VALVAN - SERVICOS DA CONSTRUCOES S/C LTD</v>
          </cell>
        </row>
        <row r="1423">
          <cell r="B1423" t="str">
            <v>VECTOR LASER PLOT SERVIÇOS LTDA</v>
          </cell>
        </row>
        <row r="1424">
          <cell r="B1424" t="str">
            <v>AGROMEC MAQ.IMPLEMENTOS AGRÍCOLAS LTDA</v>
          </cell>
        </row>
        <row r="1425">
          <cell r="B1425" t="str">
            <v>PONTO ROSA DISTRIBUIDORA DE AUTO PECAS L</v>
          </cell>
        </row>
        <row r="1426">
          <cell r="B1426" t="str">
            <v>A.D.J. MATERIAIS DE CONST. CAMARÃO LTDA</v>
          </cell>
        </row>
        <row r="1427">
          <cell r="B1427" t="str">
            <v>CALDEMAR COMÉRCIO E MANUTENÇÃO LTDA-ME</v>
          </cell>
        </row>
        <row r="1428">
          <cell r="B1428" t="str">
            <v>ANGULAR SERVIÇOS FOTOGRÁFICOS LTDA ME</v>
          </cell>
        </row>
        <row r="1429">
          <cell r="B1429" t="str">
            <v>ELETROLAR PADUA UTILIDADES DOMESTICAS LT</v>
          </cell>
        </row>
        <row r="1430">
          <cell r="B1430" t="str">
            <v>FRANCA MARRA TRANSPORTES LTDA</v>
          </cell>
        </row>
        <row r="1431">
          <cell r="B1431" t="str">
            <v>L.M. FERREIRA &amp; CIA LTDA - ME</v>
          </cell>
        </row>
        <row r="1432">
          <cell r="B1432" t="str">
            <v>MARKET LUBE INDUSTRIA E COMERCIO LTDA</v>
          </cell>
        </row>
        <row r="1433">
          <cell r="B1433" t="str">
            <v>SHEILA KENUPP - ME</v>
          </cell>
        </row>
        <row r="1434">
          <cell r="B1434" t="str">
            <v>SCR SINALIZAÇÃO E CONSERVAÇÃO DE RODOVIAS LTDA</v>
          </cell>
        </row>
        <row r="1435">
          <cell r="B1435" t="str">
            <v>MZC DISTR.DE INFORMÁTICA E PAPELARIA</v>
          </cell>
        </row>
        <row r="1436">
          <cell r="B1436" t="str">
            <v>M.F.F. DISTRIBUIDORA DE ALIMENTOS</v>
          </cell>
        </row>
        <row r="1437">
          <cell r="B1437" t="str">
            <v>C.H. NEVES TINTAS LTDA</v>
          </cell>
        </row>
        <row r="1438">
          <cell r="B1438" t="str">
            <v>LOMEL LOCACAO DE MAQ E EQUIPAMENTOS LTDA</v>
          </cell>
        </row>
        <row r="1439">
          <cell r="B1439" t="str">
            <v>OBJ SUPRIMENTOS E PAPELARIA LTDA</v>
          </cell>
        </row>
        <row r="1440">
          <cell r="B1440" t="str">
            <v>MASTERPAV CONSTRUTORA LTDA.</v>
          </cell>
        </row>
        <row r="1441">
          <cell r="B1441" t="str">
            <v>GSRA CONSULTORIA EMPRESARIAL</v>
          </cell>
        </row>
        <row r="1442">
          <cell r="B1442" t="str">
            <v>DABLUEME PRESTADORA DE SERVIÇOS LTDA</v>
          </cell>
        </row>
        <row r="1443">
          <cell r="B1443" t="str">
            <v>MIL-LYNE PRODUTOS DE LIMPEZA LTDA</v>
          </cell>
        </row>
        <row r="1444">
          <cell r="B1444" t="str">
            <v>VAPTANQUE MANUT.VAPORIZAÇÃO LTDA - ME</v>
          </cell>
        </row>
        <row r="1445">
          <cell r="B1445" t="str">
            <v>EDITORA MIRAMAR LTDA</v>
          </cell>
        </row>
        <row r="1446">
          <cell r="B1446" t="str">
            <v>CARLOS ALBERTO PEREIRA SOARES</v>
          </cell>
        </row>
        <row r="1447">
          <cell r="B1447" t="str">
            <v>D.O. - DIARIOS OFICIAIS LTDA</v>
          </cell>
        </row>
        <row r="1448">
          <cell r="B1448" t="str">
            <v>ORGANIZAÇÃO REDE ELÉTRICA ITAÚNA LTDA</v>
          </cell>
        </row>
        <row r="1449">
          <cell r="B1449" t="str">
            <v>OFICINA DO MICRO LTDA</v>
          </cell>
        </row>
        <row r="1450">
          <cell r="B1450" t="str">
            <v>ASPEN ENGENHARIA LTDA</v>
          </cell>
        </row>
        <row r="1451">
          <cell r="B1451" t="str">
            <v>BRINDARTES VISUAIS LTDA</v>
          </cell>
        </row>
        <row r="1452">
          <cell r="B1452" t="str">
            <v>MARIA APARECIDA ALVES VARGAS</v>
          </cell>
        </row>
        <row r="1453">
          <cell r="B1453" t="str">
            <v>OSVALDO CALIXTO DA SILVA - ME</v>
          </cell>
        </row>
        <row r="1454">
          <cell r="B1454" t="str">
            <v>FIRCON CONSTRUÇÃO CIVIL LTDA</v>
          </cell>
        </row>
        <row r="1455">
          <cell r="B1455" t="str">
            <v>JOAVE MATERIAIS DE CONSTRUÇÃO LTDA</v>
          </cell>
        </row>
        <row r="1456">
          <cell r="B1456" t="str">
            <v>IND. C. TRANSP. TERRAPL. E PAV. NARDI LTDA</v>
          </cell>
        </row>
        <row r="1457">
          <cell r="B1457" t="str">
            <v>SHOMEI DO BRASIL LTDA</v>
          </cell>
        </row>
        <row r="1458">
          <cell r="B1458" t="str">
            <v>AMÉRICA INTERNACIONAL DO BRASIL LTDA</v>
          </cell>
        </row>
        <row r="1459">
          <cell r="B1459" t="str">
            <v>DESCART LIMP DISTR.MAT.LIMPEZA LTDA</v>
          </cell>
        </row>
        <row r="1460">
          <cell r="B1460" t="str">
            <v>BPSOLUTIONS LTDA</v>
          </cell>
        </row>
        <row r="1461">
          <cell r="B1461" t="str">
            <v>ÁGUAS PALACE HOTEL PETROLINA LTDA</v>
          </cell>
        </row>
        <row r="1462">
          <cell r="B1462" t="str">
            <v>CESOC - CENTRO ESPEC.SAUDE OCUPACIONAL LTDA</v>
          </cell>
        </row>
        <row r="1463">
          <cell r="B1463" t="str">
            <v>COMAFER COML ALAGOANA DE FERRO LTDA</v>
          </cell>
        </row>
        <row r="1464">
          <cell r="B1464" t="str">
            <v>STEEL CENTER COMERCIAL LTDA</v>
          </cell>
        </row>
        <row r="1465">
          <cell r="B1465" t="str">
            <v>LEYBER TRANSPORTES LTDA-EPP</v>
          </cell>
        </row>
        <row r="1466">
          <cell r="B1466" t="str">
            <v>D.P. MACIEL &amp; CIA LTDA</v>
          </cell>
        </row>
        <row r="1467">
          <cell r="B1467" t="str">
            <v>GUATEMALA COMERCIO DE MADEIRAS LTDA</v>
          </cell>
        </row>
        <row r="1468">
          <cell r="B1468" t="str">
            <v>HIDROPLAN ENGENHARIA E PROJETOS LTDA</v>
          </cell>
        </row>
        <row r="1469">
          <cell r="B1469" t="str">
            <v>CAHU CONTABILIDADE LTDA</v>
          </cell>
        </row>
        <row r="1470">
          <cell r="B1470" t="str">
            <v>COP.COOP.SERVIÇOS CONSTRUÇÃO CIVIL E NAVAL LTDA</v>
          </cell>
        </row>
        <row r="1471">
          <cell r="B1471" t="str">
            <v>M. ANDRADE ADMINISTRAÇÃO DE BENS LTDA</v>
          </cell>
        </row>
        <row r="1472">
          <cell r="B1472" t="str">
            <v>SPT-SONDAGENS &amp; PESQ.TECNOLÓLGICAS LTDA</v>
          </cell>
        </row>
        <row r="1473">
          <cell r="B1473" t="str">
            <v>OLIVEIRA &amp; NOBRE COMERCIO E REPRESENTACAO LTDA</v>
          </cell>
        </row>
        <row r="1474">
          <cell r="B1474" t="str">
            <v>INDÚSTRIA DE CONCRETO ROCHA LTDA - ME</v>
          </cell>
        </row>
        <row r="1475">
          <cell r="B1475" t="str">
            <v>VISIENSE TERRAPLENAGEM LTDA</v>
          </cell>
        </row>
        <row r="1476">
          <cell r="B1476" t="str">
            <v>ADAO CONRADO &amp; PAULO MATOS CONSULTORIA E</v>
          </cell>
        </row>
        <row r="1477">
          <cell r="B1477" t="str">
            <v>RENTAL PARTS DO BRASIL LTDA</v>
          </cell>
        </row>
        <row r="1478">
          <cell r="B1478" t="str">
            <v>JOÃO MARCIANO ROSA NETO</v>
          </cell>
        </row>
        <row r="1479">
          <cell r="B1479" t="str">
            <v>BIRINEPE TRANSPORTES DE CARGAS LTDA</v>
          </cell>
        </row>
        <row r="1480">
          <cell r="B1480" t="str">
            <v>NALAVI PASTELARIA E LANCHONETE LTDA - ME</v>
          </cell>
        </row>
        <row r="1481">
          <cell r="B1481" t="str">
            <v>S M TRANSPORTE E TERRAPLENAGEM-ME</v>
          </cell>
        </row>
        <row r="1482">
          <cell r="B1482" t="str">
            <v>AEROTEC TAXI AÉREO LTDA</v>
          </cell>
        </row>
        <row r="1483">
          <cell r="B1483" t="str">
            <v>SEVERINO CORDEIRO AMARAL-PEDREIRA CORDEI</v>
          </cell>
        </row>
        <row r="1484">
          <cell r="B1484" t="str">
            <v>MACOSUL MATERIAL DE CONSTRUCAO LTDA</v>
          </cell>
        </row>
        <row r="1485">
          <cell r="B1485" t="str">
            <v>ALPHA TERRAPLENAGEM &amp; CONSTRUCOES LTDA</v>
          </cell>
        </row>
        <row r="1486">
          <cell r="B1486" t="str">
            <v>J.D.S. RAMOS FOTOGRAFIAS - ME</v>
          </cell>
        </row>
        <row r="1487">
          <cell r="B1487" t="str">
            <v>EMERSON FERREIRA SARAIVA</v>
          </cell>
        </row>
        <row r="1488">
          <cell r="B1488" t="str">
            <v>G.B.B.M. SERV. PARTICIPAÇÕES LTDA</v>
          </cell>
        </row>
        <row r="1489">
          <cell r="B1489" t="str">
            <v>COMPENSADOS MONREALE LTDA</v>
          </cell>
        </row>
        <row r="1490">
          <cell r="B1490" t="str">
            <v>CENTRO AUTOMOTIVO SAN MARTIN LTDA</v>
          </cell>
        </row>
        <row r="1491">
          <cell r="B1491" t="str">
            <v>MINOL-TEC LTDA EPP</v>
          </cell>
        </row>
        <row r="1492">
          <cell r="B1492" t="str">
            <v>BARITA'S BAR LTDA</v>
          </cell>
        </row>
        <row r="1493">
          <cell r="B1493" t="str">
            <v>D.K. MINAS TRANSPORTES PESADOS LTDA</v>
          </cell>
        </row>
        <row r="1494">
          <cell r="B1494" t="str">
            <v>BANDEIRA HUM CONFECÇÕES LTDA</v>
          </cell>
        </row>
        <row r="1495">
          <cell r="B1495" t="str">
            <v>ATL TRANSPORTES LTDA</v>
          </cell>
        </row>
        <row r="1496">
          <cell r="B1496" t="str">
            <v>MEPAR DE RESENDE MONTAGEM E MANUTENCAO I</v>
          </cell>
        </row>
        <row r="1497">
          <cell r="B1497" t="str">
            <v>CONFECCOES VILA GABRIELA DE ITABORAI LTD</v>
          </cell>
        </row>
        <row r="1498">
          <cell r="B1498" t="str">
            <v>WEST FER COMERCIAL LTDA</v>
          </cell>
        </row>
        <row r="1499">
          <cell r="B1499" t="str">
            <v>CANHEDO BEPPU ENGEN. ASSOCIADOS S/C LTDA</v>
          </cell>
        </row>
        <row r="1500">
          <cell r="B1500" t="str">
            <v>CONSTRUTORA CALMON BARBOSA LTDA</v>
          </cell>
        </row>
        <row r="1501">
          <cell r="B1501" t="str">
            <v>E.L. MORAES FILHO &amp; CIA LTDA</v>
          </cell>
        </row>
        <row r="1502">
          <cell r="B1502" t="str">
            <v>ELIANE TARDIN DE FIGUEIREDO</v>
          </cell>
        </row>
        <row r="1503">
          <cell r="B1503" t="str">
            <v>POSTO A.P. LTDA</v>
          </cell>
        </row>
        <row r="1504">
          <cell r="B1504" t="str">
            <v>MASFA COMÉRCIO DE PEÇAS LTDA</v>
          </cell>
        </row>
        <row r="1505">
          <cell r="B1505" t="str">
            <v>ICALI LTDA</v>
          </cell>
        </row>
        <row r="1506">
          <cell r="B1506" t="str">
            <v>MANGUEIRA DISTRIBUIDORA DE PETRÓLEO LTDA</v>
          </cell>
        </row>
        <row r="1507">
          <cell r="B1507" t="str">
            <v>DCPG DISTRIBUIDORA E COM´PERCIO LTDA-ME</v>
          </cell>
        </row>
        <row r="1508">
          <cell r="B1508" t="str">
            <v>I.R.M. INTERAMERICANA RENTAL MÁQUINAS LTDA</v>
          </cell>
        </row>
        <row r="1509">
          <cell r="B1509" t="str">
            <v>MICRO MANIA INFORMÁTICA LTDA.</v>
          </cell>
        </row>
        <row r="1510">
          <cell r="B1510" t="str">
            <v>ROSENILDO SOARES LIMA</v>
          </cell>
        </row>
        <row r="1511">
          <cell r="B1511" t="str">
            <v>EXPRESSO TERRA MAR LTDA</v>
          </cell>
        </row>
        <row r="1512">
          <cell r="B1512" t="str">
            <v>ROSIRENE MARIA SILVA</v>
          </cell>
        </row>
        <row r="1513">
          <cell r="B1513" t="str">
            <v>FERRAMENTAL MAQ.FERR.PARAFUSOS LTDA</v>
          </cell>
        </row>
        <row r="1514">
          <cell r="B1514" t="str">
            <v>PAVIA BRASIL PAVIMENTOS E VIAS LTDA</v>
          </cell>
        </row>
        <row r="1515">
          <cell r="B1515" t="str">
            <v>CTE LTDA</v>
          </cell>
        </row>
        <row r="1516">
          <cell r="B1516" t="str">
            <v>COMERCIAL MERCADOR LTDA-MEE</v>
          </cell>
        </row>
        <row r="1517">
          <cell r="B1517" t="str">
            <v>JOSEMAR NERY DOS SANTOS</v>
          </cell>
        </row>
        <row r="1518">
          <cell r="B1518" t="str">
            <v>DIPEL 2000 COMÉRCIO DE EMBALAGENS LTDA</v>
          </cell>
        </row>
        <row r="1519">
          <cell r="B1519" t="str">
            <v>ACQUA PLANEJAMENTO HIDR. E CONSTRUÇÕES LTDA</v>
          </cell>
        </row>
        <row r="1520">
          <cell r="B1520" t="str">
            <v>SANDRO PEREIRA DA SILVA</v>
          </cell>
        </row>
        <row r="1521">
          <cell r="B1521" t="str">
            <v>RIO MAQUINAS E EQUIPAMENTOS LTDA.</v>
          </cell>
        </row>
        <row r="1522">
          <cell r="B1522" t="str">
            <v>MARIANI CONSTANCIO SALES</v>
          </cell>
        </row>
        <row r="1523">
          <cell r="B1523" t="str">
            <v>ANDRÉ RICARDO  DE ALMEIDA VICENTE</v>
          </cell>
        </row>
        <row r="1524">
          <cell r="B1524" t="str">
            <v>MARIA MAGALI DOS SANTOS</v>
          </cell>
        </row>
        <row r="1525">
          <cell r="B1525" t="str">
            <v>BENI JORDAO</v>
          </cell>
        </row>
        <row r="1526">
          <cell r="B1526" t="str">
            <v>INDÚSTRIA E COM.DE COLCHÕES TERRA LTDA</v>
          </cell>
        </row>
        <row r="1527">
          <cell r="B1527" t="str">
            <v>RM ASSESSORIA EMPRESARIAL LTDA</v>
          </cell>
        </row>
        <row r="1528">
          <cell r="B1528" t="str">
            <v>COSAMPA PROJETOS E CONSTRUÇÕES LTDA</v>
          </cell>
        </row>
        <row r="1529">
          <cell r="B1529" t="str">
            <v>GUIL MATERIAIS DE CONSTRUÇÃO LTDA</v>
          </cell>
        </row>
        <row r="1530">
          <cell r="B1530" t="str">
            <v>COMERCIAL ANIDEM LTDA</v>
          </cell>
        </row>
        <row r="1531">
          <cell r="B1531" t="str">
            <v>COMERCIAL ELÉTRICA UBAENSE LTDA</v>
          </cell>
        </row>
        <row r="1532">
          <cell r="B1532" t="str">
            <v>HARDCOM COMERCIO E TECNOLOGIA LTDA</v>
          </cell>
        </row>
        <row r="1533">
          <cell r="B1533" t="str">
            <v>HARDCOM COMERCIO E TECNOLOGIA LTDA</v>
          </cell>
        </row>
        <row r="1534">
          <cell r="B1534" t="str">
            <v>PAULO TAKUMA OHATA - ME</v>
          </cell>
        </row>
        <row r="1535">
          <cell r="B1535" t="str">
            <v>TREVO PETROLEO LTDA</v>
          </cell>
        </row>
        <row r="1536">
          <cell r="B1536" t="str">
            <v>INTEGRAÇÃO PETRÓLEO LTDA</v>
          </cell>
        </row>
        <row r="1537">
          <cell r="B1537" t="str">
            <v>E.R. COSTA EMPREITEIRA LTDA</v>
          </cell>
        </row>
        <row r="1538">
          <cell r="B1538" t="str">
            <v>PROJETO CALHAS COMÉRCIO E SERVIÇOS LTDA</v>
          </cell>
        </row>
        <row r="1539">
          <cell r="B1539" t="str">
            <v>S.J. CONSTRUÇÕES E MONTAGENS LTDA</v>
          </cell>
        </row>
        <row r="1540">
          <cell r="B1540" t="str">
            <v>MERCANTIL ELETROLAR DE CAXIAS COM.REP.LTDA</v>
          </cell>
        </row>
        <row r="1541">
          <cell r="B1541" t="str">
            <v>AILTON DA SILVA FERREIRA</v>
          </cell>
        </row>
        <row r="1542">
          <cell r="B1542" t="str">
            <v>PERFORMER PC COMERCIO DE EQUIPAMENTOS LT</v>
          </cell>
        </row>
        <row r="1543">
          <cell r="B1543" t="str">
            <v>RESTAURANTE DOM PEDRO LTDA</v>
          </cell>
        </row>
        <row r="1544">
          <cell r="B1544" t="str">
            <v>LUIZ MARTINS SERVICOS TECNICOS TOPOGRAFI</v>
          </cell>
        </row>
        <row r="1545">
          <cell r="B1545" t="str">
            <v>MACOBEL ADM. CONS. E REFORMAS LTDA</v>
          </cell>
        </row>
        <row r="1546">
          <cell r="B1546" t="str">
            <v>FRANÇA´S DE ANGRA LOCAÇÕES E SERVIÇOS LTDA</v>
          </cell>
        </row>
        <row r="1547">
          <cell r="B1547" t="str">
            <v>BERGHER ADVOGADOS ASSOCIADOS</v>
          </cell>
        </row>
        <row r="1548">
          <cell r="B1548" t="str">
            <v>J.C.S. PEREIRA COM. E SERVIÇOS DE PINTURA</v>
          </cell>
        </row>
        <row r="1549">
          <cell r="B1549" t="str">
            <v>NINO'S GRILL CHURRASCARIA LTDA</v>
          </cell>
        </row>
        <row r="1550">
          <cell r="B1550" t="str">
            <v>TECFIN-TEC.COMERCIAL DE ACIONAMENTOS LTDA</v>
          </cell>
        </row>
        <row r="1551">
          <cell r="B1551" t="str">
            <v>NOVA SUPPLY COMERCIAL LTDA</v>
          </cell>
        </row>
        <row r="1552">
          <cell r="B1552" t="str">
            <v>PRÉ FORTE INDÚSTRIA E COMÉRCIO LTDA</v>
          </cell>
        </row>
        <row r="1553">
          <cell r="B1553" t="str">
            <v>COPEDIL COMERCIO DE PEDRAS ITAPERUNA LTD</v>
          </cell>
        </row>
        <row r="1554">
          <cell r="B1554" t="str">
            <v>FORTE ENGENHARIA LTDA</v>
          </cell>
        </row>
        <row r="1555">
          <cell r="B1555" t="str">
            <v>GASMETANO DO BRASIL LIMITADA</v>
          </cell>
        </row>
        <row r="1556">
          <cell r="B1556" t="str">
            <v>AUTO POSTO IMPERADOR III LTDA</v>
          </cell>
        </row>
        <row r="1557">
          <cell r="B1557" t="str">
            <v>ENIMED ENGENHARIA E INSTALAÇÕES HOSPITALARES LTDA.</v>
          </cell>
        </row>
        <row r="1558">
          <cell r="B1558" t="str">
            <v>SUPER AUTO-TRUCK CENTER PADUA LTDA</v>
          </cell>
        </row>
        <row r="1559">
          <cell r="B1559" t="str">
            <v>TUBOMAQ EQUIP.MATERIAIS CONSTRUCAO LTDA</v>
          </cell>
        </row>
        <row r="1560">
          <cell r="B1560" t="str">
            <v>TANIA PEREIRA SILVA GONCALVES - CRISTAL</v>
          </cell>
        </row>
        <row r="1561">
          <cell r="B1561" t="str">
            <v>FAT RIO DISTRIBUIDORA E BAZAR LTDA</v>
          </cell>
        </row>
        <row r="1562">
          <cell r="B1562" t="str">
            <v>METALÚRGICA FORTE MUNDIAL LTDA.</v>
          </cell>
        </row>
        <row r="1563">
          <cell r="B1563" t="str">
            <v>VENÂNCIO LOC.CONSTR.SERVICOS LTDA</v>
          </cell>
        </row>
        <row r="1564">
          <cell r="B1564" t="str">
            <v>VERITAS DE ITABORAÍ PROJETOS E CONSTRUÇÕES LTDA</v>
          </cell>
        </row>
        <row r="1565">
          <cell r="B1565" t="str">
            <v>D.M. CONSULTORIA E REFORMAS LTDA</v>
          </cell>
        </row>
        <row r="1566">
          <cell r="B1566" t="str">
            <v>SILK MARCO COMERCIO E REPRESENTACOES LTD</v>
          </cell>
        </row>
        <row r="1567">
          <cell r="B1567" t="str">
            <v>SUPRICEL LOGÍSTICA LTDA</v>
          </cell>
        </row>
        <row r="1568">
          <cell r="B1568" t="str">
            <v>RK ASSESSORIA AMBIENTAL LTDA</v>
          </cell>
        </row>
        <row r="1569">
          <cell r="B1569" t="str">
            <v>ENNE CONSTRUÇÕES LTDA</v>
          </cell>
        </row>
        <row r="1570">
          <cell r="B1570" t="str">
            <v>DGA INFORMÁTICA</v>
          </cell>
        </row>
        <row r="1571">
          <cell r="B1571" t="str">
            <v>UNIVERSAL INFORMÁTICA LTDA</v>
          </cell>
        </row>
        <row r="1572">
          <cell r="B1572" t="str">
            <v>FEIRÃO RIO MOBILAR LTDA</v>
          </cell>
        </row>
        <row r="1573">
          <cell r="B1573" t="str">
            <v>J.H. MONTEIRO PINTO</v>
          </cell>
        </row>
        <row r="1574">
          <cell r="B1574" t="str">
            <v>BATISTA BALBINO COM. E PREST. DE SERVIÇOS LTDA</v>
          </cell>
        </row>
        <row r="1575">
          <cell r="B1575" t="str">
            <v>STONENGE CONS.PROJ.ENGENHARIA LTDA</v>
          </cell>
        </row>
        <row r="1576">
          <cell r="B1576" t="str">
            <v>C.A. LEITE RESISTÊNCIAS</v>
          </cell>
        </row>
        <row r="1577">
          <cell r="B1577" t="str">
            <v>RJR DE GUAPIMIRIM REFEICOES INDUSTRIAIS</v>
          </cell>
        </row>
        <row r="1578">
          <cell r="B1578" t="str">
            <v>GERALDO JOSE CARDOSO OFICINA</v>
          </cell>
        </row>
        <row r="1579">
          <cell r="B1579" t="str">
            <v>GEFCO DO BRASILTDA</v>
          </cell>
        </row>
        <row r="1580">
          <cell r="B1580" t="str">
            <v>DILÉSIO ANTÔNIO DE SOUZA COM.REP.SERV.ME</v>
          </cell>
        </row>
        <row r="1581">
          <cell r="B1581" t="str">
            <v>W.P.R. SALGADOS E LANCHES LTDA. - ME</v>
          </cell>
        </row>
        <row r="1582">
          <cell r="B1582" t="str">
            <v>C.COSTA GONCALVES ARTEFATOS DE CIMENTO</v>
          </cell>
        </row>
        <row r="1583">
          <cell r="B1583" t="str">
            <v>PINHEIROS DA AGUA BRANCA LTDA</v>
          </cell>
        </row>
        <row r="1584">
          <cell r="B1584" t="str">
            <v>SELF IMÓVEIS LTDA.</v>
          </cell>
        </row>
        <row r="1585">
          <cell r="B1585" t="str">
            <v>TUBOS BRASIL LTDA</v>
          </cell>
        </row>
        <row r="1586">
          <cell r="B1586" t="str">
            <v>ADRAFIL COMERCIO DE PECAS LTDA</v>
          </cell>
        </row>
        <row r="1587">
          <cell r="B1587" t="str">
            <v>MEDICAL AIR COMPRESSORES &amp; VÁCUO LTDA</v>
          </cell>
        </row>
        <row r="1588">
          <cell r="B1588" t="str">
            <v>AUTO CENTER AUGENI LTDA.</v>
          </cell>
        </row>
        <row r="1589">
          <cell r="B1589" t="str">
            <v>FLUMI TRUCK IMPLEMENTOS RODOVIÁRIOS LTDA</v>
          </cell>
        </row>
        <row r="1590">
          <cell r="B1590" t="str">
            <v>SASCAR TECNOLOGIA E SEGURANÇA AUTOMOTIVA LTDA</v>
          </cell>
        </row>
        <row r="1591">
          <cell r="B1591" t="str">
            <v>GMC SERV.E MANUTENÇÃO DE EQUIPAMENTOS LTDA</v>
          </cell>
        </row>
        <row r="1592">
          <cell r="B1592" t="str">
            <v>NITERBOR BORRACHA LTDA</v>
          </cell>
        </row>
        <row r="1593">
          <cell r="B1593" t="str">
            <v>SJ SANTOS OLIVEIRA</v>
          </cell>
        </row>
        <row r="1594">
          <cell r="B1594" t="str">
            <v>LORINHO BOMBAS INJETORAS LTDA - ME</v>
          </cell>
        </row>
        <row r="1595">
          <cell r="B1595" t="str">
            <v>J.R. VASCONCELOS SILVA</v>
          </cell>
        </row>
        <row r="1596">
          <cell r="B1596" t="str">
            <v>R.D. CONSTRUÇÕES</v>
          </cell>
        </row>
        <row r="1597">
          <cell r="B1597" t="str">
            <v>AUTO LOCADORA CUIABA LTDA</v>
          </cell>
        </row>
        <row r="1598">
          <cell r="B1598" t="str">
            <v>M.GOMES DE AZEVEDO MOBARAK-ME</v>
          </cell>
        </row>
        <row r="1599">
          <cell r="B1599" t="str">
            <v>ANDRADE &amp; RUYS LTDA</v>
          </cell>
        </row>
        <row r="1600">
          <cell r="B1600" t="str">
            <v>C.A.MARTINS SERRALHERIA - ME</v>
          </cell>
        </row>
        <row r="1601">
          <cell r="B1601" t="str">
            <v>TECDEZ SERVIÇOS TÉCNICOS LTDA</v>
          </cell>
        </row>
        <row r="1602">
          <cell r="B1602" t="str">
            <v>DAMIÃO JOSÉ DA SILVA</v>
          </cell>
        </row>
        <row r="1603">
          <cell r="B1603" t="str">
            <v>AREAL NOVO SÉCULO DE SEROPÉDICA LTDA</v>
          </cell>
        </row>
        <row r="1604">
          <cell r="B1604" t="str">
            <v>G.M.MOULIN CONSTRUCOES E COMERCIO LTDA</v>
          </cell>
        </row>
        <row r="1605">
          <cell r="B1605" t="str">
            <v>NOVO MILÊNIO MUDANÇAS &amp; TRANSPORTES LTDA</v>
          </cell>
        </row>
        <row r="1606">
          <cell r="B1606" t="str">
            <v>IMPÉRIO DAS BOMBAS LTDA</v>
          </cell>
        </row>
        <row r="1607">
          <cell r="B1607" t="str">
            <v>VIAÇÃO SANTO ANTÔNIO DE PÁDUA LTDA-ME</v>
          </cell>
        </row>
        <row r="1608">
          <cell r="B1608" t="str">
            <v>ANTONIO CARLOS DE A. SILVA EDIFICAÇÃO</v>
          </cell>
        </row>
        <row r="1609">
          <cell r="B1609" t="str">
            <v>FAMILY TRANSPORTES LTDA</v>
          </cell>
        </row>
        <row r="1610">
          <cell r="B1610" t="str">
            <v>W &amp; W. T. CIMENTEIRA IND. COM. DE MATL. DE CONSTRUÇÃO LTDA</v>
          </cell>
        </row>
        <row r="1611">
          <cell r="B1611" t="str">
            <v>GRÁFICA E PAPELARIA EDNIL LTDA-ME</v>
          </cell>
        </row>
        <row r="1612">
          <cell r="B1612" t="str">
            <v>ANA SIMONE NASCIMENTO CASTRO</v>
          </cell>
        </row>
        <row r="1613">
          <cell r="B1613" t="str">
            <v>EDSON MARCOS GALDINO</v>
          </cell>
        </row>
        <row r="1614">
          <cell r="B1614" t="str">
            <v>TRANSFENIX TRANSPORTES RODOVIARIOS LTDA</v>
          </cell>
        </row>
        <row r="1615">
          <cell r="B1615" t="str">
            <v>BIOSIGN ARTES GRÁFICAS LTDA ME</v>
          </cell>
        </row>
        <row r="1616">
          <cell r="B1616" t="str">
            <v>CONSUTOP CONSULTORIA E TOPOGRAFIA LTDA</v>
          </cell>
        </row>
        <row r="1617">
          <cell r="B1617" t="str">
            <v>SANEPAN SERV.URBAN.REPRESENTAÇÃO LTDA</v>
          </cell>
        </row>
        <row r="1618">
          <cell r="B1618" t="str">
            <v>JODIESEL CAMINHÕES LTDA</v>
          </cell>
        </row>
        <row r="1619">
          <cell r="B1619" t="str">
            <v>NARCISO MENDONÇA COM. PEÇAS ACESS.SERVIÇOS LTDA</v>
          </cell>
        </row>
        <row r="1620">
          <cell r="B1620" t="str">
            <v>J.J.S. BORRACH.MOLAS REI DO VILAR 2009 LTDA</v>
          </cell>
        </row>
        <row r="1621">
          <cell r="B1621" t="str">
            <v>OXIPENHA GASES E EQUIPAMENTOS LTDA</v>
          </cell>
        </row>
        <row r="1622">
          <cell r="B1622" t="str">
            <v>PC ZANELLI LTDA</v>
          </cell>
        </row>
        <row r="1623">
          <cell r="B1623" t="str">
            <v>R.SCHUNCH CONSTRUÇÕES LTDA</v>
          </cell>
        </row>
        <row r="1624">
          <cell r="B1624" t="str">
            <v>REUMALITA BRAGA LEITÃO</v>
          </cell>
        </row>
        <row r="1625">
          <cell r="B1625" t="str">
            <v>AUTO POSTO JOTI LTDA</v>
          </cell>
        </row>
        <row r="1626">
          <cell r="B1626" t="str">
            <v>MULTICEL CELULARES</v>
          </cell>
        </row>
        <row r="1627">
          <cell r="B1627" t="str">
            <v>RENNE MAZZONI - EPP</v>
          </cell>
        </row>
        <row r="1628">
          <cell r="B1628" t="str">
            <v>PENHAFER DISTRIBUIDORA LTDA - ME</v>
          </cell>
        </row>
        <row r="1629">
          <cell r="B1629" t="str">
            <v>CONSULTECH - PRODUTOS, SERVIÇOS E REPRESENTAÇÕES LTDA</v>
          </cell>
        </row>
        <row r="1630">
          <cell r="B1630" t="str">
            <v>MAD CENTRO LTDA</v>
          </cell>
        </row>
        <row r="1631">
          <cell r="B1631" t="str">
            <v>DATACAD INFORMÁTICA LTDA</v>
          </cell>
        </row>
        <row r="1632">
          <cell r="B1632" t="str">
            <v>M.V. SOARES FALCÃO</v>
          </cell>
        </row>
        <row r="1633">
          <cell r="B1633" t="str">
            <v>ALDRI PAPELARIA E INFORMÁTICA</v>
          </cell>
        </row>
        <row r="1634">
          <cell r="B1634" t="str">
            <v>J.C.A.S. VEICULOS LTDA</v>
          </cell>
        </row>
        <row r="1635">
          <cell r="B1635" t="str">
            <v>MASTER GENIUS 2001 COM. INSTALAÇÃO LTDA</v>
          </cell>
        </row>
        <row r="1636">
          <cell r="B1636" t="str">
            <v>ATUAL RELOGIOS DE PONTO LTDA</v>
          </cell>
        </row>
        <row r="1637">
          <cell r="B1637" t="str">
            <v>HOUSE MAKE MATERIAIS CONSTRUÇÃO LTDA</v>
          </cell>
        </row>
        <row r="1638">
          <cell r="B1638" t="str">
            <v>SANDRA APARECIDA SILVA DUARTE GARCIA</v>
          </cell>
        </row>
        <row r="1639">
          <cell r="B1639" t="str">
            <v>MEGASHOW</v>
          </cell>
        </row>
        <row r="1640">
          <cell r="B1640" t="str">
            <v>DIOGO IND.E CONST. LTDA</v>
          </cell>
        </row>
        <row r="1641">
          <cell r="B1641" t="str">
            <v>MR. PACK</v>
          </cell>
        </row>
        <row r="1642">
          <cell r="B1642" t="str">
            <v>AUTO POSTO JATIENSE LTDA</v>
          </cell>
        </row>
        <row r="1643">
          <cell r="B1643" t="str">
            <v>LÍDER PRESTADORA DE SERVIÇOS LTDA</v>
          </cell>
        </row>
        <row r="1644">
          <cell r="B1644" t="str">
            <v>RIO SAMPA MADEIRAS LTDA</v>
          </cell>
        </row>
        <row r="1645">
          <cell r="B1645" t="str">
            <v>EXTERMITEC DEDETIZADORA E CONSERVADORA LTDA</v>
          </cell>
        </row>
        <row r="1646">
          <cell r="B1646" t="str">
            <v>CENTRO DO IMPERIO MATERIAIS DE CONSTRUCA</v>
          </cell>
        </row>
        <row r="1647">
          <cell r="B1647" t="str">
            <v>COMERCIO DE PEDRAS IRMAOS FRAUCHES LTDA</v>
          </cell>
        </row>
        <row r="1648">
          <cell r="B1648" t="str">
            <v>RIVI MULTITECH INFORMÁTICA LTDA</v>
          </cell>
        </row>
        <row r="1649">
          <cell r="B1649" t="str">
            <v>VALÉRIA M. CAVAGUTI AUTO PEÇAS -ME</v>
          </cell>
        </row>
        <row r="1650">
          <cell r="B1650" t="str">
            <v>POSTO DE GASOLINA DO CAPITAO NA POSSE LTDA</v>
          </cell>
        </row>
        <row r="1651">
          <cell r="B1651" t="str">
            <v>SANTOS DA CAL MATERIAL DE CONSTRUÇAO LTDA</v>
          </cell>
        </row>
        <row r="1652">
          <cell r="B1652" t="str">
            <v>DIBRAN RIO DISTRIBUIDORA LTDA</v>
          </cell>
        </row>
        <row r="1653">
          <cell r="B1653" t="str">
            <v>J.L. SANTOS ANTUNES COM.SERVICOS LTDA</v>
          </cell>
        </row>
        <row r="1654">
          <cell r="B1654" t="str">
            <v>PROTIROUPAS CONF. E COMERCIO LTDA</v>
          </cell>
        </row>
        <row r="1655">
          <cell r="B1655" t="str">
            <v>ALVARO TEIXEIRA MAT. DE CONST. LTDA</v>
          </cell>
        </row>
        <row r="1656">
          <cell r="B1656" t="str">
            <v>HOTEL JK LTDA</v>
          </cell>
        </row>
        <row r="1657">
          <cell r="B1657" t="str">
            <v>ANINST EQUIPAMENTOS E SERVIÇOS LTDA</v>
          </cell>
        </row>
        <row r="1658">
          <cell r="B1658" t="str">
            <v>IRF GOLDEN IMAGING COM.SERVICOS LTDA</v>
          </cell>
        </row>
        <row r="1659">
          <cell r="B1659" t="str">
            <v>ESTUB SISTEMAS CONSTRUTIVOS LTDA</v>
          </cell>
        </row>
        <row r="1660">
          <cell r="B1660" t="str">
            <v>RODOVIAS EDITORA E PUBLICACOES LTDA</v>
          </cell>
        </row>
        <row r="1661">
          <cell r="B1661" t="str">
            <v>LUMIL EQUIPAMENTOS E SERVIÇOS LTDA-ME</v>
          </cell>
        </row>
        <row r="1662">
          <cell r="B1662" t="str">
            <v>FORTEX DE IGUACU MATERIAIS DE CONSTRUCAO</v>
          </cell>
        </row>
        <row r="1663">
          <cell r="B1663" t="str">
            <v>J.K. TELECOMUNICAÇÃO LTDA</v>
          </cell>
        </row>
        <row r="1664">
          <cell r="B1664" t="str">
            <v>NEW HAND DO BRASIL-ARTEF.SEG.INDUSTRIAL LTDA</v>
          </cell>
        </row>
        <row r="1665">
          <cell r="B1665" t="str">
            <v>PIONEER COMPUTADORES LTDA</v>
          </cell>
        </row>
        <row r="1666">
          <cell r="B1666" t="str">
            <v>ARAMIS S. VIEIRA - ME</v>
          </cell>
        </row>
        <row r="1667">
          <cell r="B1667" t="str">
            <v>LOCATERRA LOCAÇÃO E TERRAPLANAGENS LTDA.</v>
          </cell>
        </row>
        <row r="1668">
          <cell r="B1668" t="str">
            <v>G DINIS DA SILVA SERVICOS DE TRANSPORTES</v>
          </cell>
        </row>
        <row r="1669">
          <cell r="B1669" t="str">
            <v>JOSÉ ANDRÉ MONTEIRO BARBALHO</v>
          </cell>
        </row>
        <row r="1670">
          <cell r="B1670" t="str">
            <v>CONSTRUTORA E MAT.CONSTRUCAO NOVA SEROMA</v>
          </cell>
        </row>
        <row r="1671">
          <cell r="B1671" t="str">
            <v>GEOCOM COMERCIAL LTDA</v>
          </cell>
        </row>
        <row r="1672">
          <cell r="B1672" t="str">
            <v>HIRATA CONSTRUTORA LTDA</v>
          </cell>
        </row>
        <row r="1673">
          <cell r="B1673" t="str">
            <v>SERJ - EQUIPAMENTOS DE PROTEÇÃO INDIVIDUAL LTDA</v>
          </cell>
        </row>
        <row r="1674">
          <cell r="B1674" t="str">
            <v>RESITEC DE TERESÓPOLIS CONSTRUÇÕES LTDA</v>
          </cell>
        </row>
        <row r="1675">
          <cell r="B1675" t="str">
            <v>VERA LUCIA MARTENDAL RIBEIRO - ME</v>
          </cell>
        </row>
        <row r="1676">
          <cell r="B1676" t="str">
            <v>LOKCENTER COMÉRCIO E SERVIÇOS LTDA</v>
          </cell>
        </row>
        <row r="1677">
          <cell r="B1677" t="str">
            <v>ICAGEPLAMINAS IND. COM. GESSO PLACAS LTDA</v>
          </cell>
        </row>
        <row r="1678">
          <cell r="B1678" t="str">
            <v>RR.PNEUS</v>
          </cell>
        </row>
        <row r="1679">
          <cell r="B1679" t="str">
            <v>ECO-BLASTING SERVIÇOS E COMÉRCIO LTDA</v>
          </cell>
        </row>
        <row r="1680">
          <cell r="B1680" t="str">
            <v>STALL-UP TENDAS E BARRACAS LTDA</v>
          </cell>
        </row>
        <row r="1681">
          <cell r="B1681" t="str">
            <v>SIMONE DE CÁSSIA LARES FREITAS-ME</v>
          </cell>
        </row>
        <row r="1682">
          <cell r="B1682" t="str">
            <v>TRANSRODRIGO TRANSP. E TERRAPLANAGEM LTDA</v>
          </cell>
        </row>
        <row r="1683">
          <cell r="B1683" t="str">
            <v>ROBERTO TEIXEIRA SHOW PRODUÇÕES LTDA</v>
          </cell>
        </row>
        <row r="1684">
          <cell r="B1684" t="str">
            <v>N.M.R. SOUZA SERVICOS DE ALIMENTACAO</v>
          </cell>
        </row>
        <row r="1685">
          <cell r="B1685" t="str">
            <v>CORTE E DOBRA CENTRAL DE SERV. E COMÉRCIO LTDA</v>
          </cell>
        </row>
        <row r="1686">
          <cell r="B1686" t="str">
            <v>C C DIESEL LTDA</v>
          </cell>
        </row>
        <row r="1687">
          <cell r="B1687" t="str">
            <v>SCAR RIO PEÇAS E SERVIÇOS LTDA</v>
          </cell>
        </row>
        <row r="1688">
          <cell r="B1688" t="str">
            <v>JAM 2000 SERV. EMP. LTDA</v>
          </cell>
        </row>
        <row r="1689">
          <cell r="B1689" t="str">
            <v>COMERCIAL FERANI LTDA</v>
          </cell>
        </row>
        <row r="1690">
          <cell r="B1690" t="str">
            <v>L.C. MASTER DIESEL AUTO PEÇAS LTDA</v>
          </cell>
        </row>
        <row r="1691">
          <cell r="B1691" t="str">
            <v>HABA BRINDE LTDA</v>
          </cell>
        </row>
        <row r="1692">
          <cell r="B1692" t="str">
            <v>ALL MAX SERVICE LTDA</v>
          </cell>
        </row>
        <row r="1693">
          <cell r="B1693" t="str">
            <v>GESSALMAR INDÚSTRIA E COMÉRCIO LTDA.</v>
          </cell>
        </row>
        <row r="1694">
          <cell r="B1694" t="str">
            <v>CAIRO POÇOS ARTESIANOS LTDA</v>
          </cell>
        </row>
        <row r="1695">
          <cell r="B1695" t="str">
            <v>PLUVITERM IMPERMEAB. E ISOLANTES LTDA</v>
          </cell>
        </row>
        <row r="1696">
          <cell r="B1696" t="str">
            <v>JABOATAO FERRO E ACO LTDA</v>
          </cell>
        </row>
        <row r="1697">
          <cell r="B1697" t="str">
            <v>PIERRE TRANSPORTE RODOVIARIO E CARGAS LT</v>
          </cell>
        </row>
        <row r="1698">
          <cell r="B1698" t="str">
            <v>CHIPSET DB INFORMÁTICA LTDA</v>
          </cell>
        </row>
        <row r="1699">
          <cell r="B1699" t="str">
            <v>A.C. DOS SANTOS MATERIAIS DE CONSTRUÇÃO -ME</v>
          </cell>
        </row>
        <row r="1700">
          <cell r="B1700" t="str">
            <v>LIDERANÇA PLACAS E SERVIÇOS LTDA.</v>
          </cell>
        </row>
        <row r="1701">
          <cell r="B1701" t="str">
            <v>HIDRONEX COMERCIAL LTDA</v>
          </cell>
        </row>
        <row r="1702">
          <cell r="B1702" t="str">
            <v>FAL ENGENHARIA E CONSULTORIA S/C LTDA</v>
          </cell>
        </row>
        <row r="1703">
          <cell r="B1703" t="str">
            <v>SOIMOVEIS ADMINISTRACAO DE BENS</v>
          </cell>
        </row>
        <row r="1704">
          <cell r="B1704" t="str">
            <v>MICRO SYSTEM PROCESSAMENTO DE DADOS LTDA</v>
          </cell>
        </row>
        <row r="1705">
          <cell r="B1705" t="str">
            <v>ROBSON S. RIBEIRO SERRALHERIA</v>
          </cell>
        </row>
        <row r="1706">
          <cell r="B1706" t="str">
            <v>CENTER AR REFRIGERAÇÃO COM. E IMP. LTDA</v>
          </cell>
        </row>
        <row r="1707">
          <cell r="B1707" t="str">
            <v>CENTRO DE ESTUDOS E PROD. EM PERÍCIA ECONÔMICA DO EST. RJ LT</v>
          </cell>
        </row>
        <row r="1708">
          <cell r="B1708" t="str">
            <v>TRANSINAL COMERCIO E SERVICOS LTDA.</v>
          </cell>
        </row>
        <row r="1709">
          <cell r="B1709" t="str">
            <v>W.G. NUNES - ME</v>
          </cell>
        </row>
        <row r="1710">
          <cell r="B1710" t="str">
            <v>ISAVITORIA TRANSPORTES E CONSTRUÇÃO CIVIL LTDA.</v>
          </cell>
        </row>
        <row r="1711">
          <cell r="B1711" t="str">
            <v>COSTA CABRAL CONSTRUCOES LTDA</v>
          </cell>
        </row>
        <row r="1712">
          <cell r="B1712" t="str">
            <v>SUPERBOMB SERV. DE CONCRETAGEM LTDA</v>
          </cell>
        </row>
        <row r="1713">
          <cell r="B1713" t="str">
            <v>MOVIMENTO DOS PINCÉIS COMÉRCIO DE MATS DE CONSTRUÇÃO LTDA</v>
          </cell>
        </row>
        <row r="1714">
          <cell r="B1714" t="str">
            <v>TOLLER CONSULTORIA DE ENG S/C LTDA</v>
          </cell>
        </row>
        <row r="1715">
          <cell r="B1715" t="str">
            <v>PRIMOS ARTES GRAFICAS LTDA</v>
          </cell>
        </row>
        <row r="1716">
          <cell r="B1716" t="str">
            <v>DADO BARRA DIST. DE MATERIAIS DE CONSTRUÇÃO LTDA</v>
          </cell>
        </row>
        <row r="1717">
          <cell r="B1717" t="str">
            <v>REX-REYNOLD CORRENTES INDUSTRIAIS LTDA</v>
          </cell>
        </row>
        <row r="1718">
          <cell r="B1718" t="str">
            <v>HIDROLUMEN CONSTRUTORA LTDA</v>
          </cell>
        </row>
        <row r="1719">
          <cell r="B1719" t="str">
            <v>BEMBRAZIL IND COM PRODS INFORMÁTICA LTDA</v>
          </cell>
        </row>
        <row r="1720">
          <cell r="B1720" t="str">
            <v>QUATTROFOGLIE EQUIP.IND.ELÉTRICOS LTDA</v>
          </cell>
        </row>
        <row r="1721">
          <cell r="B1721" t="str">
            <v>GUAFER COMERCIAL DE FERRO E ACO LTDA</v>
          </cell>
        </row>
        <row r="1722">
          <cell r="B1722" t="str">
            <v>RAMOS DE SANTA CRUZ PRODUTOS ALIMENTÍCIOS LTDA</v>
          </cell>
        </row>
        <row r="1723">
          <cell r="B1723" t="str">
            <v>BRUNO E FIGUEIREDO ADVOGADOS</v>
          </cell>
        </row>
        <row r="1724">
          <cell r="B1724" t="str">
            <v>AMORIM BARRETO ENGENHARIA LTDA</v>
          </cell>
        </row>
        <row r="1725">
          <cell r="B1725" t="str">
            <v>I.MARIA DE OLIVEIRA</v>
          </cell>
        </row>
        <row r="1726">
          <cell r="B1726" t="str">
            <v>COOPLIMPAH-COOP SERV.LIMPEZA,ASSEIO E HIGIENE</v>
          </cell>
        </row>
        <row r="1727">
          <cell r="B1727" t="str">
            <v>VINIFER COMÉRCIO DE FERRO LTDA</v>
          </cell>
        </row>
        <row r="1728">
          <cell r="B1728" t="str">
            <v>FIDELITY SERVICES S/C LTDA</v>
          </cell>
        </row>
        <row r="1729">
          <cell r="B1729" t="str">
            <v>INECTEL COM.EQUIP.CONSTR.TELEF. LTDA - ME</v>
          </cell>
        </row>
        <row r="1730">
          <cell r="B1730" t="str">
            <v>ANTONIO ROBERTO DA SILVA HOTEL</v>
          </cell>
        </row>
        <row r="1731">
          <cell r="B1731" t="str">
            <v>RS RADIER ENGENHARIA E COMÉRCIO LTDA</v>
          </cell>
        </row>
        <row r="1732">
          <cell r="B1732" t="str">
            <v>F.P.VALLE ALUGUEL DE EQUIPAMENTOS - ME</v>
          </cell>
        </row>
        <row r="1733">
          <cell r="B1733" t="str">
            <v>MULTILINE TRANSPORTES LTDA</v>
          </cell>
        </row>
        <row r="1734">
          <cell r="B1734" t="str">
            <v>CELSO ALVES DOS SANTOS - ME</v>
          </cell>
        </row>
        <row r="1735">
          <cell r="B1735" t="str">
            <v>FRANSMAQUINAS LTDA</v>
          </cell>
        </row>
        <row r="1736">
          <cell r="B1736" t="str">
            <v>OFICINA DO PAPEL DE BOM JESUS COM.PAPELA</v>
          </cell>
        </row>
        <row r="1737">
          <cell r="B1737" t="str">
            <v>GEMAQ TRANSPORTADORA E COMÉRCIO LTDA</v>
          </cell>
        </row>
        <row r="1738">
          <cell r="B1738" t="str">
            <v>GRAPHIC DESIGN PUBLICIDADE E PROMOÇÕES LTDA</v>
          </cell>
        </row>
        <row r="1739">
          <cell r="B1739" t="str">
            <v>PLACAR 2000 BAZAR LTDA</v>
          </cell>
        </row>
        <row r="1740">
          <cell r="B1740" t="str">
            <v>TIÉ COMERCIAL LTDA</v>
          </cell>
        </row>
        <row r="1741">
          <cell r="B1741" t="str">
            <v>ECLIPSE CONSTRUTORA LTDA</v>
          </cell>
        </row>
        <row r="1742">
          <cell r="B1742" t="str">
            <v>EXPRESSO VITALCAR LTDA.</v>
          </cell>
        </row>
        <row r="1743">
          <cell r="B1743" t="str">
            <v>MULT BOMBAS COM.ASSIST.TÉCNICA DE BOMBAS LTDA-ME</v>
          </cell>
        </row>
        <row r="1744">
          <cell r="B1744" t="str">
            <v>SISAM SISTEMAS AMBIENTAIS LTDA.</v>
          </cell>
        </row>
        <row r="1745">
          <cell r="B1745" t="str">
            <v>SOUZA E LOMBA COM. DE BRINDES E PLACAS LTDA</v>
          </cell>
        </row>
        <row r="1746">
          <cell r="B1746" t="str">
            <v>INSCAPE INSPEÇÕES LTDA</v>
          </cell>
        </row>
        <row r="1747">
          <cell r="B1747" t="str">
            <v>RIO DRILL EQUIPAMENTOS LTDA</v>
          </cell>
        </row>
        <row r="1748">
          <cell r="B1748" t="str">
            <v>CLEUBER RIBEIRO RODRIGUES</v>
          </cell>
        </row>
        <row r="1749">
          <cell r="B1749" t="str">
            <v>LOMACON LOCACAO E CONSTRUCAO LTDA</v>
          </cell>
        </row>
        <row r="1750">
          <cell r="B1750" t="str">
            <v>ROSALINA DE LIMA ALVES</v>
          </cell>
        </row>
        <row r="1751">
          <cell r="B1751" t="str">
            <v>ENGEPAVER PRÉ-MOLDADOS DE CONCRETO LTDA</v>
          </cell>
        </row>
        <row r="1752">
          <cell r="B1752" t="str">
            <v>ACRO COMERCIAL LTDA</v>
          </cell>
        </row>
        <row r="1753">
          <cell r="B1753" t="str">
            <v>BRASMONT CONSTRUÇÕES LTDA</v>
          </cell>
        </row>
        <row r="1754">
          <cell r="B1754" t="str">
            <v>J.J CELULAR LTDA ME</v>
          </cell>
        </row>
        <row r="1755">
          <cell r="B1755" t="str">
            <v>CLAUDJANY DOS SANTOS FREITAS SALES</v>
          </cell>
        </row>
        <row r="1756">
          <cell r="B1756" t="str">
            <v>ROBERTO VIEIRA DA LUZ TRANSPORTES</v>
          </cell>
        </row>
        <row r="1757">
          <cell r="B1757" t="str">
            <v>RAITON TINTAS LTDA</v>
          </cell>
        </row>
        <row r="1758">
          <cell r="B1758" t="str">
            <v>IMPORTHERM IMPORTAÇÃO E INDÚSTRIA LTDA</v>
          </cell>
        </row>
        <row r="1759">
          <cell r="B1759" t="str">
            <v>HARD SYSTEM</v>
          </cell>
        </row>
        <row r="1760">
          <cell r="B1760" t="str">
            <v>TRANSNATIM TRANASPORTES LTDA</v>
          </cell>
        </row>
        <row r="1761">
          <cell r="B1761" t="str">
            <v>MARCELO DE CASTRO TOLENTINO - ME</v>
          </cell>
        </row>
        <row r="1762">
          <cell r="B1762" t="str">
            <v>COOPERATIVA MULTID.PROF.CONSTR.CIVIL LTDA</v>
          </cell>
        </row>
        <row r="1763">
          <cell r="B1763" t="str">
            <v>QUALIPRINT EDITORACAO GRAFICA LTDA</v>
          </cell>
        </row>
        <row r="1764">
          <cell r="B1764" t="str">
            <v>ESAVE LOCADORA LTDA</v>
          </cell>
        </row>
        <row r="1765">
          <cell r="B1765" t="str">
            <v>TOPCONTROL SERV.TECNOL.COMÉRCIO LTDA</v>
          </cell>
        </row>
        <row r="1766">
          <cell r="B1766" t="str">
            <v>TAVARES E MARTINS LTDA</v>
          </cell>
        </row>
        <row r="1767">
          <cell r="B1767" t="str">
            <v>SANTA  LUZIA COM. DERIV. DE PETRÓLEO LTDA</v>
          </cell>
        </row>
        <row r="1768">
          <cell r="B1768" t="str">
            <v>CATALANA DE NITERÓI TRANSPORTE LTDA</v>
          </cell>
        </row>
        <row r="1769">
          <cell r="B1769" t="str">
            <v>IZ-LAN COM.IMP.EXP.MAT.ELÉTRICOS LTDA</v>
          </cell>
        </row>
        <row r="1770">
          <cell r="B1770" t="str">
            <v>POSTO DE GASOLINA PARQUE PEREQUÊ LTDA</v>
          </cell>
        </row>
        <row r="1771">
          <cell r="B1771" t="str">
            <v>MATERIAL DE CONSTRUCAO AZEVEDO LTDA</v>
          </cell>
        </row>
        <row r="1772">
          <cell r="B1772" t="str">
            <v>TEODORO COMERCIAL LTDA</v>
          </cell>
        </row>
        <row r="1773">
          <cell r="B1773" t="str">
            <v>ESTACAS TRINDADE LTDA</v>
          </cell>
        </row>
        <row r="1774">
          <cell r="B1774" t="str">
            <v>BOSQUE DO VERDE PAISAGISMO LTDA</v>
          </cell>
        </row>
        <row r="1775">
          <cell r="B1775" t="str">
            <v>SEG-MAX EQUIPAMENTOS DE SEGURANÇA LTDA</v>
          </cell>
        </row>
        <row r="1776">
          <cell r="B1776" t="str">
            <v>J.M.S. COTA MATERIAIS DE CONSTRUÇÃO - ME</v>
          </cell>
        </row>
        <row r="1777">
          <cell r="B1777" t="str">
            <v>DANIEL RANGEL MOURA - ME</v>
          </cell>
        </row>
        <row r="1778">
          <cell r="B1778" t="str">
            <v>SCORE COMÉRCIO E TECNOLOGIA LTDA</v>
          </cell>
        </row>
        <row r="1779">
          <cell r="B1779" t="str">
            <v>NASCIMENTO E SOARES ESQUADRIAS LTDA</v>
          </cell>
        </row>
        <row r="1780">
          <cell r="B1780" t="str">
            <v>CASA BELLA BUFETT LTDA - ME</v>
          </cell>
        </row>
        <row r="1781">
          <cell r="B1781" t="str">
            <v>FABRIGUIAS ARTEFATOS DE CONCRETO LTDA</v>
          </cell>
        </row>
        <row r="1782">
          <cell r="B1782" t="str">
            <v>CAR-SHELY EMPREITEIRA DE OBRAS LTDA</v>
          </cell>
        </row>
        <row r="1783">
          <cell r="B1783" t="str">
            <v>O REI DA GRAMA COMÉRCIO LTDA-ME</v>
          </cell>
        </row>
        <row r="1784">
          <cell r="B1784" t="str">
            <v>AMF DESENVOLVIMENTO EMPRESARIAL LTDA</v>
          </cell>
        </row>
        <row r="1785">
          <cell r="B1785" t="str">
            <v>PACHECO NETO ADVOGADOS ASSOCIADOS</v>
          </cell>
        </row>
        <row r="1786">
          <cell r="B1786" t="str">
            <v>FREDSON HENRIQUE DE OLIVEIRA BRITO</v>
          </cell>
        </row>
        <row r="1787">
          <cell r="B1787" t="str">
            <v>FOX ART BÚZIOS TINTAS LTDA ME</v>
          </cell>
        </row>
        <row r="1788">
          <cell r="B1788" t="str">
            <v>CONSTRUJEFF EDIFIC. E TARRAPLENAGEM LTDA</v>
          </cell>
        </row>
        <row r="1789">
          <cell r="B1789" t="str">
            <v>G &amp; O EMPREITEIRA DE OBRAS LTDA</v>
          </cell>
        </row>
        <row r="1790">
          <cell r="B1790" t="str">
            <v>OSASTEC DESENTUPIDORA E DEDETIZADORA</v>
          </cell>
        </row>
        <row r="1791">
          <cell r="B1791" t="str">
            <v>BRASIBLOCO ARTEFATOS DE CIMENTO LTDA</v>
          </cell>
        </row>
        <row r="1792">
          <cell r="B1792" t="str">
            <v>AZURRE MATERIAIS DE CONSTRUÇÃO LTDA</v>
          </cell>
        </row>
        <row r="1793">
          <cell r="B1793" t="str">
            <v>L &amp; R SERVIÇOS, NEGÓCIOS E PARTICIPAÇÕES LTDA</v>
          </cell>
        </row>
        <row r="1794">
          <cell r="B1794" t="str">
            <v>SANITEX-SANITÁRIOS TOGNI LTDA</v>
          </cell>
        </row>
        <row r="1795">
          <cell r="B1795" t="str">
            <v>VIDRAÇARIA SANTA VERÔNICA DE MIRACEMA LTDA</v>
          </cell>
        </row>
        <row r="1796">
          <cell r="B1796" t="str">
            <v>POUSADA TOCOTEL LTDA-ME</v>
          </cell>
        </row>
        <row r="1797">
          <cell r="B1797" t="str">
            <v>X FILMES LTDA</v>
          </cell>
        </row>
        <row r="1798">
          <cell r="B1798" t="str">
            <v>CRV2 COMÉRCIO DE PRODUTOS DE LIMPESA LTDA</v>
          </cell>
        </row>
        <row r="1799">
          <cell r="B1799" t="str">
            <v>BORG 2000 INFORMATICA LTDA</v>
          </cell>
        </row>
        <row r="1800">
          <cell r="B1800" t="str">
            <v>BORG 2000</v>
          </cell>
        </row>
        <row r="1801">
          <cell r="B1801" t="str">
            <v>NP 2001 MOVEIS E EQUIPAMENTOS LTDA</v>
          </cell>
        </row>
        <row r="1802">
          <cell r="B1802" t="str">
            <v>ILMA LIMA DE SALES ATIBAIA ME</v>
          </cell>
        </row>
        <row r="1803">
          <cell r="B1803" t="str">
            <v>JOSÉ CARLOS DORNELAS DUTRA-ME</v>
          </cell>
        </row>
        <row r="1804">
          <cell r="B1804" t="str">
            <v>MEDVISOR LTDA</v>
          </cell>
        </row>
        <row r="1805">
          <cell r="B1805" t="str">
            <v>PRODUÇÕES ARTÍSTICAS ELEKTRA LTDA</v>
          </cell>
        </row>
        <row r="1806">
          <cell r="B1806" t="str">
            <v>NETWORK DISTRIBUIDORA LTDA.</v>
          </cell>
        </row>
        <row r="1807">
          <cell r="B1807" t="str">
            <v>PREDIAL COMERCIAL ELÉTRICA LTDA</v>
          </cell>
        </row>
        <row r="1808">
          <cell r="B1808" t="str">
            <v>HUMBERTO GARCEZ LIMA</v>
          </cell>
        </row>
        <row r="1809">
          <cell r="B1809" t="str">
            <v>RENATA MEIRE DA SILVA - ME</v>
          </cell>
        </row>
        <row r="1810">
          <cell r="B1810" t="str">
            <v>SELMA DE OLIVEIRA MONTEIRO TRANSPORTES</v>
          </cell>
        </row>
        <row r="1811">
          <cell r="B1811" t="str">
            <v>LANCHONETE E RESTAURANTE BENDITA GULA DE TANGUA LTDA</v>
          </cell>
        </row>
        <row r="1812">
          <cell r="B1812" t="str">
            <v>FERGUS TAGRE PRODUTOS PARA FUNDICAO LTDA</v>
          </cell>
        </row>
        <row r="1813">
          <cell r="B1813" t="str">
            <v>CONSTRUTORA JM LTDA-EPP</v>
          </cell>
        </row>
        <row r="1814">
          <cell r="B1814" t="str">
            <v>P.V. COMUNICAÇÃO LTDA</v>
          </cell>
        </row>
        <row r="1815">
          <cell r="B1815" t="str">
            <v>O.G.G. TAVARES COPIADORA - ME</v>
          </cell>
        </row>
        <row r="1816">
          <cell r="B1816" t="str">
            <v>SANINFRA DISTRIBUIDORA DE TUBOS E CONEXO</v>
          </cell>
        </row>
        <row r="1817">
          <cell r="B1817" t="str">
            <v>J.A.F. CONSTRUÇÕES E COMÉRCIO LTDA</v>
          </cell>
        </row>
        <row r="1818">
          <cell r="B1818" t="str">
            <v>ENGECON SERVIÇOS LTDA</v>
          </cell>
        </row>
        <row r="1819">
          <cell r="B1819" t="str">
            <v>ESTRADAO NOVO MILENIO MAT. CONSTR. LTDA.</v>
          </cell>
        </row>
        <row r="1820">
          <cell r="B1820" t="str">
            <v>AÇO COMERCIAL LTDA</v>
          </cell>
        </row>
        <row r="1821">
          <cell r="B1821" t="str">
            <v>HIDROMIX COMERCIAL LTDA.</v>
          </cell>
        </row>
        <row r="1822">
          <cell r="B1822" t="str">
            <v>COMPACTUBOS COMÉRCIO E LOCAÇÃO LTDA</v>
          </cell>
        </row>
        <row r="1823">
          <cell r="B1823" t="str">
            <v>ROSA TERRA MAT. DE CONSTRUÇÃO LTDA-ME</v>
          </cell>
        </row>
        <row r="1824">
          <cell r="B1824" t="str">
            <v>CHARLES SAINT CLAIR SILVA DA CUNHA</v>
          </cell>
        </row>
        <row r="1825">
          <cell r="B1825" t="str">
            <v>HIDREL DE CARAGUÁ HIDR.ELÉTRICA LTDA</v>
          </cell>
        </row>
        <row r="1826">
          <cell r="B1826" t="str">
            <v>TRATORAGRO LTDA</v>
          </cell>
        </row>
        <row r="1827">
          <cell r="B1827" t="str">
            <v>J &amp; TORCHETTI SERVIÇOS TÉCNICOS LTDA.</v>
          </cell>
        </row>
        <row r="1828">
          <cell r="B1828" t="str">
            <v>C.M. DOS REIS PAPELARIA E INFORMÁTICA-ME</v>
          </cell>
        </row>
        <row r="1829">
          <cell r="B1829" t="str">
            <v>FACCHINI S.A.</v>
          </cell>
        </row>
        <row r="1830">
          <cell r="B1830" t="str">
            <v>T.L.V.E. COMERCIO DE ARMARINHOS LTDA</v>
          </cell>
        </row>
        <row r="1831">
          <cell r="B1831" t="str">
            <v>POSTO JUANOTO LTDA</v>
          </cell>
        </row>
        <row r="1832">
          <cell r="B1832" t="str">
            <v>Bluestar Presentes Ltda</v>
          </cell>
        </row>
        <row r="1833">
          <cell r="B1833" t="str">
            <v>PRO-HARD INFORMÁTICALTDA</v>
          </cell>
        </row>
        <row r="1834">
          <cell r="B1834" t="str">
            <v>BALBIMERE UTILIDADES DOMESTICAS LTDA</v>
          </cell>
        </row>
        <row r="1835">
          <cell r="B1835" t="str">
            <v>BOLÉIA DIESEL COMÉRCIO DE PEÇAS LTDA</v>
          </cell>
        </row>
        <row r="1836">
          <cell r="B1836" t="str">
            <v>PRESS ROPE INDÚSTRIA E COMÉRCIO LTDA</v>
          </cell>
        </row>
        <row r="1837">
          <cell r="B1837" t="str">
            <v>INTERVALOR COBRANÇA GESTÃO DE CRÉDITO E CALL CENTER LTDA</v>
          </cell>
        </row>
        <row r="1838">
          <cell r="B1838" t="str">
            <v>PER CAPITA ASSESSORIA E SERVIÇOS LTDA</v>
          </cell>
        </row>
        <row r="1839">
          <cell r="B1839" t="str">
            <v>BAZAR E PAPELARIA DIVIMAR LTDA</v>
          </cell>
        </row>
        <row r="1840">
          <cell r="B1840" t="str">
            <v>MONTEAÇO IND.COM.ESTRUT.METÁLICAS LTDA</v>
          </cell>
        </row>
        <row r="1841">
          <cell r="B1841" t="str">
            <v>POSTO EDCAR LTDA</v>
          </cell>
        </row>
        <row r="1842">
          <cell r="B1842" t="str">
            <v>MGS MINAS GERAIS COMÉRCIO E SERVIÇOS LTDA</v>
          </cell>
        </row>
        <row r="1843">
          <cell r="B1843" t="str">
            <v>UNELETRO COMERCIAL LTDA</v>
          </cell>
        </row>
        <row r="1844">
          <cell r="B1844" t="str">
            <v>CONSTRUBIG MATERIAS DE CONSTRUCAO E FERR</v>
          </cell>
        </row>
        <row r="1845">
          <cell r="B1845" t="str">
            <v>CASO BOMBAS LOCAÇÕES E COMÉRCIO LTDA</v>
          </cell>
        </row>
        <row r="1846">
          <cell r="B1846" t="str">
            <v>MARIELA EDITORA GRÁFICA LTDA</v>
          </cell>
        </row>
        <row r="1847">
          <cell r="B1847" t="str">
            <v>PONTIALLI SERVIÇOS LTDA</v>
          </cell>
        </row>
        <row r="1848">
          <cell r="B1848" t="str">
            <v>HAGEN-RHEYDT DO BRASIL QUÍMICA FINA LTDA.</v>
          </cell>
        </row>
        <row r="1849">
          <cell r="B1849" t="str">
            <v>CARLOS MÁQUINAS SERVIÇOS E COMÉRICO LTDA</v>
          </cell>
        </row>
        <row r="1850">
          <cell r="B1850" t="str">
            <v>CASA DO MERCEDES AUTO PECAS LTDA</v>
          </cell>
        </row>
        <row r="1851">
          <cell r="B1851" t="str">
            <v>ESCRITÓRIO'S PAULISTA MÓVEIS P/ESCRITÓRIO LTDA</v>
          </cell>
        </row>
        <row r="1852">
          <cell r="B1852" t="str">
            <v>M.CAVAGUTI AUTO PEÇAS</v>
          </cell>
        </row>
        <row r="1853">
          <cell r="B1853" t="str">
            <v>CORBOLAN &amp; CORBOLAN LTDA</v>
          </cell>
        </row>
        <row r="1854">
          <cell r="B1854" t="str">
            <v>BRASIL 2000 COMBUSTÍVEIS LTDA</v>
          </cell>
        </row>
        <row r="1855">
          <cell r="B1855" t="str">
            <v>CONTEC IMOVEIS LTDA</v>
          </cell>
        </row>
        <row r="1856">
          <cell r="B1856" t="str">
            <v>PERAME COMÉRCIO DE TELAS E ARAMES LTDA</v>
          </cell>
        </row>
        <row r="1857">
          <cell r="B1857" t="str">
            <v>R.R. SANTANA MATERIAIS DE CONSTRUÇÃO LTDA</v>
          </cell>
        </row>
        <row r="1858">
          <cell r="B1858" t="str">
            <v>UNIÃO COM.IMPLEMENTOS RODOVIÁRIOS LTDA</v>
          </cell>
        </row>
        <row r="1859">
          <cell r="B1859" t="str">
            <v>INTEGRAR CLIMATIZAÇÃO LTDA</v>
          </cell>
        </row>
        <row r="1860">
          <cell r="B1860" t="str">
            <v>POSTO PIGA 2000 LTDA</v>
          </cell>
        </row>
        <row r="1861">
          <cell r="B1861" t="str">
            <v>CONSTRUCAR REFORMAS E PRESTACAO DE SERVI</v>
          </cell>
        </row>
        <row r="1862">
          <cell r="B1862" t="str">
            <v>CASA FERNANDO ILHA PNEUS LTDA</v>
          </cell>
        </row>
        <row r="1863">
          <cell r="B1863" t="str">
            <v>COMAX EDITORA E COMERCIO LTDA</v>
          </cell>
        </row>
        <row r="1864">
          <cell r="B1864" t="str">
            <v>COMAX EDITORA E COMERCIO LTDA</v>
          </cell>
        </row>
        <row r="1865">
          <cell r="B1865" t="str">
            <v>COMAX EDITORA E COMÉRCIO LTDA</v>
          </cell>
        </row>
        <row r="1866">
          <cell r="B1866" t="str">
            <v>LG TORRES MÓVEIS E UTILIDADES LTDA-ME</v>
          </cell>
        </row>
        <row r="1867">
          <cell r="B1867" t="str">
            <v>BIGSU RESTAURANTE LTDA</v>
          </cell>
        </row>
        <row r="1868">
          <cell r="B1868" t="str">
            <v>VIDEOBOOK 2D TELECOM LTDA</v>
          </cell>
        </row>
        <row r="1869">
          <cell r="B1869" t="str">
            <v>RETRANS GUINDASTE E MONTAGENS LTDA</v>
          </cell>
        </row>
        <row r="1870">
          <cell r="B1870" t="str">
            <v>COMERCIAL DE COMBUSTÍVEIS DC LTDA</v>
          </cell>
        </row>
        <row r="1871">
          <cell r="B1871" t="str">
            <v>CONSTRUTORA COLARES LINHARES LTDA</v>
          </cell>
        </row>
        <row r="1872">
          <cell r="B1872" t="str">
            <v>BEC TRANSPORTES E SERVICOS LTDA</v>
          </cell>
        </row>
        <row r="1873">
          <cell r="B1873" t="str">
            <v>MINERADORA SANTA AFRA LTDA</v>
          </cell>
        </row>
        <row r="1874">
          <cell r="B1874" t="str">
            <v>BORRACHARIA DOIS IRMÃOS LTDA-ME</v>
          </cell>
        </row>
        <row r="1875">
          <cell r="B1875" t="str">
            <v>SERVIÇOS DE ABASTECIMENTO TOP GUIDON LTDA</v>
          </cell>
        </row>
        <row r="1876">
          <cell r="B1876" t="str">
            <v>REFRIGERAÇÃO SUDESTE LTDA</v>
          </cell>
        </row>
        <row r="1877">
          <cell r="B1877" t="str">
            <v>MUNDIVOX DO BRASIL LTDA</v>
          </cell>
        </row>
        <row r="1878">
          <cell r="B1878" t="str">
            <v>CERÂMICA OLHO D´ÁGUA LTDA - ME</v>
          </cell>
        </row>
        <row r="1879">
          <cell r="B1879" t="str">
            <v>RIO SIENA COMÉRCIO E REPRESENTAÇÕES LTDA</v>
          </cell>
        </row>
        <row r="1880">
          <cell r="B1880" t="str">
            <v>BAR DO TADAL LTDA</v>
          </cell>
        </row>
        <row r="1881">
          <cell r="B1881" t="str">
            <v>SEGMATIC COMÉRCIO E SERVIÇOS LTDA</v>
          </cell>
        </row>
        <row r="1882">
          <cell r="B1882" t="str">
            <v>W. CARVALHO EMPREITEIRA</v>
          </cell>
        </row>
        <row r="1883">
          <cell r="B1883" t="str">
            <v>VOLARES CONSTRUÇÃO CIVIL LTDA</v>
          </cell>
        </row>
        <row r="1884">
          <cell r="B1884" t="str">
            <v>COMÉRCIO DE PNEUS TERESINA LTDA</v>
          </cell>
        </row>
        <row r="1885">
          <cell r="B1885" t="str">
            <v>PNEUAÇO - COMÉRCIO DE PNEUS TERESINA LTDA</v>
          </cell>
        </row>
        <row r="1886">
          <cell r="B1886" t="str">
            <v>TSAPKIEL PROMOÇÕES E EVENTOS LTDA</v>
          </cell>
        </row>
        <row r="1887">
          <cell r="B1887" t="str">
            <v>MARCO AURÉLIO BIANGOLINO XAVIER</v>
          </cell>
        </row>
        <row r="1888">
          <cell r="B1888" t="str">
            <v>AM CASTRO VEÍCULOS E TRANSPORTES LTDA</v>
          </cell>
        </row>
        <row r="1889">
          <cell r="B1889" t="str">
            <v>ELETRICIDADE DO NORTE E NOROESTE FLUMINENSE LTDA</v>
          </cell>
        </row>
        <row r="1890">
          <cell r="B1890" t="str">
            <v>DISTR. ODESSA DE PUBLICIDADE LEGAL LTDA</v>
          </cell>
        </row>
        <row r="1891">
          <cell r="B1891" t="str">
            <v>RIACHO VERDE CONSTRUCOES LTDA</v>
          </cell>
        </row>
        <row r="1892">
          <cell r="B1892" t="str">
            <v>PROMAQUINAS HIDRAULICA LTDA</v>
          </cell>
        </row>
        <row r="1893">
          <cell r="B1893" t="str">
            <v>REAL BRILHO TERCEIRIZACOES E SERV. LTDA</v>
          </cell>
        </row>
        <row r="1894">
          <cell r="B1894" t="str">
            <v>LUC LUC - PEÇAS E BORRACHAS AUTOMOTIVAS LTDA</v>
          </cell>
        </row>
        <row r="1895">
          <cell r="B1895" t="str">
            <v>WIL&amp;MAR ARTES GRAFICAS LTDA</v>
          </cell>
        </row>
        <row r="1896">
          <cell r="B1896" t="str">
            <v>TRANSMAQUINA TRANSPORTES DE MAQUINAS LTDA</v>
          </cell>
        </row>
        <row r="1897">
          <cell r="B1897" t="str">
            <v>AUTO POSTO FABIANA OESTE LTDA</v>
          </cell>
        </row>
        <row r="1898">
          <cell r="B1898" t="str">
            <v>AUTO POSTO N.S. PENHA DE FRANCA</v>
          </cell>
        </row>
        <row r="1899">
          <cell r="B1899" t="str">
            <v>MIRA-RIO PAPELARIA LTDA</v>
          </cell>
        </row>
        <row r="1900">
          <cell r="B1900" t="str">
            <v>AROMAR OBRAS PAVIMENT.E REFORMAS LTDA</v>
          </cell>
        </row>
        <row r="1901">
          <cell r="B1901" t="str">
            <v>SAMUEL BARBOSA DE OLIVEIRA-ME</v>
          </cell>
        </row>
        <row r="1902">
          <cell r="B1902" t="str">
            <v>ULTRACORES TINTAS LTDA</v>
          </cell>
        </row>
        <row r="1903">
          <cell r="B1903" t="str">
            <v>M.A. JULIÃO PAVIMENTOS INDUSTRIAIS LTDA</v>
          </cell>
        </row>
        <row r="1904">
          <cell r="B1904" t="str">
            <v>JLA VILAS BOAS MÁQUINAS LTDA-ME</v>
          </cell>
        </row>
        <row r="1905">
          <cell r="B1905" t="str">
            <v>OBRAS ENGENHARIA E CONSULTORIA S/C LTDA</v>
          </cell>
        </row>
        <row r="1906">
          <cell r="B1906" t="str">
            <v>SARAIVA EMPREENDIMENTOS LTDA</v>
          </cell>
        </row>
        <row r="1907">
          <cell r="B1907" t="str">
            <v>SILTRON SERVIÇOS E TRANSPORTES LTDA</v>
          </cell>
        </row>
        <row r="1908">
          <cell r="B1908" t="str">
            <v>BRAZILLI LOCADORA DE VEÍCULOS LTDA</v>
          </cell>
        </row>
        <row r="1909">
          <cell r="B1909" t="str">
            <v>AIR QUALITY IND. E COM.</v>
          </cell>
        </row>
        <row r="1910">
          <cell r="B1910" t="str">
            <v>PRO LAR DE ANGRA 32 LTDA-ME</v>
          </cell>
        </row>
        <row r="1911">
          <cell r="B1911" t="str">
            <v>JET MASTER INFORMATICA LTDA</v>
          </cell>
        </row>
        <row r="1912">
          <cell r="B1912" t="str">
            <v>PNEUSTRONG PNEUS E SERVICOS LTDA</v>
          </cell>
        </row>
        <row r="1913">
          <cell r="B1913" t="str">
            <v>RODEAGAS COM. DE PEÇAS E ACESSÓRIOS LTDA</v>
          </cell>
        </row>
        <row r="1914">
          <cell r="B1914" t="str">
            <v>DISTRI-HAIR DISTR.ART.CABELEREIROS LTDA</v>
          </cell>
        </row>
        <row r="1915">
          <cell r="B1915" t="str">
            <v>CATPEL COM. DE PEÇAS PARA TRATORES LTDA.</v>
          </cell>
        </row>
        <row r="1916">
          <cell r="B1916" t="str">
            <v>PAC PAVIMENTAÇÃO ASSES.E CONSTRUÇÕES LTDA</v>
          </cell>
        </row>
        <row r="1917">
          <cell r="B1917" t="str">
            <v>GUANABARA COMERCIAL LTDA</v>
          </cell>
        </row>
        <row r="1918">
          <cell r="B1918" t="str">
            <v>WHS CONSULTORIA E PLANEJAMENTO LTDA</v>
          </cell>
        </row>
        <row r="1919">
          <cell r="B1919" t="str">
            <v>BAW-SOM LOCADORA DE EQUIPAMENTO LTDA</v>
          </cell>
        </row>
        <row r="1920">
          <cell r="B1920" t="str">
            <v>P.S.P. CABRAL EMPREITEIRA - ME</v>
          </cell>
        </row>
        <row r="1921">
          <cell r="B1921" t="str">
            <v>EPCOM COMÉRCIO DE INFORMÁTICA LTDA</v>
          </cell>
        </row>
        <row r="1922">
          <cell r="B1922" t="str">
            <v>FÁCIL FÁBRICA DE ARTEF. DE CIMENTO LTDA</v>
          </cell>
        </row>
        <row r="1923">
          <cell r="B1923" t="str">
            <v>SET LINE PRESTACAO DE SERVICOS LTDA</v>
          </cell>
        </row>
        <row r="1924">
          <cell r="B1924" t="str">
            <v>ELIANA MERCEDES OTAVIANO DA SILVA</v>
          </cell>
        </row>
        <row r="1925">
          <cell r="B1925" t="str">
            <v>CALIFOR ACESSORIOS LTDA</v>
          </cell>
        </row>
        <row r="1926">
          <cell r="B1926" t="str">
            <v>ESPERANÇA NORDESTE LTDA</v>
          </cell>
        </row>
        <row r="1927">
          <cell r="B1927" t="str">
            <v>LUIZ ANTONIO LAMIM-ME</v>
          </cell>
        </row>
        <row r="1928">
          <cell r="B1928" t="str">
            <v>MARIA IZABEL MAGALHÃES TEIXEIRA BORGES</v>
          </cell>
        </row>
        <row r="1929">
          <cell r="B1929" t="str">
            <v>CONSTRUTORA PAVÃO LTDA</v>
          </cell>
        </row>
        <row r="1930">
          <cell r="B1930" t="str">
            <v>DISTRIBUIDORA DO BOSQUE LTDA</v>
          </cell>
        </row>
        <row r="1931">
          <cell r="B1931" t="str">
            <v>TIERNO COMUNICAÇÃO LTDA-ME</v>
          </cell>
        </row>
        <row r="1932">
          <cell r="B1932" t="str">
            <v>KI-PECAS COM.MAQUINAS E FERRAMENTAS LTDA</v>
          </cell>
        </row>
        <row r="1933">
          <cell r="B1933" t="str">
            <v>TRANSVAUX - ADERVO PINTO DE OLIVEIRA</v>
          </cell>
        </row>
        <row r="1934">
          <cell r="B1934" t="str">
            <v>A.MICELI ADVOCACIA S/C</v>
          </cell>
        </row>
        <row r="1935">
          <cell r="B1935" t="str">
            <v>CIMENTO DAVI S/A</v>
          </cell>
        </row>
        <row r="1936">
          <cell r="B1936" t="str">
            <v>CIMENTO DAVI S/A</v>
          </cell>
        </row>
        <row r="1937">
          <cell r="B1937" t="str">
            <v>ABETEL TRANSPORTES E MUDANÇAS LTDA</v>
          </cell>
        </row>
        <row r="1938">
          <cell r="B1938" t="str">
            <v>MADEIROSTRAS COMÉRCIO DE MADEIRAS LTDA</v>
          </cell>
        </row>
        <row r="1939">
          <cell r="B1939" t="str">
            <v>SOLMAR MADEIRAS LTDA</v>
          </cell>
        </row>
        <row r="1940">
          <cell r="B1940" t="str">
            <v>NATHA BRUC ASSESSORIA E CONSULTORIA LTDA</v>
          </cell>
        </row>
        <row r="1941">
          <cell r="B1941" t="str">
            <v>LUTEMAX EMPREITEIRA LTDA</v>
          </cell>
        </row>
        <row r="1942">
          <cell r="B1942" t="str">
            <v>NOVO ESPAÇO EDIFICAÇÕES MODULADAS LTDA</v>
          </cell>
        </row>
        <row r="1943">
          <cell r="B1943" t="str">
            <v>SONIA REGINA DIAS BUENO - ME</v>
          </cell>
        </row>
        <row r="1944">
          <cell r="B1944" t="str">
            <v>SERGIO PEIXOTO MARTINS</v>
          </cell>
        </row>
        <row r="1945">
          <cell r="B1945" t="str">
            <v>FÁBRICA DE LADRILHOS GOITACAZES LTDA</v>
          </cell>
        </row>
        <row r="1946">
          <cell r="B1946" t="str">
            <v>ALKEILA EMPREITEIRA LTDA</v>
          </cell>
        </row>
        <row r="1947">
          <cell r="B1947" t="str">
            <v>AS TECH EXPRESS COM. DE INFORMÁTICA LTDA</v>
          </cell>
        </row>
        <row r="1948">
          <cell r="B1948" t="str">
            <v>LUBRAM MAT.HIDR.SANEAMENTO BÁSICO LTDA</v>
          </cell>
        </row>
        <row r="1949">
          <cell r="B1949" t="str">
            <v>DARÉ CONSTRUTORA E TOPOGRAFIA LTDA</v>
          </cell>
        </row>
        <row r="1950">
          <cell r="B1950" t="str">
            <v>HIDRO TREVO COM. E PREST. DE SERVIÇOS LTDA</v>
          </cell>
        </row>
        <row r="1951">
          <cell r="B1951" t="str">
            <v>PERNAMBUCO SERV.IMPLEMENTOS RODOV.LTDA</v>
          </cell>
        </row>
        <row r="1952">
          <cell r="B1952" t="str">
            <v>PORTINARI AUTO SERVICE LTDA</v>
          </cell>
        </row>
        <row r="1953">
          <cell r="B1953" t="str">
            <v>MACAPI REPRESENTAÇÕES LTDA</v>
          </cell>
        </row>
        <row r="1954">
          <cell r="B1954" t="str">
            <v>HYDRAULIC DESIGNERS LTDA</v>
          </cell>
        </row>
        <row r="1955">
          <cell r="B1955" t="str">
            <v>ÁLVARO FREITAS TULHA-ME</v>
          </cell>
        </row>
        <row r="1956">
          <cell r="B1956" t="str">
            <v>QUALIS INSTALAÇÕES ELÉTRICAS S/C LTDA</v>
          </cell>
        </row>
        <row r="1957">
          <cell r="B1957" t="str">
            <v>HARPOOL MÁQUINAS E OBRAS LTDA</v>
          </cell>
        </row>
        <row r="1958">
          <cell r="B1958" t="str">
            <v>BRASAUPA ENGENHARIA LTDA</v>
          </cell>
        </row>
        <row r="1959">
          <cell r="B1959" t="str">
            <v>RERSTAURANTE E PIZZARIA LINDAURA LTDA</v>
          </cell>
        </row>
        <row r="1960">
          <cell r="B1960" t="str">
            <v>BACELLAR &amp; ANDRADE ADVOGADOS ASSOCIADOS</v>
          </cell>
        </row>
        <row r="1961">
          <cell r="B1961" t="str">
            <v>CONSTRUTORA KABOYO LTDA</v>
          </cell>
        </row>
        <row r="1962">
          <cell r="B1962" t="str">
            <v>AUTO POSTO 104 LTDA</v>
          </cell>
        </row>
        <row r="1963">
          <cell r="B1963" t="str">
            <v>H2O POSITIVO LTDA</v>
          </cell>
        </row>
        <row r="1964">
          <cell r="B1964" t="str">
            <v>NOVA ERA COM. IMP. E EXP. LTDA</v>
          </cell>
        </row>
        <row r="1965">
          <cell r="B1965" t="str">
            <v>DATAGRAPH TECNOLOGIA LTDA</v>
          </cell>
        </row>
        <row r="1966">
          <cell r="B1966" t="str">
            <v>EVALDO WALACE DOS SANTOS-POUSADA HD</v>
          </cell>
        </row>
        <row r="1967">
          <cell r="B1967" t="str">
            <v>J.E. INSTALAÇÕES ELETRICAS E HIDRAULICAS</v>
          </cell>
        </row>
        <row r="1968">
          <cell r="B1968" t="str">
            <v>COLORIMETRIA TINTAS LTDA</v>
          </cell>
        </row>
        <row r="1969">
          <cell r="B1969" t="str">
            <v>GUAPI VIEIRA COMERCIAL LTDA</v>
          </cell>
        </row>
        <row r="1970">
          <cell r="B1970" t="str">
            <v>MONICA ROSA DE SOUZA OLIVEIRA</v>
          </cell>
        </row>
        <row r="1971">
          <cell r="B1971" t="str">
            <v>BOTO ROLIM MAQUINA LTDA</v>
          </cell>
        </row>
        <row r="1972">
          <cell r="B1972" t="str">
            <v>MABELAF PAPELARIA &amp; INFORMÁTICA LTDA</v>
          </cell>
        </row>
        <row r="1973">
          <cell r="B1973" t="str">
            <v>L.A.B. PANIFICADORA DE GUARUS LTDA</v>
          </cell>
        </row>
        <row r="1974">
          <cell r="B1974" t="str">
            <v>MARIA DO SOCORRO ALEXANDRE DA SILVA</v>
          </cell>
        </row>
        <row r="1975">
          <cell r="B1975" t="str">
            <v>LEANDRO BORGES REIS PROMOCOES E PROMOCOE</v>
          </cell>
        </row>
        <row r="1976">
          <cell r="B1976" t="str">
            <v>F.C.G. NUNES TRANSPORTES LTDA</v>
          </cell>
        </row>
        <row r="1977">
          <cell r="B1977" t="str">
            <v>A.C.SOUZA VERAS REFEICOES-ME</v>
          </cell>
        </row>
        <row r="1978">
          <cell r="B1978" t="str">
            <v>BLOCO BELLO ARTEFATOS DE CIMENTO LTDA</v>
          </cell>
        </row>
        <row r="1979">
          <cell r="B1979" t="str">
            <v>PINCELLI 2000 IND.COM. DE EMBALAGENS LTDA</v>
          </cell>
        </row>
        <row r="1980">
          <cell r="B1980" t="str">
            <v>AGAMEMNON DIGITAL LTDA</v>
          </cell>
        </row>
        <row r="1981">
          <cell r="B1981" t="str">
            <v>CONSTRUTORA SERRA DA LAPA LTDA</v>
          </cell>
        </row>
        <row r="1982">
          <cell r="B1982" t="str">
            <v>CATHO ONLINE LTDA</v>
          </cell>
        </row>
        <row r="1983">
          <cell r="B1983" t="str">
            <v>CARLOS A. DE PAULA</v>
          </cell>
        </row>
        <row r="1984">
          <cell r="B1984" t="str">
            <v>MARIA DE FATIMA GOMES MELO</v>
          </cell>
        </row>
        <row r="1985">
          <cell r="B1985" t="str">
            <v>TEMPER BÚZIOS VIDRAÇARIA LTDA</v>
          </cell>
        </row>
        <row r="1986">
          <cell r="B1986" t="str">
            <v>RODOVIÁRIO SARRIÁ RIO LTDA</v>
          </cell>
        </row>
        <row r="1987">
          <cell r="B1987" t="str">
            <v>RIGEL TRANSPORTES DE VEICULOS LTDA</v>
          </cell>
        </row>
        <row r="1988">
          <cell r="B1988" t="str">
            <v>RODOVIARIO HC 2000 LTDA</v>
          </cell>
        </row>
        <row r="1989">
          <cell r="B1989" t="str">
            <v>ADVOCACIA PAULO QUEZADO S/C</v>
          </cell>
        </row>
        <row r="1990">
          <cell r="B1990" t="str">
            <v>CELSO JOSÉ DA SILVA MATERIAIS - ME</v>
          </cell>
        </row>
        <row r="1991">
          <cell r="B1991" t="str">
            <v>INFOTASK INFORMÁTICA LTDA</v>
          </cell>
        </row>
        <row r="1992">
          <cell r="B1992" t="str">
            <v>R.M. BARRETO E LOUREIRO LTDA</v>
          </cell>
        </row>
        <row r="1993">
          <cell r="B1993" t="str">
            <v>AGONAN CONSTRUCOES E CONSERVACOES LTDA</v>
          </cell>
        </row>
        <row r="1994">
          <cell r="B1994" t="str">
            <v>TCJ-ASSESSORIA E CONSULTORIA LTDA</v>
          </cell>
        </row>
        <row r="1995">
          <cell r="B1995" t="str">
            <v>CONSTRULIDER MATERIAIS DE CONSTRUÇÕES LTDA</v>
          </cell>
        </row>
        <row r="1996">
          <cell r="B1996" t="str">
            <v>NOVA COFERRO COM. E IND. DE FERRO LTDA</v>
          </cell>
        </row>
        <row r="1997">
          <cell r="B1997" t="str">
            <v>CRISTIANE VIEIRA DA LUZ TRANSPORTES EPP</v>
          </cell>
        </row>
        <row r="1998">
          <cell r="B1998" t="str">
            <v>VISADORA TRANSPORTES LTDA</v>
          </cell>
        </row>
        <row r="1999">
          <cell r="B1999" t="str">
            <v>RECONFER-RECIFE COM.FERR.ELÉTRICA LTDA</v>
          </cell>
        </row>
        <row r="2000">
          <cell r="B2000" t="str">
            <v>MARIA DALVA DO NASCIMENTO PENSAO</v>
          </cell>
        </row>
        <row r="2001">
          <cell r="B2001" t="str">
            <v>LOCADORA BALEIA LTDA - ME</v>
          </cell>
        </row>
        <row r="2002">
          <cell r="B2002" t="str">
            <v>SAMIR AOUN - ME</v>
          </cell>
        </row>
        <row r="2003">
          <cell r="B2003" t="str">
            <v>CAVALCANTE DIESEL II LTDA</v>
          </cell>
        </row>
        <row r="2004">
          <cell r="B2004" t="str">
            <v>LUMIC TRANSP.E SERVIÇOS ELÉTRICOS LTDA</v>
          </cell>
        </row>
        <row r="2005">
          <cell r="B2005" t="str">
            <v>FIC CONSTRUÇÕES-FRANCISCA IRANI DA CUNHA</v>
          </cell>
        </row>
        <row r="2006">
          <cell r="B2006" t="str">
            <v>RONNIEVON MACEDO REIS - SIMPLES</v>
          </cell>
        </row>
        <row r="2007">
          <cell r="B2007" t="str">
            <v>LECMAR MATERIAIS ELÉTRICOS E HIDRÁULICOS LTDA</v>
          </cell>
        </row>
        <row r="2008">
          <cell r="B2008" t="str">
            <v>CARNEIRO AUTO POSTO E SERVIÇOS LTDA</v>
          </cell>
        </row>
        <row r="2009">
          <cell r="B2009" t="str">
            <v>ARAUJO E ARAUJO TRANSPORTES LTDA</v>
          </cell>
        </row>
        <row r="2010">
          <cell r="B2010" t="str">
            <v>POSTO YGOR LTDA</v>
          </cell>
        </row>
        <row r="2011">
          <cell r="B2011" t="str">
            <v>N.C. MARTINS RIBEIRO</v>
          </cell>
        </row>
        <row r="2012">
          <cell r="B2012" t="str">
            <v>M.B.S. TRATORES PEÇAS MÁQUINAS IMPLEMENTOS AGRÍCOLAS LTDA</v>
          </cell>
        </row>
        <row r="2013">
          <cell r="B2013" t="str">
            <v>C.H.F.DE ALMEIDA MAT.CONST.TERRAPLENAGEM</v>
          </cell>
        </row>
        <row r="2014">
          <cell r="B2014" t="str">
            <v>COMENOC REPRESENTAÇÕES NOVA LÍDER LTDA</v>
          </cell>
        </row>
        <row r="2015">
          <cell r="B2015" t="str">
            <v>GALVICENTER INDÚSTRIA E COMÉRCIO LTDA</v>
          </cell>
        </row>
        <row r="2016">
          <cell r="B2016" t="str">
            <v>RIO BRAZIL TRANSP.&amp; REPRESENTAÇÕES LTDA</v>
          </cell>
        </row>
        <row r="2017">
          <cell r="B2017" t="str">
            <v>TOCA DA FORMIGA LTDA</v>
          </cell>
        </row>
        <row r="2018">
          <cell r="B2018" t="str">
            <v>VANOIOL COM. DE PEÇAS E ACESSÓRIOS LTDA</v>
          </cell>
        </row>
        <row r="2019">
          <cell r="B2019" t="str">
            <v>PAULO CESAR DE FREITAS</v>
          </cell>
        </row>
        <row r="2020">
          <cell r="B2020" t="str">
            <v>TORNEARIA ÔMEGA LTDA</v>
          </cell>
        </row>
        <row r="2021">
          <cell r="B2021" t="str">
            <v>NÚBIA REGIA DA COSTA RABELO</v>
          </cell>
        </row>
        <row r="2022">
          <cell r="B2022" t="str">
            <v>IRMAPAV CONSTR.PAVIMENTAÇÃO S/C LTDA</v>
          </cell>
        </row>
        <row r="2023">
          <cell r="B2023" t="str">
            <v>ELKE BERNT TRANSPORTES EPP</v>
          </cell>
        </row>
        <row r="2024">
          <cell r="B2024" t="str">
            <v>RITA DE CÁSSIA ALVES AMÂNCIO</v>
          </cell>
        </row>
        <row r="2025">
          <cell r="B2025" t="str">
            <v>SERESP SERVIÇOS ESPECIAIS LTDA</v>
          </cell>
        </row>
        <row r="2026">
          <cell r="B2026" t="str">
            <v>CADENI MATERIAL DE LIMPEZA E BAZAR LTDA</v>
          </cell>
        </row>
        <row r="2027">
          <cell r="B2027" t="str">
            <v>CLEBER NERY BARROS - ME</v>
          </cell>
        </row>
        <row r="2028">
          <cell r="B2028" t="str">
            <v>TEC-ROCHA SUL PERFURACAO E DESMONTE LTDA</v>
          </cell>
        </row>
        <row r="2029">
          <cell r="B2029" t="str">
            <v>BAPTISTA COML. ARTEFATOS DE CIMENTO LTDA</v>
          </cell>
        </row>
        <row r="2030">
          <cell r="B2030" t="str">
            <v>CI INFO PETROLINA LTDA</v>
          </cell>
        </row>
        <row r="2031">
          <cell r="B2031" t="str">
            <v>CONSTRU MARKET COMERCIAL 1505 LTDA</v>
          </cell>
        </row>
        <row r="2032">
          <cell r="B2032" t="str">
            <v>SEAL CONSTRUÇÕES</v>
          </cell>
        </row>
        <row r="2033">
          <cell r="B2033" t="str">
            <v>A.L.D. PEÇAS E SERVIÇOS LTDA</v>
          </cell>
        </row>
        <row r="2034">
          <cell r="B2034" t="str">
            <v>GERSON TURCHETTO-ME</v>
          </cell>
        </row>
        <row r="2035">
          <cell r="B2035" t="str">
            <v>SERRAR ITAOCARENSE SERRALHERIA ARTISTICA</v>
          </cell>
        </row>
        <row r="2036">
          <cell r="B2036" t="str">
            <v>GSS TRANSPORTES E SERVIÇOS LTDA</v>
          </cell>
        </row>
        <row r="2037">
          <cell r="B2037" t="str">
            <v>IND.COM. MASSAS E PRODS. ABEL FREITAS</v>
          </cell>
        </row>
        <row r="2038">
          <cell r="B2038" t="str">
            <v>MOVIMENTO DOS PINTORES COM. DE TINTAS LTDA</v>
          </cell>
        </row>
        <row r="2039">
          <cell r="B2039" t="str">
            <v>ALINFO INTERNET BUIDER LTDA</v>
          </cell>
        </row>
        <row r="2040">
          <cell r="B2040" t="str">
            <v>FABRICA DE VASSOURAS SILCO LTDA.</v>
          </cell>
        </row>
        <row r="2041">
          <cell r="B2041" t="str">
            <v>SENAI-SERV. NAC. APRENDIZAGEM INDUSTRIAL</v>
          </cell>
        </row>
        <row r="2042">
          <cell r="B2042" t="str">
            <v>L.E.L. SUBEMPREITEIRA DE MÃO DE OBRA LTDA</v>
          </cell>
        </row>
        <row r="2043">
          <cell r="B2043" t="str">
            <v>ANA FÁTIMA JARDIM GENDA MODAS-ME</v>
          </cell>
        </row>
        <row r="2044">
          <cell r="B2044" t="str">
            <v>ACERVO INFORMÁTICA LTDA</v>
          </cell>
        </row>
        <row r="2045">
          <cell r="B2045" t="str">
            <v>ALPHA TECHINIC LTDA</v>
          </cell>
        </row>
        <row r="2046">
          <cell r="B2046" t="str">
            <v>LAJES FM MARTINS LTDA-ME</v>
          </cell>
        </row>
        <row r="2047">
          <cell r="B2047" t="str">
            <v>MEDEIROS E NOBREGA LTDA</v>
          </cell>
        </row>
        <row r="2048">
          <cell r="B2048" t="str">
            <v>ZILMAR ZACARIAS RODRIGUES-MADEIREIRA DAN</v>
          </cell>
        </row>
        <row r="2049">
          <cell r="B2049" t="str">
            <v>BAMBOZZI SOLDAS LTDA</v>
          </cell>
        </row>
        <row r="2050">
          <cell r="B2050" t="str">
            <v>LUIS VIEIRA ARQUITETURA E URBANISMO LTDA</v>
          </cell>
        </row>
        <row r="2051">
          <cell r="B2051" t="str">
            <v>PROJINOX INDÚSTRIA E COMÉRCIO LTDA</v>
          </cell>
        </row>
        <row r="2052">
          <cell r="B2052" t="str">
            <v>INFOPRINT PAPELARIA E INFORMATICA LTDA</v>
          </cell>
        </row>
        <row r="2053">
          <cell r="B2053" t="str">
            <v>R&amp;J MÓVEIS LTDA</v>
          </cell>
        </row>
        <row r="2054">
          <cell r="B2054" t="str">
            <v>IMPACTA CONSTR.ENGENHARIA E COMÉRCIO LTDA</v>
          </cell>
        </row>
        <row r="2055">
          <cell r="B2055" t="str">
            <v>LAMINACO-LAMINADOS DE ACO IND. E COM. LT</v>
          </cell>
        </row>
        <row r="2056">
          <cell r="B2056" t="str">
            <v>PISO 2000 REVESTIMENTOS ESPECIAIS LTDA</v>
          </cell>
        </row>
        <row r="2057">
          <cell r="B2057" t="str">
            <v>JAMERSON SOUZA MARTINS - SPP INFORMATICA</v>
          </cell>
        </row>
        <row r="2058">
          <cell r="B2058" t="str">
            <v>VIRGIN DISTRIBUIDORA LTDA</v>
          </cell>
        </row>
        <row r="2059">
          <cell r="B2059" t="str">
            <v>SEMPRE ALERTA FERRAGENS E BAZAR LTDA-ME</v>
          </cell>
        </row>
        <row r="2060">
          <cell r="B2060" t="str">
            <v>HIDRO FERPAULO LTDA</v>
          </cell>
        </row>
        <row r="2061">
          <cell r="B2061" t="str">
            <v>H M MASTER PROMOCOES E EVENTOS LTDA</v>
          </cell>
        </row>
        <row r="2062">
          <cell r="B2062" t="str">
            <v>TEFERMA TERRAPLENAGEM LTDA</v>
          </cell>
        </row>
        <row r="2063">
          <cell r="B2063" t="str">
            <v>DEOCLECIANO GONÇALVES PORTO -ME</v>
          </cell>
        </row>
        <row r="2064">
          <cell r="B2064" t="str">
            <v>E.L. ARAGÃO MAT. DE SEGURANÇA LTDA</v>
          </cell>
        </row>
        <row r="2065">
          <cell r="B2065" t="str">
            <v>CAPOTARIA RODRIGUES-MARCOS ANTONIO R. DA</v>
          </cell>
        </row>
        <row r="2066">
          <cell r="B2066" t="str">
            <v>E.F. DE LÍDICE MATERIAL DE CONSTRUÇÃO LTDA</v>
          </cell>
        </row>
        <row r="2067">
          <cell r="B2067" t="str">
            <v>TIMBRAZ IND. COM. E LOCAÇÃO LTDA</v>
          </cell>
        </row>
        <row r="2068">
          <cell r="B2068" t="str">
            <v>ANDEMAR COMERCIO E SERVICOS LTDA</v>
          </cell>
        </row>
        <row r="2069">
          <cell r="B2069" t="str">
            <v>MAESTRO INFORMATICA LTDA</v>
          </cell>
        </row>
        <row r="2070">
          <cell r="B2070" t="str">
            <v>PHOTOGRAFIC STUDIO COMÉRCIO E SERVIÇOS LTDA</v>
          </cell>
        </row>
        <row r="2071">
          <cell r="B2071" t="str">
            <v>CONECFLEX MANGUEIRAS E CONEXOES LTDA</v>
          </cell>
        </row>
        <row r="2072">
          <cell r="B2072" t="str">
            <v>PANTER OIL LUBRIFICANTES LTDA</v>
          </cell>
        </row>
        <row r="2073">
          <cell r="B2073" t="str">
            <v>NORTE LIGHT ILUMINAÇÃO E ELÉTRICA LTDA</v>
          </cell>
        </row>
        <row r="2074">
          <cell r="B2074" t="str">
            <v>MWM - MAO DE OBRA LTDA</v>
          </cell>
        </row>
        <row r="2075">
          <cell r="B2075" t="str">
            <v>FINHÁ MATERIAIS DE CONSTRUÇÃO TRIRRIENSE LTDA</v>
          </cell>
        </row>
        <row r="2076">
          <cell r="B2076" t="str">
            <v>STONE I. COM. E REPR. LTDA</v>
          </cell>
        </row>
        <row r="2077">
          <cell r="B2077" t="str">
            <v>POSTO F1 RACING LTDA</v>
          </cell>
        </row>
        <row r="2078">
          <cell r="B2078" t="str">
            <v>MOLDENGE CONSTRUCOES LTDA</v>
          </cell>
        </row>
        <row r="2079">
          <cell r="B2079" t="str">
            <v>LABORDESSA LAB.FOTOGRÁFICO LTDA - ME</v>
          </cell>
        </row>
        <row r="2080">
          <cell r="B2080" t="str">
            <v>CARLOS LOPES DOS SANTOS - EPP</v>
          </cell>
        </row>
        <row r="2081">
          <cell r="B2081" t="str">
            <v>BLUEPOINT ADM.EMPREEND.TURÍSTICOS IMOB.LTDA</v>
          </cell>
        </row>
        <row r="2082">
          <cell r="B2082" t="str">
            <v>DIMÓVEL-DISTR.MACAENSE DE MÓVEIS LTDA</v>
          </cell>
        </row>
        <row r="2083">
          <cell r="B2083" t="str">
            <v>AGILITY LOCAÇÕES E SERVIÇOS LTDA</v>
          </cell>
        </row>
        <row r="2084">
          <cell r="B2084" t="str">
            <v>AGILITY LOCAÇÕES E SERVIÇOS LTDA</v>
          </cell>
        </row>
        <row r="2085">
          <cell r="B2085" t="str">
            <v>BRUNETTO COM. E TRANSPORTE LTDA - ME</v>
          </cell>
        </row>
        <row r="2086">
          <cell r="B2086" t="str">
            <v>PECUÁRIA SERRAMAR LTDA</v>
          </cell>
        </row>
        <row r="2087">
          <cell r="B2087" t="str">
            <v>LM DE ALMEIDA TRANSPORTES</v>
          </cell>
        </row>
        <row r="2088">
          <cell r="B2088" t="str">
            <v>POSTO DE GASOLINA DO CAPITAO DE BELFORD</v>
          </cell>
        </row>
        <row r="2089">
          <cell r="B2089" t="str">
            <v>MILENIO EXPRESS TRANSPORTES LTDA</v>
          </cell>
        </row>
        <row r="2090">
          <cell r="B2090" t="str">
            <v>ULTRA PESADO COM. DE TRANSPORTES LTDA</v>
          </cell>
        </row>
        <row r="2091">
          <cell r="B2091" t="str">
            <v>COOPERATIVA TRAB.PROF.ENG.ARQ. INTEGRA</v>
          </cell>
        </row>
        <row r="2092">
          <cell r="B2092" t="str">
            <v>RIO DATA SYSTEM LTDA</v>
          </cell>
        </row>
        <row r="2093">
          <cell r="B2093" t="str">
            <v>AMARALDO LOCAÇÃO DE VEÍCULOS LTDA</v>
          </cell>
        </row>
        <row r="2094">
          <cell r="B2094" t="str">
            <v>MARUDA INDÚSTRIA E COMÉRCIO LTDA</v>
          </cell>
        </row>
        <row r="2095">
          <cell r="B2095" t="str">
            <v>BÚZIOS PROPAGANDA E MARKETING LTDA-ME</v>
          </cell>
        </row>
        <row r="2096">
          <cell r="B2096" t="str">
            <v>EDERSON OLIVEIRA DOS REIS OXIGENIO</v>
          </cell>
        </row>
        <row r="2097">
          <cell r="B2097" t="str">
            <v>CRISTIANE DE CASTRO MOTA</v>
          </cell>
        </row>
        <row r="2098">
          <cell r="B2098" t="str">
            <v>COMERCIAL ROMAR LTDA</v>
          </cell>
        </row>
        <row r="2099">
          <cell r="B2099" t="str">
            <v>BIAMARQUE EQUIPAMENTOS RECREATIVOS LTDA</v>
          </cell>
        </row>
        <row r="2100">
          <cell r="B2100" t="str">
            <v>FRANCINALDO BARBOSA-ME</v>
          </cell>
        </row>
        <row r="2101">
          <cell r="B2101" t="str">
            <v>EMPPAV-EMPREITEIRA DE PAVIMENTACAO LTDA</v>
          </cell>
        </row>
        <row r="2102">
          <cell r="B2102" t="str">
            <v>DIGILOG LOGÍSTICA TRANSP.DISTRIBUIÇÃO LTDA</v>
          </cell>
        </row>
        <row r="2103">
          <cell r="B2103" t="str">
            <v>JOÁRIA E GUILHERMINO LTDA</v>
          </cell>
        </row>
        <row r="2104">
          <cell r="B2104" t="str">
            <v>EFEITO BUSINESS SERVICES LTDA</v>
          </cell>
        </row>
        <row r="2105">
          <cell r="B2105" t="str">
            <v>RODOFERSA TRANSPORTES LTDA</v>
          </cell>
        </row>
        <row r="2106">
          <cell r="B2106" t="str">
            <v>AVACY RIBEIRO DOS SANTOS JÚNIOR</v>
          </cell>
        </row>
        <row r="2107">
          <cell r="B2107" t="str">
            <v>POSTO MOMENTO QUALITY LTDA</v>
          </cell>
        </row>
        <row r="2108">
          <cell r="B2108" t="str">
            <v>RIGEOR DISTRIBUIDORA LTDA</v>
          </cell>
        </row>
        <row r="2109">
          <cell r="B2109" t="str">
            <v>MERCEARIA MONTE SOL DE IGUACU LTDA</v>
          </cell>
        </row>
        <row r="2110">
          <cell r="B2110" t="str">
            <v>VAL BEEF REFEIÇÕES LTDA</v>
          </cell>
        </row>
        <row r="2111">
          <cell r="B2111" t="str">
            <v>TECSAN-TECNOLOGIA EM SANEAMENTO E PROTEC</v>
          </cell>
        </row>
        <row r="2112">
          <cell r="B2112" t="str">
            <v>SILVA &amp; BARBIERI LTDA</v>
          </cell>
        </row>
        <row r="2113">
          <cell r="B2113" t="str">
            <v>TECTRA RIO COM. E SERVS.</v>
          </cell>
        </row>
        <row r="2114">
          <cell r="B2114" t="str">
            <v>CHT-CONSTRUTORA E TERRAPLANAGEM LTDA</v>
          </cell>
        </row>
        <row r="2115">
          <cell r="B2115" t="str">
            <v>PAULO CESAR DOS SANTOS JORGE</v>
          </cell>
        </row>
        <row r="2116">
          <cell r="B2116" t="str">
            <v>NAILSON CARLOS DA SILVA VIEIRA</v>
          </cell>
        </row>
        <row r="2117">
          <cell r="B2117" t="str">
            <v>MARCELO DA SILVA SANTOS</v>
          </cell>
        </row>
        <row r="2118">
          <cell r="B2118" t="str">
            <v>SILVANIA LOURENCO DO MONTE</v>
          </cell>
        </row>
        <row r="2119">
          <cell r="B2119" t="str">
            <v>GILBERTO GOMES DE SOUZA</v>
          </cell>
        </row>
        <row r="2120">
          <cell r="B2120" t="str">
            <v>CONSÓRCIO ROTA DO SOL</v>
          </cell>
        </row>
        <row r="2121">
          <cell r="B2121" t="str">
            <v>CONSÓRCIO ROTA DO SOL</v>
          </cell>
        </row>
        <row r="2122">
          <cell r="B2122" t="str">
            <v>CONSTRUTORA BR-15 LTDA</v>
          </cell>
        </row>
        <row r="2123">
          <cell r="B2123" t="str">
            <v>FRANK EQUIPAMENTOS LTDA</v>
          </cell>
        </row>
        <row r="2124">
          <cell r="B2124" t="str">
            <v>LRS COMÉRCIO E REPRESENTAÇÕES LTDA</v>
          </cell>
        </row>
        <row r="2125">
          <cell r="B2125" t="str">
            <v>NEVES E FONSECA CONSTRUTORA E COMERCIO L</v>
          </cell>
        </row>
        <row r="2126">
          <cell r="B2126" t="str">
            <v>EDIVALDO RIBEIRO TRANSPORTES-ME</v>
          </cell>
        </row>
        <row r="2127">
          <cell r="B2127" t="str">
            <v>DIMARGEL MATERIAL DE CONSTRUCAO LTDA</v>
          </cell>
        </row>
        <row r="2128">
          <cell r="B2128" t="str">
            <v>GOL TRANSPORTES AÉREOS S/A</v>
          </cell>
        </row>
        <row r="2129">
          <cell r="B2129" t="str">
            <v>DRC PERFURAÇÃO DIRECIONAL LTDA</v>
          </cell>
        </row>
        <row r="2130">
          <cell r="B2130" t="str">
            <v>CINEXPAN INDUSTRIA E COMERCIO LTDA</v>
          </cell>
        </row>
        <row r="2131">
          <cell r="B2131" t="str">
            <v>CONSTEFA CONSTRUÇÃO E FUNDAÇÕES LTDA S/C</v>
          </cell>
        </row>
        <row r="2132">
          <cell r="B2132" t="str">
            <v>S.B.S. CACAMBAS LTDA</v>
          </cell>
        </row>
        <row r="2133">
          <cell r="B2133" t="str">
            <v>FUNDACAO UNIVERSO</v>
          </cell>
        </row>
        <row r="2134">
          <cell r="B2134" t="str">
            <v>PIRIQUITOS BAR E RESTAURANTE LTDA</v>
          </cell>
        </row>
        <row r="2135">
          <cell r="B2135" t="str">
            <v>EAGLE ESCOLAS DE IDIOMAS LTDA</v>
          </cell>
        </row>
        <row r="2136">
          <cell r="B2136" t="str">
            <v>R.L. COMÉRCIO DE PEDRAS LTDA</v>
          </cell>
        </row>
        <row r="2137">
          <cell r="B2137" t="str">
            <v>PC 2000 MATERIAIS ELÉTRICOS LTDA - ME</v>
          </cell>
        </row>
        <row r="2138">
          <cell r="B2138" t="str">
            <v>DISTRIBUIDORA GASPAR &amp; OLIVEIRA LTDA</v>
          </cell>
        </row>
        <row r="2139">
          <cell r="B2139" t="str">
            <v>JOYCEANA FERRAGENS LTDA</v>
          </cell>
        </row>
        <row r="2140">
          <cell r="B2140" t="str">
            <v>J.L.O. PADELLA PECAS E ACESSORIOS LTDA</v>
          </cell>
        </row>
        <row r="2141">
          <cell r="B2141" t="str">
            <v>CASA VOLT COMÉRCIO E REPRESENTAÇÕES LTDA</v>
          </cell>
        </row>
        <row r="2142">
          <cell r="B2142" t="str">
            <v>WALFIXAR PARAFUSOS LTDA</v>
          </cell>
        </row>
        <row r="2143">
          <cell r="B2143" t="str">
            <v>XEROX DO SALGADO LTDA</v>
          </cell>
        </row>
        <row r="2144">
          <cell r="B2144" t="str">
            <v>LARA PADUA DIESEL LTDA</v>
          </cell>
        </row>
        <row r="2145">
          <cell r="B2145" t="str">
            <v>CENTRO 156 PC INFORMÁTICA LTDA</v>
          </cell>
        </row>
        <row r="2146">
          <cell r="B2146" t="str">
            <v>AGRO-SAC LTDA - ME</v>
          </cell>
        </row>
        <row r="2147">
          <cell r="B2147" t="str">
            <v>TINTAS DE CARVALHO LTDA - ME</v>
          </cell>
        </row>
        <row r="2148">
          <cell r="B2148" t="str">
            <v>AREAL SANTA FÉ LTDA-ME</v>
          </cell>
        </row>
        <row r="2149">
          <cell r="B2149" t="str">
            <v>MOLDCON CONCRETO PRÉ-MOLDADO LTDA</v>
          </cell>
        </row>
        <row r="2150">
          <cell r="B2150" t="str">
            <v>AMIBIOS INFORMÁTICA LTDA</v>
          </cell>
        </row>
        <row r="2151">
          <cell r="B2151" t="str">
            <v>ARTE TRIGOLI BAZAR E MAT.CONSTRUÇÕES LTDA</v>
          </cell>
        </row>
        <row r="2152">
          <cell r="B2152" t="str">
            <v>MAPYLAR ENGENHARIA LTDA</v>
          </cell>
        </row>
        <row r="2153">
          <cell r="B2153" t="str">
            <v>FOXCEL EQUIPAMENTOS ELETRICOS LTDA</v>
          </cell>
        </row>
        <row r="2154">
          <cell r="B2154" t="str">
            <v>RECIQUALITY COMÉRCIO DE MATERIAIS RECICLÁVEIS LTDA</v>
          </cell>
        </row>
        <row r="2155">
          <cell r="B2155" t="str">
            <v>CONCRETO USINADO APOLO LTDA</v>
          </cell>
        </row>
        <row r="2156">
          <cell r="B2156" t="str">
            <v>MARIA DE FATIMA DE BARROS SILVA USINAGEM</v>
          </cell>
        </row>
        <row r="2157">
          <cell r="B2157" t="str">
            <v>AGUIAR DE CAMPO GRANDE TRANSP.SERV. LTDA</v>
          </cell>
        </row>
        <row r="2158">
          <cell r="B2158" t="str">
            <v>CONSULT ENGENHARIA S/C LTDA</v>
          </cell>
        </row>
        <row r="2159">
          <cell r="B2159" t="str">
            <v>QUICKSPRAY SERV. E COMÉRCIO LTDA</v>
          </cell>
        </row>
        <row r="2160">
          <cell r="B2160" t="str">
            <v>315 INA BOX LTDA</v>
          </cell>
        </row>
        <row r="2161">
          <cell r="B2161" t="str">
            <v>JOÃO TEOFILO PEREIRA BARROS</v>
          </cell>
        </row>
        <row r="2162">
          <cell r="B2162" t="str">
            <v>DU PARTIDO BAZAR MAT.CONSTRUCAO LTDA</v>
          </cell>
        </row>
        <row r="2163">
          <cell r="B2163" t="str">
            <v>ELETRO BAHIENSE LTDA</v>
          </cell>
        </row>
        <row r="2164">
          <cell r="B2164" t="str">
            <v>MERCADAO DA BORRACHA LTDA</v>
          </cell>
        </row>
        <row r="2165">
          <cell r="B2165" t="str">
            <v>CABINE RIO COMERCIAL LTDA</v>
          </cell>
        </row>
        <row r="2166">
          <cell r="B2166" t="str">
            <v>COMERCIAL INDUSTRIAL DENVER-GLOBAL LTDA</v>
          </cell>
        </row>
        <row r="2167">
          <cell r="B2167" t="str">
            <v>LOJA JOTA JOTA LTDA</v>
          </cell>
        </row>
        <row r="2168">
          <cell r="B2168" t="str">
            <v>VARIG LOGISTICA S.A</v>
          </cell>
        </row>
        <row r="2169">
          <cell r="B2169" t="str">
            <v>ARTMIX CONSTRUTORA LTDA</v>
          </cell>
        </row>
        <row r="2170">
          <cell r="B2170" t="str">
            <v>TROPICAL CONSULTORIA E ADMINSTRADORA DE IMÓVEIS LTDA</v>
          </cell>
        </row>
        <row r="2171">
          <cell r="B2171" t="str">
            <v>EMEL EMPRESA MINERADORA ESMERALDAS LTDA</v>
          </cell>
        </row>
        <row r="2172">
          <cell r="B2172" t="str">
            <v>PATRÍCIA KARLA BAZANTE XAVIER</v>
          </cell>
        </row>
        <row r="2173">
          <cell r="B2173" t="str">
            <v>INKBACK COM.SERV.REPRESENTAÇÕES LTDA</v>
          </cell>
        </row>
        <row r="2174">
          <cell r="B2174" t="str">
            <v>FERLIDER INDUSTRIA E COMERCIO LTDA</v>
          </cell>
        </row>
        <row r="2175">
          <cell r="B2175" t="str">
            <v>DOLPHINS TRANSP.TURISMO E EVENTOS LTDA</v>
          </cell>
        </row>
        <row r="2176">
          <cell r="B2176" t="str">
            <v>BAZAR SANTIAGO DE MANILHA LTDA</v>
          </cell>
        </row>
        <row r="2177">
          <cell r="B2177" t="str">
            <v>MANORTE COMÉRCIO DE PEÇAS LTDA</v>
          </cell>
        </row>
        <row r="2178">
          <cell r="B2178" t="str">
            <v>J.J. FERREIRA AREIAS</v>
          </cell>
        </row>
        <row r="2179">
          <cell r="B2179" t="str">
            <v>L.A.S. DUQUE HOTEL - ME</v>
          </cell>
        </row>
        <row r="2180">
          <cell r="B2180" t="str">
            <v>EXTRA PEL SUPRIMENTOS LTDA-ME</v>
          </cell>
        </row>
        <row r="2181">
          <cell r="B2181" t="str">
            <v>ECOFIBRAS IMP., EXP. E COMÉRCIO LTDA</v>
          </cell>
        </row>
        <row r="2182">
          <cell r="B2182" t="str">
            <v>LUCINEIDE MARIA SANTANA SEGURANÇA</v>
          </cell>
        </row>
        <row r="2183">
          <cell r="B2183" t="str">
            <v>TRATOR LÍDER LOCAÇÃO E TRANSPORTES S/C LTDA</v>
          </cell>
        </row>
        <row r="2184">
          <cell r="B2184" t="str">
            <v>JÚLIO FRANCISCO RIBEIRO LIMEIRA-ME</v>
          </cell>
        </row>
        <row r="2185">
          <cell r="B2185" t="str">
            <v>YCON ENGENHARIA S/C LTDA</v>
          </cell>
        </row>
        <row r="2186">
          <cell r="B2186" t="str">
            <v>PEVEDUTO COMERCIAL LTDA</v>
          </cell>
        </row>
        <row r="2187">
          <cell r="B2187" t="str">
            <v>SANDRO DOS SANTOS NOVIS</v>
          </cell>
        </row>
        <row r="2188">
          <cell r="B2188" t="str">
            <v>VIRGINIA SILVA LUCAS</v>
          </cell>
        </row>
        <row r="2189">
          <cell r="B2189" t="str">
            <v>A.M. SILVA INFORMÁTICA E PAPELARIA - ME</v>
          </cell>
        </row>
        <row r="2190">
          <cell r="B2190" t="str">
            <v>A.P. FARIA MERCEARIA E PADARIA - ME</v>
          </cell>
        </row>
        <row r="2191">
          <cell r="B2191" t="str">
            <v>TECHZIP INFORMÁTICA LTDA</v>
          </cell>
        </row>
        <row r="2192">
          <cell r="B2192" t="str">
            <v>OLINTER RIO ARTEFATOS DE CIMENTO LTDA</v>
          </cell>
        </row>
        <row r="2193">
          <cell r="B2193" t="str">
            <v>A. DE GOIS DORNELES - ME</v>
          </cell>
        </row>
        <row r="2194">
          <cell r="B2194" t="str">
            <v>DISTRIBUIDORA DE CIMENTO ZEBU LTDA</v>
          </cell>
        </row>
        <row r="2195">
          <cell r="B2195" t="str">
            <v>KCI INFORMÁTICA LTDA</v>
          </cell>
        </row>
        <row r="2196">
          <cell r="B2196" t="str">
            <v>J.M. TINGUI MATERIAL DE CONSTRUÇÃO LTDA</v>
          </cell>
        </row>
        <row r="2197">
          <cell r="B2197" t="str">
            <v>PONTO DAS SOLDAS EQUIP.DE SEGURANÇA LTDA</v>
          </cell>
        </row>
        <row r="2198">
          <cell r="B2198" t="str">
            <v>R A TELES PEÇAS -ME</v>
          </cell>
        </row>
        <row r="2199">
          <cell r="B2199" t="str">
            <v>EHL IND.COM. E DISTR. DE BOMBAS LTDA</v>
          </cell>
        </row>
        <row r="2200">
          <cell r="B2200" t="str">
            <v>SUGA RÁPIDO LIMPEZAS INDUSTRIAIS LTDA</v>
          </cell>
        </row>
        <row r="2201">
          <cell r="B2201" t="str">
            <v>APLIQUE IMÓVEIS LTDA</v>
          </cell>
        </row>
        <row r="2202">
          <cell r="B2202" t="str">
            <v>J.O.P DA SILVA MATERIAIS DE CONSTRUÇÕES</v>
          </cell>
        </row>
        <row r="2203">
          <cell r="B2203" t="str">
            <v>A.P. MELLO JUNIOR RESTAURANTE-ME</v>
          </cell>
        </row>
        <row r="2204">
          <cell r="B2204" t="str">
            <v>C.A.R.F. TRANSPORTES LTDA</v>
          </cell>
        </row>
        <row r="2205">
          <cell r="B2205" t="str">
            <v>NATIVA BUZIANA BEBIDAS E AGUAS MINERAIS</v>
          </cell>
        </row>
        <row r="2206">
          <cell r="B2206" t="str">
            <v>AUTOPOSTO J V LTDA</v>
          </cell>
        </row>
        <row r="2207">
          <cell r="B2207" t="str">
            <v>GONBIG INFORMÁTICA LTDA</v>
          </cell>
        </row>
        <row r="2208">
          <cell r="B2208" t="str">
            <v>J.A.DE SANTA CRUZ SUBEMPREITEIRA LTDA</v>
          </cell>
        </row>
        <row r="2209">
          <cell r="B2209" t="str">
            <v>BRITAREIA COMERCIO DE AGREGADOS MINERAIS</v>
          </cell>
        </row>
        <row r="2210">
          <cell r="B2210" t="str">
            <v>SUPERLAJE DE RIO DAS OSTRAS MAT. CONSTRUÇÃO ART. LTDA</v>
          </cell>
        </row>
        <row r="2211">
          <cell r="B2211" t="str">
            <v>PEDRA BONITA PRECIOSO HOTEL LTDA.</v>
          </cell>
        </row>
        <row r="2212">
          <cell r="B2212" t="str">
            <v>CARVALHO PEIXOTO INSTALAÇÕES E MANUTENÇÃO LTDA</v>
          </cell>
        </row>
        <row r="2213">
          <cell r="B2213" t="str">
            <v>JOSÉ LUIZ CARDOSO ENGENHARIA DE PROJETOS LTDA</v>
          </cell>
        </row>
        <row r="2214">
          <cell r="B2214" t="str">
            <v>PETROCAP TRANSPORTES RODOVIÁRIOS LTDA</v>
          </cell>
        </row>
        <row r="2215">
          <cell r="B2215" t="str">
            <v>M. SELMA ROTISSERIE LTDA</v>
          </cell>
        </row>
        <row r="2216">
          <cell r="B2216" t="str">
            <v>COMERCIAL ELETR.E BAZAR 15 DE AGOSTO LTDA</v>
          </cell>
        </row>
        <row r="2217">
          <cell r="B2217" t="str">
            <v>CONSTRUTORA TERRAFIRME DE CASIMIRO LTDA</v>
          </cell>
        </row>
        <row r="2218">
          <cell r="B2218" t="str">
            <v>TARTARI COMERCIAL DE FERRO E AÇO LTDA</v>
          </cell>
        </row>
        <row r="2219">
          <cell r="B2219" t="str">
            <v>IMPLEMAQ COMERCIAL LTDA</v>
          </cell>
        </row>
        <row r="2220">
          <cell r="B2220" t="str">
            <v>FÁRMACIA 523 LTDA - ME</v>
          </cell>
        </row>
        <row r="2221">
          <cell r="B2221" t="str">
            <v>RB PINHEIRO COMÉRCIO E SERVIÇOS</v>
          </cell>
        </row>
        <row r="2222">
          <cell r="B2222" t="str">
            <v>VS SUPRIMENTOS P/COMUNICAÇÃO VISUAL LTDA</v>
          </cell>
        </row>
        <row r="2223">
          <cell r="B2223" t="str">
            <v>NOTE CENTER TECNOLOGIA PORTATIL LTDA</v>
          </cell>
        </row>
        <row r="2224">
          <cell r="B2224" t="str">
            <v>DIVIPLAN DIVISÓRIAS PLANAS LTDA</v>
          </cell>
        </row>
        <row r="2225">
          <cell r="B2225" t="str">
            <v>ALDECI MANHÃES CONSTRUÇÕES-ME</v>
          </cell>
        </row>
        <row r="2226">
          <cell r="B2226" t="str">
            <v>PIVALMAR LAJES LTDA</v>
          </cell>
        </row>
        <row r="2227">
          <cell r="B2227" t="str">
            <v>MERCEARIA SANTOS DE QUISSAMÃ LTDA</v>
          </cell>
        </row>
        <row r="2228">
          <cell r="B2228" t="str">
            <v>E.M. MAGALHAES OBRAS E JARDINAGEM</v>
          </cell>
        </row>
        <row r="2229">
          <cell r="B2229" t="str">
            <v>MANO AÇO COMERCIO DE FERRO E ACO LTDA</v>
          </cell>
        </row>
        <row r="2230">
          <cell r="B2230" t="str">
            <v>APM FREITAS COM.MAT.CONSTR.TRANSPORTES LTDA</v>
          </cell>
        </row>
        <row r="2231">
          <cell r="B2231" t="str">
            <v>SEFREP SERV.EM FREIOS PNEUMÁTICOS LTDA</v>
          </cell>
        </row>
        <row r="2232">
          <cell r="B2232" t="str">
            <v>XAVIEROLI RESTAURANTE E CHURRASCARIA LTDA</v>
          </cell>
        </row>
        <row r="2233">
          <cell r="B2233" t="str">
            <v>AFER COMERCIAL LTDA</v>
          </cell>
        </row>
        <row r="2234">
          <cell r="B2234" t="str">
            <v>HÉLIO DA CONCEIÇÃO CRUZ FILHO - ME</v>
          </cell>
        </row>
        <row r="2235">
          <cell r="B2235" t="str">
            <v>COTASIN ARQUITETURA, ENGENHARIA E SINALIZACAO LTDA</v>
          </cell>
        </row>
        <row r="2236">
          <cell r="B2236" t="str">
            <v>R&amp;J QUADROS ELÉTRICOS LTDA</v>
          </cell>
        </row>
        <row r="2237">
          <cell r="B2237" t="str">
            <v>SCHRÉDER DO BRASIL LTDA</v>
          </cell>
        </row>
        <row r="2238">
          <cell r="B2238" t="str">
            <v>TIM CELULAR S/A</v>
          </cell>
        </row>
        <row r="2239">
          <cell r="B2239" t="str">
            <v>TIM CELULAR S/A</v>
          </cell>
        </row>
        <row r="2240">
          <cell r="B2240" t="str">
            <v>TIM CELULAR S.A</v>
          </cell>
        </row>
        <row r="2241">
          <cell r="B2241" t="str">
            <v>TIM CELULAR S/A</v>
          </cell>
        </row>
        <row r="2242">
          <cell r="B2242" t="str">
            <v>TIM CELULAR S.A</v>
          </cell>
        </row>
        <row r="2243">
          <cell r="B2243" t="str">
            <v>TIM CELULAR S/A</v>
          </cell>
        </row>
        <row r="2244">
          <cell r="B2244" t="str">
            <v>COLETTI COM.PRESTAÇÃO DE SERVIÇOS LTDA</v>
          </cell>
        </row>
        <row r="2245">
          <cell r="B2245" t="str">
            <v>INSTITUTO DEMOC.INF.SANEAM.MEIO AMBIENTE</v>
          </cell>
        </row>
        <row r="2246">
          <cell r="B2246" t="str">
            <v>POSTO DE GASOLINA CAMPEÃO DA PENHA LTDA</v>
          </cell>
        </row>
        <row r="2247">
          <cell r="B2247" t="str">
            <v>G.B. ALVARENGA PROD.AGROPECUÁRIOS</v>
          </cell>
        </row>
        <row r="2248">
          <cell r="B2248" t="str">
            <v>CONSTRUTORA BRAGANTINA LTDA</v>
          </cell>
        </row>
        <row r="2249">
          <cell r="B2249" t="str">
            <v>INSTALADORA BAHIA LTDA-ME</v>
          </cell>
        </row>
        <row r="2250">
          <cell r="B2250" t="str">
            <v>TERRAMAQ LOCACAO DE MAQUINAS LTDA</v>
          </cell>
        </row>
        <row r="2251">
          <cell r="B2251" t="str">
            <v>ALMIR DA CONCEIÇÃO MARINS</v>
          </cell>
        </row>
        <row r="2252">
          <cell r="B2252" t="str">
            <v>GUERRA E GASPAR PORTÕES AUTOMÁTICOS COM. E SERV. LTDA</v>
          </cell>
        </row>
        <row r="2253">
          <cell r="B2253" t="str">
            <v>DIÁRIO DO PARÁ LTDA</v>
          </cell>
        </row>
        <row r="2254">
          <cell r="B2254" t="str">
            <v>RENTALMAC ELEVADORES E MÁQUINAS LTDA</v>
          </cell>
        </row>
        <row r="2255">
          <cell r="B2255" t="str">
            <v>L.D. LORETTE DUARTE CONSTRUTORA LTDA</v>
          </cell>
        </row>
        <row r="2256">
          <cell r="B2256" t="str">
            <v>DURA-LEX DIGIFILM &amp; INFORMÁTICA LTDA</v>
          </cell>
        </row>
        <row r="2257">
          <cell r="B2257" t="str">
            <v>SERRAFER SERRA FERRAMENTAS LTDA</v>
          </cell>
        </row>
        <row r="2258">
          <cell r="B2258" t="str">
            <v>SCORPION LOCACAO MAO DE OBRA LTDA</v>
          </cell>
        </row>
        <row r="2259">
          <cell r="B2259" t="str">
            <v>MARCO ANTÔNIO DA SILVA LOCAÇÃO-ME</v>
          </cell>
        </row>
        <row r="2260">
          <cell r="B2260" t="str">
            <v>COREGAZ COM.REPRESENTACAO LTDA</v>
          </cell>
        </row>
        <row r="2261">
          <cell r="B2261" t="str">
            <v>PEMARTEL TELEFONIA LTDA</v>
          </cell>
        </row>
        <row r="2262">
          <cell r="B2262" t="str">
            <v>PEMARTEL - TELEFONIA LTDA.</v>
          </cell>
        </row>
        <row r="2263">
          <cell r="B2263" t="str">
            <v>HESEDH COMERCIO DE EQUIPAMENTOS E SERVIC</v>
          </cell>
        </row>
        <row r="2264">
          <cell r="B2264" t="str">
            <v>AUTO POSTO CIDADE GEBARA LTDA</v>
          </cell>
        </row>
        <row r="2265">
          <cell r="B2265" t="str">
            <v>C.G.E. ENGENHARIA LTDA</v>
          </cell>
        </row>
        <row r="2266">
          <cell r="B2266" t="str">
            <v>S.R.S. PRESTADORA DE SERVICOS GERAIS</v>
          </cell>
        </row>
        <row r="2267">
          <cell r="B2267" t="str">
            <v>A.ALVES BAR E RESTAURANTE -ME</v>
          </cell>
        </row>
        <row r="2268">
          <cell r="B2268" t="str">
            <v>SERRA DA TIRIRICA COMÉRCIO LTDA</v>
          </cell>
        </row>
        <row r="2269">
          <cell r="B2269" t="str">
            <v>SANTO EXPEDITO DA SERRA ARTEF.CIMENTO LTDA</v>
          </cell>
        </row>
        <row r="2270">
          <cell r="B2270" t="str">
            <v>NOVA ERA RENTAL LTDA</v>
          </cell>
        </row>
        <row r="2271">
          <cell r="B2271" t="str">
            <v>CONCESSIONARIA ROTA 116</v>
          </cell>
        </row>
        <row r="2272">
          <cell r="B2272" t="str">
            <v>LUDYMILLA E LUCAS RIOS MAT.CONSTRUÇÃO LTDA</v>
          </cell>
        </row>
        <row r="2273">
          <cell r="B2273" t="str">
            <v>PADRAO COPACABANA TINTAS LTDA</v>
          </cell>
        </row>
        <row r="2274">
          <cell r="B2274" t="str">
            <v>PRESTUNI PRESTADORA DE SERVIÇOS UNIÃO LTDA</v>
          </cell>
        </row>
        <row r="2275">
          <cell r="B2275" t="str">
            <v>ISABEL GONCALVES DOS SANTOS</v>
          </cell>
        </row>
        <row r="2276">
          <cell r="B2276" t="str">
            <v>USR 2001 INFORMÁTICA LTDA</v>
          </cell>
        </row>
        <row r="2277">
          <cell r="B2277" t="str">
            <v>ILMA MARIA RODRIGUES SOUZA - ME</v>
          </cell>
        </row>
        <row r="2278">
          <cell r="B2278" t="str">
            <v>WFPC SERVICOS DE INFORMATICA LTDA</v>
          </cell>
        </row>
        <row r="2279">
          <cell r="B2279" t="str">
            <v>TORÃO MATERIAIS DE CONSTRUÇÃO LTDA</v>
          </cell>
        </row>
        <row r="2280">
          <cell r="B2280" t="str">
            <v>AZEBARROS TRANSPORTE E SERVICOS LTDA</v>
          </cell>
        </row>
        <row r="2281">
          <cell r="B2281" t="str">
            <v>J.C. SERVIÇOS TÉCNICOS LTDA</v>
          </cell>
        </row>
        <row r="2282">
          <cell r="B2282" t="str">
            <v>S. MATTOS RIGUEIRA COMÉRCIO DE VIDROS</v>
          </cell>
        </row>
        <row r="2283">
          <cell r="B2283" t="str">
            <v>TATIANA APARECIDA CARLOS QUINTELA-ME</v>
          </cell>
        </row>
        <row r="2284">
          <cell r="B2284" t="str">
            <v>LEAO EQUIPAMENTOS E FERRAMENTAS LTDA</v>
          </cell>
        </row>
        <row r="2285">
          <cell r="B2285" t="str">
            <v>P.J. CAMARGO PAPELARIA ME</v>
          </cell>
        </row>
        <row r="2286">
          <cell r="B2286" t="str">
            <v>PAVIMENT GROUND IND.COM.PRÉ-MOLD.DE CONCRETO</v>
          </cell>
        </row>
        <row r="2287">
          <cell r="B2287" t="str">
            <v>N &amp; P DE SANTA CRUZ SUB EMPREITEIRA LTDA</v>
          </cell>
        </row>
        <row r="2288">
          <cell r="B2288" t="str">
            <v>COFERCIL SERVIÇOS DE CONSTRUÇÃO LTDA</v>
          </cell>
        </row>
        <row r="2289">
          <cell r="B2289" t="str">
            <v>COPIADORA PEDRO LESSA LTDA</v>
          </cell>
        </row>
        <row r="2290">
          <cell r="B2290" t="str">
            <v>ALCANTUBO TUBOS E CONEXOES LTDA</v>
          </cell>
        </row>
        <row r="2291">
          <cell r="B2291" t="str">
            <v>PARA-SERVICE LTDA</v>
          </cell>
        </row>
        <row r="2292">
          <cell r="B2292" t="str">
            <v>DETALINOX COMERCIAL LTDA</v>
          </cell>
        </row>
        <row r="2293">
          <cell r="B2293" t="str">
            <v>POSTO MEGA IGUAÇU LTDA</v>
          </cell>
        </row>
        <row r="2294">
          <cell r="B2294" t="str">
            <v>DANNESMANN, SIEMSEN ADVOGADOS</v>
          </cell>
        </row>
        <row r="2295">
          <cell r="B2295" t="str">
            <v>CANTINA DO CADMOS LTDA</v>
          </cell>
        </row>
        <row r="2296">
          <cell r="B2296" t="str">
            <v>CVC CARDOSO AUTO PEÇAS - ME</v>
          </cell>
        </row>
        <row r="2297">
          <cell r="B2297" t="str">
            <v>FABRICA DE TELAS DE ARAME QUALITELAS LTD</v>
          </cell>
        </row>
        <row r="2298">
          <cell r="B2298" t="str">
            <v>A.F.F.III PAPELARIA E INFORMÁTICA LTDA</v>
          </cell>
        </row>
        <row r="2299">
          <cell r="B2299" t="str">
            <v>UNIVERSAL COMÉRCIO DE TUBOS E CONEXÕES LTDA</v>
          </cell>
        </row>
        <row r="2300">
          <cell r="B2300" t="str">
            <v>ÉDIO DOS SANTOS RIBEIRO TRANSPORTES</v>
          </cell>
        </row>
        <row r="2301">
          <cell r="B2301" t="str">
            <v>MÁXIMO ILUMINAÇÃO LTDA ME</v>
          </cell>
        </row>
        <row r="2302">
          <cell r="B2302" t="str">
            <v>VIGO TERPLAN TERRAPLANAGEM LTDA</v>
          </cell>
        </row>
        <row r="2303">
          <cell r="B2303" t="str">
            <v>SPR MATERIAIS LTDA</v>
          </cell>
        </row>
        <row r="2304">
          <cell r="B2304" t="str">
            <v>BOM PASTOR 2001 MAT.DE CONSTRUÇÃO LTDA</v>
          </cell>
        </row>
        <row r="2305">
          <cell r="B2305" t="str">
            <v>A.S. SILVA RESTAURANTE</v>
          </cell>
        </row>
        <row r="2306">
          <cell r="B2306" t="str">
            <v>STERIBIO SERV.LIMP.ESTER.HOSPITALAR LTDA</v>
          </cell>
        </row>
        <row r="2307">
          <cell r="B2307" t="str">
            <v>ZONA OESTE SANEAMENTO E SERVICOS LTDA</v>
          </cell>
        </row>
        <row r="2308">
          <cell r="B2308" t="str">
            <v>MARMORARIA PINHEIRO FERNANDES INDÚSTRIA E COMÉRCIO LTDA</v>
          </cell>
        </row>
        <row r="2309">
          <cell r="B2309" t="str">
            <v>FORTCABO COMERCIO E SERVICOS LTDA</v>
          </cell>
        </row>
        <row r="2310">
          <cell r="B2310" t="str">
            <v>LOCAR MUNCK TRANSPORTES E LOCACAO DE MAQ</v>
          </cell>
        </row>
        <row r="2311">
          <cell r="B2311" t="str">
            <v>E.J. VIEIRA MORAES TRANSPORTES LTDA-ME</v>
          </cell>
        </row>
        <row r="2312">
          <cell r="B2312" t="str">
            <v>JCM ENROLAMENTO MOT.PREST.SERVIÇO LTDA</v>
          </cell>
        </row>
        <row r="2313">
          <cell r="B2313" t="str">
            <v>CHURRASCARIA PICANHA DOURADA LTDA</v>
          </cell>
        </row>
        <row r="2314">
          <cell r="B2314" t="str">
            <v>P.A DA SILVA VULCANIZAÇÃO COM.- ME</v>
          </cell>
        </row>
        <row r="2315">
          <cell r="B2315" t="str">
            <v>V.P. LIMA DEMOLIÇÕES E SERVIÇOS LTDA</v>
          </cell>
        </row>
        <row r="2316">
          <cell r="B2316" t="str">
            <v>DANIELA DE AZEVEDO MENDES</v>
          </cell>
        </row>
        <row r="2317">
          <cell r="B2317" t="str">
            <v>VALMIR RODRIGUES DE ALMEIDA - ME</v>
          </cell>
        </row>
        <row r="2318">
          <cell r="B2318" t="str">
            <v>ELEVADORES FUJI FLF DO BRASIL LTDA.</v>
          </cell>
        </row>
        <row r="2319">
          <cell r="B2319" t="str">
            <v>J. CLÁUDIO MACHADO - ME</v>
          </cell>
        </row>
        <row r="2320">
          <cell r="B2320" t="str">
            <v>R 3 PROPAGANDA LTDA</v>
          </cell>
        </row>
        <row r="2321">
          <cell r="B2321" t="str">
            <v>IGOR GONÇALVES MENDES TRIPODE-ME</v>
          </cell>
        </row>
        <row r="2322">
          <cell r="B2322" t="str">
            <v>S.M.J. MIL METALÚRGICA E REFRIG. LTDA</v>
          </cell>
        </row>
        <row r="2323">
          <cell r="B2323" t="str">
            <v>FORTE ENEAS INDUSTRIA E COMERCIO LTDA</v>
          </cell>
        </row>
        <row r="2324">
          <cell r="B2324" t="str">
            <v>E S MENDES DROGARIA-ME</v>
          </cell>
        </row>
        <row r="2325">
          <cell r="B2325" t="str">
            <v>ROMATHI DISTRIBUIDORA DE MADEIRAS LTDA</v>
          </cell>
        </row>
        <row r="2326">
          <cell r="B2326" t="str">
            <v>EVANDRO FRANCISCO DE ARRUDA-ME</v>
          </cell>
        </row>
        <row r="2327">
          <cell r="B2327" t="str">
            <v>EDS DE SANTA CRUZ EMPREITEIRA LTDA</v>
          </cell>
        </row>
        <row r="2328">
          <cell r="B2328" t="str">
            <v>ENGELAGO CONSTR.ENGENHARIA DA LAGOA LTDA</v>
          </cell>
        </row>
        <row r="2329">
          <cell r="B2329" t="str">
            <v>NEWBERG TURISMO LTDA</v>
          </cell>
        </row>
        <row r="2330">
          <cell r="B2330" t="str">
            <v>J.F. MENDES COM. E SERVIÇOS</v>
          </cell>
        </row>
        <row r="2331">
          <cell r="B2331" t="str">
            <v>SERVIÇOS MUCK TIGRESA LTDA-ME</v>
          </cell>
        </row>
        <row r="2332">
          <cell r="B2332" t="str">
            <v>AQUAPART ENGENHARIA E PARTICIPAÇÕES LTDA</v>
          </cell>
        </row>
        <row r="2333">
          <cell r="B2333" t="str">
            <v>OPÇÃO INFORMÁTICA</v>
          </cell>
        </row>
        <row r="2334">
          <cell r="B2334" t="str">
            <v>SARTORETTI DO BRASIL COM. E SERV. LTDA</v>
          </cell>
        </row>
        <row r="2335">
          <cell r="B2335" t="str">
            <v>JOAO MAURICIO MARTINS MATERIAL DE CONSTR</v>
          </cell>
        </row>
        <row r="2336">
          <cell r="B2336" t="str">
            <v>MANOEL E ARAÚJO MATERIAL ELÉTRICO LTDA</v>
          </cell>
        </row>
        <row r="2337">
          <cell r="B2337" t="str">
            <v>AMERICAN 2001 SIGN COMUNICAÇÃO VISUAL LTDA</v>
          </cell>
        </row>
        <row r="2338">
          <cell r="B2338" t="str">
            <v>MARQUESAN 44 LOC.EQUIP.TERRAPLENAGEM LTDA</v>
          </cell>
        </row>
        <row r="2339">
          <cell r="B2339" t="str">
            <v>ARRAIS E SILVA TUBOS E CONEXOES LTDA</v>
          </cell>
        </row>
        <row r="2340">
          <cell r="B2340" t="str">
            <v>D.R DISTRIB.RODOVIÁRIO E TRANSPORTES LTDA</v>
          </cell>
        </row>
        <row r="2341">
          <cell r="B2341" t="str">
            <v>CONSTRUTORA LOMARELI LTDA</v>
          </cell>
        </row>
        <row r="2342">
          <cell r="B2342" t="str">
            <v>JOSÉ DO CARMO MIRANDA-ME</v>
          </cell>
        </row>
        <row r="2343">
          <cell r="B2343" t="str">
            <v>TR - TRANSPORTES RÁPIDOS LTDA</v>
          </cell>
        </row>
        <row r="2344">
          <cell r="B2344" t="str">
            <v>C.SOUZA DE ANDRADE TRANSPORTES-ME</v>
          </cell>
        </row>
        <row r="2345">
          <cell r="B2345" t="str">
            <v>F.F. MENDONÇA COMÉRCIO DE MADEIRAS LTDA</v>
          </cell>
        </row>
        <row r="2346">
          <cell r="B2346" t="str">
            <v>A.B.M. 2 TELECOMUNICAÇÕES LTDA</v>
          </cell>
        </row>
        <row r="2347">
          <cell r="B2347" t="str">
            <v>CONSTEP CONST.SERV.TERRAPLENAGEM LTDA</v>
          </cell>
        </row>
        <row r="2348">
          <cell r="B2348" t="str">
            <v>ADRIANA E LÍLIAN INFORMÁTICA LTDA</v>
          </cell>
        </row>
        <row r="2349">
          <cell r="B2349" t="str">
            <v>RHAZAS REPRESENTAÇÕES E COM. LTDA</v>
          </cell>
        </row>
        <row r="2350">
          <cell r="B2350" t="str">
            <v>CARGOLOG CARGAS E LOGÍSTICA LTDA</v>
          </cell>
        </row>
        <row r="2351">
          <cell r="B2351" t="str">
            <v>REGIS &amp; FERREIRA MOTORES LTDA</v>
          </cell>
        </row>
        <row r="2352">
          <cell r="B2352" t="str">
            <v>QUALIBLOCO PREMOLDADOS EM CONCRETO LTDA</v>
          </cell>
        </row>
        <row r="2353">
          <cell r="B2353" t="str">
            <v>CONSTRUTORA  FERREIRA E MONTEIRO LTDA.</v>
          </cell>
        </row>
        <row r="2354">
          <cell r="B2354" t="str">
            <v>BMB D´BÚZIOS DIST. DE BEBIDAS E GÊNEROS ALIMENTÍCIOS LTDA</v>
          </cell>
        </row>
        <row r="2355">
          <cell r="B2355" t="str">
            <v>POSTO SIM LTDA</v>
          </cell>
        </row>
        <row r="2356">
          <cell r="B2356" t="str">
            <v>COMAG SERV. DE OBRAS COMPLEMENTARES LTDA</v>
          </cell>
        </row>
        <row r="2357">
          <cell r="B2357" t="str">
            <v>SERRARIA REGIAO DOS LAGOS LTDA</v>
          </cell>
        </row>
        <row r="2358">
          <cell r="B2358" t="str">
            <v>VELAS AO MAR EMPR.VIAGENS E TURISMO LTDA</v>
          </cell>
        </row>
        <row r="2359">
          <cell r="B2359" t="str">
            <v>L&amp;R GUEDES TECNOLOGIA EM INFORMATICA LTD</v>
          </cell>
        </row>
        <row r="2360">
          <cell r="B2360" t="str">
            <v>ACHEI EM MACAÉ MÓVEIS USADOS LTDA</v>
          </cell>
        </row>
        <row r="2361">
          <cell r="B2361" t="str">
            <v>NADIS W. W. MATERIAIS DE CONSTRUÇÃO LTDA</v>
          </cell>
        </row>
        <row r="2362">
          <cell r="B2362" t="str">
            <v>FORMAL MÁQUINAS PEÇAS E SERVIÇOS LTDA</v>
          </cell>
        </row>
        <row r="2363">
          <cell r="B2363" t="str">
            <v>CONTINENTE TRANSPORTES LTDA-EPP</v>
          </cell>
        </row>
        <row r="2364">
          <cell r="B2364" t="str">
            <v>MESQUITA E MESQUITA SERVICOS, REFORMAS E</v>
          </cell>
        </row>
        <row r="2365">
          <cell r="B2365" t="str">
            <v>CONSTRUTORA DE MARCO LTDA</v>
          </cell>
        </row>
        <row r="2366">
          <cell r="B2366" t="str">
            <v>REAL PRINT INFORMÁTICA LTDA</v>
          </cell>
        </row>
        <row r="2367">
          <cell r="B2367" t="str">
            <v>PADARIA MARIA FARINHA LTDA-ME</v>
          </cell>
        </row>
        <row r="2368">
          <cell r="B2368" t="str">
            <v>CENTRALFER CENTRAL DE FERRO LTDA</v>
          </cell>
        </row>
        <row r="2369">
          <cell r="B2369" t="str">
            <v>FCO A.A. DE SOUZA LOCAÇÃO MÁQ.EQUIPAMENTOS</v>
          </cell>
        </row>
        <row r="2370">
          <cell r="B2370" t="str">
            <v>NANI RIO 445 COM.SERV.ESPECIALIZADO LTDA</v>
          </cell>
        </row>
        <row r="2371">
          <cell r="B2371" t="str">
            <v>MARIA IVANIR ALVES ROCHA - ME</v>
          </cell>
        </row>
        <row r="2372">
          <cell r="B2372" t="str">
            <v>ACNA REMOÇÕES S/C LTDA</v>
          </cell>
        </row>
        <row r="2373">
          <cell r="B2373" t="str">
            <v>OLIVEIRA &amp; RIBEIRO PARAIBUNA LTDA.</v>
          </cell>
        </row>
        <row r="2374">
          <cell r="B2374" t="str">
            <v>EMPREITEIRA TELECOMUNICACAO JOELMA LTDA</v>
          </cell>
        </row>
        <row r="2375">
          <cell r="B2375" t="str">
            <v>FERTOOLS MÁQUINAS E FERRAMENTAS LTDA</v>
          </cell>
        </row>
        <row r="2376">
          <cell r="B2376" t="str">
            <v>PARAISO DAS AGUAS - S.P. VALADARES</v>
          </cell>
        </row>
        <row r="2377">
          <cell r="B2377" t="str">
            <v>PEGA LEVE LIVRARIA LTDA</v>
          </cell>
        </row>
        <row r="2378">
          <cell r="B2378" t="str">
            <v>NAJ EMPREENDIMENTOS LTDA ME</v>
          </cell>
        </row>
        <row r="2379">
          <cell r="B2379" t="str">
            <v>WORLD AIR 2001 LTDA</v>
          </cell>
        </row>
        <row r="2380">
          <cell r="B2380" t="str">
            <v>VIRGEM DE FÁTIMA LOCAÇÃO DE MÁQUINAS E CAMINHÕES LTDA</v>
          </cell>
        </row>
        <row r="2381">
          <cell r="B2381" t="str">
            <v>RAMOS MÁQUINAS &amp; FERRAMENTAS LTDA-ME</v>
          </cell>
        </row>
        <row r="2382">
          <cell r="B2382" t="str">
            <v>JUSTOP SERVICOS DE TOPOGRAFIA LTDA</v>
          </cell>
        </row>
        <row r="2383">
          <cell r="B2383" t="str">
            <v>SANIT ENGENHARIA E CONSTRUÇÕES LTDA</v>
          </cell>
        </row>
        <row r="2384">
          <cell r="B2384" t="str">
            <v>FRANCISCO GERSON GOMES VIEIRA</v>
          </cell>
        </row>
        <row r="2385">
          <cell r="B2385" t="str">
            <v>HES SERVIÇOS DE ENGENHARIA LTDA</v>
          </cell>
        </row>
        <row r="2386">
          <cell r="B2386" t="str">
            <v>KSABOR TRANKILO LTDA</v>
          </cell>
        </row>
        <row r="2387">
          <cell r="B2387" t="str">
            <v>SANEMAT EQUIP.TECNICOS E MATERIAIS LTDA</v>
          </cell>
        </row>
        <row r="2388">
          <cell r="B2388" t="str">
            <v>H. C. L. HELENA LOCAÇÃO DE EQUIPAMENTOS LTDA</v>
          </cell>
        </row>
        <row r="2389">
          <cell r="B2389" t="str">
            <v>SIGLA CONSULTORIA E SERVIÇOS LTDA</v>
          </cell>
        </row>
        <row r="2390">
          <cell r="B2390" t="str">
            <v>T.M.C. TELECOMUNICAÇÃO LTDA</v>
          </cell>
        </row>
        <row r="2391">
          <cell r="B2391" t="str">
            <v>LLA TRÂNSITO LTDA</v>
          </cell>
        </row>
        <row r="2392">
          <cell r="B2392" t="str">
            <v>CAT BOMB COMÉRCIO DO VESTUÁRIO LTDA</v>
          </cell>
        </row>
        <row r="2393">
          <cell r="B2393" t="str">
            <v>BUREAU CIDADE LTDA</v>
          </cell>
        </row>
        <row r="2394">
          <cell r="B2394" t="str">
            <v>LECONTE S.A.</v>
          </cell>
        </row>
        <row r="2395">
          <cell r="B2395" t="str">
            <v>DISMATEL DE ITABORAÍ MATERIAIS DE CONSTRUÇÃO LTDA-EPP</v>
          </cell>
        </row>
        <row r="2396">
          <cell r="B2396" t="str">
            <v>POSTO SANTA CLARA  DE BARRA MANSA  ABAST. DE COMBUSTÍVEIS LT</v>
          </cell>
        </row>
        <row r="2397">
          <cell r="B2397" t="str">
            <v>PLENITUDE 2001 TERRAPLENAGEM E CONSTRUTORA LTDA</v>
          </cell>
        </row>
        <row r="2398">
          <cell r="B2398" t="str">
            <v>ANA MARIA MARTINS DE OLIVEIRA</v>
          </cell>
        </row>
        <row r="2399">
          <cell r="B2399" t="str">
            <v>A.V. MACHADO DISTRIBUIDORA DE ÁGUAS MINERAIS ME.</v>
          </cell>
        </row>
        <row r="2400">
          <cell r="B2400" t="str">
            <v>TUCHE TRANSPORTES LTDA</v>
          </cell>
        </row>
        <row r="2401">
          <cell r="B2401" t="str">
            <v>EMILIANO EMPR. E PARTICIPACOES HOTELEIRA</v>
          </cell>
        </row>
        <row r="2402">
          <cell r="B2402" t="str">
            <v>RT-LEA LOCAÇÃO DE EQUIPAMENTOS E ANDAIMES LTDA.</v>
          </cell>
        </row>
        <row r="2403">
          <cell r="B2403" t="str">
            <v>LUIZ CLAUDIO ALEXANDRE ESTRUTURAS-ME</v>
          </cell>
        </row>
        <row r="2404">
          <cell r="B2404" t="str">
            <v>BELAMAT MATERIAL DE CONSTRUCAO LTDA.</v>
          </cell>
        </row>
        <row r="2405">
          <cell r="B2405" t="str">
            <v>R.R.BARRA MANSA RESTAURANTE LTDA.</v>
          </cell>
        </row>
        <row r="2406">
          <cell r="B2406" t="str">
            <v>NIKIGAS COMERCIAL LTDA</v>
          </cell>
        </row>
        <row r="2407">
          <cell r="B2407" t="str">
            <v>NORTRACTOR PEÇAS PARA TRATORES LTDA</v>
          </cell>
        </row>
        <row r="2408">
          <cell r="B2408" t="str">
            <v>LIZ ANGELA M. DE OLIVEIRA - ME</v>
          </cell>
        </row>
        <row r="2409">
          <cell r="B2409" t="str">
            <v>ÁLVARO HENRIQUE ROSE-ME</v>
          </cell>
        </row>
        <row r="2410">
          <cell r="B2410" t="str">
            <v>PONTO CERTO DE IMBETIBA RESTAURANTE E LANCHONETE LTDA</v>
          </cell>
        </row>
        <row r="2411">
          <cell r="B2411" t="str">
            <v>BOMBCRET LTDA.</v>
          </cell>
        </row>
        <row r="2412">
          <cell r="B2412" t="str">
            <v>ANA KARLA ALCOFORADO CÉSAR DE MELO</v>
          </cell>
        </row>
        <row r="2413">
          <cell r="B2413" t="str">
            <v>TRANSPORTE BRASIL 500 DA PENHA LTDA</v>
          </cell>
        </row>
        <row r="2414">
          <cell r="B2414" t="str">
            <v>HERILUCIO P. SILVA</v>
          </cell>
        </row>
        <row r="2415">
          <cell r="B2415" t="str">
            <v>A.R. MOREIRA INFORMÁTICA LTDA</v>
          </cell>
        </row>
        <row r="2416">
          <cell r="B2416" t="str">
            <v>COMÉRCIO DE CEREAIS SAMPAIO LTDA</v>
          </cell>
        </row>
        <row r="2417">
          <cell r="B2417" t="str">
            <v>L.L. COMÉRCIO DE FERRAMENTAS LTDA</v>
          </cell>
        </row>
        <row r="2418">
          <cell r="B2418" t="str">
            <v>ADDCAR AUTOMÓVEIS LTDA</v>
          </cell>
        </row>
        <row r="2419">
          <cell r="B2419" t="str">
            <v>L.F. INDÚSTRIA E COMÉRCIO DE ROUPAS LTDA</v>
          </cell>
        </row>
        <row r="2420">
          <cell r="B2420" t="str">
            <v>E.H. ARQUITETURA E PLANEJAMENTO LTDA</v>
          </cell>
        </row>
        <row r="2421">
          <cell r="B2421" t="str">
            <v>SOUZA CHRISOSTIMO MAT.CONSTRUÇÃO LTDA</v>
          </cell>
        </row>
        <row r="2422">
          <cell r="B2422" t="str">
            <v>GTS COM. LOCAÇÃO E SERV. DE LIBERDADE LTDA</v>
          </cell>
        </row>
        <row r="2423">
          <cell r="B2423" t="str">
            <v>PENSÃO DO TREVO 584 LTDA - ME</v>
          </cell>
        </row>
        <row r="2424">
          <cell r="B2424" t="str">
            <v>JOSABIAS ALVES SANTOS</v>
          </cell>
        </row>
        <row r="2425">
          <cell r="B2425" t="str">
            <v>GILKLE-CAR AUTO MECÂNICA LTDA</v>
          </cell>
        </row>
        <row r="2426">
          <cell r="B2426" t="str">
            <v>JOSEQUIM MADEIRAS E MAT. CONSTRUÇÃO LTDA</v>
          </cell>
        </row>
        <row r="2427">
          <cell r="B2427" t="str">
            <v>O KAKO DOS AZULEJOS ANTIGOS LTDA</v>
          </cell>
        </row>
        <row r="2428">
          <cell r="B2428" t="str">
            <v>L &amp; A COMERCIO DE BATERIAS LTDA</v>
          </cell>
        </row>
        <row r="2429">
          <cell r="B2429" t="str">
            <v>CONSTRUTER GONCALENSE MATERIAIS DE CONST</v>
          </cell>
        </row>
        <row r="2430">
          <cell r="B2430" t="str">
            <v>ARM TRANSPORTADORA LTDA</v>
          </cell>
        </row>
        <row r="2431">
          <cell r="B2431" t="str">
            <v>TENDÊNCIAS EM MAO DE OBRA ESPEC.LTDA</v>
          </cell>
        </row>
        <row r="2432">
          <cell r="B2432" t="str">
            <v>CODISE COM.DISTR.EXP.CERÂMICOS LTDA</v>
          </cell>
        </row>
        <row r="2433">
          <cell r="B2433" t="str">
            <v>RODOVIÁRIO CASSIANO IMP. E EXP. LTDA</v>
          </cell>
        </row>
        <row r="2434">
          <cell r="B2434" t="str">
            <v>PAULO CASÉ PLANEJAM. ARQUITETÔNICO LTDA</v>
          </cell>
        </row>
        <row r="2435">
          <cell r="B2435" t="str">
            <v>JOÃO CARLOS DA SILVA TRANSPORTADORA - ME</v>
          </cell>
        </row>
        <row r="2436">
          <cell r="B2436" t="str">
            <v>NEW TORK RECURSOS HUMANOS LTDA</v>
          </cell>
        </row>
        <row r="2437">
          <cell r="B2437" t="str">
            <v>VALE E BUENO SERVICOS AUXILIARES LTDA</v>
          </cell>
        </row>
        <row r="2438">
          <cell r="B2438" t="str">
            <v>AMITRAN TRANSPORTES E MUDANCAS LTDA</v>
          </cell>
        </row>
        <row r="2439">
          <cell r="B2439" t="str">
            <v>HOTEL RECANTO DO POETA</v>
          </cell>
        </row>
        <row r="2440">
          <cell r="B2440" t="str">
            <v>ROQUE &amp; LUCAS TERRAPLENAGEM E PAVIMENTAÇÃO LTDA</v>
          </cell>
        </row>
        <row r="2441">
          <cell r="B2441" t="str">
            <v>TRANSBELT BENEF.SERVICOS E COMERCIO DE C</v>
          </cell>
        </row>
        <row r="2442">
          <cell r="B2442" t="str">
            <v>JOSÉ LEOMAR E IRACIMAR LTDA</v>
          </cell>
        </row>
        <row r="2443">
          <cell r="B2443" t="str">
            <v>MANOEL GALDINO COM.REP.MAT.CONSTRUÇÃO LTDA</v>
          </cell>
        </row>
        <row r="2444">
          <cell r="B2444" t="str">
            <v>PEAÇO COMÉRCIO DE AÇO LTDA</v>
          </cell>
        </row>
        <row r="2445">
          <cell r="B2445" t="str">
            <v>POSTO DE GASOLINA ESTRELA ORIENTAL LTDA</v>
          </cell>
        </row>
        <row r="2446">
          <cell r="B2446" t="str">
            <v>S.L. DE SENA EMPREITEIRA</v>
          </cell>
        </row>
        <row r="2447">
          <cell r="B2447" t="str">
            <v>S.N. BRONZE PAVIMENTACAO LTDA</v>
          </cell>
        </row>
        <row r="2448">
          <cell r="B2448" t="str">
            <v>VIPASI CONSTRUCAO E PINTURA LTDA</v>
          </cell>
        </row>
        <row r="2449">
          <cell r="B2449" t="str">
            <v>EPC ENG.PROJETOS E CONSULTORIA LTDA</v>
          </cell>
        </row>
        <row r="2450">
          <cell r="B2450" t="str">
            <v>HM HIGH MANAGER EVENTOS VIAGENS E TURISMO LTDA</v>
          </cell>
        </row>
        <row r="2451">
          <cell r="B2451" t="str">
            <v>TERMACO NORDESTE COM.EQUIPAMENTOS LTDA</v>
          </cell>
        </row>
        <row r="2452">
          <cell r="B2452" t="str">
            <v>MARIA DA CONSOLAÇÃO SOBREIRA &amp; CIA.LTDA.</v>
          </cell>
        </row>
        <row r="2453">
          <cell r="B2453" t="str">
            <v>MARIA OSMARINA ARAUJO DA SILVA</v>
          </cell>
        </row>
        <row r="2454">
          <cell r="B2454" t="str">
            <v>VPE LTDA</v>
          </cell>
        </row>
        <row r="2455">
          <cell r="B2455" t="str">
            <v>K.J. CONSTRUÇÃO COMÉRCIO E INDÚSTRIA LTDA</v>
          </cell>
        </row>
        <row r="2456">
          <cell r="B2456" t="str">
            <v>VISCLAR MÓVEIS E DECORAÇÕES LTDA</v>
          </cell>
        </row>
        <row r="2457">
          <cell r="B2457" t="str">
            <v>JOSE AFONSO RODRIGUES</v>
          </cell>
        </row>
        <row r="2458">
          <cell r="B2458" t="str">
            <v>TUBOMIX PRE-MOLDADOS E ENGENHARIA LTDA</v>
          </cell>
        </row>
        <row r="2459">
          <cell r="B2459" t="str">
            <v>HOTEL PERSONAL LTDA</v>
          </cell>
        </row>
        <row r="2460">
          <cell r="B2460" t="str">
            <v>M. DE OLIVEIRA TRANSPORTES DE CARGAS</v>
          </cell>
        </row>
        <row r="2461">
          <cell r="B2461" t="str">
            <v>A.P. MACEDO CONSTRUCOES LTDA</v>
          </cell>
        </row>
        <row r="2462">
          <cell r="B2462" t="str">
            <v>ÁGUAS CRISTALINAS PISCINAS LTDA</v>
          </cell>
        </row>
        <row r="2463">
          <cell r="B2463" t="str">
            <v>GTS - GRUPO DE TECNOLOGIA E SOLUÇÕES LTDA</v>
          </cell>
        </row>
        <row r="2464">
          <cell r="B2464" t="str">
            <v>EMPREITEIRA MILENIUM LTDA.</v>
          </cell>
        </row>
        <row r="2465">
          <cell r="B2465" t="str">
            <v>DISTR.DE BEBIDAS 4 AMIGOS DE M.H.LTDA</v>
          </cell>
        </row>
        <row r="2466">
          <cell r="B2466" t="str">
            <v>JARG BAR E RESTAURANTE LTDA</v>
          </cell>
        </row>
        <row r="2467">
          <cell r="B2467" t="str">
            <v>THALIS SERVIÇOS GERAIS LTDA</v>
          </cell>
        </row>
        <row r="2468">
          <cell r="B2468" t="str">
            <v>WRO - RIO SERVIÇOS LTDA</v>
          </cell>
        </row>
        <row r="2469">
          <cell r="B2469" t="str">
            <v>CDI BARRA PRODUTOS IMPORTACAO E EXPORTACAO LTDA</v>
          </cell>
        </row>
        <row r="2470">
          <cell r="B2470" t="str">
            <v>INFOCLUB COMÉRCIO DE INFORMÁTICA LTDA</v>
          </cell>
        </row>
        <row r="2471">
          <cell r="B2471" t="str">
            <v>TERFLEX INDÚSTRIA E COMÉRCIO LTDA</v>
          </cell>
        </row>
        <row r="2472">
          <cell r="B2472" t="str">
            <v>SIEMENS BUILDING TECHNOLOGIES LTDA</v>
          </cell>
        </row>
        <row r="2473">
          <cell r="B2473" t="str">
            <v>MULTI UNIFORMES PROFISSIONAIS LTDA</v>
          </cell>
        </row>
        <row r="2474">
          <cell r="B2474" t="str">
            <v>CARVALHO CONSULTORES ASSOCIADOS</v>
          </cell>
        </row>
        <row r="2475">
          <cell r="B2475" t="str">
            <v>BEVITOR TOPOG.DESENHO TECNICO LTDA</v>
          </cell>
        </row>
        <row r="2476">
          <cell r="B2476" t="str">
            <v>MALVÃO &amp; STANISCE LTDA</v>
          </cell>
        </row>
        <row r="2477">
          <cell r="B2477" t="str">
            <v>MECAESCAV MÁQUINAS LTDA</v>
          </cell>
        </row>
        <row r="2478">
          <cell r="B2478" t="str">
            <v>COSTA &amp; REZENDE REPRESENTAÇÕES LTDA</v>
          </cell>
        </row>
        <row r="2479">
          <cell r="B2479" t="str">
            <v>LELLO INTERMEDIADORA DE NEGÓCIOS S/C LTDA</v>
          </cell>
        </row>
        <row r="2480">
          <cell r="B2480" t="str">
            <v>RCN TRANSPORTES RODOVIÁRIOS LTDA</v>
          </cell>
        </row>
        <row r="2481">
          <cell r="B2481" t="str">
            <v>VIA MÓVEIS LTDA.</v>
          </cell>
        </row>
        <row r="2482">
          <cell r="B2482" t="str">
            <v>CONSTRUTORA VERDES MARES DE MACAÉ LTDA</v>
          </cell>
        </row>
        <row r="2483">
          <cell r="B2483" t="str">
            <v>PANIFICAÇÃO PIRACAIA 11 LTDA - ME</v>
          </cell>
        </row>
        <row r="2484">
          <cell r="B2484" t="str">
            <v>RENOVADORA DE PNEUS TREVO LTDA</v>
          </cell>
        </row>
        <row r="2485">
          <cell r="B2485" t="str">
            <v>POSTO DE SERVIÇOS CHAMEGO DO PROJAC LTDA</v>
          </cell>
        </row>
        <row r="2486">
          <cell r="B2486" t="str">
            <v>NOVA LECMAR MAT.ELETR.HIDRÁULICOS LTDA</v>
          </cell>
        </row>
        <row r="2487">
          <cell r="B2487" t="str">
            <v>JET 321 INFORMÁTICA LTDA</v>
          </cell>
        </row>
        <row r="2488">
          <cell r="B2488" t="str">
            <v>RGA TRANSPORTE DE ÁGUA LTDA</v>
          </cell>
        </row>
        <row r="2489">
          <cell r="B2489" t="str">
            <v>APC ASSESSORIA DE PROJETOS E CONSTRUÇÕES LTDA</v>
          </cell>
        </row>
        <row r="2490">
          <cell r="B2490" t="str">
            <v>L.L.M. MARQUES COMÉRCIO DE MATERIAIS DE CONSTRUÇÃO LTDA</v>
          </cell>
        </row>
        <row r="2491">
          <cell r="B2491" t="str">
            <v>M.F. FARIA SILVA REFEICOES -ME</v>
          </cell>
        </row>
        <row r="2492">
          <cell r="B2492" t="str">
            <v>NOVA CECCATO 8 TRATORES PEÇAS E SERVIÇOS LTDA</v>
          </cell>
        </row>
        <row r="2493">
          <cell r="B2493" t="str">
            <v>S.MENDONCA ALVES RESTAURANTE</v>
          </cell>
        </row>
        <row r="2494">
          <cell r="B2494" t="str">
            <v>FONTE DE ÁGUAS VIVAS ABASTECEDORA LTDA</v>
          </cell>
        </row>
        <row r="2495">
          <cell r="B2495" t="str">
            <v>VALMIR RIBEIRO FIDELIS LANCHES</v>
          </cell>
        </row>
        <row r="2496">
          <cell r="B2496" t="str">
            <v>SARTY-SOUTH AMERICAN TECNOLOGIA LTDA</v>
          </cell>
        </row>
        <row r="2497">
          <cell r="B2497" t="str">
            <v>SANTOS MAGALHÃES CONSTRUTORA</v>
          </cell>
        </row>
        <row r="2498">
          <cell r="B2498" t="str">
            <v>MV LANA COMERCIO E REPRESENTACAO LTDA</v>
          </cell>
        </row>
        <row r="2499">
          <cell r="B2499" t="str">
            <v>FORMAPEL CENTRO PAPELARIA INFORMÁTICA LTDA</v>
          </cell>
        </row>
        <row r="2500">
          <cell r="B2500" t="str">
            <v>POSTO MAR AZUL RIO DAS OSTRAS</v>
          </cell>
        </row>
        <row r="2501">
          <cell r="B2501" t="str">
            <v>EXCEL SERVIÇOS DE FORMAS LTDA</v>
          </cell>
        </row>
        <row r="2502">
          <cell r="B2502" t="str">
            <v>M.S.G. CONSTRUTORA LTDA</v>
          </cell>
        </row>
        <row r="2503">
          <cell r="B2503" t="str">
            <v>AUTO POSTO PRIMEIRAO DO LARANJAL LTDA</v>
          </cell>
        </row>
        <row r="2504">
          <cell r="B2504" t="str">
            <v>UNIPLAST COM.PLÁSTICOS E BORRACHAS LTDA</v>
          </cell>
        </row>
        <row r="2505">
          <cell r="B2505" t="str">
            <v>MARCELO RABACHINBI ARAÚJO-ME</v>
          </cell>
        </row>
        <row r="2506">
          <cell r="B2506" t="str">
            <v>MICROWMAX INFORMÁTICA LTDA</v>
          </cell>
        </row>
        <row r="2507">
          <cell r="B2507" t="str">
            <v>DISK LIMP. DISTRIBUIDORA LTDA</v>
          </cell>
        </row>
        <row r="2508">
          <cell r="B2508" t="str">
            <v>S.A.S. REZENDE - ME</v>
          </cell>
        </row>
        <row r="2509">
          <cell r="B2509" t="str">
            <v>BARRA-MIX DE CABO FRIO DISTRIB.DE AREIA LTDA</v>
          </cell>
        </row>
        <row r="2510">
          <cell r="B2510" t="str">
            <v>TOTAL COMERCIAL DE PEÇAS E SERVIÇOS LTDA</v>
          </cell>
        </row>
        <row r="2511">
          <cell r="B2511" t="str">
            <v>RADICAL SPORTS CO. LTDA.</v>
          </cell>
        </row>
        <row r="2512">
          <cell r="B2512" t="str">
            <v>MASTERSOLOS TECNOLOGIA E FUNDAÇÕES LTDA</v>
          </cell>
        </row>
        <row r="2513">
          <cell r="B2513" t="str">
            <v>ARTES GRÁFICAS PRINTCOLOR LTDA</v>
          </cell>
        </row>
        <row r="2514">
          <cell r="B2514" t="str">
            <v>E.C. DE ALBUQUERQUE NETO</v>
          </cell>
        </row>
        <row r="2515">
          <cell r="B2515" t="str">
            <v>RESK JET COMERCIAL LTDA</v>
          </cell>
        </row>
        <row r="2516">
          <cell r="B2516" t="str">
            <v>TRATTO 180 ACABAMENTOS P/CONSTRUÇÃO LTDA</v>
          </cell>
        </row>
        <row r="2517">
          <cell r="B2517" t="str">
            <v>ARTNORTE ARTIGOS INDUSTRIAIS LTDA</v>
          </cell>
        </row>
        <row r="2518">
          <cell r="B2518" t="str">
            <v>FRANCISCO LEONASIO FREITAS LEONARDO</v>
          </cell>
        </row>
        <row r="2519">
          <cell r="B2519" t="str">
            <v>NOVA PUBLICIDADE LTDA</v>
          </cell>
        </row>
        <row r="2520">
          <cell r="B2520" t="str">
            <v>AUGUSTO TRANSPORTE DE ÁGUA LTDA</v>
          </cell>
        </row>
        <row r="2521">
          <cell r="B2521" t="str">
            <v>AREAL SOARES ITA LTDA - ME</v>
          </cell>
        </row>
        <row r="2522">
          <cell r="B2522" t="str">
            <v>JAIME MACHADO NETO-ME</v>
          </cell>
        </row>
        <row r="2523">
          <cell r="B2523" t="str">
            <v>SILVA E LIMA EMPRREITEIRA LTDA</v>
          </cell>
        </row>
        <row r="2524">
          <cell r="B2524" t="str">
            <v>GALLERY SOUND ELETRÔNICOS LTDA</v>
          </cell>
        </row>
        <row r="2525">
          <cell r="B2525" t="str">
            <v>HOTEL E BAR COSTA &amp; LANES LTDA - ME</v>
          </cell>
        </row>
        <row r="2526">
          <cell r="B2526" t="str">
            <v>BAZAR P C DO VILAR LTDA - ME</v>
          </cell>
        </row>
        <row r="2527">
          <cell r="B2527" t="str">
            <v>QUALITELA INDÚSTRIA E COMÉRCIO LTDA</v>
          </cell>
        </row>
        <row r="2528">
          <cell r="B2528" t="str">
            <v>DO LEME AO PONTAL GRÁFICA LTDA</v>
          </cell>
        </row>
        <row r="2529">
          <cell r="B2529" t="str">
            <v>CARIRI SERVIÇOS LTDA</v>
          </cell>
        </row>
        <row r="2530">
          <cell r="B2530" t="str">
            <v>VIBROTON ARTEFATOS DE CONCRETO LTDA</v>
          </cell>
        </row>
        <row r="2531">
          <cell r="B2531" t="str">
            <v>R.M.M. CONSTRUTORA LTDA</v>
          </cell>
        </row>
        <row r="2532">
          <cell r="B2532" t="str">
            <v>CONTICEL-RIO SERVICOS LTDA</v>
          </cell>
        </row>
        <row r="2533">
          <cell r="B2533" t="str">
            <v>ESTRUTURAL COM.BLOCOS CERÂMICOS LTDA</v>
          </cell>
        </row>
        <row r="2534">
          <cell r="B2534" t="str">
            <v>MUNDI RESENDE HIDRÁULICA E SANEAMENTO LTDA</v>
          </cell>
        </row>
        <row r="2535">
          <cell r="B2535" t="str">
            <v>GB AUTO PECAS LTDA</v>
          </cell>
        </row>
        <row r="2536">
          <cell r="B2536" t="str">
            <v>GOUVEIAIR INFORMÁTICA LTDA</v>
          </cell>
        </row>
        <row r="2537">
          <cell r="B2537" t="str">
            <v>ALTUR RENT A CAR LTDA-ME</v>
          </cell>
        </row>
        <row r="2538">
          <cell r="B2538" t="str">
            <v>CHIQUE &amp; XIQUE BUFFET TÍP. NORDEST. PROM. E EVENTOS LTDA</v>
          </cell>
        </row>
        <row r="2539">
          <cell r="B2539" t="str">
            <v>CÉLIO S.O. FILHO</v>
          </cell>
        </row>
        <row r="2540">
          <cell r="B2540" t="str">
            <v>D.R. FERREIRA ROQUE</v>
          </cell>
        </row>
        <row r="2541">
          <cell r="B2541" t="str">
            <v>VIVIANE R.DE MORAES EDITORA-ME</v>
          </cell>
        </row>
        <row r="2542">
          <cell r="B2542" t="str">
            <v>FLY 2001 PAPELARIA E INFORMÁTICA LTDA.</v>
          </cell>
        </row>
        <row r="2543">
          <cell r="B2543" t="str">
            <v>NELSON DIVINO CARNEIRO - O CORUMBAÍBA</v>
          </cell>
        </row>
        <row r="2544">
          <cell r="B2544" t="str">
            <v>L.H.V. MATERIAIS PARA CONSTRUÇÃO LTDA</v>
          </cell>
        </row>
        <row r="2545">
          <cell r="B2545" t="str">
            <v>VALDEVAN ALVES QUEIROZ- LV UNIFORMES</v>
          </cell>
        </row>
        <row r="2546">
          <cell r="B2546" t="str">
            <v>LAGT INFORMATICA LTDA</v>
          </cell>
        </row>
        <row r="2547">
          <cell r="B2547" t="str">
            <v>CEN - CENTRO DE ESTUDOS DA FACULDADE DE ENGENHARIA</v>
          </cell>
        </row>
        <row r="2548">
          <cell r="B2548" t="str">
            <v>KARJ VARANDA MAT.CONSTRUCAO E BAZAR LTDA</v>
          </cell>
        </row>
        <row r="2549">
          <cell r="B2549" t="str">
            <v>MPC ENGENHARIA E CONSULTORIA LTDA</v>
          </cell>
        </row>
        <row r="2550">
          <cell r="B2550" t="str">
            <v>C.W. MARCONDES - ME</v>
          </cell>
        </row>
        <row r="2551">
          <cell r="B2551" t="str">
            <v>ARTE-MANIA DE ARARUAMA ARTEF.CIMENTO LTDA</v>
          </cell>
        </row>
        <row r="2552">
          <cell r="B2552" t="str">
            <v>CHRISTIANE MONTENEGRO ALVES - EPP</v>
          </cell>
        </row>
        <row r="2553">
          <cell r="B2553" t="str">
            <v>PORCINO FERNANDES DA COSTA JÚNIOR</v>
          </cell>
        </row>
        <row r="2554">
          <cell r="B2554" t="str">
            <v>DAVID J. MIGUEL BORRACHEIRO</v>
          </cell>
        </row>
        <row r="2555">
          <cell r="B2555" t="str">
            <v>MINERACAO SANTA LUZIA DE ITAGUAI LTDA</v>
          </cell>
        </row>
        <row r="2556">
          <cell r="B2556" t="str">
            <v>EMPREITEIRA DE OBRAS LAMERAO LTDA</v>
          </cell>
        </row>
        <row r="2557">
          <cell r="B2557" t="str">
            <v>RIGR - INDÚSTRIA E COMÉRCIO LTDA</v>
          </cell>
        </row>
        <row r="2558">
          <cell r="B2558" t="str">
            <v>D.SALMITO DE MELO MICROEMPRESA</v>
          </cell>
        </row>
        <row r="2559">
          <cell r="B2559" t="str">
            <v>SERV CAR DISTR PEÇAS SERVS ELETRICO</v>
          </cell>
        </row>
        <row r="2560">
          <cell r="B2560" t="str">
            <v>RESTTAURO CONSULTORIA LTDA</v>
          </cell>
        </row>
        <row r="2561">
          <cell r="B2561" t="str">
            <v>GAMA E ZANDONE - ADVOGADOS</v>
          </cell>
        </row>
        <row r="2562">
          <cell r="B2562" t="str">
            <v>DAIANA CRISTINA BALAN CAVALCANTE - ME</v>
          </cell>
        </row>
        <row r="2563">
          <cell r="B2563" t="str">
            <v>TRANSPRAFORTE TRANSPORTE E LOCAÇÃO LTDA.</v>
          </cell>
        </row>
        <row r="2564">
          <cell r="B2564" t="str">
            <v>K.J. MATERIAIS DE CONSTRUÇÃO LTDA-ME</v>
          </cell>
        </row>
        <row r="2565">
          <cell r="B2565" t="str">
            <v>TRANSPORT. E LOC. EQUIPAMENTO F.R.S. CAETANO LTDA</v>
          </cell>
        </row>
        <row r="2566">
          <cell r="B2566" t="str">
            <v>ALCOM DE ITABORAÍ PEÇAS SERV.DIESEL LTDA</v>
          </cell>
        </row>
        <row r="2567">
          <cell r="B2567" t="str">
            <v>AGUAELI DIST. DE ÁGUA MINERAL LTDA</v>
          </cell>
        </row>
        <row r="2568">
          <cell r="B2568" t="str">
            <v>MARIA NILCE ARAÚJO ALVES ME</v>
          </cell>
        </row>
        <row r="2569">
          <cell r="B2569" t="str">
            <v>TECNOLOGIA LOGÍSTICA E CONSULTORIA - TECLOG LTDA</v>
          </cell>
        </row>
        <row r="2570">
          <cell r="B2570" t="str">
            <v>POSTO REI DAS SELVAS LTDA</v>
          </cell>
        </row>
        <row r="2571">
          <cell r="B2571" t="str">
            <v>MÃO FORTE EQUIPAMENTOS LTDA-ME</v>
          </cell>
        </row>
        <row r="2572">
          <cell r="B2572" t="str">
            <v>THACECON LTDA</v>
          </cell>
        </row>
        <row r="2573">
          <cell r="B2573" t="str">
            <v>V.J. MACHADO JUNIOR RESTAURANTE</v>
          </cell>
        </row>
        <row r="2574">
          <cell r="B2574" t="str">
            <v>T.DE RODRIGUES</v>
          </cell>
        </row>
        <row r="2575">
          <cell r="B2575" t="str">
            <v>CORAIS DO ENGENHO MATERIAIS DE CONSTRUÇÃO LTDA</v>
          </cell>
        </row>
        <row r="2576">
          <cell r="B2576" t="str">
            <v>JR PRESTADORA DE SERVIÇO S/C LTDA</v>
          </cell>
        </row>
        <row r="2577">
          <cell r="B2577" t="str">
            <v>ELIAS, MINERVINO ADV.E ASSOCIADOS</v>
          </cell>
        </row>
        <row r="2578">
          <cell r="B2578" t="str">
            <v>RETÍFICA DE MOTORES CAMPO LINDO LTDA</v>
          </cell>
        </row>
        <row r="2579">
          <cell r="B2579" t="str">
            <v>TRANSPORTES PESADOS NOVO RECREIO LTDA</v>
          </cell>
        </row>
        <row r="2580">
          <cell r="B2580" t="str">
            <v>ATLÂNTICO RIO DAS OSTRAS FERRO E AÇO LTDA</v>
          </cell>
        </row>
        <row r="2581">
          <cell r="B2581" t="str">
            <v>J.R. MARQUES BARRETO &amp; CIA LTDA</v>
          </cell>
        </row>
        <row r="2582">
          <cell r="B2582" t="str">
            <v>MODUS ENGENHARIA E SERVICOS S/C LTDA</v>
          </cell>
        </row>
        <row r="2583">
          <cell r="B2583" t="str">
            <v>MECAMPI-METALÚRGICA CAMPISTA LTDA</v>
          </cell>
        </row>
        <row r="2584">
          <cell r="B2584" t="str">
            <v>BARRETOS E BELLAS MÁRMORES LTDA</v>
          </cell>
        </row>
        <row r="2585">
          <cell r="B2585" t="str">
            <v>ABR CONSTRUTORA LTDA</v>
          </cell>
        </row>
        <row r="2586">
          <cell r="B2586" t="str">
            <v>ATLANTICA HOTELS INTERNATIONAL S/A</v>
          </cell>
        </row>
        <row r="2587">
          <cell r="B2587" t="str">
            <v>COMÉRCIO ECL REUNIDOS LTDA</v>
          </cell>
        </row>
        <row r="2588">
          <cell r="B2588" t="str">
            <v>VITÓRIA EQUIPAMENTOS LTDA.</v>
          </cell>
        </row>
        <row r="2589">
          <cell r="B2589" t="str">
            <v>L.A. COSTA DE ALMEIDA</v>
          </cell>
        </row>
        <row r="2590">
          <cell r="B2590" t="str">
            <v>JETOM MÁQUINAS E EQUIPAMENTOS LTDA</v>
          </cell>
        </row>
        <row r="2591">
          <cell r="B2591" t="str">
            <v>QUANTUN REPAX INFORMÁTICA LTDA</v>
          </cell>
        </row>
        <row r="2592">
          <cell r="B2592" t="str">
            <v>9 E SERVIÇOS REPROGRÁFICOS LTDA</v>
          </cell>
        </row>
        <row r="2593">
          <cell r="B2593" t="str">
            <v>ALL TONER DE ROCHA MIRANDA COM.SUPRIMENTOS LTDA</v>
          </cell>
        </row>
        <row r="2594">
          <cell r="B2594" t="str">
            <v>VAIO MOBILE PLANET COM. DE NOTEBOOKS LTDA</v>
          </cell>
        </row>
        <row r="2595">
          <cell r="B2595" t="str">
            <v>P.C. LETREIROS LTDA - ME</v>
          </cell>
        </row>
        <row r="2596">
          <cell r="B2596" t="str">
            <v>OSTEMBERG GARDEN PLANTAS LTDA</v>
          </cell>
        </row>
        <row r="2597">
          <cell r="B2597" t="str">
            <v>M.J. FILHO- PRESTAÇÃO DE SERVIÇOS</v>
          </cell>
        </row>
        <row r="2598">
          <cell r="B2598" t="str">
            <v>L. CARLOS DOS SANTOS CÓPIAS</v>
          </cell>
        </row>
        <row r="2599">
          <cell r="B2599" t="str">
            <v>AÇOLAGOS COM.PRODUTOS SIDERÚRGICOS LTDA</v>
          </cell>
        </row>
        <row r="2600">
          <cell r="B2600" t="str">
            <v>MADEIREIRA IRMÃOS CAMPANATI LTDA</v>
          </cell>
        </row>
        <row r="2601">
          <cell r="B2601" t="str">
            <v>BETINARDI TERRAPLANAGEM LTDA</v>
          </cell>
        </row>
        <row r="2602">
          <cell r="B2602" t="str">
            <v>MULTI-OBRAS CONSTRUTORA LTDA.</v>
          </cell>
        </row>
        <row r="2603">
          <cell r="B2603" t="str">
            <v>DPA CONSULTORIA E PARTICIPAÇÕES LTDA</v>
          </cell>
        </row>
        <row r="2604">
          <cell r="B2604" t="str">
            <v>MUNK DE MERITI TRANSPORTE E SERVIÇOS LTDA</v>
          </cell>
        </row>
        <row r="2605">
          <cell r="B2605" t="str">
            <v>LIBERTY NEGÓCIOS E TURISMO LTDA</v>
          </cell>
        </row>
        <row r="2606">
          <cell r="B2606" t="str">
            <v>PEIXOTO GOMIDE MAT DE CONSTRUÇÃO LTDA</v>
          </cell>
        </row>
        <row r="2607">
          <cell r="B2607" t="str">
            <v>W. DA FONSECA MONTEIRO -ME</v>
          </cell>
        </row>
        <row r="2608">
          <cell r="B2608" t="str">
            <v>GLASSTEC COMÉRCIO DE VIDROS LTDA</v>
          </cell>
        </row>
        <row r="2609">
          <cell r="B2609" t="str">
            <v>MAGY DRYVE TRANSPORTES LTDA</v>
          </cell>
        </row>
        <row r="2610">
          <cell r="B2610" t="str">
            <v>DEZ DA BARRA MATERIAIS DE CONSTRUÇÃO LTDA</v>
          </cell>
        </row>
        <row r="2611">
          <cell r="B2611" t="str">
            <v>JAG - LOCAÇÃO E TRANSPORTES LTDA</v>
          </cell>
        </row>
        <row r="2612">
          <cell r="B2612" t="str">
            <v>RMA ASSESSORIA E CONSULTORIA LTDA</v>
          </cell>
        </row>
        <row r="2613">
          <cell r="B2613" t="str">
            <v>FROTAUTO RENT A CAR LTDA</v>
          </cell>
        </row>
        <row r="2614">
          <cell r="B2614" t="str">
            <v>SHOLL LAJE COMÉRCIO E INDÚSTRIA LTDA-ME</v>
          </cell>
        </row>
        <row r="2615">
          <cell r="B2615" t="str">
            <v>ATUAL MACAENSE DISTR.MAT.ESCRITORIO LTDA</v>
          </cell>
        </row>
        <row r="2616">
          <cell r="B2616" t="str">
            <v>CLEBIA DA SILVA CHAVES</v>
          </cell>
        </row>
        <row r="2617">
          <cell r="B2617" t="str">
            <v>R. ROZA SÃO PAULO - ME</v>
          </cell>
        </row>
        <row r="2618">
          <cell r="B2618" t="str">
            <v>FAR PESSANHA &amp; OLIVEIRA LTDA</v>
          </cell>
        </row>
        <row r="2619">
          <cell r="B2619" t="str">
            <v>CASTRO VIANNA LTDA</v>
          </cell>
        </row>
        <row r="2620">
          <cell r="B2620" t="str">
            <v>LOGIC TECHNOLOGIES DO BRASIL LTDA</v>
          </cell>
        </row>
        <row r="2621">
          <cell r="B2621" t="str">
            <v>GUITAFAU PARTICIPAÇÕES LTDA</v>
          </cell>
        </row>
        <row r="2622">
          <cell r="B2622" t="str">
            <v>IMB - INDÚSTRIA DE MAQ.E METALURGIA LTDA</v>
          </cell>
        </row>
        <row r="2623">
          <cell r="B2623" t="str">
            <v>MADEIRAS SAO JOSE DE AUSTIN LTDA</v>
          </cell>
        </row>
        <row r="2624">
          <cell r="B2624" t="str">
            <v>RECREIO PRODS. PARA CONSTRUÇÃO LTDA</v>
          </cell>
        </row>
        <row r="2625">
          <cell r="B2625" t="str">
            <v>D.J. SERVIÇOS TÉCNICOS DE DESMONTE LTDA</v>
          </cell>
        </row>
        <row r="2626">
          <cell r="B2626" t="str">
            <v>L.G.COSTA TEIXEIRA CONSTRUÇÕES LTDA</v>
          </cell>
        </row>
        <row r="2627">
          <cell r="B2627" t="str">
            <v>ISMAR MARIA DE SOUZA GONZAGA-ME</v>
          </cell>
        </row>
        <row r="2628">
          <cell r="B2628" t="str">
            <v>F.L. LOBATO NETO COMÉRCIO</v>
          </cell>
        </row>
        <row r="2629">
          <cell r="B2629" t="str">
            <v>CARDAN FORTALEZA LTDA</v>
          </cell>
        </row>
        <row r="2630">
          <cell r="B2630" t="str">
            <v>EWANDRO PEIXOTO LIMA IND. COM.</v>
          </cell>
        </row>
        <row r="2631">
          <cell r="B2631" t="str">
            <v>OXISEG-EQUIP. DE SEGUR. E SOLDAGEM LTDA</v>
          </cell>
        </row>
        <row r="2632">
          <cell r="B2632" t="str">
            <v>LITORAL EXPRESS TELECOMUNICAÇÕES LTDA</v>
          </cell>
        </row>
        <row r="2633">
          <cell r="B2633" t="str">
            <v>CONCRETELLI SERVIÇOS DE CONCRETO LTDA</v>
          </cell>
        </row>
        <row r="2634">
          <cell r="B2634" t="str">
            <v>ETTERCCAP CONST.COM.TRANSP.TERRAPLANAGEM</v>
          </cell>
        </row>
        <row r="2635">
          <cell r="B2635" t="str">
            <v>NOTEWORTHY INFORMÁTICA LTDA</v>
          </cell>
        </row>
        <row r="2636">
          <cell r="B2636" t="str">
            <v>MUNDU'S COM.MAT.CONSTRUÇÃO E MADEIRAS LTDA</v>
          </cell>
        </row>
        <row r="2637">
          <cell r="B2637" t="str">
            <v>DACAR TRANSPORTES LTDA</v>
          </cell>
        </row>
        <row r="2638">
          <cell r="B2638" t="str">
            <v>T.J. CONSTRUTORA LTDA</v>
          </cell>
        </row>
        <row r="2639">
          <cell r="B2639" t="str">
            <v>JOSÉ ROMUALDO SANDRINI FILHO - ME</v>
          </cell>
        </row>
        <row r="2640">
          <cell r="B2640" t="str">
            <v>DURVALINO PELEGRINI BLOCOS - ME</v>
          </cell>
        </row>
        <row r="2641">
          <cell r="B2641" t="str">
            <v>DONA PORCA &amp; SEUS DOIS PARAFUSOS COM.REP</v>
          </cell>
        </row>
        <row r="2642">
          <cell r="B2642" t="str">
            <v>COOPERATIVA PROF.TOPOGR.ENGENHARIA LTDA</v>
          </cell>
        </row>
        <row r="2643">
          <cell r="B2643" t="str">
            <v>MAYALL PARTICIPAÇÕES LTDA</v>
          </cell>
        </row>
        <row r="2644">
          <cell r="B2644" t="str">
            <v>MAXIBOR ABASTECEDORA DE MANGUEIRAS E EQUIP. LTDA</v>
          </cell>
        </row>
        <row r="2645">
          <cell r="B2645" t="str">
            <v>LDC-TRANSPORTE SERVIÇO COMÉRCIO E REP.LTDA</v>
          </cell>
        </row>
        <row r="2646">
          <cell r="B2646" t="str">
            <v>SUSTENTO ALIMENTOS COMÉRCIO, IMPORTAÇÃO E EXPORTAÇÃO LTDA</v>
          </cell>
        </row>
        <row r="2647">
          <cell r="B2647" t="str">
            <v>LUCIMAR CLEANING SERV. DE LIMPEZA LTDA</v>
          </cell>
        </row>
        <row r="2648">
          <cell r="B2648" t="str">
            <v>R. S. PESSANHA COMÉRCIO E SERVIÇOS</v>
          </cell>
        </row>
        <row r="2649">
          <cell r="B2649" t="str">
            <v>NOVAES E FONSECA COM. E TRANSPORTES LTDA</v>
          </cell>
        </row>
        <row r="2650">
          <cell r="B2650" t="str">
            <v>CASA DAS LETRAS, PLACAS E DECORAÇÕES LTDA.</v>
          </cell>
        </row>
        <row r="2651">
          <cell r="B2651" t="str">
            <v>ALUMINAÇO LTDA</v>
          </cell>
        </row>
        <row r="2652">
          <cell r="B2652" t="str">
            <v>INFOR-X-NINE INFORMÁTICA LTDA-ME</v>
          </cell>
        </row>
        <row r="2653">
          <cell r="B2653" t="str">
            <v>J.L. PEDROSA COM.PECAS E TERRAPLENAGEM LTDA</v>
          </cell>
        </row>
        <row r="2654">
          <cell r="B2654" t="str">
            <v>AUTO PARABRISA VIDROS BENFICA LTDA</v>
          </cell>
        </row>
        <row r="2655">
          <cell r="B2655" t="str">
            <v>MGS COMÉRCIO DE FERRO &amp; AÇO LTDA - ME</v>
          </cell>
        </row>
        <row r="2656">
          <cell r="B2656" t="str">
            <v>BETAMAX BERTIOGA LOC.EQUIP.P/CONSTRUÇÃO CIVIL</v>
          </cell>
        </row>
        <row r="2657">
          <cell r="B2657" t="str">
            <v>RECAPAGEM FIEL LTDA</v>
          </cell>
        </row>
        <row r="2658">
          <cell r="B2658" t="str">
            <v>CRISVAN ALUMINIO LTDA ME</v>
          </cell>
        </row>
        <row r="2659">
          <cell r="B2659" t="str">
            <v>JCA COSTA INFORMÁTICA COMERCIAL LTDA</v>
          </cell>
        </row>
        <row r="2660">
          <cell r="B2660" t="str">
            <v>RETROCOMP LOC.MANUT.EQUIPAMENTOS LTDA</v>
          </cell>
        </row>
        <row r="2661">
          <cell r="B2661" t="str">
            <v>J.M.N. SIGN PRESTADORA DE SERVIÇOS LTDA</v>
          </cell>
        </row>
        <row r="2662">
          <cell r="B2662" t="str">
            <v>POSTO DE MOLAS BOIADEIRO DE CAMPO GRANDE</v>
          </cell>
        </row>
        <row r="2663">
          <cell r="B2663" t="str">
            <v>DEL BOSCO E GARCIA EMPREENDIMENTOS LTDA</v>
          </cell>
        </row>
        <row r="2664">
          <cell r="B2664" t="str">
            <v>M.F. MARINS PEIXOTO COM. SERVIÇOS LTDA</v>
          </cell>
        </row>
        <row r="2665">
          <cell r="B2665" t="str">
            <v>DELTA M.V.N. COMÉRCIO E SERVIÇOS LTDA.</v>
          </cell>
        </row>
        <row r="2666">
          <cell r="B2666" t="str">
            <v>GAMA DIESEL LTDA.</v>
          </cell>
        </row>
        <row r="2667">
          <cell r="B2667" t="str">
            <v>A. JÓIA MACHADO - ME</v>
          </cell>
        </row>
        <row r="2668">
          <cell r="B2668" t="str">
            <v>WERNECK &amp; AGUIAR CONSULTORES ASSOCIADOS</v>
          </cell>
        </row>
        <row r="2669">
          <cell r="B2669" t="str">
            <v>CORREIA SANTOS CONSTRUÇÃO E URBANIZAÇÃO LTDA</v>
          </cell>
        </row>
        <row r="2670">
          <cell r="B2670" t="str">
            <v>SANTOSPAR INVESTIMENTOS PARTICIPAÇÕES E NEGÓCIOS S/A</v>
          </cell>
        </row>
        <row r="2671">
          <cell r="B2671" t="str">
            <v>MAXFLORA CONSERVAÇÃO DE ÁREAS VERDES LTDA</v>
          </cell>
        </row>
        <row r="2672">
          <cell r="B2672" t="str">
            <v>F.DAS CHAGAS C. DE MENEZES-ME</v>
          </cell>
        </row>
        <row r="2673">
          <cell r="B2673" t="str">
            <v>SOLOSECO ENGENHARIA LTDA</v>
          </cell>
        </row>
        <row r="2674">
          <cell r="B2674" t="str">
            <v>FERNANDO COSTA BRITO GUARULHOS-ME</v>
          </cell>
        </row>
        <row r="2675">
          <cell r="B2675" t="str">
            <v>VEMAR GÁS NATURAL LTDA</v>
          </cell>
        </row>
        <row r="2676">
          <cell r="B2676" t="str">
            <v>C.F. PEREIRA MOVEIS</v>
          </cell>
        </row>
        <row r="2677">
          <cell r="B2677" t="str">
            <v>BRAÇO FORTE LOCAÇÃO DE MÃO DE OBRA LTDA</v>
          </cell>
        </row>
        <row r="2678">
          <cell r="B2678" t="str">
            <v>PRATA AMBIENTAL CONSTRUÇÕES LTDA</v>
          </cell>
        </row>
        <row r="2679">
          <cell r="B2679" t="str">
            <v>PEDRAS DECORATIVAS PABLO LTDA - ME</v>
          </cell>
        </row>
        <row r="2680">
          <cell r="B2680" t="str">
            <v>TRANSPORTES ALMEIDA SANTIAGO LTDA</v>
          </cell>
        </row>
        <row r="2681">
          <cell r="B2681" t="str">
            <v>MARCOSA S/A MAQUINAS E EQUIPAMENTOS</v>
          </cell>
        </row>
        <row r="2682">
          <cell r="B2682" t="str">
            <v>MARCOSA S.A MAQUINAS E EQUIPAMENTOS</v>
          </cell>
        </row>
        <row r="2683">
          <cell r="B2683" t="str">
            <v>MARCOSA S/A MÁQUINAS E EQUIPAMENTOS</v>
          </cell>
        </row>
        <row r="2684">
          <cell r="B2684" t="str">
            <v>MARCOSA S/A - MAQ EQUIPAMENTOS</v>
          </cell>
        </row>
        <row r="2685">
          <cell r="B2685" t="str">
            <v>PAREDRO INDÚSTRIA, COMÉRCIO E SERVIÇOS LTDA.</v>
          </cell>
        </row>
        <row r="2686">
          <cell r="B2686" t="str">
            <v>SOFT RIO 2001 FILTROS E BEBEDOUROS LTDA</v>
          </cell>
        </row>
        <row r="2687">
          <cell r="B2687" t="str">
            <v>BELÉM DIESEL</v>
          </cell>
        </row>
        <row r="2688">
          <cell r="B2688" t="str">
            <v>Y. YAMADA S/A</v>
          </cell>
        </row>
        <row r="2689">
          <cell r="B2689" t="str">
            <v>GEOPLANO ENGENHARIA S/C LTDA</v>
          </cell>
        </row>
        <row r="2690">
          <cell r="B2690" t="str">
            <v>A TATI PLACAS E CARIMBOS LTDA</v>
          </cell>
        </row>
        <row r="2691">
          <cell r="B2691" t="str">
            <v>F.ADRECIS MAT.ELÉTRICOS E HIDRÁULICOS LTDA</v>
          </cell>
        </row>
        <row r="2692">
          <cell r="B2692" t="str">
            <v>POSTO C-1 LTDA</v>
          </cell>
        </row>
        <row r="2693">
          <cell r="B2693" t="str">
            <v>3 D SERV.E PROJETOS TOPOGRAFICOS LTDA</v>
          </cell>
        </row>
        <row r="2694">
          <cell r="B2694" t="str">
            <v>JLS LOCAÇÃO CAM.MAQ.EQUIPAMENTOS LTDA</v>
          </cell>
        </row>
        <row r="2695">
          <cell r="B2695" t="str">
            <v>PEREIRA &amp; BARRADO PEREIRA LTDA.-ME</v>
          </cell>
        </row>
        <row r="2696">
          <cell r="B2696" t="str">
            <v>L.CARLOS DO NASCIMENTO GEN.ALIMENRÍCIOS</v>
          </cell>
        </row>
        <row r="2697">
          <cell r="B2697" t="str">
            <v>EXPRESS CONSULTORIA S/C LTDA</v>
          </cell>
        </row>
        <row r="2698">
          <cell r="B2698" t="str">
            <v>SMS AMBIENTAL CONSULTORIA LTDA</v>
          </cell>
        </row>
        <row r="2699">
          <cell r="B2699" t="str">
            <v>ALIMENTOS NOBRE DO BRASIL LTDA</v>
          </cell>
        </row>
        <row r="2700">
          <cell r="B2700" t="str">
            <v>BORRACHARIA E ELÉTRICA VULCÃO LTDA</v>
          </cell>
        </row>
        <row r="2701">
          <cell r="B2701" t="str">
            <v>ALPHA 3 ENGENHARIA E SANEAMENTO LTDA</v>
          </cell>
        </row>
        <row r="2702">
          <cell r="B2702" t="str">
            <v>M.V.S. TRANSPORTES LTDA</v>
          </cell>
        </row>
        <row r="2703">
          <cell r="B2703" t="str">
            <v>SELITA EDI DE SOUZA</v>
          </cell>
        </row>
        <row r="2704">
          <cell r="B2704" t="str">
            <v>ZWF &amp; CAPUTO COM. DE AREIA E PEDRAS LTDA</v>
          </cell>
        </row>
        <row r="2705">
          <cell r="B2705" t="str">
            <v>ORIENTE CONSTRUÇÕES LTDA</v>
          </cell>
        </row>
        <row r="2706">
          <cell r="B2706" t="str">
            <v>MAURO FARDAMENTOS LTDA</v>
          </cell>
        </row>
        <row r="2707">
          <cell r="B2707" t="str">
            <v>C.S.L. COMERCIAL LTDA</v>
          </cell>
        </row>
        <row r="2708">
          <cell r="B2708" t="str">
            <v>AUTO POSTO MONTANA DE CAJATI LTDA</v>
          </cell>
        </row>
        <row r="2709">
          <cell r="B2709" t="str">
            <v>FABRÍCIO GOMES DE ALMEIDA - ME</v>
          </cell>
        </row>
        <row r="2710">
          <cell r="B2710" t="str">
            <v>ÉGIDE METALÚRGICA LTDA</v>
          </cell>
        </row>
        <row r="2711">
          <cell r="B2711" t="str">
            <v>RIPPER COMÉRCIO DE PEÇAS LTDA-EPP</v>
          </cell>
        </row>
        <row r="2712">
          <cell r="B2712" t="str">
            <v>AXXONAL NAQ.FERRAGENS E FERRAMENTAS LTDA</v>
          </cell>
        </row>
        <row r="2713">
          <cell r="B2713" t="str">
            <v>R.L. FERREIRA DIAS TRANSPORTES</v>
          </cell>
        </row>
        <row r="2714">
          <cell r="B2714" t="str">
            <v>MARQUESIN MATERIAIS DE CONSTRUCAO</v>
          </cell>
        </row>
        <row r="2715">
          <cell r="B2715" t="str">
            <v>JONH ALISON TORQUATO NOGUEIRA</v>
          </cell>
        </row>
        <row r="2716">
          <cell r="B2716" t="str">
            <v>SDY-MACAÉ EQUIPAMENTOS ELÉTRICOS LTDA</v>
          </cell>
        </row>
        <row r="2717">
          <cell r="B2717" t="str">
            <v>FERPLÁS COMERCIAL LTDA</v>
          </cell>
        </row>
        <row r="2718">
          <cell r="B2718" t="str">
            <v>TANIA OLIVEIRA PROJETOS SOCIAIS E ARQUITET. DE RELAÇÕES LTDA</v>
          </cell>
        </row>
        <row r="2719">
          <cell r="B2719" t="str">
            <v>FABIANO FERREIRA DA SILVA &amp; CIA LTDA</v>
          </cell>
        </row>
        <row r="2720">
          <cell r="B2720" t="str">
            <v>C.S. ROQUE - ME</v>
          </cell>
        </row>
        <row r="2721">
          <cell r="B2721" t="str">
            <v>TECNOPOL DO BRASIL INDÚSTRIA E COMÉRCIO LTDA</v>
          </cell>
        </row>
        <row r="2722">
          <cell r="B2722" t="str">
            <v>GALPÃO BANDEIRANTES 6313 PEDRAS E AZULEJOS LTDA - ME</v>
          </cell>
        </row>
        <row r="2723">
          <cell r="B2723" t="str">
            <v>PANIFICADORA FLOR DO TANQUE LTDA</v>
          </cell>
        </row>
        <row r="2724">
          <cell r="B2724" t="str">
            <v>NASSAU DISTRIBUIDORA DE PEDRAS EM GERAL LTDA</v>
          </cell>
        </row>
        <row r="2725">
          <cell r="B2725" t="str">
            <v>PONTEC EQUIP.IND.COM.LTDA-ME</v>
          </cell>
        </row>
        <row r="2726">
          <cell r="B2726" t="str">
            <v>IMPORTADORA OPLIMA LTDA.</v>
          </cell>
        </row>
        <row r="2727">
          <cell r="B2727" t="str">
            <v>ROBOX GERADORES E SANEAMENTO LTDA</v>
          </cell>
        </row>
        <row r="2728">
          <cell r="B2728" t="str">
            <v>ENGEPLAN ENGENHARIA E PLANEJAMENTO LTDA</v>
          </cell>
        </row>
        <row r="2729">
          <cell r="B2729" t="str">
            <v>FRESA TERRA COMÉRCIO E SERVIÇOS LTDA</v>
          </cell>
        </row>
        <row r="2730">
          <cell r="B2730" t="str">
            <v>ZETÉTICA RIO TELEINFORMÁTICA LTDA ME</v>
          </cell>
        </row>
        <row r="2731">
          <cell r="B2731" t="str">
            <v>NATALINO AUGUSTO RIBEIRO</v>
          </cell>
        </row>
        <row r="2732">
          <cell r="B2732" t="str">
            <v>C. AUGUSTO GOMES DO AMARAL</v>
          </cell>
        </row>
        <row r="2733">
          <cell r="B2733" t="str">
            <v>RONALDO DA SILVA MENEZES</v>
          </cell>
        </row>
        <row r="2734">
          <cell r="B2734" t="str">
            <v>CLÍNICA SCHMITZ MED. TRAB. CARDIOLOGIA LTDA</v>
          </cell>
        </row>
        <row r="2735">
          <cell r="B2735" t="str">
            <v>CABELF CONST. E REFORMAS LTDA</v>
          </cell>
        </row>
        <row r="2736">
          <cell r="B2736" t="str">
            <v>MASSI PAISAGISMO E HIDROSEMEADURA LTDA</v>
          </cell>
        </row>
        <row r="2737">
          <cell r="B2737" t="str">
            <v>RESTAURANTE E CHOPERIA ITAPETI LTDA</v>
          </cell>
        </row>
        <row r="2738">
          <cell r="B2738" t="str">
            <v>COPIER COSTA COM.ASSISTÊNCIA TÉCNICA LTDA</v>
          </cell>
        </row>
        <row r="2739">
          <cell r="B2739" t="str">
            <v>MARCOS SOARES DOS SANTOS - EPP</v>
          </cell>
        </row>
        <row r="2740">
          <cell r="B2740" t="str">
            <v>ELETRO J.M. LTDA</v>
          </cell>
        </row>
        <row r="2741">
          <cell r="B2741" t="str">
            <v>YOHKI IND. COMÉRCIO DE PLÁSTICOS LTDA</v>
          </cell>
        </row>
        <row r="2742">
          <cell r="B2742" t="str">
            <v>CARBIMAR BAZAR LTDA - ME</v>
          </cell>
        </row>
        <row r="2743">
          <cell r="B2743" t="str">
            <v>TKF TERRAPLENO LTDA</v>
          </cell>
        </row>
        <row r="2744">
          <cell r="B2744" t="str">
            <v>ROBERTA CORDEIRO DE OLIVEIRA</v>
          </cell>
        </row>
        <row r="2745">
          <cell r="B2745" t="str">
            <v>ENGEPROTON CONSULTORIA LTDA</v>
          </cell>
        </row>
        <row r="2746">
          <cell r="B2746" t="str">
            <v>CENTRO DE INSPEÇÃO DE SEG. VEICULAR LTDA</v>
          </cell>
        </row>
        <row r="2747">
          <cell r="B2747" t="str">
            <v>DESENTUPIDORA E DESENT. HIDRO-PRESS LTDA</v>
          </cell>
        </row>
        <row r="2748">
          <cell r="B2748" t="str">
            <v>DOMINGOS CAPORRINO NETO ADVOGADOS ASSOCIADOS</v>
          </cell>
        </row>
        <row r="2749">
          <cell r="B2749" t="str">
            <v>DENISE T. KUNRATH PAPELARIA-ME</v>
          </cell>
        </row>
        <row r="2750">
          <cell r="B2750" t="str">
            <v>RURAL TEC LTDA</v>
          </cell>
        </row>
        <row r="2751">
          <cell r="B2751" t="str">
            <v>LENE-RIO PAPELARIA LTDA</v>
          </cell>
        </row>
        <row r="2752">
          <cell r="B2752" t="str">
            <v>PERFIL 2000 MATERIAIS DE CONSTRUÇÃO LTDA</v>
          </cell>
        </row>
        <row r="2753">
          <cell r="B2753" t="str">
            <v>NEROSI SOLDAS ABRAS.E PROTEÇÃO INDUSTRIAL LTDA</v>
          </cell>
        </row>
        <row r="2754">
          <cell r="B2754" t="str">
            <v>PECLI CONSTRUTORA E SERV. GERAIS LTDA</v>
          </cell>
        </row>
        <row r="2755">
          <cell r="B2755" t="str">
            <v>SARÇA IMPERMEABILIZADORA E PAISAGISMO LT</v>
          </cell>
        </row>
        <row r="2756">
          <cell r="B2756" t="str">
            <v>COBERTURA FILHO &amp; SANTOS LTDA</v>
          </cell>
        </row>
        <row r="2757">
          <cell r="B2757" t="str">
            <v>V. DOS SANTOS ARAÚJO MATERIAIS DE CONSTRUÇÃO - ME</v>
          </cell>
        </row>
        <row r="2758">
          <cell r="B2758" t="str">
            <v>A. ABREU ALMEIDA - ME</v>
          </cell>
        </row>
        <row r="2759">
          <cell r="B2759" t="str">
            <v>KEYSTONE PROJETOS LTDA</v>
          </cell>
        </row>
        <row r="2760">
          <cell r="B2760" t="str">
            <v>M.S.G.S. GIANNECCHINI</v>
          </cell>
        </row>
        <row r="2761">
          <cell r="B2761" t="str">
            <v>TUMANCOL TUDO MATERIAIS DE CONSTRUÇÃO LTDA</v>
          </cell>
        </row>
        <row r="2762">
          <cell r="B2762" t="str">
            <v>AGRI-TEC TOPOGRAFIA TÉCNICA LTDA.</v>
          </cell>
        </row>
        <row r="2763">
          <cell r="B2763" t="str">
            <v>GRANFORT CONSTRUÇÕES E INCORPORAÇÕES LTDA</v>
          </cell>
        </row>
        <row r="2764">
          <cell r="B2764" t="str">
            <v>CESAR AUGUSTO ROMARO</v>
          </cell>
        </row>
        <row r="2765">
          <cell r="B2765" t="str">
            <v>MARIA DE LOURDES GIFFONI CARVALHO</v>
          </cell>
        </row>
        <row r="2766">
          <cell r="B2766" t="str">
            <v>MANOEL DIAS BARBOSA</v>
          </cell>
        </row>
        <row r="2767">
          <cell r="B2767" t="str">
            <v>JUAREZ POMPEU DE AMORIM FILHO - EPP</v>
          </cell>
        </row>
        <row r="2768">
          <cell r="B2768" t="str">
            <v>RECH &amp; CIA. LTDA.</v>
          </cell>
        </row>
        <row r="2769">
          <cell r="B2769" t="str">
            <v>DANNEMANN SIEMSEN M.AMB.CONSULTORES LTDA</v>
          </cell>
        </row>
        <row r="2770">
          <cell r="B2770" t="str">
            <v>ALCIDES FIGUEIREDO E MENDES LTDA</v>
          </cell>
        </row>
        <row r="2771">
          <cell r="B2771" t="str">
            <v>CASASANTA ENGENHARIA LTDA</v>
          </cell>
        </row>
        <row r="2772">
          <cell r="B2772" t="str">
            <v>J.S. ARAÚJO CONSTRUÇÕES - ME</v>
          </cell>
        </row>
        <row r="2773">
          <cell r="B2773" t="str">
            <v>TECHNICO NORTE LTDA</v>
          </cell>
        </row>
        <row r="2774">
          <cell r="B2774" t="str">
            <v>ESCANDINAVIA COM.SERV.REFRIGERAÇÃO LTDA</v>
          </cell>
        </row>
        <row r="2775">
          <cell r="B2775" t="str">
            <v>SALGADO SETÚBAL, R. SORIANO DE OLIVEIRA &amp; WOILER</v>
          </cell>
        </row>
        <row r="2776">
          <cell r="B2776" t="str">
            <v>CONSTRUTORA SÃO TOMÉ LTDA</v>
          </cell>
        </row>
        <row r="2777">
          <cell r="B2777" t="str">
            <v>MARBE RETÍFICA DE CABEÇOTES LTDA</v>
          </cell>
        </row>
        <row r="2778">
          <cell r="B2778" t="str">
            <v>SOLAR HOTEL FIDELENSE LTDA</v>
          </cell>
        </row>
        <row r="2779">
          <cell r="B2779" t="str">
            <v>MÔNACO DIESEL LTDA</v>
          </cell>
        </row>
        <row r="2780">
          <cell r="B2780" t="str">
            <v>UTÓRIA COMUNICAÇÃO E MARKETING LTDA</v>
          </cell>
        </row>
        <row r="2781">
          <cell r="B2781" t="str">
            <v>J.R. MONTEIRO CONCRETO LTDA</v>
          </cell>
        </row>
        <row r="2782">
          <cell r="B2782" t="str">
            <v>SQUADRO DE MESQUITA ESTR.METÁLICAS LTDA</v>
          </cell>
        </row>
        <row r="2783">
          <cell r="B2783" t="str">
            <v>1200 MADEIRAS LTDA - ME</v>
          </cell>
        </row>
        <row r="2784">
          <cell r="B2784" t="str">
            <v>GEED CONSTRUTORA LTDA</v>
          </cell>
        </row>
        <row r="2785">
          <cell r="B2785" t="str">
            <v>NOGUEIRA &amp; SILVA AMERICANA LTDA-ME</v>
          </cell>
        </row>
        <row r="2786">
          <cell r="B2786" t="str">
            <v>ARTE REAL TINTAS LTDA</v>
          </cell>
        </row>
        <row r="2787">
          <cell r="B2787" t="str">
            <v>REBEQUI VIDRAÇARIA LTDA</v>
          </cell>
        </row>
        <row r="2788">
          <cell r="B2788" t="str">
            <v>W W REV. DE DERIVADOS DE PETRÓLEO LTDA</v>
          </cell>
        </row>
        <row r="2789">
          <cell r="B2789" t="str">
            <v>HIDRAUTERRA PEÇAS E SERVIÇOS HIDRÁULICOS LTDA</v>
          </cell>
        </row>
        <row r="2790">
          <cell r="B2790" t="str">
            <v>W M DE ÉDEN GRAMADOS MONTES VERDES LTDA</v>
          </cell>
        </row>
        <row r="2791">
          <cell r="B2791" t="str">
            <v>PAPA QUENTE 2035 ALIMENTOS LTDA</v>
          </cell>
        </row>
        <row r="2792">
          <cell r="B2792" t="str">
            <v>FAJOR MANUTENÇÃO TRANSPORTES E LOCAÇÃO LTDA</v>
          </cell>
        </row>
        <row r="2793">
          <cell r="B2793" t="str">
            <v>ALEXANDRE JOSÉ DE OLIVEIRA DIAS ME</v>
          </cell>
        </row>
        <row r="2794">
          <cell r="B2794" t="str">
            <v>SUPORT COM. E REPRESENTAÇÃO LTDA</v>
          </cell>
        </row>
        <row r="2795">
          <cell r="B2795" t="str">
            <v>FORTE RIO 2002 MAT. DE CONSTRUÇÃO LTDA</v>
          </cell>
        </row>
        <row r="2796">
          <cell r="B2796" t="str">
            <v>AFONSO E OLIVEIRA LTDA</v>
          </cell>
        </row>
        <row r="2797">
          <cell r="B2797" t="str">
            <v>DISA FÁCIL-SERVIÇOS S/C LTDA</v>
          </cell>
        </row>
        <row r="2798">
          <cell r="B2798" t="str">
            <v>TRC TELECOM LTDA</v>
          </cell>
        </row>
        <row r="2799">
          <cell r="B2799" t="str">
            <v>INTERCITY LTDA</v>
          </cell>
        </row>
        <row r="2800">
          <cell r="B2800" t="str">
            <v>SUGAI-COMÉRCIO DE AREIA E PEDRA LTDA</v>
          </cell>
        </row>
        <row r="2801">
          <cell r="B2801" t="str">
            <v>ROMUALDO MENEZES DE SOUSA-ME</v>
          </cell>
        </row>
        <row r="2802">
          <cell r="B2802" t="str">
            <v>TRANSMYLI 2002 LTDA</v>
          </cell>
        </row>
        <row r="2803">
          <cell r="B2803" t="str">
            <v>STOCK MACAENSE DE TINTAS LTDA - ME</v>
          </cell>
        </row>
        <row r="2804">
          <cell r="B2804" t="str">
            <v>MARTA RODRIGUES PINHEIRO - ME</v>
          </cell>
        </row>
        <row r="2805">
          <cell r="B2805" t="str">
            <v>PASSIRA COMÉRCIO DE DERIVADOS DE PETRÓLEO LTDA</v>
          </cell>
        </row>
        <row r="2806">
          <cell r="B2806" t="str">
            <v>TIRENTULHO LIMITADA</v>
          </cell>
        </row>
        <row r="2807">
          <cell r="B2807" t="str">
            <v>R.K DE JAPERI PNEU E PEÇAS LTDA-ME</v>
          </cell>
        </row>
        <row r="2808">
          <cell r="B2808" t="str">
            <v>ZIP RIO TRANSPORTES LTDA</v>
          </cell>
        </row>
        <row r="2809">
          <cell r="B2809" t="str">
            <v>MR EVENTOS S/C LTDA</v>
          </cell>
        </row>
        <row r="2810">
          <cell r="B2810" t="str">
            <v>BARBOSA E CARVALHO AUTO PEÇAS LTDA.</v>
          </cell>
        </row>
        <row r="2811">
          <cell r="B2811" t="str">
            <v>V.T. GIRARDI AGRONOMIA - ME</v>
          </cell>
        </row>
        <row r="2812">
          <cell r="B2812" t="str">
            <v>LOCLIDER LOCAÇÃO E SERVIÇOS LTDA</v>
          </cell>
        </row>
        <row r="2813">
          <cell r="B2813" t="str">
            <v>TOTAL CASCADURA REFRIGERAÇÃO LTDA</v>
          </cell>
        </row>
        <row r="2814">
          <cell r="B2814" t="str">
            <v>LAIN PARTICIPAÇÕES E SERVIÇOS LTDA</v>
          </cell>
        </row>
        <row r="2815">
          <cell r="B2815" t="str">
            <v>DILZA DOS SANTOS AMORIM SILVA - ME</v>
          </cell>
        </row>
        <row r="2816">
          <cell r="B2816" t="str">
            <v>FAZENDA GARCIA REFEIÇÕES COMERCIAIS LTDA</v>
          </cell>
        </row>
        <row r="2817">
          <cell r="B2817" t="str">
            <v>IRACI PEREIRA ROCHA TRANSPORTES-ME</v>
          </cell>
        </row>
        <row r="2818">
          <cell r="B2818" t="str">
            <v>SUB-EMPREITEIRA J.T.L.S. SANTOS LTDA</v>
          </cell>
        </row>
        <row r="2819">
          <cell r="B2819" t="str">
            <v>M3K CURSOS PROFISSIONALIZANTES LTDA</v>
          </cell>
        </row>
        <row r="2820">
          <cell r="B2820" t="str">
            <v>MADEIRAS PONTES DE JAPERI LTDA</v>
          </cell>
        </row>
        <row r="2821">
          <cell r="B2821" t="str">
            <v>A. PACHECO DAS CHAGAS TRANSPORTES</v>
          </cell>
        </row>
        <row r="2822">
          <cell r="B2822" t="str">
            <v>IND.TELAS DE ARAME ANGELOS DE BONSUCESSO LTDA</v>
          </cell>
        </row>
        <row r="2823">
          <cell r="B2823" t="str">
            <v>SIQUEIRA CASTRO ADVOGADOS</v>
          </cell>
        </row>
        <row r="2824">
          <cell r="B2824" t="str">
            <v>ELETROMÓVEIS MACHADINHO LTDA</v>
          </cell>
        </row>
        <row r="2825">
          <cell r="B2825" t="str">
            <v>INSTEL INSTALAÇÕES ELÉTRICAS LTDA</v>
          </cell>
        </row>
        <row r="2826">
          <cell r="B2826" t="str">
            <v>COMPANHIA BRAS. DE ASFALTO DA AMAZÔNIA</v>
          </cell>
        </row>
        <row r="2827">
          <cell r="B2827" t="str">
            <v>FERIMPORT SERVICE LTDA</v>
          </cell>
        </row>
        <row r="2828">
          <cell r="B2828" t="str">
            <v>POWERLD COMERCIAL LTDA</v>
          </cell>
        </row>
        <row r="2829">
          <cell r="B2829" t="str">
            <v>ETEC ENGENHARIA E CONSTRUTORA LTDA</v>
          </cell>
        </row>
        <row r="2830">
          <cell r="B2830" t="str">
            <v>CARTONATO RIO COMÉRCIO E SERVIÇOS LTDA</v>
          </cell>
        </row>
        <row r="2831">
          <cell r="B2831" t="str">
            <v>CIPTCOLA INDÚSTRIA E COMÉRCIO LTDA</v>
          </cell>
        </row>
        <row r="2832">
          <cell r="B2832" t="str">
            <v>JJMG SERVIÇOS LTDA</v>
          </cell>
        </row>
        <row r="2833">
          <cell r="B2833" t="str">
            <v>MARM.PEDRAS DECOR. PRINCESINHA DO BAIRRO ADRIANA LTDA</v>
          </cell>
        </row>
        <row r="2834">
          <cell r="B2834" t="str">
            <v>ONIVAR MARCUSSO TRANSPORTES</v>
          </cell>
        </row>
        <row r="2835">
          <cell r="B2835" t="str">
            <v>NOGUEIRA &amp; NOGUEIRA COM.COMBUSTÍVEL LTDA</v>
          </cell>
        </row>
        <row r="2836">
          <cell r="B2836" t="str">
            <v>ALCY AUTO PEÇAS LTDA - ME/MEE</v>
          </cell>
        </row>
        <row r="2837">
          <cell r="B2837" t="str">
            <v>BARBOSA E CARMO MATERIAL DE CONSTRUÇÃO LTDA</v>
          </cell>
        </row>
        <row r="2838">
          <cell r="B2838" t="str">
            <v>J.I. DAS CHAGAS COMÉRCIO DE IMPLEMENTOS AGRÍCOLAS</v>
          </cell>
        </row>
        <row r="2839">
          <cell r="B2839" t="str">
            <v>LIGHT TRANSPORTES LTDA.</v>
          </cell>
        </row>
        <row r="2840">
          <cell r="B2840" t="str">
            <v>BH TRANSPORTES LTDA</v>
          </cell>
        </row>
        <row r="2841">
          <cell r="B2841" t="str">
            <v>DISTRIBUISORA MAUDI DE VEÍCULOS LTDA</v>
          </cell>
        </row>
        <row r="2842">
          <cell r="B2842" t="str">
            <v>AUTO POSTO SÃO JORGE DE SANTA CRUZ DA SERRA LTDA</v>
          </cell>
        </row>
        <row r="2843">
          <cell r="B2843" t="str">
            <v>PRIME CAR RENTAL LTDA</v>
          </cell>
        </row>
        <row r="2844">
          <cell r="B2844" t="str">
            <v>ROGÉRIO ALBERTO PEREIRA</v>
          </cell>
        </row>
        <row r="2845">
          <cell r="B2845" t="str">
            <v>D. F. DE SOUZA MATERIAL DE CONSTRUÇÃO</v>
          </cell>
        </row>
        <row r="2846">
          <cell r="B2846" t="str">
            <v>COMERCIAL TOLEDO DE PENDOTIBA LTDA</v>
          </cell>
        </row>
        <row r="2847">
          <cell r="B2847" t="str">
            <v>PORTAL DO FORTE ARTEF. DE CONCRETO LTDA</v>
          </cell>
        </row>
        <row r="2848">
          <cell r="B2848" t="str">
            <v>J. CARLOS ALVES DE SOUZA</v>
          </cell>
        </row>
        <row r="2849">
          <cell r="B2849" t="str">
            <v>TRANSPLANAGEM MAT. DE CONSTRUÇÃO LTDA</v>
          </cell>
        </row>
        <row r="2850">
          <cell r="B2850" t="str">
            <v>TRANSPLANAGEM TERRAPLANAGEM LTDA</v>
          </cell>
        </row>
        <row r="2851">
          <cell r="B2851" t="str">
            <v>TRANSPORTES JULIANA LTDA ME</v>
          </cell>
        </row>
        <row r="2852">
          <cell r="B2852" t="str">
            <v>RIVIERA MACAENSE MATERIAIS DE CONSTRUÇÃO LTDA</v>
          </cell>
        </row>
        <row r="2853">
          <cell r="B2853" t="str">
            <v>PIARTEPAVI IND. E COM. LTDA</v>
          </cell>
        </row>
        <row r="2854">
          <cell r="B2854" t="str">
            <v>A.D.B.I. BOMBAS INJETORAS ELETRO DIESEL LTDA</v>
          </cell>
        </row>
        <row r="2855">
          <cell r="B2855" t="str">
            <v>E.N. DA ROCHA RESTAURANTE LTDA</v>
          </cell>
        </row>
        <row r="2856">
          <cell r="B2856" t="str">
            <v>NASCIMENTO PREMOLDADOS LTDA,</v>
          </cell>
        </row>
        <row r="2857">
          <cell r="B2857" t="str">
            <v>M.A.S. MENDONÇA PADARIA E MERCEARIA</v>
          </cell>
        </row>
        <row r="2858">
          <cell r="B2858" t="str">
            <v>CECAPEME DE CAMPOS PREST. DE SERVIÇOS LTDA</v>
          </cell>
        </row>
        <row r="2859">
          <cell r="B2859" t="str">
            <v>LMKS REC. HUMANOS E TERCEIRIZAÇÕES LTDA</v>
          </cell>
        </row>
        <row r="2860">
          <cell r="B2860" t="str">
            <v>GALUTA MADEIRAS LTDA</v>
          </cell>
        </row>
        <row r="2861">
          <cell r="B2861" t="str">
            <v>FUTURA PLOTAGEM E DESENHO TÉCNICO LTDA</v>
          </cell>
        </row>
        <row r="2862">
          <cell r="B2862" t="str">
            <v>BOM CONSELHO COM. DE AREIA E PEDRA LTDA-ME</v>
          </cell>
        </row>
        <row r="2863">
          <cell r="B2863" t="str">
            <v>ENIO SILVA E ANDRÉ RIBEIRO HENRIQUES LTDA</v>
          </cell>
        </row>
        <row r="2864">
          <cell r="B2864" t="str">
            <v>SEDEUG COM.MATERIAIS DE INSTALAÇÃO LTDA</v>
          </cell>
        </row>
        <row r="2865">
          <cell r="B2865" t="str">
            <v>HELDERANTEK CONSTRUÇÕES LTDA</v>
          </cell>
        </row>
        <row r="2866">
          <cell r="B2866" t="str">
            <v>GUAMAL DA VILA KENNEDY MAD. MAT.CONSTRUÇÃO LTDA</v>
          </cell>
        </row>
        <row r="2867">
          <cell r="B2867" t="str">
            <v>RM BANGU MADEIRAS LTDA</v>
          </cell>
        </row>
        <row r="2868">
          <cell r="B2868" t="str">
            <v>DINIZ LOPES JUNIOR</v>
          </cell>
        </row>
        <row r="2869">
          <cell r="B2869" t="str">
            <v>J. K. TRANSPORTES LTDA</v>
          </cell>
        </row>
        <row r="2870">
          <cell r="B2870" t="str">
            <v>BACELAR &amp; NASCIMENTO LTDA</v>
          </cell>
        </row>
        <row r="2871">
          <cell r="B2871" t="str">
            <v>SUPERMERCADO CELMA DE XEREM LTDA</v>
          </cell>
        </row>
        <row r="2872">
          <cell r="B2872" t="str">
            <v>RAINHA DA FIGUEIRA CEREIAS LTDA</v>
          </cell>
        </row>
        <row r="2873">
          <cell r="B2873" t="str">
            <v>AREAL PENTA DE JAPERI LTDA</v>
          </cell>
        </row>
        <row r="2874">
          <cell r="B2874" t="str">
            <v>COLGROUT LTDA</v>
          </cell>
        </row>
        <row r="2875">
          <cell r="B2875" t="str">
            <v>SIDRLEI DE SOUZA SANTOS - ME</v>
          </cell>
        </row>
        <row r="2876">
          <cell r="B2876" t="str">
            <v>M.C. FERREIRA DE SOUZA TRANSPORTE E LOCAÇÃO</v>
          </cell>
        </row>
        <row r="2877">
          <cell r="B2877" t="str">
            <v>LEVIMÁQUINAS TRANSPORTES LTDA-ME</v>
          </cell>
        </row>
        <row r="2878">
          <cell r="B2878" t="str">
            <v>NOBRE CONSTRUÇÕES LTDA</v>
          </cell>
        </row>
        <row r="2879">
          <cell r="B2879" t="str">
            <v>DNL - COMÉRCIO E SERVIÇOS LTDA</v>
          </cell>
        </row>
        <row r="2880">
          <cell r="B2880" t="str">
            <v>AMADEU LOPES CARVALHO NETO - ME</v>
          </cell>
        </row>
        <row r="2881">
          <cell r="B2881" t="str">
            <v>JULIANO MARQUES RODRIGUES CARAGUATATUBA - ME</v>
          </cell>
        </row>
        <row r="2882">
          <cell r="B2882" t="str">
            <v>PETROTEINER COMÉRCIO E LOCAÇÃO DECONTEINERES LTDA</v>
          </cell>
        </row>
        <row r="2883">
          <cell r="B2883" t="str">
            <v>DISTR.PROD.MIN.NOVO SÉCULO DE SEROPÉDICA LTDA</v>
          </cell>
        </row>
        <row r="2884">
          <cell r="B2884" t="str">
            <v>H.P. DE OLIVEIRA</v>
          </cell>
        </row>
        <row r="2885">
          <cell r="B2885" t="str">
            <v>CENTURIONE ARQUITETURA E ENGENHARIA LTDA</v>
          </cell>
        </row>
        <row r="2886">
          <cell r="B2886" t="str">
            <v>PARCO PAPELARIA LTDA</v>
          </cell>
        </row>
        <row r="2887">
          <cell r="B2887" t="str">
            <v>LINK PED INFORMÁTICA LTDA</v>
          </cell>
        </row>
        <row r="2888">
          <cell r="B2888" t="str">
            <v>A. KONIG CONSULT. JURÍDICO EMPRESARIAL S/C</v>
          </cell>
        </row>
        <row r="2889">
          <cell r="B2889" t="str">
            <v>BAZAR E PAPELARIA EL SHADDAI DA JAPUÍBA LTDA</v>
          </cell>
        </row>
        <row r="2890">
          <cell r="B2890" t="str">
            <v>ODEBRAZ IND. E COM. LTDA</v>
          </cell>
        </row>
        <row r="2891">
          <cell r="B2891" t="str">
            <v>FLA COMERCIAL LTDA</v>
          </cell>
        </row>
        <row r="2892">
          <cell r="B2892" t="str">
            <v>G.P. ABREU CÓPIAS</v>
          </cell>
        </row>
        <row r="2893">
          <cell r="B2893" t="str">
            <v>RR FARDAMENTOS E EPIS LTDA</v>
          </cell>
        </row>
        <row r="2894">
          <cell r="B2894" t="str">
            <v>MALTA LTDA</v>
          </cell>
        </row>
        <row r="2895">
          <cell r="B2895" t="str">
            <v>MARCELINO PESSOA &amp; CIA LTDA</v>
          </cell>
        </row>
        <row r="2896">
          <cell r="B2896" t="str">
            <v>SNT BANDA LARGA E INTERNET LTDA.</v>
          </cell>
        </row>
        <row r="2897">
          <cell r="B2897" t="str">
            <v>R QUEIROZ DA LUZ DISTR. MADEIRAS USADAS</v>
          </cell>
        </row>
        <row r="2898">
          <cell r="B2898" t="str">
            <v>ENTREGA FÁCIL DISTRIB. DE CIMENTO LTDA</v>
          </cell>
        </row>
        <row r="2899">
          <cell r="B2899" t="str">
            <v>BRITASA INDÚSTRIA MINERAL LTDA</v>
          </cell>
        </row>
        <row r="2900">
          <cell r="B2900" t="str">
            <v>MEGA TRANSPORTES PESADOS LTDA - EPP</v>
          </cell>
        </row>
        <row r="2901">
          <cell r="B2901" t="str">
            <v>C DA S. SOUZA CARAGUATATUBA - ME</v>
          </cell>
        </row>
        <row r="2902">
          <cell r="B2902" t="str">
            <v>LCMAK - LOC. DE MÁQUINAS LTDA</v>
          </cell>
        </row>
        <row r="2903">
          <cell r="B2903" t="str">
            <v>IPNET 2002 COMÉRCIO E SERVIÇOS LTDA</v>
          </cell>
        </row>
        <row r="2904">
          <cell r="B2904" t="str">
            <v>R.B.S. COMERCIAL DE MAQUINAS E SERVICOS</v>
          </cell>
        </row>
        <row r="2905">
          <cell r="B2905" t="str">
            <v>PESSA-KI LTDA - ME</v>
          </cell>
        </row>
        <row r="2906">
          <cell r="B2906" t="str">
            <v>E.R. PEÇANHA FILHO - ME</v>
          </cell>
        </row>
        <row r="2907">
          <cell r="B2907" t="str">
            <v>VINICIUS NUNES SIQUEIRA - ME</v>
          </cell>
        </row>
        <row r="2908">
          <cell r="B2908" t="str">
            <v>J.C.DE MACAÉ MINÉRIO MAT.CONSTRUÇÃO LTDA</v>
          </cell>
        </row>
        <row r="2909">
          <cell r="B2909" t="str">
            <v>UILSON E PAULO COMÉRCIO DE MÓVEIS LTDA.</v>
          </cell>
        </row>
        <row r="2910">
          <cell r="B2910" t="str">
            <v>ITMS DIGITAÇÃO LTDA</v>
          </cell>
        </row>
        <row r="2911">
          <cell r="B2911" t="str">
            <v>PIRANGI RIO COM.DE PEÇAS E SERVIÇOS LTDA</v>
          </cell>
        </row>
        <row r="2912">
          <cell r="B2912" t="str">
            <v>JL SANTA CRUZ ARTEFATOS DE CONCRETO LTDA</v>
          </cell>
        </row>
        <row r="2913">
          <cell r="B2913" t="str">
            <v>SOS INDUSTRIAL LTDA</v>
          </cell>
        </row>
        <row r="2914">
          <cell r="B2914" t="str">
            <v>TRANSPESADOS ULTREX LTDA</v>
          </cell>
        </row>
        <row r="2915">
          <cell r="B2915" t="str">
            <v>D.L. DA ILHA DESCARTÁVEIS LTDA</v>
          </cell>
        </row>
        <row r="2916">
          <cell r="B2916" t="str">
            <v>THEMISTOCLES ALVES COSTA FILHO - ME</v>
          </cell>
        </row>
        <row r="2917">
          <cell r="B2917" t="str">
            <v>S.F. SISTEMAS TECNOLÓGICOS LTDA - ME</v>
          </cell>
        </row>
        <row r="2918">
          <cell r="B2918" t="str">
            <v>ROBERTO SÉRVULO IMÓVEIS</v>
          </cell>
        </row>
        <row r="2919">
          <cell r="B2919" t="str">
            <v>JMKV COM. ALUMÍNIO E FERRAGENS LTDA</v>
          </cell>
        </row>
        <row r="2920">
          <cell r="B2920" t="str">
            <v>PORTUENSE LUSO BRASIL.TRATAMENTO DE METAIS</v>
          </cell>
        </row>
        <row r="2921">
          <cell r="B2921" t="str">
            <v>LAFUENTE TURISMO LTDA.</v>
          </cell>
        </row>
        <row r="2922">
          <cell r="B2922" t="str">
            <v>ARTEL COM. DE FERROS,TUBOS E TELAS LTDA</v>
          </cell>
        </row>
        <row r="2923">
          <cell r="B2923" t="str">
            <v>CONSTRUTORA RIBEIRO MORAIS LTDA</v>
          </cell>
        </row>
        <row r="2924">
          <cell r="B2924" t="str">
            <v>UNIMEC LTDA</v>
          </cell>
        </row>
        <row r="2925">
          <cell r="B2925" t="str">
            <v>TAUIL E TAUIL MAT. DE CONSTRUÇÃO LTDA</v>
          </cell>
        </row>
        <row r="2926">
          <cell r="B2926" t="str">
            <v>TRANSPORTADORA KTL E LOGISTICA LTDA</v>
          </cell>
        </row>
        <row r="2927">
          <cell r="B2927" t="str">
            <v>CONTINENTAL PEÇAS &amp; ACESSÓRIOS LTDA</v>
          </cell>
        </row>
        <row r="2928">
          <cell r="B2928" t="str">
            <v>ERNANDES PEREIRA PINTO</v>
          </cell>
        </row>
        <row r="2929">
          <cell r="B2929" t="str">
            <v>MADEPONTE IRMÃOS OTAL LTDA</v>
          </cell>
        </row>
        <row r="2930">
          <cell r="B2930" t="str">
            <v>CARAMURU CONSTRUÇÕES LTDA</v>
          </cell>
        </row>
        <row r="2931">
          <cell r="B2931" t="str">
            <v>ANSWER TELECOM LTDA</v>
          </cell>
        </row>
        <row r="2932">
          <cell r="B2932" t="str">
            <v>TALFER TRANSPORTES LTDA.</v>
          </cell>
        </row>
        <row r="2933">
          <cell r="B2933" t="str">
            <v>ARMAZÉM DAS MASSAS LTDA</v>
          </cell>
        </row>
        <row r="2934">
          <cell r="B2934" t="str">
            <v>MACOSUL CONSTRUÇÕES LTDA - ME</v>
          </cell>
        </row>
        <row r="2935">
          <cell r="B2935" t="str">
            <v>HIDROFIBER INDÚSTRIA E COMÉRCIO LTDA</v>
          </cell>
        </row>
        <row r="2936">
          <cell r="B2936" t="str">
            <v>SILVA E GIL TRANSRETRO E SERVIÇOS LTDA</v>
          </cell>
        </row>
        <row r="2937">
          <cell r="B2937" t="str">
            <v>TRANSPORTADORA LOPES &amp; BARRA LTDA</v>
          </cell>
        </row>
        <row r="2938">
          <cell r="B2938" t="str">
            <v>SOCIAL TRENDS CONS.PLANEJAMENTO LTDA</v>
          </cell>
        </row>
        <row r="2939">
          <cell r="B2939" t="str">
            <v>REFLEXÃO ALUMÍNIO LTDA</v>
          </cell>
        </row>
        <row r="2940">
          <cell r="B2940" t="str">
            <v>IVONETE SANTOS OLIVEIRA REPRESENTAÇÕES DO JD. METRÓPOLES LTD</v>
          </cell>
        </row>
        <row r="2941">
          <cell r="B2941" t="str">
            <v>FAP INFORMÁTICA LTDA</v>
          </cell>
        </row>
        <row r="2942">
          <cell r="B2942" t="str">
            <v>ZIRANLOG LOGÍSTICA E TRANSPORTE</v>
          </cell>
        </row>
        <row r="2943">
          <cell r="B2943" t="str">
            <v>P.S. RECAUCHUTADORA LTDA</v>
          </cell>
        </row>
        <row r="2944">
          <cell r="B2944" t="str">
            <v>ZORZAN COMUNICAÇÃO VISUAL LTDA</v>
          </cell>
        </row>
        <row r="2945">
          <cell r="B2945" t="str">
            <v>VALTOR ACESSÓRIOS INDUSTRIAIS LTDA</v>
          </cell>
        </row>
        <row r="2946">
          <cell r="B2946" t="str">
            <v>C &amp; C  COMÉRCIO DE MÁQS E SERVIÇOS ESPECIAIS LTDA</v>
          </cell>
        </row>
        <row r="2947">
          <cell r="B2947" t="str">
            <v>ALVES E SOUZA COMÉRCIO DE MADEIRAS LTDA</v>
          </cell>
        </row>
        <row r="2948">
          <cell r="B2948" t="str">
            <v>CENTRO DE SERVS. AUTOMOTIVOS PARADA 970 LTDA</v>
          </cell>
        </row>
        <row r="2949">
          <cell r="B2949" t="str">
            <v>TWISTER CONSTR. E CONSERVAÇÕES LTDA</v>
          </cell>
        </row>
        <row r="2950">
          <cell r="B2950" t="str">
            <v>MASF COM. DE MATL. DE CONST. E TRANSP. ROD. DE CARGAS LTDA</v>
          </cell>
        </row>
        <row r="2951">
          <cell r="B2951" t="str">
            <v>SOMAR CONSTRUTORA LTDA</v>
          </cell>
        </row>
        <row r="2952">
          <cell r="B2952" t="str">
            <v>IRJR PRINT CARTUCHOS E SERVIÇOS LTDA</v>
          </cell>
        </row>
        <row r="2953">
          <cell r="B2953" t="str">
            <v>ANTUNES AUDITORES ASSOCIADOS S/C</v>
          </cell>
        </row>
        <row r="2954">
          <cell r="B2954" t="str">
            <v>A.A. DE FREITAS EQUIPAMENTOS - ME</v>
          </cell>
        </row>
        <row r="2955">
          <cell r="B2955" t="str">
            <v>COMÉRCIO REPRES.HIDR.ELETR.HIDROFORT LTDA</v>
          </cell>
        </row>
        <row r="2956">
          <cell r="B2956" t="str">
            <v>INSTEL PROSPER COMÉRCIO LTDA</v>
          </cell>
        </row>
        <row r="2957">
          <cell r="B2957" t="str">
            <v>TRANSPORTADORA E TERRAPL. ROTA DA VITÓRIA</v>
          </cell>
        </row>
        <row r="2958">
          <cell r="B2958" t="str">
            <v>METALÚRGICA HOSANA IND.COMÉRCIO LTDA</v>
          </cell>
        </row>
        <row r="2959">
          <cell r="B2959" t="str">
            <v>CASTRO &amp; LOPES FERRAMENTAS E COMÉRCIO LTA</v>
          </cell>
        </row>
        <row r="2960">
          <cell r="B2960" t="str">
            <v>PREST.SERVIÇOS PARABRISAS VIDROS BENFICA LTDA</v>
          </cell>
        </row>
        <row r="2961">
          <cell r="B2961" t="str">
            <v>VIDRAÇARIA GUANDU JOAZ LTDA</v>
          </cell>
        </row>
        <row r="2962">
          <cell r="B2962" t="str">
            <v>SAMACOX SANEAMENTO, MATERIAIS DE CONSTRUÇÃO LTDA</v>
          </cell>
        </row>
        <row r="2963">
          <cell r="B2963" t="str">
            <v>CIMAQ INFORMÁTICA LTDA</v>
          </cell>
        </row>
        <row r="2964">
          <cell r="B2964" t="str">
            <v>RODRIGO DE CARLOS GHIRALDELLO CAVALCANTE - ME</v>
          </cell>
        </row>
        <row r="2965">
          <cell r="B2965" t="str">
            <v>MARCHIORI &amp; ALVES GRÁFICA E EDITORA LTDA</v>
          </cell>
        </row>
        <row r="2966">
          <cell r="B2966" t="str">
            <v>U.L. FERREIRA SERVIÇOS TÉCNICOS</v>
          </cell>
        </row>
        <row r="2967">
          <cell r="B2967" t="str">
            <v>LONG JET RECICLA LTDA - ME</v>
          </cell>
        </row>
        <row r="2968">
          <cell r="B2968" t="str">
            <v>CONCRETEC COMÉRCIO E SERVIÇOS LTDA - ME</v>
          </cell>
        </row>
        <row r="2969">
          <cell r="B2969" t="str">
            <v>CLANDIA TOMÉ DE SOUSA - EPP</v>
          </cell>
        </row>
        <row r="2970">
          <cell r="B2970" t="str">
            <v>SELLINE MÁQ.SUPRIM. DE INFORMÁTICA LTDA</v>
          </cell>
        </row>
        <row r="2971">
          <cell r="B2971" t="str">
            <v>MARCELO DE SOUZA PERES- ME</v>
          </cell>
        </row>
        <row r="2972">
          <cell r="B2972" t="str">
            <v>DR. AR TECNOLOGIA DE OZÔNIO IND.COM. LTDA</v>
          </cell>
        </row>
        <row r="2973">
          <cell r="B2973" t="str">
            <v>CONSTRUVIP-MATERIAL DE CONSTRUÇÃO LTDA</v>
          </cell>
        </row>
        <row r="2974">
          <cell r="B2974" t="str">
            <v>LUANA AFIO CAVALCANTE</v>
          </cell>
        </row>
        <row r="2975">
          <cell r="B2975" t="str">
            <v>LOC SERVIÇOS EQUIPAMENTOS E MÁQUINAS LTDA</v>
          </cell>
        </row>
        <row r="2976">
          <cell r="B2976" t="str">
            <v>MARY A.C.R. DE ALMEIDA</v>
          </cell>
        </row>
        <row r="2977">
          <cell r="B2977" t="str">
            <v>STEMAR TELECOMUNICAÇÕES LTDA</v>
          </cell>
        </row>
        <row r="2978">
          <cell r="B2978" t="str">
            <v>ACV MOERBECK REFEIÇÕES</v>
          </cell>
        </row>
        <row r="2979">
          <cell r="B2979" t="str">
            <v>POSTO 22 ATIBAIA LTDA</v>
          </cell>
        </row>
        <row r="2980">
          <cell r="B2980" t="str">
            <v>BOBTER TERRAPLENAGEM E ESCAVAÇÕES LTDA</v>
          </cell>
        </row>
        <row r="2981">
          <cell r="B2981" t="str">
            <v>IRMÃOS MARTINS VIEIRA LTDA</v>
          </cell>
        </row>
        <row r="2982">
          <cell r="B2982" t="str">
            <v>R S COMÉRCIO DE ROLAMENTOS LTDA</v>
          </cell>
        </row>
        <row r="2983">
          <cell r="B2983" t="str">
            <v>BARROS E ALENCAR TUB.E SANEAMENTO LTDA</v>
          </cell>
        </row>
        <row r="2984">
          <cell r="B2984" t="str">
            <v>RENOVADO DE PNEUS PEIXOTO LTDA</v>
          </cell>
        </row>
        <row r="2985">
          <cell r="B2985" t="str">
            <v>MARLEY LIGHT - MAT. ELÉTRICO LTDA</v>
          </cell>
        </row>
        <row r="2986">
          <cell r="B2986" t="str">
            <v>2 ML COMERCIAL LTDA</v>
          </cell>
        </row>
        <row r="2987">
          <cell r="B2987" t="str">
            <v>POSTO RODA VIVA LTDA</v>
          </cell>
        </row>
        <row r="2988">
          <cell r="B2988" t="str">
            <v>ENGETRAFIC PROJETOS E EXECUÇÃO LTDA</v>
          </cell>
        </row>
        <row r="2989">
          <cell r="B2989" t="str">
            <v>TRANSPORTADORA FREITAS LTDA - EPP</v>
          </cell>
        </row>
        <row r="2990">
          <cell r="B2990" t="str">
            <v>MINERADORA CARMOCAL LTDA</v>
          </cell>
        </row>
        <row r="2991">
          <cell r="B2991" t="str">
            <v>NORMATEL NORDESTE MATERIAIS LTDA</v>
          </cell>
        </row>
        <row r="2992">
          <cell r="B2992" t="str">
            <v>NORMATEL NORDESTE MATERIAIS LTDA</v>
          </cell>
        </row>
        <row r="2993">
          <cell r="B2993" t="str">
            <v>NORMATEL NORDESTE MATERIAIS LTDA</v>
          </cell>
        </row>
        <row r="2994">
          <cell r="B2994" t="str">
            <v>NORMATEL NORDESTE MATERIAIS LTDA</v>
          </cell>
        </row>
        <row r="2995">
          <cell r="B2995" t="str">
            <v>WC GOMES INFORMÁTICA</v>
          </cell>
        </row>
        <row r="2996">
          <cell r="B2996" t="str">
            <v>ALSTOM TRANSM.E EDISTRIBUIÇÃO DE ENERGIA</v>
          </cell>
        </row>
        <row r="2997">
          <cell r="B2997" t="str">
            <v>M. CRISTINA DOS SANTOS</v>
          </cell>
        </row>
        <row r="2998">
          <cell r="B2998" t="str">
            <v>EURANI ALVES DE ANDRADE</v>
          </cell>
        </row>
        <row r="2999">
          <cell r="B2999" t="str">
            <v>MATOSO DA TIJUCA MAT. DE CONST. LTDA</v>
          </cell>
        </row>
        <row r="3000">
          <cell r="B3000" t="str">
            <v>COSTA SERVIÇOS S/C LTDA</v>
          </cell>
        </row>
        <row r="3001">
          <cell r="B3001" t="str">
            <v>DUTRA RIO SERVICE LTDA</v>
          </cell>
        </row>
        <row r="3002">
          <cell r="B3002" t="str">
            <v>K.R. TONIATO MADEIRAS LTDA-ME</v>
          </cell>
        </row>
        <row r="3003">
          <cell r="B3003" t="str">
            <v>TRANS-RETRO LTDA ME</v>
          </cell>
        </row>
        <row r="3004">
          <cell r="B3004" t="str">
            <v>TEL MACEDO MATS DE CONSTRUÇÃO LTDA</v>
          </cell>
        </row>
        <row r="3005">
          <cell r="B3005" t="str">
            <v>OLD TONER PRODUTOS DE INFORMÁTICA LTDA</v>
          </cell>
        </row>
        <row r="3006">
          <cell r="B3006" t="str">
            <v>C. W. DE CAXIAS MÓVEIS E DECORAÇÃO LTDA</v>
          </cell>
        </row>
        <row r="3007">
          <cell r="B3007" t="str">
            <v>QUINTAL MASCARENHAS E FILHOS ENGENHARIA LTDA</v>
          </cell>
        </row>
        <row r="3008">
          <cell r="B3008" t="str">
            <v>ROTA BRAZIL BETUMES E TRANSPORTES LTDA</v>
          </cell>
        </row>
        <row r="3009">
          <cell r="B3009" t="str">
            <v>POUSADA CARAVELAS LUSITANAS LTDA</v>
          </cell>
        </row>
        <row r="3010">
          <cell r="B3010" t="str">
            <v>PLACA PRONTA COMÉRCIO LTDA</v>
          </cell>
        </row>
        <row r="3011">
          <cell r="B3011" t="str">
            <v>I.R. INTERCLIMA REFRIGERAÇÃO LTDA</v>
          </cell>
        </row>
        <row r="3012">
          <cell r="B3012" t="str">
            <v>P.M. MATERIAL DE CONSTRUÇÃO LTDA</v>
          </cell>
        </row>
        <row r="3013">
          <cell r="B3013" t="str">
            <v>VJM MARQUES TINTIM CANTINA</v>
          </cell>
        </row>
        <row r="3014">
          <cell r="B3014" t="str">
            <v>DOMINGOS SÁVIO DE ALMEIDA</v>
          </cell>
        </row>
        <row r="3015">
          <cell r="B3015" t="str">
            <v>CENTRO AUTOMOTIVO REGENTE LTDA - EPP</v>
          </cell>
        </row>
        <row r="3016">
          <cell r="B3016" t="str">
            <v>GEOMIL GEOLOGIA, MINERAÇÃO E LAPIDAÇÃO LTDA</v>
          </cell>
        </row>
        <row r="3017">
          <cell r="B3017" t="str">
            <v>MIRANDA SÁ EARP ASSOCIADOS S/C LTDA</v>
          </cell>
        </row>
        <row r="3018">
          <cell r="B3018" t="str">
            <v>RECREIO RIO MAT.DE CONSTRUÇÃO LTDA.</v>
          </cell>
        </row>
        <row r="3019">
          <cell r="B3019" t="str">
            <v>D.M RIBEIRO ARTEFATOS</v>
          </cell>
        </row>
        <row r="3020">
          <cell r="B3020" t="str">
            <v>CWF RIO COMERCIAL LTDA</v>
          </cell>
        </row>
        <row r="3021">
          <cell r="B3021" t="str">
            <v>MARCOS IWAO MORI TRANSPORTES LTDA - ME</v>
          </cell>
        </row>
        <row r="3022">
          <cell r="B3022" t="str">
            <v>RENTAL MUNCK LOCAÇÕES LTDA</v>
          </cell>
        </row>
        <row r="3023">
          <cell r="B3023" t="str">
            <v>FAFE PROMOÇÕES E COMUNICAÇÃO VISUAL LTDA</v>
          </cell>
        </row>
        <row r="3024">
          <cell r="B3024" t="str">
            <v>COMÉRCIO DE MATERIAIS AQUAPLAS LTDA</v>
          </cell>
        </row>
        <row r="3025">
          <cell r="B3025" t="str">
            <v>DAPPENHA SANEAMENTO AMBIENTAL LTDA - ME</v>
          </cell>
        </row>
        <row r="3026">
          <cell r="B3026" t="str">
            <v>DLO ESTUDOS TEC.GERENC.DE OBRAS LTDA</v>
          </cell>
        </row>
        <row r="3027">
          <cell r="B3027" t="str">
            <v>RM CAMINHÕES LTDA.</v>
          </cell>
        </row>
        <row r="3028">
          <cell r="B3028" t="str">
            <v>SANTOS E REIS LTDA - ME</v>
          </cell>
        </row>
        <row r="3029">
          <cell r="B3029" t="str">
            <v>A.L.N. BON - ME</v>
          </cell>
        </row>
        <row r="3030">
          <cell r="B3030" t="str">
            <v>A.P.S. BATISTA TRANSPORTES-ME</v>
          </cell>
        </row>
        <row r="3031">
          <cell r="B3031" t="str">
            <v>RIBEIRO, BASTOS &amp; DUTRA CONSTRUÇÕES LTDA</v>
          </cell>
        </row>
        <row r="3032">
          <cell r="B3032" t="str">
            <v>AM2 CONSTRUÇÕES LTDA</v>
          </cell>
        </row>
        <row r="3033">
          <cell r="B3033" t="str">
            <v>GUAIUBA MATERIAIS DE CONSTRUÇÃO LTDA</v>
          </cell>
        </row>
        <row r="3034">
          <cell r="B3034" t="str">
            <v>LUIS PEREIRA FERNANDES - ME</v>
          </cell>
        </row>
        <row r="3035">
          <cell r="B3035" t="str">
            <v>J.C.A. DE SEPETIBA MAT. PARA CONSTRUIR LTDA</v>
          </cell>
        </row>
        <row r="3036">
          <cell r="B3036" t="str">
            <v>MULTI SERVICE COM.IMPLANT.LAY-OUT LTDA</v>
          </cell>
        </row>
        <row r="3037">
          <cell r="B3037" t="str">
            <v>ALEMANHA VEÍCULOS LTDA</v>
          </cell>
        </row>
        <row r="3038">
          <cell r="B3038" t="str">
            <v>CASA DE VIDRO SANTA BARBARA LTDA</v>
          </cell>
        </row>
        <row r="3039">
          <cell r="B3039" t="str">
            <v>MÁQUIP-COM.MAQ.EQUIP.CONSTRUÇÃO LTDA</v>
          </cell>
        </row>
        <row r="3040">
          <cell r="B3040" t="str">
            <v>PRISMARC TRANSPORTE LTDA</v>
          </cell>
        </row>
        <row r="3041">
          <cell r="B3041" t="str">
            <v>ESTÂNCIA SÃO MIGUEL INDÚSTRIA E COMÉRCIO LTDA</v>
          </cell>
        </row>
        <row r="3042">
          <cell r="B3042" t="str">
            <v>MERCANTIL RIO DAS OSTRAS MAT.CONSTRUÇÃO LTDA</v>
          </cell>
        </row>
        <row r="3043">
          <cell r="B3043" t="str">
            <v>L. FARIA SOUZA BAR E DIVERSÃO</v>
          </cell>
        </row>
        <row r="3044">
          <cell r="B3044" t="str">
            <v>SHALLOM RECURSOS HUMANOS LTDA</v>
          </cell>
        </row>
        <row r="3045">
          <cell r="B3045" t="str">
            <v>M3 MINERALI LTDA</v>
          </cell>
        </row>
        <row r="3046">
          <cell r="B3046" t="str">
            <v>TRANSBILLO TRANSPORTADORA LTDA</v>
          </cell>
        </row>
        <row r="3047">
          <cell r="B3047" t="str">
            <v>GP SILVA COMERCIAL ELÉTRICA</v>
          </cell>
        </row>
        <row r="3048">
          <cell r="B3048" t="str">
            <v>JM &amp; R SERVIÇOS E CONSTRUÇÕES S/C LTDA</v>
          </cell>
        </row>
        <row r="3049">
          <cell r="B3049" t="str">
            <v>CASAGRANDE DO POSTO 13 MAT.CONSTRUÇÃO LTDA</v>
          </cell>
        </row>
        <row r="3050">
          <cell r="B3050" t="str">
            <v>DIVILAYNE COMÉRCIO E SERVIÇOS LTDA</v>
          </cell>
        </row>
        <row r="3051">
          <cell r="B3051" t="str">
            <v>JC &amp; B TOPOGRAFIA DE PRECISÃO LTDA</v>
          </cell>
        </row>
        <row r="3052">
          <cell r="B3052" t="str">
            <v>PETRUS EMPREENDIMENTOS LTDA</v>
          </cell>
        </row>
        <row r="3053">
          <cell r="B3053" t="str">
            <v>A2G ENGENHARIA E TECNOLOGIA LTDA</v>
          </cell>
        </row>
        <row r="3054">
          <cell r="B3054" t="str">
            <v>BRITAPLAN MINERAÇÃO LTDA</v>
          </cell>
        </row>
        <row r="3055">
          <cell r="B3055" t="str">
            <v>J J  SANTANA BARBOSA - TRANSPORTES</v>
          </cell>
        </row>
        <row r="3056">
          <cell r="B3056" t="str">
            <v>SERRA DEFANTI MAT.CONSTRUÇÃO LTDA</v>
          </cell>
        </row>
        <row r="3057">
          <cell r="B3057" t="str">
            <v>JDC SILVA ADM CONS IMOB LTDA</v>
          </cell>
        </row>
        <row r="3058">
          <cell r="B3058" t="str">
            <v>PRE CONCRETO LTDA</v>
          </cell>
        </row>
        <row r="3059">
          <cell r="B3059" t="str">
            <v>C. CUNHA BAZAR E PAPELARIA - ME</v>
          </cell>
        </row>
        <row r="3060">
          <cell r="B3060" t="str">
            <v>MONTANA LOCAÇÃO DE MÁQUINAS LTDA</v>
          </cell>
        </row>
        <row r="3061">
          <cell r="B3061" t="str">
            <v>SAENSA COMÉRCIO DE MADEIRAS LTDA</v>
          </cell>
        </row>
        <row r="3062">
          <cell r="B3062" t="str">
            <v>EXPRESSA SERVIÇOS LTDA</v>
          </cell>
        </row>
        <row r="3063">
          <cell r="B3063" t="str">
            <v>MARTINS NETO E GUERRA ADV. ASSICIADOS</v>
          </cell>
        </row>
        <row r="3064">
          <cell r="B3064" t="str">
            <v>W.E. CARVALHO MOURA</v>
          </cell>
        </row>
        <row r="3065">
          <cell r="B3065" t="str">
            <v>PASCOAL &amp; COELHO COM.DER.PETRÓLEO LTDA</v>
          </cell>
        </row>
        <row r="3066">
          <cell r="B3066" t="str">
            <v>ÁGUA MINERAL RECIFE LTDA</v>
          </cell>
        </row>
        <row r="3067">
          <cell r="B3067" t="str">
            <v>KIKINHO 2001 MATERIAIS DE CONSTRUÇÃO LTDA</v>
          </cell>
        </row>
        <row r="3068">
          <cell r="B3068" t="str">
            <v>CÉU ABERTO LTDA</v>
          </cell>
        </row>
        <row r="3069">
          <cell r="B3069" t="str">
            <v>CISEMA CONSTR.INTEG.SAÚDE MEIO AMBIENTE</v>
          </cell>
        </row>
        <row r="3070">
          <cell r="B3070" t="str">
            <v>FARGLAS COMERCIAL E SERVIÇOS LTDA</v>
          </cell>
        </row>
        <row r="3071">
          <cell r="B3071" t="str">
            <v>ANA MARIA RIBEIRO DE ALMEIDA</v>
          </cell>
        </row>
        <row r="3072">
          <cell r="B3072" t="str">
            <v>M L BLEY CONSULTORIA EMPRESARIAL</v>
          </cell>
        </row>
        <row r="3073">
          <cell r="B3073" t="str">
            <v>C.M.COMÉRCIO DE FERRO &amp; AÇO LTDA</v>
          </cell>
        </row>
        <row r="3074">
          <cell r="B3074" t="str">
            <v>MSSM ENGENHARIA E CONSULTORIA LTDA</v>
          </cell>
        </row>
        <row r="3075">
          <cell r="B3075" t="str">
            <v>R.S.E. CIA LTDA</v>
          </cell>
        </row>
        <row r="3076">
          <cell r="B3076" t="str">
            <v>S.F. DE LACERDA MATERIAIS DE CONSTRUÇÃO</v>
          </cell>
        </row>
        <row r="3077">
          <cell r="B3077" t="str">
            <v>QUERQUELA TECNOLOGIA LTDA.</v>
          </cell>
        </row>
        <row r="3078">
          <cell r="B3078" t="str">
            <v>FECALUZ LANCHONETE E PANIFICADORA LTDA - ME</v>
          </cell>
        </row>
        <row r="3079">
          <cell r="B3079" t="str">
            <v>VR INFORMÁTICA</v>
          </cell>
        </row>
        <row r="3080">
          <cell r="B3080" t="str">
            <v>LITORAL RIO SANTOS TELHAS LTDA</v>
          </cell>
        </row>
        <row r="3081">
          <cell r="B3081" t="str">
            <v>REAL BORRACHAS DE CATALÃO LTDA</v>
          </cell>
        </row>
        <row r="3082">
          <cell r="B3082" t="str">
            <v>AUTO ELÉTRICA MAURÍCIO DO TELÃO LTDA-ME</v>
          </cell>
        </row>
        <row r="3083">
          <cell r="B3083" t="str">
            <v>EXPRESSO MONTCAR 2003 LTDA.</v>
          </cell>
        </row>
        <row r="3084">
          <cell r="B3084" t="str">
            <v>EXPRESSO MONTCAR 2003 LTDA</v>
          </cell>
        </row>
        <row r="3085">
          <cell r="B3085" t="str">
            <v>ANTONIO FRANCISCO RODRIGUES DE MELO</v>
          </cell>
        </row>
        <row r="3086">
          <cell r="B3086" t="str">
            <v>LRG CENTURIONE CONSTRUÇÃO CIVIL LTDA</v>
          </cell>
        </row>
        <row r="3087">
          <cell r="B3087" t="str">
            <v>AUTO POSTO LANHAS &amp; LEITE LTDA.</v>
          </cell>
        </row>
        <row r="3088">
          <cell r="B3088" t="str">
            <v>SÃO FRANCISCO MINERAÇÃO LTDA</v>
          </cell>
        </row>
        <row r="3089">
          <cell r="B3089" t="str">
            <v>SILABEL DISTR.MATERIAL ELÉTRICO LTDA</v>
          </cell>
        </row>
        <row r="3090">
          <cell r="B3090" t="str">
            <v>BRITA FORTE MINERAÇÃO,CONSTRUÇÃO CIVIL E SERVIÇOS LTDA</v>
          </cell>
        </row>
        <row r="3091">
          <cell r="B3091" t="str">
            <v>CONSTRUTORA R.V. LTDA</v>
          </cell>
        </row>
        <row r="3092">
          <cell r="B3092" t="str">
            <v>SAMUEL NODARI - ME</v>
          </cell>
        </row>
        <row r="3093">
          <cell r="B3093" t="str">
            <v>O.R. SILVA PAIVA SUB EMPREITEIRA - ME</v>
          </cell>
        </row>
        <row r="3094">
          <cell r="B3094" t="str">
            <v>CRN DE SANTA CRUZ SERVIÇOS LTDA</v>
          </cell>
        </row>
        <row r="3095">
          <cell r="B3095" t="str">
            <v>RENT ALL MACHINE COM. E LOCAÇÃO EQUIPTS. P/CONSTRUÇÃO LTDA</v>
          </cell>
        </row>
        <row r="3096">
          <cell r="B3096" t="str">
            <v>COM. LOCAÇÃO DE MAQ.EQUIP. FROTA MAQ LTDA</v>
          </cell>
        </row>
        <row r="3097">
          <cell r="B3097" t="str">
            <v>COLDAR AR CONDICIONADO LTDA.</v>
          </cell>
        </row>
        <row r="3098">
          <cell r="B3098" t="str">
            <v>M.S.G. SANTOS</v>
          </cell>
        </row>
        <row r="3099">
          <cell r="B3099" t="str">
            <v>MARIA VANDA REIS ROUPAS  - ME</v>
          </cell>
        </row>
        <row r="3100">
          <cell r="B3100" t="str">
            <v>FIBER SPA &amp; POOLS LTDA.</v>
          </cell>
        </row>
        <row r="3101">
          <cell r="B3101" t="str">
            <v>BAR E LANCHONETE LUCICARLOS LTDA</v>
          </cell>
        </row>
        <row r="3102">
          <cell r="B3102" t="str">
            <v>TECHDRIVENET INFORMÁTICA LTDA</v>
          </cell>
        </row>
        <row r="3103">
          <cell r="B3103" t="str">
            <v>PAULA CAROLINA VIEIRA MACIEL DE MIRANDA-ME</v>
          </cell>
        </row>
        <row r="3104">
          <cell r="B3104" t="str">
            <v>TENGEO ENGENHARIA LTDA.</v>
          </cell>
        </row>
        <row r="3105">
          <cell r="B3105" t="str">
            <v>CHIPS SEGURANÇA PREST.DE SERVIÇOS LTDA</v>
          </cell>
        </row>
        <row r="3106">
          <cell r="B3106" t="str">
            <v>MARI RIO CENTER INFORM.PAPELARIA LTDA</v>
          </cell>
        </row>
        <row r="3107">
          <cell r="B3107" t="str">
            <v>EMPREITEIRA ALMIRANTE LTDA - ME</v>
          </cell>
        </row>
        <row r="3108">
          <cell r="B3108" t="str">
            <v>MEGARON PRODUÇÕES E SERVIÇOS LTDA</v>
          </cell>
        </row>
        <row r="3109">
          <cell r="B3109" t="str">
            <v>GUAWIL INDÚSTRIA E COMÉRCIO LTDA</v>
          </cell>
        </row>
        <row r="3110">
          <cell r="B3110" t="str">
            <v>JOSÉ A.D. DA COSTA MUDAS - ME</v>
          </cell>
        </row>
        <row r="3111">
          <cell r="B3111" t="str">
            <v>PONTOCON SINAL SINALIZAÇÃO E COMUNICAÇÃO</v>
          </cell>
        </row>
        <row r="3112">
          <cell r="B3112" t="str">
            <v>KAPERKEIZER COMÉRCIO E SERVIÇOS LTDA</v>
          </cell>
        </row>
        <row r="3113">
          <cell r="B3113" t="str">
            <v>JRTV COMÉRCIO DE LIXEIRAS LTDA</v>
          </cell>
        </row>
        <row r="3114">
          <cell r="B3114" t="str">
            <v>PLACARIM COM. DE PLACAS E CARIMBOS LTDA</v>
          </cell>
        </row>
        <row r="3115">
          <cell r="B3115" t="str">
            <v>PAULO MIGUEL HITOSHI UEHARA - ME</v>
          </cell>
        </row>
        <row r="3116">
          <cell r="B3116" t="str">
            <v>COOP.TRABALHO COOPNOVAUNIÃO PROF.AUTON.MOTORISTAS LTDA</v>
          </cell>
        </row>
        <row r="3117">
          <cell r="B3117" t="str">
            <v>C.J. GONSALVES DOS SANTOS VIDRAÇARIA - ME</v>
          </cell>
        </row>
        <row r="3118">
          <cell r="B3118" t="str">
            <v>P.J. CONSTRUÇÕES &amp; COMÉRCIO LTDA.</v>
          </cell>
        </row>
        <row r="3119">
          <cell r="B3119" t="str">
            <v>FLÁVIA M.C. ROSAS EDITORA</v>
          </cell>
        </row>
        <row r="3120">
          <cell r="B3120" t="str">
            <v>LOGGO EXPRESS TRANSPORTES LTDA.</v>
          </cell>
        </row>
        <row r="3121">
          <cell r="B3121" t="str">
            <v>L.F.SARITA CONSTR.&amp; DISTR.COMERCIAIS LTDA</v>
          </cell>
        </row>
        <row r="3122">
          <cell r="B3122" t="str">
            <v>DALTON LOCAÇÃO DE MÁQUINAS</v>
          </cell>
        </row>
        <row r="3123">
          <cell r="B3123" t="str">
            <v>AUTO POSTO MASERATTI LTDA</v>
          </cell>
        </row>
        <row r="3124">
          <cell r="B3124" t="str">
            <v>M.V. COSTA CONSULTORIA E SERVIÇOS LTDA.</v>
          </cell>
        </row>
        <row r="3125">
          <cell r="B3125" t="str">
            <v>MALORIENTE CONCRETEIRA LTDA</v>
          </cell>
        </row>
        <row r="3126">
          <cell r="B3126" t="str">
            <v>CARTUSHOW - RICARDO OLIVEIRA GOLVIN INFORMÁTICA</v>
          </cell>
        </row>
        <row r="3127">
          <cell r="B3127" t="str">
            <v>BOX RADIMIX COMÉRCIO E SERVIÇOS AUTOMOTIVOS LTDA</v>
          </cell>
        </row>
        <row r="3128">
          <cell r="B3128" t="str">
            <v>AUG MÁRMORES &amp; GRANITOS LTDA-ME</v>
          </cell>
        </row>
        <row r="3129">
          <cell r="B3129" t="str">
            <v>AEROTELHAS COM. DE MADEIRAS E CAIXAS D´AGUA LTDA</v>
          </cell>
        </row>
        <row r="3130">
          <cell r="B3130" t="str">
            <v>GM DE ANDRADE EMPREITEIRA</v>
          </cell>
        </row>
        <row r="3131">
          <cell r="B3131" t="str">
            <v>TRANA CONSTRUCOES LTDA</v>
          </cell>
        </row>
        <row r="3132">
          <cell r="B3132" t="str">
            <v>K.C. GUEDES DE SOUZA SERVIÇO - ME</v>
          </cell>
        </row>
        <row r="3133">
          <cell r="B3133" t="str">
            <v>G.B. SALES TRANSPORTADORA</v>
          </cell>
        </row>
        <row r="3134">
          <cell r="B3134" t="str">
            <v>BARUKI PAIONE ARQUITETOS ASSOCIADOS LTDA</v>
          </cell>
        </row>
        <row r="3135">
          <cell r="B3135" t="str">
            <v>MILJET RECARGA DE CARTUCHOS LTDA</v>
          </cell>
        </row>
        <row r="3136">
          <cell r="B3136" t="str">
            <v>V.M. DOS SANTOS BRINDES PROMOCIONAIS</v>
          </cell>
        </row>
        <row r="3137">
          <cell r="B3137" t="str">
            <v>GEOMAKS COM. DE GEOSSINTÉTICOS LTDA</v>
          </cell>
        </row>
        <row r="3138">
          <cell r="B3138" t="str">
            <v>ARNALDO DINIZ COLI - ME</v>
          </cell>
        </row>
        <row r="3139">
          <cell r="B3139" t="str">
            <v>EDUARDO BARBOSA DE LIMA SEGURANÇA</v>
          </cell>
        </row>
        <row r="3140">
          <cell r="B3140" t="str">
            <v>ADRIANO ZANGRANDE LEITE-ME</v>
          </cell>
        </row>
        <row r="3141">
          <cell r="B3141" t="str">
            <v>TERRANOR SERVIÇOS TÉCNICOS LTDA</v>
          </cell>
        </row>
        <row r="3142">
          <cell r="B3142" t="str">
            <v>TRANSGLOBO TRANSPORTE LTDA</v>
          </cell>
        </row>
        <row r="3143">
          <cell r="B3143" t="str">
            <v>METALÚRGICA ALUPOL LTDA</v>
          </cell>
        </row>
        <row r="3144">
          <cell r="B3144" t="str">
            <v>AUTO POSTO VITÓRIA DE IMBARIÊ LTDA</v>
          </cell>
        </row>
        <row r="3145">
          <cell r="B3145" t="str">
            <v>GUERRA REBOQUES LTDA-ME</v>
          </cell>
        </row>
        <row r="3146">
          <cell r="B3146" t="str">
            <v>CONSTRUCENTER CORRETA MAT.CONSTRUÇÃO ATERRADO LTDA</v>
          </cell>
        </row>
        <row r="3147">
          <cell r="B3147" t="str">
            <v>JORGE RIBEIRO DA SILVA MAT. DE CONSTRUÇÃO LTDA</v>
          </cell>
        </row>
        <row r="3148">
          <cell r="B3148" t="str">
            <v>ADEVAN ANTONIO PINHEIRO TRANSPORTES-ME</v>
          </cell>
        </row>
        <row r="3149">
          <cell r="B3149" t="str">
            <v>ABL RIO 2003 COM.MÁQUINAS E EQUIPAMENTOS LTDA</v>
          </cell>
        </row>
        <row r="3150">
          <cell r="B3150" t="str">
            <v>ÁGUA BENTA TRANSPORTES LTDA</v>
          </cell>
        </row>
        <row r="3151">
          <cell r="B3151" t="str">
            <v>CIP - COM. IND. DE PREMOLDADOS LTDA</v>
          </cell>
        </row>
        <row r="3152">
          <cell r="B3152" t="str">
            <v>RENOVADORA DE PNEUS ZERO LTDA</v>
          </cell>
        </row>
        <row r="3153">
          <cell r="B3153" t="str">
            <v>A ALVES DE SOUZA COM. DE PEDRA, AREIA E TERRA</v>
          </cell>
        </row>
        <row r="3154">
          <cell r="B3154" t="str">
            <v>THECNIOXZI INSTALAÇÕES E MANUTENÇÕES LTDA</v>
          </cell>
        </row>
        <row r="3155">
          <cell r="B3155" t="str">
            <v>OECS MAT. DE CONSTRUÇÃO LTDA</v>
          </cell>
        </row>
        <row r="3156">
          <cell r="B3156" t="str">
            <v>MELLO &amp; SOUZA TRANSPORTES LTDA</v>
          </cell>
        </row>
        <row r="3157">
          <cell r="B3157" t="str">
            <v>CRISTINA LOBO BERTINI-ME</v>
          </cell>
        </row>
        <row r="3158">
          <cell r="B3158" t="str">
            <v>ANDREYARA TRANSPORTES LTDA</v>
          </cell>
        </row>
        <row r="3159">
          <cell r="B3159" t="str">
            <v>P V C COMÉRCIO DE MAT. PARA CONST. LTDA</v>
          </cell>
        </row>
        <row r="3160">
          <cell r="B3160" t="str">
            <v>LOCMAQ RENTAL LOCAÇÃO DE MÁQUINAS LTDA</v>
          </cell>
        </row>
        <row r="3161">
          <cell r="B3161" t="str">
            <v>T. CARLOS RAMOS ANDAIMES</v>
          </cell>
        </row>
        <row r="3162">
          <cell r="B3162" t="str">
            <v>TANIA FRANCISCA DA SILVA</v>
          </cell>
        </row>
        <row r="3163">
          <cell r="B3163" t="str">
            <v>MARCOSA RENTAL STORE S/A</v>
          </cell>
        </row>
        <row r="3164">
          <cell r="B3164" t="str">
            <v>MANUEL BENÍCIO DE SOUZA TRATORES - ME</v>
          </cell>
        </row>
        <row r="3165">
          <cell r="B3165" t="str">
            <v>LUMAR RIO DAS OSTRAS MATERIAL DE CONSTRUÇÃO LTDA</v>
          </cell>
        </row>
        <row r="3166">
          <cell r="B3166" t="str">
            <v>MODOK - CONSTRUÇÃO CIVIL LTDA</v>
          </cell>
        </row>
        <row r="3167">
          <cell r="B3167" t="str">
            <v>ARGAMASSA MARICÁ IND. COM. LTDA</v>
          </cell>
        </row>
        <row r="3168">
          <cell r="B3168" t="str">
            <v>PIRÂMIDE TRATORES E IMPLEMENTOS AGRÍCOLAS LTDA</v>
          </cell>
        </row>
        <row r="3169">
          <cell r="B3169" t="str">
            <v>SEBASTIÃO HONORATO PEREIRA JR.</v>
          </cell>
        </row>
        <row r="3170">
          <cell r="B3170" t="str">
            <v>NACIONAL PRINT LTDA.</v>
          </cell>
        </row>
        <row r="3171">
          <cell r="B3171" t="str">
            <v>IOLI FERREIRA DE MELO</v>
          </cell>
        </row>
        <row r="3172">
          <cell r="B3172" t="str">
            <v>POSTO DE COMBUSTÍVEIS VÔO LIVRE KM 52 LTDA</v>
          </cell>
        </row>
        <row r="3173">
          <cell r="B3173" t="str">
            <v>FINKE MONTAGENS DE ESTRUTURAS METÁLICAS LTDA</v>
          </cell>
        </row>
        <row r="3174">
          <cell r="B3174" t="str">
            <v>SGANZERLA E ALVES &amp; ADVOCACIA</v>
          </cell>
        </row>
        <row r="3175">
          <cell r="B3175" t="str">
            <v>E.F. DOS SANTOS ESTEIRA INDUSTRIAL-ME</v>
          </cell>
        </row>
        <row r="3176">
          <cell r="B3176" t="str">
            <v>LUIS FERNADO RIBEIRO GALVÃO TRANSPORTES</v>
          </cell>
        </row>
        <row r="3177">
          <cell r="B3177" t="str">
            <v>ASSOCIAÇÃO INSTITUTO DE TECNOLOGIA DE PERNAMBUCO</v>
          </cell>
        </row>
        <row r="3178">
          <cell r="B3178" t="str">
            <v>ESC EXECUÇÃO DE SERVIÇOS LRDA</v>
          </cell>
        </row>
        <row r="3179">
          <cell r="B3179" t="str">
            <v>AROEIRA SALLES ADVOGADOS S/C</v>
          </cell>
        </row>
        <row r="3180">
          <cell r="B3180" t="str">
            <v>EDUARDO MARTINS DE SOUZA REMOÇÕES-ME</v>
          </cell>
        </row>
        <row r="3181">
          <cell r="B3181" t="str">
            <v>NS SERVICE LTDA</v>
          </cell>
        </row>
        <row r="3182">
          <cell r="B3182" t="str">
            <v>RAIZ DA SERRA MINERAÇÃO LTDA</v>
          </cell>
        </row>
        <row r="3183">
          <cell r="B3183" t="str">
            <v>SUPERDUTO IND.COM.DE ARTEF. DE PLÁSTICOS LTDA</v>
          </cell>
        </row>
        <row r="3184">
          <cell r="B3184" t="str">
            <v>ELETROPOL ELETRIFICAÇÃO PROGRESSO LTDA</v>
          </cell>
        </row>
        <row r="3185">
          <cell r="B3185" t="str">
            <v>CONSÓRCIO CIDADE DO SAMBA</v>
          </cell>
        </row>
        <row r="3186">
          <cell r="B3186" t="str">
            <v>POUSADA BRISA DA COSTA LTDA</v>
          </cell>
        </row>
        <row r="3187">
          <cell r="B3187" t="str">
            <v>REI DO AÇO 2010 COMERCIO DE AÇO LTDA</v>
          </cell>
        </row>
        <row r="3188">
          <cell r="B3188" t="str">
            <v>LOJA PRATES ARTIGOS P/PRESENTES LTDA</v>
          </cell>
        </row>
        <row r="3189">
          <cell r="B3189" t="str">
            <v>SR. MR. SOUND ELETRÔNICOS LTDA.</v>
          </cell>
        </row>
        <row r="3190">
          <cell r="B3190" t="str">
            <v>TEMAC-IND.TERINENSE MAT.CONSTRUÇÃO LTDA</v>
          </cell>
        </row>
        <row r="3191">
          <cell r="B3191" t="str">
            <v>MIB CARTUCHARIA NITEROINFO CARTUCHARIA LTDA</v>
          </cell>
        </row>
        <row r="3192">
          <cell r="B3192" t="str">
            <v>AUTOMIX CONCRETO LTDA</v>
          </cell>
        </row>
        <row r="3193">
          <cell r="B3193" t="str">
            <v>GRAMAR DE APERIBÉ MÁRMORES E GRANITOS LTDA-ME</v>
          </cell>
        </row>
        <row r="3194">
          <cell r="B3194" t="str">
            <v>ABRAÃO E PEDRO COMÉRCIO DE DERIVADOS DE PETRÓLEO LTDA</v>
          </cell>
        </row>
        <row r="3195">
          <cell r="B3195" t="str">
            <v>INTEGRA-RIO COMERCIAL LTDA</v>
          </cell>
        </row>
        <row r="3196">
          <cell r="B3196" t="str">
            <v>MONSENHOR CONFECÇÃO LTDA-ME</v>
          </cell>
        </row>
        <row r="3197">
          <cell r="B3197" t="str">
            <v>SISBAT CONSTRUÇÕES LTDA</v>
          </cell>
        </row>
        <row r="3198">
          <cell r="B3198" t="str">
            <v>MEZZANO MÓVEIS DE ESCRITÓRIO LTDA</v>
          </cell>
        </row>
        <row r="3199">
          <cell r="B3199" t="str">
            <v>TRANSMAQUE EQUIPAMENTOS HIDRÁULICOS LTDA</v>
          </cell>
        </row>
        <row r="3200">
          <cell r="B3200" t="str">
            <v>LUIZ ANTONIO LEITE CONCEIÇÃO JUNIOR</v>
          </cell>
        </row>
        <row r="3201">
          <cell r="B3201" t="str">
            <v>FERNANDES &amp; BARBOSA COMÉRCIO DE PEÇAS PARA TRATORES LTDA</v>
          </cell>
        </row>
        <row r="3202">
          <cell r="B3202" t="str">
            <v>EUCALIPTO 7903 MAT. DE CONSTRUÇÃO LTDA</v>
          </cell>
        </row>
        <row r="3203">
          <cell r="B3203" t="str">
            <v>COMERCIAL SOS DE FERRAMENTA LTDA.</v>
          </cell>
        </row>
        <row r="3204">
          <cell r="B3204" t="str">
            <v>PEREIRA BLOIS ADVOGADOS</v>
          </cell>
        </row>
        <row r="3205">
          <cell r="B3205" t="str">
            <v>ARIOSTO MILA PEIXOTO SDV.CONS.JURÍDICOS</v>
          </cell>
        </row>
        <row r="3206">
          <cell r="B3206" t="str">
            <v>G.O.BRASIL LOCAÇÃO DE MÁQUINAS LTDA.</v>
          </cell>
        </row>
        <row r="3207">
          <cell r="B3207" t="str">
            <v>OM E FILHOS MAT. DE CONST. LTDA</v>
          </cell>
        </row>
        <row r="3208">
          <cell r="B3208" t="str">
            <v>ARGAPOINT MATERIAL DE CONSTRUÇÃO LTDA.</v>
          </cell>
        </row>
        <row r="3209">
          <cell r="B3209" t="str">
            <v>COMERCIAL JAGUARÉ TUBOS PROD.SIDERÚRGICOS LTDA</v>
          </cell>
        </row>
        <row r="3210">
          <cell r="B3210" t="str">
            <v>CLM SERVIÇOS AUXILIARES DA CONSTRUÇÃO CIVIL LTDA.</v>
          </cell>
        </row>
        <row r="3211">
          <cell r="B3211" t="str">
            <v>FENICIA REAL DISTRIBUIDORA LTDA.</v>
          </cell>
        </row>
        <row r="3212">
          <cell r="B3212" t="str">
            <v>VEIMAR COMERCIAL DIESEL LTDA</v>
          </cell>
        </row>
        <row r="3213">
          <cell r="B3213" t="str">
            <v>ATOBÁ MADEIRAS LTDA</v>
          </cell>
        </row>
        <row r="3214">
          <cell r="B3214" t="str">
            <v>MARCOS ROBERTO PONTES COSTA GRAMAS</v>
          </cell>
        </row>
        <row r="3215">
          <cell r="B3215" t="str">
            <v>WJJ COMÉRCIO DE DERIVADOS DE PETRÓLEO LTDA</v>
          </cell>
        </row>
        <row r="3216">
          <cell r="B3216" t="str">
            <v>EU SOU DA BARRA MATS DE CONSTRUÇÕES LTDA</v>
          </cell>
        </row>
        <row r="3217">
          <cell r="B3217" t="str">
            <v>VALENTE, WERNECK &amp; AGUIAR ADVOGADOS ASSOCIADOS</v>
          </cell>
        </row>
        <row r="3218">
          <cell r="B3218" t="str">
            <v>CRISTALIT II MÓVEIS E DECORAÇÕES LTDA</v>
          </cell>
        </row>
        <row r="3219">
          <cell r="B3219" t="str">
            <v>KARLA'S INFORMÁTICA LTDA</v>
          </cell>
        </row>
        <row r="3220">
          <cell r="B3220" t="str">
            <v>BOLSA DOS CARTUCHOS LASERFILL LTDA</v>
          </cell>
        </row>
        <row r="3221">
          <cell r="B3221" t="str">
            <v>P.F.M. ROSA LOCAÇÃO DE EQUIPAMENTOS</v>
          </cell>
        </row>
        <row r="3222">
          <cell r="B3222" t="str">
            <v>COMPER-COM.MAT.PERF.ROCHA AR COMPR.LTDA</v>
          </cell>
        </row>
        <row r="3223">
          <cell r="B3223" t="str">
            <v>BRC REPRESENTAÇÕES E COMÉRCIO LTDA</v>
          </cell>
        </row>
        <row r="3224">
          <cell r="B3224" t="str">
            <v>TOLEDO &amp; BARRETO EMPREENDIMENTOS LTDA</v>
          </cell>
        </row>
        <row r="3225">
          <cell r="B3225" t="str">
            <v>RETRORIO LOCAÇÃO DE MÁQUINAS E EQUIPAMENTOS LTDA</v>
          </cell>
        </row>
        <row r="3226">
          <cell r="B3226" t="str">
            <v>EDIFIC CONSTRUÇÕES LTDA</v>
          </cell>
        </row>
        <row r="3227">
          <cell r="B3227" t="str">
            <v>KIOBRA 1000 COMERCIO E SERVIÇOS LTDA</v>
          </cell>
        </row>
        <row r="3228">
          <cell r="B3228" t="str">
            <v>COMERCIAL DE VIDROS ABIGON LTDA.</v>
          </cell>
        </row>
        <row r="3229">
          <cell r="B3229" t="str">
            <v>EJO TRANSPORTE E TERRAPLANAGEM LTDA</v>
          </cell>
        </row>
        <row r="3230">
          <cell r="B3230" t="str">
            <v>GRALPHI-HIDRO CARGAS LTDA-ME</v>
          </cell>
        </row>
        <row r="3231">
          <cell r="B3231" t="str">
            <v>A.F. CONSTRUÇÕES LTDA</v>
          </cell>
        </row>
        <row r="3232">
          <cell r="B3232" t="str">
            <v>3 S LOCAÇÃO E COMÉRCIO LTDA</v>
          </cell>
        </row>
        <row r="3233">
          <cell r="B3233" t="str">
            <v>J.GOMES AZEVEDO MAT.CONSTR.E TRANSPORTES-ME</v>
          </cell>
        </row>
        <row r="3234">
          <cell r="B3234" t="str">
            <v>SOLUCTION EXPRESS LOG.DE TRANSPORTES LTDA.</v>
          </cell>
        </row>
        <row r="3235">
          <cell r="B3235" t="str">
            <v>J. POLETTO &amp; CARVALHO MAT. DE CONSTRUÇÃO LTDA</v>
          </cell>
        </row>
        <row r="3236">
          <cell r="B3236" t="str">
            <v>ARGAMASSA ARARUAMA IND. E COM. LTDA</v>
          </cell>
        </row>
        <row r="3237">
          <cell r="B3237" t="str">
            <v>J.G.G. DE FARIA - ME</v>
          </cell>
        </row>
        <row r="3238">
          <cell r="B3238" t="str">
            <v>AUTO POSTO SERTÃO LTDA</v>
          </cell>
        </row>
        <row r="3239">
          <cell r="B3239" t="str">
            <v>J.H.G.SERV.ELÉTRICO E HIDRÁULICO LTDA</v>
          </cell>
        </row>
        <row r="3240">
          <cell r="B3240" t="str">
            <v>VERNON MAN. DE MÁQ. E EQUIP. DE BANGU LTDA</v>
          </cell>
        </row>
        <row r="3241">
          <cell r="B3241" t="str">
            <v>L. L. E FERRAGENS LTDA</v>
          </cell>
        </row>
        <row r="3242">
          <cell r="B3242" t="str">
            <v>TUNEKO'S MAT.CONSTRUÇÃO E FERRAGENS LTDA</v>
          </cell>
        </row>
        <row r="3243">
          <cell r="B3243" t="str">
            <v>MB TRANSPORTES E COMÉRCIO LTDA-ME</v>
          </cell>
        </row>
        <row r="3244">
          <cell r="B3244" t="str">
            <v>BORGES DE FREITAS COMERCIAL LTDA</v>
          </cell>
        </row>
        <row r="3245">
          <cell r="B3245" t="str">
            <v>PLOCENTER COPIADORA DE CAMPO GRANDE LTDA.</v>
          </cell>
        </row>
        <row r="3246">
          <cell r="B3246" t="str">
            <v>PNEUS CAMARÁ LTDA</v>
          </cell>
        </row>
        <row r="3247">
          <cell r="B3247" t="str">
            <v>S.N. BARBOSA</v>
          </cell>
        </row>
        <row r="3248">
          <cell r="B3248" t="str">
            <v>SANEMAT COM. E REP. DE MATERIAL DE CONSTRUÇÃO LTDA.</v>
          </cell>
        </row>
        <row r="3249">
          <cell r="B3249" t="str">
            <v>SUPER MIX COM.DE TINTAS E MAT.CONSTR.LTDA.</v>
          </cell>
        </row>
        <row r="3250">
          <cell r="B3250" t="str">
            <v>M.T.B. TRANSPORTES LTDA</v>
          </cell>
        </row>
        <row r="3251">
          <cell r="B3251" t="str">
            <v>JC3 EDITORA E COMÉRCIO LTDA</v>
          </cell>
        </row>
        <row r="3252">
          <cell r="B3252" t="str">
            <v>ADSERVICE CONSULT. DE RECURSOS HUMANOS LTDA</v>
          </cell>
        </row>
        <row r="3253">
          <cell r="B3253" t="str">
            <v>KAVIT MÁQUINAS E EQUIPAMENTOS</v>
          </cell>
        </row>
        <row r="3254">
          <cell r="B3254" t="str">
            <v>J.O.D. FERNANDES ARTEFATOS DE CONCRETO -ME</v>
          </cell>
        </row>
        <row r="3255">
          <cell r="B3255" t="str">
            <v>GRANVILLE HOTEL LTDA ME</v>
          </cell>
        </row>
        <row r="3256">
          <cell r="B3256" t="str">
            <v>VIA CONE OPERAÇÕES DE TRÁFEGO LTDA</v>
          </cell>
        </row>
        <row r="3257">
          <cell r="B3257" t="str">
            <v>EVIDENC ENGENHARIA CONS.ADMIN.LTDA</v>
          </cell>
        </row>
        <row r="3258">
          <cell r="B3258" t="str">
            <v>THALWEG TOPOGRAFIA LTDA</v>
          </cell>
        </row>
        <row r="3259">
          <cell r="B3259" t="str">
            <v>IDEAL SIGN PROGRAMAÇÃO VISUAL LTDA.</v>
          </cell>
        </row>
        <row r="3260">
          <cell r="B3260" t="str">
            <v>F.D.I. CONSTRUÇÕES E SERVIÇOS LTDA</v>
          </cell>
        </row>
        <row r="3261">
          <cell r="B3261" t="str">
            <v>OLIVEIRA GUSMÃO COM. PROJETOS E REFORMAS LTDA.</v>
          </cell>
        </row>
        <row r="3262">
          <cell r="B3262" t="str">
            <v>VALDEMIR MEDEIROS PAZ</v>
          </cell>
        </row>
        <row r="3263">
          <cell r="B3263" t="str">
            <v>ILDO G. SILVA FILHO COM. E REPR. DE MATS. DE CONSTRUÇÃO LTDA</v>
          </cell>
        </row>
        <row r="3264">
          <cell r="B3264" t="str">
            <v>EDUARDO CARVALHO VILLARIM PEÇAS P/AUTOMÓVEIS</v>
          </cell>
        </row>
        <row r="3265">
          <cell r="B3265" t="str">
            <v>A.G.E. MUDANÇAS E TRANSPORTES LTDA</v>
          </cell>
        </row>
        <row r="3266">
          <cell r="B3266" t="str">
            <v>TRANSPRIMOS TRANSPORTADORA LTDA</v>
          </cell>
        </row>
        <row r="3267">
          <cell r="B3267" t="str">
            <v>FABIO DE SOUZA SILVA</v>
          </cell>
        </row>
        <row r="3268">
          <cell r="B3268" t="str">
            <v>PREMIUM NOTEBOOK</v>
          </cell>
        </row>
        <row r="3269">
          <cell r="B3269" t="str">
            <v>ECB-ENGENHARIA COMERCIO BEZERRA LTDA</v>
          </cell>
        </row>
        <row r="3270">
          <cell r="B3270" t="str">
            <v>ENGINE ENGENHARIA LTDA</v>
          </cell>
        </row>
        <row r="3271">
          <cell r="B3271" t="str">
            <v>L.A.G. SACRE</v>
          </cell>
        </row>
        <row r="3272">
          <cell r="B3272" t="str">
            <v>R.M.C COMERCIO E REPRESENTACOES LTDA</v>
          </cell>
        </row>
        <row r="3273">
          <cell r="B3273" t="str">
            <v>HC INSTALAÇÕES, PROJETOS E OBRAS LTDA</v>
          </cell>
        </row>
        <row r="3274">
          <cell r="B3274" t="str">
            <v>MPC 3 - COM.E FABR.DE EMBAL.PLÁSTICAS LTDA.</v>
          </cell>
        </row>
        <row r="3275">
          <cell r="B3275" t="str">
            <v>CLÍNICA MÉDICA PARQUE DUQUE LTDA</v>
          </cell>
        </row>
        <row r="3276">
          <cell r="B3276" t="str">
            <v>MARIANA DE OLIVEIRA CONSONNI MAQ.INDUSTRIAIS</v>
          </cell>
        </row>
        <row r="3277">
          <cell r="B3277" t="str">
            <v>TRANSPORTADORA GRILLO E RIBEIRO LTDA-ME</v>
          </cell>
        </row>
        <row r="3278">
          <cell r="B3278" t="str">
            <v>ONDA VERDE PLANTAS E JARDINS LTDA</v>
          </cell>
        </row>
        <row r="3279">
          <cell r="B3279" t="str">
            <v>XXIS 156 INFORMÁTICA LTDA</v>
          </cell>
        </row>
        <row r="3280">
          <cell r="B3280" t="str">
            <v>CÉU AZUL URBANIZAÇÃO E PAISAGISMO LTDA</v>
          </cell>
        </row>
        <row r="3281">
          <cell r="B3281" t="str">
            <v>TRANA TRANSPORTES LTDA</v>
          </cell>
        </row>
        <row r="3282">
          <cell r="B3282" t="str">
            <v>BETA-MAX DE MOGI DAS CRUZES LOC. E EQUIP. PARA CONST. CIVIL</v>
          </cell>
        </row>
        <row r="3283">
          <cell r="B3283" t="str">
            <v>J. MACHADO PNEUS LTDA</v>
          </cell>
        </row>
        <row r="3284">
          <cell r="B3284" t="str">
            <v>R &amp; S COM. SERV. E LOCAÇÃO DE MÁQUINAS LTDA.</v>
          </cell>
        </row>
        <row r="3285">
          <cell r="B3285" t="str">
            <v>SUVINENSE DE CAMPOS TINTAS LTDA</v>
          </cell>
        </row>
        <row r="3286">
          <cell r="B3286" t="str">
            <v>ETS EMP. DE TERCEIRIZAÇÃO E SERVIÇOS LTDA</v>
          </cell>
        </row>
        <row r="3287">
          <cell r="B3287" t="str">
            <v>PEDREIRA NATASHA LTDA</v>
          </cell>
        </row>
        <row r="3288">
          <cell r="B3288" t="str">
            <v>ITC PARTICIPAÇÕES COM.&amp; IND. LTDA</v>
          </cell>
        </row>
        <row r="3289">
          <cell r="B3289" t="str">
            <v>A.S DE MARINS TRANSPORTE-ME</v>
          </cell>
        </row>
        <row r="3290">
          <cell r="B3290" t="str">
            <v>MENEZES &amp; ALBUQUERQUE LTDA</v>
          </cell>
        </row>
        <row r="3291">
          <cell r="B3291" t="str">
            <v>P.C.E.S. MELO AUTO MECÂNICA</v>
          </cell>
        </row>
        <row r="3292">
          <cell r="B3292" t="str">
            <v>DIFERAÇO COM.FERRO E AÇO ESTR.METAL.LTDA</v>
          </cell>
        </row>
        <row r="3293">
          <cell r="B3293" t="str">
            <v>SOLUNORTE EQUIPAMENTOS LTDA - ME</v>
          </cell>
        </row>
        <row r="3294">
          <cell r="B3294" t="str">
            <v>CHRISTINE W. VILLARINO CABEZA-ME</v>
          </cell>
        </row>
        <row r="3295">
          <cell r="B3295" t="str">
            <v>MADUC MADEIREIRA DUQUE DE CAXIAS LTDA-ME</v>
          </cell>
        </row>
        <row r="3296">
          <cell r="B3296" t="str">
            <v>ESSENCIAL TRANSPORTES E SERVIÇOS S/C LTDA</v>
          </cell>
        </row>
        <row r="3297">
          <cell r="B3297" t="str">
            <v>VITORAÇO COMERCIO DE FERRO LTDA</v>
          </cell>
        </row>
        <row r="3298">
          <cell r="B3298" t="str">
            <v>S.S.P. DOS SANTOS BRINDES PROMOCIONAIS</v>
          </cell>
        </row>
        <row r="3299">
          <cell r="B3299" t="str">
            <v>MÁRCIO JOSÉ DA CUNHA CARVALHO ME</v>
          </cell>
        </row>
        <row r="3300">
          <cell r="B3300" t="str">
            <v>FRONTEIRAS ENGENHARIA E COMÉRCIO LTDA</v>
          </cell>
        </row>
        <row r="3301">
          <cell r="B3301" t="str">
            <v>CARDIANA COM.MÁQUINAS E EQUIPAMENTOS LTDA</v>
          </cell>
        </row>
        <row r="3302">
          <cell r="B3302" t="str">
            <v>FACIES PRESTADORA DE SERVIÇOS LTDA</v>
          </cell>
        </row>
        <row r="3303">
          <cell r="B3303" t="str">
            <v>VIVIANE ALVES RODRIGUES LANCHONETE</v>
          </cell>
        </row>
        <row r="3304">
          <cell r="B3304" t="str">
            <v>RMB-COMERCIAL LTDA - EPP</v>
          </cell>
        </row>
        <row r="3305">
          <cell r="B3305" t="str">
            <v>SANE-RIO SANEAMENTO E HIDRÁULICA LTDA</v>
          </cell>
        </row>
        <row r="3306">
          <cell r="B3306" t="str">
            <v>IMPOL ALUMINUM IND.COM.DE ALUMÍNIO LTDA</v>
          </cell>
        </row>
        <row r="3307">
          <cell r="B3307" t="str">
            <v>JDC TRANSPORTE RODOVIÁRIO LTDA</v>
          </cell>
        </row>
        <row r="3308">
          <cell r="B3308" t="str">
            <v>NOBRE INOX INDUSTRIA LTDA</v>
          </cell>
        </row>
        <row r="3309">
          <cell r="B3309" t="str">
            <v>ROL RIO PRODUTOS INDUSTRIAIS LTDA</v>
          </cell>
        </row>
        <row r="3310">
          <cell r="B3310" t="str">
            <v>HMM TRANSPORTE RODOVIÁRIO DE CARGAS LTDA</v>
          </cell>
        </row>
        <row r="3311">
          <cell r="B3311" t="str">
            <v>LINEANE DE M. EVANGELISTA</v>
          </cell>
        </row>
        <row r="3312">
          <cell r="B3312" t="str">
            <v>CRISTIANE MAGALHÃES MARTINS MAT. DE CONSTRUÇÃO</v>
          </cell>
        </row>
        <row r="3313">
          <cell r="B3313" t="str">
            <v>RETROFIT ENGENHARIA DE SERVIÇOS LTDA</v>
          </cell>
        </row>
        <row r="3314">
          <cell r="B3314" t="str">
            <v>D C ROSA RECARGA DE CARTUCHOS</v>
          </cell>
        </row>
        <row r="3315">
          <cell r="B3315" t="str">
            <v>CENP OLIVEIRA CONSTR. E PAVIMENTAÇÃO LTDA</v>
          </cell>
        </row>
        <row r="3316">
          <cell r="B3316" t="str">
            <v>STATUS COMÉRCIO E SERV. DE PORTARIA LTDA</v>
          </cell>
        </row>
        <row r="3317">
          <cell r="B3317" t="str">
            <v>COMSER CAXIENSE COM. SERVS E REPR. LTDA</v>
          </cell>
        </row>
        <row r="3318">
          <cell r="B3318" t="str">
            <v>TRANSPORTADORA KAIK LTDA.</v>
          </cell>
        </row>
        <row r="3319">
          <cell r="B3319" t="str">
            <v>NOVA SAT LOCAÇÕES E TRANSPORTES LTDA</v>
          </cell>
        </row>
        <row r="3320">
          <cell r="B3320" t="str">
            <v>BAR E MERCEARIA MACHADO E SILVA LTDA-ME</v>
          </cell>
        </row>
        <row r="3321">
          <cell r="B3321" t="str">
            <v>COPY LAGOS COPIADORA DE PROJ. DE ENGENHARIA LTDA</v>
          </cell>
        </row>
        <row r="3322">
          <cell r="B3322" t="str">
            <v>JOSÉ CARLOS ARÊAS</v>
          </cell>
        </row>
        <row r="3323">
          <cell r="B3323" t="str">
            <v>DORI LOCAÇÃO DE VEÍCULOS E MÁQUINAS LTDA</v>
          </cell>
        </row>
        <row r="3324">
          <cell r="B3324" t="str">
            <v>JOCARSIL LOCAÇÃO DE CAMINHÕES LTDA-ME</v>
          </cell>
        </row>
        <row r="3325">
          <cell r="B3325" t="str">
            <v>EMPREITEIRA DE CONSTRUÇÃO CIVIL GKM LTDA</v>
          </cell>
        </row>
        <row r="3326">
          <cell r="B3326" t="str">
            <v>CONEMAX COMÉRCIO DE TUBOS E CONEXÕES LTDA</v>
          </cell>
        </row>
        <row r="3327">
          <cell r="B3327" t="str">
            <v>GOMES NASCIMENTO COM. DE COMBUSTÍVEIS LTDA</v>
          </cell>
        </row>
        <row r="3328">
          <cell r="B3328" t="str">
            <v>J.A. ASCONCIPA ASSESS.SEG.TRABALHO.COM.EQUIP.LTDA</v>
          </cell>
        </row>
        <row r="3329">
          <cell r="B3329" t="str">
            <v>SECOI SERVIÇO CONSULTORIA IMOBILIÁRIA E ESTÚDIO WEB LTDA</v>
          </cell>
        </row>
        <row r="3330">
          <cell r="B3330" t="str">
            <v>E.MELLO</v>
          </cell>
        </row>
        <row r="3331">
          <cell r="B3331" t="str">
            <v>ASSIS SOARES GÊNEROS ALIMENTÍCIOS LTDA</v>
          </cell>
        </row>
        <row r="3332">
          <cell r="B3332" t="str">
            <v>WANA RIO EQUIPAM.PROTEÇÃO INDIVIDUAL LTDA</v>
          </cell>
        </row>
        <row r="3333">
          <cell r="B3333" t="str">
            <v>PROENGE CONS. E PROJETOS DE ENGENHARIA</v>
          </cell>
        </row>
        <row r="3334">
          <cell r="B3334" t="str">
            <v>JEONILCE IOLANDA DA SILVA</v>
          </cell>
        </row>
        <row r="3335">
          <cell r="B3335" t="str">
            <v>J. CORDEIRO DOS SANTOS &amp; CIA LTDA</v>
          </cell>
        </row>
        <row r="3336">
          <cell r="B3336" t="str">
            <v>BRASIL GARDEN COMÉRCIO DE PLANTAS E FLORES LTDA</v>
          </cell>
        </row>
        <row r="3337">
          <cell r="B3337" t="str">
            <v>BARTHEM &amp; PIRES COM.PAPÉIS SERVIÇOS GRÁFICOS</v>
          </cell>
        </row>
        <row r="3338">
          <cell r="B3338" t="str">
            <v>MALUAN MAIA´S CONFECÇÕES LTDA.</v>
          </cell>
        </row>
        <row r="3339">
          <cell r="B3339" t="str">
            <v>ROMAX COMERCIAL ELÉTRICA LTDA</v>
          </cell>
        </row>
        <row r="3340">
          <cell r="B3340" t="str">
            <v>D.L. MEDEIROS OFICINA MECÂNICA</v>
          </cell>
        </row>
        <row r="3341">
          <cell r="B3341" t="str">
            <v>ALESSANDRA B.DA CIRCUNCISÃO RODRIGUES REFEIÇÕES-ME</v>
          </cell>
        </row>
        <row r="3342">
          <cell r="B3342" t="str">
            <v>LOCADIESEL GERADORES LTDA</v>
          </cell>
        </row>
        <row r="3343">
          <cell r="B3343" t="str">
            <v>IVONE APARECIDA FERREIRA DA ROSA TRANSPORTADORA</v>
          </cell>
        </row>
        <row r="3344">
          <cell r="B3344" t="str">
            <v>M.L. MERITIENSE GRAMAS E JARDINS LTDA.</v>
          </cell>
        </row>
        <row r="3345">
          <cell r="B3345" t="str">
            <v>FRANCISCO DOS SANTOS SILVA</v>
          </cell>
        </row>
        <row r="3346">
          <cell r="B3346" t="str">
            <v>RÁDIO COSTA DO SOL-AM 560</v>
          </cell>
        </row>
        <row r="3347">
          <cell r="B3347" t="str">
            <v>SANTOS E FONSECA SERVIÇOS LTDA</v>
          </cell>
        </row>
        <row r="3348">
          <cell r="B3348" t="str">
            <v>NAPP INFORMÁTICA LTDA</v>
          </cell>
        </row>
        <row r="3349">
          <cell r="B3349" t="str">
            <v>MACAPURI EQUIP.SEGURANÇA INDIVIDUAL LTDA</v>
          </cell>
        </row>
        <row r="3350">
          <cell r="B3350" t="str">
            <v>NEY FONSECA E ADVOGADOS ASSOCIADOS</v>
          </cell>
        </row>
        <row r="3351">
          <cell r="B3351" t="str">
            <v>INSTTALE TRANSPORTES LTDA.</v>
          </cell>
        </row>
        <row r="3352">
          <cell r="B3352" t="str">
            <v>MDM MANTIQUIRA TINTAS LTDA-ME</v>
          </cell>
        </row>
        <row r="3353">
          <cell r="B3353" t="str">
            <v>SPARE PARTS MACHINE IMP. EXPORTAÇÃO LTDA</v>
          </cell>
        </row>
        <row r="3354">
          <cell r="B3354" t="str">
            <v>IRINEU MONTEIRO DE SOUZA - EPP</v>
          </cell>
        </row>
        <row r="3355">
          <cell r="B3355" t="str">
            <v>RENTAL NOBRE COMÉRCIO DE EQUIPAMENTOS LTDA</v>
          </cell>
        </row>
        <row r="3356">
          <cell r="B3356" t="str">
            <v>ADRIANO VERÍSSIMO DE OLIVEIRA-ME</v>
          </cell>
        </row>
        <row r="3357">
          <cell r="B3357" t="str">
            <v>DINAMICA 2004 COM SUPR DE INFORMÁTICA LT</v>
          </cell>
        </row>
        <row r="3358">
          <cell r="B3358" t="str">
            <v>ENIO ROBERTO CUNHA</v>
          </cell>
        </row>
        <row r="3359">
          <cell r="B3359" t="str">
            <v>COMERCIAL DE ÁGUA MAXIMINIANO I LTDA</v>
          </cell>
        </row>
        <row r="3360">
          <cell r="B3360" t="str">
            <v>DELTONPLAST COM. DE PLÁSTICOS LTDA-ME</v>
          </cell>
        </row>
        <row r="3361">
          <cell r="B3361" t="str">
            <v>INFOBRAIN CONS.SUPORTE EM INFORMÁTICA LTDA</v>
          </cell>
        </row>
        <row r="3362">
          <cell r="B3362" t="str">
            <v>DELTA SEG COM.E EQUIPº.DE SEGURANÇA LTDA.</v>
          </cell>
        </row>
        <row r="3363">
          <cell r="B3363" t="str">
            <v>REDAV SERVIÇOS DE ENGENHARIA LTDA</v>
          </cell>
        </row>
        <row r="3364">
          <cell r="B3364" t="str">
            <v>MAKGEO COMÉRCIO E EQUIPAMENTOS LTDA</v>
          </cell>
        </row>
        <row r="3365">
          <cell r="B3365" t="str">
            <v>BALEIA PEÇAS E SERVIÇOS LTDA.</v>
          </cell>
        </row>
        <row r="3366">
          <cell r="B3366" t="str">
            <v>DOORSFER REPAROS EM ARTEFATOS DE FERRO LTDA.</v>
          </cell>
        </row>
        <row r="3367">
          <cell r="B3367" t="str">
            <v>RESTAURANTE E LANCH. AÇAÍ ABENÇOADO LTDA</v>
          </cell>
        </row>
        <row r="3368">
          <cell r="B3368" t="str">
            <v>GOMES MACHADO ENGENHARIA LTDA</v>
          </cell>
        </row>
        <row r="3369">
          <cell r="B3369" t="str">
            <v>MAJESROS LOCAÇÃO DE VEÍCULOS LTDA</v>
          </cell>
        </row>
        <row r="3370">
          <cell r="B3370" t="str">
            <v>TUCANO COM. E SERV. HIDRAULICOS LTDA</v>
          </cell>
        </row>
        <row r="3371">
          <cell r="B3371" t="str">
            <v>GILDO QUERUBIM DA SILVA - ME</v>
          </cell>
        </row>
        <row r="3372">
          <cell r="B3372" t="str">
            <v>POSTO BRASIL LTDA</v>
          </cell>
        </row>
        <row r="3373">
          <cell r="B3373" t="str">
            <v>CENTRO DAS MOLAS LTDA</v>
          </cell>
        </row>
        <row r="3374">
          <cell r="B3374" t="str">
            <v>CASA SALOMÃO NAGIB DEMES &amp; CIA LTDA</v>
          </cell>
        </row>
        <row r="3375">
          <cell r="B3375" t="str">
            <v>DISTRIBUIDORA FLORIANO LTDA</v>
          </cell>
        </row>
        <row r="3376">
          <cell r="B3376" t="str">
            <v>JOSÉ DE AMORIM SOUSA -  MERCANTUDO</v>
          </cell>
        </row>
        <row r="3377">
          <cell r="B3377" t="str">
            <v>PETRAL COM E REPRESENTACOES LTDA</v>
          </cell>
        </row>
        <row r="3378">
          <cell r="B3378" t="str">
            <v>ROYAL CONSTRUÇÕES LTDA</v>
          </cell>
        </row>
        <row r="3379">
          <cell r="B3379" t="str">
            <v>SEVENFLY SERV. AUXILIARES DE TRANSPORTE AÉREO LTDA.</v>
          </cell>
        </row>
        <row r="3380">
          <cell r="B3380" t="str">
            <v>ROJAC VEÍCULOS E PEÇAS LTDA</v>
          </cell>
        </row>
        <row r="3381">
          <cell r="B3381" t="str">
            <v>AVENIDA SAQUAREMA VIDRAÇARIA LTDA</v>
          </cell>
        </row>
        <row r="3382">
          <cell r="B3382" t="str">
            <v>MANORTE COM. DE DERIVADOS DE PETRÓLEO LTDA</v>
          </cell>
        </row>
        <row r="3383">
          <cell r="B3383" t="str">
            <v>DOIS IRMÃOS TRANSP.TERRAPL.DA ILHA LTDA</v>
          </cell>
        </row>
        <row r="3384">
          <cell r="B3384" t="str">
            <v>CONTERPA CONTROLE TERRAPL.PAVIMENTAÇÃO LTDA</v>
          </cell>
        </row>
        <row r="3385">
          <cell r="B3385" t="str">
            <v>ROSELI BATISTA DE CARVALHO REFEIÇÕES E QUENTINHAS LTDA</v>
          </cell>
        </row>
        <row r="3386">
          <cell r="B3386" t="str">
            <v>MENDES D. DE CAXIAS MAT. DE CONST. E INSTALAÇÕES LTDA</v>
          </cell>
        </row>
        <row r="3387">
          <cell r="B3387" t="str">
            <v>J.P.B TRANSP., LOC. E SERVIÇOS LTDA.</v>
          </cell>
        </row>
        <row r="3388">
          <cell r="B3388" t="str">
            <v>CALD SERV. E CONSULT. DE ENGENHARIA LTDA</v>
          </cell>
        </row>
        <row r="3389">
          <cell r="B3389" t="str">
            <v>M.A. 54 HOTÉIS LTDA</v>
          </cell>
        </row>
        <row r="3390">
          <cell r="B3390" t="str">
            <v>CONSTRUTORA VALE DO PARUÁ LTDA</v>
          </cell>
        </row>
        <row r="3391">
          <cell r="B3391" t="str">
            <v>L B NAVARRO - GESSO</v>
          </cell>
        </row>
        <row r="3392">
          <cell r="B3392" t="str">
            <v>IMPRI 1000 SUPRIMENTOS E INFORMÁTICA LTDA</v>
          </cell>
        </row>
        <row r="3393">
          <cell r="B3393" t="str">
            <v>A L ARAGÃO COMÉRCIO E REPRESENTAÇÃO</v>
          </cell>
        </row>
        <row r="3394">
          <cell r="B3394" t="str">
            <v>COOP. DE TRANSP. AUTÕNOMO DE CATALÃO</v>
          </cell>
        </row>
        <row r="3395">
          <cell r="B3395" t="str">
            <v>PEC ENGENHARIA E PROJETOS LTDA</v>
          </cell>
        </row>
        <row r="3396">
          <cell r="B3396" t="str">
            <v>FERRET &amp; FERRET CONSULT.E TREINAMENTO</v>
          </cell>
        </row>
        <row r="3397">
          <cell r="B3397" t="str">
            <v>PAULA ADRIANA OLIVEIRA DE FREITAS</v>
          </cell>
        </row>
        <row r="3398">
          <cell r="B3398" t="str">
            <v>CONTRATUAL CONSTRUÇÃO E SANEAMENTO LTDA</v>
          </cell>
        </row>
        <row r="3399">
          <cell r="B3399" t="str">
            <v>CANNES REFEIÇÕES LTDA</v>
          </cell>
        </row>
        <row r="3400">
          <cell r="B3400" t="str">
            <v>ALICERCE RIO CLARO SERVIÇOS LTDA</v>
          </cell>
        </row>
        <row r="3401">
          <cell r="B3401" t="str">
            <v>BROTHER SOL. COM. E SERV. EM INF. LTDA</v>
          </cell>
        </row>
        <row r="3402">
          <cell r="B3402" t="str">
            <v>FREIO FORTE CEMAC COM. DE PEÇAS E SERVIÇOS LTDA</v>
          </cell>
        </row>
        <row r="3403">
          <cell r="B3403" t="str">
            <v>ALUCAR LOCAÇÃO DE VEÍCULOS LTDA</v>
          </cell>
        </row>
        <row r="3404">
          <cell r="B3404" t="str">
            <v>WEST BLOCO ARTEFATOS DE CIMENTO LTDA</v>
          </cell>
        </row>
        <row r="3405">
          <cell r="B3405" t="str">
            <v>NLP-RJ COMÉRCIO REPRES. E SERVIÇOS</v>
          </cell>
        </row>
        <row r="3406">
          <cell r="B3406" t="str">
            <v>PEDREIRA YOLITA LTDA</v>
          </cell>
        </row>
        <row r="3407">
          <cell r="B3407" t="str">
            <v>ALTA PRESSÃO RIO COMERCIO DE GASES LTDA</v>
          </cell>
        </row>
        <row r="3408">
          <cell r="B3408" t="str">
            <v>SERGIO GURGEL DA SILVA</v>
          </cell>
        </row>
        <row r="3409">
          <cell r="B3409" t="str">
            <v>SILVIO COSTA SANTOS</v>
          </cell>
        </row>
        <row r="3410">
          <cell r="B3410" t="str">
            <v>VANILDA SANTA'ANNA DE SOUZA</v>
          </cell>
        </row>
        <row r="3411">
          <cell r="B3411" t="str">
            <v>BENITO CORREIA DA SILVA FILHO</v>
          </cell>
        </row>
        <row r="3412">
          <cell r="B3412" t="str">
            <v>COMAC - COM. DE MATERIAIS DE CONSTRUÇÃO LTDA</v>
          </cell>
        </row>
        <row r="3413">
          <cell r="B3413" t="str">
            <v>DICASA COMÉRCIO DE MAT. CONSTRUÇÃO LTDA</v>
          </cell>
        </row>
        <row r="3414">
          <cell r="B3414" t="str">
            <v>BRASGUSA COM. DE PRODUTOS METALÚRGICOS LTDA</v>
          </cell>
        </row>
        <row r="3415">
          <cell r="B3415" t="str">
            <v>ISOFRIO IND. E COM. DE REFRIGERADORES</v>
          </cell>
        </row>
        <row r="3416">
          <cell r="B3416" t="str">
            <v>MADE RIO MADEIREIRA RIO SUL LTDA</v>
          </cell>
        </row>
        <row r="3417">
          <cell r="B3417" t="str">
            <v>10 A RIO REPRES.COM.PRODUTOS DE LIMPEZA LTDA</v>
          </cell>
        </row>
        <row r="3418">
          <cell r="B3418" t="str">
            <v>CONSTRUTORA VALE DO SALGADO LTDA</v>
          </cell>
        </row>
        <row r="3419">
          <cell r="B3419" t="str">
            <v>TRATOR BEL COM. PEÇAS E SERV. TRATORES LTDA</v>
          </cell>
        </row>
        <row r="3420">
          <cell r="B3420" t="str">
            <v>AUTO MECÂNICA JAÚ 2005 LTDA - ME</v>
          </cell>
        </row>
        <row r="3421">
          <cell r="B3421" t="str">
            <v>HL SIGNS CONFECÇÕES E PAINÉIS LTDA</v>
          </cell>
        </row>
        <row r="3422">
          <cell r="B3422" t="str">
            <v>MAROLA ELETRODIESEL SERV. E COM. LTDA.</v>
          </cell>
        </row>
        <row r="3423">
          <cell r="B3423" t="str">
            <v>PENSÃO DA BAIANA DE SANTA CRUZ LTDA-ME</v>
          </cell>
        </row>
        <row r="3424">
          <cell r="B3424" t="str">
            <v>IBACIP-IND.BARBALHENSE DE CIMENTO PORTLA</v>
          </cell>
        </row>
        <row r="3425">
          <cell r="B3425" t="str">
            <v>IBACIP IND. BARBALHENSE DE CIMENTO PORTLAND</v>
          </cell>
        </row>
        <row r="3426">
          <cell r="B3426" t="str">
            <v>KIT CRETO IND.COM. ARGAMASSAS DE CONCRETO LTDA</v>
          </cell>
        </row>
        <row r="3427">
          <cell r="B3427" t="str">
            <v>EDECONSIL-DESMAT.CONSTR. E SINALIZAÇÃO LTDA</v>
          </cell>
        </row>
        <row r="3428">
          <cell r="B3428" t="str">
            <v>V.C. CONSTRUÇÕES LTDA</v>
          </cell>
        </row>
        <row r="3429">
          <cell r="B3429" t="str">
            <v>COMERCIAL CARLLY DE MATERIAL DE CONSTRUÇÃO LTDA</v>
          </cell>
        </row>
        <row r="3430">
          <cell r="B3430" t="str">
            <v>PROPAV PEÇAS E SERVS. P/EQUIPS RODOV. LT</v>
          </cell>
        </row>
        <row r="3431">
          <cell r="B3431" t="str">
            <v>IRMÃOS BISPO MATERIAIS DE CONST. E TRANSP. 5000 LTDA</v>
          </cell>
        </row>
        <row r="3432">
          <cell r="B3432" t="str">
            <v>EDILSON ALVES DE CARVALHO</v>
          </cell>
        </row>
        <row r="3433">
          <cell r="B3433" t="str">
            <v>METALÚRGICA FERRONORTE LTDA</v>
          </cell>
        </row>
        <row r="3434">
          <cell r="B3434" t="str">
            <v>TECBRITA TECNOLOGIA EM BRITAGEM LTDA</v>
          </cell>
        </row>
        <row r="3435">
          <cell r="B3435" t="str">
            <v>CAF BOTELHO FUNDAÇÕES LTDA</v>
          </cell>
        </row>
        <row r="3436">
          <cell r="B3436" t="str">
            <v>TECK LIGHT INFORMÁTICA LTDA.</v>
          </cell>
        </row>
        <row r="3437">
          <cell r="B3437" t="str">
            <v>SOL OESTE INVESTIMENTOS S/A</v>
          </cell>
        </row>
        <row r="3438">
          <cell r="B3438" t="str">
            <v>GDAE QUALITEST E SERVIÇOS LTDA</v>
          </cell>
        </row>
        <row r="3439">
          <cell r="B3439" t="str">
            <v>EMPRECON - EMPRESA DE PRÉ-FABRICADOS E CONCRETO LTDA</v>
          </cell>
        </row>
        <row r="3440">
          <cell r="B3440" t="str">
            <v>SDK SERVIÇOS TÉCNICOS DE PLAN. E CONSTRUÇÕES LTDA</v>
          </cell>
        </row>
        <row r="3441">
          <cell r="B3441" t="str">
            <v>J. SOUZA DE SIQUEIRA - ME</v>
          </cell>
        </row>
        <row r="3442">
          <cell r="B3442" t="str">
            <v>FABIANE FERREIRA CAMARGO MONTEIRO</v>
          </cell>
        </row>
        <row r="3443">
          <cell r="B3443" t="str">
            <v>ELO FORTE SERVIÇOS PATRIMONIAIS LTDA</v>
          </cell>
        </row>
        <row r="3444">
          <cell r="B3444" t="str">
            <v>SERT ENGENHARIA DE INSTALAÇÕES LTDA</v>
          </cell>
        </row>
        <row r="3445">
          <cell r="B3445" t="str">
            <v>CORAL CONSTRUTORA RODOVALHO ALENCAR LTDA</v>
          </cell>
        </row>
        <row r="3446">
          <cell r="B3446" t="str">
            <v>CENTRO DOS RADIADORES DE WALFREDO MARCEL</v>
          </cell>
        </row>
        <row r="3447">
          <cell r="B3447" t="str">
            <v>C. ROLIM AUTOMÓVEIS LTDA</v>
          </cell>
        </row>
        <row r="3448">
          <cell r="B3448" t="str">
            <v>IMPORTEC - IMPORTADORA CEARENSE LTDA</v>
          </cell>
        </row>
        <row r="3449">
          <cell r="B3449" t="str">
            <v>FORNECEDORA MAQUINAS E EQUIPAMENTOS LTDA</v>
          </cell>
        </row>
        <row r="3450">
          <cell r="B3450" t="str">
            <v>FORNECEDORA MµQUINAS E EQUIPAMENTOS</v>
          </cell>
        </row>
        <row r="3451">
          <cell r="B3451" t="str">
            <v>FORNECEDORA MAQUINAS E EQUIPAMENTOS LTDA</v>
          </cell>
        </row>
        <row r="3452">
          <cell r="B3452" t="str">
            <v>FLAVIA CARUSO DE SA</v>
          </cell>
        </row>
        <row r="3453">
          <cell r="B3453" t="str">
            <v>R.CHAGAS &amp; CIA LTDA</v>
          </cell>
        </row>
        <row r="3454">
          <cell r="B3454" t="str">
            <v>CONSTRUTORA BRITANIA S/A</v>
          </cell>
        </row>
        <row r="3455">
          <cell r="B3455" t="str">
            <v>CASA DA CONSTRUÇÃO M.A.FROTA &amp; CIA LTDA</v>
          </cell>
        </row>
        <row r="3456">
          <cell r="B3456" t="str">
            <v>FUNDICAO CEARENSE LTDA</v>
          </cell>
        </row>
        <row r="3457">
          <cell r="B3457" t="str">
            <v>EMPREITEIRA GOMES SILVA SOUZA DE BANGU CONSTRUÇÕES LTDA</v>
          </cell>
        </row>
        <row r="3458">
          <cell r="B3458" t="str">
            <v>H.K.TERCEIRIZAÇÃO E SERVIÇOS DE PORTARIA LTDA.</v>
          </cell>
        </row>
        <row r="3459">
          <cell r="B3459" t="str">
            <v>BEZERRA &amp; OLIVEIRA LTDA</v>
          </cell>
        </row>
        <row r="3460">
          <cell r="B3460" t="str">
            <v>CONFIANÇA MUDANÇAS E TRANSPORTES LTDA</v>
          </cell>
        </row>
        <row r="3461">
          <cell r="B3461" t="str">
            <v>CONFIANÇA MUDANÇAS E TRANSPORTES LTDA</v>
          </cell>
        </row>
        <row r="3462">
          <cell r="B3462" t="str">
            <v>L. PARENTE</v>
          </cell>
        </row>
        <row r="3463">
          <cell r="B3463" t="str">
            <v>APIGUANA  MAQUINAS E FERRAMENTAS LTDA.</v>
          </cell>
        </row>
        <row r="3464">
          <cell r="B3464" t="str">
            <v>APIGUANA MµQUINAS E FERRAMENTAS LTDA.</v>
          </cell>
        </row>
        <row r="3465">
          <cell r="B3465" t="str">
            <v>GERARDO BASTOS PNEUS E PEÇAS LTDA</v>
          </cell>
        </row>
        <row r="3466">
          <cell r="B3466" t="str">
            <v>GERARDO BASTOS S/A PNEUS E PECAS</v>
          </cell>
        </row>
        <row r="3467">
          <cell r="B3467" t="str">
            <v>CERAMA TRANSPORTES LTDA</v>
          </cell>
        </row>
        <row r="3468">
          <cell r="B3468" t="str">
            <v>CONSTRUTORA MARTINS PORTO LTDA</v>
          </cell>
        </row>
        <row r="3469">
          <cell r="B3469" t="str">
            <v>ITAÓCA MINERAÇÃO LTDA</v>
          </cell>
        </row>
        <row r="3470">
          <cell r="B3470" t="str">
            <v>MICHELE ANA TAVARES</v>
          </cell>
        </row>
        <row r="3471">
          <cell r="B3471" t="str">
            <v>DISTRIBUIDORA CUMMINS DO NORDESTE LTDA</v>
          </cell>
        </row>
        <row r="3472">
          <cell r="B3472" t="str">
            <v>DISTRIBUIDORA CUMMINS DIESEL DO NORDESTE LTDA</v>
          </cell>
        </row>
        <row r="3473">
          <cell r="B3473" t="str">
            <v>RETIFICA VOLANTE LTDA</v>
          </cell>
        </row>
        <row r="3474">
          <cell r="B3474" t="str">
            <v>CEQUIP IMPORTACAO E COMERCIO LTDA</v>
          </cell>
        </row>
        <row r="3475">
          <cell r="B3475" t="str">
            <v>LOJA DAS MµQUINAS PARA ESCRITàRIO LTDA</v>
          </cell>
        </row>
        <row r="3476">
          <cell r="B3476" t="str">
            <v>TRANSNORTE S/A</v>
          </cell>
        </row>
        <row r="3477">
          <cell r="B3477" t="str">
            <v>TRANSBET TRANSPORTES DE BETUMES LTDA</v>
          </cell>
        </row>
        <row r="3478">
          <cell r="B3478" t="str">
            <v>J. A. SOUSA</v>
          </cell>
        </row>
        <row r="3479">
          <cell r="B3479" t="str">
            <v>JOSÉ DUARTE DE ALMEIDA &amp; CIA</v>
          </cell>
        </row>
        <row r="3480">
          <cell r="B3480" t="str">
            <v>JOSE LEANDRO DA SILVA DOS SANTOS</v>
          </cell>
        </row>
        <row r="3481">
          <cell r="B3481" t="str">
            <v>PIPEL - PICOS PETRÓLEO LTDA</v>
          </cell>
        </row>
        <row r="3482">
          <cell r="B3482" t="str">
            <v>LOCAR LOCADORA CARAJÁS LTDA</v>
          </cell>
        </row>
        <row r="3483">
          <cell r="B3483" t="str">
            <v>ALDEOTA LOCACAO TURISMO LTDA</v>
          </cell>
        </row>
        <row r="3484">
          <cell r="B3484" t="str">
            <v>AÇO CEARENSE COMERCIAL LTDA</v>
          </cell>
        </row>
        <row r="3485">
          <cell r="B3485" t="str">
            <v>EQUIMAQ EQUIPAMENTOS MAQUINAS COMERCIO E</v>
          </cell>
        </row>
        <row r="3486">
          <cell r="B3486" t="str">
            <v>JOTADOIS LTDA.</v>
          </cell>
        </row>
        <row r="3487">
          <cell r="B3487" t="str">
            <v>BOUTICAO AUTO PECAS</v>
          </cell>
        </row>
        <row r="3488">
          <cell r="B3488" t="str">
            <v>BOUTICÃO AUTOPEÇAS LTDA</v>
          </cell>
        </row>
        <row r="3489">
          <cell r="B3489" t="str">
            <v>CONSTRUTORA METROPOLITANA LTDA</v>
          </cell>
        </row>
        <row r="3490">
          <cell r="B3490" t="str">
            <v>AMAURI COSTA MACHADO</v>
          </cell>
        </row>
        <row r="3491">
          <cell r="B3491" t="str">
            <v>LENÍCIO CARNEIRO &amp; CIA LTDA</v>
          </cell>
        </row>
        <row r="3492">
          <cell r="B3492" t="str">
            <v>CECOMIL-COMÉRCIO E SERVIÇOS LTDA</v>
          </cell>
        </row>
        <row r="3493">
          <cell r="B3493" t="str">
            <v>CECOMIL COMÉRCIO E SERVIÇOS LTDA</v>
          </cell>
        </row>
        <row r="3494">
          <cell r="B3494" t="str">
            <v>TARGA TECNOLOGIA LTDA</v>
          </cell>
        </row>
        <row r="3495">
          <cell r="B3495" t="str">
            <v>JODIESEL IND. COM. E SERVICOS LTDA</v>
          </cell>
        </row>
        <row r="3496">
          <cell r="B3496" t="str">
            <v>FRANDIESEL SERVICOS E PECAS DIESEL LTDA</v>
          </cell>
        </row>
        <row r="3497">
          <cell r="B3497" t="str">
            <v>MADEIREIRA ITAIPU LTDA</v>
          </cell>
        </row>
        <row r="3498">
          <cell r="B3498" t="str">
            <v>CASA SAMUEL-GOMES DA PONTE &amp; CIA</v>
          </cell>
        </row>
        <row r="3499">
          <cell r="B3499" t="str">
            <v>GONÇALVES &amp; DIAS LTDA</v>
          </cell>
        </row>
        <row r="3500">
          <cell r="B3500" t="str">
            <v>CONSCOL CONSTRUTORA COTEPADRE LTDA</v>
          </cell>
        </row>
        <row r="3501">
          <cell r="B3501" t="str">
            <v>LINSELETRICA LTDA</v>
          </cell>
        </row>
        <row r="3502">
          <cell r="B3502" t="str">
            <v>PETROPEL PETRÓLEO AUTO PEÇAS LTDA</v>
          </cell>
        </row>
        <row r="3503">
          <cell r="B3503" t="str">
            <v>ALEX ROSENDO MACHADO DA SILVA</v>
          </cell>
        </row>
        <row r="3504">
          <cell r="B3504" t="str">
            <v>RICARDINO OLIVEIRA DA SILVA</v>
          </cell>
        </row>
        <row r="3505">
          <cell r="B3505" t="str">
            <v>WALDEMIRO GOMES DE BRITO</v>
          </cell>
        </row>
        <row r="3506">
          <cell r="B3506" t="str">
            <v>CRISTIANO DOS SANTOS ROSA</v>
          </cell>
        </row>
        <row r="3507">
          <cell r="B3507" t="str">
            <v>ADRIANO DA SILVA LOPES</v>
          </cell>
        </row>
        <row r="3508">
          <cell r="B3508" t="str">
            <v>PAULO SERGIO COSTA MACHADO</v>
          </cell>
        </row>
        <row r="3509">
          <cell r="B3509" t="str">
            <v>HOTÉIS G.P. S/A - FILIAL</v>
          </cell>
        </row>
        <row r="3510">
          <cell r="B3510" t="str">
            <v>CANTEIRO DE OBRAS IND COM LTDA</v>
          </cell>
        </row>
        <row r="3511">
          <cell r="B3511" t="str">
            <v>REFORMADORA PNEUS PETROLINA LTDA</v>
          </cell>
        </row>
        <row r="3512">
          <cell r="B3512" t="str">
            <v>NOVEPE NORDESTE VEICULOS PESADOS LTDA</v>
          </cell>
        </row>
        <row r="3513">
          <cell r="B3513" t="str">
            <v>MOTOR PECAS COMERCIAL LTDA</v>
          </cell>
        </row>
        <row r="3514">
          <cell r="B3514" t="str">
            <v>MODELAJE PREMOLDADOS LTDA</v>
          </cell>
        </row>
        <row r="3515">
          <cell r="B3515" t="str">
            <v>UNIÃO MADEIRAS LTDA</v>
          </cell>
        </row>
        <row r="3516">
          <cell r="B3516" t="str">
            <v>IMOBILIÁRIA ROCHA LTDA</v>
          </cell>
        </row>
        <row r="3517">
          <cell r="B3517" t="str">
            <v>ALFREDO FARIAS ANDRADE COMB. LUBRIF. PEÇAS</v>
          </cell>
        </row>
        <row r="3518">
          <cell r="B3518" t="str">
            <v>DORIVAL B. DE FREITAS</v>
          </cell>
        </row>
        <row r="3519">
          <cell r="B3519" t="str">
            <v>BRILAGE INDÚSTRIA E COMÉRCIO LTDA</v>
          </cell>
        </row>
        <row r="3520">
          <cell r="B3520" t="str">
            <v>CONPREL CONSTRUÇÕES,PROJETOS E REPRESENTAÇÕES LTDA</v>
          </cell>
        </row>
        <row r="3521">
          <cell r="B3521" t="str">
            <v>CIAGRO COMERCIAL DE IMPLEMENTOS E MAQUIN</v>
          </cell>
        </row>
        <row r="3522">
          <cell r="B3522" t="str">
            <v>SECOPE-SERV.COM.PRODUTOS ELETRONICOS LTDA</v>
          </cell>
        </row>
        <row r="3523">
          <cell r="B3523" t="str">
            <v>QUEIROZ OLIVEIRA COMERCIO E INDUSTRIA LT</v>
          </cell>
        </row>
        <row r="3524">
          <cell r="B3524" t="str">
            <v>MONTEC-MONTAGENS TEC.RETIF.MOTORES LTDA</v>
          </cell>
        </row>
        <row r="3525">
          <cell r="B3525" t="str">
            <v>AUTO PECAS BAHIA LTDA.</v>
          </cell>
        </row>
        <row r="3526">
          <cell r="B3526" t="str">
            <v>GUARANY GRÁFICA E EDITORA LTDA</v>
          </cell>
        </row>
        <row r="3527">
          <cell r="B3527" t="str">
            <v>ITAPETINGA AGRO INDUSTRIAL S/A</v>
          </cell>
        </row>
        <row r="3528">
          <cell r="B3528" t="str">
            <v>ITAPETINGA AGRO INDUSTRIAL S.A</v>
          </cell>
        </row>
        <row r="3529">
          <cell r="B3529" t="str">
            <v>IVAN DANTAS BARBOSA AUTO PEÇAS</v>
          </cell>
        </row>
        <row r="3530">
          <cell r="B3530" t="str">
            <v>JERONIMO DIX-NEUF PECAS E SERVICOS LTDA</v>
          </cell>
        </row>
        <row r="3531">
          <cell r="B3531" t="str">
            <v>TOPDIESEL PEÇAS E SERVIÇOS LTDA</v>
          </cell>
        </row>
        <row r="3532">
          <cell r="B3532" t="str">
            <v>EIT- EMPRESA INDUSTRIAL TÉCNICA S/A</v>
          </cell>
        </row>
        <row r="3533">
          <cell r="B3533" t="str">
            <v>SALOMAO MOREIRA COMERCIO E REPRESENTACOE</v>
          </cell>
        </row>
        <row r="3534">
          <cell r="B3534" t="str">
            <v>PEMAGRI PECAS E MAQUINAS AGRICOLAS</v>
          </cell>
        </row>
        <row r="3535">
          <cell r="B3535" t="str">
            <v>CAICÓ DIESEL LTDA</v>
          </cell>
        </row>
        <row r="3536">
          <cell r="B3536" t="str">
            <v>WAGNER FAGUNDES DALLA</v>
          </cell>
        </row>
        <row r="3537">
          <cell r="B3537" t="str">
            <v>COREMAL COMERCIO E REPRESENTACOES DE MAC</v>
          </cell>
        </row>
        <row r="3538">
          <cell r="B3538" t="str">
            <v>AGAÉ COM. E IND. LTDA</v>
          </cell>
        </row>
        <row r="3539">
          <cell r="B3539" t="str">
            <v>CIMENTO POTY PARAÍBA S/A</v>
          </cell>
        </row>
        <row r="3540">
          <cell r="B3540" t="str">
            <v>LUIZ LINO NETO - ME</v>
          </cell>
        </row>
        <row r="3541">
          <cell r="B3541" t="str">
            <v>CHRISTIAN W.V. CABEZA</v>
          </cell>
        </row>
        <row r="3542">
          <cell r="B3542" t="str">
            <v>RAIMUNDO P. DE SÁ FILHO EMPREITEIRA-ME</v>
          </cell>
        </row>
        <row r="3543">
          <cell r="B3543" t="str">
            <v>POSTO CARVALHO SÁ LTDA</v>
          </cell>
        </row>
        <row r="3544">
          <cell r="B3544" t="str">
            <v>CODIESEL COMERCIAL DIESEL LTDA</v>
          </cell>
        </row>
        <row r="3545">
          <cell r="B3545" t="str">
            <v>ENGEC CONSTRUCOES E INSTALACOES LTDA</v>
          </cell>
        </row>
        <row r="3546">
          <cell r="B3546" t="str">
            <v>MANOEL PATRIOTA DE MEDEIROS FILHO</v>
          </cell>
        </row>
        <row r="3547">
          <cell r="B3547" t="str">
            <v>CARLOS ANTONIO DE LIMA</v>
          </cell>
        </row>
        <row r="3548">
          <cell r="B3548" t="str">
            <v>ITER ENGENHARIA DE CONSTRUÇÕES LTDA.</v>
          </cell>
        </row>
        <row r="3549">
          <cell r="B3549" t="str">
            <v>CASA DO LABORATÓRIO LTDA</v>
          </cell>
        </row>
        <row r="3550">
          <cell r="B3550" t="str">
            <v>CARMEL CARPINA MATERIAL ELETRICO LTDA</v>
          </cell>
        </row>
        <row r="3551">
          <cell r="B3551" t="str">
            <v>MIRO FERRAMENTAS &amp; FERRAGENS LTDA</v>
          </cell>
        </row>
        <row r="3552">
          <cell r="B3552" t="str">
            <v>CAVESA CAMPINA GRANDE VEÍCULOS LTDA</v>
          </cell>
        </row>
        <row r="3553">
          <cell r="B3553" t="str">
            <v>ASSOC. TÉCNICO CIENTÍFICA ERNESTO LUIZ DE OLIVEIRA JÚNIOR</v>
          </cell>
        </row>
        <row r="3554">
          <cell r="B3554" t="str">
            <v>PROMÁQUINAS LTDA.</v>
          </cell>
        </row>
        <row r="3555">
          <cell r="B3555" t="str">
            <v>TIMES E ROSSI HOTEIS LTDA</v>
          </cell>
        </row>
        <row r="3556">
          <cell r="B3556" t="str">
            <v>PEDRAQ-PEDREIRA QUEIMADAS LTDA</v>
          </cell>
        </row>
        <row r="3557">
          <cell r="B3557" t="str">
            <v>TRANSPORTADORA PRINCESA DO AGRESTE LTDA</v>
          </cell>
        </row>
        <row r="3558">
          <cell r="B3558" t="str">
            <v>APTA GRUPO DE PLANEJAMENTO TÉCNICO LTDA</v>
          </cell>
        </row>
        <row r="3559">
          <cell r="B3559" t="str">
            <v>BRITAS CARUARU LTDA</v>
          </cell>
        </row>
        <row r="3560">
          <cell r="B3560" t="str">
            <v>ALEX DOS SANTOS SILVA GONCALVES</v>
          </cell>
        </row>
        <row r="3561">
          <cell r="B3561" t="str">
            <v>RODOLFO KLEBER DA SILVA SANTOS</v>
          </cell>
        </row>
        <row r="3562">
          <cell r="B3562" t="str">
            <v>VENEZA PARAFUSOS &amp; FERRAGENS LTDA</v>
          </cell>
        </row>
        <row r="3563">
          <cell r="B3563" t="str">
            <v>JUSSARA GISELA SORDI BATISTA</v>
          </cell>
        </row>
        <row r="3564">
          <cell r="B3564" t="str">
            <v>LARANJEIRA RETÍFICA MOTORES E PEÇAS LTDA</v>
          </cell>
        </row>
        <row r="3565">
          <cell r="B3565" t="str">
            <v>COMERCIAL SUBAÉ DE COMBUSTÍVEIS LTDA</v>
          </cell>
        </row>
        <row r="3566">
          <cell r="B3566" t="str">
            <v>CONSTRUÇÕES E EMPREEND. MERCANTIS LTDA</v>
          </cell>
        </row>
        <row r="3567">
          <cell r="B3567" t="str">
            <v>FLORESTA MAQUINAS E MOTORES LTDA</v>
          </cell>
        </row>
        <row r="3568">
          <cell r="B3568" t="str">
            <v>GERALDO DE FARIAS PEQUENO</v>
          </cell>
        </row>
        <row r="3569">
          <cell r="B3569" t="str">
            <v>MIGUEL SOARES DA SILVA NETO (REALMAQ)</v>
          </cell>
        </row>
        <row r="3570">
          <cell r="B3570" t="str">
            <v>LOJAS MAIA-F.S. VASCONCELOS &amp; CIA. LTDA.</v>
          </cell>
        </row>
        <row r="3571">
          <cell r="B3571" t="str">
            <v>C.PINHEIRO &amp; CIA LTDA</v>
          </cell>
        </row>
        <row r="3572">
          <cell r="B3572" t="str">
            <v>HIDRACROMO HIDRAULICO E CROMAGEM LTDA</v>
          </cell>
        </row>
        <row r="3573">
          <cell r="B3573" t="str">
            <v>ANTONIO NUNES DA CRUZ</v>
          </cell>
        </row>
        <row r="3574">
          <cell r="B3574" t="str">
            <v>DINIZ COMERCIAL DE FERRAGENS LTDA</v>
          </cell>
        </row>
        <row r="3575">
          <cell r="B3575" t="str">
            <v>MIBRA MINERIOS LTDA</v>
          </cell>
        </row>
        <row r="3576">
          <cell r="B3576" t="str">
            <v>COMERCIAL DE COMBUSTIVEIS NORDESTE LTDA</v>
          </cell>
        </row>
        <row r="3577">
          <cell r="B3577" t="str">
            <v>INDÚSTRIA DE BRITAGEM CARIRI S/A</v>
          </cell>
        </row>
        <row r="3578">
          <cell r="B3578" t="str">
            <v>AEROPARTS-HIDRÁLICA E PNEUMÁTICA LTDA</v>
          </cell>
        </row>
        <row r="3579">
          <cell r="B3579" t="str">
            <v>JO CONFECCOES IND.COM. LTDA</v>
          </cell>
        </row>
        <row r="3580">
          <cell r="B3580" t="str">
            <v>REFILTRO COMERCIAL LTDA</v>
          </cell>
        </row>
        <row r="3581">
          <cell r="B3581" t="str">
            <v>CONSTRUTORA MORAIS VASCONCELOS LTDA</v>
          </cell>
        </row>
        <row r="3582">
          <cell r="B3582" t="str">
            <v>PAULO ROBERTO G. COSTA-ME</v>
          </cell>
        </row>
        <row r="3583">
          <cell r="B3583" t="str">
            <v>A.J. QUEIROZ &amp;  CIA LTDA</v>
          </cell>
        </row>
        <row r="3584">
          <cell r="B3584" t="str">
            <v>PRESSA CONSTRUÇÕES LTDA</v>
          </cell>
        </row>
        <row r="3585">
          <cell r="B3585" t="str">
            <v>RECIFE TURBINA LTDA</v>
          </cell>
        </row>
        <row r="3586">
          <cell r="B3586" t="str">
            <v>MEHISA MATS ELÉTRICO, HIDR. E SANITÁRIO LTDA</v>
          </cell>
        </row>
        <row r="3587">
          <cell r="B3587" t="str">
            <v>MARY EMPREENDIMENTOS LTDA.</v>
          </cell>
        </row>
        <row r="3588">
          <cell r="B3588" t="str">
            <v>GALVAO E CIA LTDA</v>
          </cell>
        </row>
        <row r="3589">
          <cell r="B3589" t="str">
            <v>PONTAO SERVICOS  E COMERCIO LTDA</v>
          </cell>
        </row>
        <row r="3590">
          <cell r="B3590" t="str">
            <v>ARRECIFES HOTÉIS E TURISMO S/A</v>
          </cell>
        </row>
        <row r="3591">
          <cell r="B3591" t="str">
            <v>ALVES SAMPAIO &amp; CIA LTDA</v>
          </cell>
        </row>
        <row r="3592">
          <cell r="B3592" t="str">
            <v>SIMPLEX-VEÍCULOS E PEÇAS LTDA</v>
          </cell>
        </row>
        <row r="3593">
          <cell r="B3593" t="str">
            <v>B. SOUZA &amp; CIA LTDA</v>
          </cell>
        </row>
        <row r="3594">
          <cell r="B3594" t="str">
            <v>RECOVIA RESTAURAÇÃO E CONSERVAÇÃO DE RODOVIAS LTDA</v>
          </cell>
        </row>
        <row r="3595">
          <cell r="B3595" t="str">
            <v>AUTO EQUIPADORA SOUSA LTDA</v>
          </cell>
        </row>
        <row r="3596">
          <cell r="B3596" t="str">
            <v>RAIMUNDO FELIX &amp; CIA LTDA</v>
          </cell>
        </row>
        <row r="3597">
          <cell r="B3597" t="str">
            <v>SINALVIA -SINALIZACOES ROD CONST.IND.E C</v>
          </cell>
        </row>
        <row r="3598">
          <cell r="B3598" t="str">
            <v>NORDESTE AUTOMOTORES NORASA LTDA</v>
          </cell>
        </row>
        <row r="3599">
          <cell r="B3599" t="str">
            <v>SERVICAR S/A</v>
          </cell>
        </row>
        <row r="3600">
          <cell r="B3600" t="str">
            <v>HOTEIS PERNAMBUCO S/A</v>
          </cell>
        </row>
        <row r="3601">
          <cell r="B3601" t="str">
            <v>SOSERVI-SOCIEDADE DE SERVICOS E COMERCIO</v>
          </cell>
        </row>
        <row r="3602">
          <cell r="B3602" t="str">
            <v>IMPÉRIO DAS TINTAS LTDA</v>
          </cell>
        </row>
        <row r="3603">
          <cell r="B3603" t="str">
            <v>JOSE PINTO RODRIGUES</v>
          </cell>
        </row>
        <row r="3604">
          <cell r="B3604" t="str">
            <v>MULTPEÇAS LIMITADA</v>
          </cell>
        </row>
        <row r="3605">
          <cell r="B3605" t="str">
            <v>CREDIMOVEIS NOVOLAR LTDA.</v>
          </cell>
        </row>
        <row r="3606">
          <cell r="B3606" t="str">
            <v>CONDIC CONSTRUTORA DIRETRIZ IND E COM LT</v>
          </cell>
        </row>
        <row r="3607">
          <cell r="B3607" t="str">
            <v>HOTELARIA ACCOR BRASIL S/A</v>
          </cell>
        </row>
        <row r="3608">
          <cell r="B3608" t="str">
            <v>HOTELARIA ACCOR BRASIL S/A</v>
          </cell>
        </row>
        <row r="3609">
          <cell r="B3609" t="str">
            <v>HOTELARIA ACCOR BRASIL S/A.</v>
          </cell>
        </row>
        <row r="3610">
          <cell r="B3610" t="str">
            <v>LOURIVAL JOSE DA SILVA-ESPOLIO</v>
          </cell>
        </row>
        <row r="3611">
          <cell r="B3611" t="str">
            <v>RETIFICA IRMAOS FEITOSA LTDA</v>
          </cell>
        </row>
        <row r="3612">
          <cell r="B3612" t="str">
            <v>JOSÉ LUIZ DE CASTRO</v>
          </cell>
        </row>
        <row r="3613">
          <cell r="B3613" t="str">
            <v>F.G. PÉREZ</v>
          </cell>
        </row>
        <row r="3614">
          <cell r="B3614" t="str">
            <v>EDSON C. ROSA</v>
          </cell>
        </row>
        <row r="3615">
          <cell r="B3615" t="str">
            <v>SELMA DOS SANTOS MOTTA</v>
          </cell>
        </row>
        <row r="3616">
          <cell r="B3616" t="str">
            <v>FERREIRA COSTA E CIA LTDA</v>
          </cell>
        </row>
        <row r="3617">
          <cell r="B3617" t="str">
            <v>FERREIRA COSTA E CIA LTDA</v>
          </cell>
        </row>
        <row r="3618">
          <cell r="B3618" t="str">
            <v>ADIANT.TAVARES CORREIA HOTEIS S/A</v>
          </cell>
        </row>
        <row r="3619">
          <cell r="B3619" t="str">
            <v>TGR-TRANSPORTADORA GRANDE RIO LTDA</v>
          </cell>
        </row>
        <row r="3620">
          <cell r="B3620" t="str">
            <v>JANGADEIRO AUTO PEÇAS LTDA</v>
          </cell>
        </row>
        <row r="3621">
          <cell r="B3621" t="str">
            <v>ITAPESSOCA AGRO INDUSTRIAL S.A.</v>
          </cell>
        </row>
        <row r="3622">
          <cell r="B3622" t="str">
            <v>COMERCIAL FERRONORTE LTDA</v>
          </cell>
        </row>
        <row r="3623">
          <cell r="B3623" t="str">
            <v>COMERCIAL FERRONORTE LTDA</v>
          </cell>
        </row>
        <row r="3624">
          <cell r="B3624" t="str">
            <v>TARCOVEL DE FRANCISCO GONCALVES DE MORAE</v>
          </cell>
        </row>
        <row r="3625">
          <cell r="B3625" t="str">
            <v>AXIAL COMÉRCIO E SERVIÇOS LTDA</v>
          </cell>
        </row>
        <row r="3626">
          <cell r="B3626" t="str">
            <v>AUTO PECAS KATAN LTDA</v>
          </cell>
        </row>
        <row r="3627">
          <cell r="B3627" t="str">
            <v>R.P. FROTA</v>
          </cell>
        </row>
        <row r="3628">
          <cell r="B3628" t="str">
            <v>BENEDITO SEBASTIAO PINTO</v>
          </cell>
        </row>
        <row r="3629">
          <cell r="B3629" t="str">
            <v>F.F. DE SOUZA - EPP</v>
          </cell>
        </row>
        <row r="3630">
          <cell r="B3630" t="str">
            <v>CONSTRUTORA SAMARIA LTDA</v>
          </cell>
        </row>
        <row r="3631">
          <cell r="B3631" t="str">
            <v>RENOVADORA DE PNEUS OLICO LTDA.</v>
          </cell>
        </row>
        <row r="3632">
          <cell r="B3632" t="str">
            <v>ITAPIPOCA MATERIAL DE CONSTRUÇÃO LTDA</v>
          </cell>
        </row>
        <row r="3633">
          <cell r="B3633" t="str">
            <v>DISPALL-DISTRIBUIDORA DE PECAS AUGUSTO L</v>
          </cell>
        </row>
        <row r="3634">
          <cell r="B3634" t="str">
            <v>CONSTRUTORA SETA LTDA</v>
          </cell>
        </row>
        <row r="3635">
          <cell r="B3635" t="str">
            <v>INTERNACIONAL GRAFICA EDITORA LTDA</v>
          </cell>
        </row>
        <row r="3636">
          <cell r="B3636" t="str">
            <v>IMBIRIBEIRA DIESEL COM LTDA</v>
          </cell>
        </row>
        <row r="3637">
          <cell r="B3637" t="str">
            <v>OFICINA CALUMBI LTDA</v>
          </cell>
        </row>
        <row r="3638">
          <cell r="B3638" t="str">
            <v>RETIFICA MERIDIONAL</v>
          </cell>
        </row>
        <row r="3639">
          <cell r="B3639" t="str">
            <v>ARRAIAL AUTO PECAS LTDA</v>
          </cell>
        </row>
        <row r="3640">
          <cell r="B3640" t="str">
            <v>AUTOCASTRO COMERCIO E REPRESENTACOES LTD</v>
          </cell>
        </row>
        <row r="3641">
          <cell r="B3641" t="str">
            <v>INCORES INDUSTRIA COM RESID TEXTEIS CORR</v>
          </cell>
        </row>
        <row r="3642">
          <cell r="B3642" t="str">
            <v>JOAO MEDEIROS SILVA</v>
          </cell>
        </row>
        <row r="3643">
          <cell r="B3643" t="str">
            <v>PREMACIL-PREMOLDADOS E ARTEF.DE CIMENTO LTDA</v>
          </cell>
        </row>
        <row r="3644">
          <cell r="B3644" t="str">
            <v>MAURILIO PARAIZO DO AMARAL</v>
          </cell>
        </row>
        <row r="3645">
          <cell r="B3645" t="str">
            <v>IVONALDO BATISTA DE ARAÚJO</v>
          </cell>
        </row>
        <row r="3646">
          <cell r="B3646" t="str">
            <v>COMPAL COMPR.METAIS LOC.EQUIP.PATRICIO'S LTDA</v>
          </cell>
        </row>
        <row r="3647">
          <cell r="B3647" t="str">
            <v>NC OLIVEIRA</v>
          </cell>
        </row>
        <row r="3648">
          <cell r="B3648" t="str">
            <v>M.F. LIMA &amp; CIA</v>
          </cell>
        </row>
        <row r="3649">
          <cell r="B3649" t="str">
            <v>SOTRATORES COM.PEÇAS IMPL. AGRÍCOLAS LTDA</v>
          </cell>
        </row>
        <row r="3650">
          <cell r="B3650" t="str">
            <v>MEDICAL MERC.APARELHAGEM MEDICA LTDA</v>
          </cell>
        </row>
        <row r="3651">
          <cell r="B3651" t="str">
            <v>RADIAUTO LTDA</v>
          </cell>
        </row>
        <row r="3652">
          <cell r="B3652" t="str">
            <v>CERBRASA - COMERCIO E REPRESENTACOES BRA</v>
          </cell>
        </row>
        <row r="3653">
          <cell r="B3653" t="str">
            <v>CONSÓRCIO CONSTRUTOR CAMINHOS DA SERRA</v>
          </cell>
        </row>
        <row r="3654">
          <cell r="B3654" t="str">
            <v>ESSE ENGENHARIA SINALIZ. SERVS ESPECIAIS</v>
          </cell>
        </row>
        <row r="3655">
          <cell r="B3655" t="str">
            <v>SENAI SERVICO NACIONAL DE APRENDIZAGEM I</v>
          </cell>
        </row>
        <row r="3656">
          <cell r="B3656" t="str">
            <v>MARVA ADM.IMOVEIS LTDA.</v>
          </cell>
        </row>
        <row r="3657">
          <cell r="B3657" t="str">
            <v>SINDICATO NACIONAL DA INDUSTRIA DE CONST</v>
          </cell>
        </row>
        <row r="3658">
          <cell r="B3658" t="str">
            <v>CONSTRUCOES MECANICAS CMV LTDA</v>
          </cell>
        </row>
        <row r="3659">
          <cell r="B3659" t="str">
            <v>REMESSA SCP DELTA / SERVENG</v>
          </cell>
        </row>
        <row r="3660">
          <cell r="B3660" t="str">
            <v>CONSTRUTORA PAVISAN LTDA</v>
          </cell>
        </row>
        <row r="3661">
          <cell r="B3661" t="str">
            <v>CONSELHO REGIONAL DE ENGENHARIA, ARQUITETURA E AGRONOMIA</v>
          </cell>
        </row>
        <row r="3662">
          <cell r="B3662" t="str">
            <v>ANTONIO QUEIROZ DA ROCHA</v>
          </cell>
        </row>
        <row r="3663">
          <cell r="B3663" t="str">
            <v>MARÍTIMA SEGUROS S/A</v>
          </cell>
        </row>
        <row r="3664">
          <cell r="B3664" t="str">
            <v>POUSADA MAR GRANDE - ME</v>
          </cell>
        </row>
        <row r="3665">
          <cell r="B3665" t="str">
            <v>ANTONIO RODRIGUES ALVES-ARARIPINA</v>
          </cell>
        </row>
        <row r="3666">
          <cell r="B3666" t="str">
            <v>EMDELLT-RAIMUNDOP.DE SÁ FILHO EMPREIT.</v>
          </cell>
        </row>
        <row r="3667">
          <cell r="B3667" t="str">
            <v>F.D.I. CONSTRUÇÕES E SERVIÇOS LTDA</v>
          </cell>
        </row>
        <row r="3668">
          <cell r="B3668" t="str">
            <v>J.S.SALES TRANSPORTES-ME</v>
          </cell>
        </row>
        <row r="3669">
          <cell r="B3669" t="str">
            <v>CLEMENTE EMPREITEIRA DE OBRAS S/C LTD</v>
          </cell>
        </row>
        <row r="3670">
          <cell r="B3670" t="str">
            <v>NOVA ETAPA CONSTR. E INCORPORADORA LTDA</v>
          </cell>
        </row>
        <row r="3671">
          <cell r="B3671" t="str">
            <v>COND.EDIF.RESID.VILAMOURA</v>
          </cell>
        </row>
        <row r="3672">
          <cell r="B3672" t="str">
            <v>NIL IMOBILIÁRIA LTDA</v>
          </cell>
        </row>
        <row r="3673">
          <cell r="B3673" t="str">
            <v>CONDOMÍNIO DO EDIFÍCIO HEITOR MUNIZ</v>
          </cell>
        </row>
        <row r="3674">
          <cell r="B3674" t="str">
            <v>PALMIERI ASS. IMOBILIÁRIA</v>
          </cell>
        </row>
        <row r="3675">
          <cell r="B3675" t="str">
            <v>EDLÉIA DE OLIVEIRA BATISTA</v>
          </cell>
        </row>
        <row r="3676">
          <cell r="B3676" t="str">
            <v>FABIANO GONÇALVES ADM. C.V. IMÓVEIS</v>
          </cell>
        </row>
        <row r="3677">
          <cell r="B3677" t="str">
            <v>CARLOS ORLANDO R. SEABRA</v>
          </cell>
        </row>
        <row r="3678">
          <cell r="B3678" t="str">
            <v>JOÃO RODRIGUES BARBOSA</v>
          </cell>
        </row>
        <row r="3679">
          <cell r="B3679" t="str">
            <v>JOSÉ DE CARVALHO NETO</v>
          </cell>
        </row>
        <row r="3680">
          <cell r="B3680" t="str">
            <v>REMESSA P/PETROLINA</v>
          </cell>
        </row>
        <row r="3681">
          <cell r="B3681" t="str">
            <v>REMESSA P/VASSOURAS</v>
          </cell>
        </row>
        <row r="3682">
          <cell r="B3682" t="str">
            <v>REMESSA P/JUNQUEIRO</v>
          </cell>
        </row>
        <row r="3683">
          <cell r="B3683" t="str">
            <v>REMESSA P/ESCRITÓRIO FORTALEZA</v>
          </cell>
        </row>
        <row r="3684">
          <cell r="B3684" t="str">
            <v>REMESSA P/AGRESTINA</v>
          </cell>
        </row>
        <row r="3685">
          <cell r="B3685" t="str">
            <v>REMESSA P/GURUPI</v>
          </cell>
        </row>
        <row r="3686">
          <cell r="B3686" t="str">
            <v>REMESSA APRAZÍVEL</v>
          </cell>
        </row>
        <row r="3687">
          <cell r="B3687" t="str">
            <v>REMESSA CONSERVAS DER</v>
          </cell>
        </row>
        <row r="3688">
          <cell r="B3688" t="str">
            <v>REMESSA CURRAIS NOVOS</v>
          </cell>
        </row>
        <row r="3689">
          <cell r="B3689" t="str">
            <v>REMESSA OFICINA FORTALEZA</v>
          </cell>
        </row>
        <row r="3690">
          <cell r="B3690" t="str">
            <v>REMESSA ARACOIABA</v>
          </cell>
        </row>
        <row r="3691">
          <cell r="B3691" t="str">
            <v>REMESSA CEDRO</v>
          </cell>
        </row>
        <row r="3692">
          <cell r="B3692" t="str">
            <v>REMESSA SANTANA DE IPANEMA/AL</v>
          </cell>
        </row>
        <row r="3693">
          <cell r="B3693" t="str">
            <v>REMESSA PACAJUS</v>
          </cell>
        </row>
        <row r="3694">
          <cell r="B3694" t="str">
            <v>REMESSA SAFRA</v>
          </cell>
        </row>
        <row r="3695">
          <cell r="B3695" t="str">
            <v>REMESSA LIMOEIRO DO NORTE</v>
          </cell>
        </row>
        <row r="3696">
          <cell r="B3696" t="str">
            <v>REMESSA CRUZETA/CE</v>
          </cell>
        </row>
        <row r="3697">
          <cell r="B3697" t="str">
            <v>REMESSA PAU DOS FERROS</v>
          </cell>
        </row>
        <row r="3698">
          <cell r="B3698" t="str">
            <v>REMESSA UNIAO DOS PALMARES</v>
          </cell>
        </row>
        <row r="3699">
          <cell r="B3699" t="str">
            <v>ADIB JASMIN</v>
          </cell>
        </row>
        <row r="3700">
          <cell r="B3700" t="str">
            <v>ADMINISTRADORA NACIONAL</v>
          </cell>
        </row>
        <row r="3701">
          <cell r="B3701" t="str">
            <v>CONDOMINIO EDIF. AVENIDA CENTRAL</v>
          </cell>
        </row>
        <row r="3702">
          <cell r="B3702" t="str">
            <v>ANTONIO ORLANDO VIANA DA SILVA</v>
          </cell>
        </row>
        <row r="3703">
          <cell r="B3703" t="str">
            <v>AUXÍLIO DE DESLOCAMENTO</v>
          </cell>
        </row>
        <row r="3704">
          <cell r="B3704" t="str">
            <v>ADIANTAMENTOS A DIVERSOS</v>
          </cell>
        </row>
        <row r="3705">
          <cell r="B3705" t="str">
            <v>ALFA ARRENDAMENTO MERCANTIL S/A</v>
          </cell>
        </row>
        <row r="3706">
          <cell r="B3706" t="str">
            <v>SINICON</v>
          </cell>
        </row>
        <row r="3707">
          <cell r="B3707" t="str">
            <v>ASSOC DAS EMP.DE ENGENH RJ</v>
          </cell>
        </row>
        <row r="3708">
          <cell r="B3708" t="str">
            <v>CATERPILLAR - FTS 4152</v>
          </cell>
        </row>
        <row r="3709">
          <cell r="B3709" t="str">
            <v>CATERPILLAR - FTS 2342</v>
          </cell>
        </row>
        <row r="3710">
          <cell r="B3710" t="str">
            <v>CATERPILLAR - FTS 2379</v>
          </cell>
        </row>
        <row r="3711">
          <cell r="B3711" t="str">
            <v>CATERPILLAR - FTS 2513</v>
          </cell>
        </row>
        <row r="3712">
          <cell r="B3712" t="str">
            <v>CATERPILLAR - FTS 4152</v>
          </cell>
        </row>
        <row r="3713">
          <cell r="B3713" t="str">
            <v>CATERPILLAR - FTS 4219</v>
          </cell>
        </row>
        <row r="3714">
          <cell r="B3714" t="str">
            <v>CATERPILLAR - FTS 4300</v>
          </cell>
        </row>
        <row r="3715">
          <cell r="B3715" t="str">
            <v>CATERPILLAR - FTS 4346</v>
          </cell>
        </row>
        <row r="3716">
          <cell r="B3716" t="str">
            <v>DIVIDENDOS A PAGAR</v>
          </cell>
        </row>
        <row r="3717">
          <cell r="B3717" t="str">
            <v>DIVIDENDOS A PAGAR EMPRESA NACIONAL DE PARTICIPAÇÕES</v>
          </cell>
        </row>
        <row r="3718">
          <cell r="B3718" t="str">
            <v>ADIANTAMENTO JOAQUIM GOMES DE ALMEIDA FILHO</v>
          </cell>
        </row>
        <row r="3719">
          <cell r="B3719" t="str">
            <v>VENEZA VEICULOS</v>
          </cell>
        </row>
        <row r="3720">
          <cell r="B3720" t="str">
            <v>ALEXANDRE ROBERTO PESSOA DE SOUZA</v>
          </cell>
        </row>
        <row r="3721">
          <cell r="B3721" t="str">
            <v>JOSE NILSON ZOZIMO DE ALBUQUERQUE</v>
          </cell>
        </row>
        <row r="3722">
          <cell r="B3722" t="str">
            <v>ADIANTAMENTO LEONARDO JOSÉ DIAS DANTAS</v>
          </cell>
        </row>
        <row r="3723">
          <cell r="B3723" t="str">
            <v>ADIANTAMENTO CLAUDIA MARIA A. SALGADO</v>
          </cell>
        </row>
        <row r="3724">
          <cell r="B3724" t="str">
            <v>INFOCS</v>
          </cell>
        </row>
        <row r="3725">
          <cell r="B3725" t="str">
            <v>ADIANTAMENTO 13º SALÁRIO</v>
          </cell>
        </row>
        <row r="3726">
          <cell r="B3726" t="str">
            <v>ADIANTAMENTO DIVERSOS/SALARIO</v>
          </cell>
        </row>
        <row r="3727">
          <cell r="B3727" t="str">
            <v>ADIANTAMENTO ALEXANDRE LISBOA SILVA</v>
          </cell>
        </row>
        <row r="3728">
          <cell r="B3728" t="str">
            <v>RETENÇÃO CSSL DE TERCEIROS</v>
          </cell>
        </row>
        <row r="3729">
          <cell r="B3729" t="str">
            <v>RETENÇÃO PIS DE TERCEIROS</v>
          </cell>
        </row>
        <row r="3730">
          <cell r="B3730" t="str">
            <v>COMPUBRAS</v>
          </cell>
        </row>
        <row r="3731">
          <cell r="B3731" t="str">
            <v>RETENÇÕES UNIFICADAS</v>
          </cell>
        </row>
        <row r="3732">
          <cell r="B3732" t="str">
            <v>CAXANGA VEICULOS</v>
          </cell>
        </row>
        <row r="3733">
          <cell r="B3733" t="str">
            <v>ADIANTAMENTO MARCIA MARIA S. SANTOS</v>
          </cell>
        </row>
        <row r="3734">
          <cell r="B3734" t="str">
            <v>ADIANTAMENTO MAURICIO JOSE CABRAL</v>
          </cell>
        </row>
        <row r="3735">
          <cell r="B3735" t="str">
            <v>CONSTRUTORA QUEIROZ GALVAO</v>
          </cell>
        </row>
        <row r="3736">
          <cell r="B3736" t="str">
            <v>J. MELO</v>
          </cell>
        </row>
        <row r="3737">
          <cell r="B3737" t="str">
            <v>SCORE COM. REPRES. LTDA</v>
          </cell>
        </row>
        <row r="3738">
          <cell r="B3738" t="str">
            <v>CRONORTE</v>
          </cell>
        </row>
        <row r="3739">
          <cell r="B3739" t="str">
            <v>ADIANTAMENTO OLYMPIO MARQUES DOS SANTOS FILHO</v>
          </cell>
        </row>
        <row r="3740">
          <cell r="B3740" t="str">
            <v>NORASA/RANDON</v>
          </cell>
        </row>
        <row r="3741">
          <cell r="B3741" t="str">
            <v>RANDON</v>
          </cell>
        </row>
        <row r="3742">
          <cell r="B3742" t="str">
            <v>IMPERIAL DIESEL</v>
          </cell>
        </row>
        <row r="3743">
          <cell r="B3743" t="str">
            <v>NORASA S/A // RANDON</v>
          </cell>
        </row>
        <row r="3744">
          <cell r="B3744" t="str">
            <v>ADIANTAMENTO ROZANE S.S.MARINHO</v>
          </cell>
        </row>
        <row r="3745">
          <cell r="B3745" t="str">
            <v>NORASA S/A</v>
          </cell>
        </row>
        <row r="3746">
          <cell r="B3746" t="str">
            <v>MAQUINAS FAMOSAS</v>
          </cell>
        </row>
        <row r="3747">
          <cell r="B3747" t="str">
            <v>JOSÉ RONIVALDO DE LIMA</v>
          </cell>
        </row>
        <row r="3748">
          <cell r="B3748" t="str">
            <v>ADIANTAMENTO OLIMAR ANTONIO DE CARVALHO</v>
          </cell>
        </row>
        <row r="3749">
          <cell r="B3749" t="str">
            <v>ADIANTAMENTO JOSÉ HILTON GUEDES BORGES</v>
          </cell>
        </row>
        <row r="3750">
          <cell r="B3750" t="str">
            <v>ADIANTAMENTO LUIZ CARVALHO DE SÁ</v>
          </cell>
        </row>
        <row r="3751">
          <cell r="B3751" t="str">
            <v>ADIANTAMENTO ALBERTO QUINTAES</v>
          </cell>
        </row>
        <row r="3752">
          <cell r="B3752" t="str">
            <v>ADIANTAMENTO GERALDO EMÍDIO ALVES</v>
          </cell>
        </row>
        <row r="3753">
          <cell r="B3753" t="str">
            <v>ADIANTAMENTO PAULO HENRIQUEVASCONCELOS DE  MORAES</v>
          </cell>
        </row>
        <row r="3754">
          <cell r="B3754" t="str">
            <v>MILTON VIEIRA DA SILVA</v>
          </cell>
        </row>
        <row r="3755">
          <cell r="B3755" t="str">
            <v>ADIANTAMENTO CLÁUDIO PEÇANHA CATARINO</v>
          </cell>
        </row>
        <row r="3756">
          <cell r="B3756" t="str">
            <v>ADIANTAMENTO GERALDO LUIZ LOPES ALMEIDA</v>
          </cell>
        </row>
        <row r="3757">
          <cell r="B3757" t="str">
            <v>ADIANTAMENTO JOÃO MARCELO F. MEJIDO</v>
          </cell>
        </row>
        <row r="3758">
          <cell r="B3758" t="str">
            <v>ADIANTAMENTO ELIAS SOUZA PEREIRA</v>
          </cell>
        </row>
        <row r="3759">
          <cell r="B3759" t="str">
            <v>ADIANTAMENTO FLÁVIO DE CASTRO E SOUZA</v>
          </cell>
        </row>
        <row r="3760">
          <cell r="B3760" t="str">
            <v>ADIANTAMENTO ELIAS SOUZA PEREIRA</v>
          </cell>
        </row>
        <row r="3761">
          <cell r="B3761" t="str">
            <v>ADIANTAMENTO LUIZ MÁRCIO CAMPOS SGARBI</v>
          </cell>
        </row>
        <row r="3762">
          <cell r="B3762" t="str">
            <v>ADIANT. EZEQUIEL SILVA DA PAIXÃO</v>
          </cell>
        </row>
        <row r="3763">
          <cell r="B3763" t="str">
            <v>ADIANTAMENTO ADEMILTON FERNANDES DA SILVA</v>
          </cell>
        </row>
        <row r="3764">
          <cell r="B3764" t="str">
            <v>ADIANTAMENTO CARLOS JOSÉ DE PAIVA JR.</v>
          </cell>
        </row>
        <row r="3765">
          <cell r="B3765" t="str">
            <v>SÉRGIO MARTINS MENEZES DE OLIVEIRA</v>
          </cell>
        </row>
        <row r="3766">
          <cell r="B3766" t="str">
            <v>ADIANTAMENTO HEITOR EDUARDO G. TRINDADE</v>
          </cell>
        </row>
        <row r="3767">
          <cell r="B3767" t="str">
            <v>ADIANTAMENTO NIVALDO FELICIANO DA SILVA</v>
          </cell>
        </row>
        <row r="3768">
          <cell r="B3768" t="str">
            <v>ADIANTAMENTO FERNANDO FRANCISCO GOMES FILHO</v>
          </cell>
        </row>
        <row r="3769">
          <cell r="B3769" t="str">
            <v>ADIANTAMENTO GENATOM CARLOS SILVA</v>
          </cell>
        </row>
        <row r="3770">
          <cell r="B3770" t="str">
            <v>ADIANTAMENTO JOSÉ RICARDO GOMES DE AZEVEDO</v>
          </cell>
        </row>
        <row r="3771">
          <cell r="B3771" t="str">
            <v>FORMAC</v>
          </cell>
        </row>
        <row r="3772">
          <cell r="B3772" t="str">
            <v>DELTA</v>
          </cell>
        </row>
        <row r="3773">
          <cell r="B3773" t="str">
            <v>BREMEN COMERCIO DE VEÖCULOS LTDA.</v>
          </cell>
        </row>
        <row r="3774">
          <cell r="B3774" t="str">
            <v>ASSESS. JURIDICA EMPRESARIAL MARCIO ALVE</v>
          </cell>
        </row>
        <row r="3775">
          <cell r="B3775" t="str">
            <v>PROGRAMA DE INTEGRAÇÃO PIS-EMPRESA</v>
          </cell>
        </row>
        <row r="3776">
          <cell r="B3776" t="str">
            <v>COFINS A RECOLHER</v>
          </cell>
        </row>
        <row r="3777">
          <cell r="B3777" t="str">
            <v>ISS A RECOLHER - TERCEIROS</v>
          </cell>
        </row>
        <row r="3778">
          <cell r="B3778" t="str">
            <v>ISS S/FATURAMENTO</v>
          </cell>
        </row>
        <row r="3779">
          <cell r="B3779" t="str">
            <v>IMPOSTO DE RENDA RETIDO NA FONTE</v>
          </cell>
        </row>
        <row r="3780">
          <cell r="B3780" t="str">
            <v>INSS CARRETEIROS/AUTÔNOMOS - 20% PARTE EMPRESA</v>
          </cell>
        </row>
        <row r="3781">
          <cell r="B3781" t="str">
            <v>FGTS A RECOLHER</v>
          </cell>
        </row>
        <row r="3782">
          <cell r="B3782" t="str">
            <v>ADIANTAMENTO ESPÓLIO DR. INALDO</v>
          </cell>
        </row>
        <row r="3783">
          <cell r="B3783" t="str">
            <v>ADIANTAMENTOS DE DIVIDENDOS</v>
          </cell>
        </row>
        <row r="3784">
          <cell r="B3784" t="str">
            <v>FOLHA DE PAGAMENTO A PAGAR</v>
          </cell>
        </row>
        <row r="3785">
          <cell r="B3785" t="str">
            <v>RESCISOES A PAGAR</v>
          </cell>
        </row>
        <row r="3786">
          <cell r="B3786" t="str">
            <v>RESCISÕES A PAGAR</v>
          </cell>
        </row>
        <row r="3787">
          <cell r="B3787" t="str">
            <v>PENSAO ALIMENTICIA</v>
          </cell>
        </row>
        <row r="3788">
          <cell r="B3788" t="str">
            <v>PAGAMENTO DE FERIAS</v>
          </cell>
        </row>
        <row r="3789">
          <cell r="B3789" t="str">
            <v>ADIANTAMENTO ROBERTO GOMES FILHO</v>
          </cell>
        </row>
        <row r="3790">
          <cell r="B3790" t="str">
            <v>J. J. SANTANA BARBOSA TRANSPORTES</v>
          </cell>
        </row>
        <row r="3791">
          <cell r="B3791" t="str">
            <v>RIBEIRO, BASTOS &amp; DUTRA CONSTRUÇÕES LTDA</v>
          </cell>
        </row>
        <row r="3792">
          <cell r="B3792" t="str">
            <v>E. L. MORAES FILHO &amp; CIA LTDA</v>
          </cell>
        </row>
        <row r="3793">
          <cell r="B3793" t="str">
            <v>GUAIBÉ ENGENHARIA LTDA</v>
          </cell>
        </row>
        <row r="3794">
          <cell r="B3794" t="str">
            <v>ITERERE ENGENHARIA LTDA</v>
          </cell>
        </row>
        <row r="3795">
          <cell r="B3795" t="str">
            <v>PACI CONSTRUÇÕES LTDA</v>
          </cell>
        </row>
        <row r="3796">
          <cell r="B3796" t="str">
            <v>REAL COMÉRCIO E REPRESENTAÇÕES</v>
          </cell>
        </row>
        <row r="3797">
          <cell r="B3797" t="str">
            <v>D. R. ASSESSORIA COML LTDA</v>
          </cell>
        </row>
        <row r="3798">
          <cell r="B3798" t="str">
            <v>TRANSPET - TRANSPORTE DE CARGAS LTDA-ME</v>
          </cell>
        </row>
        <row r="3799">
          <cell r="B3799" t="str">
            <v>CONSÓRCIO JACAREPAGUÁ</v>
          </cell>
        </row>
        <row r="3800">
          <cell r="B3800" t="str">
            <v>LIVRE</v>
          </cell>
        </row>
        <row r="3801">
          <cell r="B3801" t="str">
            <v>BRADESCO SEGUROS</v>
          </cell>
        </row>
        <row r="3802">
          <cell r="B3802" t="str">
            <v>CAIXA FUNDO FIXO KARINE KHOURY</v>
          </cell>
        </row>
        <row r="3803">
          <cell r="B3803" t="str">
            <v>CAIXA FUNDO FIXO RAMON MEDRANO DE ALMADA</v>
          </cell>
        </row>
        <row r="3804">
          <cell r="B3804" t="str">
            <v>FUNDO FIXO ANDRÉ LUIZ BOTELHO DOS SANTOS</v>
          </cell>
        </row>
        <row r="3805">
          <cell r="B3805" t="str">
            <v>GAS INFORMATICA LTDA</v>
          </cell>
        </row>
        <row r="3806">
          <cell r="B3806" t="str">
            <v>ADIANTAMENTO ANDERSON VILLAS JORDÃO</v>
          </cell>
        </row>
        <row r="3807">
          <cell r="B3807" t="str">
            <v>NORCOMPUTE LTDA</v>
          </cell>
        </row>
        <row r="3808">
          <cell r="B3808" t="str">
            <v>TEN - SISTEMAS E REDES</v>
          </cell>
        </row>
        <row r="3809">
          <cell r="B3809" t="str">
            <v>ADIANTAMENTO ANTONIO DE PÁDUA</v>
          </cell>
        </row>
        <row r="3810">
          <cell r="B3810" t="str">
            <v>XEROX DO BRASIL LTDA</v>
          </cell>
        </row>
        <row r="3811">
          <cell r="B3811" t="str">
            <v>SUPRI-SHOP/COM.DE INFORM.LTDA.</v>
          </cell>
        </row>
        <row r="3812">
          <cell r="B3812" t="str">
            <v>LASER ELETRONICA LTDA</v>
          </cell>
        </row>
        <row r="3813">
          <cell r="B3813" t="str">
            <v>VENEZA SOM LTDA</v>
          </cell>
        </row>
        <row r="3814">
          <cell r="B3814" t="str">
            <v>ADIANTAMENTO EDIVALDO BARRETO REIS</v>
          </cell>
        </row>
        <row r="3815">
          <cell r="B3815" t="str">
            <v>PAGAMENTO DE MAT CONSTRUÇÃO/LOCAÇÃO DE EQUIPAMENTOS</v>
          </cell>
        </row>
        <row r="3816">
          <cell r="B3816" t="str">
            <v>PAGAMENTO DE PEÇAS/MAT DE LIMPEZA/ESCRITORIO</v>
          </cell>
        </row>
        <row r="3817">
          <cell r="B3817" t="str">
            <v>PAGAMENTO DE COMBUSTIVEIS/REFEIÇÃO/COPIAS</v>
          </cell>
        </row>
        <row r="3818">
          <cell r="B3818" t="str">
            <v>PAGAMENTO TRANSPORTES/PNEUS</v>
          </cell>
        </row>
        <row r="3819">
          <cell r="B3819" t="str">
            <v>BCN LEASING ARRENDAMENTO MERCANTIL</v>
          </cell>
        </row>
        <row r="3820">
          <cell r="B3820" t="str">
            <v>ADIANTAMENTO DR.FERNANDO SOARES</v>
          </cell>
        </row>
        <row r="3821">
          <cell r="B3821" t="str">
            <v>ADIANTAMENTO HERCULANO LINS CALDAS</v>
          </cell>
        </row>
        <row r="3822">
          <cell r="B3822" t="str">
            <v>ADIANTAMENTO JAMES FREDERICO MEDEIROS</v>
          </cell>
        </row>
        <row r="3823">
          <cell r="B3823" t="str">
            <v>MESBLA VEICULOS</v>
          </cell>
        </row>
        <row r="3824">
          <cell r="B3824" t="str">
            <v>FUNDO FIXO JOSÉ HILTON GUEDES BORGES</v>
          </cell>
        </row>
        <row r="3825">
          <cell r="B3825" t="str">
            <v>CAIXA FUNDO FIXO FÁBIO MOULIN ROCHA</v>
          </cell>
        </row>
        <row r="3826">
          <cell r="B3826" t="str">
            <v>FUNDO FIXO JOSÉ GERALDO CAPOBIANCO LAMARCA</v>
          </cell>
        </row>
        <row r="3827">
          <cell r="B3827" t="str">
            <v>FUNDO FIXO ELTON LUCARELO MOLINA</v>
          </cell>
        </row>
        <row r="3828">
          <cell r="B3828" t="str">
            <v>HILTON RUBENS FILHO</v>
          </cell>
        </row>
        <row r="3829">
          <cell r="B3829" t="str">
            <v>FUNDO FIXO SÉRGIO RAIMUNDO DÓRIA MARTINEZ</v>
          </cell>
        </row>
        <row r="3830">
          <cell r="B3830" t="str">
            <v>CAIXA FUNDO FIXO TOMIRES JERÔNIMO DA SILVA</v>
          </cell>
        </row>
        <row r="3831">
          <cell r="B3831" t="str">
            <v>CAIXA FUNDO FIXO MÁRCIO GONZALEZ GROSSO</v>
          </cell>
        </row>
        <row r="3832">
          <cell r="B3832" t="str">
            <v>CAIXA FUNDO FIXO FELIPE COTA DE VASCONCELOS</v>
          </cell>
        </row>
        <row r="3833">
          <cell r="B3833" t="str">
            <v>FUNDO FIXO FABIANO FARIAS GUEDES PINHEIRO</v>
          </cell>
        </row>
        <row r="3834">
          <cell r="B3834" t="str">
            <v>JOSÉ ADOLFO A. XIMENES</v>
          </cell>
        </row>
        <row r="3835">
          <cell r="B3835" t="str">
            <v>CAIXA FUNDO FIXO NIVALDO BARROS FILHO</v>
          </cell>
        </row>
        <row r="3836">
          <cell r="B3836" t="str">
            <v>FUNDO FIXO ENIVALDO JOSÉ DA SILVA</v>
          </cell>
        </row>
        <row r="3837">
          <cell r="B3837" t="str">
            <v>FUNDO FIXO LOURIVAL FERREIRA DA SILVA JR.</v>
          </cell>
        </row>
        <row r="3838">
          <cell r="B3838" t="str">
            <v>CAIXA FUNDO FIXO  JOSÉ LUIZ BRAGA FONTES</v>
          </cell>
        </row>
        <row r="3839">
          <cell r="B3839" t="str">
            <v>CAIXA FUNDO FIXO KENNEDY GILHETA</v>
          </cell>
        </row>
        <row r="3840">
          <cell r="B3840" t="str">
            <v>CAIXA FUNDO FIXO ROGÉRIO CARDOSO VIEIRA DA SILVA</v>
          </cell>
        </row>
        <row r="3841">
          <cell r="B3841" t="str">
            <v>CAIXA FUNDO FIXO OSWALDO LEITE BAPTISTA</v>
          </cell>
        </row>
        <row r="3842">
          <cell r="B3842" t="str">
            <v>FUNDO FIXO HEITOR TRINDADE - INCORPORAÇÃO</v>
          </cell>
        </row>
        <row r="3843">
          <cell r="B3843" t="str">
            <v>CAIXA FUNDO FIXO JOÃO MARCOS DE AMORIM</v>
          </cell>
        </row>
        <row r="3844">
          <cell r="B3844" t="str">
            <v>CAIXA SEGURADORA S/A</v>
          </cell>
        </row>
        <row r="3845">
          <cell r="B3845" t="str">
            <v>FUNDO FIXO JOÃO MARCOS DE AMORIM</v>
          </cell>
        </row>
        <row r="3846">
          <cell r="B3846" t="str">
            <v>REMESSA DECOFINS</v>
          </cell>
        </row>
        <row r="3847">
          <cell r="B3847" t="str">
            <v>CONSÓRCIO DELTA / RECOMA</v>
          </cell>
        </row>
        <row r="3848">
          <cell r="B3848" t="str">
            <v>CONSÓRCIO JACAREPAGUÁ</v>
          </cell>
        </row>
        <row r="3849">
          <cell r="B3849" t="str">
            <v>REMESSA RUSSAS / CE</v>
          </cell>
        </row>
        <row r="3850">
          <cell r="B3850" t="str">
            <v>REMESSA MILAGRES - CE</v>
          </cell>
        </row>
        <row r="3851">
          <cell r="B3851" t="str">
            <v>REMESSA SÃO MIGUEL DO GUAMÁ</v>
          </cell>
        </row>
        <row r="3852">
          <cell r="B3852" t="str">
            <v>REMESSA CANAL DA MALÁRIA</v>
          </cell>
        </row>
        <row r="3853">
          <cell r="B3853" t="str">
            <v>CONSÓRCIO PRAIA DO PECADO</v>
          </cell>
        </row>
        <row r="3854">
          <cell r="B3854" t="str">
            <v>REMESSA VIADUTO POPULAR - SP</v>
          </cell>
        </row>
        <row r="3855">
          <cell r="B3855" t="str">
            <v>CONSÓRCIO CANTAGALO</v>
          </cell>
        </row>
        <row r="3856">
          <cell r="B3856" t="str">
            <v>CONSÓRCIO LINHA AZUL</v>
          </cell>
        </row>
        <row r="3857">
          <cell r="B3857" t="str">
            <v>REMESSA JUCURUTU/RN</v>
          </cell>
        </row>
        <row r="3858">
          <cell r="B3858" t="str">
            <v>CONSÓRCIO PONTE RIO DAS OSTRAS</v>
          </cell>
        </row>
        <row r="3859">
          <cell r="B3859" t="str">
            <v>CONSÓRCIO NOVOPERAÇÃO</v>
          </cell>
        </row>
        <row r="3860">
          <cell r="B3860" t="str">
            <v>REMESSA PIRIPIRI</v>
          </cell>
        </row>
        <row r="3861">
          <cell r="B3861" t="str">
            <v>REMESSA CANINDÉ / CE</v>
          </cell>
        </row>
        <row r="3862">
          <cell r="B3862" t="str">
            <v>REMESSA BARREIRINHAS</v>
          </cell>
        </row>
        <row r="3863">
          <cell r="B3863" t="str">
            <v>REMESSA BUEIROS</v>
          </cell>
        </row>
        <row r="3864">
          <cell r="B3864" t="str">
            <v>REMESSA P/ESCRITÓRIO BELÉM</v>
          </cell>
        </row>
        <row r="3865">
          <cell r="B3865" t="str">
            <v>REMESSA P/MÃE DO RIO</v>
          </cell>
        </row>
        <row r="3866">
          <cell r="B3866" t="str">
            <v>REMESSA P/DIAS D'AVILA</v>
          </cell>
        </row>
        <row r="3867">
          <cell r="B3867" t="str">
            <v>REMESSA P/HOSPITAL DE ITAPIPOCA</v>
          </cell>
        </row>
        <row r="3868">
          <cell r="B3868" t="str">
            <v>CONSÓRCIO SANEBARRA</v>
          </cell>
        </row>
        <row r="3869">
          <cell r="B3869" t="str">
            <v>CONSÓRCIO PARAÍBA DO SUL</v>
          </cell>
        </row>
        <row r="3870">
          <cell r="B3870" t="str">
            <v>REMESSA ACARAU / CE</v>
          </cell>
        </row>
        <row r="3871">
          <cell r="B3871" t="str">
            <v>REMESSA P/NOVA VIDA</v>
          </cell>
        </row>
        <row r="3872">
          <cell r="B3872" t="str">
            <v>REMESSA VITÓRIA DA CONQUISTA - BA</v>
          </cell>
        </row>
        <row r="3873">
          <cell r="B3873" t="str">
            <v>REMESSA ITABAIANA</v>
          </cell>
        </row>
        <row r="3874">
          <cell r="B3874" t="str">
            <v>CONSÓRCIO SOLUÇÃO</v>
          </cell>
        </row>
        <row r="3875">
          <cell r="B3875" t="str">
            <v>REMESSA P/AFRANIO</v>
          </cell>
        </row>
        <row r="3876">
          <cell r="B3876" t="str">
            <v>REMESSA HOSPITAL GERAL DE MACAE</v>
          </cell>
        </row>
        <row r="3877">
          <cell r="B3877" t="str">
            <v>REMESSA P/REGISTRO/SP</v>
          </cell>
        </row>
        <row r="3878">
          <cell r="B3878" t="str">
            <v>REMESSA P/MADALENA</v>
          </cell>
        </row>
        <row r="3879">
          <cell r="B3879" t="str">
            <v>REMESSA MACAÉ</v>
          </cell>
        </row>
        <row r="3880">
          <cell r="B3880" t="str">
            <v>REMESSA VIADUTO CHAVES/SP</v>
          </cell>
        </row>
        <row r="3881">
          <cell r="B3881" t="str">
            <v>REMESSA ESCRITÓRIO SÃO LUÍS/MA</v>
          </cell>
        </row>
        <row r="3882">
          <cell r="B3882" t="str">
            <v>REMESSA SCP DELTA / SERVENG</v>
          </cell>
        </row>
        <row r="3883">
          <cell r="B3883" t="str">
            <v>REMESSA QUIXADÁ / CE</v>
          </cell>
        </row>
        <row r="3884">
          <cell r="B3884" t="str">
            <v>REMESSA ALTO DA SERRA</v>
          </cell>
        </row>
        <row r="3885">
          <cell r="B3885" t="str">
            <v>CONSÓRCIO CIDADE DAS CRIANÇAS - APORTE</v>
          </cell>
        </row>
        <row r="3886">
          <cell r="B3886" t="str">
            <v>REMESSA REDENÇÃO-GILBUÉS/PI</v>
          </cell>
        </row>
        <row r="3887">
          <cell r="B3887" t="str">
            <v>REMESSA CREMA SALGUEIRO</v>
          </cell>
        </row>
        <row r="3888">
          <cell r="B3888" t="str">
            <v>REMESSA SÃO MATEUS - SP</v>
          </cell>
        </row>
        <row r="3889">
          <cell r="B3889" t="str">
            <v>REMESSA ANGICOS/MOSSORÓ-RN</v>
          </cell>
        </row>
        <row r="3890">
          <cell r="B3890" t="str">
            <v>REMESSA CHORÓ</v>
          </cell>
        </row>
        <row r="3891">
          <cell r="B3891" t="str">
            <v>REMESSA  SCP DELTA/SERVENG</v>
          </cell>
        </row>
        <row r="3892">
          <cell r="B3892" t="str">
            <v>REMESSA RECREIO SÃO JORGE/TATUAPÉ</v>
          </cell>
        </row>
        <row r="3893">
          <cell r="B3893" t="str">
            <v>REMESSA CANAL DA MALÁRIA</v>
          </cell>
        </row>
        <row r="3894">
          <cell r="B3894" t="str">
            <v>REMESSA TATUAPÉ - SP</v>
          </cell>
        </row>
        <row r="3895">
          <cell r="B3895" t="str">
            <v>REMESSA PALMEIRA DOS ÍNDIOS</v>
          </cell>
        </row>
        <row r="3896">
          <cell r="B3896" t="str">
            <v>MARINA ANA TEIXEIRA</v>
          </cell>
        </row>
        <row r="3897">
          <cell r="B3897" t="str">
            <v>MATRIX IMÓVEIS S/C LTDA</v>
          </cell>
        </row>
        <row r="3898">
          <cell r="B3898" t="str">
            <v>COND. EDIF. CEZANNE E VELASQUEZ</v>
          </cell>
        </row>
        <row r="3899">
          <cell r="B3899" t="str">
            <v>DELTA CONSTRUCOES S.A</v>
          </cell>
        </row>
        <row r="3900">
          <cell r="B3900" t="str">
            <v>MANAGER NEGÓCIOS IMOBILIÁRIOS</v>
          </cell>
        </row>
        <row r="3901">
          <cell r="B3901" t="str">
            <v>CLARINDA DA SILVA FREITAS</v>
          </cell>
        </row>
        <row r="3902">
          <cell r="B3902" t="str">
            <v>DELTA RECIFE</v>
          </cell>
        </row>
        <row r="3903">
          <cell r="B3903" t="str">
            <v>CPC COM. E IMPORTA€ÇO DE EQUIPAMENTOS</v>
          </cell>
        </row>
        <row r="3904">
          <cell r="B3904" t="str">
            <v>EMPRESA AUTO VIACAO PROGRESSO S/A</v>
          </cell>
        </row>
        <row r="3905">
          <cell r="B3905" t="str">
            <v>AGTEC INDUSTRIA E COMERCIO LTDA</v>
          </cell>
        </row>
        <row r="3906">
          <cell r="B3906" t="str">
            <v>DÍARIO DE PERNAMBUCO S/A</v>
          </cell>
        </row>
        <row r="3907">
          <cell r="B3907" t="str">
            <v>COMPANHIA PARAIBA DE CIMENTO PORTLAND</v>
          </cell>
        </row>
        <row r="3908">
          <cell r="B3908" t="str">
            <v>LEON HEIMER IND COM LTDA</v>
          </cell>
        </row>
        <row r="3909">
          <cell r="B3909" t="str">
            <v>LEON HEIMER S/A</v>
          </cell>
        </row>
        <row r="3910">
          <cell r="B3910" t="str">
            <v>SINAY NEVES &amp; IRMAOS LTA</v>
          </cell>
        </row>
        <row r="3911">
          <cell r="B3911" t="str">
            <v>BARTO REPRESENTAÇÕES &amp; COMÉRCIO LTDA</v>
          </cell>
        </row>
        <row r="3912">
          <cell r="B3912" t="str">
            <v>CASA DAS PLACAS LTDA</v>
          </cell>
        </row>
        <row r="3913">
          <cell r="B3913" t="str">
            <v>COMPANHIA ENERGÉTICA DE PERNAMBUCO</v>
          </cell>
        </row>
        <row r="3914">
          <cell r="B3914" t="str">
            <v>TRANSPORTADORA BEZERRA LTDA</v>
          </cell>
        </row>
        <row r="3915">
          <cell r="B3915" t="str">
            <v>AGENCIA LUCK VIAGENS E TURISMO LTDA</v>
          </cell>
        </row>
        <row r="3916">
          <cell r="B3916" t="str">
            <v>DETALHES TURISMO LTDA</v>
          </cell>
        </row>
        <row r="3917">
          <cell r="B3917" t="str">
            <v>AZEVEDO AZEVEDO &amp; CIA-ME</v>
          </cell>
        </row>
        <row r="3918">
          <cell r="B3918" t="str">
            <v>COMERCIAL REBOCO LTDA</v>
          </cell>
        </row>
        <row r="3919">
          <cell r="B3919" t="str">
            <v>EDIANE LEITE ALVES RODRIGUES</v>
          </cell>
        </row>
        <row r="3920">
          <cell r="B3920" t="str">
            <v>ELETRICIDADE DO NORDESTE LTDA</v>
          </cell>
        </row>
        <row r="3921">
          <cell r="B3921" t="str">
            <v>MICRO DIESEL LTDA.</v>
          </cell>
        </row>
        <row r="3922">
          <cell r="B3922" t="str">
            <v>SPRINGER CARRIER S.A</v>
          </cell>
        </row>
        <row r="3923">
          <cell r="B3923" t="str">
            <v>FM ENGENHARIA LTDA</v>
          </cell>
        </row>
        <row r="3924">
          <cell r="B3924" t="str">
            <v>TRANSPORTADORA COMETA S/A</v>
          </cell>
        </row>
        <row r="3925">
          <cell r="B3925" t="str">
            <v>TRANSPORTADORA COMETA</v>
          </cell>
        </row>
        <row r="3926">
          <cell r="B3926" t="str">
            <v>PLINIO CAVALCANTI &amp; CIA LTDA</v>
          </cell>
        </row>
        <row r="3927">
          <cell r="B3927" t="str">
            <v>COMERCIAL MATERIAL DE CONSTRUCAO CASTRO</v>
          </cell>
        </row>
        <row r="3928">
          <cell r="B3928" t="str">
            <v>COPALA - ARTIGOS INDUSTRIAIS LTDA</v>
          </cell>
        </row>
        <row r="3929">
          <cell r="B3929" t="str">
            <v>PEDREIRA ITAITINGA LTDA</v>
          </cell>
        </row>
        <row r="3930">
          <cell r="B3930" t="str">
            <v>ELETRÔNICA MUSICAL COM.IMP.SERVIÇOS LTDA</v>
          </cell>
        </row>
        <row r="3931">
          <cell r="B3931" t="str">
            <v>AGUANAMBI FREIOS LTDA.</v>
          </cell>
        </row>
        <row r="3932">
          <cell r="B3932" t="str">
            <v>ALPEL  ÁLBIS PNEUS E PEÇAS USADOS LTDA</v>
          </cell>
        </row>
        <row r="3933">
          <cell r="B3933" t="str">
            <v>MANOEL ARRUDA JOVINO E SOUZA</v>
          </cell>
        </row>
        <row r="3934">
          <cell r="B3934" t="str">
            <v>DISROL DISTRIBUIDORA DE ROLAMENTOS LTDA</v>
          </cell>
        </row>
        <row r="3935">
          <cell r="B3935" t="str">
            <v>SERMAQ SERVICOS E MAQUINAS LTDA</v>
          </cell>
        </row>
        <row r="3936">
          <cell r="B3936" t="str">
            <v>ALBUQUERQUE PNEUS LTDA</v>
          </cell>
        </row>
        <row r="3937">
          <cell r="B3937" t="str">
            <v>GRUPO DE SERVICOS DE MEDICINA</v>
          </cell>
        </row>
        <row r="3938">
          <cell r="B3938" t="str">
            <v>ESTAF - ESTRUT.TUBULARES ANDAIMES LTDA</v>
          </cell>
        </row>
        <row r="3939">
          <cell r="B3939" t="str">
            <v>FRANCISCO AZEVEDO BRITO</v>
          </cell>
        </row>
        <row r="3940">
          <cell r="B3940" t="str">
            <v>ENGENHARIA IND. COMÉRCIO EXATA LTDA</v>
          </cell>
        </row>
        <row r="3941">
          <cell r="B3941" t="str">
            <v>CONSTRUTORA RAIMUNDO COELHO LTDA</v>
          </cell>
        </row>
        <row r="3942">
          <cell r="B3942" t="str">
            <v>MAVEL MAQUINAS E VEICULOS LTDA</v>
          </cell>
        </row>
        <row r="3943">
          <cell r="B3943" t="str">
            <v>FILTRONORT - COMÉRCIO E REPRESENTACÕES LTDA</v>
          </cell>
        </row>
        <row r="3944">
          <cell r="B3944" t="str">
            <v>GILDO AUGUSTO DE OLIVEIRA</v>
          </cell>
        </row>
        <row r="3945">
          <cell r="B3945" t="str">
            <v>LAJES TIMBI ARTEFATOS DE CIMENTO LTDA.</v>
          </cell>
        </row>
        <row r="3946">
          <cell r="B3946" t="str">
            <v>PEDREIRA GUARARAPES LTDA</v>
          </cell>
        </row>
        <row r="3947">
          <cell r="B3947" t="str">
            <v>SERVOPESA-SERV.TEC.MAQUINAS PESADAS LTDA</v>
          </cell>
        </row>
        <row r="3948">
          <cell r="B3948" t="str">
            <v>PEDREIRA GUARANY LTDA</v>
          </cell>
        </row>
        <row r="3949">
          <cell r="B3949" t="str">
            <v>E. MOURA</v>
          </cell>
        </row>
        <row r="3950">
          <cell r="B3950" t="str">
            <v>COOPERATIVA MISTA DOS TRANSP.AUTONOMOS P</v>
          </cell>
        </row>
        <row r="3951">
          <cell r="B3951" t="str">
            <v>FUSTE-FUNDACOES E SERVICOS TECNICOS LTDA</v>
          </cell>
        </row>
        <row r="3952">
          <cell r="B3952" t="str">
            <v>CROMONORTE CROMAGEM E RETIFICACAO LTDA</v>
          </cell>
        </row>
        <row r="3953">
          <cell r="B3953" t="str">
            <v>MAGALHAES &amp; CAVALCANTE LTDA</v>
          </cell>
        </row>
        <row r="3954">
          <cell r="B3954" t="str">
            <v>SIRGA ENGENHARIA E CONTROLE DE QUALIDADE LTDA</v>
          </cell>
        </row>
        <row r="3955">
          <cell r="B3955" t="str">
            <v>FRANCISCO DE ASSIS COSME</v>
          </cell>
        </row>
        <row r="3956">
          <cell r="B3956" t="str">
            <v>ARMAZEM NORDESTE</v>
          </cell>
        </row>
        <row r="3957">
          <cell r="B3957" t="str">
            <v>FRANCISCO ASSIS COSME - NORDESTE PNEUS</v>
          </cell>
        </row>
        <row r="3958">
          <cell r="B3958" t="str">
            <v>ANTONIO LUZ COMÉRCIO LTDA</v>
          </cell>
        </row>
        <row r="3959">
          <cell r="B3959" t="str">
            <v>ARMAZÉM CORAL LTDA</v>
          </cell>
        </row>
        <row r="3960">
          <cell r="B3960" t="str">
            <v>ARMAZEM CORAL LTDA</v>
          </cell>
        </row>
        <row r="3961">
          <cell r="B3961" t="str">
            <v>ARMAZÉM CORAL LTDA</v>
          </cell>
        </row>
        <row r="3962">
          <cell r="B3962" t="str">
            <v>MAZINHO GUINCHOS E PEÇAS LTDA.</v>
          </cell>
        </row>
        <row r="3963">
          <cell r="B3963" t="str">
            <v>LOJAS PARAISO LTDA</v>
          </cell>
        </row>
        <row r="3964">
          <cell r="B3964" t="str">
            <v>LOJAS PARAISO LTDA.</v>
          </cell>
        </row>
        <row r="3965">
          <cell r="B3965" t="str">
            <v>COMERCIAL GALMAR LTDA</v>
          </cell>
        </row>
        <row r="3966">
          <cell r="B3966" t="str">
            <v>MAGNA HOTÉIS E TURISMO LTDA</v>
          </cell>
        </row>
        <row r="3967">
          <cell r="B3967" t="str">
            <v>FERREIRA COSTA MINERACOES LTDA</v>
          </cell>
        </row>
        <row r="3968">
          <cell r="B3968" t="str">
            <v>PREMOCIL INDÚSTRIA E COMÉRCIO REPR.LTDA</v>
          </cell>
        </row>
        <row r="3969">
          <cell r="B3969" t="str">
            <v>CALCINAÇÃO GESSO SUBLIME LTDA</v>
          </cell>
        </row>
        <row r="3970">
          <cell r="B3970" t="str">
            <v>ANA ANITA MESQUITA TIMBÓ</v>
          </cell>
        </row>
        <row r="3971">
          <cell r="B3971" t="str">
            <v>MM MOREIRA IND COM E TRANSPORTES LTDA</v>
          </cell>
        </row>
        <row r="3972">
          <cell r="B3972" t="str">
            <v>DIMADEL-DISTRIBUIDORA MADEIRA MOVEIS LTD</v>
          </cell>
        </row>
        <row r="3973">
          <cell r="B3973" t="str">
            <v>W.CASIMIRO BASTOS TRATORES SERVIC</v>
          </cell>
        </row>
        <row r="3974">
          <cell r="B3974" t="str">
            <v>CEARA BRITAGEM LTDA</v>
          </cell>
        </row>
        <row r="3975">
          <cell r="B3975" t="str">
            <v>JOSE CORBOLAN</v>
          </cell>
        </row>
        <row r="3976">
          <cell r="B3976" t="str">
            <v>CBA-COM.DE BORRACHA E ARTEFATOS LTDA</v>
          </cell>
        </row>
        <row r="3977">
          <cell r="B3977" t="str">
            <v>CASABLANCA TURISMO E VIAGENS LTDA</v>
          </cell>
        </row>
        <row r="3978">
          <cell r="B3978" t="str">
            <v>CASABLANCA TURISMO E VIAGENS LTDA</v>
          </cell>
        </row>
        <row r="3979">
          <cell r="B3979" t="str">
            <v>NOVO MUNDO CAMINHÕES EQUIP.RODOVIÁRIOS LTDA</v>
          </cell>
        </row>
        <row r="3980">
          <cell r="B3980" t="str">
            <v>NELSON SAMPAIO VIEIRA</v>
          </cell>
        </row>
        <row r="3981">
          <cell r="B3981" t="str">
            <v>SEVERINO FELIX DE LIMA-ME</v>
          </cell>
        </row>
        <row r="3982">
          <cell r="B3982" t="str">
            <v>NOCRAT-NORDESTE COMERCIO REP E ASSISTENC</v>
          </cell>
        </row>
        <row r="3983">
          <cell r="B3983" t="str">
            <v>CAXINAUÁ SERV. DE ESCOLTA E TRANSPORTES LTDA</v>
          </cell>
        </row>
        <row r="3984">
          <cell r="B3984" t="str">
            <v>LIMA MARQUES LTDA</v>
          </cell>
        </row>
        <row r="3985">
          <cell r="B3985" t="str">
            <v>CASA DO VERGALHÃO LTDA</v>
          </cell>
        </row>
        <row r="3986">
          <cell r="B3986" t="str">
            <v>ANTONIO CARLOS CARDOSO DA SILVA</v>
          </cell>
        </row>
        <row r="3987">
          <cell r="B3987" t="str">
            <v>ALICERCE COMERCIAL LTDA</v>
          </cell>
        </row>
        <row r="3988">
          <cell r="B3988" t="str">
            <v>J.B. HOTÉIS LTDA</v>
          </cell>
        </row>
        <row r="3989">
          <cell r="B3989" t="str">
            <v>MOTA &amp; FILHOS LTDA</v>
          </cell>
        </row>
        <row r="3990">
          <cell r="B3990" t="str">
            <v>PEÇA PEÇAS LTDA</v>
          </cell>
        </row>
        <row r="3991">
          <cell r="B3991" t="str">
            <v>MARKO COMERCIO E SERVIÇOS LTDA</v>
          </cell>
        </row>
        <row r="3992">
          <cell r="B3992" t="str">
            <v>REAL ALAGOAS DE VIAÇÃO LTDA</v>
          </cell>
        </row>
        <row r="3993">
          <cell r="B3993" t="str">
            <v>REAL ALAGOAS DE VIACAO LTDA</v>
          </cell>
        </row>
        <row r="3994">
          <cell r="B3994" t="str">
            <v>LAPECAS COMERCIO PECAS E SERVICOS</v>
          </cell>
        </row>
        <row r="3995">
          <cell r="B3995" t="str">
            <v>RETIFICA ASSIS DIESEL (MAURICIO ROCHA PO</v>
          </cell>
        </row>
        <row r="3996">
          <cell r="B3996" t="str">
            <v>L.C. PESSOA</v>
          </cell>
        </row>
        <row r="3997">
          <cell r="B3997" t="str">
            <v>RENOVADORA DE PNEUS OK LTDA</v>
          </cell>
        </row>
        <row r="3998">
          <cell r="B3998" t="str">
            <v>IVAN PREMOLDADOS LTDA</v>
          </cell>
        </row>
        <row r="3999">
          <cell r="B3999" t="str">
            <v>FIVES LILLE INDUSTRIAL DO NORDESTE S/A</v>
          </cell>
        </row>
        <row r="4000">
          <cell r="B4000" t="str">
            <v>VALNER JOSE PERAO</v>
          </cell>
        </row>
        <row r="4001">
          <cell r="B4001" t="str">
            <v>CIPROL CEARA IMPLEMENTOS RODOVIARIOS LTD</v>
          </cell>
        </row>
        <row r="4002">
          <cell r="B4002" t="str">
            <v>L. PEREIRA &amp; CIA LTDA</v>
          </cell>
        </row>
        <row r="4003">
          <cell r="B4003" t="str">
            <v>F.G.PNEUS LTDA</v>
          </cell>
        </row>
        <row r="4004">
          <cell r="B4004" t="str">
            <v>G.C.PNEUS E ACESSORIOS LTDA</v>
          </cell>
        </row>
        <row r="4005">
          <cell r="B4005" t="str">
            <v>G.C. PNEUS E ACESSÓRIOS LTDA</v>
          </cell>
        </row>
        <row r="4006">
          <cell r="B4006" t="str">
            <v>JOSÉ PETRUCIO NOBRE COM.VAR.DE MÓVEIS</v>
          </cell>
        </row>
        <row r="4007">
          <cell r="B4007" t="str">
            <v>IMCREL IRMAOS MOREIRA EXTRACAO MINERAL L</v>
          </cell>
        </row>
        <row r="4008">
          <cell r="B4008" t="str">
            <v>ARAPIRACA DIESEL LTDA</v>
          </cell>
        </row>
        <row r="4009">
          <cell r="B4009" t="str">
            <v>BRANEL A. BRAGA DE OLIVEIRA</v>
          </cell>
        </row>
        <row r="4010">
          <cell r="B4010" t="str">
            <v>JORNAL GAZETA DE ALAGOAS LTDA</v>
          </cell>
        </row>
        <row r="4011">
          <cell r="B4011" t="str">
            <v>AUTO MOLAS CARPINENSE LTDA</v>
          </cell>
        </row>
        <row r="4012">
          <cell r="B4012" t="str">
            <v>TECSOND TECNOLOGIA E SONDAGEM LTDA</v>
          </cell>
        </row>
        <row r="4013">
          <cell r="B4013" t="str">
            <v>KRONORTE S/A IMPLEMENTOS P/ O TRANSPORTE</v>
          </cell>
        </row>
        <row r="4014">
          <cell r="B4014" t="str">
            <v>ANTONIO MONTEIRO DA SILVA &amp; CIA</v>
          </cell>
        </row>
        <row r="4015">
          <cell r="B4015" t="str">
            <v>PROJECTA-MÁQUINAS E EQUIPAMENTOS LTDA</v>
          </cell>
        </row>
        <row r="4016">
          <cell r="B4016" t="str">
            <v>LOJÃO DOS ROLAMENTOS LTDA</v>
          </cell>
        </row>
        <row r="4017">
          <cell r="B4017" t="str">
            <v>SEBASTIÃO DUTRA DOS SANTOS JÚNIOR-ME</v>
          </cell>
        </row>
        <row r="4018">
          <cell r="B4018" t="str">
            <v>CONCREPAC ENGENHARIA DE CONCRETOS LTDA</v>
          </cell>
        </row>
        <row r="4019">
          <cell r="B4019" t="str">
            <v>PAPELARIA SANTA CECILIA LTDA</v>
          </cell>
        </row>
        <row r="4020">
          <cell r="B4020" t="str">
            <v>LUSINORTE-MUDANCAS TRANSP. EM GERAL</v>
          </cell>
        </row>
        <row r="4021">
          <cell r="B4021" t="str">
            <v>ROCHA COMÉRCIO E INDÚSTRIA LTDA</v>
          </cell>
        </row>
        <row r="4022">
          <cell r="B4022" t="str">
            <v>INCOMEL COMERCIO DE MATERIAIS ELETRICOS</v>
          </cell>
        </row>
        <row r="4023">
          <cell r="B4023" t="str">
            <v>RETÍFICA PEMAGRI LTDA</v>
          </cell>
        </row>
        <row r="4024">
          <cell r="B4024" t="str">
            <v>DIPEVALE DISTRIBUIDORA DE PECAS DO VALE</v>
          </cell>
        </row>
        <row r="4025">
          <cell r="B4025" t="str">
            <v>MANOEL GOMES - SOMOLAS</v>
          </cell>
        </row>
        <row r="4026">
          <cell r="B4026" t="str">
            <v>PALACIO DOS RADIADORES LTDA</v>
          </cell>
        </row>
        <row r="4027">
          <cell r="B4027" t="str">
            <v>MADEREIRA E SERRARIA D. EXPEDITO LTDA</v>
          </cell>
        </row>
        <row r="4028">
          <cell r="B4028" t="str">
            <v>PAULO SERGIO FERREIRA DE MELO</v>
          </cell>
        </row>
        <row r="4029">
          <cell r="B4029" t="str">
            <v>COSME JOSÉ CAVALCANTI RAMOS</v>
          </cell>
        </row>
        <row r="4030">
          <cell r="B4030" t="str">
            <v>BOMPRE€O S/A SUPERMECADOS DO NORDESTE</v>
          </cell>
        </row>
        <row r="4031">
          <cell r="B4031" t="str">
            <v>BOMPRE€O S.A SUPERMERCADOS DO NORDESTE</v>
          </cell>
        </row>
        <row r="4032">
          <cell r="B4032" t="str">
            <v>AUTO STANDARD HOTEL</v>
          </cell>
        </row>
        <row r="4033">
          <cell r="B4033" t="str">
            <v>CONSTRUTORA CELI LTDA</v>
          </cell>
        </row>
        <row r="4034">
          <cell r="B4034" t="str">
            <v>SOUZA SERVIÇOS DE PNEUMÁTICOS LTDA</v>
          </cell>
        </row>
        <row r="4035">
          <cell r="B4035" t="str">
            <v>AUTO POSTO SERRANO LTDA</v>
          </cell>
        </row>
        <row r="4036">
          <cell r="B4036" t="str">
            <v>AUTO POSTO SERRANO LTDA</v>
          </cell>
        </row>
        <row r="4037">
          <cell r="B4037" t="str">
            <v>REQUIMAQ EQUIPAMENTOS E MÁQUINAS LTDA</v>
          </cell>
        </row>
        <row r="4038">
          <cell r="B4038" t="str">
            <v>ROYAL DIESEL LTDA</v>
          </cell>
        </row>
        <row r="4039">
          <cell r="B4039" t="str">
            <v>DRESCON S/A PRODS DE PERFURAÇÃO</v>
          </cell>
        </row>
        <row r="4040">
          <cell r="B4040" t="str">
            <v>PLENA EMPREENDIMENTOS E ENGENHARIA LTDA</v>
          </cell>
        </row>
        <row r="4041">
          <cell r="B4041" t="str">
            <v>MINERACAO BARRETO SA</v>
          </cell>
        </row>
        <row r="4042">
          <cell r="B4042" t="str">
            <v>MB MIBASA MINERACAO BARRETO S.A.</v>
          </cell>
        </row>
        <row r="4043">
          <cell r="B4043" t="str">
            <v>BRASQUIMICA TRANSPORTES RODOVIARIOS LTD</v>
          </cell>
        </row>
        <row r="4044">
          <cell r="B4044" t="str">
            <v>BRASQUÍMICA TRANSPORTES RODOVIÁRIOS LTDA</v>
          </cell>
        </row>
        <row r="4045">
          <cell r="B4045" t="str">
            <v>BRASQUÍMICA TRANSPORTES RODOVIÁRIOS LTDA</v>
          </cell>
        </row>
        <row r="4046">
          <cell r="B4046" t="str">
            <v>BRASQUIMICA TRANSPORTES RODOVIARIOS LTDA</v>
          </cell>
        </row>
        <row r="4047">
          <cell r="B4047" t="str">
            <v>TRANSPORTADORA DE DIESEL CAVALO MARINHO LTDA</v>
          </cell>
        </row>
        <row r="4048">
          <cell r="B4048" t="str">
            <v>PINHEIRO REQUIÃO &amp; CIA LTDA</v>
          </cell>
        </row>
        <row r="4049">
          <cell r="B4049" t="str">
            <v>ARTSET GRÁFICA E EDITORA LTDA</v>
          </cell>
        </row>
        <row r="4050">
          <cell r="B4050" t="str">
            <v>CÉRAMUS BAHIA S.A PRODUTOS CERÂMICOS</v>
          </cell>
        </row>
        <row r="4051">
          <cell r="B4051" t="str">
            <v>R J R TRATORES E SERVIÇOS LTDA</v>
          </cell>
        </row>
        <row r="4052">
          <cell r="B4052" t="str">
            <v>BRASQUIMICA PRODUTOS ASFALTICOS LTDA- BA</v>
          </cell>
        </row>
        <row r="4053">
          <cell r="B4053" t="str">
            <v>BRASQUIMICA PRODUTOS ASFALTICOS LTDA</v>
          </cell>
        </row>
        <row r="4054">
          <cell r="B4054" t="str">
            <v>BRASQUIMICA PRODUTOS ASFALTICOS LTDA</v>
          </cell>
        </row>
        <row r="4055">
          <cell r="B4055" t="str">
            <v>BRASQUIMICA PRODUTOS ASFALTICOS LTDA</v>
          </cell>
        </row>
        <row r="4056">
          <cell r="B4056" t="str">
            <v>BRASQUÍMICA PRODUTOS ASFÁLTICOS LTDA</v>
          </cell>
        </row>
        <row r="4057">
          <cell r="B4057" t="str">
            <v>ALISSONNAI MODAS LTDA</v>
          </cell>
        </row>
        <row r="4058">
          <cell r="B4058" t="str">
            <v>COMTRABEL COMERCIAL DE TRATORES E ACESSÓRIOS BELÉM LTDA</v>
          </cell>
        </row>
        <row r="4059">
          <cell r="B4059" t="str">
            <v>COMERCIAL TRATORFEIRA LTDA</v>
          </cell>
        </row>
        <row r="4060">
          <cell r="B4060" t="str">
            <v>TRANSGLOBO TRANSPORTADORA GLOBO LTDA</v>
          </cell>
        </row>
        <row r="4061">
          <cell r="B4061" t="str">
            <v>CONSTRUTORA ROCHA NETO LTDA</v>
          </cell>
        </row>
        <row r="4062">
          <cell r="B4062" t="str">
            <v>OSVAÍ DE OLIVEIRA MACHADO</v>
          </cell>
        </row>
        <row r="4063">
          <cell r="B4063" t="str">
            <v>IRMÃOS FLORES LTDA.</v>
          </cell>
        </row>
        <row r="4064">
          <cell r="B4064" t="str">
            <v>MAGALHÃES CONSTRUTORA LTDA</v>
          </cell>
        </row>
        <row r="4065">
          <cell r="B4065" t="str">
            <v>AQUIDABAN EMPREENDIMENTOS E CONSTRUÇÕES LTDA</v>
          </cell>
        </row>
        <row r="4066">
          <cell r="B4066" t="str">
            <v>TERCUNHA TERRAPLENAGEM CUNHA LTDA</v>
          </cell>
        </row>
        <row r="4067">
          <cell r="B4067" t="str">
            <v>TERRABRAS-TERRAPLANAGENS DO BRASIL S.A</v>
          </cell>
        </row>
        <row r="4068">
          <cell r="B4068" t="str">
            <v>TRATORTÉCNICA COM. DE PEÇAS E SERV. LTDA</v>
          </cell>
        </row>
        <row r="4069">
          <cell r="B4069" t="str">
            <v>MASO INDUSTRIAL S/A</v>
          </cell>
        </row>
        <row r="4070">
          <cell r="B4070" t="str">
            <v>CIMAVAN COM.IND. DE MADEIRAS AVANCINI LT</v>
          </cell>
        </row>
        <row r="4071">
          <cell r="B4071" t="str">
            <v>PRENORTE PREMOLDADOS DO NORTE LTDA</v>
          </cell>
        </row>
        <row r="4072">
          <cell r="B4072" t="str">
            <v>IMPERADOR DAS MÁQUINAS LTDA</v>
          </cell>
        </row>
        <row r="4073">
          <cell r="B4073" t="str">
            <v>LUIZ ISAAC HENS</v>
          </cell>
        </row>
        <row r="4074">
          <cell r="B4074" t="str">
            <v>AUTO POSTO MENDONÇA LTDA</v>
          </cell>
        </row>
        <row r="4075">
          <cell r="B4075" t="str">
            <v>HOTEL APERIPE LTDA</v>
          </cell>
        </row>
        <row r="4076">
          <cell r="B4076" t="str">
            <v>PROJETRAN-JORGE HENRIQUE DOS SANTOS LIMA ME</v>
          </cell>
        </row>
        <row r="4077">
          <cell r="B4077" t="str">
            <v>COMÉRCIO DE PNEUS ARAGUAÍNA LTDA</v>
          </cell>
        </row>
        <row r="4078">
          <cell r="B4078" t="str">
            <v>CONFIAÇO COMÉRCIO DE FERRO LTDA</v>
          </cell>
        </row>
        <row r="4079">
          <cell r="B4079" t="str">
            <v>TYRESOLES DE CONQUISTA S/A REF. DE PNEUS</v>
          </cell>
        </row>
        <row r="4080">
          <cell r="B4080" t="str">
            <v>LOJAS INSINUANTE</v>
          </cell>
        </row>
        <row r="4081">
          <cell r="B4081" t="str">
            <v>TYRESOLES REFORM. DE PNEUS JUAZEIRO LTDA</v>
          </cell>
        </row>
        <row r="4082">
          <cell r="B4082" t="str">
            <v>CODEME ENGENHARIA LTDA</v>
          </cell>
        </row>
        <row r="4083">
          <cell r="B4083" t="str">
            <v>REI DOS PNEUS LTDA</v>
          </cell>
        </row>
        <row r="4084">
          <cell r="B4084" t="str">
            <v>INTEGRAL ENGENHARIA LTDA</v>
          </cell>
        </row>
        <row r="4085">
          <cell r="B4085" t="str">
            <v>INTEGRAL ENGENHARIA LTDA</v>
          </cell>
        </row>
        <row r="4086">
          <cell r="B4086" t="str">
            <v>LOCALIZA RENT A CAR S/A</v>
          </cell>
        </row>
        <row r="4087">
          <cell r="B4087" t="str">
            <v>LOCALIZA RENT A CAR S/A</v>
          </cell>
        </row>
        <row r="4088">
          <cell r="B4088" t="str">
            <v>LOCALIZA RENT A CAR S/A</v>
          </cell>
        </row>
        <row r="4089">
          <cell r="B4089" t="str">
            <v>LOCALIZA RENT A CAR S/A</v>
          </cell>
        </row>
        <row r="4090">
          <cell r="B4090" t="str">
            <v>LOCALIZA RENTE A CAR S/A</v>
          </cell>
        </row>
        <row r="4091">
          <cell r="B4091" t="str">
            <v>LOCALIZA RENT A CAR S/A</v>
          </cell>
        </row>
        <row r="4092">
          <cell r="B4092" t="str">
            <v>LOCALIZA RENT A CAR S/A</v>
          </cell>
        </row>
        <row r="4093">
          <cell r="B4093" t="str">
            <v>LOCALIZA RENT A CAR S/A</v>
          </cell>
        </row>
        <row r="4094">
          <cell r="B4094" t="str">
            <v>LOCALIZA RENT A CAR S/A</v>
          </cell>
        </row>
        <row r="4095">
          <cell r="B4095" t="str">
            <v>LOCALIZA RENT A CAR S/A</v>
          </cell>
        </row>
        <row r="4096">
          <cell r="B4096" t="str">
            <v>LOCALIZA RENT A CAR S/A</v>
          </cell>
        </row>
        <row r="4097">
          <cell r="B4097" t="str">
            <v>LOCALIZA RENT A CAR S/A</v>
          </cell>
        </row>
        <row r="4098">
          <cell r="B4098" t="str">
            <v>LOCALIZA RENT A CAR S/A</v>
          </cell>
        </row>
        <row r="4099">
          <cell r="B4099" t="str">
            <v>LOCALIZA RENT A CAR S/A</v>
          </cell>
        </row>
        <row r="4100">
          <cell r="B4100" t="str">
            <v>LOCALIZA RENT A CAR S/A</v>
          </cell>
        </row>
        <row r="4101">
          <cell r="B4101" t="str">
            <v>FUNDICAO SORICO LTDA</v>
          </cell>
        </row>
        <row r="4102">
          <cell r="B4102" t="str">
            <v>ARAGUARI PAVIMENTAÇÕES LTDA.</v>
          </cell>
        </row>
        <row r="4103">
          <cell r="B4103" t="str">
            <v>MAQNELSON LTDA</v>
          </cell>
        </row>
        <row r="4104">
          <cell r="B4104" t="str">
            <v>TERRABEL EMPREENDIMENTOS LTDA</v>
          </cell>
        </row>
        <row r="4105">
          <cell r="B4105" t="str">
            <v>RENOVADORA ARCOS LTDA</v>
          </cell>
        </row>
        <row r="4106">
          <cell r="B4106" t="str">
            <v>SÉRGIO EMANOEL MAGALHÃES DE OLIVEIRA</v>
          </cell>
        </row>
        <row r="4107">
          <cell r="B4107" t="str">
            <v>TARCISO DA GAMA MORAES</v>
          </cell>
        </row>
        <row r="4108">
          <cell r="B4108" t="str">
            <v>J.A. DOS SANTOS VULCANIZACAO ME</v>
          </cell>
        </row>
        <row r="4109">
          <cell r="B4109" t="str">
            <v>PROGEO ENGENHARIA LTDA</v>
          </cell>
        </row>
        <row r="4110">
          <cell r="B4110" t="str">
            <v>PREDAPI INDÚSTRIA E COMÉRCIO LTDA</v>
          </cell>
        </row>
        <row r="4111">
          <cell r="B4111" t="str">
            <v>ARCOMINAS LTDA.</v>
          </cell>
        </row>
        <row r="4112">
          <cell r="B4112" t="str">
            <v>CONTENCO INDUSTRIA E COMERCIO LTDA</v>
          </cell>
        </row>
        <row r="4113">
          <cell r="B4113" t="str">
            <v>CONTENCO</v>
          </cell>
        </row>
        <row r="4114">
          <cell r="B4114" t="str">
            <v>CONTENCO</v>
          </cell>
        </row>
        <row r="4115">
          <cell r="B4115" t="str">
            <v>MADEIRENSE MOVEIS DO BRASIL LTDA</v>
          </cell>
        </row>
        <row r="4116">
          <cell r="B4116" t="str">
            <v>MADEIRENSE MOVEIS DO BRASIL LTDA</v>
          </cell>
        </row>
        <row r="4117">
          <cell r="B4117" t="str">
            <v>CIMCOP S/A ENGENHARIA E CONSTRUCOES</v>
          </cell>
        </row>
        <row r="4118">
          <cell r="B4118" t="str">
            <v>LIDER TAXI AEREO S/A</v>
          </cell>
        </row>
        <row r="4119">
          <cell r="B4119" t="str">
            <v>TRATEMI TRANSP.,TERRAPLENAGEM E EMPREEND</v>
          </cell>
        </row>
        <row r="4120">
          <cell r="B4120" t="str">
            <v>TRANSPORTADORA NOVA CAPITAL LTDA</v>
          </cell>
        </row>
        <row r="4121">
          <cell r="B4121" t="str">
            <v>CIA. DE SEGUROS MINAS BRASIL</v>
          </cell>
        </row>
        <row r="4122">
          <cell r="B4122" t="str">
            <v>TRANSPORTES PESADOS MINAS LTDA</v>
          </cell>
        </row>
        <row r="4123">
          <cell r="B4123" t="str">
            <v>GERDAU AÇOMINAS S/A</v>
          </cell>
        </row>
        <row r="4124">
          <cell r="B4124" t="str">
            <v>GERDAU AÇOMINAS S/A</v>
          </cell>
        </row>
        <row r="4125">
          <cell r="B4125" t="str">
            <v>GERDAU AÇOMINAS S/A</v>
          </cell>
        </row>
        <row r="4126">
          <cell r="B4126" t="str">
            <v>GERDAU AÇOMINAS S/A</v>
          </cell>
        </row>
        <row r="4127">
          <cell r="B4127" t="str">
            <v>GERDAU AÇOMINAS S/A</v>
          </cell>
        </row>
        <row r="4128">
          <cell r="B4128" t="str">
            <v>GERDAU AÇOMINAS S/A</v>
          </cell>
        </row>
        <row r="4129">
          <cell r="B4129" t="str">
            <v>GERDAU AÇOMINAS SA.</v>
          </cell>
        </row>
        <row r="4130">
          <cell r="B4130" t="str">
            <v>GERDAU AÇOMINAS S/A</v>
          </cell>
        </row>
        <row r="4131">
          <cell r="B4131" t="str">
            <v>GERDAU S/A</v>
          </cell>
        </row>
        <row r="4132">
          <cell r="B4132" t="str">
            <v>GERDAU AÇOMINAS S/A</v>
          </cell>
        </row>
        <row r="4133">
          <cell r="B4133" t="str">
            <v>SANTA BÁRBARA ENGENHARIA S/A</v>
          </cell>
        </row>
        <row r="4134">
          <cell r="B4134" t="str">
            <v>TRACBEL S/A</v>
          </cell>
        </row>
        <row r="4135">
          <cell r="B4135" t="str">
            <v>GRAFICA E EDITORA LOPES LTDA</v>
          </cell>
        </row>
        <row r="4136">
          <cell r="B4136" t="str">
            <v>ULLRICH OTTO KUX - ME</v>
          </cell>
        </row>
        <row r="4137">
          <cell r="B4137" t="str">
            <v>GRUPO NOVO S.A</v>
          </cell>
        </row>
        <row r="4138">
          <cell r="B4138" t="str">
            <v>BMP SIDERURGIA S/A</v>
          </cell>
        </row>
        <row r="4139">
          <cell r="B4139" t="str">
            <v>BMP SIDERURGIA S.A.</v>
          </cell>
        </row>
        <row r="4140">
          <cell r="B4140" t="str">
            <v>BMP SIDERURGIA S.A.</v>
          </cell>
        </row>
        <row r="4141">
          <cell r="B4141" t="str">
            <v>BMP SIDERURGIA S/A</v>
          </cell>
        </row>
        <row r="4142">
          <cell r="B4142" t="str">
            <v>BMP SIDERURGIA S/A</v>
          </cell>
        </row>
        <row r="4143">
          <cell r="B4143" t="str">
            <v>BMP SIDERURGIA S/A</v>
          </cell>
        </row>
        <row r="4144">
          <cell r="B4144" t="str">
            <v>BMP SIDERURGIA S/A</v>
          </cell>
        </row>
        <row r="4145">
          <cell r="B4145" t="str">
            <v>BMP SIDERURGIA S/A</v>
          </cell>
        </row>
        <row r="4146">
          <cell r="B4146" t="str">
            <v>BMP SIDERURGIA S.A</v>
          </cell>
        </row>
        <row r="4147">
          <cell r="B4147" t="str">
            <v>BMP SIDERURGIA S/A</v>
          </cell>
        </row>
        <row r="4148">
          <cell r="B4148" t="str">
            <v>BMP SIDERURGIA S.A.</v>
          </cell>
        </row>
        <row r="4149">
          <cell r="B4149" t="str">
            <v>BMP SIDERURGIA S/A</v>
          </cell>
        </row>
        <row r="4150">
          <cell r="B4150" t="str">
            <v>DIEFRA ENGENHARIA E CONSULTORIA LTDA.</v>
          </cell>
        </row>
        <row r="4151">
          <cell r="B4151" t="str">
            <v>MONTELE IND. DE MONTA-CARGAS E ELEVADORES LTDA</v>
          </cell>
        </row>
        <row r="4152">
          <cell r="B4152" t="str">
            <v>M.W. TRANSPORTES LTDA</v>
          </cell>
        </row>
        <row r="4153">
          <cell r="B4153" t="str">
            <v>RIVELLI COM. E REPRESENTAÇÕES LTDA</v>
          </cell>
        </row>
        <row r="4154">
          <cell r="B4154" t="str">
            <v>RECABEL LTDA</v>
          </cell>
        </row>
        <row r="4155">
          <cell r="B4155" t="str">
            <v>MANGELS INDÚSTRIA E COMÉRCIO LTDA</v>
          </cell>
        </row>
        <row r="4156">
          <cell r="B4156" t="str">
            <v>POSTO DOIS IRMÃOS</v>
          </cell>
        </row>
        <row r="4157">
          <cell r="B4157" t="str">
            <v>FRESAR TECNOLOGIA DE PAVIMENTOS</v>
          </cell>
        </row>
        <row r="4158">
          <cell r="B4158" t="str">
            <v>INDÚSTRIAS MONTALBAM LTDA</v>
          </cell>
        </row>
        <row r="4159">
          <cell r="B4159" t="str">
            <v>BRASMIX ENGENHARIA DE CONCRETO S/A</v>
          </cell>
        </row>
        <row r="4160">
          <cell r="B4160" t="str">
            <v>TRANSPRECON TRANSPORTES E COMÉRCIO LTDA</v>
          </cell>
        </row>
        <row r="4161">
          <cell r="B4161" t="str">
            <v>TRANSRETRO LTDA</v>
          </cell>
        </row>
        <row r="4162">
          <cell r="B4162" t="str">
            <v>DÁRIO RIBEIRO DOS SANTOS</v>
          </cell>
        </row>
        <row r="4163">
          <cell r="B4163" t="str">
            <v>CERAMICA SANTA MARIA LTDA</v>
          </cell>
        </row>
        <row r="4164">
          <cell r="B4164" t="str">
            <v>SATEL SAFAR TERRAPLANAGEM LTDA</v>
          </cell>
        </row>
        <row r="4165">
          <cell r="B4165" t="str">
            <v>A.D. PNEUS LTDA.</v>
          </cell>
        </row>
        <row r="4166">
          <cell r="B4166" t="str">
            <v>LOCGUEL LOCADORA DE EQUIPTO.P/CONSTRUÇÃO LTDA.</v>
          </cell>
        </row>
        <row r="4167">
          <cell r="B4167" t="str">
            <v>MARLUVAS CALÇADOS DE SEGURANÇA LTDA</v>
          </cell>
        </row>
        <row r="4168">
          <cell r="B4168" t="str">
            <v>DEIR PEREIRA PAIVA</v>
          </cell>
        </row>
        <row r="4169">
          <cell r="B4169" t="str">
            <v>MINASGÁS DISTRIBUIDORA DE GÁS LTDA</v>
          </cell>
        </row>
        <row r="4170">
          <cell r="B4170" t="str">
            <v>LUIZ CARLOS DO NASCIMENTO</v>
          </cell>
        </row>
        <row r="4171">
          <cell r="B4171" t="str">
            <v>JK RESENDE COM.DERIV.DE PETRÓLEO LTDA</v>
          </cell>
        </row>
        <row r="4172">
          <cell r="B4172" t="str">
            <v>JOSE CARLOS DOS SANTOS</v>
          </cell>
        </row>
        <row r="4173">
          <cell r="B4173" t="str">
            <v>JAMEF TRANSPORTES LTDA</v>
          </cell>
        </row>
        <row r="4174">
          <cell r="B4174" t="str">
            <v>JAMEF TRANSPORTES LTDA</v>
          </cell>
        </row>
        <row r="4175">
          <cell r="B4175" t="str">
            <v>JAMEF TRANSPORTES LTDA</v>
          </cell>
        </row>
        <row r="4176">
          <cell r="B4176" t="str">
            <v>JAMEF TRANSPORTES LTDA.</v>
          </cell>
        </row>
        <row r="4177">
          <cell r="B4177" t="str">
            <v>MECAN IND. LOCACAO DE EQUIPAMENTOS PARA</v>
          </cell>
        </row>
        <row r="4178">
          <cell r="B4178" t="str">
            <v>MECAN IND.LOCAÇÃO EQUIP.CONSTRUÇÃO LTDA</v>
          </cell>
        </row>
        <row r="4179">
          <cell r="B4179" t="str">
            <v>MECAN IND.LOC. EQUIPAM. P/CONSTRUCAO</v>
          </cell>
        </row>
        <row r="4180">
          <cell r="B4180" t="str">
            <v>FIORI CERÂMICA LTDA</v>
          </cell>
        </row>
        <row r="4181">
          <cell r="B4181" t="str">
            <v>DALMAR TRANSPORTES LTDA</v>
          </cell>
        </row>
        <row r="4182">
          <cell r="B4182" t="str">
            <v>TORA TRANSPORTES INDUSTRIAIS LTDA.</v>
          </cell>
        </row>
        <row r="4183">
          <cell r="B4183" t="str">
            <v>RECAPAGEM ALTEROSA LTDA</v>
          </cell>
        </row>
        <row r="4184">
          <cell r="B4184" t="str">
            <v>CLL CONSTRUTORA LOSÂNGULO LTDA</v>
          </cell>
        </row>
        <row r="4185">
          <cell r="B4185" t="str">
            <v>JOSE MAURICIO ALVES FEITOSA</v>
          </cell>
        </row>
        <row r="4186">
          <cell r="B4186" t="str">
            <v>TREVISO BETIM VEÍCULOS LTDA.</v>
          </cell>
        </row>
        <row r="4187">
          <cell r="B4187" t="str">
            <v>XODO TRANSPORTES E SERVICOS LDA</v>
          </cell>
        </row>
        <row r="4188">
          <cell r="B4188" t="str">
            <v>WITSON DAVI TEIXEIRA ALVES</v>
          </cell>
        </row>
        <row r="4189">
          <cell r="B4189" t="str">
            <v>D E C - MÓVEIS P/ESCRIT. E INFORM. LTDA</v>
          </cell>
        </row>
        <row r="4190">
          <cell r="B4190" t="str">
            <v>MARIA SABINA FELÍCIO FIGUEIREDO-ME</v>
          </cell>
        </row>
        <row r="4191">
          <cell r="B4191" t="str">
            <v>FERREIRÃO DISTR.DE CIMENTO IND.COM. LTDA</v>
          </cell>
        </row>
        <row r="4192">
          <cell r="B4192" t="str">
            <v>ENGINE COMERCIO DE EQUIPAMENTOS LTDA -EP</v>
          </cell>
        </row>
        <row r="4193">
          <cell r="B4193" t="str">
            <v>FEAMIG - FÁBRICA DE EMULSÕES ASFÁLTICAS DE MINAS GERAIS LTDA</v>
          </cell>
        </row>
        <row r="4194">
          <cell r="B4194" t="str">
            <v>FEAMIG - FÁBRICA DE EMULSÕES ASFÁLTICAS DE MINAS GERAIS LTDA</v>
          </cell>
        </row>
        <row r="4195">
          <cell r="B4195" t="str">
            <v>FEAMIG - FÁBRICA DE EMULSÕES ASFÁLTICAS DE MINAS GERAIS LTDA</v>
          </cell>
        </row>
        <row r="4196">
          <cell r="B4196" t="str">
            <v>FEAMIG - FÁBRICA DE EMULSÕES ASFÁLTICAS DE MINAS GERAIS LTDA</v>
          </cell>
        </row>
        <row r="4197">
          <cell r="B4197" t="str">
            <v>RM SISTEMAS LTDA</v>
          </cell>
        </row>
        <row r="4198">
          <cell r="B4198" t="str">
            <v>RM SISTEMAS LTDA.</v>
          </cell>
        </row>
        <row r="4199">
          <cell r="B4199" t="str">
            <v>PEDRO ROQUE PEIXOTO LANDIM</v>
          </cell>
        </row>
        <row r="4200">
          <cell r="B4200" t="str">
            <v>90 INFORMÁTICA LTDA</v>
          </cell>
        </row>
        <row r="4201">
          <cell r="B4201" t="str">
            <v>R.S. PEDRAS DECORATIVAS LTDA.</v>
          </cell>
        </row>
        <row r="4202">
          <cell r="B4202" t="str">
            <v>DELTATRONIC COM.E REPRESENTACOES</v>
          </cell>
        </row>
        <row r="4203">
          <cell r="B4203" t="str">
            <v>TRANSPORTES FÁTIMA LTDA</v>
          </cell>
        </row>
        <row r="4204">
          <cell r="B4204" t="str">
            <v>S.O.S.LIMPEZA CONSERVACAO E CONSTRUCAO C</v>
          </cell>
        </row>
        <row r="4205">
          <cell r="B4205" t="str">
            <v>J.J. DA SILVA &amp; CIA LTDA</v>
          </cell>
        </row>
        <row r="4206">
          <cell r="B4206" t="str">
            <v>AGRIMEC AGRICULTURA MECANIZADA S.A</v>
          </cell>
        </row>
        <row r="4207">
          <cell r="B4207" t="str">
            <v>SOS CRIANÇA &amp; SOS TRABALHO</v>
          </cell>
        </row>
        <row r="4208">
          <cell r="B4208" t="str">
            <v>C.M.O.CONSTRUTORA MINEIRA DE OBRAS LTDA</v>
          </cell>
        </row>
        <row r="4209">
          <cell r="B4209" t="str">
            <v>PRECON INDUSTRIAL S.A</v>
          </cell>
        </row>
        <row r="4210">
          <cell r="B4210" t="str">
            <v>COREMIL COMERCIO DE MATERIAL INDUSTRIAL</v>
          </cell>
        </row>
        <row r="4211">
          <cell r="B4211" t="str">
            <v>TELECOPY COPIADORAS E EQUIPAMENTOS PARA ESCRITÓRIO LTDA</v>
          </cell>
        </row>
        <row r="4212">
          <cell r="B4212" t="str">
            <v>DISTRIBUIDORA CEARENSE DE CIMENTO LTDA</v>
          </cell>
        </row>
        <row r="4213">
          <cell r="B4213" t="str">
            <v>NORONHA &amp; ROSAL LTDA</v>
          </cell>
        </row>
        <row r="4214">
          <cell r="B4214" t="str">
            <v>TELECOM TELEFONIA COM.E REPRES.LTDA.</v>
          </cell>
        </row>
        <row r="4215">
          <cell r="B4215" t="str">
            <v>SIGNUS CONSTRUÇÕES E ASSESSORIA TÉCNICA LTDA</v>
          </cell>
        </row>
        <row r="4216">
          <cell r="B4216" t="str">
            <v>FRANCISCO GILDO DE LUNA MARIANO</v>
          </cell>
        </row>
        <row r="4217">
          <cell r="B4217" t="str">
            <v>INSTTALE ENGENHARIA E CONSULTORIA LTDA.</v>
          </cell>
        </row>
        <row r="4218">
          <cell r="B4218" t="str">
            <v>MERIDIONAL CARGAS LTDA</v>
          </cell>
        </row>
        <row r="4219">
          <cell r="B4219" t="str">
            <v>LOCBRAS LOCADORA DE FERRAMENTAS ELETRICA</v>
          </cell>
        </row>
        <row r="4220">
          <cell r="B4220" t="str">
            <v>LOCBRAS LOCADORA DE FERRAMENTAS ELÉTRICAS LTDA</v>
          </cell>
        </row>
        <row r="4221">
          <cell r="B4221" t="str">
            <v>LOCBRÁS LOCADORA DE FERRAMENTAS ELÉTRICAS LTDA</v>
          </cell>
        </row>
        <row r="4222">
          <cell r="B4222" t="str">
            <v>TARCISIO FONSECA - EPP</v>
          </cell>
        </row>
        <row r="4223">
          <cell r="B4223" t="str">
            <v>CIA CIMENTO PORTLAND ITAÚ</v>
          </cell>
        </row>
        <row r="4224">
          <cell r="B4224" t="str">
            <v>CIA CIMENTO PORTLAND ITAÚ</v>
          </cell>
        </row>
        <row r="4225">
          <cell r="B4225" t="str">
            <v>SILMÁQUINAS E EQUIPAMENTOS LTDA</v>
          </cell>
        </row>
        <row r="4226">
          <cell r="B4226" t="str">
            <v>AVENTIS PASTEUR LTDA</v>
          </cell>
        </row>
        <row r="4227">
          <cell r="B4227" t="str">
            <v>ROREL ROLAMENTOS E RETENTORES LTDA</v>
          </cell>
        </row>
        <row r="4228">
          <cell r="B4228" t="str">
            <v>CIL-COMERCIO DE INFORMATICA LTDA</v>
          </cell>
        </row>
        <row r="4229">
          <cell r="B4229" t="str">
            <v>CIL - COMERIO DE INFORMATICA LTDA</v>
          </cell>
        </row>
        <row r="4230">
          <cell r="B4230" t="str">
            <v>FLORESCER TURISMO LTDA</v>
          </cell>
        </row>
        <row r="4231">
          <cell r="B4231" t="str">
            <v>MEGAIPE PETROLEO LTDA</v>
          </cell>
        </row>
        <row r="4232">
          <cell r="B4232" t="str">
            <v>MAFEMA  MAT.ELETRICOS LTDA</v>
          </cell>
        </row>
        <row r="4233">
          <cell r="B4233" t="str">
            <v>R.A. COMÉRCIO E CONSTRUÇÕES LTDA</v>
          </cell>
        </row>
        <row r="4234">
          <cell r="B4234" t="str">
            <v>TRANS GG TRANSPORTE E COMÉRCIO LTDA</v>
          </cell>
        </row>
        <row r="4235">
          <cell r="B4235" t="str">
            <v>TRANSPORTADORA GESSO IPUBI LTDA</v>
          </cell>
        </row>
        <row r="4236">
          <cell r="B4236" t="str">
            <v>LIGHT ENGENHARIA E COMERCIO LTDA</v>
          </cell>
        </row>
        <row r="4237">
          <cell r="B4237" t="str">
            <v>CIFESIL COMERCIO E REPRESENTACOES LTDA</v>
          </cell>
        </row>
        <row r="4238">
          <cell r="B4238" t="str">
            <v>HABITE EDIFICACOES INST. PARTICIPACOES L</v>
          </cell>
        </row>
        <row r="4239">
          <cell r="B4239" t="str">
            <v>VIVEL-VIEIRA VEÍCULOS E PEÇAS LTDA</v>
          </cell>
        </row>
        <row r="4240">
          <cell r="B4240" t="str">
            <v>COMPANHIA SIDERÚRGICA BELGO MINEIRA</v>
          </cell>
        </row>
        <row r="4241">
          <cell r="B4241" t="str">
            <v>COMPANHIA SIDERÚRGICA BELGO-MINEIRA</v>
          </cell>
        </row>
        <row r="4242">
          <cell r="B4242" t="str">
            <v>COMPANHIA SIDERÚRGICA BELGO-MINEIRA</v>
          </cell>
        </row>
        <row r="4243">
          <cell r="B4243" t="str">
            <v>COMPANHIA SIDERÚRGICA BELGO-MINEIRA</v>
          </cell>
        </row>
        <row r="4244">
          <cell r="B4244" t="str">
            <v>COMPANHIA SIDERÚRGICA BELGO-MINEIRA</v>
          </cell>
        </row>
        <row r="4245">
          <cell r="B4245" t="str">
            <v>COMPANHIA SIDERURGICA BELGO-MINEIRA</v>
          </cell>
        </row>
        <row r="4246">
          <cell r="B4246" t="str">
            <v>FASAL S.A. COM. IND. PRODS. SIDERURGICOS</v>
          </cell>
        </row>
        <row r="4247">
          <cell r="B4247" t="str">
            <v>J.P. TERRAPLENAGEM LTDA</v>
          </cell>
        </row>
        <row r="4248">
          <cell r="B4248" t="str">
            <v>PALÁCIO DA CONSTRUÇÃO LTDA</v>
          </cell>
        </row>
        <row r="4249">
          <cell r="B4249" t="str">
            <v>PRONTEL PROJ.TELECOMUNICACOES LTDA</v>
          </cell>
        </row>
        <row r="4250">
          <cell r="B4250" t="str">
            <v>WHITE MARTINS GASES INDUSTRIAIS S/A.</v>
          </cell>
        </row>
        <row r="4251">
          <cell r="B4251" t="str">
            <v>MOTOMAQ COMERCIAL LTDA</v>
          </cell>
        </row>
        <row r="4252">
          <cell r="B4252" t="str">
            <v>MOTOMAQ NCOMERCIAL LTDA</v>
          </cell>
        </row>
        <row r="4253">
          <cell r="B4253" t="str">
            <v>MOTOMAQ COMERCIAL  LTDA</v>
          </cell>
        </row>
        <row r="4254">
          <cell r="B4254" t="str">
            <v>RECON ESTACAS E CONSTRUÇÕES LTDA</v>
          </cell>
        </row>
        <row r="4255">
          <cell r="B4255" t="str">
            <v>CONSTRUTORA CHRISTERRA LTDA</v>
          </cell>
        </row>
        <row r="4256">
          <cell r="B4256" t="str">
            <v>JETA COMERCIO &amp; INDUSTRIA LTDA</v>
          </cell>
        </row>
        <row r="4257">
          <cell r="B4257" t="str">
            <v>MOLAS CAJUEIRO LTDA</v>
          </cell>
        </row>
        <row r="4258">
          <cell r="B4258" t="str">
            <v>ARRAIAL AUTO ELETRICA LTDA</v>
          </cell>
        </row>
        <row r="4259">
          <cell r="B4259" t="str">
            <v>ENGEQUIP TURBINAS A VAPOR LTDA</v>
          </cell>
        </row>
        <row r="4260">
          <cell r="B4260" t="str">
            <v>J L M COMÉRCIO E REPRESENTAÇÕES LTDA</v>
          </cell>
        </row>
        <row r="4261">
          <cell r="B4261" t="str">
            <v>PAULO FERNANDES CASSIANO DINIZ ME</v>
          </cell>
        </row>
        <row r="4262">
          <cell r="B4262" t="str">
            <v>G.F. SAMPAIO FILHO - ME</v>
          </cell>
        </row>
        <row r="4263">
          <cell r="B4263" t="str">
            <v>ORGANIZACAO SANTIAGO LTDA</v>
          </cell>
        </row>
        <row r="4264">
          <cell r="B4264" t="str">
            <v>EXPRESSO FLEXA DE PRATA LTDA</v>
          </cell>
        </row>
        <row r="4265">
          <cell r="B4265" t="str">
            <v>AD TUR TRANSPORTES E TURISMO LTDA</v>
          </cell>
        </row>
        <row r="4266">
          <cell r="B4266" t="str">
            <v>RESSOLOS SERVICOS TECNICOS LTDA</v>
          </cell>
        </row>
        <row r="4267">
          <cell r="B4267" t="str">
            <v>M.C. SERVIÇOS LTDA</v>
          </cell>
        </row>
        <row r="4268">
          <cell r="B4268" t="str">
            <v>SERRALHERIA J R LTDA</v>
          </cell>
        </row>
        <row r="4269">
          <cell r="B4269" t="str">
            <v>META VIAGENS E TURISMO LTDA</v>
          </cell>
        </row>
        <row r="4270">
          <cell r="B4270" t="str">
            <v>ALMAQ LOC. DE MAQUINAS E EQUIPAMENTOS</v>
          </cell>
        </row>
        <row r="4271">
          <cell r="B4271" t="str">
            <v>MOD LINE SOLUÇÕES CORPORATIVAS LTDA</v>
          </cell>
        </row>
        <row r="4272">
          <cell r="B4272" t="str">
            <v>PEDRASSETE LTDA</v>
          </cell>
        </row>
        <row r="4273">
          <cell r="B4273" t="str">
            <v>SERMENGE SERV.MECANIZ.ENGENHARIA LTDA</v>
          </cell>
        </row>
        <row r="4274">
          <cell r="B4274" t="str">
            <v>ALOISIO CELI GONCALVES</v>
          </cell>
        </row>
        <row r="4275">
          <cell r="B4275" t="str">
            <v>FUNDIÇÃO CARIOCA LTDA-EPP</v>
          </cell>
        </row>
        <row r="4276">
          <cell r="B4276" t="str">
            <v>CARLOS SARAIVA IMPORTAÇÃO E COMÉRCIO LTDA</v>
          </cell>
        </row>
        <row r="4277">
          <cell r="B4277" t="str">
            <v>JOSE FERREIRA CARDOSO</v>
          </cell>
        </row>
        <row r="4278">
          <cell r="B4278" t="str">
            <v>ADMIR BATISTA HEITOR</v>
          </cell>
        </row>
        <row r="4279">
          <cell r="B4279" t="str">
            <v>METFORM S.A</v>
          </cell>
        </row>
        <row r="4280">
          <cell r="B4280" t="str">
            <v>BEATRIZ VIANA PINTO</v>
          </cell>
        </row>
        <row r="4281">
          <cell r="B4281" t="str">
            <v>LAERCIO TRANSPORTES LTDA</v>
          </cell>
        </row>
        <row r="4282">
          <cell r="B4282" t="str">
            <v>PAULO OCTAVIO HOTEIS E TURISMO LTDA</v>
          </cell>
        </row>
        <row r="4283">
          <cell r="B4283" t="str">
            <v>CONSULTANT CONSULTORIA, PLANEJ. E ENGENHARIA LTDA</v>
          </cell>
        </row>
        <row r="4284">
          <cell r="B4284" t="str">
            <v>SÉRGIO ROSA LEÃO</v>
          </cell>
        </row>
        <row r="4285">
          <cell r="B4285" t="str">
            <v>RONAN E CLÁUDIO LTDA</v>
          </cell>
        </row>
        <row r="4286">
          <cell r="B4286" t="str">
            <v>IMOBILIARIA LAGO NORTE LTDA</v>
          </cell>
        </row>
        <row r="4287">
          <cell r="B4287" t="str">
            <v>ALOYSIO BRAGA DE OLIVEIRA</v>
          </cell>
        </row>
        <row r="4288">
          <cell r="B4288" t="str">
            <v>RIMA FERRAMENTAS E MAQUINAS LTDA</v>
          </cell>
        </row>
        <row r="4289">
          <cell r="B4289" t="str">
            <v>J. LOPES GONÇALVES POSTO LTDA</v>
          </cell>
        </row>
        <row r="4290">
          <cell r="B4290" t="str">
            <v>COTIMA COMERCIO DE TINTAS MACAE LTDA</v>
          </cell>
        </row>
        <row r="4291">
          <cell r="B4291" t="str">
            <v>ENGEMOLDE ENGENHARIA INDUSTRIA E COMERCI</v>
          </cell>
        </row>
        <row r="4292">
          <cell r="B4292" t="str">
            <v>CRISTÃO MATERIAIS DE CONSTRUÇÃO LTDA.</v>
          </cell>
        </row>
        <row r="4293">
          <cell r="B4293" t="str">
            <v>V.GARAMBONE PROJETOS E CONSULTORIA LTDA</v>
          </cell>
        </row>
        <row r="4294">
          <cell r="B4294" t="str">
            <v>POSTO DE GASOLINA DO POETA LTDA</v>
          </cell>
        </row>
        <row r="4295">
          <cell r="B4295" t="str">
            <v>14ª CIRCUNSCRIÇÃO DO REGISTRO CIVIL E TABELIONATO</v>
          </cell>
        </row>
        <row r="4296">
          <cell r="B4296" t="str">
            <v>ESCRITORIO DE TOPOGRAFIA,  AGRIMENSURA E COMÉRCIO LTDA</v>
          </cell>
        </row>
        <row r="4297">
          <cell r="B4297" t="str">
            <v>PADIL PECAS E ACESSORIOS LTDA</v>
          </cell>
        </row>
        <row r="4298">
          <cell r="B4298" t="str">
            <v>IND. E COM. DE ARTEFATOS DE CIMENTO BENFORT LTDA</v>
          </cell>
        </row>
        <row r="4299">
          <cell r="B4299" t="str">
            <v>MEGA - CONCRETO PRÉMOLDADO LTDA</v>
          </cell>
        </row>
        <row r="4300">
          <cell r="B4300" t="str">
            <v>MARTEL - ASSESSORIA DE TELECOMUNICACOES</v>
          </cell>
        </row>
        <row r="4301">
          <cell r="B4301" t="str">
            <v>AGELCOP SERVICOS GERAIS LTDA</v>
          </cell>
        </row>
        <row r="4302">
          <cell r="B4302" t="str">
            <v>PEDREIRA ITAPORANA LTDA</v>
          </cell>
        </row>
        <row r="4303">
          <cell r="B4303" t="str">
            <v>M.J. CONTATO ENGENHARIA LTDA - ME</v>
          </cell>
        </row>
        <row r="4304">
          <cell r="B4304" t="str">
            <v>POSTO DE ABASTECIMENTO FUNDÃO LTDA.</v>
          </cell>
        </row>
        <row r="4305">
          <cell r="B4305" t="str">
            <v>ITABIRA AGRO INDUSTRIAL S/A</v>
          </cell>
        </row>
        <row r="4306">
          <cell r="B4306" t="str">
            <v>ITABIRA AGRO INDUSTRIAL S/A</v>
          </cell>
        </row>
        <row r="4307">
          <cell r="B4307" t="str">
            <v>ITABIRA AGRO INDUSTRIAL S/A</v>
          </cell>
        </row>
        <row r="4308">
          <cell r="B4308" t="str">
            <v>ITABIRA AGRO-INDUSTRIAL S/A</v>
          </cell>
        </row>
        <row r="4309">
          <cell r="B4309" t="str">
            <v>CONTEK ENGENHARIA S.A</v>
          </cell>
        </row>
        <row r="4310">
          <cell r="B4310" t="str">
            <v>CONSTRUTORA MORAES LTDA</v>
          </cell>
        </row>
        <row r="4311">
          <cell r="B4311" t="str">
            <v>LUIZ REZENDE SALAZAR - ME</v>
          </cell>
        </row>
        <row r="4312">
          <cell r="B4312" t="str">
            <v>CONCRESUL CONCRETO SUL LTDA</v>
          </cell>
        </row>
        <row r="4313">
          <cell r="B4313" t="str">
            <v>MANGOTEC COM.DE MANGUEIRAS E EQUIPAMENTO</v>
          </cell>
        </row>
        <row r="4314">
          <cell r="B4314" t="str">
            <v>HP FERRAMENTAS LTDA</v>
          </cell>
        </row>
        <row r="4315">
          <cell r="B4315" t="str">
            <v>GAVEA'S HOUSE CONFEITARIA FINA LTDA</v>
          </cell>
        </row>
        <row r="4316">
          <cell r="B4316" t="str">
            <v>FERTEL IND.COM.ARTEFATOS DE FERRO LTDA</v>
          </cell>
        </row>
        <row r="4317">
          <cell r="B4317" t="str">
            <v>MADEIREIRA ITA DE CABO FRIO IND COM LTDA</v>
          </cell>
        </row>
        <row r="4318">
          <cell r="B4318" t="str">
            <v>EXPRESSO BOAS NOVAS LTDA</v>
          </cell>
        </row>
        <row r="4319">
          <cell r="B4319" t="str">
            <v>EXPRESSO BOAS NOVAS LTDA</v>
          </cell>
        </row>
        <row r="4320">
          <cell r="B4320" t="str">
            <v>KING AUTOMOTORES LTDA</v>
          </cell>
        </row>
        <row r="4321">
          <cell r="B4321" t="str">
            <v>ANTONIO AUTO PECAS LTDA</v>
          </cell>
        </row>
        <row r="4322">
          <cell r="B4322" t="str">
            <v>CONCREVIT- CONCRETO VITÓRIA LTDA</v>
          </cell>
        </row>
        <row r="4323">
          <cell r="B4323" t="str">
            <v>CONCRETO VITÓRIA LTDA</v>
          </cell>
        </row>
        <row r="4324">
          <cell r="B4324" t="str">
            <v>CONCREVIT - CONCRETO VITORIA LTDA</v>
          </cell>
        </row>
        <row r="4325">
          <cell r="B4325" t="str">
            <v>CONCREVIT CONCRETO VITORIA LTDA</v>
          </cell>
        </row>
        <row r="4326">
          <cell r="B4326" t="str">
            <v>INCOPRE ENGENHARIA E COMÉRCIO S.A.</v>
          </cell>
        </row>
        <row r="4327">
          <cell r="B4327" t="str">
            <v>POSTO IATE LTDA</v>
          </cell>
        </row>
        <row r="4328">
          <cell r="B4328" t="str">
            <v>NILDO ULTRAMAR &amp; CIA LTDA</v>
          </cell>
        </row>
        <row r="4329">
          <cell r="B4329" t="str">
            <v>POSTO PEDRA BRANCA LTDA</v>
          </cell>
        </row>
        <row r="4330">
          <cell r="B4330" t="str">
            <v>ITAPIMIRIM DISTRIBUIDORA DE PECAS LTDA</v>
          </cell>
        </row>
        <row r="4331">
          <cell r="B4331" t="str">
            <v>AGRO PEÇAS LTDA</v>
          </cell>
        </row>
        <row r="4332">
          <cell r="B4332" t="str">
            <v>ITABIRA-IND. E COM. DE CAL LTDA</v>
          </cell>
        </row>
        <row r="4333">
          <cell r="B4333" t="str">
            <v>RECAUCHUTADORA COLATINENSE S.A</v>
          </cell>
        </row>
        <row r="4334">
          <cell r="B4334" t="str">
            <v>D.DALLA PROD.SIDERÚRGICOS LTDA</v>
          </cell>
        </row>
        <row r="4335">
          <cell r="B4335" t="str">
            <v>D.DALLA PRODUTOS SIDERURGICOS LTDA</v>
          </cell>
        </row>
        <row r="4336">
          <cell r="B4336" t="str">
            <v>D.DALLA PRODUTOS SIDERÚRGICOS LTDA</v>
          </cell>
        </row>
        <row r="4337">
          <cell r="B4337" t="str">
            <v>TREVISO RIO VEÍCULOS LTDA</v>
          </cell>
        </row>
        <row r="4338">
          <cell r="B4338" t="str">
            <v>SERVICO TECNICO ESPECIALIZADO LTDA</v>
          </cell>
        </row>
        <row r="4339">
          <cell r="B4339" t="str">
            <v>A.Q. PEREIRA SANEAMENTO LTDA</v>
          </cell>
        </row>
        <row r="4340">
          <cell r="B4340" t="str">
            <v>ARTE KATO LUMINOSOS LTDA</v>
          </cell>
        </row>
        <row r="4341">
          <cell r="B4341" t="str">
            <v>ICALBAM IND.COMÉRCIO DE CAL BARRA MANSA LTDA</v>
          </cell>
        </row>
        <row r="4342">
          <cell r="B4342" t="str">
            <v>CONCREPRATA ARTEFATOS DE CIMENTO ARMADO LTDA</v>
          </cell>
        </row>
        <row r="4343">
          <cell r="B4343" t="str">
            <v>TRANSPORTADORA QUINZE DE JUNHO LTDA</v>
          </cell>
        </row>
        <row r="4344">
          <cell r="B4344" t="str">
            <v>J. J. M. AGROSERVIÇOS LTDA</v>
          </cell>
        </row>
        <row r="4345">
          <cell r="B4345" t="str">
            <v>NUTRIDEAL COMERCIAL LTDA</v>
          </cell>
        </row>
        <row r="4346">
          <cell r="B4346" t="str">
            <v>SIDER FUSARO IND.COM.PROD.SIDERURGICOS L</v>
          </cell>
        </row>
        <row r="4347">
          <cell r="B4347" t="str">
            <v>TRANSLOQ LOCADORA DE EQUIPAMENTOS LTDA</v>
          </cell>
        </row>
        <row r="4348">
          <cell r="B4348" t="str">
            <v>OLIVEIRA E OLIVEIRA BM TINTAS LTDA</v>
          </cell>
        </row>
        <row r="4349">
          <cell r="B4349" t="str">
            <v>MALUFE ARTEFATOS DE CIMENTO LTDA</v>
          </cell>
        </row>
        <row r="4350">
          <cell r="B4350" t="str">
            <v>ESPIGAO PALACE HOTEL</v>
          </cell>
        </row>
        <row r="4351">
          <cell r="B4351" t="str">
            <v>PARAFUSOS  FERR.MONTEIRO E SOUZA LTDA</v>
          </cell>
        </row>
        <row r="4352">
          <cell r="B4352" t="str">
            <v>C.D. TAVARES PNEUS LTDA</v>
          </cell>
        </row>
        <row r="4353">
          <cell r="B4353" t="str">
            <v>CCR COMERCIAL DE FERRAGENS LTDA</v>
          </cell>
        </row>
        <row r="4354">
          <cell r="B4354" t="str">
            <v>SUFAU MATERIAL DE CONSTRUÇÃO LTDA</v>
          </cell>
        </row>
        <row r="4355">
          <cell r="B4355" t="str">
            <v>MARCA PLANEJ.TÉC.CORRETAGEM DE SEGURO LTDA</v>
          </cell>
        </row>
        <row r="4356">
          <cell r="B4356" t="str">
            <v>COELHO &amp; ALBUQUERQUE LTDA</v>
          </cell>
        </row>
        <row r="4357">
          <cell r="B4357" t="str">
            <v>TRANSRIO CAMINHOES,ONIBUS,MAQ. E MOTORES LTDA</v>
          </cell>
        </row>
        <row r="4358">
          <cell r="B4358" t="str">
            <v>TECHNE ENGENHARIA LTDA</v>
          </cell>
        </row>
        <row r="4359">
          <cell r="B4359" t="str">
            <v>ROGÉRIO DE CASTRO RAMOS-ME</v>
          </cell>
        </row>
        <row r="4360">
          <cell r="B4360" t="str">
            <v>MECÂNICA DIESEL CAMPOS LTDA.</v>
          </cell>
        </row>
        <row r="4361">
          <cell r="B4361" t="str">
            <v>M.JOSE ARTEFATOS DE CIMENTO ARMADO</v>
          </cell>
        </row>
        <row r="4362">
          <cell r="B4362" t="str">
            <v>KILAJE IND. E COM. DE MATERIAIS DE CONSTRUÇÃO LTDA.</v>
          </cell>
        </row>
        <row r="4363">
          <cell r="B4363" t="str">
            <v>AIR PARTS EQUIPAMENTOS PNEMATICOS LTDA</v>
          </cell>
        </row>
        <row r="4364">
          <cell r="B4364" t="str">
            <v>CONCRETO REDIMIX DO BRASIL S/A</v>
          </cell>
        </row>
        <row r="4365">
          <cell r="B4365" t="str">
            <v>IEMMA COM.IND.EQUIPAMENTOS LTDA</v>
          </cell>
        </row>
        <row r="4366">
          <cell r="B4366" t="str">
            <v>POSTO SÃO FILIPE COM. REPRES. LTDA</v>
          </cell>
        </row>
        <row r="4367">
          <cell r="B4367" t="str">
            <v>CETHEL COMÉRCIO E SERVIÇOS LTDA</v>
          </cell>
        </row>
        <row r="4368">
          <cell r="B4368" t="str">
            <v>OSVALDO PERIM SUPERMERCADOS LTDA</v>
          </cell>
        </row>
        <row r="4369">
          <cell r="B4369" t="str">
            <v>REAL ARTES PUBLICIDADES LTDA</v>
          </cell>
        </row>
        <row r="4370">
          <cell r="B4370" t="str">
            <v>BAR RIO DE BOM JESUS LTDA</v>
          </cell>
        </row>
        <row r="4371">
          <cell r="B4371" t="str">
            <v>EDURIC COM.IND. DE ARTEFATOS DE CIMENTO LTDA</v>
          </cell>
        </row>
        <row r="4372">
          <cell r="B4372" t="str">
            <v>FIBROLAR - INDUSTRIA E COMERCIO DE MADEI</v>
          </cell>
        </row>
        <row r="4373">
          <cell r="B4373" t="str">
            <v>J.B. DE ANDRADE SOBRINHO IND.</v>
          </cell>
        </row>
        <row r="4374">
          <cell r="B4374" t="str">
            <v>BOMBAS INJETORAS PIRAÍ LTDA</v>
          </cell>
        </row>
        <row r="4375">
          <cell r="B4375" t="str">
            <v>MOVELAR MOVEIS E ELETRODOMESTICOS LTDA</v>
          </cell>
        </row>
        <row r="4376">
          <cell r="B4376" t="str">
            <v>VSD COMERCIAL S/A</v>
          </cell>
        </row>
        <row r="4377">
          <cell r="B4377" t="str">
            <v>POSTO FLORESTA - JOSE ATTILIO GAVA</v>
          </cell>
        </row>
        <row r="4378">
          <cell r="B4378" t="str">
            <v>MOVITRAM COM. E REPRESENTAÇÕES LTDA</v>
          </cell>
        </row>
        <row r="4379">
          <cell r="B4379" t="str">
            <v>CERÂMICA MONTE FORMOSO LTDA</v>
          </cell>
        </row>
        <row r="4380">
          <cell r="B4380" t="str">
            <v>SELTEC SEGURANCA ELETRONICA E TELECOMUNI</v>
          </cell>
        </row>
        <row r="4381">
          <cell r="B4381" t="str">
            <v>ULTRAPEL COMERCIO DE MATERIAL DE ESCRITO</v>
          </cell>
        </row>
        <row r="4382">
          <cell r="B4382" t="str">
            <v>RIOTEC COMÉRCIO E INDÚSTRIA DE EQUIPAMENTOS LTDA.</v>
          </cell>
        </row>
        <row r="4383">
          <cell r="B4383" t="str">
            <v>NUCLEAR BATERIAS AUTO ELETRICA LTDA</v>
          </cell>
        </row>
        <row r="4384">
          <cell r="B4384" t="str">
            <v>POSTO DE GASOLINA GALEGAO LTDA</v>
          </cell>
        </row>
        <row r="4385">
          <cell r="B4385" t="str">
            <v>HOTEIS E TURISMO OZORIO LTDA</v>
          </cell>
        </row>
        <row r="4386">
          <cell r="B4386" t="str">
            <v>FIVIBRAS ARTEFATOS DE FIBRA DE VIDRO LTD</v>
          </cell>
        </row>
        <row r="4387">
          <cell r="B4387" t="str">
            <v>AUTO PEÇAS SETE LAGOAS LTDA - ME</v>
          </cell>
        </row>
        <row r="4388">
          <cell r="B4388" t="str">
            <v>COMERCIAL TROYKA DE PARAFUSOS E ROLAMENTOS LTDA</v>
          </cell>
        </row>
        <row r="4389">
          <cell r="B4389" t="str">
            <v>CARVALHO &amp; CHAVES LTDA</v>
          </cell>
        </row>
        <row r="4390">
          <cell r="B4390" t="str">
            <v>KEEPING COMERCIO E REPRESENTACOES LTDA</v>
          </cell>
        </row>
        <row r="4391">
          <cell r="B4391" t="str">
            <v>ATLAM OFF-SHORE LTDA</v>
          </cell>
        </row>
        <row r="4392">
          <cell r="B4392" t="str">
            <v>COPIADORA CIDADE LTDA</v>
          </cell>
        </row>
        <row r="4393">
          <cell r="B4393" t="str">
            <v>E.E. DE CARVALHO LTDA</v>
          </cell>
        </row>
        <row r="4394">
          <cell r="B4394" t="str">
            <v>PADARIA E CONFEITARIA ANGELINA LTDA</v>
          </cell>
        </row>
        <row r="4395">
          <cell r="B4395" t="str">
            <v>PROTEL ADMINISTRACAO HOTELEIRA LTDA</v>
          </cell>
        </row>
        <row r="4396">
          <cell r="B4396" t="str">
            <v>INDÚSTRIA E COM. DE PEDRAS JUNDIÁ LTDA</v>
          </cell>
        </row>
        <row r="4397">
          <cell r="B4397" t="str">
            <v>BIBINHO REGULAGENS DE AUTOMÓVEIS LTDA</v>
          </cell>
        </row>
        <row r="4398">
          <cell r="B4398" t="str">
            <v>N. F. RIBEIRO &amp; CIA LTDA</v>
          </cell>
        </row>
        <row r="4399">
          <cell r="B4399" t="str">
            <v>EMPRESA DE MINERACAO FONTE LIMPA LTDA</v>
          </cell>
        </row>
        <row r="4400">
          <cell r="B4400" t="str">
            <v>CASARÃO LUSTRES LTDA</v>
          </cell>
        </row>
        <row r="4401">
          <cell r="B4401" t="str">
            <v>IND. COM. DECKER BRASIL LTDA</v>
          </cell>
        </row>
        <row r="4402">
          <cell r="B4402" t="str">
            <v>RIOPUMPEN COMÉRCIO E SERVIÇOS LTDA</v>
          </cell>
        </row>
        <row r="4403">
          <cell r="B4403" t="str">
            <v>FUNDAÇÃO PADRE LEONEL FRANÇA</v>
          </cell>
        </row>
        <row r="4404">
          <cell r="B4404" t="str">
            <v>MIRA ARTIGOS DE DESENHO E PAPELARIA LTDA</v>
          </cell>
        </row>
        <row r="4405">
          <cell r="B4405" t="str">
            <v>P.P. CORREA RAMOS</v>
          </cell>
        </row>
        <row r="4406">
          <cell r="B4406" t="str">
            <v>PORTAL MARICA COMERCIO DE MADEIRAS LTDA</v>
          </cell>
        </row>
        <row r="4407">
          <cell r="B4407" t="str">
            <v>ENGEBASE ENGENHARIA E FUNDAÇÕES LTDA</v>
          </cell>
        </row>
        <row r="4408">
          <cell r="B4408" t="str">
            <v>TINTAS EUROPA LTDA.</v>
          </cell>
        </row>
        <row r="4409">
          <cell r="B4409" t="str">
            <v>CARDAN RIO IND.COM. DE AUTO PECAS LTDA</v>
          </cell>
        </row>
        <row r="4410">
          <cell r="B4410" t="str">
            <v>LOJAS DAS CORREIAS LTDA</v>
          </cell>
        </row>
        <row r="4411">
          <cell r="B4411" t="str">
            <v>POSTO VIA 11 LTDA</v>
          </cell>
        </row>
        <row r="4412">
          <cell r="B4412" t="str">
            <v>GRANJA CORRIENTES AREAL LTDA</v>
          </cell>
        </row>
        <row r="4413">
          <cell r="B4413" t="str">
            <v>CARLOS DA SILVA CARDOSO</v>
          </cell>
        </row>
        <row r="4414">
          <cell r="B4414" t="str">
            <v>N.W. DO BRASIL MÁQUINAS E PLÁSTICOS LTDA</v>
          </cell>
        </row>
        <row r="4415">
          <cell r="B4415" t="str">
            <v>ADRIANO F. GRACA BORRACHAS E ACESSORIOS</v>
          </cell>
        </row>
        <row r="4416">
          <cell r="B4416" t="str">
            <v>CAFÉ E BAR ESTOQUE LTDA</v>
          </cell>
        </row>
        <row r="4417">
          <cell r="B4417" t="str">
            <v>LIVRARIA E PAPEL.ASSIS DE NOVA IGUACU LTDA</v>
          </cell>
        </row>
        <row r="4418">
          <cell r="B4418" t="str">
            <v>DISTRIBUIDORA CUMMINS LESTE LTDA</v>
          </cell>
        </row>
        <row r="4419">
          <cell r="B4419" t="str">
            <v>ORNATO S.A-IND. DE PISOS E AZULEJOS</v>
          </cell>
        </row>
        <row r="4420">
          <cell r="B4420" t="str">
            <v>CONSTRUTORA MONJARDIM MARQUES LTDA</v>
          </cell>
        </row>
        <row r="4421">
          <cell r="B4421" t="str">
            <v>POSTO E CHURRASCARIA ART LTDA</v>
          </cell>
        </row>
        <row r="4422">
          <cell r="B4422" t="str">
            <v>SUPEMA - SUPORTE PECAS PARA MAQUINAS LTD</v>
          </cell>
        </row>
        <row r="4423">
          <cell r="B4423" t="str">
            <v>TECNOCOOP INFORMÁTICA LTDA</v>
          </cell>
        </row>
        <row r="4424">
          <cell r="B4424" t="str">
            <v>MADEIRAO PADUA LTDA</v>
          </cell>
        </row>
        <row r="4425">
          <cell r="B4425" t="str">
            <v>HIDRO VÁCUO LIMPEZA LTDA</v>
          </cell>
        </row>
        <row r="4426">
          <cell r="B4426" t="str">
            <v>TRANSPORTES BELEM LTDA</v>
          </cell>
        </row>
        <row r="4427">
          <cell r="B4427" t="str">
            <v>POSTO FLORIANO LTDA</v>
          </cell>
        </row>
        <row r="4428">
          <cell r="B4428" t="str">
            <v>J.P. SILVA CARIMBOS</v>
          </cell>
        </row>
        <row r="4429">
          <cell r="B4429" t="str">
            <v>ELCILEI FRANCISCO GONCALVES - ME</v>
          </cell>
        </row>
        <row r="4430">
          <cell r="B4430" t="str">
            <v>UNITEMPER COMÉRCIO DE VIDROS LTDA</v>
          </cell>
        </row>
        <row r="4431">
          <cell r="B4431" t="str">
            <v>WANDERLEY HOOD ENGENHARIA LTDA</v>
          </cell>
        </row>
        <row r="4432">
          <cell r="B4432" t="str">
            <v>SANTO CRISTO COMÉRCIO LTDA</v>
          </cell>
        </row>
        <row r="4433">
          <cell r="B4433" t="str">
            <v>MIRAK ENGENHARIA LTDA</v>
          </cell>
        </row>
        <row r="4434">
          <cell r="B4434" t="str">
            <v>FERANT IND. E COMÉRCIO DE ROUPAS LTDA</v>
          </cell>
        </row>
        <row r="4435">
          <cell r="B4435" t="str">
            <v>IBRAVUM INDÚSTRIA E COMÉRCIO LTDA</v>
          </cell>
        </row>
        <row r="4436">
          <cell r="B4436" t="str">
            <v>FORTALEZA METAIS IND.COM. LTDA</v>
          </cell>
        </row>
        <row r="4437">
          <cell r="B4437" t="str">
            <v>GEFER-DISTR.MATERIAIS DE CONSTRUÇÃO LTDA</v>
          </cell>
        </row>
        <row r="4438">
          <cell r="B4438" t="str">
            <v>MAPEMA AUTO PEÇAS LTDA</v>
          </cell>
        </row>
        <row r="4439">
          <cell r="B4439" t="str">
            <v>POSTO CANCELA SERVIÇOS E COMÉRCIO LTDA</v>
          </cell>
        </row>
        <row r="4440">
          <cell r="B4440" t="str">
            <v>POSTO DE GASOLINA FIDELENSE LTDA</v>
          </cell>
        </row>
        <row r="4441">
          <cell r="B4441" t="str">
            <v>CONSTRUCON CONSTRUCAO,URBANISMO E CONSER</v>
          </cell>
        </row>
        <row r="4442">
          <cell r="B4442" t="str">
            <v>IND. E COM. DE PRE-MOLDADOS CRUZEIRO DO SUL LTDA</v>
          </cell>
        </row>
        <row r="4443">
          <cell r="B4443" t="str">
            <v>ENGELIDER CONSTRUTORA LTDA</v>
          </cell>
        </row>
        <row r="4444">
          <cell r="B4444" t="str">
            <v>REQUINTE BAR E LANCHONETE LTDA</v>
          </cell>
        </row>
        <row r="4445">
          <cell r="B4445" t="str">
            <v>CONECTUDO - PECAS E CONEXOES LTDA</v>
          </cell>
        </row>
        <row r="4446">
          <cell r="B4446" t="str">
            <v>SIMAR AUTO ELÉTRICA LTDA</v>
          </cell>
        </row>
        <row r="4447">
          <cell r="B4447" t="str">
            <v>DINDA PLANTAS E DECORAÇÕES LTDA</v>
          </cell>
        </row>
        <row r="4448">
          <cell r="B4448" t="str">
            <v>RÁPIDO MINEIRO LTDA</v>
          </cell>
        </row>
        <row r="4449">
          <cell r="B4449" t="str">
            <v>RÁPIDO MINEIRO LTDA</v>
          </cell>
        </row>
        <row r="4450">
          <cell r="B4450" t="str">
            <v>PROGEO GEOTECNICA LTDA</v>
          </cell>
        </row>
        <row r="4451">
          <cell r="B4451" t="str">
            <v>CASA RIO PAIVA DE BONSUCESSO PNEUS LTDA</v>
          </cell>
        </row>
        <row r="4452">
          <cell r="B4452" t="str">
            <v>M.L.N. JOÃO MERCEARIA E BAR</v>
          </cell>
        </row>
        <row r="4453">
          <cell r="B4453" t="str">
            <v>FONTEL TELEFONIA E TELEC. LTDA</v>
          </cell>
        </row>
        <row r="4454">
          <cell r="B4454" t="str">
            <v>LAJES PENTAGONO INDUSTRIA E COMERCIO LTD</v>
          </cell>
        </row>
        <row r="4455">
          <cell r="B4455" t="str">
            <v>PERFIL CONSULTORES EXECUTIVOS LTDA.</v>
          </cell>
        </row>
        <row r="4456">
          <cell r="B4456" t="str">
            <v>ELETROMIL COMERCIAL LTDA</v>
          </cell>
        </row>
        <row r="4457">
          <cell r="B4457" t="str">
            <v>COLLAR TINTAS LTDA</v>
          </cell>
        </row>
        <row r="4458">
          <cell r="B4458" t="str">
            <v>COLLAR TINTAS LTDA</v>
          </cell>
        </row>
        <row r="4459">
          <cell r="B4459" t="str">
            <v>COLLAR TINTAS LTDA</v>
          </cell>
        </row>
        <row r="4460">
          <cell r="B4460" t="str">
            <v>POSTO ORIENTE YPIRANGA LTDA</v>
          </cell>
        </row>
        <row r="4461">
          <cell r="B4461" t="str">
            <v>E.P. CARVALHO</v>
          </cell>
        </row>
        <row r="4462">
          <cell r="B4462" t="str">
            <v>NOCA AUTO PEÇAS LTDA ME</v>
          </cell>
        </row>
        <row r="4463">
          <cell r="B4463" t="str">
            <v>DIMEL DISTR.MATERIAL ELETRICO LTDA</v>
          </cell>
        </row>
        <row r="4464">
          <cell r="B4464" t="str">
            <v>HALLES DISTRIBUIDORA LTDA</v>
          </cell>
        </row>
        <row r="4465">
          <cell r="B4465" t="str">
            <v>ARARUAMA PNEUS LTDA</v>
          </cell>
        </row>
        <row r="4466">
          <cell r="B4466" t="str">
            <v>AURELIANO DOS SANTOS ARAUJO</v>
          </cell>
        </row>
        <row r="4467">
          <cell r="B4467" t="str">
            <v>BARROSO DE CASTRO MÁRMORES E GRANITOS LTDA</v>
          </cell>
        </row>
        <row r="4468">
          <cell r="B4468" t="str">
            <v>AUTO POSTO PISCA PISCA LTDA.</v>
          </cell>
        </row>
        <row r="4469">
          <cell r="B4469" t="str">
            <v>POSTO TRÊS AMIGOS LTDA</v>
          </cell>
        </row>
        <row r="4470">
          <cell r="B4470" t="str">
            <v>CONSTEC CONSULTORIA TECNICA LTDA</v>
          </cell>
        </row>
        <row r="4471">
          <cell r="B4471" t="str">
            <v>DIS-TRAN DISTRIB. E TRANSPORTADORA LTDA</v>
          </cell>
        </row>
        <row r="4472">
          <cell r="B4472" t="str">
            <v>PEDREIRA MARACANÃ LTDA</v>
          </cell>
        </row>
        <row r="4473">
          <cell r="B4473" t="str">
            <v>REOL CONSTRUTORA LTDA</v>
          </cell>
        </row>
        <row r="4474">
          <cell r="B4474" t="str">
            <v>DAVID´S COSTA BAR E RESTAURANTE LTDA.</v>
          </cell>
        </row>
        <row r="4475">
          <cell r="B4475" t="str">
            <v>COPESO TÉCNICA DE COMPRESSORES LTDA</v>
          </cell>
        </row>
        <row r="4476">
          <cell r="B4476" t="str">
            <v>UNIÃO DE ARARUAMA COM. DE CARNES LTDA</v>
          </cell>
        </row>
        <row r="4477">
          <cell r="B4477" t="str">
            <v>BAR E LANCHONETE GOIABAL LTDA</v>
          </cell>
        </row>
        <row r="4478">
          <cell r="B4478" t="str">
            <v>SCHANUEL FERRAMENTARIA E PLÁSTICOS LTDA</v>
          </cell>
        </row>
        <row r="4479">
          <cell r="B4479" t="str">
            <v>BRASÍLIA MAT. DE CONSTRUÇÃO LTDA</v>
          </cell>
        </row>
        <row r="4480">
          <cell r="B4480" t="str">
            <v>MONZA COMÉRCIO DE PETRÓLEO E DERIV. LTDA</v>
          </cell>
        </row>
        <row r="4481">
          <cell r="B4481" t="str">
            <v>TUVIBRA INDUSTRIAL E CONSTRUTORA S/A</v>
          </cell>
        </row>
        <row r="4482">
          <cell r="B4482" t="str">
            <v>MADEIRAS SÃO PEDRO LTDA</v>
          </cell>
        </row>
        <row r="4483">
          <cell r="B4483" t="str">
            <v>D.R. CAMPOS - ME</v>
          </cell>
        </row>
        <row r="4484">
          <cell r="B4484" t="str">
            <v>EMPRESA DE MINERACAO SERRAO LTDA</v>
          </cell>
        </row>
        <row r="4485">
          <cell r="B4485" t="str">
            <v>SAINT-GOBAIN CANALIZAÇÃO S/A</v>
          </cell>
        </row>
        <row r="4486">
          <cell r="B4486" t="str">
            <v>SAINT-GOBAIN CANALIZAÇÃO S/A.</v>
          </cell>
        </row>
        <row r="4487">
          <cell r="B4487" t="str">
            <v>SANEVIA - SANEAMENTO, ENGENHARIA E VIACA</v>
          </cell>
        </row>
        <row r="4488">
          <cell r="B4488" t="str">
            <v>HEAUMAQ LTDA</v>
          </cell>
        </row>
        <row r="4489">
          <cell r="B4489" t="str">
            <v>HEAUMAQ LTDA</v>
          </cell>
        </row>
        <row r="4490">
          <cell r="B4490" t="str">
            <v>FREIMOL FORNECEDORA DE FREIOS E MOLAS LTDA</v>
          </cell>
        </row>
        <row r="4491">
          <cell r="B4491" t="str">
            <v>REDE FLORIANO DE SERVICOS POSTO PILOTOS</v>
          </cell>
        </row>
        <row r="4492">
          <cell r="B4492" t="str">
            <v>POSTO ANO BOM LTDA</v>
          </cell>
        </row>
        <row r="4493">
          <cell r="B4493" t="str">
            <v>RUBBERTEC COMÉRCIO E SERVIÇOS LTDA</v>
          </cell>
        </row>
        <row r="4494">
          <cell r="B4494" t="str">
            <v>CONST. IMOB. PEDRO MELO LTDA</v>
          </cell>
        </row>
        <row r="4495">
          <cell r="B4495" t="str">
            <v>TECNOL EQUIPAMENTOS DE CONTROLE</v>
          </cell>
        </row>
        <row r="4496">
          <cell r="B4496" t="str">
            <v>PEDREIRA POMBAL LTDA</v>
          </cell>
        </row>
        <row r="4497">
          <cell r="B4497" t="str">
            <v>ELÉTRICA AFINAL LTDA</v>
          </cell>
        </row>
        <row r="4498">
          <cell r="B4498" t="str">
            <v>ELICON CANUTO DA SILVA</v>
          </cell>
        </row>
        <row r="4499">
          <cell r="B4499" t="str">
            <v>SOTRATOR PECAS EQUIPAMENTOS LTDA</v>
          </cell>
        </row>
        <row r="4500">
          <cell r="B4500" t="str">
            <v>PROGAB PROJETO E OBRA DE GABIOES LTDA</v>
          </cell>
        </row>
        <row r="4501">
          <cell r="B4501" t="str">
            <v>FORNECEDORA DE MAT. CONSTRUCAO MONTE SOL</v>
          </cell>
        </row>
        <row r="4502">
          <cell r="B4502" t="str">
            <v>CHURRASCARIA GAROUPA LTDA</v>
          </cell>
        </row>
        <row r="4503">
          <cell r="B4503" t="str">
            <v>NOVA ALDEIA INDÚSTRIA E COMÉRCIO LTDA-ME</v>
          </cell>
        </row>
        <row r="4504">
          <cell r="B4504" t="str">
            <v>A.D.DIOGO</v>
          </cell>
        </row>
        <row r="4505">
          <cell r="B4505" t="str">
            <v>MIRO'S COM. DE TUBOS E VÁLVULAS LTDA</v>
          </cell>
        </row>
        <row r="4506">
          <cell r="B4506" t="str">
            <v>SALAQUIEL ARSENIO DOS SANTOS</v>
          </cell>
        </row>
        <row r="4507">
          <cell r="B4507" t="str">
            <v>LANCHONETE RESENDE</v>
          </cell>
        </row>
        <row r="4508">
          <cell r="B4508" t="str">
            <v>OACIL MATERIAIS DE CONSTRUCAO LTDA</v>
          </cell>
        </row>
        <row r="4509">
          <cell r="B4509" t="str">
            <v>COMERCIAL E DIST. CODISPEL CONTROLES LTDA</v>
          </cell>
        </row>
        <row r="4510">
          <cell r="B4510" t="str">
            <v>PEDREIRA CAMPO REDONDO LTDA-EPP</v>
          </cell>
        </row>
        <row r="4511">
          <cell r="B4511" t="str">
            <v>GRÁFICA E EDITORA STAMPPA LTDA</v>
          </cell>
        </row>
        <row r="4512">
          <cell r="B4512" t="str">
            <v>POSTO LÍDER LTDA</v>
          </cell>
        </row>
        <row r="4513">
          <cell r="B4513" t="str">
            <v>QUEIROZ INDÚSTRIA E COMÉRCIO LTDA</v>
          </cell>
        </row>
        <row r="4514">
          <cell r="B4514" t="str">
            <v>PEDREIRA PRONTA ENTREGA LTDA</v>
          </cell>
        </row>
        <row r="4515">
          <cell r="B4515" t="str">
            <v>COTRAL COMÉRCIO DE TRATORES LTDA</v>
          </cell>
        </row>
        <row r="4516">
          <cell r="B4516" t="str">
            <v>CAMPOS ESQUADRIAS LTDA</v>
          </cell>
        </row>
        <row r="4517">
          <cell r="B4517" t="str">
            <v>SHAEN GRÁFICA E EDITORA LTDA</v>
          </cell>
        </row>
        <row r="4518">
          <cell r="B4518" t="str">
            <v>RODRIMA'C FERRAM.PEÇAS DE PRECISAO LTDA</v>
          </cell>
        </row>
        <row r="4519">
          <cell r="B4519" t="str">
            <v>POSTO SOUTO BAHIA LTDA.</v>
          </cell>
        </row>
        <row r="4520">
          <cell r="B4520" t="str">
            <v>PEDREIRA IMBOASSICA LTDA</v>
          </cell>
        </row>
        <row r="4521">
          <cell r="B4521" t="str">
            <v>IMPAR COMERCIO E REPRESENTACOES LTDA</v>
          </cell>
        </row>
        <row r="4522">
          <cell r="B4522" t="str">
            <v>SOCIEDADE AUTO ESPORTE LTDA</v>
          </cell>
        </row>
        <row r="4523">
          <cell r="B4523" t="str">
            <v>DISTR.DE ARTEF.DE BORRACHA DIABOL LTDA</v>
          </cell>
        </row>
        <row r="4524">
          <cell r="B4524" t="str">
            <v>LAFONTE MATERIAIS DE CONSTRUÇÃO LTDA</v>
          </cell>
        </row>
        <row r="4525">
          <cell r="B4525" t="str">
            <v>PEDREIRA ITERERE IND E COM LTDA</v>
          </cell>
        </row>
        <row r="4526">
          <cell r="B4526" t="str">
            <v>PALACE HOTEL LTDA.</v>
          </cell>
        </row>
        <row r="4527">
          <cell r="B4527" t="str">
            <v>CONFEITARIA FRANCESA LTDA</v>
          </cell>
        </row>
        <row r="4528">
          <cell r="B4528" t="str">
            <v>MECASOL TRATORES LTDA</v>
          </cell>
        </row>
        <row r="4529">
          <cell r="B4529" t="str">
            <v>CONSERJ SERV. ESPECIAIS CONSTR. LTDA.</v>
          </cell>
        </row>
        <row r="4530">
          <cell r="B4530" t="str">
            <v>TODAROLE HIDRAULICA MAQ.E FERRAMENTAS LT</v>
          </cell>
        </row>
        <row r="4531">
          <cell r="B4531" t="str">
            <v>K.R. AGÊNCIA DE VIAGENS LTDA</v>
          </cell>
        </row>
        <row r="4532">
          <cell r="B4532" t="str">
            <v>CASA MARCONE ELÉTRICA HIDRÁULICA LTDA</v>
          </cell>
        </row>
        <row r="4533">
          <cell r="B4533" t="str">
            <v>CONSTRUTORA CHAVES LTDA</v>
          </cell>
        </row>
        <row r="4534">
          <cell r="B4534" t="str">
            <v>ELETRO SOSSAI LTDA</v>
          </cell>
        </row>
        <row r="4535">
          <cell r="B4535" t="str">
            <v>NOR-TEC COMÉRCIO E INDÚSTRIA LTDA</v>
          </cell>
        </row>
        <row r="4536">
          <cell r="B4536" t="str">
            <v>CONCRETEL LTDA</v>
          </cell>
        </row>
        <row r="4537">
          <cell r="B4537" t="str">
            <v>REALEZA COM. E REP. DE ARTIGOS IND. LTDA</v>
          </cell>
        </row>
        <row r="4538">
          <cell r="B4538" t="str">
            <v>VIVIANA COMERCIO ARTIGOS INDUSTRIAIS LTD</v>
          </cell>
        </row>
        <row r="4539">
          <cell r="B4539" t="str">
            <v>JORGE CORRÊA LUQUEZ</v>
          </cell>
        </row>
        <row r="4540">
          <cell r="B4540" t="str">
            <v>VITORIANO DE BRITO</v>
          </cell>
        </row>
        <row r="4541">
          <cell r="B4541" t="str">
            <v>COLONIAL COMÉRCIO DE LUSTRES LTDA</v>
          </cell>
        </row>
        <row r="4542">
          <cell r="B4542" t="str">
            <v>MATERIAL DE CONSTRUÇÃO CASA DA PRAIA LTDA</v>
          </cell>
        </row>
        <row r="4543">
          <cell r="B4543" t="str">
            <v>MARJA COMERCIO E REPRESENTACOES LTDA</v>
          </cell>
        </row>
        <row r="4544">
          <cell r="B4544" t="str">
            <v>VIDRAÇARIA VIDROPAZ LTDA</v>
          </cell>
        </row>
        <row r="4545">
          <cell r="B4545" t="str">
            <v>PSP COMÉRCIO E REPRESENTAÇÕES LTDA</v>
          </cell>
        </row>
        <row r="4546">
          <cell r="B4546" t="str">
            <v>COMAL ENGENHARIA LTDA</v>
          </cell>
        </row>
        <row r="4547">
          <cell r="B4547" t="str">
            <v>SIND.DAS EMPRESAS DE TRANSP.PASSAGEIROS DE BARRA MANSA LTDA</v>
          </cell>
        </row>
        <row r="4548">
          <cell r="B4548" t="str">
            <v>POLIMIX CONCRETO LTDA</v>
          </cell>
        </row>
        <row r="4549">
          <cell r="B4549" t="str">
            <v>POLIMIX CONCRETO LTDA</v>
          </cell>
        </row>
        <row r="4550">
          <cell r="B4550" t="str">
            <v>POLIMIX CONCRETO LTDA</v>
          </cell>
        </row>
        <row r="4551">
          <cell r="B4551" t="str">
            <v>POLIMIX CONCRETO LTDA</v>
          </cell>
        </row>
        <row r="4552">
          <cell r="B4552" t="str">
            <v>POLIMIX CONCRETO LTDA</v>
          </cell>
        </row>
        <row r="4553">
          <cell r="B4553" t="str">
            <v>B.S. ENGENHARIA LTDA</v>
          </cell>
        </row>
        <row r="4554">
          <cell r="B4554" t="str">
            <v>J.L. DE CASTILHO</v>
          </cell>
        </row>
        <row r="4555">
          <cell r="B4555" t="str">
            <v>SANI SYSTEM-SISTEMAS DE SANEAMENTO LTDA</v>
          </cell>
        </row>
        <row r="4556">
          <cell r="B4556" t="str">
            <v>ARCTURO MATERIAS DE CONSTRUCAO LTDA</v>
          </cell>
        </row>
        <row r="4557">
          <cell r="B4557" t="str">
            <v>TRIMASA DERIVADOS DE PETRÓLEO</v>
          </cell>
        </row>
        <row r="4558">
          <cell r="B4558" t="str">
            <v>HOTEL PREF. MUNICIPAL DE S.A. DE PADUA</v>
          </cell>
        </row>
        <row r="4559">
          <cell r="B4559" t="str">
            <v>MATERIAIS DE CONSTRUÇÃO NELCYLÂNDIA LTDA</v>
          </cell>
        </row>
        <row r="4560">
          <cell r="B4560" t="str">
            <v>PREMAG SISTEMA DE CONSTRUCOES LTDA</v>
          </cell>
        </row>
        <row r="4561">
          <cell r="B4561" t="str">
            <v>CHERRY HOTEL LTDA - ME</v>
          </cell>
        </row>
        <row r="4562">
          <cell r="B4562" t="str">
            <v>FORNEC.MAT.IND. DE CIMENTO ARMADO CRUZEI</v>
          </cell>
        </row>
        <row r="4563">
          <cell r="B4563" t="str">
            <v>CERÂMICA COLONIAL LTDA</v>
          </cell>
        </row>
        <row r="4564">
          <cell r="B4564" t="str">
            <v>AUTO ELÉTRIC RENÊ LTDA</v>
          </cell>
        </row>
        <row r="4565">
          <cell r="B4565" t="str">
            <v>LANCHONETE STOP HERE LTDA</v>
          </cell>
        </row>
        <row r="4566">
          <cell r="B4566" t="str">
            <v>CONVEM MINERACAO LTDA</v>
          </cell>
        </row>
        <row r="4567">
          <cell r="B4567" t="str">
            <v>ATLÂNTICA ENGENHARIA E TERRAPLANAGEM LTDA</v>
          </cell>
        </row>
        <row r="4568">
          <cell r="B4568" t="str">
            <v>PETRAL PEÇAS P/TRATORES E MÁQUINAS LTDA</v>
          </cell>
        </row>
        <row r="4569">
          <cell r="B4569" t="str">
            <v>ERVAL PAULA LEAL</v>
          </cell>
        </row>
        <row r="4570">
          <cell r="B4570" t="str">
            <v>FÁBRICA ARQUITETURA LTDA</v>
          </cell>
        </row>
        <row r="4571">
          <cell r="B4571" t="str">
            <v>SUPER ALERT ELETRÔNICA LTDA</v>
          </cell>
        </row>
        <row r="4572">
          <cell r="B4572" t="str">
            <v>BAZAR ESPERANÇA DE ITAGUAÍ LTDA</v>
          </cell>
        </row>
        <row r="4573">
          <cell r="B4573" t="str">
            <v>ALCOM ALCANTARA COMERCIO PECAS E SERVICO</v>
          </cell>
        </row>
        <row r="4574">
          <cell r="B4574" t="str">
            <v>AUTO ELÉTRICA NILTINHO LTDA</v>
          </cell>
        </row>
        <row r="4575">
          <cell r="B4575" t="str">
            <v>FERRAL EQUIPAMENTOS INDUSTRIAIS LTDA</v>
          </cell>
        </row>
        <row r="4576">
          <cell r="B4576" t="str">
            <v>FERROVIA COMÉRCIO DE FERRO E AÇO LTDA</v>
          </cell>
        </row>
        <row r="4577">
          <cell r="B4577" t="str">
            <v>LINDOL INDÚSTRIA DE PRODS. DE LIMPEZA LTDA.</v>
          </cell>
        </row>
        <row r="4578">
          <cell r="B4578" t="str">
            <v>J.H. SATURNO DISTR DE MATERIAIS DE ESCR. E DE LIMPEZA LTDA</v>
          </cell>
        </row>
        <row r="4579">
          <cell r="B4579" t="str">
            <v>GRANOIL LTDA</v>
          </cell>
        </row>
        <row r="4580">
          <cell r="B4580" t="str">
            <v>LAMINAÇÃO GUANABARA LTDA.</v>
          </cell>
        </row>
        <row r="4581">
          <cell r="B4581" t="str">
            <v>LAMINACAO GUANABARA LTDA</v>
          </cell>
        </row>
        <row r="4582">
          <cell r="B4582" t="str">
            <v>POSTO THAYLUAN LTDA</v>
          </cell>
        </row>
        <row r="4583">
          <cell r="B4583" t="str">
            <v>TIME SERVICE RECURSOS HUMANOS LTDA</v>
          </cell>
        </row>
        <row r="4584">
          <cell r="B4584" t="str">
            <v>SO RETRO RIO DIVISAO HIDRAULICA LTDA</v>
          </cell>
        </row>
        <row r="4585">
          <cell r="B4585" t="str">
            <v>A.V. DA COSTA AÇOUGUE E MERCEARIA - ME</v>
          </cell>
        </row>
        <row r="4586">
          <cell r="B4586" t="str">
            <v>COM. DE CEREAIS PARANÁ DE MESQUITA LTDA</v>
          </cell>
        </row>
        <row r="4587">
          <cell r="B4587" t="str">
            <v>KOTRAC PEÇAS E ACESSÓRIOS LTDA</v>
          </cell>
        </row>
        <row r="4588">
          <cell r="B4588" t="str">
            <v>NOVA CAPOTARIA VIDRAÇARIA E ACESSÓRIOS LTDA</v>
          </cell>
        </row>
        <row r="4589">
          <cell r="B4589" t="str">
            <v>CAVAGUTI AUTO PEÇAS LTDA</v>
          </cell>
        </row>
        <row r="4590">
          <cell r="B4590" t="str">
            <v>OSTRÃO HOTEL LTDA.</v>
          </cell>
        </row>
        <row r="4591">
          <cell r="B4591" t="str">
            <v>JORJA INDÚSTRIA DE MÓVEIS LTDA - ME</v>
          </cell>
        </row>
        <row r="4592">
          <cell r="B4592" t="str">
            <v>G.R.F. BORRACHEIRO LTDA</v>
          </cell>
        </row>
        <row r="4593">
          <cell r="B4593" t="str">
            <v>GUTA STUDIO LTDA</v>
          </cell>
        </row>
        <row r="4594">
          <cell r="B4594" t="str">
            <v>BM CONSULTORES ASSOCIADOS LTDA</v>
          </cell>
        </row>
        <row r="4595">
          <cell r="B4595" t="str">
            <v>ALBRAN COM. DE SOLDAS E FERRAGENS LTDA</v>
          </cell>
        </row>
        <row r="4596">
          <cell r="B4596" t="str">
            <v>JOSÉ DE PAULA NEVES - ME</v>
          </cell>
        </row>
        <row r="4597">
          <cell r="B4597" t="str">
            <v>HIDRÁULICA VALE DO PARAÍBA LTDA</v>
          </cell>
        </row>
        <row r="4598">
          <cell r="B4598" t="str">
            <v>TRANSPORTE GENEROSO LTDA.</v>
          </cell>
        </row>
        <row r="4599">
          <cell r="B4599" t="str">
            <v>CARBAT DISTR.ASSESS.COM.DER. PETRÓLEO LTDA</v>
          </cell>
        </row>
        <row r="4600">
          <cell r="B4600" t="str">
            <v>MASTER MÁQUINAS E EQUIPAMENTOS LTDA</v>
          </cell>
        </row>
        <row r="4601">
          <cell r="B4601" t="str">
            <v>COMÉRCIO E REPRESENTAÇÕES TIGRE LTDA</v>
          </cell>
        </row>
        <row r="4602">
          <cell r="B4602" t="str">
            <v>CARBOVI COMERCIO DE PECAS LTDA</v>
          </cell>
        </row>
        <row r="4603">
          <cell r="B4603" t="str">
            <v>ANDAIMES RIO SERVIÇOS E COMÉRCIO LTDA</v>
          </cell>
        </row>
        <row r="4604">
          <cell r="B4604" t="str">
            <v>ANOX INDÚSTRIA E COMÉRCIO LTDA</v>
          </cell>
        </row>
        <row r="4605">
          <cell r="B4605" t="str">
            <v>POLIFIBRA ENG.DE PLÁSTICOS REFORÇADOS LTDA</v>
          </cell>
        </row>
        <row r="4606">
          <cell r="B4606" t="str">
            <v>COFERRO COM.IND.FERRO VILA KENNEDY LTDA</v>
          </cell>
        </row>
        <row r="4607">
          <cell r="B4607" t="str">
            <v>IND. ARTEF. DE CIMENTO ARMADO SENOGA LTDA</v>
          </cell>
        </row>
        <row r="4608">
          <cell r="B4608" t="str">
            <v>REMAR INDÚSTRIAS GRÁFICAS LTDA</v>
          </cell>
        </row>
        <row r="4609">
          <cell r="B4609" t="str">
            <v>ENGEMAR PROJETOS E CONSTRUÇÕES LTDA</v>
          </cell>
        </row>
        <row r="4610">
          <cell r="B4610" t="str">
            <v>BRASILAR COMERCIO E INDUSTRIA LTDA</v>
          </cell>
        </row>
        <row r="4611">
          <cell r="B4611" t="str">
            <v>CERÂMICA DENIMAR LTDA</v>
          </cell>
        </row>
        <row r="4612">
          <cell r="B4612" t="str">
            <v>MAYERHOFER &amp; TOLEDO ARQ. PLANEJAMENTO E CONSULTORIA LTDA</v>
          </cell>
        </row>
        <row r="4613">
          <cell r="B4613" t="str">
            <v>NELIMAR RIO CONSTRUTORA LTDA</v>
          </cell>
        </row>
        <row r="4614">
          <cell r="B4614" t="str">
            <v>EDIMAQ MAQUINAS E EQUIPAMENTOS P/ ESCRI</v>
          </cell>
        </row>
        <row r="4615">
          <cell r="B4615" t="str">
            <v>EDIMAQ/MµQUINAS E EQUIPAMENTOS P/ ESCRIT</v>
          </cell>
        </row>
        <row r="4616">
          <cell r="B4616" t="str">
            <v>EDIMAQ</v>
          </cell>
        </row>
        <row r="4617">
          <cell r="B4617" t="str">
            <v>REPROMAT-COM.MAT.REPRODUÇÃO LTDA</v>
          </cell>
        </row>
        <row r="4618">
          <cell r="B4618" t="str">
            <v>ROLAMENTOS ANGRA LTDA</v>
          </cell>
        </row>
        <row r="4619">
          <cell r="B4619" t="str">
            <v>DWA ELETROTÉCNICA LTDA</v>
          </cell>
        </row>
        <row r="4620">
          <cell r="B4620" t="str">
            <v>CERÂMICA BOM LAJOTA LTDA</v>
          </cell>
        </row>
        <row r="4621">
          <cell r="B4621" t="str">
            <v>EMPRESA DE MINERACAO ITACAL LTDA</v>
          </cell>
        </row>
        <row r="4622">
          <cell r="B4622" t="str">
            <v>MERCEDECK - AUTO PEÇAS LTDA</v>
          </cell>
        </row>
        <row r="4623">
          <cell r="B4623" t="str">
            <v>L.E. ANIBOLETE CARVALHEIRA- ME</v>
          </cell>
        </row>
        <row r="4624">
          <cell r="B4624" t="str">
            <v>ADEMIR FERRAGENS LTDA</v>
          </cell>
        </row>
        <row r="4625">
          <cell r="B4625" t="str">
            <v>POSTO ORION LTDA.</v>
          </cell>
        </row>
        <row r="4626">
          <cell r="B4626" t="str">
            <v>SERRARIA FLORESTA ITABAPOANA LTDA</v>
          </cell>
        </row>
        <row r="4627">
          <cell r="B4627" t="str">
            <v>GESSO CAMPOS LTDA</v>
          </cell>
        </row>
        <row r="4628">
          <cell r="B4628" t="str">
            <v>INDUSTRIA E COMERCIO APOLO LTDA</v>
          </cell>
        </row>
        <row r="4629">
          <cell r="B4629" t="str">
            <v>P. R. ROSA MERCEARIA ME</v>
          </cell>
        </row>
        <row r="4630">
          <cell r="B4630" t="str">
            <v>AUTO POSTO MARAMAR LTDA</v>
          </cell>
        </row>
        <row r="4631">
          <cell r="B4631" t="str">
            <v>RODORIO INDL.COML. IMPLEMENTOS DE TRANSPORTES LTDA</v>
          </cell>
        </row>
        <row r="4632">
          <cell r="B4632" t="str">
            <v>ARCY DIAS FERREIRA</v>
          </cell>
        </row>
        <row r="4633">
          <cell r="B4633" t="str">
            <v>PLENA EDITORA GRÁFICA LTDA</v>
          </cell>
        </row>
        <row r="4634">
          <cell r="B4634" t="str">
            <v>SEBASTIÃO MATERIAIS DE CONSTRUÇÃO LTDA</v>
          </cell>
        </row>
        <row r="4635">
          <cell r="B4635" t="str">
            <v>PERCALHADA AUTO PEÇAS E SERVIÇOS LTDA</v>
          </cell>
        </row>
        <row r="4636">
          <cell r="B4636" t="str">
            <v>POSTO QUISSAMAN LTDA</v>
          </cell>
        </row>
        <row r="4637">
          <cell r="B4637" t="str">
            <v>EJORAN-EDIT.JORNAIS REVISTAS AG.NOTÍCIAS</v>
          </cell>
        </row>
        <row r="4638">
          <cell r="B4638" t="str">
            <v>AÇORITA COMÉRCIO DE FERROS LTDA</v>
          </cell>
        </row>
        <row r="4639">
          <cell r="B4639" t="str">
            <v>EMPRESA DE MINERACAO ESTRELA LTDA</v>
          </cell>
        </row>
        <row r="4640">
          <cell r="B4640" t="str">
            <v>CABANA XUXU LANCHONETE LTDA</v>
          </cell>
        </row>
        <row r="4641">
          <cell r="B4641" t="str">
            <v>DIVE DISTRIBUIDORA DE VEÍCULOS LTDA</v>
          </cell>
        </row>
        <row r="4642">
          <cell r="B4642" t="str">
            <v>FERRAGENS CAMARGO E FILHOS LTDA</v>
          </cell>
        </row>
        <row r="4643">
          <cell r="B4643" t="str">
            <v>ERMINDOLPHO TRANSPORTE E TERRAPLENAGEM L</v>
          </cell>
        </row>
        <row r="4644">
          <cell r="B4644" t="str">
            <v>COMERCIAL RIO CLARO LTDA</v>
          </cell>
        </row>
        <row r="4645">
          <cell r="B4645" t="str">
            <v>POSTO E CHURRASCARIA ALELUIA LTDA</v>
          </cell>
        </row>
        <row r="4646">
          <cell r="B4646" t="str">
            <v>SEMAQ SERVIÇOS EM MÁQUINAS LTDA</v>
          </cell>
        </row>
        <row r="4647">
          <cell r="B4647" t="str">
            <v>SURF HOTEL LTDA</v>
          </cell>
        </row>
        <row r="4648">
          <cell r="B4648" t="str">
            <v>RGA INDÚSTRIA E COMÉRCIO LTDA</v>
          </cell>
        </row>
        <row r="4649">
          <cell r="B4649" t="str">
            <v>EXPRESSO PREDILETO COM. E TRANSPORTES LTDA</v>
          </cell>
        </row>
        <row r="4650">
          <cell r="B4650" t="str">
            <v>SIEL TELECOMUNICAÇÕES LTDA</v>
          </cell>
        </row>
        <row r="4651">
          <cell r="B4651" t="str">
            <v>AAA SULIMPRESS ARTES GRÁFICAS E CARIMBOS LTDA</v>
          </cell>
        </row>
        <row r="4652">
          <cell r="B4652" t="str">
            <v>BENEDITO E PAULA PAINEIS E COMERCIO LTDA</v>
          </cell>
        </row>
        <row r="4653">
          <cell r="B4653" t="str">
            <v>FORNECEDORA CHATUBA DE NILÓPOLIS LTDA</v>
          </cell>
        </row>
        <row r="4654">
          <cell r="B4654" t="str">
            <v>FORNECEDORA CHATUBA DE NILÓPOLIS LTDA</v>
          </cell>
        </row>
        <row r="4655">
          <cell r="B4655" t="str">
            <v>TRANSMANDI TRANSPORTE E AREIA LTDA</v>
          </cell>
        </row>
        <row r="4656">
          <cell r="B4656" t="str">
            <v>J.F.CARDOSO TRANSPORTE RODOVIÁRIO-ME</v>
          </cell>
        </row>
        <row r="4657">
          <cell r="B4657" t="str">
            <v>CUTELARIA E TABACARIA PONTO DOIS LTDA</v>
          </cell>
        </row>
        <row r="4658">
          <cell r="B4658" t="str">
            <v>CASA CORAIS MAT.CONSTRUCAO</v>
          </cell>
        </row>
        <row r="4659">
          <cell r="B4659" t="str">
            <v>DISTRIBUIDORA DE MAT.CONSTR. MANGARATIBA LTDA</v>
          </cell>
        </row>
        <row r="4660">
          <cell r="B4660" t="str">
            <v>A.G. RIBEIRO MERCEARIA LTDA</v>
          </cell>
        </row>
        <row r="4661">
          <cell r="B4661" t="str">
            <v>INTER-GLOBAL TRANSPORTES DO BRASIL LTDA</v>
          </cell>
        </row>
        <row r="4662">
          <cell r="B4662" t="str">
            <v>DOKA BRASIL FORMAS PARA CONCRETO LTDA</v>
          </cell>
        </row>
        <row r="4663">
          <cell r="B4663" t="str">
            <v>DOKA BRASIL FÔRMAS PARA CONCRETO LTDA</v>
          </cell>
        </row>
        <row r="4664">
          <cell r="B4664" t="str">
            <v>ÁUREA SEGUROS</v>
          </cell>
        </row>
        <row r="4665">
          <cell r="B4665" t="str">
            <v>TEC-TEMP REFRIGERACAO LTDA</v>
          </cell>
        </row>
        <row r="4666">
          <cell r="B4666" t="str">
            <v>P.&amp; W. ARTES GRÁFICAS LTDA</v>
          </cell>
        </row>
        <row r="4667">
          <cell r="B4667" t="str">
            <v>NEW SERVICE GRAPHIC LTDA.</v>
          </cell>
        </row>
        <row r="4668">
          <cell r="B4668" t="str">
            <v>SERPEN SERVICOS E PROJETOS DE ENGENHARIA</v>
          </cell>
        </row>
        <row r="4669">
          <cell r="B4669" t="str">
            <v>PERISCÓPIO EQUIP. OPTRÔNICOS LTDA</v>
          </cell>
        </row>
        <row r="4670">
          <cell r="B4670" t="str">
            <v>CONSPEL CONSTR.PREST.SERVIÇO LTDA</v>
          </cell>
        </row>
        <row r="4671">
          <cell r="B4671" t="str">
            <v>O PARAFUSO DE SANTA CRUZ LTDA</v>
          </cell>
        </row>
        <row r="4672">
          <cell r="B4672" t="str">
            <v>CHURRASCARIA LANCHONETE POVÃO LTDA</v>
          </cell>
        </row>
        <row r="4673">
          <cell r="B4673" t="str">
            <v>GEOLOGUS ENGENHARIA LTDA</v>
          </cell>
        </row>
        <row r="4674">
          <cell r="B4674" t="str">
            <v>A.D.M. PETRÓLEO E DERIVADOS LTDA.</v>
          </cell>
        </row>
        <row r="4675">
          <cell r="B4675" t="str">
            <v>PROJETA ENGENHARIA LTDA</v>
          </cell>
        </row>
        <row r="4676">
          <cell r="B4676" t="str">
            <v>AR-BRASIL COMPRESSORES</v>
          </cell>
        </row>
        <row r="4677">
          <cell r="B4677" t="str">
            <v>L.CENTURIONE SCOTTO REPRESENTAÇÕES LTDA</v>
          </cell>
        </row>
        <row r="4678">
          <cell r="B4678" t="str">
            <v>PACI CONSTRUÇÕES LTDA</v>
          </cell>
        </row>
        <row r="4679">
          <cell r="B4679" t="str">
            <v>MERCEDANIA PECAS LTDA</v>
          </cell>
        </row>
        <row r="4680">
          <cell r="B4680" t="str">
            <v>BADÚ BAR E MERCEARIA LTDA - ME</v>
          </cell>
        </row>
        <row r="4681">
          <cell r="B4681" t="str">
            <v>CLÍNICA RADIOLÓGICA ALCIDES LOPES LTDA</v>
          </cell>
        </row>
        <row r="4682">
          <cell r="B4682" t="str">
            <v>TECMA TECNOLOGIA EM MEIO AMBIENTE LTDA</v>
          </cell>
        </row>
        <row r="4683">
          <cell r="B4683" t="str">
            <v>POSTO GUITY LTDA</v>
          </cell>
        </row>
        <row r="4684">
          <cell r="B4684" t="str">
            <v>MAXPEL DISTR.DE INFORM.E PAPELARIA LTDA</v>
          </cell>
        </row>
        <row r="4685">
          <cell r="B4685" t="str">
            <v>POSTO GUANABARA LTDA</v>
          </cell>
        </row>
        <row r="4686">
          <cell r="B4686" t="str">
            <v>A. MOTA &amp; IRMÃOS LTDA</v>
          </cell>
        </row>
        <row r="4687">
          <cell r="B4687" t="str">
            <v>GRAFICA FALCAO LTDA</v>
          </cell>
        </row>
        <row r="4688">
          <cell r="B4688" t="str">
            <v>CISPEL EMPRESA DE MINERACAO LTDA</v>
          </cell>
        </row>
        <row r="4689">
          <cell r="B4689" t="str">
            <v>ELETRICIDADE GUAIBA LTDA</v>
          </cell>
        </row>
        <row r="4690">
          <cell r="B4690" t="str">
            <v>SIGIL SOCIEDADE INDUSTRIAL DE GRANITOS L</v>
          </cell>
        </row>
        <row r="4691">
          <cell r="B4691" t="str">
            <v>CURI ENGENHARIA LTDA</v>
          </cell>
        </row>
        <row r="4692">
          <cell r="B4692" t="str">
            <v>CASA DAS BOMBAS LTDA</v>
          </cell>
        </row>
        <row r="4693">
          <cell r="B4693" t="str">
            <v>RUBEM CARVALHO - ME</v>
          </cell>
        </row>
        <row r="4694">
          <cell r="B4694" t="str">
            <v>SERGIO JOAO PEREIRA DA SILVA</v>
          </cell>
        </row>
        <row r="4695">
          <cell r="B4695" t="str">
            <v>CENTELHA COMERCIO E REPRESENTACOES LTDA</v>
          </cell>
        </row>
        <row r="4696">
          <cell r="B4696" t="str">
            <v>CENTELHA COMERCIAL ELÉTRICA LTDA</v>
          </cell>
        </row>
        <row r="4697">
          <cell r="B4697" t="str">
            <v>SÉRGIO MOREIRA ENGENHARIA PROJ.CONS.LTDA</v>
          </cell>
        </row>
        <row r="4698">
          <cell r="B4698" t="str">
            <v>FLUMINAUTO LTDA</v>
          </cell>
        </row>
        <row r="4699">
          <cell r="B4699" t="str">
            <v>AFIZON REVESTIMENTOS DE AMBIENTES GRUNERPI LTDA</v>
          </cell>
        </row>
        <row r="4700">
          <cell r="B4700" t="str">
            <v>AUTO POSTO CIGANO LTDA</v>
          </cell>
        </row>
        <row r="4701">
          <cell r="B4701" t="str">
            <v>MAX CÓPIAS LTDA</v>
          </cell>
        </row>
        <row r="4702">
          <cell r="B4702" t="str">
            <v>SERRAMAR COMÉRCIO DE COMBUSTÍVEIS LTDA</v>
          </cell>
        </row>
        <row r="4703">
          <cell r="B4703" t="str">
            <v>GINAMAR COMERCIO DE PANOS</v>
          </cell>
        </row>
        <row r="4704">
          <cell r="B4704" t="str">
            <v>COND. RIO HOTEL RESIDENCE</v>
          </cell>
        </row>
        <row r="4705">
          <cell r="B4705" t="str">
            <v>CONFART LTDA.</v>
          </cell>
        </row>
        <row r="4706">
          <cell r="B4706" t="str">
            <v>IBRATA MINERAÇÃO LTDA</v>
          </cell>
        </row>
        <row r="4707">
          <cell r="B4707" t="str">
            <v>IBRATA MINERACAO LTDA</v>
          </cell>
        </row>
        <row r="4708">
          <cell r="B4708" t="str">
            <v>BENÍCIO ILUSTRAÇÕES E PROD.ARTÍSTICAS LTDA</v>
          </cell>
        </row>
        <row r="4709">
          <cell r="B4709" t="str">
            <v>PROCART PAPELARIA E PRESENTES LTDA</v>
          </cell>
        </row>
        <row r="4710">
          <cell r="B4710" t="str">
            <v>ARQUIPLAN ARQUITETURA E PLANEJAMENTO LTDA</v>
          </cell>
        </row>
        <row r="4711">
          <cell r="B4711" t="str">
            <v>E. VIEIRA DA SILVA EMPREITEIRA-ME</v>
          </cell>
        </row>
        <row r="4712">
          <cell r="B4712" t="str">
            <v>J.A TERRAPLANAGEM LTDA</v>
          </cell>
        </row>
        <row r="4713">
          <cell r="B4713" t="str">
            <v>META SERVIÇOS TÉCNICOS LTDA</v>
          </cell>
        </row>
        <row r="4714">
          <cell r="B4714" t="str">
            <v>CHAVERAUTO CHAVEIRO DE AUTO LTDA</v>
          </cell>
        </row>
        <row r="4715">
          <cell r="B4715" t="str">
            <v>RSC TRAVEL SERVICE</v>
          </cell>
        </row>
        <row r="4716">
          <cell r="B4716" t="str">
            <v>TONIFOTO SOM LTDA</v>
          </cell>
        </row>
        <row r="4717">
          <cell r="B4717" t="str">
            <v>TONIFOTO</v>
          </cell>
        </row>
        <row r="4718">
          <cell r="B4718" t="str">
            <v>DRB AR CONDICIONADO LTDA</v>
          </cell>
        </row>
        <row r="4719">
          <cell r="B4719" t="str">
            <v>TECNOMOVEL INDÚSTRIA, COMÉRCIO E SERVIÇOS LTDA.</v>
          </cell>
        </row>
        <row r="4720">
          <cell r="B4720" t="str">
            <v>DIVIESC DIVISÕES E DECORAÇÕES PARA ESCRITÓRIO LTDA.</v>
          </cell>
        </row>
        <row r="4721">
          <cell r="B4721" t="str">
            <v>ARTES GRAFICAS ALMIR LTDA</v>
          </cell>
        </row>
        <row r="4722">
          <cell r="B4722" t="str">
            <v>O. CARVALHAIS POSTO DE GASOLINA</v>
          </cell>
        </row>
        <row r="4723">
          <cell r="B4723" t="str">
            <v>FORNECEDORA ELETRO E HIDRAULICA BRAGA LTDA</v>
          </cell>
        </row>
        <row r="4724">
          <cell r="B4724" t="str">
            <v>TECNOBRE COMERCIO E REPRESENTACOES LTDA</v>
          </cell>
        </row>
        <row r="4725">
          <cell r="B4725" t="str">
            <v>F. HERLANDO BEZERRA - ME</v>
          </cell>
        </row>
        <row r="4726">
          <cell r="B4726" t="str">
            <v>SUBURBANA EMPREITEIRA DE OBRAS LTDA</v>
          </cell>
        </row>
        <row r="4727">
          <cell r="B4727" t="str">
            <v>POSTO GROTÃO LTDA</v>
          </cell>
        </row>
        <row r="4728">
          <cell r="B4728" t="str">
            <v>SPAR PREMOLDADOS DE CONCRETO LTDA</v>
          </cell>
        </row>
        <row r="4729">
          <cell r="B4729" t="str">
            <v>MECÂNICA RP LTDA</v>
          </cell>
        </row>
        <row r="4730">
          <cell r="B4730" t="str">
            <v>VEIGUÁ DIESEL COMERCIAL E DISTRIBUIDORA LTDA</v>
          </cell>
        </row>
        <row r="4731">
          <cell r="B4731" t="str">
            <v>HOTEL TURISMO LE MAZOT SURMER LTDA</v>
          </cell>
        </row>
        <row r="4732">
          <cell r="B4732" t="str">
            <v>FLORAO MATERIAIS DE CONSTRUCAO LTDA</v>
          </cell>
        </row>
        <row r="4733">
          <cell r="B4733" t="str">
            <v>CONSTRUTÉC LTDA S/C</v>
          </cell>
        </row>
        <row r="4734">
          <cell r="B4734" t="str">
            <v>C. BARCELOS - ME</v>
          </cell>
        </row>
        <row r="4735">
          <cell r="B4735" t="str">
            <v>BAHIENSE &amp; CIA LTDA</v>
          </cell>
        </row>
        <row r="4736">
          <cell r="B4736" t="str">
            <v>PLACAS SALES LTDA</v>
          </cell>
        </row>
        <row r="4737">
          <cell r="B4737" t="str">
            <v>POLICLÍNICA SERVIÇOS MÉDICOS LTDA</v>
          </cell>
        </row>
        <row r="4738">
          <cell r="B4738" t="str">
            <v>TNF TRANSPORTADORA NORTE FLUMINENSE LTDA</v>
          </cell>
        </row>
        <row r="4739">
          <cell r="B4739" t="str">
            <v>RICARDO DOS SANTOS ABREU-ME</v>
          </cell>
        </row>
        <row r="4740">
          <cell r="B4740" t="str">
            <v>FABRICA DE TELAS GUARA COMERCIO E INDUST</v>
          </cell>
        </row>
        <row r="4741">
          <cell r="B4741" t="str">
            <v>LANCHONETE AMARALINA LTDA</v>
          </cell>
        </row>
        <row r="4742">
          <cell r="B4742" t="str">
            <v>AUTO MECÂNICA BOM TEMPO LTDA</v>
          </cell>
        </row>
        <row r="4743">
          <cell r="B4743" t="str">
            <v>METRAL EMPRESA DE TRANSPORTES LTDA</v>
          </cell>
        </row>
        <row r="4744">
          <cell r="B4744" t="str">
            <v>EMBRAVAL EMPRESA BRASILEIRA CONEXOES LTD</v>
          </cell>
        </row>
        <row r="4745">
          <cell r="B4745" t="str">
            <v>HELION PÓVOA PESQUISAS PATOLÓGICAS S/A</v>
          </cell>
        </row>
        <row r="4746">
          <cell r="B4746" t="str">
            <v>NACIONAL ENGECONSULT ENGENHARIA LTDA</v>
          </cell>
        </row>
        <row r="4747">
          <cell r="B4747" t="str">
            <v>IPEPAM-IND. PEDRAS PADUA MIRACEMA LTDA</v>
          </cell>
        </row>
        <row r="4748">
          <cell r="B4748" t="str">
            <v>CHURRASCARIA MAMINHA DE OURO LTDA</v>
          </cell>
        </row>
        <row r="4749">
          <cell r="B4749" t="str">
            <v>ITALIA VEÍCULOS LTDA</v>
          </cell>
        </row>
        <row r="4750">
          <cell r="B4750" t="str">
            <v>ARSENAL TERRAPLENAGEM LTDA</v>
          </cell>
        </row>
        <row r="4751">
          <cell r="B4751" t="str">
            <v>CARTÓRIO DO 5º DISTRITO DE SÃO GONÇALO</v>
          </cell>
        </row>
        <row r="4752">
          <cell r="B4752" t="str">
            <v>TERRAPLENAGEM IND.COM.CARNEIRO PRATA LTDA</v>
          </cell>
        </row>
        <row r="4753">
          <cell r="B4753" t="str">
            <v>J.PINTO BORRACHEIRO</v>
          </cell>
        </row>
        <row r="4754">
          <cell r="B4754" t="str">
            <v>A PODEROZA MAQUINAS E FERRAGENS LTDA</v>
          </cell>
        </row>
        <row r="4755">
          <cell r="B4755" t="str">
            <v>CAFE E BAR OVARENSE LTDA</v>
          </cell>
        </row>
        <row r="4756">
          <cell r="B4756" t="str">
            <v>METALÚRGICA PROAÇO LTDA.</v>
          </cell>
        </row>
        <row r="4757">
          <cell r="B4757" t="str">
            <v xml:space="preserve"> ESTORIL PARAFUSOS E PEÇAS LTDA</v>
          </cell>
        </row>
        <row r="4758">
          <cell r="B4758" t="str">
            <v>ABRAHÃO BELÉM &amp; CIA LTDA</v>
          </cell>
        </row>
        <row r="4759">
          <cell r="B4759" t="str">
            <v>FOTORAMA DO BRASIL LTDA</v>
          </cell>
        </row>
        <row r="4760">
          <cell r="B4760" t="str">
            <v>LANCHONETE SCALI LTDA</v>
          </cell>
        </row>
        <row r="4761">
          <cell r="B4761" t="str">
            <v>GUANPER-TRANSDIFER MAQ.COM.IND.LTDA.</v>
          </cell>
        </row>
        <row r="4762">
          <cell r="B4762" t="str">
            <v>XANDRELAR CONSTRUÇÕES LTDA</v>
          </cell>
        </row>
        <row r="4763">
          <cell r="B4763" t="str">
            <v>PONTO DE LUZ COMERCIAL LTDA</v>
          </cell>
        </row>
        <row r="4764">
          <cell r="B4764" t="str">
            <v>UBU HOTÉIS E TURISMO S/A</v>
          </cell>
        </row>
        <row r="4765">
          <cell r="B4765" t="str">
            <v>TENGEL TECNICA DE ENGENHARIA LTDA</v>
          </cell>
        </row>
        <row r="4766">
          <cell r="B4766" t="str">
            <v>12º OFÍCIO DE NOTAS</v>
          </cell>
        </row>
        <row r="4767">
          <cell r="B4767" t="str">
            <v>4º TABELIONATO DE NOTAS DO RIO DE JANEIRO</v>
          </cell>
        </row>
        <row r="4768">
          <cell r="B4768" t="str">
            <v>CARTORIO 11º OFICIO DE NOTAS</v>
          </cell>
        </row>
        <row r="4769">
          <cell r="B4769" t="str">
            <v>LEFEBVRE ENGENHARIA</v>
          </cell>
        </row>
        <row r="4770">
          <cell r="B4770" t="str">
            <v>COAZE COMERCIAL AZEVEDO LTDA</v>
          </cell>
        </row>
        <row r="4771">
          <cell r="B4771" t="str">
            <v>QUIMISA - GALVANIZAÇÃO LTDA.</v>
          </cell>
        </row>
        <row r="4772">
          <cell r="B4772" t="str">
            <v>RIO DIESEL VEÍCULOS E PEÇAS S.A</v>
          </cell>
        </row>
        <row r="4773">
          <cell r="B4773" t="str">
            <v>SERRARIA SAO BERNARDO LTDA</v>
          </cell>
        </row>
        <row r="4774">
          <cell r="B4774" t="str">
            <v>SERRARIA LÍDER DE IGUAÇU LTDA</v>
          </cell>
        </row>
        <row r="4775">
          <cell r="B4775" t="str">
            <v>MORSING CABOS DE AÇO LTDA</v>
          </cell>
        </row>
        <row r="4776">
          <cell r="B4776" t="str">
            <v>ESAM - EMPRESA SANTO ANTONIO DE MINERACAO</v>
          </cell>
        </row>
        <row r="4777">
          <cell r="B4777" t="str">
            <v>CERÂMICA VULCÃO LTDA</v>
          </cell>
        </row>
        <row r="4778">
          <cell r="B4778" t="str">
            <v>FILIPE MATERIAL DE CONSTRUÇÃO LTDA</v>
          </cell>
        </row>
        <row r="4779">
          <cell r="B4779" t="str">
            <v>AGUAS MINERAIS NATURAIS LTDA</v>
          </cell>
        </row>
        <row r="4780">
          <cell r="B4780" t="str">
            <v>CASA AMAZONAS DE FERRAGENS LTDA</v>
          </cell>
        </row>
        <row r="4781">
          <cell r="B4781" t="str">
            <v>PEDREIRA SÃO PEDRO LTDA</v>
          </cell>
        </row>
        <row r="4782">
          <cell r="B4782" t="str">
            <v>USIMECA USINA MECANICA CARIOCA S/A</v>
          </cell>
        </row>
        <row r="4783">
          <cell r="B4783" t="str">
            <v>PEDREIRA VIGNE LTDA</v>
          </cell>
        </row>
        <row r="4784">
          <cell r="B4784" t="str">
            <v>SUPERMERCADOS ALTO DA POSSE LTDA</v>
          </cell>
        </row>
        <row r="4785">
          <cell r="B4785" t="str">
            <v>GRAN LOC LOCAÇÃO E MANUTENÇÃO LTDA3</v>
          </cell>
        </row>
        <row r="4786">
          <cell r="B4786" t="str">
            <v>CAFÉ E BAR SÃO TOMÉ LTDA.</v>
          </cell>
        </row>
        <row r="4787">
          <cell r="B4787" t="str">
            <v>MADEIREIRA RONDONIA LTDA</v>
          </cell>
        </row>
        <row r="4788">
          <cell r="B4788" t="str">
            <v>POSTO DE GASOLINA TIO LUIZ LTDA</v>
          </cell>
        </row>
        <row r="4789">
          <cell r="B4789" t="str">
            <v>EQUITRAMA PECAS E EQUIPAMENTOS LTDA</v>
          </cell>
        </row>
        <row r="4790">
          <cell r="B4790" t="str">
            <v>PAULO SHOPING MOV.ESCRITORIO LTDA</v>
          </cell>
        </row>
        <row r="4791">
          <cell r="B4791" t="str">
            <v>PAULO SHOPPING MàVEIS DE ESCRITàRIO LTDA</v>
          </cell>
        </row>
        <row r="4792">
          <cell r="B4792" t="str">
            <v>PAULO SHOPPING - MOVEIS DE ESCRITORIO LT</v>
          </cell>
        </row>
        <row r="4793">
          <cell r="B4793" t="str">
            <v>ELETRO Z COMERCIAL LTDA</v>
          </cell>
        </row>
        <row r="4794">
          <cell r="B4794" t="str">
            <v>ITOI-RIO IND.COM.EQUIP.ELETRÔNICOS LTDA</v>
          </cell>
        </row>
        <row r="4795">
          <cell r="B4795" t="str">
            <v>ARTEFATOS DE CIMENTO PALEJO LTDA-ME</v>
          </cell>
        </row>
        <row r="4796">
          <cell r="B4796" t="str">
            <v>ANITA DA SILVA SANTANA</v>
          </cell>
        </row>
        <row r="4797">
          <cell r="B4797" t="str">
            <v>POSTO DE GASOLINA MARAJOARA LTDA</v>
          </cell>
        </row>
        <row r="4798">
          <cell r="B4798" t="str">
            <v>N.M. TANNOS - ME</v>
          </cell>
        </row>
        <row r="4799">
          <cell r="B4799" t="str">
            <v>CASA DAS FECHADURAS DE NITERÓI LTDA</v>
          </cell>
        </row>
        <row r="4800">
          <cell r="B4800" t="str">
            <v>PEDRAS DECORATIVAS SÃO RAPHAEL LTDA</v>
          </cell>
        </row>
        <row r="4801">
          <cell r="B4801" t="str">
            <v>HESSEL LOCACAO DE EQUIPAMENTOS LTDA</v>
          </cell>
        </row>
        <row r="4802">
          <cell r="B4802" t="str">
            <v>ERWIL CONSTRUCOES LTDA</v>
          </cell>
        </row>
        <row r="4803">
          <cell r="B4803" t="str">
            <v>ZEBRINI MATERIAL DE CONSTRUÇÃO LTDA</v>
          </cell>
        </row>
        <row r="4804">
          <cell r="B4804" t="str">
            <v>PAIVA EXTRACAO COM. DE PEDREIRA LTDA</v>
          </cell>
        </row>
        <row r="4805">
          <cell r="B4805" t="str">
            <v>FERROLAJE ARTEFATOS DE CIMENTO LTDA</v>
          </cell>
        </row>
        <row r="4806">
          <cell r="B4806" t="str">
            <v>AUTO PECAS DOCINHO LTDA.</v>
          </cell>
        </row>
        <row r="4807">
          <cell r="B4807" t="str">
            <v>WMV INDUSTRIAS SERIGRAFICAS LTDA</v>
          </cell>
        </row>
        <row r="4808">
          <cell r="B4808" t="str">
            <v>CHACARA DANTAS LTDA</v>
          </cell>
        </row>
        <row r="4809">
          <cell r="B4809" t="str">
            <v>HOTEL BRAGA LTDA.</v>
          </cell>
        </row>
        <row r="4810">
          <cell r="B4810" t="str">
            <v>AGON EQUIPAMENTOS INDUSTRIAIS LTDA</v>
          </cell>
        </row>
        <row r="4811">
          <cell r="B4811" t="str">
            <v>POTIGUAR ENGENHARIA E COMERCIO LTDA</v>
          </cell>
        </row>
        <row r="4812">
          <cell r="B4812" t="str">
            <v>ACIMEM INDÚSTRIA E COMÉRCIO LTDA - ME</v>
          </cell>
        </row>
        <row r="4813">
          <cell r="B4813" t="str">
            <v>FERAÇO COMERCIAL LTDA</v>
          </cell>
        </row>
        <row r="4814">
          <cell r="B4814" t="str">
            <v>POSTO DE GASOLINA CANÁRIAS LTDA</v>
          </cell>
        </row>
        <row r="4815">
          <cell r="B4815" t="str">
            <v>EDILEUZA MARIA BEZERRA-TRANSPORTES</v>
          </cell>
        </row>
        <row r="4816">
          <cell r="B4816" t="str">
            <v>MONTA EQUIPAMENTOS CONTRA INCÊNDIO LTDA</v>
          </cell>
        </row>
        <row r="4817">
          <cell r="B4817" t="str">
            <v>INDUSTRIA DE ESCOVAS TRES IRMAOS LTDA</v>
          </cell>
        </row>
        <row r="4818">
          <cell r="B4818" t="str">
            <v>CERÂMICA DUBEL LTDA - ME</v>
          </cell>
        </row>
        <row r="4819">
          <cell r="B4819" t="str">
            <v>SEBASTIÃO JORGE NOVAES</v>
          </cell>
        </row>
        <row r="4820">
          <cell r="B4820" t="str">
            <v>SO RETRO PECAS E EQUIPAMENTOS LTDA</v>
          </cell>
        </row>
        <row r="4821">
          <cell r="B4821" t="str">
            <v>J.CURY COMERCIO E REP. LTDA</v>
          </cell>
        </row>
        <row r="4822">
          <cell r="B4822" t="str">
            <v>KORT ROWAN LTDA</v>
          </cell>
        </row>
        <row r="4823">
          <cell r="B4823" t="str">
            <v>FRESTA SANTOS TRANSPORTES LTDA</v>
          </cell>
        </row>
        <row r="4824">
          <cell r="B4824" t="str">
            <v>ROLAN BÚZIOS COMERCIAL LTDA.</v>
          </cell>
        </row>
        <row r="4825">
          <cell r="B4825" t="str">
            <v>MAMCCIVIRB DO BRASIL COM. PAPÉIS,MÁQS. E SERVIÇOS LTDA</v>
          </cell>
        </row>
        <row r="4826">
          <cell r="B4826" t="str">
            <v>HOTEL, BAR E RESTAURANTE CANTO PEQUENO LTDA</v>
          </cell>
        </row>
        <row r="4827">
          <cell r="B4827" t="str">
            <v>RESTAURANTE KENT-ITA LTDA</v>
          </cell>
        </row>
        <row r="4828">
          <cell r="B4828" t="str">
            <v>INDÚSTRIAS JOSÉ VICENTE SESTO LTDA</v>
          </cell>
        </row>
        <row r="4829">
          <cell r="B4829" t="str">
            <v>LOCASTROM LOC. E COM. DE EQUIP. LTDA.</v>
          </cell>
        </row>
        <row r="4830">
          <cell r="B4830" t="str">
            <v>GERALDO A.FREITAS &amp; FILHO EMPREIT.OBRAS LTDA</v>
          </cell>
        </row>
        <row r="4831">
          <cell r="B4831" t="str">
            <v>ACRO AR COMPRESSORES LTDA</v>
          </cell>
        </row>
        <row r="4832">
          <cell r="B4832" t="str">
            <v>CONSERGRAF - CONSERTOS DE MAQUINAS LTDA.</v>
          </cell>
        </row>
        <row r="4833">
          <cell r="B4833" t="str">
            <v>ARTEFATOS DE CIMENTO SOUZA LIMA LTDA</v>
          </cell>
        </row>
        <row r="4834">
          <cell r="B4834" t="str">
            <v>IMACIL IGUACU MANUFATURADO DE CIMENTO LT</v>
          </cell>
        </row>
        <row r="4835">
          <cell r="B4835" t="str">
            <v>KI MADEIRA LTDA</v>
          </cell>
        </row>
        <row r="4836">
          <cell r="B4836" t="str">
            <v>FRANCISCO XAVIER ADM.SERVIÇOS LTDA</v>
          </cell>
        </row>
        <row r="4837">
          <cell r="B4837" t="str">
            <v>DELTA'S EMPRESA SERV.TÉCNICOS LTDA</v>
          </cell>
        </row>
        <row r="4838">
          <cell r="B4838" t="str">
            <v>ACTS ASSESSORIA CONS.TEC. E SEGURANÇA</v>
          </cell>
        </row>
        <row r="4839">
          <cell r="B4839" t="str">
            <v>A.O.M. SANTOS-ME</v>
          </cell>
        </row>
        <row r="4840">
          <cell r="B4840" t="str">
            <v>AUTO MERCADO VEÍC. USADOS BARROS E NERY LTDA</v>
          </cell>
        </row>
        <row r="4841">
          <cell r="B4841" t="str">
            <v>SERVI-SÁ AUTO GUINDASTE LOCAÇÃO LTDA.</v>
          </cell>
        </row>
        <row r="4842">
          <cell r="B4842" t="str">
            <v>HIPER PEDRAS DECORATIVAS LTDA</v>
          </cell>
        </row>
        <row r="4843">
          <cell r="B4843" t="str">
            <v>R.F. BARRETO - ME</v>
          </cell>
        </row>
        <row r="4844">
          <cell r="B4844" t="str">
            <v>PEDRITA DE TERESOPOLIS</v>
          </cell>
        </row>
        <row r="4845">
          <cell r="B4845" t="str">
            <v>PANFER MATERIAIS FERROVIÁRIOS LTDA</v>
          </cell>
        </row>
        <row r="4846">
          <cell r="B4846" t="str">
            <v>FACIBRAS FÁBRICA ARTEF.CIMENTO DO BRASIL LTDA</v>
          </cell>
        </row>
        <row r="4847">
          <cell r="B4847" t="str">
            <v>ROSA - SERVICOS GERAIS LTDA</v>
          </cell>
        </row>
        <row r="4848">
          <cell r="B4848" t="str">
            <v>ROTOBEL PRESTADORA DE SERVIÇOS LTDA</v>
          </cell>
        </row>
        <row r="4849">
          <cell r="B4849" t="str">
            <v>POSTO DE COMBUSTÍVEIS CONTORNO DE CAMPOS LTDA</v>
          </cell>
        </row>
        <row r="4850">
          <cell r="B4850" t="str">
            <v>AQUINUS IND E COM DE LAJES ARTEFATOS LTD</v>
          </cell>
        </row>
        <row r="4851">
          <cell r="B4851" t="str">
            <v>MADETELHAS MATERIAIS DE CONSTRUÇÃO LTDA</v>
          </cell>
        </row>
        <row r="4852">
          <cell r="B4852" t="str">
            <v>DI BLASI, PARENTE,SOERENSEN GARCIA &amp; ASS</v>
          </cell>
        </row>
        <row r="4853">
          <cell r="B4853" t="str">
            <v>VÍDEO CIÊNCIA PRODUÇÕES LTDA</v>
          </cell>
        </row>
        <row r="4854">
          <cell r="B4854" t="str">
            <v>SF-ENGENHARIA LTDA</v>
          </cell>
        </row>
        <row r="4855">
          <cell r="B4855" t="str">
            <v>AZEREDO SOUZA BAZAR LTDA</v>
          </cell>
        </row>
        <row r="4856">
          <cell r="B4856" t="str">
            <v>AUTO POSTO SUL RIO LTDA</v>
          </cell>
        </row>
        <row r="4857">
          <cell r="B4857" t="str">
            <v>TRANSPORTADORA DALTRO LTDA.</v>
          </cell>
        </row>
        <row r="4858">
          <cell r="B4858" t="str">
            <v>TRANSPORTADORA DURANTE LTDA</v>
          </cell>
        </row>
        <row r="4859">
          <cell r="B4859" t="str">
            <v>MULTIBLOCO IND. E COM. ART. CONCR. LTDA</v>
          </cell>
        </row>
        <row r="4860">
          <cell r="B4860" t="str">
            <v>RARO DO SER CONFECCOES LTDA</v>
          </cell>
        </row>
        <row r="4861">
          <cell r="B4861" t="str">
            <v>SAULO TRANSPORTE LTDA</v>
          </cell>
        </row>
        <row r="4862">
          <cell r="B4862" t="str">
            <v>GALON &amp; MAESTRI LTDA</v>
          </cell>
        </row>
        <row r="4863">
          <cell r="B4863" t="str">
            <v>AUTO POSTO JAPUÍBA LTDA</v>
          </cell>
        </row>
        <row r="4864">
          <cell r="B4864" t="str">
            <v>ABOLIÇÃO CAMINHÕES E ÔNIBUS LTDA</v>
          </cell>
        </row>
        <row r="4865">
          <cell r="B4865" t="str">
            <v>C.A.R. RODRIGUES ENGENHARIA</v>
          </cell>
        </row>
        <row r="4866">
          <cell r="B4866" t="str">
            <v>A.L. FARIA SERRALHERIA - ME</v>
          </cell>
        </row>
        <row r="4867">
          <cell r="B4867" t="str">
            <v>ENGEMAC-RIO MAQ. EQUIP, E SERVICOS LTDA.</v>
          </cell>
        </row>
        <row r="4868">
          <cell r="B4868" t="str">
            <v>FERRO E ALUMÍNIO ARTE VISUAL LTDA</v>
          </cell>
        </row>
        <row r="4869">
          <cell r="B4869" t="str">
            <v>POSTO IMBOASSICA COM. E SERVIÇOS LTDA</v>
          </cell>
        </row>
        <row r="4870">
          <cell r="B4870" t="str">
            <v>RIOPOSTES ARTEFATOS DE CONCRETO LTDA</v>
          </cell>
        </row>
        <row r="4871">
          <cell r="B4871" t="str">
            <v>J.A.N. FERREIRA BAR - ME</v>
          </cell>
        </row>
        <row r="4872">
          <cell r="B4872" t="str">
            <v>CONTATUS COMÉRCIO E REPRESENTAÇÕES LTDA</v>
          </cell>
        </row>
        <row r="4873">
          <cell r="B4873" t="str">
            <v>SANECON SANEAMENTO E CONSTRUÇÃO LTDA</v>
          </cell>
        </row>
        <row r="4874">
          <cell r="B4874" t="str">
            <v>FORTEL DA MANTIQUEIRA COM.MAT.CONSTRUÇÃO LTDA-ME</v>
          </cell>
        </row>
        <row r="4875">
          <cell r="B4875" t="str">
            <v>AKYTEM MÓVEIS LTDA</v>
          </cell>
        </row>
        <row r="4876">
          <cell r="B4876" t="str">
            <v>ANTONIO CARLOS PEDROSA ZANARDI-ME</v>
          </cell>
        </row>
        <row r="4877">
          <cell r="B4877" t="str">
            <v>META EXTINTORES LTDA</v>
          </cell>
        </row>
        <row r="4878">
          <cell r="B4878" t="str">
            <v>EMPREENDIMENTOS HOTELEIROS RIO'S LTDA</v>
          </cell>
        </row>
        <row r="4879">
          <cell r="B4879" t="str">
            <v>FERRETI TRANSPORTES LTDA</v>
          </cell>
        </row>
        <row r="4880">
          <cell r="B4880" t="str">
            <v>M.A.E. REBELLO AREAL LTDA</v>
          </cell>
        </row>
        <row r="4881">
          <cell r="B4881" t="str">
            <v>CERÂMICA ARROZAL LTDA</v>
          </cell>
        </row>
        <row r="4882">
          <cell r="B4882" t="str">
            <v>LUMAR DE MACAÉ COM.REPRESENTAÇÃO LTDA</v>
          </cell>
        </row>
        <row r="4883">
          <cell r="B4883" t="str">
            <v>ELATEC ASSESSORIA TÉCNICA E COMERCIAL LTDA</v>
          </cell>
        </row>
        <row r="4884">
          <cell r="B4884" t="str">
            <v>REDE MANAUS COMERCIO DE PNEUS LTDA</v>
          </cell>
        </row>
        <row r="4885">
          <cell r="B4885" t="str">
            <v>DISNAVI DISTRIB.PRODUTOS DE LIMPEZA LTDA</v>
          </cell>
        </row>
        <row r="4886">
          <cell r="B4886" t="str">
            <v>HONDÃO MERCEARIA LTDA</v>
          </cell>
        </row>
        <row r="4887">
          <cell r="B4887" t="str">
            <v>TERRAPLENAGEM LAGOA FEIA LTDA</v>
          </cell>
        </row>
        <row r="4888">
          <cell r="B4888" t="str">
            <v>GOLDEN CHEMICALS INDUSTRIA E COMERCIO LT</v>
          </cell>
        </row>
        <row r="4889">
          <cell r="B4889" t="str">
            <v>PEDREIRA BANGU LTDA</v>
          </cell>
        </row>
        <row r="4890">
          <cell r="B4890" t="str">
            <v>POSTO SUL AMERICANO LTDA</v>
          </cell>
        </row>
        <row r="4891">
          <cell r="B4891" t="str">
            <v>PARAFERR-PARAFUSOS E FERRAMENTAS LTDA.</v>
          </cell>
        </row>
        <row r="4892">
          <cell r="B4892" t="str">
            <v>JONAS DUTRA CALDEIRA</v>
          </cell>
        </row>
        <row r="4893">
          <cell r="B4893" t="str">
            <v>TRAVESSIA PADUA MATERIAIS DE CONSTRUCAO</v>
          </cell>
        </row>
        <row r="4894">
          <cell r="B4894" t="str">
            <v>LIGAPP DE ITAOCARA MAT. CONSTRUCAO LTDA</v>
          </cell>
        </row>
        <row r="4895">
          <cell r="B4895" t="str">
            <v>IMUNO-RIO DISTRIBUIDORA DE VACINAS LTDA</v>
          </cell>
        </row>
        <row r="4896">
          <cell r="B4896" t="str">
            <v>R.J. DE OLIVEIRA NETO</v>
          </cell>
        </row>
        <row r="4897">
          <cell r="B4897" t="str">
            <v>N.PIMENTA &amp; FILHOS TRANSPORTES LTDA</v>
          </cell>
        </row>
        <row r="4898">
          <cell r="B4898" t="str">
            <v>TITACO AGROPECUARIA LTDA</v>
          </cell>
        </row>
        <row r="4899">
          <cell r="B4899" t="str">
            <v>UNIS PLANTAS ORNAMENTAIS LTDA</v>
          </cell>
        </row>
        <row r="4900">
          <cell r="B4900" t="str">
            <v>HOTEL BRASIL PARADISO LTDA</v>
          </cell>
        </row>
        <row r="4901">
          <cell r="B4901" t="str">
            <v>L.LOCATELES SOBRINHO IND. COM. DE VASSOU</v>
          </cell>
        </row>
        <row r="4902">
          <cell r="B4902" t="str">
            <v>MADEREIRA FLAVIENSE LTDA</v>
          </cell>
        </row>
        <row r="4903">
          <cell r="B4903" t="str">
            <v>TREVO DE RIO BONITO AGROPECUARIA LTDA</v>
          </cell>
        </row>
        <row r="4904">
          <cell r="B4904" t="str">
            <v>NORTE RIO GRÁFICA E PAPELARIA LTDA</v>
          </cell>
        </row>
        <row r="4905">
          <cell r="B4905" t="str">
            <v>GRÁFICA E EDITORA MONT LTDA</v>
          </cell>
        </row>
        <row r="4906">
          <cell r="B4906" t="str">
            <v>C.P. TURISMO E VIAGENS LTDA</v>
          </cell>
        </row>
        <row r="4907">
          <cell r="B4907" t="str">
            <v>CASA DE SAUDE PIO XII LTDA</v>
          </cell>
        </row>
        <row r="4908">
          <cell r="B4908" t="str">
            <v>GUTICAR COMÉRCIO E SERVIÇOS LTDA</v>
          </cell>
        </row>
        <row r="4909">
          <cell r="B4909" t="str">
            <v>LOPES E IANNIBELLI ENGENHARIA SC LTDA</v>
          </cell>
        </row>
        <row r="4910">
          <cell r="B4910" t="str">
            <v>ETECE CONSULTORIA E ENGENHARIA LTDA.</v>
          </cell>
        </row>
        <row r="4911">
          <cell r="B4911" t="str">
            <v>R.J. VALÉRIO BAR E RESTAURANTE - ME</v>
          </cell>
        </row>
        <row r="4912">
          <cell r="B4912" t="str">
            <v>J.R. MONTAGEM DE MOTORES LTDA</v>
          </cell>
        </row>
        <row r="4913">
          <cell r="B4913" t="str">
            <v>J.R. MONTAGEM DE MOTORES LTDA</v>
          </cell>
        </row>
        <row r="4914">
          <cell r="B4914" t="str">
            <v>IRMÃO GOVERNO COMÉRCIO DE FERRAGENS LTDA</v>
          </cell>
        </row>
        <row r="4915">
          <cell r="B4915" t="str">
            <v>G.M. RAMOS CARPINTARIA - ME</v>
          </cell>
        </row>
        <row r="4916">
          <cell r="B4916" t="str">
            <v>TINTAUTO TINTAS LTDA</v>
          </cell>
        </row>
        <row r="4917">
          <cell r="B4917" t="str">
            <v>AUTO POSTO VELA MAR LTDA</v>
          </cell>
        </row>
        <row r="4918">
          <cell r="B4918" t="str">
            <v>JOSÉ MACHADO DE BARROS ARTEFATOS DE CONCRETO-ME</v>
          </cell>
        </row>
        <row r="4919">
          <cell r="B4919" t="str">
            <v>LUMI-HOUSE COMERCIO E REPRESENTACOES</v>
          </cell>
        </row>
        <row r="4920">
          <cell r="B4920" t="str">
            <v>J. COSTA CARDOSO COMÉRCIO E INDÚSTRIA LTDA</v>
          </cell>
        </row>
        <row r="4921">
          <cell r="B4921" t="str">
            <v>TECSOL PROD.MAT.CONSTRUÇÃO LTDA</v>
          </cell>
        </row>
        <row r="4922">
          <cell r="B4922" t="str">
            <v>EXCAVATOR COMERCIO DE PECAS LTDA</v>
          </cell>
        </row>
        <row r="4923">
          <cell r="B4923" t="str">
            <v>POSTO DE MOLAS RIO DO " A " LTDA</v>
          </cell>
        </row>
        <row r="4924">
          <cell r="B4924" t="str">
            <v>GRAMA GRANITOS E MARMORES LTDA.</v>
          </cell>
        </row>
        <row r="4925">
          <cell r="B4925" t="str">
            <v>BAZAR TIA BERÊ LTDA</v>
          </cell>
        </row>
        <row r="4926">
          <cell r="B4926" t="str">
            <v>CONSUGEL COMÉRCIO DE SUCATAS LTDA</v>
          </cell>
        </row>
        <row r="4927">
          <cell r="B4927" t="str">
            <v>ELTON TAVARES RANGEL - ME</v>
          </cell>
        </row>
        <row r="4928">
          <cell r="B4928" t="str">
            <v>SOUZA &amp; FRANCISCO LTDA</v>
          </cell>
        </row>
        <row r="4929">
          <cell r="B4929" t="str">
            <v>PEDREIRA CARIOCA LTDA</v>
          </cell>
        </row>
        <row r="4930">
          <cell r="B4930" t="str">
            <v>PEDREIRA OURO BRANCO LTDA</v>
          </cell>
        </row>
        <row r="4931">
          <cell r="B4931" t="str">
            <v>RECAUCHUTADORA NOVA ITAIPAVA LTDA</v>
          </cell>
        </row>
        <row r="4932">
          <cell r="B4932" t="str">
            <v>POSTO PONTE SECA LTDA</v>
          </cell>
        </row>
        <row r="4933">
          <cell r="B4933" t="str">
            <v>ARMANDO PNEUS LTDA</v>
          </cell>
        </row>
        <row r="4934">
          <cell r="B4934" t="str">
            <v>ARMANDO PNEUS LTDA</v>
          </cell>
        </row>
        <row r="4935">
          <cell r="B4935" t="str">
            <v>POSTO BIG PARK LTDA</v>
          </cell>
        </row>
        <row r="4936">
          <cell r="B4936" t="str">
            <v>BUSATO MATERIAL DE CONSTRUÇÃO LTDA</v>
          </cell>
        </row>
        <row r="4937">
          <cell r="B4937" t="str">
            <v>POSTO PARADA IBIRAÇU LTDA ME</v>
          </cell>
        </row>
        <row r="4938">
          <cell r="B4938" t="str">
            <v>TRANSPORTADORA POUPE PESO LTDA</v>
          </cell>
        </row>
        <row r="4939">
          <cell r="B4939" t="str">
            <v>ARETEC EXTRACAO,COMEFCIO E TRANSP. DE AR</v>
          </cell>
        </row>
        <row r="4940">
          <cell r="B4940" t="str">
            <v>ANASA LOCADORA DE BENS LTDA</v>
          </cell>
        </row>
        <row r="4941">
          <cell r="B4941" t="str">
            <v>RADIADORES E OFICINA ELETROM. FAB-CAR LTDA - ME</v>
          </cell>
        </row>
        <row r="4942">
          <cell r="B4942" t="str">
            <v>COMARCA ARTES GRAFICAS LTDA</v>
          </cell>
        </row>
        <row r="4943">
          <cell r="B4943" t="str">
            <v>PROJEST CONSULTORIA E PROJETOS S.C. LTDA</v>
          </cell>
        </row>
        <row r="4944">
          <cell r="B4944" t="str">
            <v>CARLOS AUGUSTO SIQUEIRA OLIVA-ME</v>
          </cell>
        </row>
        <row r="4945">
          <cell r="B4945" t="str">
            <v>SYNESIS TECNOLOGIA DE QUALIDADE LTDA</v>
          </cell>
        </row>
        <row r="4946">
          <cell r="B4946" t="str">
            <v>SYNESIS TECNOLOGIA DA QUALIDADE LTDA</v>
          </cell>
        </row>
        <row r="4947">
          <cell r="B4947" t="str">
            <v>BONI TUBOS CONEXOES E SANEAMENTO LTDA</v>
          </cell>
        </row>
        <row r="4948">
          <cell r="B4948" t="str">
            <v>COMÉRCIO IND. RAPOSO &amp; FILHO LTDA</v>
          </cell>
        </row>
        <row r="4949">
          <cell r="B4949" t="str">
            <v>POSTO SANJOANENSE LTDA</v>
          </cell>
        </row>
        <row r="4950">
          <cell r="B4950" t="str">
            <v>CASA SHOW - CASAS SENDAS IND. COM S.A</v>
          </cell>
        </row>
        <row r="4951">
          <cell r="B4951" t="str">
            <v>ARTFLA-CONSTRUÇÕES E SERVIÇOS LTDA</v>
          </cell>
        </row>
        <row r="4952">
          <cell r="B4952" t="str">
            <v>TAECO MATERIAIS DE CONSTRUÇÃO LTDA</v>
          </cell>
        </row>
        <row r="4953">
          <cell r="B4953" t="str">
            <v>POSTO RIO-SAO PAULO LTDA.</v>
          </cell>
        </row>
        <row r="4954">
          <cell r="B4954" t="str">
            <v>FIDELIS PNEUS LTDA</v>
          </cell>
        </row>
        <row r="4955">
          <cell r="B4955" t="str">
            <v>SETOG-SERVIÇOS LTDA - ME</v>
          </cell>
        </row>
        <row r="4956">
          <cell r="B4956" t="str">
            <v>ANEOR-ASSOCIACAO NACIONAL DAS EMPRESAS D</v>
          </cell>
        </row>
        <row r="4957">
          <cell r="B4957" t="str">
            <v>LUIZ CARLOS PEREIRA DE ABREU-ME</v>
          </cell>
        </row>
        <row r="4958">
          <cell r="B4958" t="str">
            <v>M. GUIMARÃES SÁ - ME</v>
          </cell>
        </row>
        <row r="4959">
          <cell r="B4959" t="str">
            <v>BAZAR SHALON DE JAPERÍ LTDA - ME</v>
          </cell>
        </row>
        <row r="4960">
          <cell r="B4960" t="str">
            <v>METALÚRGICA AUGUSTO FERRAÇO LTDA</v>
          </cell>
        </row>
        <row r="4961">
          <cell r="B4961" t="str">
            <v>JEVIN COMÉRCIO E SERVIÇOS LTDA</v>
          </cell>
        </row>
        <row r="4962">
          <cell r="B4962" t="str">
            <v>DPS RIO COMÉRCIO E REPRESENTAÇÃO LTDA</v>
          </cell>
        </row>
        <row r="4963">
          <cell r="B4963" t="str">
            <v>RTT- INFORMÁTICA E TELECOMUNICAÇÕES LTDA</v>
          </cell>
        </row>
        <row r="4964">
          <cell r="B4964" t="str">
            <v>C.A.E.L. COM. APARELHOS ELETRÔNICOS LTDA</v>
          </cell>
        </row>
        <row r="4965">
          <cell r="B4965" t="str">
            <v>A ARTE EM LETREIROS E PLACAS SPARTA LTDA</v>
          </cell>
        </row>
        <row r="4966">
          <cell r="B4966" t="str">
            <v>ALUMÍNIO FLUMINENSE LTDA</v>
          </cell>
        </row>
        <row r="4967">
          <cell r="B4967" t="str">
            <v>POSTO DE ABAST.DE VEICULOS SILMAN LTDA</v>
          </cell>
        </row>
        <row r="4968">
          <cell r="B4968" t="str">
            <v>INABE CONSULTORIO MEDICO E ODONTOLOGICO</v>
          </cell>
        </row>
        <row r="4969">
          <cell r="B4969" t="str">
            <v>TOPURB TOPOGRAFIA E URBANIZAÇÃO LTDA</v>
          </cell>
        </row>
        <row r="4970">
          <cell r="B4970" t="str">
            <v>EXTINCAMPOS COM.INST.EQUIP.INCÊNDIO LTDA</v>
          </cell>
        </row>
        <row r="4971">
          <cell r="B4971" t="str">
            <v>AGRO INDUSTRIAL DUASANNAS LTDA</v>
          </cell>
        </row>
        <row r="4972">
          <cell r="B4972" t="str">
            <v>GERSON F. AZEVEDO FILHO - ME</v>
          </cell>
        </row>
        <row r="4973">
          <cell r="B4973" t="str">
            <v>CAIRU AUTO CENTER LTDA</v>
          </cell>
        </row>
        <row r="4974">
          <cell r="B4974" t="str">
            <v>ALCINÉA C. DA SILVA - ME</v>
          </cell>
        </row>
        <row r="4975">
          <cell r="B4975" t="str">
            <v>MEXICOMETAL COMÉRCIO E REPRESENTAÇÃO LTDA.</v>
          </cell>
        </row>
        <row r="4976">
          <cell r="B4976" t="str">
            <v>IMPERACO COM.DE FERRO E ACO LTDA</v>
          </cell>
        </row>
        <row r="4977">
          <cell r="B4977" t="str">
            <v>TRIGONAL ENGENHARIA LTDA.</v>
          </cell>
        </row>
        <row r="4978">
          <cell r="B4978" t="str">
            <v>REFA IND.DE ART. DE CONCRETO E COM MAT D</v>
          </cell>
        </row>
        <row r="4979">
          <cell r="B4979" t="str">
            <v>CASA DE MOVEIS PONTO CERTO DE BANGU LTDA</v>
          </cell>
        </row>
        <row r="4980">
          <cell r="B4980" t="str">
            <v>TOESA SERVICE LTDA</v>
          </cell>
        </row>
        <row r="4981">
          <cell r="B4981" t="str">
            <v>M.A.R. PEREIRA - ME</v>
          </cell>
        </row>
        <row r="4982">
          <cell r="B4982" t="str">
            <v>COPYLHA COPIADORA ILHA LTDA</v>
          </cell>
        </row>
        <row r="4983">
          <cell r="B4983" t="str">
            <v>MINERAÇÃO SOUZA FREIRE LTDA - ME</v>
          </cell>
        </row>
        <row r="4984">
          <cell r="B4984" t="str">
            <v>MILI IND.PANIFICAÇÃO COM. ALIMENTOS LTDA</v>
          </cell>
        </row>
        <row r="4985">
          <cell r="B4985" t="str">
            <v>THERMOPAR EQUIPAMENTOS INDUSTRIAIS LTDA</v>
          </cell>
        </row>
        <row r="4986">
          <cell r="B4986" t="str">
            <v>PAMAVI ARTEFATOS DE CIMENTO LTDA</v>
          </cell>
        </row>
        <row r="4987">
          <cell r="B4987" t="str">
            <v>EQUIPEL EQUIPAMENTOS INDUSTRIAIS PERFECTOR LTDA.</v>
          </cell>
        </row>
        <row r="4988">
          <cell r="B4988" t="str">
            <v>ZANATTA METALÚRGICA LTDA</v>
          </cell>
        </row>
        <row r="4989">
          <cell r="B4989" t="str">
            <v>PRODAM COM. E REPRESENTAÇÕES LTDA</v>
          </cell>
        </row>
        <row r="4990">
          <cell r="B4990" t="str">
            <v>CONSULT-AR ENGENHARIA LTDA</v>
          </cell>
        </row>
        <row r="4991">
          <cell r="B4991" t="str">
            <v>TECLADO DE CAMPOS DISTRIBUIDORA DE MÁQUINAS LTDA</v>
          </cell>
        </row>
        <row r="4992">
          <cell r="B4992" t="str">
            <v>SANDYR COMERCIAL ELÉTRICA LTDA</v>
          </cell>
        </row>
        <row r="4993">
          <cell r="B4993" t="str">
            <v>F.S.C. BARCELOS</v>
          </cell>
        </row>
        <row r="4994">
          <cell r="B4994" t="str">
            <v>ANGRILLI E FILHOS LOT. ESPORT.COPIADORA E CHAVEIRO LTDA</v>
          </cell>
        </row>
        <row r="4995">
          <cell r="B4995" t="str">
            <v>ESAGUA ENGENHARIA, INDUSTRIA E COMERCIO</v>
          </cell>
        </row>
        <row r="4996">
          <cell r="B4996" t="str">
            <v>SERVIFLU LIMPEZAS URB.E INDUSTRIAIS LTDA</v>
          </cell>
        </row>
        <row r="4997">
          <cell r="B4997" t="str">
            <v>RODEC AMADO SOLDAS ABRASIVOS E SEGURANÇA LTDA</v>
          </cell>
        </row>
        <row r="4998">
          <cell r="B4998" t="str">
            <v>DYNATEST ENGENHARIA LTDA</v>
          </cell>
        </row>
        <row r="4999">
          <cell r="B4999" t="str">
            <v>YARA MAIA CORDEIRO DA SILVA</v>
          </cell>
        </row>
        <row r="5000">
          <cell r="B5000" t="str">
            <v>OSVALDO BORBA LANCHONETE - ME</v>
          </cell>
        </row>
        <row r="5001">
          <cell r="B5001" t="str">
            <v>MATERIAL DE CONSTRUÇÃO BONS VIZINHOS LTDA</v>
          </cell>
        </row>
        <row r="5002">
          <cell r="B5002" t="str">
            <v>JUAREZ PEIXOTO DOS SANTOS JUNIOR MOVEIS</v>
          </cell>
        </row>
        <row r="5003">
          <cell r="B5003" t="str">
            <v>TRANSGAMA</v>
          </cell>
        </row>
        <row r="5004">
          <cell r="B5004" t="str">
            <v>COMESE COMERCIO DE EQUIPAMENTOS DE SEGUR</v>
          </cell>
        </row>
        <row r="5005">
          <cell r="B5005" t="str">
            <v>MOBILITÁ - COM., IND. E REP. LTDA</v>
          </cell>
        </row>
        <row r="5006">
          <cell r="B5006" t="str">
            <v>MOBILITA COM. IND. E REPRESENTA€ÇO</v>
          </cell>
        </row>
        <row r="5007">
          <cell r="B5007" t="str">
            <v>GUNGA-DIN COM.REPRES.DE BEBIDAS LTDA</v>
          </cell>
        </row>
        <row r="5008">
          <cell r="B5008" t="str">
            <v>TRANSREIS DE BARRA TRANSPORTES E SERVICO</v>
          </cell>
        </row>
        <row r="5009">
          <cell r="B5009" t="str">
            <v>J. MORAIS MÁQS. ABRASIVOS &amp; FERRAMENTAS</v>
          </cell>
        </row>
        <row r="5010">
          <cell r="B5010" t="str">
            <v>NOVA ERA</v>
          </cell>
        </row>
        <row r="5011">
          <cell r="B5011" t="str">
            <v>POSTO DE ABASTECIMENTO ALEGRIA LTDA</v>
          </cell>
        </row>
        <row r="5012">
          <cell r="B5012" t="str">
            <v>NILS IND. COMÉRCIO E EXPORTAÇÃO LTDA</v>
          </cell>
        </row>
        <row r="5013">
          <cell r="B5013" t="str">
            <v>SILK'S DESIGN COM. EMPREENDIMENTOS LTDA</v>
          </cell>
        </row>
        <row r="5014">
          <cell r="B5014" t="str">
            <v>BAR E REST. TIA RITINHA</v>
          </cell>
        </row>
        <row r="5015">
          <cell r="B5015" t="str">
            <v>TRIDIMENSIONAL LEKAS MEDICOES LTDA</v>
          </cell>
        </row>
        <row r="5016">
          <cell r="B5016" t="str">
            <v>FERCAMAR COMÉRCIO DE FERRO E AÇO LTDA</v>
          </cell>
        </row>
        <row r="5017">
          <cell r="B5017" t="str">
            <v>CHURRASCARIA PLANALTO DE PADUA LTDA.</v>
          </cell>
        </row>
        <row r="5018">
          <cell r="B5018" t="str">
            <v>GAL-TEC GALVANIZAÇÃO TÉCNICA LTDA</v>
          </cell>
        </row>
        <row r="5019">
          <cell r="B5019" t="str">
            <v>ROFER ASSISTENCIA TECNICA E COMERCIO LTD</v>
          </cell>
        </row>
        <row r="5020">
          <cell r="B5020" t="str">
            <v>VELUPLAST TECIDOS E PLÁSTICOS LTDA</v>
          </cell>
        </row>
        <row r="5021">
          <cell r="B5021" t="str">
            <v>CORCEL RIO LÍQUIDOS E COMESTÍVEIS LTDA</v>
          </cell>
        </row>
        <row r="5022">
          <cell r="B5022" t="str">
            <v>CASSEL COMERCIO E PRODUTOS DE BORRACHA L</v>
          </cell>
        </row>
        <row r="5023">
          <cell r="B5023" t="str">
            <v>BAZAR GEGE DE NOVA IGUAÇU LTDA - ME</v>
          </cell>
        </row>
        <row r="5024">
          <cell r="B5024" t="str">
            <v>HEBERTFLEX TOLDO E COBERTURAS LTDA - ME</v>
          </cell>
        </row>
        <row r="5025">
          <cell r="B5025" t="str">
            <v>L.M. DE ITABORAÍ TELHAS E TIJOLOS LTDA</v>
          </cell>
        </row>
        <row r="5026">
          <cell r="B5026" t="str">
            <v>MEGA APOIO TECNICO E INDUSTRIA LTDA</v>
          </cell>
        </row>
        <row r="5027">
          <cell r="B5027" t="str">
            <v>TECSOND INDUSTRIA E COMERCIO LTDA</v>
          </cell>
        </row>
        <row r="5028">
          <cell r="B5028" t="str">
            <v>LOVATI E ROCHA LTDA - ME</v>
          </cell>
        </row>
        <row r="5029">
          <cell r="B5029" t="str">
            <v>I.M. DE SOUZA ARAMES - ME</v>
          </cell>
        </row>
        <row r="5030">
          <cell r="B5030" t="str">
            <v>J.F. COMERCIAL LTDA - EPP</v>
          </cell>
        </row>
        <row r="5031">
          <cell r="B5031" t="str">
            <v>RESTAURANTE ROSA BRANCA DE BOM JESUS LTD</v>
          </cell>
        </row>
        <row r="5032">
          <cell r="B5032" t="str">
            <v>ARPINT EQUIPS. P/PINTURA E ASSIST. TECNI</v>
          </cell>
        </row>
        <row r="5033">
          <cell r="B5033" t="str">
            <v>GRAPHOSET MÁQ. ARTES GRÁFICAS LTDA</v>
          </cell>
        </row>
        <row r="5034">
          <cell r="B5034" t="str">
            <v>SERMAP COMÉRCIO E SERVIÇOS LTDA</v>
          </cell>
        </row>
        <row r="5035">
          <cell r="B5035" t="str">
            <v>INSTELSYSTEM ELETRONICA LTDA</v>
          </cell>
        </row>
        <row r="5036">
          <cell r="B5036" t="str">
            <v>P.C. RODRIGUES TRANSPORTES E COMÉRCIO</v>
          </cell>
        </row>
        <row r="5037">
          <cell r="B5037" t="str">
            <v>ARBOREUM PLANTAS E JD LTDA ME</v>
          </cell>
        </row>
        <row r="5038">
          <cell r="B5038" t="str">
            <v>LUIZ CLAUDIO MELLO COELHO</v>
          </cell>
        </row>
        <row r="5039">
          <cell r="B5039" t="str">
            <v>POSTO DE ABASTECIMENTO MÔNICA ALVES LTDA</v>
          </cell>
        </row>
        <row r="5040">
          <cell r="B5040" t="str">
            <v>ROLDY MAQS EQUIPAMENTOS E SERVICOS LTDA</v>
          </cell>
        </row>
        <row r="5041">
          <cell r="B5041" t="str">
            <v>IMPER RIO COMERCIO DE MATERIAS DE CONSTR</v>
          </cell>
        </row>
        <row r="5042">
          <cell r="B5042" t="str">
            <v>ICRAM METROLOGIA INDUSTRIAL E CIENTIFICA</v>
          </cell>
        </row>
        <row r="5043">
          <cell r="B5043" t="str">
            <v>TRANS LIRA TRANSPORTADORA LTDA</v>
          </cell>
        </row>
        <row r="5044">
          <cell r="B5044" t="str">
            <v>RAINHA COM.E IND. DE FERRO LTDA</v>
          </cell>
        </row>
        <row r="5045">
          <cell r="B5045" t="str">
            <v>MADEREIRA SERRA FORTE LTDA.</v>
          </cell>
        </row>
        <row r="5046">
          <cell r="B5046" t="str">
            <v>LIGER PAPÉIS COMÉRCIO E INDÚSTRIA LTDA</v>
          </cell>
        </row>
        <row r="5047">
          <cell r="B5047" t="str">
            <v>D'ALMAC REFORMA MAN.BOMBAS DE GASOLINA LTDA</v>
          </cell>
        </row>
        <row r="5048">
          <cell r="B5048" t="str">
            <v>CENTRAL DE AÇOS MACAÉ LTDA - ME</v>
          </cell>
        </row>
        <row r="5049">
          <cell r="B5049" t="str">
            <v>CARLOS ALBERTO ASSEFF</v>
          </cell>
        </row>
        <row r="5050">
          <cell r="B5050" t="str">
            <v>C.M.E. COMÉRCIO DE MÁQUINAS E EQUIPAMENTOS LTDA</v>
          </cell>
        </row>
        <row r="5051">
          <cell r="B5051" t="str">
            <v>MERCANTIL MAT. DE CONSTR. DE BOM JESUS LTDA</v>
          </cell>
        </row>
        <row r="5052">
          <cell r="B5052" t="str">
            <v>LANCHONETE E REST. MAIA E ABREU LTDA</v>
          </cell>
        </row>
        <row r="5053">
          <cell r="B5053" t="str">
            <v>TOP RIO VIAGENS E TURISMO LTDA</v>
          </cell>
        </row>
        <row r="5054">
          <cell r="B5054" t="str">
            <v>TOP RIO VIAGENS E TURISMO LTDA</v>
          </cell>
        </row>
        <row r="5055">
          <cell r="B5055" t="str">
            <v>AUTO POSTO DE SERVIÇOS VILAR LTDA</v>
          </cell>
        </row>
        <row r="5056">
          <cell r="B5056" t="str">
            <v>JUMACOL JUPARANÃ MATERIAIS DE CONSTRUÇÃO LTDA.</v>
          </cell>
        </row>
        <row r="5057">
          <cell r="B5057" t="str">
            <v>MTD TRANSPORTES LTDA.</v>
          </cell>
        </row>
        <row r="5058">
          <cell r="B5058" t="str">
            <v>JANCIL CONSTRUCOES E INSTALACOES LTDA</v>
          </cell>
        </row>
        <row r="5059">
          <cell r="B5059" t="str">
            <v>TALUS CONSULT.ENGENHARIA PROJETOS LTDA</v>
          </cell>
        </row>
        <row r="5060">
          <cell r="B5060" t="str">
            <v>LPS CONSULTORIA E ENGENHARIA LTDA</v>
          </cell>
        </row>
        <row r="5061">
          <cell r="B5061" t="str">
            <v>LUQUIP TERRAPLENAGEM LTDA</v>
          </cell>
        </row>
        <row r="5062">
          <cell r="B5062" t="str">
            <v>COMFERRO - CAMPOS COMÉRCIO DE FERROS LTDA</v>
          </cell>
        </row>
        <row r="5063">
          <cell r="B5063" t="str">
            <v>L.C.S. FULGÊNCIO - ME</v>
          </cell>
        </row>
        <row r="5064">
          <cell r="B5064" t="str">
            <v>GVR INDUSTRIA E COMERCIO LTDA</v>
          </cell>
        </row>
        <row r="5065">
          <cell r="B5065" t="str">
            <v>CARU DE ENGENHO PEQUENO MAT.DE CONSTRUCO</v>
          </cell>
        </row>
        <row r="5066">
          <cell r="B5066" t="str">
            <v>AGENCIA ALECRIM DE VIAGENS E TURISMO LTDA</v>
          </cell>
        </row>
        <row r="5067">
          <cell r="B5067" t="str">
            <v>PLAZA DIST. DE FERRAGENS LTDA</v>
          </cell>
        </row>
        <row r="5068">
          <cell r="B5068" t="str">
            <v>SERRALHERIA NATOS DE MESQUITA LTDA</v>
          </cell>
        </row>
        <row r="5069">
          <cell r="B5069" t="str">
            <v>GLAMOUR POSTO DE SERVICOS LTDA</v>
          </cell>
        </row>
        <row r="5070">
          <cell r="B5070" t="str">
            <v>FORNEC.MAT.CONSTRUÇÃO BAIRRO DA LUZ LTDA</v>
          </cell>
        </row>
        <row r="5071">
          <cell r="B5071" t="str">
            <v>HIDROCENTER MATERIAIS HIDRAULICOS LTDA</v>
          </cell>
        </row>
        <row r="5072">
          <cell r="B5072" t="str">
            <v>SOPHIM'S EMPREITEIRA LTDA</v>
          </cell>
        </row>
        <row r="5073">
          <cell r="B5073" t="str">
            <v>MECÂNICA E PEÇAS IBYRACEMA LTDA-ME</v>
          </cell>
        </row>
        <row r="5074">
          <cell r="B5074" t="str">
            <v>ALAOR ALVES BARBOSA - ME</v>
          </cell>
        </row>
        <row r="5075">
          <cell r="B5075" t="str">
            <v>INGRAL INDUSTRIA GRAFICA LTDA</v>
          </cell>
        </row>
        <row r="5076">
          <cell r="B5076" t="str">
            <v>M.M.J. DISTRIBUIDORA DE PECAS LTDA</v>
          </cell>
        </row>
        <row r="5077">
          <cell r="B5077" t="str">
            <v>TECLADO DE CACHOEIRO MÁQ.EQUIPAMENTOS LTDA</v>
          </cell>
        </row>
        <row r="5078">
          <cell r="B5078" t="str">
            <v>TRANSPORTERRA TERRAPLANAGEM LTDA</v>
          </cell>
        </row>
        <row r="5079">
          <cell r="B5079" t="str">
            <v>SPP INFORMATICA COM.REPRESENTACOES LTDA</v>
          </cell>
        </row>
        <row r="5080">
          <cell r="B5080" t="str">
            <v>ARECOL AREIAS COLATINA LTDA-ME</v>
          </cell>
        </row>
        <row r="5081">
          <cell r="B5081" t="str">
            <v>PAPI COPY PAPELARIA LTDA - ME</v>
          </cell>
        </row>
        <row r="5082">
          <cell r="B5082" t="str">
            <v>SOBREMETAL-RECUPERACAO DE METAIS LTDA</v>
          </cell>
        </row>
        <row r="5083">
          <cell r="B5083" t="str">
            <v>SOBRENATURAL RECUPERAÇÃO DE METAIS LTDA</v>
          </cell>
        </row>
        <row r="5084">
          <cell r="B5084" t="str">
            <v>FÁBRICA DE TELAS TRÊS RIOS LTDA</v>
          </cell>
        </row>
        <row r="5085">
          <cell r="B5085" t="str">
            <v>COND. EDIF. PORTO RICO</v>
          </cell>
        </row>
        <row r="5086">
          <cell r="B5086" t="str">
            <v>SCARINO EDITORA E PROM LTDA</v>
          </cell>
        </row>
        <row r="5087">
          <cell r="B5087" t="str">
            <v>FISTEC CONSULTORIA E CONSTRUCOES LTDA</v>
          </cell>
        </row>
        <row r="5088">
          <cell r="B5088" t="str">
            <v>HOELI MANGUEIRAS HIDRÁULICAS E CONEXÕES LTDA</v>
          </cell>
        </row>
        <row r="5089">
          <cell r="B5089" t="str">
            <v>ORLANDO VIANNA IND. E COM. E REFORMAS DE FERRAMENTAS LTDA</v>
          </cell>
        </row>
        <row r="5090">
          <cell r="B5090" t="str">
            <v>PEDREIRA SEPETIBA LTDA</v>
          </cell>
        </row>
        <row r="5091">
          <cell r="B5091" t="str">
            <v>PEDREIRA SEPETIBA LTDA</v>
          </cell>
        </row>
        <row r="5092">
          <cell r="B5092" t="str">
            <v>CERÂMICA SANTA EDWIGES DE CAMPOS LTDA</v>
          </cell>
        </row>
        <row r="5093">
          <cell r="B5093" t="str">
            <v>REFRAMAR AUTO CENTER LTDA</v>
          </cell>
        </row>
        <row r="5094">
          <cell r="B5094" t="str">
            <v>MULTISERV LTDA</v>
          </cell>
        </row>
        <row r="5095">
          <cell r="B5095" t="str">
            <v>MULTISERV LTDA</v>
          </cell>
        </row>
        <row r="5096">
          <cell r="B5096" t="str">
            <v>MONTAGGIO COMERCIO DE MOVEIS LTDA</v>
          </cell>
        </row>
        <row r="5097">
          <cell r="B5097" t="str">
            <v>MONTAGIO COMERCIO DE MOVEIS LTDA</v>
          </cell>
        </row>
        <row r="5098">
          <cell r="B5098" t="str">
            <v>AUDIO COMPANY</v>
          </cell>
        </row>
        <row r="5099">
          <cell r="B5099" t="str">
            <v>SMAEL F. MORAES-ME</v>
          </cell>
        </row>
        <row r="5100">
          <cell r="B5100" t="str">
            <v>SUPERMERCADO MESSIAS PEIXOTO LTDA</v>
          </cell>
        </row>
        <row r="5101">
          <cell r="B5101" t="str">
            <v>FERSEG-FERRAMENTAS E SEGURANÇA LTDA</v>
          </cell>
        </row>
        <row r="5102">
          <cell r="B5102" t="str">
            <v>PLAN CONSULTORIA EMPRESARIAL LTDA</v>
          </cell>
        </row>
        <row r="5103">
          <cell r="B5103" t="str">
            <v>ADIANTAMENTO BOEING TURISMO LTDA</v>
          </cell>
        </row>
        <row r="5104">
          <cell r="B5104" t="str">
            <v>JORGE LUIZ MARQUES CORREA</v>
          </cell>
        </row>
        <row r="5105">
          <cell r="B5105" t="str">
            <v>CAETANO SANTOS DA SILVA</v>
          </cell>
        </row>
        <row r="5106">
          <cell r="B5106" t="str">
            <v>TELEMAR NORTE LESTE S/A</v>
          </cell>
        </row>
        <row r="5107">
          <cell r="B5107" t="str">
            <v>TELEMAR NORTE LESTE S/A</v>
          </cell>
        </row>
        <row r="5108">
          <cell r="B5108" t="str">
            <v>MULLER S.A IND. E COM.</v>
          </cell>
        </row>
        <row r="5109">
          <cell r="B5109" t="str">
            <v>NOVO RIO IMPORTADORA E EXPORTADORA MERCANTIL LTDA.</v>
          </cell>
        </row>
        <row r="5110">
          <cell r="B5110" t="str">
            <v>EUROBRAZ MÓVEIS LTDA</v>
          </cell>
        </row>
        <row r="5111">
          <cell r="B5111" t="str">
            <v>FARMÁCIA DO CAJÚ LTDA</v>
          </cell>
        </row>
        <row r="5112">
          <cell r="B5112" t="str">
            <v>TRANSPORTES FATIMA LTDA</v>
          </cell>
        </row>
        <row r="5113">
          <cell r="B5113" t="str">
            <v>CIMENTO TUPI S.A</v>
          </cell>
        </row>
        <row r="5114">
          <cell r="B5114" t="str">
            <v>CIMENTO TUPI S.A</v>
          </cell>
        </row>
        <row r="5115">
          <cell r="B5115" t="str">
            <v>CIMENTO TUPI S.A</v>
          </cell>
        </row>
        <row r="5116">
          <cell r="B5116" t="str">
            <v>CIMENTO TUPI S.A</v>
          </cell>
        </row>
        <row r="5117">
          <cell r="B5117" t="str">
            <v>CATEP CALDEIRARIA TÉCNICA PESADA LTDA</v>
          </cell>
        </row>
        <row r="5118">
          <cell r="B5118" t="str">
            <v>CALDEIRARIA TECNICA PESADA LTDA.</v>
          </cell>
        </row>
        <row r="5119">
          <cell r="B5119" t="str">
            <v>GLOBEX UTILIDADES S/A</v>
          </cell>
        </row>
        <row r="5120">
          <cell r="B5120" t="str">
            <v>PONTO FRIO</v>
          </cell>
        </row>
        <row r="5121">
          <cell r="B5121" t="str">
            <v>PONTO FRIO</v>
          </cell>
        </row>
        <row r="5122">
          <cell r="B5122" t="str">
            <v>GLOBEX UTILIDADES</v>
          </cell>
        </row>
        <row r="5123">
          <cell r="B5123" t="str">
            <v>FAMA RODOVIAS E TRANSPORTES LTDA</v>
          </cell>
        </row>
        <row r="5124">
          <cell r="B5124" t="str">
            <v>FREYSSINET - STUP PREMOLDADOS LTDA</v>
          </cell>
        </row>
        <row r="5125">
          <cell r="B5125" t="str">
            <v>BENAFER S.A COMÉRCIO E INDÚSTRIA</v>
          </cell>
        </row>
        <row r="5126">
          <cell r="B5126" t="str">
            <v>CONSTRUTORA METROPOLITANA S.A</v>
          </cell>
        </row>
        <row r="5127">
          <cell r="B5127" t="str">
            <v>COMPANHIA DE ELETRICIDADE DO RIO DE JANEIRO</v>
          </cell>
        </row>
        <row r="5128">
          <cell r="B5128" t="str">
            <v>MIRIAM MINAS RIO AUTOMOVEIS E MAQUINAS LTDA</v>
          </cell>
        </row>
        <row r="5129">
          <cell r="B5129" t="str">
            <v>MIRIAM MINAS RIO AUTOM. E MAQUINAS S/A</v>
          </cell>
        </row>
        <row r="5130">
          <cell r="B5130" t="str">
            <v>MIRIAM MINAS-RIO-AUTOMOVEIS E MAQ. S/A</v>
          </cell>
        </row>
        <row r="5131">
          <cell r="B5131" t="str">
            <v>TAMOIO MINERAÇÃO S.A.</v>
          </cell>
        </row>
        <row r="5132">
          <cell r="B5132" t="str">
            <v>AGENCIA ROXY DE TURISMO LTDA</v>
          </cell>
        </row>
        <row r="5133">
          <cell r="B5133" t="str">
            <v>GUILHERME SOEHNCHEN FERRAMENTAS LTDA</v>
          </cell>
        </row>
        <row r="5134">
          <cell r="B5134" t="str">
            <v>FIORENZA</v>
          </cell>
        </row>
        <row r="5135">
          <cell r="B5135" t="str">
            <v>FIORENZA</v>
          </cell>
        </row>
        <row r="5136">
          <cell r="B5136" t="str">
            <v>UBF GARANTIAS &amp; SEGUROS S.A.</v>
          </cell>
        </row>
        <row r="5137">
          <cell r="B5137" t="str">
            <v>REMOPE RETIFICA DE MOTORES PENHA LTDA</v>
          </cell>
        </row>
        <row r="5138">
          <cell r="B5138" t="str">
            <v>FABRIMAR S.A INDÚSTRIA E COMÉRCIO</v>
          </cell>
        </row>
        <row r="5139">
          <cell r="B5139" t="str">
            <v>COMPANHIA BRASILEIRA DE PETROLEO IPIRANGA</v>
          </cell>
        </row>
        <row r="5140">
          <cell r="B5140" t="str">
            <v>COMPANHIA BRASILEIRA DE PETRÓLEO IPIRANGA</v>
          </cell>
        </row>
        <row r="5141">
          <cell r="B5141" t="str">
            <v>COMPANHIA BRAS. PETROLEO IPIRANGA</v>
          </cell>
        </row>
        <row r="5142">
          <cell r="B5142" t="str">
            <v>COMPANHIA BRASILEIRA DE PETRÓLEO IPIRANGA</v>
          </cell>
        </row>
        <row r="5143">
          <cell r="B5143" t="str">
            <v>GARAGEM BENFICA LTDA</v>
          </cell>
        </row>
        <row r="5144">
          <cell r="B5144" t="str">
            <v>PAPELARIA IMPERIAL LTDA.</v>
          </cell>
        </row>
        <row r="5145">
          <cell r="B5145" t="str">
            <v>MECANICA BRASDIESEL LTDA</v>
          </cell>
        </row>
        <row r="5146">
          <cell r="B5146" t="str">
            <v>SOTREQ S/A. - NÃO UTILIZAR LIGUE MATRIZ</v>
          </cell>
        </row>
        <row r="5147">
          <cell r="B5147" t="str">
            <v>CASA SÁ MATERIAIS DE CONST. LTDA</v>
          </cell>
        </row>
        <row r="5148">
          <cell r="B5148" t="str">
            <v>TELE-RIO ELETRO DOMESTICOS LTDA</v>
          </cell>
        </row>
        <row r="5149">
          <cell r="B5149" t="str">
            <v>GUANDU VEICULOS S.A.</v>
          </cell>
        </row>
        <row r="5150">
          <cell r="B5150" t="str">
            <v>CASAS FERNANDES CORTINAS E TAPECARIA LTD</v>
          </cell>
        </row>
        <row r="5151">
          <cell r="B5151" t="str">
            <v>MATERIAIS DE CONSTRUÇÃO SANTA LUZIA LTDA</v>
          </cell>
        </row>
        <row r="5152">
          <cell r="B5152" t="str">
            <v>WILSON KING S.A - AUTOMOVEIS</v>
          </cell>
        </row>
        <row r="5153">
          <cell r="B5153" t="str">
            <v>FE ENGENHARIA S/A</v>
          </cell>
        </row>
        <row r="5154">
          <cell r="B5154" t="str">
            <v>SRR EQUIPAMENTOS LTDA</v>
          </cell>
        </row>
        <row r="5155">
          <cell r="B5155" t="str">
            <v>COMTEI COML TÉCNICA EQUIPTOS INDS LTDA</v>
          </cell>
        </row>
        <row r="5156">
          <cell r="B5156" t="str">
            <v>MARQUES SARAIVA GRÁFICOS E EDITORES LTDA</v>
          </cell>
        </row>
        <row r="5157">
          <cell r="B5157" t="str">
            <v>SAPATARIA DO CARMO LTDA</v>
          </cell>
        </row>
        <row r="5158">
          <cell r="B5158" t="str">
            <v>MATERIAIS DE CONST. IRMÃOS CARVALHO LTDA</v>
          </cell>
        </row>
        <row r="5159">
          <cell r="B5159" t="str">
            <v>CONCREMAT ENGENHARIA E TECNOLOGIA SA</v>
          </cell>
        </row>
        <row r="5160">
          <cell r="B5160" t="str">
            <v>GUANABARA PALACE HOTEL</v>
          </cell>
        </row>
        <row r="5161">
          <cell r="B5161" t="str">
            <v>PEREIRA CABRAL LIQUIDOS E COMESTIVEIS FI</v>
          </cell>
        </row>
        <row r="5162">
          <cell r="B5162" t="str">
            <v>EMIL EMPRESA METROPOLITANA DE IMÓVEIS LTDA</v>
          </cell>
        </row>
        <row r="5163">
          <cell r="B5163" t="str">
            <v>PENSÃO SANTA LUZIA LTDA-ME</v>
          </cell>
        </row>
        <row r="5164">
          <cell r="B5164" t="str">
            <v>CIA CAPITAL DE PRODUTOS ALIMENTICIOS</v>
          </cell>
        </row>
        <row r="5165">
          <cell r="B5165" t="str">
            <v>EMASA MINERACAO S/A</v>
          </cell>
        </row>
        <row r="5166">
          <cell r="B5166" t="str">
            <v>ARGENTINA HOTEL SOCIEDADE LTDA.</v>
          </cell>
        </row>
        <row r="5167">
          <cell r="B5167" t="str">
            <v>REFRIGERAÇÃO IV CENTENÁRIO LTDA</v>
          </cell>
        </row>
        <row r="5168">
          <cell r="B5168" t="str">
            <v>LEO FOTO SOM E INFORMATICA LTA</v>
          </cell>
        </row>
        <row r="5169">
          <cell r="B5169" t="str">
            <v>COLIBRI COM. DE MAQUINAS E MOTORES LTDA</v>
          </cell>
        </row>
        <row r="5170">
          <cell r="B5170" t="str">
            <v>INDÚSTRIAS QUÍMICAS CORCOVADO LTDA</v>
          </cell>
        </row>
        <row r="5171">
          <cell r="B5171" t="str">
            <v>NEWMAC EQUIP.E CONSTRUCAO LTDA</v>
          </cell>
        </row>
        <row r="5172">
          <cell r="B5172" t="str">
            <v>MAQUI-MOTO INDUSTRIA E COMERCIO LTDA</v>
          </cell>
        </row>
        <row r="5173">
          <cell r="B5173" t="str">
            <v>POSTO DE SERVIÇO PARAGUASSU LTDA</v>
          </cell>
        </row>
        <row r="5174">
          <cell r="B5174" t="str">
            <v>VIDROS E MOLDURAS REX LTDA</v>
          </cell>
        </row>
        <row r="5175">
          <cell r="B5175" t="str">
            <v>FERRAGENS LINDÓRIO LTDA</v>
          </cell>
        </row>
        <row r="5176">
          <cell r="B5176" t="str">
            <v>143 J B BAZAR E CONSTRUÇÃO LTDA</v>
          </cell>
        </row>
        <row r="5177">
          <cell r="B5177" t="str">
            <v>SAMAR EQUIPS. RODOVIÁRIO E INDUSTRIAL LTDA</v>
          </cell>
        </row>
        <row r="5178">
          <cell r="B5178" t="str">
            <v>BETA RIO FERRAGENS LTDA</v>
          </cell>
        </row>
        <row r="5179">
          <cell r="B5179" t="str">
            <v>TRANSPORTADORA ITAPEMIRIM S/A</v>
          </cell>
        </row>
        <row r="5180">
          <cell r="B5180" t="str">
            <v>CINADRA IND.COM. MÁQUINAS LTDA</v>
          </cell>
        </row>
        <row r="5181">
          <cell r="B5181" t="str">
            <v>SOTECAL SOCIEDADE TEC.ESTRUT.CALDERARIA S.A</v>
          </cell>
        </row>
        <row r="5182">
          <cell r="B5182" t="str">
            <v>ACARITA - ART. CIM. ARM. SANTA RITA LTDA</v>
          </cell>
        </row>
        <row r="5183">
          <cell r="B5183" t="str">
            <v>MECÂNICA ELETRO-BOMBAS PALMEIRAS LTDA</v>
          </cell>
        </row>
        <row r="5184">
          <cell r="B5184" t="str">
            <v>EMPRESA DE MINERAÇÃO PENA BRANCA LTDA</v>
          </cell>
        </row>
        <row r="5185">
          <cell r="B5185" t="str">
            <v>ADMINISTRADORA SION LTDA</v>
          </cell>
        </row>
        <row r="5186">
          <cell r="B5186" t="str">
            <v>ADMINISTRADORA SION LTDA</v>
          </cell>
        </row>
        <row r="5187">
          <cell r="B5187" t="str">
            <v>TELA-P IND. COM. TELAS METALICAS LTDA</v>
          </cell>
        </row>
        <row r="5188">
          <cell r="B5188" t="str">
            <v>GRÁFICA ITACI LTDA</v>
          </cell>
        </row>
        <row r="5189">
          <cell r="B5189" t="str">
            <v>COPIADORA HELIOGRAFICAS AVENIDA CENTRAL</v>
          </cell>
        </row>
        <row r="5190">
          <cell r="B5190" t="str">
            <v>CASA ALEGRIA DE TINTAS LTDA - ME</v>
          </cell>
        </row>
        <row r="5191">
          <cell r="B5191" t="str">
            <v>CEDAE</v>
          </cell>
        </row>
        <row r="5192">
          <cell r="B5192" t="str">
            <v>PNEUS VILA KENNEDY LTDA</v>
          </cell>
        </row>
        <row r="5193">
          <cell r="B5193" t="str">
            <v>ESCRITÓRIO DE ADVOCACIA CELIO SALLES BARBIERI</v>
          </cell>
        </row>
        <row r="5194">
          <cell r="B5194" t="str">
            <v>FUNDIÇÃO CARDOSO FILHOS LTDA</v>
          </cell>
        </row>
        <row r="5195">
          <cell r="B5195" t="str">
            <v>CONCORDIA ENGENHARIA LTDA</v>
          </cell>
        </row>
        <row r="5196">
          <cell r="B5196" t="str">
            <v>AREAL GUANABARA LTDA</v>
          </cell>
        </row>
        <row r="5197">
          <cell r="B5197" t="str">
            <v>PROCÓPIO RIBEIRO LOCAÇÃO DE MÁQS. LTDA</v>
          </cell>
        </row>
        <row r="5198">
          <cell r="B5198" t="str">
            <v>CASA TUPIARA DE PARAFUSOS LTDA</v>
          </cell>
        </row>
        <row r="5199">
          <cell r="B5199" t="str">
            <v>TECNOBRAS ENGENHARIA LTDA</v>
          </cell>
        </row>
        <row r="5200">
          <cell r="B5200" t="str">
            <v>ABNT-ASSOCIACAO BRASILEIRA DE NORMAS TEC</v>
          </cell>
        </row>
        <row r="5201">
          <cell r="B5201" t="str">
            <v>TRANSPORTES E MATERIAIS P/CONSTR LUZITAN</v>
          </cell>
        </row>
        <row r="5202">
          <cell r="B5202" t="str">
            <v>ATLAM FORNECEDORA DO COMÉRCIO E INDÚSTRIA S/A</v>
          </cell>
        </row>
        <row r="5203">
          <cell r="B5203" t="str">
            <v>CONSTRUTORA QUEIROZ GALVAO S/A</v>
          </cell>
        </row>
        <row r="5204">
          <cell r="B5204" t="str">
            <v>CONSTRUTORA QUEIROZ GALVÃO S.A</v>
          </cell>
        </row>
        <row r="5205">
          <cell r="B5205" t="str">
            <v>AUTO ELÉTRICA IRMÃOS UNIDOS LTDA</v>
          </cell>
        </row>
        <row r="5206">
          <cell r="B5206" t="str">
            <v>FAULHABER ENGENHARIA LTDA</v>
          </cell>
        </row>
        <row r="5207">
          <cell r="B5207" t="str">
            <v>MINERAÇÃO SPAR LTDA</v>
          </cell>
        </row>
        <row r="5208">
          <cell r="B5208" t="str">
            <v>CARIMBOIA IND COM DE CARIMBOS LTDA</v>
          </cell>
        </row>
        <row r="5209">
          <cell r="B5209" t="str">
            <v>INSETISAN-SERVITOX INSETICIDAS LTDA</v>
          </cell>
        </row>
        <row r="5210">
          <cell r="B5210" t="str">
            <v>REVESTIMENTOS DE PEDRAS CARDOSO LTDA</v>
          </cell>
        </row>
        <row r="5211">
          <cell r="B5211" t="str">
            <v>HELVAN COMERCIO E INDUSTRIA LTDA</v>
          </cell>
        </row>
        <row r="5212">
          <cell r="B5212" t="str">
            <v>SOLOTEST ENGENHARIA LTDA</v>
          </cell>
        </row>
        <row r="5213">
          <cell r="B5213" t="str">
            <v>MANOEL CRISPUN MATERIAIS DE CONSTRUÇÃO S/A</v>
          </cell>
        </row>
        <row r="5214">
          <cell r="B5214" t="str">
            <v>MANOEL CRISPUN - MATERIAIS DE CONSTRUCAO</v>
          </cell>
        </row>
        <row r="5215">
          <cell r="B5215" t="str">
            <v>SÃO MARCOS TERRAPL. E CONSTRUÇÃO LTDA</v>
          </cell>
        </row>
        <row r="5216">
          <cell r="B5216" t="str">
            <v>PADARIA BARÃO DE LUCENA LTDA</v>
          </cell>
        </row>
        <row r="5217">
          <cell r="B5217" t="str">
            <v>REPRAUTO COM. E REPRESENTACOES</v>
          </cell>
        </row>
        <row r="5218">
          <cell r="B5218" t="str">
            <v>GUANABARA DIESEL COM.REPRESENTAÇÕES</v>
          </cell>
        </row>
        <row r="5219">
          <cell r="B5219" t="str">
            <v>JORGE FERREIRA DO AMARAL</v>
          </cell>
        </row>
        <row r="5220">
          <cell r="B5220" t="str">
            <v>BAR E LANCHONETE CARLA LTDA</v>
          </cell>
        </row>
        <row r="5221">
          <cell r="B5221" t="str">
            <v>HOTEL FLORIDA S/A</v>
          </cell>
        </row>
        <row r="5222">
          <cell r="B5222" t="str">
            <v>ALBINO MENDES &amp; CIA. LTDA</v>
          </cell>
        </row>
        <row r="5223">
          <cell r="B5223" t="str">
            <v>EMPRESA BRASILEIRA DE TELECOMUNICACAO</v>
          </cell>
        </row>
        <row r="5224">
          <cell r="B5224" t="str">
            <v>CENTRO DE PRODUCAO UNIVERSIDADE RIO DE JANEIRO</v>
          </cell>
        </row>
        <row r="5225">
          <cell r="B5225" t="str">
            <v>ORTEB - ORGANIZAÇÃO TÉCNICA DE BOMBAS LTDA</v>
          </cell>
        </row>
        <row r="5226">
          <cell r="B5226" t="str">
            <v>GUANABARA JUNTAS INDUSTRIA E COMERCIO LT</v>
          </cell>
        </row>
        <row r="5227">
          <cell r="B5227" t="str">
            <v>SOCIDRAGA DRAGAGEM E ENGENHARIA LTDA</v>
          </cell>
        </row>
        <row r="5228">
          <cell r="B5228" t="str">
            <v>TRANSPORTES CARVALHO LTDA</v>
          </cell>
        </row>
        <row r="5229">
          <cell r="B5229" t="str">
            <v>TRANSPORTADORA COLORADO LTDA</v>
          </cell>
        </row>
        <row r="5230">
          <cell r="B5230" t="str">
            <v>SILBENE INDÚSTRIA E COMÉRCIO LTDA</v>
          </cell>
        </row>
        <row r="5231">
          <cell r="B5231" t="str">
            <v>GERDAU S/A</v>
          </cell>
        </row>
        <row r="5232">
          <cell r="B5232" t="str">
            <v>GERDAU S.A</v>
          </cell>
        </row>
        <row r="5233">
          <cell r="B5233" t="str">
            <v>GERDAU S/A</v>
          </cell>
        </row>
        <row r="5234">
          <cell r="B5234" t="str">
            <v>GERDAU S/A</v>
          </cell>
        </row>
        <row r="5235">
          <cell r="B5235" t="str">
            <v>GERDAU S/A</v>
          </cell>
        </row>
        <row r="5236">
          <cell r="B5236" t="str">
            <v>GERDAU S/A</v>
          </cell>
        </row>
        <row r="5237">
          <cell r="B5237" t="str">
            <v>GERDAU S/A</v>
          </cell>
        </row>
        <row r="5238">
          <cell r="B5238" t="str">
            <v>SUDIFER COM.DE FERRO MAQ.E MOTORES LTDA</v>
          </cell>
        </row>
        <row r="5239">
          <cell r="B5239" t="str">
            <v>BALPRENSA COM. E IND. DE FERRO LTDA</v>
          </cell>
        </row>
        <row r="5240">
          <cell r="B5240" t="str">
            <v>ENGELOPES INDÚSTRIA E COMÉRCIO LTDA</v>
          </cell>
        </row>
        <row r="5241">
          <cell r="B5241" t="str">
            <v>GELOAR REFRIGERAÇÃO LTDA</v>
          </cell>
        </row>
        <row r="5242">
          <cell r="B5242" t="str">
            <v>CIEE - CENTRO DE INTEGRAÇÃO EMPRESA ESCOLA - RJ</v>
          </cell>
        </row>
        <row r="5243">
          <cell r="B5243" t="str">
            <v>CONSORCIO BRASILEIRO DE MAQUINAS LTDA</v>
          </cell>
        </row>
        <row r="5244">
          <cell r="B5244" t="str">
            <v>SENGE SERVICOS DE ENGENHARIA S/A</v>
          </cell>
        </row>
        <row r="5245">
          <cell r="B5245" t="str">
            <v>VIAGENS GULLIVER LTDA</v>
          </cell>
        </row>
        <row r="5246">
          <cell r="B5246" t="str">
            <v>SHOPPING DAS FERRAGENS LTDA</v>
          </cell>
        </row>
        <row r="5247">
          <cell r="B5247" t="str">
            <v>ADIBRÁS ADMINISTRADORA BRASILEIRA DE BENS S/C</v>
          </cell>
        </row>
        <row r="5248">
          <cell r="B5248" t="str">
            <v>SAWAY MECÂNICA COM. REPRES. LTDA</v>
          </cell>
        </row>
        <row r="5249">
          <cell r="B5249" t="str">
            <v>TRANSPORTES LUSO E MATERIAIS DE CONSTRUÇÃO LTDA</v>
          </cell>
        </row>
        <row r="5250">
          <cell r="B5250" t="str">
            <v>FETRANSPOR</v>
          </cell>
        </row>
        <row r="5251">
          <cell r="B5251" t="str">
            <v>TRANSMATER TRANSPORTE E TERRAPLENAGEM LTDA.</v>
          </cell>
        </row>
        <row r="5252">
          <cell r="B5252" t="str">
            <v>DISTRIB. DE MAT. CONSTR.UNIVERSAL LTDA</v>
          </cell>
        </row>
        <row r="5253">
          <cell r="B5253" t="str">
            <v>TERRAPLANAGENS TRANSP.SUL AMERICANA LTDA</v>
          </cell>
        </row>
        <row r="5254">
          <cell r="B5254" t="str">
            <v>PERSIANAS PRESIDENTE LTDA.</v>
          </cell>
        </row>
        <row r="5255">
          <cell r="B5255" t="str">
            <v>POSTO DE GASOLINA DOCINHO LTDA</v>
          </cell>
        </row>
        <row r="5256">
          <cell r="B5256" t="str">
            <v>RCN DISTRIBUIDORA DE AUTO PECAS LTDA</v>
          </cell>
        </row>
        <row r="5257">
          <cell r="B5257" t="str">
            <v>ENGESOLDA INDUSTRIA E COMERCIO S/A</v>
          </cell>
        </row>
        <row r="5258">
          <cell r="B5258" t="str">
            <v>YORK ENGENHARIA E COMÉRCIO LTDA</v>
          </cell>
        </row>
        <row r="5259">
          <cell r="B5259" t="str">
            <v>COCIMA MADEIRAS LTDA</v>
          </cell>
        </row>
        <row r="5260">
          <cell r="B5260" t="str">
            <v>CIMENTO MAUA S/A</v>
          </cell>
        </row>
        <row r="5261">
          <cell r="B5261" t="str">
            <v>CIMENTO MAUÁ S.A.</v>
          </cell>
        </row>
        <row r="5262">
          <cell r="B5262" t="str">
            <v>MPEREIRA TRANSP. E TERRAPLANAGEM LTDA</v>
          </cell>
        </row>
        <row r="5263">
          <cell r="B5263" t="str">
            <v>TRANSPORTES SERRA LTDA</v>
          </cell>
        </row>
        <row r="5264">
          <cell r="B5264" t="str">
            <v>A GERADORA ALUGUEL DE MÁQUINAS LTDA</v>
          </cell>
        </row>
        <row r="5265">
          <cell r="B5265" t="str">
            <v>PAFER COMERCIO E REPRESENTACOES LTDA.</v>
          </cell>
        </row>
        <row r="5266">
          <cell r="B5266" t="str">
            <v>GLOBO CONSTRUCOES E TERRAPLANAGEM LTDA.</v>
          </cell>
        </row>
        <row r="5267">
          <cell r="B5267" t="str">
            <v>ASCE ASSOCIAÇÃO DE SOLIDARIEDADE À CRIANÇA EXCEPCIONAL</v>
          </cell>
        </row>
        <row r="5268">
          <cell r="B5268" t="str">
            <v>SOPOSTES CONCRETO ARMADO LTDA</v>
          </cell>
        </row>
        <row r="5269">
          <cell r="B5269" t="str">
            <v>TRANSTURISMO REI LTDA</v>
          </cell>
        </row>
        <row r="5270">
          <cell r="B5270" t="str">
            <v>CLÍNICA SANTA HELENA LTDA</v>
          </cell>
        </row>
        <row r="5271">
          <cell r="B5271" t="str">
            <v>CEG - COMPANHIA ESTADUAL DE GAS DO RIO D</v>
          </cell>
        </row>
        <row r="5272">
          <cell r="B5272" t="str">
            <v>RADIADORES E COLMEIAS N. HORIZONTE LTDA</v>
          </cell>
        </row>
        <row r="5273">
          <cell r="B5273" t="str">
            <v>PIRILAMPO COM.REPRESENTACOES LTDA</v>
          </cell>
        </row>
        <row r="5274">
          <cell r="B5274" t="str">
            <v>AUTO POSTO DE GASOLINA PORTUÁRIO LTDA</v>
          </cell>
        </row>
        <row r="5275">
          <cell r="B5275" t="str">
            <v>S. CORREIA MANGUEIRAS E MÁQUINAS LTDA.</v>
          </cell>
        </row>
        <row r="5276">
          <cell r="B5276" t="str">
            <v>MOTOFERR MOTORES E FERRAMENTAS ELETRICAS</v>
          </cell>
        </row>
        <row r="5277">
          <cell r="B5277" t="str">
            <v>FABRICA DE ESQUADRIAS NACIONAL LTDA</v>
          </cell>
        </row>
        <row r="5278">
          <cell r="B5278" t="str">
            <v>PROMAQUINAS INDUSTRIA E  COMERCIO LTDA</v>
          </cell>
        </row>
        <row r="5279">
          <cell r="B5279" t="str">
            <v>PONTO FRIO</v>
          </cell>
        </row>
        <row r="5280">
          <cell r="B5280" t="str">
            <v>SOTREQ</v>
          </cell>
        </row>
        <row r="5281">
          <cell r="B5281" t="str">
            <v>WILIAN RAHY ASSIST. MEDICA EMPRESARIAL</v>
          </cell>
        </row>
        <row r="5282">
          <cell r="B5282" t="str">
            <v>RIO TINTAS MATERIAS DE CONSTRUÇÃO LTDA</v>
          </cell>
        </row>
        <row r="5283">
          <cell r="B5283" t="str">
            <v>NAVEGANTES EDITORA GRAFICA LTDA</v>
          </cell>
        </row>
        <row r="5284">
          <cell r="B5284" t="str">
            <v>SINAPE SINAL.SEG. RODOVIÁRIA LTDA</v>
          </cell>
        </row>
        <row r="5285">
          <cell r="B5285" t="str">
            <v>RIALTI MÁQUINAS E MOTORES LTDA</v>
          </cell>
        </row>
        <row r="5286">
          <cell r="B5286" t="str">
            <v>2 A SINALIZAÇÃO LTDA</v>
          </cell>
        </row>
        <row r="5287">
          <cell r="B5287" t="str">
            <v>ADMINISTRADORA SANTA ISABEL LTDA</v>
          </cell>
        </row>
        <row r="5288">
          <cell r="B5288" t="str">
            <v>ASTIL EQUIPAMENTOS INDUSTRIAIS LTDA</v>
          </cell>
        </row>
        <row r="5289">
          <cell r="B5289" t="str">
            <v>ASTIL EQUIPAMENTOS INDUSTRIAIS LTDA.</v>
          </cell>
        </row>
        <row r="5290">
          <cell r="B5290" t="str">
            <v>AUTO PEÇAS PARABOLQS LTDA</v>
          </cell>
        </row>
        <row r="5291">
          <cell r="B5291" t="str">
            <v>POSTO DE GASOLINA PIAUÍ LTDA</v>
          </cell>
        </row>
        <row r="5292">
          <cell r="B5292" t="str">
            <v>EMPRESA DE TRANSPORTES ANGELA LTDA</v>
          </cell>
        </row>
        <row r="5293">
          <cell r="B5293" t="str">
            <v>PINHEIRO TRANSPORTES EM KOMBIS LTDA</v>
          </cell>
        </row>
        <row r="5294">
          <cell r="B5294" t="str">
            <v>SOCIVIL CONSTRUTORA LTDA</v>
          </cell>
        </row>
        <row r="5295">
          <cell r="B5295" t="str">
            <v>JAHU INDÚSTRIA E COMÉRCIO LTDA.</v>
          </cell>
        </row>
        <row r="5296">
          <cell r="B5296" t="str">
            <v>JAHU INDÚSTRIA E COMÉRCIO LTDA</v>
          </cell>
        </row>
        <row r="5297">
          <cell r="B5297" t="str">
            <v>SUPERMERCADO CASTRO LTDA</v>
          </cell>
        </row>
        <row r="5298">
          <cell r="B5298" t="str">
            <v>SUPERMIX CONCRETO S/A</v>
          </cell>
        </row>
        <row r="5299">
          <cell r="B5299" t="str">
            <v>SUPERMIX CONCRETO S/A</v>
          </cell>
        </row>
        <row r="5300">
          <cell r="B5300" t="str">
            <v>SUPERMIX CONCRETO S.A</v>
          </cell>
        </row>
        <row r="5301">
          <cell r="B5301" t="str">
            <v>SUPERMIX CONCRETO S.A</v>
          </cell>
        </row>
        <row r="5302">
          <cell r="B5302" t="str">
            <v>SUPERMIX CONCRETO S.A</v>
          </cell>
        </row>
        <row r="5303">
          <cell r="B5303" t="str">
            <v>SUPERMIX CONCRETO S.A</v>
          </cell>
        </row>
        <row r="5304">
          <cell r="B5304" t="str">
            <v>SUPERMIX CONCRETO S.A. - SP</v>
          </cell>
        </row>
        <row r="5305">
          <cell r="B5305" t="str">
            <v>SUPERMIX CONCRETO S.A.</v>
          </cell>
        </row>
        <row r="5306">
          <cell r="B5306" t="str">
            <v>SUPERMIX CONCRETO S.A</v>
          </cell>
        </row>
        <row r="5307">
          <cell r="B5307" t="str">
            <v>SUPERMIX CONCRETO S.A</v>
          </cell>
        </row>
        <row r="5308">
          <cell r="B5308" t="str">
            <v>AMERICA BRASIL LOBBY AGENCIA DE VIAGENS</v>
          </cell>
        </row>
        <row r="5309">
          <cell r="B5309" t="str">
            <v>LUZ PUBLICIDADE LTDA.</v>
          </cell>
        </row>
        <row r="5310">
          <cell r="B5310" t="str">
            <v>PETROBRÁS DISTRIBUIDORA S/A</v>
          </cell>
        </row>
        <row r="5311">
          <cell r="B5311" t="str">
            <v>PETROBRÁS DISTRIBUIDORA S/A</v>
          </cell>
        </row>
        <row r="5312">
          <cell r="B5312" t="str">
            <v>PETROBRÁS DISTRIBUIDORA S/A</v>
          </cell>
        </row>
        <row r="5313">
          <cell r="B5313" t="str">
            <v>PETROBRÁS DISTRIBUIDORA S/A</v>
          </cell>
        </row>
        <row r="5314">
          <cell r="B5314" t="str">
            <v>PETROBRÁS DISTRIBUIDORA S/A</v>
          </cell>
        </row>
        <row r="5315">
          <cell r="B5315" t="str">
            <v>PETROBRÁS DISTRIBUIDORA S/A</v>
          </cell>
        </row>
        <row r="5316">
          <cell r="B5316" t="str">
            <v>PETROBRÁS DISTRIBUIDORA S/A</v>
          </cell>
        </row>
        <row r="5317">
          <cell r="B5317" t="str">
            <v>PETROBRÁS DISTRIBUIDORA S/A</v>
          </cell>
        </row>
        <row r="5318">
          <cell r="B5318" t="str">
            <v>PETROBRÁS DISTRIBUIDORA S/A</v>
          </cell>
        </row>
        <row r="5319">
          <cell r="B5319" t="str">
            <v>PETROBRÁS DISTRIBUIDORA S/A</v>
          </cell>
        </row>
        <row r="5320">
          <cell r="B5320" t="str">
            <v>PETROBRÁS DISTRIBUIDORA S/A</v>
          </cell>
        </row>
        <row r="5321">
          <cell r="B5321" t="str">
            <v>PETROBRÁS DISTRIBUIDORA S/A</v>
          </cell>
        </row>
        <row r="5322">
          <cell r="B5322" t="str">
            <v>PETROBRÁS DISTRIBUIDORA S/A</v>
          </cell>
        </row>
        <row r="5323">
          <cell r="B5323" t="str">
            <v>M.SARAIVA PUBLICIDADE LTDA</v>
          </cell>
        </row>
        <row r="5324">
          <cell r="B5324" t="str">
            <v>POSTO DE GASOLINA VILA FLOR LTDA</v>
          </cell>
        </row>
        <row r="5325">
          <cell r="B5325" t="str">
            <v>BROOKS SELOS DE SEGURANCA DO BRASIL LTDA</v>
          </cell>
        </row>
        <row r="5326">
          <cell r="B5326" t="str">
            <v>J.B. LOCADORA DE VEÍCULOS LTDA</v>
          </cell>
        </row>
        <row r="5327">
          <cell r="B5327" t="str">
            <v>J.B. LOCADORA DE VEÍCULOS LTDA</v>
          </cell>
        </row>
        <row r="5328">
          <cell r="B5328" t="str">
            <v>J.B. LOCADORA DE VEÍCULOS LTDA</v>
          </cell>
        </row>
        <row r="5329">
          <cell r="B5329" t="str">
            <v>J.B. LOCADORA DE VEICULOS LTDA.</v>
          </cell>
        </row>
        <row r="5330">
          <cell r="B5330" t="str">
            <v>FADEL COM. E REP. LTDA</v>
          </cell>
        </row>
        <row r="5331">
          <cell r="B5331" t="str">
            <v>JM PNEUS E RENOVADORA LTDA</v>
          </cell>
        </row>
        <row r="5332">
          <cell r="B5332" t="str">
            <v>A.M. COMÉRCIO LTDA</v>
          </cell>
        </row>
        <row r="5333">
          <cell r="B5333" t="str">
            <v>MILENIUM INFORMÁTICA COM.IMP. LTDA</v>
          </cell>
        </row>
        <row r="5334">
          <cell r="B5334" t="str">
            <v>ITAPEMA CONSTRUÇÕES LTDA</v>
          </cell>
        </row>
        <row r="5335">
          <cell r="B5335" t="str">
            <v>ROBERTO LUIZ BARBOSA</v>
          </cell>
        </row>
        <row r="5336">
          <cell r="B5336" t="str">
            <v>DJALMA DA CUNHA SIQUEIRA</v>
          </cell>
        </row>
        <row r="5337">
          <cell r="B5337" t="str">
            <v>JONAS DE MATOS RODRIGUES</v>
          </cell>
        </row>
        <row r="5338">
          <cell r="B5338" t="str">
            <v>M.J DINIZ &amp; CIA LTDA</v>
          </cell>
        </row>
        <row r="5339">
          <cell r="B5339" t="str">
            <v>TRIARCOM EQUIPAMENTOS DE AR COMPRIMIDO LTDA</v>
          </cell>
        </row>
        <row r="5340">
          <cell r="B5340" t="str">
            <v>CECÍLIA F.M.SILVEIRA ARAGÃO - ME</v>
          </cell>
        </row>
        <row r="5341">
          <cell r="B5341" t="str">
            <v>MACAVI - MAESIO CANDIDO VIEIRA</v>
          </cell>
        </row>
        <row r="5342">
          <cell r="B5342" t="str">
            <v>FRANCISCO ANSELMO DOS SANTOS - ME</v>
          </cell>
        </row>
        <row r="5343">
          <cell r="B5343" t="str">
            <v>MARIA DO SOCORRO ROCHA DAMASCENO</v>
          </cell>
        </row>
        <row r="5344">
          <cell r="B5344" t="str">
            <v>NORTEL TELECOM.INFORMÁTICA LTDA</v>
          </cell>
        </row>
        <row r="5345">
          <cell r="B5345" t="str">
            <v>JUAÇO - JUAZEIRO AÇOS LTDA</v>
          </cell>
        </row>
        <row r="5346">
          <cell r="B5346" t="str">
            <v>J.V.N. SERV. E PECAS ELETRICAS EM GERAL</v>
          </cell>
        </row>
        <row r="5347">
          <cell r="B5347" t="str">
            <v>CONSTRUTORA IMOBILIARIA JMV LTDA</v>
          </cell>
        </row>
        <row r="5348">
          <cell r="B5348" t="str">
            <v>SOMIX CONCRETO LTDA</v>
          </cell>
        </row>
        <row r="5349">
          <cell r="B5349" t="str">
            <v>ECOPLAM EMP.CONS.PLAN.AMBIENTAL LTDA</v>
          </cell>
        </row>
        <row r="5350">
          <cell r="B5350" t="str">
            <v>CIRNE PNEUS COMÉRCIO E SERVIÇOS LTDA</v>
          </cell>
        </row>
        <row r="5351">
          <cell r="B5351" t="str">
            <v>DJOTA PEÇAS E SERVIÇOS E REPRES.LTDA</v>
          </cell>
        </row>
        <row r="5352">
          <cell r="B5352" t="str">
            <v>PESQUISE ESTUDOS E PROJETOS LTDA</v>
          </cell>
        </row>
        <row r="5353">
          <cell r="B5353" t="str">
            <v>YCAL PARTICIPAÇÕES LTDA</v>
          </cell>
        </row>
        <row r="5354">
          <cell r="B5354" t="str">
            <v>ALUTEC LTDA</v>
          </cell>
        </row>
        <row r="5355">
          <cell r="B5355" t="str">
            <v>COMPEX LTDA</v>
          </cell>
        </row>
        <row r="5356">
          <cell r="B5356" t="str">
            <v>COMPEX INFORMATICA</v>
          </cell>
        </row>
        <row r="5357">
          <cell r="B5357" t="str">
            <v>CM CONSTRUCOES E SERVICOS LTDA.</v>
          </cell>
        </row>
        <row r="5358">
          <cell r="B5358" t="str">
            <v>CARLOS E DANTAS LTDA</v>
          </cell>
        </row>
        <row r="5359">
          <cell r="B5359" t="str">
            <v>LUIS LEAO SOUZA FILHO</v>
          </cell>
        </row>
        <row r="5360">
          <cell r="B5360" t="str">
            <v>SATEL SALGUEIRO TECIDOS ELETRODOMÉSTICOS</v>
          </cell>
        </row>
        <row r="5361">
          <cell r="B5361" t="str">
            <v>COMERCIAL HUMAITÁ LTDA</v>
          </cell>
        </row>
        <row r="5362">
          <cell r="B5362" t="str">
            <v>INGEPLAC IND.GESSO GIZ E PLACAS LTDA</v>
          </cell>
        </row>
        <row r="5363">
          <cell r="B5363" t="str">
            <v>GRINOR INDUSTRIA GRANITO NORDESTE LTDA</v>
          </cell>
        </row>
        <row r="5364">
          <cell r="B5364" t="str">
            <v>POSTO SERRA DA SANTA LTDA</v>
          </cell>
        </row>
        <row r="5365">
          <cell r="B5365" t="str">
            <v>NISAUTO PECAS E ACESSORIOS LTDA</v>
          </cell>
        </row>
        <row r="5366">
          <cell r="B5366" t="str">
            <v>REDIESEL RECIFE AUTODIESEL LTDA</v>
          </cell>
        </row>
        <row r="5367">
          <cell r="B5367" t="str">
            <v>JOSE DE LEMOS VASCONCELOS &amp; CIA LTDA</v>
          </cell>
        </row>
        <row r="5368">
          <cell r="B5368" t="str">
            <v>G.A.C. COMERCIO E REPRESENTACAO LTDA</v>
          </cell>
        </row>
        <row r="5369">
          <cell r="B5369" t="str">
            <v>TERRAPLENAGEM VASCONCELOS E CAMARA LTDA</v>
          </cell>
        </row>
        <row r="5370">
          <cell r="B5370" t="str">
            <v>OZIAS JOSE DOS SANTOS</v>
          </cell>
        </row>
        <row r="5371">
          <cell r="B5371" t="str">
            <v>DELTA CONSULTORIO GEOLOGICA E MINERACAO</v>
          </cell>
        </row>
        <row r="5372">
          <cell r="B5372" t="str">
            <v>ZITOMAQ RICARDO CÂNDICO CAVALCANTE</v>
          </cell>
        </row>
        <row r="5373">
          <cell r="B5373" t="str">
            <v>PRODISEL PNEUS PROGRESSO COM.E REPRESENT</v>
          </cell>
        </row>
        <row r="5374">
          <cell r="B5374" t="str">
            <v>ADMEL COMERCIO E REPRESENTACOES LTDA</v>
          </cell>
        </row>
        <row r="5375">
          <cell r="B5375" t="str">
            <v>M B MAT.ELÉTRICO E DE CONSTRUÇÃO LTDA</v>
          </cell>
        </row>
        <row r="5376">
          <cell r="B5376" t="str">
            <v>MC OLEOS E LUBRIFICANTES LTDA</v>
          </cell>
        </row>
        <row r="5377">
          <cell r="B5377" t="str">
            <v>AUTO POSTO QUILOMBO LTDA</v>
          </cell>
        </row>
        <row r="5378">
          <cell r="B5378" t="str">
            <v>GAUCHO MOLAS DE CAXIAS LTDA.</v>
          </cell>
        </row>
        <row r="5379">
          <cell r="B5379" t="str">
            <v>J.COELHO COTA MATERIAIS DE CONSTRUÇÃO - ME</v>
          </cell>
        </row>
        <row r="5380">
          <cell r="B5380" t="str">
            <v>SOPRO ADESIVOS ETIQUETAS E BRINDES LTDA</v>
          </cell>
        </row>
        <row r="5381">
          <cell r="B5381" t="str">
            <v>CASA AGUAELUZ LTDA</v>
          </cell>
        </row>
        <row r="5382">
          <cell r="B5382" t="str">
            <v>VISON PAPELARIA LTDA</v>
          </cell>
        </row>
        <row r="5383">
          <cell r="B5383" t="str">
            <v>SOC. IND. MINERADORA DE GRANITOS LTDA</v>
          </cell>
        </row>
        <row r="5384">
          <cell r="B5384" t="str">
            <v>M.R. GOMES CEREAIS-ME</v>
          </cell>
        </row>
        <row r="5385">
          <cell r="B5385" t="str">
            <v>JHP ENGENHARIA E CONSULTORIA LTDA</v>
          </cell>
        </row>
        <row r="5386">
          <cell r="B5386" t="str">
            <v>JR DISTRIBUIDORA DE PECAS E BATERIAS LTD</v>
          </cell>
        </row>
        <row r="5387">
          <cell r="B5387" t="str">
            <v>A.M.S. CURVELO HENRIQUE TRANSPORTE</v>
          </cell>
        </row>
        <row r="5388">
          <cell r="B5388" t="str">
            <v>INGEO-INVESTIGAÇÕES GEOLÓGICO GEOTÉCNICAS</v>
          </cell>
        </row>
        <row r="5389">
          <cell r="B5389" t="str">
            <v>IVAN REZENDE ARQUITETURA LTDA</v>
          </cell>
        </row>
        <row r="5390">
          <cell r="B5390" t="str">
            <v>NBA NÚCLEO BRASILEIRO DE AVALIAÇÕES LTDA</v>
          </cell>
        </row>
        <row r="5391">
          <cell r="B5391" t="str">
            <v>JOAO BATISTA DE MARINS</v>
          </cell>
        </row>
        <row r="5392">
          <cell r="B5392" t="str">
            <v>P.C.E. PROJETOS E CONSULTORIAS DE ENGENH</v>
          </cell>
        </row>
        <row r="5393">
          <cell r="B5393" t="str">
            <v>PETROMONT MONTAGEM INDUSTRIAL LTDA</v>
          </cell>
        </row>
        <row r="5394">
          <cell r="B5394" t="str">
            <v>WHITE MARTINS GASES INDÚSTRIAIS S/A</v>
          </cell>
        </row>
        <row r="5395">
          <cell r="B5395" t="str">
            <v>VIDEO STUDIO 90 COM.E SERV.LTDA.</v>
          </cell>
        </row>
        <row r="5396">
          <cell r="B5396" t="str">
            <v>CONFRIO COMERCIO E EXTRACAO DE MINERAIS</v>
          </cell>
        </row>
        <row r="5397">
          <cell r="B5397" t="str">
            <v>COMÉRCIO DE PEDRAS SEM NOME LTDA-ME</v>
          </cell>
        </row>
        <row r="5398">
          <cell r="B5398" t="str">
            <v>VEMARE COMERCIAL DIESEL LTDA</v>
          </cell>
        </row>
        <row r="5399">
          <cell r="B5399" t="str">
            <v>ACIAGA EQUIP.CONSTR.CIVIL LTDA</v>
          </cell>
        </row>
        <row r="5400">
          <cell r="B5400" t="str">
            <v>TRAFEG SINALIZ.SEG.DE TRÂNSITO LTDA</v>
          </cell>
        </row>
        <row r="5401">
          <cell r="B5401" t="str">
            <v>NOGUEIRA &amp; SILVA BAR DE MARICA LTDA</v>
          </cell>
        </row>
        <row r="5402">
          <cell r="B5402" t="str">
            <v>EFESO - COMERCIO E REPRESENTACOES LTDA.</v>
          </cell>
        </row>
        <row r="5403">
          <cell r="B5403" t="str">
            <v>FIL FUNDIÇÃO ITAPERUNA LTDA - ME</v>
          </cell>
        </row>
        <row r="5404">
          <cell r="B5404" t="str">
            <v>PORTOFERRO COMÉRCIO DE METAIS LTDA</v>
          </cell>
        </row>
        <row r="5405">
          <cell r="B5405" t="str">
            <v>JOCIREI MATERIAIS DE CONSTRUÇÃO LTDA</v>
          </cell>
        </row>
        <row r="5406">
          <cell r="B5406" t="str">
            <v>TRUCK UNIÃO RECUPERAÇÕES E SERVIÇOS LTDA</v>
          </cell>
        </row>
        <row r="5407">
          <cell r="B5407" t="str">
            <v>NIPASA METALÚRGICA LTDA</v>
          </cell>
        </row>
        <row r="5408">
          <cell r="B5408" t="str">
            <v>ERMASA RIO COMERCIO E INDUSTRIA LTDA</v>
          </cell>
        </row>
        <row r="5409">
          <cell r="B5409" t="str">
            <v>ENGEDRILL ENGENHARIA E GEOTECNIA LTDA</v>
          </cell>
        </row>
        <row r="5410">
          <cell r="B5410" t="str">
            <v>AREAL PETROPOLO DE ITAGUAÍ LTDA</v>
          </cell>
        </row>
        <row r="5411">
          <cell r="B5411" t="str">
            <v>BAZAR IMPERIO DE ITABORAI LTDA.</v>
          </cell>
        </row>
        <row r="5412">
          <cell r="B5412" t="str">
            <v>MOTO PEÇAS CIDADE DAS ROSAS LTDA</v>
          </cell>
        </row>
        <row r="5413">
          <cell r="B5413" t="str">
            <v>UBÁ MINAS MÓVEIS LTDA-ME</v>
          </cell>
        </row>
        <row r="5414">
          <cell r="B5414" t="str">
            <v>ADI TECNOLOGIA LTDA.</v>
          </cell>
        </row>
        <row r="5415">
          <cell r="B5415" t="str">
            <v>SPREAD SHOW INFORMATICA LTDA</v>
          </cell>
        </row>
        <row r="5416">
          <cell r="B5416" t="str">
            <v>POLI IND.COM. DE PRÉ MOLDADOS LTDA</v>
          </cell>
        </row>
        <row r="5417">
          <cell r="B5417" t="str">
            <v>GRANITOS E MÁRMORES AGRIZZI LTDA</v>
          </cell>
        </row>
        <row r="5418">
          <cell r="B5418" t="str">
            <v>PEDREIRA ARACRUZ LTDA.</v>
          </cell>
        </row>
        <row r="5419">
          <cell r="B5419" t="str">
            <v>ALARICO ALVES PEREIRA</v>
          </cell>
        </row>
        <row r="5420">
          <cell r="B5420" t="str">
            <v>EVENTOS DECORACOES E MONTAGENS LTDA</v>
          </cell>
        </row>
        <row r="5421">
          <cell r="B5421" t="str">
            <v>J. B. OFICINA MECÂNICA LTDA</v>
          </cell>
        </row>
        <row r="5422">
          <cell r="B5422" t="str">
            <v>AUTO POSTO CAROLINE LTDA</v>
          </cell>
        </row>
        <row r="5423">
          <cell r="B5423" t="str">
            <v>SUSA DO BRASIL IND E COM DE COUROS</v>
          </cell>
        </row>
        <row r="5424">
          <cell r="B5424" t="str">
            <v>J.M.D. SOBREIRA</v>
          </cell>
        </row>
        <row r="5425">
          <cell r="B5425" t="str">
            <v>PROBITEC PROD.BETUM.TEC.APLIC.LTDA.</v>
          </cell>
        </row>
        <row r="5426">
          <cell r="B5426" t="str">
            <v>EMCONCIPA - EMPREIT.CONST. CIVIL E PAVIM</v>
          </cell>
        </row>
        <row r="5427">
          <cell r="B5427" t="str">
            <v>MANCHESTER DISTR.FERRO E ACO LTDA</v>
          </cell>
        </row>
        <row r="5428">
          <cell r="B5428" t="str">
            <v>SANDES &amp; SANDES LTDA-ME</v>
          </cell>
        </row>
        <row r="5429">
          <cell r="B5429" t="str">
            <v>LUMA DE ITAGUAÍ HOTEL LTDA</v>
          </cell>
        </row>
        <row r="5430">
          <cell r="B5430" t="str">
            <v>COALME CONSTRUTORA LTDA</v>
          </cell>
        </row>
        <row r="5431">
          <cell r="B5431" t="str">
            <v>DAMASCENO STELE BAZAR LTDA - ME</v>
          </cell>
        </row>
        <row r="5432">
          <cell r="B5432" t="str">
            <v>M.TRÊS MATERIAIS DE CONSTRUÇÃO LTDA</v>
          </cell>
        </row>
        <row r="5433">
          <cell r="B5433" t="str">
            <v>MANIBRA PRODUTOS DE CONCRETO LTDA</v>
          </cell>
        </row>
        <row r="5434">
          <cell r="B5434" t="str">
            <v>REIBOR BORRACHAS E EQUIPAMENTOS LTDA</v>
          </cell>
        </row>
        <row r="5435">
          <cell r="B5435" t="str">
            <v>M.L. BORSATO MAT.CONSTRUÇÃO-ME</v>
          </cell>
        </row>
        <row r="5436">
          <cell r="B5436" t="str">
            <v>CASA DAS CORRENTES GUANABARA LTDA</v>
          </cell>
        </row>
        <row r="5437">
          <cell r="B5437" t="str">
            <v>M. LÚCIO CURVELANO - ME</v>
          </cell>
        </row>
        <row r="5438">
          <cell r="B5438" t="str">
            <v>AREAL IRMÃOS UNIDOS LTDA</v>
          </cell>
        </row>
        <row r="5439">
          <cell r="B5439" t="str">
            <v>GAMIT MATERIAIS DE CONSTRUÇÃO LTDA-ME</v>
          </cell>
        </row>
        <row r="5440">
          <cell r="B5440" t="str">
            <v>ARGILÃO DIST. DE CERÂMICAS LTDA.</v>
          </cell>
        </row>
        <row r="5441">
          <cell r="B5441" t="str">
            <v>NORDISA RIO MADEIRAS E COMPENSADOS LTDA</v>
          </cell>
        </row>
        <row r="5442">
          <cell r="B5442" t="str">
            <v>JOSÉ MARQUES ESTAQUEAMENTO E FUNDAÇÕES LTDA</v>
          </cell>
        </row>
        <row r="5443">
          <cell r="B5443" t="str">
            <v>REPLAEX RESINAS PLÁSTICAS EXTRUDADAS LTDA.</v>
          </cell>
        </row>
        <row r="5444">
          <cell r="B5444" t="str">
            <v>E.T. SILVA BAR - ME</v>
          </cell>
        </row>
        <row r="5445">
          <cell r="B5445" t="str">
            <v>NETUNO RADIADORES LTDA</v>
          </cell>
        </row>
        <row r="5446">
          <cell r="B5446" t="str">
            <v>MARIA DAS GRAÇAS DIAS - ME</v>
          </cell>
        </row>
        <row r="5447">
          <cell r="B5447" t="str">
            <v>DATAFOX COMPUTADORES &amp; SERVIÇOS LTDA</v>
          </cell>
        </row>
        <row r="5448">
          <cell r="B5448" t="str">
            <v>MARISOL - MATERIAIS DE CONSTRUCAO LTDA</v>
          </cell>
        </row>
        <row r="5449">
          <cell r="B5449" t="str">
            <v>DR OLIVEIRA E CIA  LTDA</v>
          </cell>
        </row>
        <row r="5450">
          <cell r="B5450" t="str">
            <v>ALMEIDA COMÉRCIO DE PEDRAS LTDA</v>
          </cell>
        </row>
        <row r="5451">
          <cell r="B5451" t="str">
            <v>SENADO COMÉRCIO LTDA</v>
          </cell>
        </row>
        <row r="5452">
          <cell r="B5452" t="str">
            <v>MY ZOOM FOTOGRAFIAS LTDA</v>
          </cell>
        </row>
        <row r="5453">
          <cell r="B5453" t="str">
            <v>ZERPE TERRAPLANAGEM LTDA</v>
          </cell>
        </row>
        <row r="5454">
          <cell r="B5454" t="str">
            <v>TRANSPORTES RIO VEZ LTDA</v>
          </cell>
        </row>
        <row r="5455">
          <cell r="B5455" t="str">
            <v>PEDRACOM PEDREIRAS LTDA</v>
          </cell>
        </row>
        <row r="5456">
          <cell r="B5456" t="str">
            <v>AMBIO ENGENHARIA LTDA.</v>
          </cell>
        </row>
        <row r="5457">
          <cell r="B5457" t="str">
            <v>CARTEL PAPELARIA LTDA - ME</v>
          </cell>
        </row>
        <row r="5458">
          <cell r="B5458" t="str">
            <v>PATRINOX ARTEF.PARAFUSOS INOX NAVAIS LTDA</v>
          </cell>
        </row>
        <row r="5459">
          <cell r="B5459" t="str">
            <v>FITABRAS FITAS E ABRASIVOS LTDA</v>
          </cell>
        </row>
        <row r="5460">
          <cell r="B5460" t="str">
            <v>VT. MATERIAIS DE CONSTRUÇÃO LTDA</v>
          </cell>
        </row>
        <row r="5461">
          <cell r="B5461" t="str">
            <v>HYDROAR COMERCIO E SERVICOS LTDA</v>
          </cell>
        </row>
        <row r="5462">
          <cell r="B5462" t="str">
            <v>6 VOLTS AUTO PEÇAS LTDA.</v>
          </cell>
        </row>
        <row r="5463">
          <cell r="B5463" t="str">
            <v>DISMODA CONFECÇÕES LTDA</v>
          </cell>
        </row>
        <row r="5464">
          <cell r="B5464" t="str">
            <v>MEK ENGENHARIA E CONSULTORIA LTDA</v>
          </cell>
        </row>
        <row r="5465">
          <cell r="B5465" t="str">
            <v>ARTEMAC ARTEF.DE CIMENTO E MAT. DE CONSTRUÇÃO LTDA</v>
          </cell>
        </row>
        <row r="5466">
          <cell r="B5466" t="str">
            <v>E. P. DE ANDRADE &amp; CIA LTDA</v>
          </cell>
        </row>
        <row r="5467">
          <cell r="B5467" t="str">
            <v>M.R. GOMES EQUIPAMENTOS DE ESCRITÓRIO</v>
          </cell>
        </row>
        <row r="5468">
          <cell r="B5468" t="str">
            <v>R.G.N. REPRESENTAÇÕES E COMÉRCIO LTDA</v>
          </cell>
        </row>
        <row r="5469">
          <cell r="B5469" t="str">
            <v>LOCATRAN LOCAÇÃO E TRANSPORTE LTDA.</v>
          </cell>
        </row>
        <row r="5470">
          <cell r="B5470" t="str">
            <v>LINPROL LINHARES PARAFUSOS E ROLAMENTOS LTDA</v>
          </cell>
        </row>
        <row r="5471">
          <cell r="B5471" t="str">
            <v>J J MADEIRAS E MAT. CONSTRUCAO LTDA</v>
          </cell>
        </row>
        <row r="5472">
          <cell r="B5472" t="str">
            <v>TRES JOTAS ELETRO DIESEL LTDA</v>
          </cell>
        </row>
        <row r="5473">
          <cell r="B5473" t="str">
            <v>CONSTRUTORA JOMAFO LTDA</v>
          </cell>
        </row>
        <row r="5474">
          <cell r="B5474" t="str">
            <v>URBANIZADORA MANTIQUIRA LTDA</v>
          </cell>
        </row>
        <row r="5475">
          <cell r="B5475" t="str">
            <v>VIGA GASPAR LOGÍSTICA LTDA</v>
          </cell>
        </row>
        <row r="5476">
          <cell r="B5476" t="str">
            <v>DUARTE E DUARTE MAT.DE CONSTRUÇÃO 105 LTDA</v>
          </cell>
        </row>
        <row r="5477">
          <cell r="B5477" t="str">
            <v>LUXCOR QUÍMICA INDUSTRIAL LTDA</v>
          </cell>
        </row>
        <row r="5478">
          <cell r="B5478" t="str">
            <v>M.A. DORNELAS BAR-ME</v>
          </cell>
        </row>
        <row r="5479">
          <cell r="B5479" t="str">
            <v>ANIGER AUTO PEÇAS LTDA - ME</v>
          </cell>
        </row>
        <row r="5480">
          <cell r="B5480" t="str">
            <v>SERVIÇO DE LOCAÇÃO ATHAYDE LTDA</v>
          </cell>
        </row>
        <row r="5481">
          <cell r="B5481" t="str">
            <v>AUTO POSTO BRASIL DE VOLTA REDONDA LTDA</v>
          </cell>
        </row>
        <row r="5482">
          <cell r="B5482" t="str">
            <v>ALMAT PNEUS LTDA - ME</v>
          </cell>
        </row>
        <row r="5483">
          <cell r="B5483" t="str">
            <v>J.M.M. DE CARVALHO IND. E COM. DE VASSOURAS ME</v>
          </cell>
        </row>
        <row r="5484">
          <cell r="B5484" t="str">
            <v>DISCONILDO COM. ELETROD.INSTR.MUSICAIS LTDA</v>
          </cell>
        </row>
        <row r="5485">
          <cell r="B5485" t="str">
            <v>AUTO PEÇAS E ENFEITES ELMA LTDA</v>
          </cell>
        </row>
        <row r="5486">
          <cell r="B5486" t="str">
            <v>COPEARTE CAXIAS LTDA</v>
          </cell>
        </row>
        <row r="5487">
          <cell r="B5487" t="str">
            <v>TRANSPORTADORA PIMEIRÔ LTDA</v>
          </cell>
        </row>
        <row r="5488">
          <cell r="B5488" t="str">
            <v>FARMO CONSTR.INCORPORAÇÕES LTDA</v>
          </cell>
        </row>
        <row r="5489">
          <cell r="B5489" t="str">
            <v>RIZOMA PLANTAS E PAISAGISMO LTDA</v>
          </cell>
        </row>
        <row r="5490">
          <cell r="B5490" t="str">
            <v>NOBRETEC SERVICOS E LOCACAO LTDA</v>
          </cell>
        </row>
        <row r="5491">
          <cell r="B5491" t="str">
            <v>PROTEL TELECOM.E ELETRICIDADE LTDA</v>
          </cell>
        </row>
        <row r="5492">
          <cell r="B5492" t="str">
            <v>PAD. E CONF. BRUNELLA DO RIACHAO LTDA</v>
          </cell>
        </row>
        <row r="5493">
          <cell r="B5493" t="str">
            <v>JOSE PACHECO DE OLIVEIRA MATERIAL DE CON</v>
          </cell>
        </row>
        <row r="5494">
          <cell r="B5494" t="str">
            <v>RALPH PEDRAS DECORATIVAS LTDA</v>
          </cell>
        </row>
        <row r="5495">
          <cell r="B5495" t="str">
            <v>LAJE ALVORADA-OZANIR MANHÃES MACHADO-ME</v>
          </cell>
        </row>
        <row r="5496">
          <cell r="B5496" t="str">
            <v>CERÂMICA INDIANA LTDA</v>
          </cell>
        </row>
        <row r="5497">
          <cell r="B5497" t="str">
            <v>RODOLPHO RIBEIRO DIAS-ME</v>
          </cell>
        </row>
        <row r="5498">
          <cell r="B5498" t="str">
            <v>CERÂMICA IRMÃOS SOUZA E SOBRINHOS LTDA</v>
          </cell>
        </row>
        <row r="5499">
          <cell r="B5499" t="str">
            <v>RANCHO SAGITÁRIO LTDA-ME</v>
          </cell>
        </row>
        <row r="5500">
          <cell r="B5500" t="str">
            <v>MADEIREIRA OLIGRAN DE MACAE LTDA</v>
          </cell>
        </row>
        <row r="5501">
          <cell r="B5501" t="str">
            <v>RODOMAC DE MACAÉ RODOVIÁRIO LTDA</v>
          </cell>
        </row>
        <row r="5502">
          <cell r="B5502" t="str">
            <v>ALONSO MIGUEL DA SILVA</v>
          </cell>
        </row>
        <row r="5503">
          <cell r="B5503" t="str">
            <v>SEM FURO TRANSPORTES LTDA</v>
          </cell>
        </row>
        <row r="5504">
          <cell r="B5504" t="str">
            <v>LFM TOPOGR.PROJETOS SANEAMENTO LTDA</v>
          </cell>
        </row>
        <row r="5505">
          <cell r="B5505" t="str">
            <v>MSL ENGENHARIA LTDA</v>
          </cell>
        </row>
        <row r="5506">
          <cell r="B5506" t="str">
            <v>NIVALDO FELICIANO DA SILVA</v>
          </cell>
        </row>
        <row r="5507">
          <cell r="B5507" t="str">
            <v>FERREIRA E COELHO LTDA</v>
          </cell>
        </row>
        <row r="5508">
          <cell r="B5508" t="str">
            <v>FERCLAV COMÉRCIO DE FERRAGENS LTDA</v>
          </cell>
        </row>
        <row r="5509">
          <cell r="B5509" t="str">
            <v>ARISTEU DANTAS SILVA</v>
          </cell>
        </row>
        <row r="5510">
          <cell r="B5510" t="str">
            <v>JORGE ANTUNES ARAUJO</v>
          </cell>
        </row>
        <row r="5511">
          <cell r="B5511" t="str">
            <v>JPEL PAPELARIA E LIVRARIA LTDA</v>
          </cell>
        </row>
        <row r="5512">
          <cell r="B5512" t="str">
            <v>LOCARVEL LOCADORA DE VEICULOS LTDA</v>
          </cell>
        </row>
        <row r="5513">
          <cell r="B5513" t="str">
            <v>AUTO POSTO JUQUIMAGRÃO LTDA</v>
          </cell>
        </row>
        <row r="5514">
          <cell r="B5514" t="str">
            <v>TECARTE CONSULT.PROJ.SERVIÇOS LTDA</v>
          </cell>
        </row>
        <row r="5515">
          <cell r="B5515" t="str">
            <v>NÚCLEO ENGENHARIA CONSULTIVA LTDA</v>
          </cell>
        </row>
        <row r="5516">
          <cell r="B5516" t="str">
            <v>PAULIFRESA FRESAGEM E RECICLAGEM LTDA</v>
          </cell>
        </row>
        <row r="5517">
          <cell r="B5517" t="str">
            <v>TECNOBRE COM. E LOCAÇÕES LTDA</v>
          </cell>
        </row>
        <row r="5518">
          <cell r="B5518" t="str">
            <v>SANTANA PORCINO DA SILVA</v>
          </cell>
        </row>
        <row r="5519">
          <cell r="B5519" t="str">
            <v>LN TRANSPORTES LTDA</v>
          </cell>
        </row>
        <row r="5520">
          <cell r="B5520" t="str">
            <v>GAIA,SILVA, ROLIM &amp; ASSOCIADOS</v>
          </cell>
        </row>
        <row r="5521">
          <cell r="B5521" t="str">
            <v>ESCPLAN MÓVEIS PARA ESCRITÓRIO LTDA</v>
          </cell>
        </row>
        <row r="5522">
          <cell r="B5522" t="str">
            <v>MORENO EQUIPAMENTOS LTDA</v>
          </cell>
        </row>
        <row r="5523">
          <cell r="B5523" t="str">
            <v>AUVITAPE COMÉRCIO LTDA</v>
          </cell>
        </row>
        <row r="5524">
          <cell r="B5524" t="str">
            <v>RIOTRUCK EQUIPAMENTOS RODOVIARIOS LTDA</v>
          </cell>
        </row>
        <row r="5525">
          <cell r="B5525" t="str">
            <v>RIO NORTE SANEAMENTO</v>
          </cell>
        </row>
        <row r="5526">
          <cell r="B5526" t="str">
            <v>IBELE FESTAS LTDA</v>
          </cell>
        </row>
        <row r="5527">
          <cell r="B5527" t="str">
            <v>TECNOAR LOPES COMÉRCIO E SERVIÇOS LTDA</v>
          </cell>
        </row>
        <row r="5528">
          <cell r="B5528" t="str">
            <v>MEGATHERM COM. E REPRESENTACAO LTDA.</v>
          </cell>
        </row>
        <row r="5529">
          <cell r="B5529" t="str">
            <v>ANGRACON MATERIAIS DE CONSTRUÇÃO LTDA</v>
          </cell>
        </row>
        <row r="5530">
          <cell r="B5530" t="str">
            <v>FERESA MATERIAIS DE CONSTRUÇÃO LTDA</v>
          </cell>
        </row>
        <row r="5531">
          <cell r="B5531" t="str">
            <v>JOÃO BATISTA M.FERREIRA-ME</v>
          </cell>
        </row>
        <row r="5532">
          <cell r="B5532" t="str">
            <v>AREAL ITAPICU LTDA</v>
          </cell>
        </row>
        <row r="5533">
          <cell r="B5533" t="str">
            <v>CHURRASCARIA  CHULETÃO DE ITABORAÍ</v>
          </cell>
        </row>
        <row r="5534">
          <cell r="B5534" t="str">
            <v>PEDREIRA COMAR LTDA</v>
          </cell>
        </row>
        <row r="5535">
          <cell r="B5535" t="str">
            <v>REMOBAMA RETÍFICA DE MOTORES LTDA</v>
          </cell>
        </row>
        <row r="5536">
          <cell r="B5536" t="str">
            <v>ZERAUS ARTEFATOS DE CIMENTO LTDA</v>
          </cell>
        </row>
        <row r="5537">
          <cell r="B5537" t="str">
            <v>D.R. ASSESSORIA COMERCIAL LTDA</v>
          </cell>
        </row>
        <row r="5538">
          <cell r="B5538" t="str">
            <v>ROCHA MATERIAL DE CONSTRUÇÃO LTDA</v>
          </cell>
        </row>
        <row r="5539">
          <cell r="B5539" t="str">
            <v>INSTELETRIL ENGENHARIA E SERVIÇOS LTDA</v>
          </cell>
        </row>
        <row r="5540">
          <cell r="B5540" t="str">
            <v>BARRÃO TINTAS LTDA</v>
          </cell>
        </row>
        <row r="5541">
          <cell r="B5541" t="str">
            <v>LÍRIO DOS VALES TRANSPORTE E TURISMO LT</v>
          </cell>
        </row>
        <row r="5542">
          <cell r="B5542" t="str">
            <v>SUCOL MATERIAIS DE CONSTRUÇÃO LTDA-ME</v>
          </cell>
        </row>
        <row r="5543">
          <cell r="B5543" t="str">
            <v>RISCADO ENGENHARIA LTDA</v>
          </cell>
        </row>
        <row r="5544">
          <cell r="B5544" t="str">
            <v>TRANSRANGEL COMÉRCIO E TRANSPORTES LTDA</v>
          </cell>
        </row>
        <row r="5545">
          <cell r="B5545" t="str">
            <v>FOTO ART COLOR DE CAMPOS LTDA</v>
          </cell>
        </row>
        <row r="5546">
          <cell r="B5546" t="str">
            <v>AUTO PECAS SAO SEBASTIAO DE BOM JESUS LT</v>
          </cell>
        </row>
        <row r="5547">
          <cell r="B5547" t="str">
            <v>J.S. SALES TRANSPORTES-ME</v>
          </cell>
        </row>
        <row r="5548">
          <cell r="B5548" t="str">
            <v>PAULU'S MÁQUINAS COM. DE MÁQUINAS LTDA</v>
          </cell>
        </row>
        <row r="5549">
          <cell r="B5549" t="str">
            <v>LUCIANO DO COUTO RANGEL &amp; CIA LTDA</v>
          </cell>
        </row>
        <row r="5550">
          <cell r="B5550" t="str">
            <v>PANDISMA COMÉRCIO E REPRESENTAÇÕES LTDA</v>
          </cell>
        </row>
        <row r="5551">
          <cell r="B5551" t="str">
            <v>LIZEU DUARTE BAR - ME</v>
          </cell>
        </row>
        <row r="5552">
          <cell r="B5552" t="str">
            <v>DEPORBOX DE MACAÉ VIDROS LTDA</v>
          </cell>
        </row>
        <row r="5553">
          <cell r="B5553" t="str">
            <v>OFFICE PAPER COMÉRCIO DE PAPÉIS LTDA</v>
          </cell>
        </row>
        <row r="5554">
          <cell r="B5554" t="str">
            <v>MADMÓVEIS M.C. IND. E COM. DE MÓVEIS LTDA</v>
          </cell>
        </row>
        <row r="5555">
          <cell r="B5555" t="str">
            <v>J.E.W.P. ACABAMENTO LTDA-ME</v>
          </cell>
        </row>
        <row r="5556">
          <cell r="B5556" t="str">
            <v>IAT MÓVEIS LTDA</v>
          </cell>
        </row>
        <row r="5557">
          <cell r="B5557" t="str">
            <v>HIENA SERVIÇOS LTDA-EPP</v>
          </cell>
        </row>
        <row r="5558">
          <cell r="B5558" t="str">
            <v>BRASTOP TOPOGRAFIA  LTDA</v>
          </cell>
        </row>
        <row r="5559">
          <cell r="B5559" t="str">
            <v>SOS DAS BATERIAS LTA.MEE</v>
          </cell>
        </row>
        <row r="5560">
          <cell r="B5560" t="str">
            <v>GBARBOSA COMERCIAL LTDA</v>
          </cell>
        </row>
        <row r="5561">
          <cell r="B5561" t="str">
            <v>EVERALICIO MANGUEIRA FILHO</v>
          </cell>
        </row>
        <row r="5562">
          <cell r="B5562" t="str">
            <v>SERRABETUME ENGENHARIA LTDA</v>
          </cell>
        </row>
        <row r="5563">
          <cell r="B5563" t="str">
            <v>MATERIAL DE CONSTRUCAO A BELA DE AUSTIN LTDA</v>
          </cell>
        </row>
        <row r="5564">
          <cell r="B5564" t="str">
            <v>FRADIAS TERRAPLANAGEM E URBANIZACAO LTDA</v>
          </cell>
        </row>
        <row r="5565">
          <cell r="B5565" t="str">
            <v>NEMA ENGENHARIA LTDA</v>
          </cell>
        </row>
        <row r="5566">
          <cell r="B5566" t="str">
            <v>MC ENGENHEIROS CONSULTORES LTDA</v>
          </cell>
        </row>
        <row r="5567">
          <cell r="B5567" t="str">
            <v>EMPRESA ITAOCARENSE DE URBANIZACAO LTDA</v>
          </cell>
        </row>
        <row r="5568">
          <cell r="B5568" t="str">
            <v>SONIMAR ARTES GRAFICAS LTDA</v>
          </cell>
        </row>
        <row r="5569">
          <cell r="B5569" t="str">
            <v>JOSÉ FERNANDES DE ALVARENGA</v>
          </cell>
        </row>
        <row r="5570">
          <cell r="B5570" t="str">
            <v>AREAL E ARTEFATOS DE CIMENTO SHAOLIN LTD</v>
          </cell>
        </row>
        <row r="5571">
          <cell r="B5571" t="str">
            <v>ELETROFER 1060 FERRAGENS LTDA</v>
          </cell>
        </row>
        <row r="5572">
          <cell r="B5572" t="str">
            <v>POSTO DE GASOLINA DANIELE DE NOVA IGUAÇU LTDA</v>
          </cell>
        </row>
        <row r="5573">
          <cell r="B5573" t="str">
            <v>CENTRAL ELETRO HIDRÁULICA MACAÉ LTDA</v>
          </cell>
        </row>
        <row r="5574">
          <cell r="B5574" t="str">
            <v>W.V.S. COMERCIO DE PEDRAS</v>
          </cell>
        </row>
        <row r="5575">
          <cell r="B5575" t="str">
            <v>CURSO PETROPOLITAN PROFISSIONALIZANTE LT</v>
          </cell>
        </row>
        <row r="5576">
          <cell r="B5576" t="str">
            <v>SC DE SOUZA EMPREITEIRA</v>
          </cell>
        </row>
        <row r="5577">
          <cell r="B5577" t="str">
            <v>POSTO DE GASOLINA CARVALHO E GOMES LTDA</v>
          </cell>
        </row>
        <row r="5578">
          <cell r="B5578" t="str">
            <v>BELLAN INDÚSTRIA E COMÉRCIO DE BRINDES LTDA</v>
          </cell>
        </row>
        <row r="5579">
          <cell r="B5579" t="str">
            <v>S.R.R. PACHECO CONSTRUTORA</v>
          </cell>
        </row>
        <row r="5580">
          <cell r="B5580" t="str">
            <v>TECNOMASSA RIO ARGAMASSAS LTDA</v>
          </cell>
        </row>
        <row r="5581">
          <cell r="B5581" t="str">
            <v>IMPLETEC COMERCIAL AGRÍCOLA LTDA</v>
          </cell>
        </row>
        <row r="5582">
          <cell r="B5582" t="str">
            <v>LASTRO INDÚSTRIAS GRÁFICAS LTDA</v>
          </cell>
        </row>
        <row r="5583">
          <cell r="B5583" t="str">
            <v>DANIEL MORAES MIRANDA</v>
          </cell>
        </row>
        <row r="5584">
          <cell r="B5584" t="str">
            <v>ANTONIO N.C. PORTELLA ME</v>
          </cell>
        </row>
        <row r="5585">
          <cell r="B5585" t="str">
            <v>TETRIS ENGENHARIA  LTDA</v>
          </cell>
        </row>
        <row r="5586">
          <cell r="B5586" t="str">
            <v>LAG DIVISÓRIAS E OBRAS LTDA</v>
          </cell>
        </row>
        <row r="5587">
          <cell r="B5587" t="str">
            <v>SG TRANSPORTADORA LTDA</v>
          </cell>
        </row>
        <row r="5588">
          <cell r="B5588" t="str">
            <v>NEVES E NEVES COMERCIO DE MOVEIS LTDA</v>
          </cell>
        </row>
        <row r="5589">
          <cell r="B5589" t="str">
            <v>ARMAZÉM 365 LTDA.</v>
          </cell>
        </row>
        <row r="5590">
          <cell r="B5590" t="str">
            <v>SEIMEC PROD. DE MANUT. INDUSTRIAL LTDA</v>
          </cell>
        </row>
        <row r="5591">
          <cell r="B5591" t="str">
            <v>LUCAS RODRIGUES DA COSTA MECÂNICA ME</v>
          </cell>
        </row>
        <row r="5592">
          <cell r="B5592" t="str">
            <v>HOTEL FAZENDA ACALANTO DO VILAREJO LTDA</v>
          </cell>
        </row>
        <row r="5593">
          <cell r="B5593" t="str">
            <v>SÉRGIO RODRIGUES COUTO DA SILVA-ME</v>
          </cell>
        </row>
        <row r="5594">
          <cell r="B5594" t="str">
            <v>TÉCNICA MECÂNICA RIBEIRO E SILVA LTDA</v>
          </cell>
        </row>
        <row r="5595">
          <cell r="B5595" t="str">
            <v>REALDI INFORMATIZAÇÃO DE RELÓGIOS DE PONTO LTDA</v>
          </cell>
        </row>
        <row r="5596">
          <cell r="B5596" t="str">
            <v>PIANNA COM. IMPORTAÇÃO E EXPORTAÇÃO LTDA</v>
          </cell>
        </row>
        <row r="5597">
          <cell r="B5597" t="str">
            <v>L.A. SOARES DISTRIBUIDORA DE ALIMENTOS-ME</v>
          </cell>
        </row>
        <row r="5598">
          <cell r="B5598" t="str">
            <v>CERÂMICA ALTO DO ELIZEU DE CAMPOS LTDA</v>
          </cell>
        </row>
        <row r="5599">
          <cell r="B5599" t="str">
            <v>O. MIGUEL - ME</v>
          </cell>
        </row>
        <row r="5600">
          <cell r="B5600" t="str">
            <v>C.A. RIBEIRO RODRIGUES - ME</v>
          </cell>
        </row>
        <row r="5601">
          <cell r="B5601" t="str">
            <v>HOTEL AMAZONAS</v>
          </cell>
        </row>
        <row r="5602">
          <cell r="B5602" t="str">
            <v>JACUY COMERCIO DE MADEIRAS LTDA</v>
          </cell>
        </row>
        <row r="5603">
          <cell r="B5603" t="str">
            <v>CARLOS J. BATISTA - ME</v>
          </cell>
        </row>
        <row r="5604">
          <cell r="B5604" t="str">
            <v>ITERERÉ GRANITOS E CONSTRUÇÕES LTDA.</v>
          </cell>
        </row>
        <row r="5605">
          <cell r="B5605" t="str">
            <v>SILK CORTE STUDIO - P.S.P. RIBEIRO - ME</v>
          </cell>
        </row>
        <row r="5606">
          <cell r="B5606" t="str">
            <v>LABOR RIO DAS OSTRAS LTDA</v>
          </cell>
        </row>
        <row r="5607">
          <cell r="B5607" t="str">
            <v>I.M. RANGEL MERCEARIA-ME</v>
          </cell>
        </row>
        <row r="5608">
          <cell r="B5608" t="str">
            <v>SOUMELHOR ARTEFATOS DE CIMENTO LTDA.</v>
          </cell>
        </row>
        <row r="5609">
          <cell r="B5609" t="str">
            <v>LUB NORTE LUBRIFICANTES LTDA - ME</v>
          </cell>
        </row>
        <row r="5610">
          <cell r="B5610" t="str">
            <v>IRMÃOS BELIENE LTDA</v>
          </cell>
        </row>
        <row r="5611">
          <cell r="B5611" t="str">
            <v>CONDOMÍNIO SOLAR DA LECHIA</v>
          </cell>
        </row>
        <row r="5612">
          <cell r="B5612" t="str">
            <v>AZEVEDO E AZEVEDO LTDA - ME</v>
          </cell>
        </row>
        <row r="5613">
          <cell r="B5613" t="str">
            <v>L.L. FERREIRA CONSTRUTORA-ME</v>
          </cell>
        </row>
        <row r="5614">
          <cell r="B5614" t="str">
            <v>EDSON BARCELOS BORACHARIA-ME</v>
          </cell>
        </row>
        <row r="5615">
          <cell r="B5615" t="str">
            <v>PONTO DE ENCONTRO RESTAURANTE LTDA</v>
          </cell>
        </row>
        <row r="5616">
          <cell r="B5616" t="str">
            <v>SET INFORMÁTICA LTDA</v>
          </cell>
        </row>
        <row r="5617">
          <cell r="B5617" t="str">
            <v>BRESSO COMÉRCIO E SERVIÇO LTDA</v>
          </cell>
        </row>
        <row r="5618">
          <cell r="B5618" t="str">
            <v>AILTON REIS DO VALLE TERRAPLENAGEM LTDA</v>
          </cell>
        </row>
        <row r="5619">
          <cell r="B5619" t="str">
            <v>L.C. PEDERASSI PRESERVAÇÃO DE MADEIRAS</v>
          </cell>
        </row>
        <row r="5620">
          <cell r="B5620" t="str">
            <v>LUIZ CLÁUDIO MIRANDA - ME</v>
          </cell>
        </row>
        <row r="5621">
          <cell r="B5621" t="str">
            <v>IVANIA LUCIA DE SOUZA</v>
          </cell>
        </row>
        <row r="5622">
          <cell r="B5622" t="str">
            <v>ALMO-TEC COMERCIAL LTDA</v>
          </cell>
        </row>
        <row r="5623">
          <cell r="B5623" t="str">
            <v>THEREZINHA FRANCO GONZAGA</v>
          </cell>
        </row>
        <row r="5624">
          <cell r="B5624" t="str">
            <v>H.C.BOLZAN &amp; CIA LTDA</v>
          </cell>
        </row>
        <row r="5625">
          <cell r="B5625" t="str">
            <v>SEHAC ASSESSORIA TECNICA E SERVICOS LTDA</v>
          </cell>
        </row>
        <row r="5626">
          <cell r="B5626" t="str">
            <v>TRANSFERSOUSA TRANSPORTES LTDA</v>
          </cell>
        </row>
        <row r="5627">
          <cell r="B5627" t="str">
            <v>ITOGRASS AGRÍCOLA DE IPANEMA LTDA</v>
          </cell>
        </row>
        <row r="5628">
          <cell r="B5628" t="str">
            <v>ARTECON PREMOLDADOS DE CIMENTO LTDA</v>
          </cell>
        </row>
        <row r="5629">
          <cell r="B5629" t="str">
            <v>CONCRETO RESITAMIX LTDA</v>
          </cell>
        </row>
        <row r="5630">
          <cell r="B5630" t="str">
            <v>IMPERIAL FERRAGENS DA MANGUEIRA LTDA.EPP</v>
          </cell>
        </row>
        <row r="5631">
          <cell r="B5631" t="str">
            <v>MADEREIRA PICA PAU DO FRADE LTDA</v>
          </cell>
        </row>
        <row r="5632">
          <cell r="B5632" t="str">
            <v>MOISES TAVARES FLOR</v>
          </cell>
        </row>
        <row r="5633">
          <cell r="B5633" t="str">
            <v>JOAO BARBOSA NETO</v>
          </cell>
        </row>
        <row r="5634">
          <cell r="B5634" t="str">
            <v>GT SUL TRANSPORTES ESPECIALIZADOS LTDA</v>
          </cell>
        </row>
        <row r="5635">
          <cell r="B5635" t="str">
            <v>SES SISTEMAS ESPECIAIS DE SANEAMENTO LTDA</v>
          </cell>
        </row>
        <row r="5636">
          <cell r="B5636" t="str">
            <v>JCE MADEIRAS LTDA</v>
          </cell>
        </row>
        <row r="5637">
          <cell r="B5637" t="str">
            <v>ML INFORMATICA LTDA</v>
          </cell>
        </row>
        <row r="5638">
          <cell r="B5638" t="str">
            <v>COHIDRO CONS. ESTUDOS E PROJETOS LTDA</v>
          </cell>
        </row>
        <row r="5639">
          <cell r="B5639" t="str">
            <v>WAYLLI MECANICA E EQUIPAMENTOS LTDA</v>
          </cell>
        </row>
        <row r="5640">
          <cell r="B5640" t="str">
            <v>SUB EMPR.DE MÃO DE OBRA OLIVEIRA DOURADO LTDA</v>
          </cell>
        </row>
        <row r="5641">
          <cell r="B5641" t="str">
            <v>SEJOFER COMÉRCIO DE FERRO LTDA</v>
          </cell>
        </row>
        <row r="5642">
          <cell r="B5642" t="str">
            <v>DANIEL GOMES CASTRO</v>
          </cell>
        </row>
        <row r="5643">
          <cell r="B5643" t="str">
            <v>DIVILAM DIVISORIAS E FORROS LTDA</v>
          </cell>
        </row>
        <row r="5644">
          <cell r="B5644" t="str">
            <v>AUTO POSTO CHAMPION LTDA</v>
          </cell>
        </row>
        <row r="5645">
          <cell r="B5645" t="str">
            <v>E.F.B. COMÉRCIO E SERVIÇOS LTDA</v>
          </cell>
        </row>
        <row r="5646">
          <cell r="B5646" t="str">
            <v>PAPER RIO DIST.DE MAT. DE ESCRITÓRIO LTDA</v>
          </cell>
        </row>
        <row r="5647">
          <cell r="B5647" t="str">
            <v>JUNICAR TRANSPORTES E LOCAÇÃO LTDA</v>
          </cell>
        </row>
        <row r="5648">
          <cell r="B5648" t="str">
            <v>MULTISEG DISTRIBUIDORA LTDA</v>
          </cell>
        </row>
        <row r="5649">
          <cell r="B5649" t="str">
            <v>ALUMACI ALUMÍNIOS E FERRAGENS LTDA</v>
          </cell>
        </row>
        <row r="5650">
          <cell r="B5650" t="str">
            <v>INVENTO REFEIÇÕES LTDA.ME</v>
          </cell>
        </row>
        <row r="5651">
          <cell r="B5651" t="str">
            <v>BENTONORTE PRODS DE BENTONITA E REPR. LT</v>
          </cell>
        </row>
        <row r="5652">
          <cell r="B5652" t="str">
            <v>REFEICOES COMERCIAIS COLORADO LTDA</v>
          </cell>
        </row>
        <row r="5653">
          <cell r="B5653" t="str">
            <v>BKR-LOPES, MACHADO AUDITORES S/C</v>
          </cell>
        </row>
        <row r="5654">
          <cell r="B5654" t="str">
            <v>FERBRON MATERIAIS DE FUNDIÇÃO LTDA</v>
          </cell>
        </row>
        <row r="5655">
          <cell r="B5655" t="str">
            <v>DAL`MORA EMPREITEIRA DE OBRAS LTDA.</v>
          </cell>
        </row>
        <row r="5656">
          <cell r="B5656" t="str">
            <v>RIO GYMNASIUM EQUIP.ESPORT.E LAZER LTDA</v>
          </cell>
        </row>
        <row r="5657">
          <cell r="B5657" t="str">
            <v>RECUPERADORA BID DE CABECOTES LTDA.</v>
          </cell>
        </row>
        <row r="5658">
          <cell r="B5658" t="str">
            <v>IPUÃ TRANSPORTES LTDA</v>
          </cell>
        </row>
        <row r="5659">
          <cell r="B5659" t="str">
            <v>PESO EXATO IND.COM. DE BALANCAS LTDA</v>
          </cell>
        </row>
        <row r="5660">
          <cell r="B5660" t="str">
            <v>BIANCA MAT. CONSTRUCOES LTDA</v>
          </cell>
        </row>
        <row r="5661">
          <cell r="B5661" t="str">
            <v>LUMECOM MAT.COSTRUÇÃO E REPRESENTAÇÕES</v>
          </cell>
        </row>
        <row r="5662">
          <cell r="B5662" t="str">
            <v>PEPA KENTINHAS LTDA</v>
          </cell>
        </row>
        <row r="5663">
          <cell r="B5663" t="str">
            <v>HRT SERVICOS DE INFORMATICA LTDA</v>
          </cell>
        </row>
        <row r="5664">
          <cell r="B5664" t="str">
            <v>WINNER TECNOLOGIA EM PNEUS LTDA</v>
          </cell>
        </row>
        <row r="5665">
          <cell r="B5665" t="str">
            <v>E.W.P. CONSTRUTORA LTDA</v>
          </cell>
        </row>
        <row r="5666">
          <cell r="B5666" t="str">
            <v>LONART IND.COM. DE DECORACOES LTDA</v>
          </cell>
        </row>
        <row r="5667">
          <cell r="B5667" t="str">
            <v>C.A.R. MIRANDA ELETR.DE GERADORES LTDA</v>
          </cell>
        </row>
        <row r="5668">
          <cell r="B5668" t="str">
            <v>MULTIMODAL CONTAINERS LTDA</v>
          </cell>
        </row>
        <row r="5669">
          <cell r="B5669" t="str">
            <v>V.M.SERVIÇOS POSTAIS E TELEGRAFICOS LTDA</v>
          </cell>
        </row>
        <row r="5670">
          <cell r="B5670" t="str">
            <v>ALFA-TEC EQUIPAMENTOS E SERVIÇOS LTDA</v>
          </cell>
        </row>
        <row r="5671">
          <cell r="B5671" t="str">
            <v>L.N. ROSA VIEIRA COMESTÍVEIS LTDA</v>
          </cell>
        </row>
        <row r="5672">
          <cell r="B5672" t="str">
            <v>CENTRAL DA VILA NOVA BAZAR LTDA</v>
          </cell>
        </row>
        <row r="5673">
          <cell r="B5673" t="str">
            <v>TRANSP DE CARGAS PESADAS SUL LTDA</v>
          </cell>
        </row>
        <row r="5674">
          <cell r="B5674" t="str">
            <v>LANCHES PROVE E LEVE LTDA</v>
          </cell>
        </row>
        <row r="5675">
          <cell r="B5675" t="str">
            <v>R.VENTURA MÁQUINAS DE ESCRITÓRIO LTDA</v>
          </cell>
        </row>
        <row r="5676">
          <cell r="B5676" t="str">
            <v>JAFERW IND E COM LTDA</v>
          </cell>
        </row>
        <row r="5677">
          <cell r="B5677" t="str">
            <v>UNISERGE COOP.DE TRABALHO E ENGENHARIA LTDA</v>
          </cell>
        </row>
        <row r="5678">
          <cell r="B5678" t="str">
            <v>NEWCAT EQUIPAMENTOS ELETRÔNICOS LTDA</v>
          </cell>
        </row>
        <row r="5679">
          <cell r="B5679" t="str">
            <v>ESTOFADOS BEM NA MODA LTDA</v>
          </cell>
        </row>
        <row r="5680">
          <cell r="B5680" t="str">
            <v>UNITRANS TRANSPORTES LTDA</v>
          </cell>
        </row>
        <row r="5681">
          <cell r="B5681" t="str">
            <v>SANTA DALILA DIST. DE ÁGUA MINERAL LTDA</v>
          </cell>
        </row>
        <row r="5682">
          <cell r="B5682" t="str">
            <v>C.G. COM.PRODUTOS DE LIMPEZA LTDA</v>
          </cell>
        </row>
        <row r="5683">
          <cell r="B5683" t="str">
            <v>R.F.C. CORRÊA CONFECÇÕES - ME</v>
          </cell>
        </row>
        <row r="5684">
          <cell r="B5684" t="str">
            <v>BOA TRANSPORTADORA</v>
          </cell>
        </row>
        <row r="5685">
          <cell r="B5685" t="str">
            <v>ERCO ENGENHARIA S.A.</v>
          </cell>
        </row>
        <row r="5686">
          <cell r="B5686" t="str">
            <v>ESTEMAR COMERCIO DE MOTORES PECAS E SERV</v>
          </cell>
        </row>
        <row r="5687">
          <cell r="B5687" t="str">
            <v>MAXDISEL - PECAS E EQUIPAMENTOS LTDA</v>
          </cell>
        </row>
        <row r="5688">
          <cell r="B5688" t="str">
            <v>ANDORINHA MATERIAIS DE CONSTRUCAO LTDA</v>
          </cell>
        </row>
        <row r="5689">
          <cell r="B5689" t="str">
            <v>PENSÃO BOM GOURMET DE FÁTIMA LTDA - ME</v>
          </cell>
        </row>
        <row r="5690">
          <cell r="B5690" t="str">
            <v>DEFELIPPE TRANSPORTES LTDA.</v>
          </cell>
        </row>
        <row r="5691">
          <cell r="B5691" t="str">
            <v>FABIANA MACIEL MEIRELES</v>
          </cell>
        </row>
        <row r="5692">
          <cell r="B5692" t="str">
            <v>PEDREIRA AMORIM LTDA</v>
          </cell>
        </row>
        <row r="5693">
          <cell r="B5693" t="str">
            <v>SUPERLOC LOC. DE VEÍCULOS LTDA</v>
          </cell>
        </row>
        <row r="5694">
          <cell r="B5694" t="str">
            <v>ARITUBA EMPREENDIMENTO TURÍSTICO LTDA</v>
          </cell>
        </row>
        <row r="5695">
          <cell r="B5695" t="str">
            <v>UNIMETAIS COMÉRCIO LTDA</v>
          </cell>
        </row>
        <row r="5696">
          <cell r="B5696" t="str">
            <v>NATAL GASES E SOLDAS LTDA.</v>
          </cell>
        </row>
        <row r="5697">
          <cell r="B5697" t="str">
            <v>CARAÚ TRANSP.COM.DERIV.DE PETRÓLEO LTDA</v>
          </cell>
        </row>
        <row r="5698">
          <cell r="B5698" t="str">
            <v>CASA DE FERRAGENS RILMAC LTDA</v>
          </cell>
        </row>
        <row r="5699">
          <cell r="B5699" t="str">
            <v>BARI AUTOMOVEIS LTDA</v>
          </cell>
        </row>
        <row r="5700">
          <cell r="B5700" t="str">
            <v>ELETRO NORDESTE LTDA</v>
          </cell>
        </row>
        <row r="5701">
          <cell r="B5701" t="str">
            <v>LASER ELETRO MASTER ELETRON.E BRINQ.LTDA</v>
          </cell>
        </row>
        <row r="5702">
          <cell r="B5702" t="str">
            <v>UNIBRONZE LTDA</v>
          </cell>
        </row>
        <row r="5703">
          <cell r="B5703" t="str">
            <v>MRH COM.SERV.REPRES. HIDRAULICA LTDA</v>
          </cell>
        </row>
        <row r="5704">
          <cell r="B5704" t="str">
            <v>FERPASO FERRAMENTAS PARAFUSOS E SOLDAS L</v>
          </cell>
        </row>
        <row r="5705">
          <cell r="B5705" t="str">
            <v>ESSE ENGENHARIA SINAL.SERV.ESPECIAIS LTDA</v>
          </cell>
        </row>
        <row r="5706">
          <cell r="B5706" t="str">
            <v>METALURGICA NORDESTINA LTDA</v>
          </cell>
        </row>
        <row r="5707">
          <cell r="B5707" t="str">
            <v>PRECIM PREMOLDADOS DE CIMENTO LTDA</v>
          </cell>
        </row>
        <row r="5708">
          <cell r="B5708" t="str">
            <v>D F DISTRIBUIDORA LTDA</v>
          </cell>
        </row>
        <row r="5709">
          <cell r="B5709" t="str">
            <v>R.L.H. PNEUS LTDA.</v>
          </cell>
        </row>
        <row r="5710">
          <cell r="B5710" t="str">
            <v>SIC DIST. DE JORNAIS E PUBLICACOES LTDA</v>
          </cell>
        </row>
        <row r="5711">
          <cell r="B5711" t="str">
            <v>AUTOCOM PEÇAS AUTOMÓVEIS E CAMINHÕES LTDA</v>
          </cell>
        </row>
        <row r="5712">
          <cell r="B5712" t="str">
            <v>ESTRELA DIESEL LTDA</v>
          </cell>
        </row>
        <row r="5713">
          <cell r="B5713" t="str">
            <v>VANDEIR FELIPE</v>
          </cell>
        </row>
        <row r="5714">
          <cell r="B5714" t="str">
            <v>COMERCIAL ESTIVAS M.B. LTDA</v>
          </cell>
        </row>
        <row r="5715">
          <cell r="B5715" t="str">
            <v>SALGUEIRAÇO CIMENTO LTDA</v>
          </cell>
        </row>
        <row r="5716">
          <cell r="B5716" t="str">
            <v>SERVULCAN SERVICOS DE VULCANIZACAO DE BO</v>
          </cell>
        </row>
        <row r="5717">
          <cell r="B5717" t="str">
            <v>R M COMERCIO DERIVADOS PETROLEO LTDA</v>
          </cell>
        </row>
        <row r="5718">
          <cell r="B5718" t="str">
            <v>SAGEPA ENGENHARIA LTDA</v>
          </cell>
        </row>
        <row r="5719">
          <cell r="B5719" t="str">
            <v>MADECENTER LTDA</v>
          </cell>
        </row>
        <row r="5720">
          <cell r="B5720" t="str">
            <v>VERDEJANTE COMERCIAL LTDA</v>
          </cell>
        </row>
        <row r="5721">
          <cell r="B5721" t="str">
            <v>HIDRAULNORTE LTDA</v>
          </cell>
        </row>
        <row r="5722">
          <cell r="B5722" t="str">
            <v>POSTO RAJADA LTDA</v>
          </cell>
        </row>
        <row r="5723">
          <cell r="B5723" t="str">
            <v>MANOEL GOMES DA SILVA LTDA</v>
          </cell>
        </row>
        <row r="5724">
          <cell r="B5724" t="str">
            <v>PRISMA TELECOMUNICACOES LTDA</v>
          </cell>
        </row>
        <row r="5725">
          <cell r="B5725" t="str">
            <v>ARMAZEM JENIPAPO-JOSE DIAS SILVA- COMERC</v>
          </cell>
        </row>
        <row r="5726">
          <cell r="B5726" t="str">
            <v>LOCALINA  LOCADORA PETROLINA LTDA</v>
          </cell>
        </row>
        <row r="5727">
          <cell r="B5727" t="str">
            <v>GRÁFICA SALGUEIRO LTDA.</v>
          </cell>
        </row>
        <row r="5728">
          <cell r="B5728" t="str">
            <v>ROBERTO CORREIA LIMA &amp; CONFECCOES - ME</v>
          </cell>
        </row>
        <row r="5729">
          <cell r="B5729" t="str">
            <v>ATP COMÉRCIO CONSTRUÇÃO LTDA.</v>
          </cell>
        </row>
        <row r="5730">
          <cell r="B5730" t="str">
            <v>AMÉRICA COMBUSTÍVEIS LTDA</v>
          </cell>
        </row>
        <row r="5731">
          <cell r="B5731" t="str">
            <v>TRAOS TRANSPORTES OBRAS E SERV. LTDA</v>
          </cell>
        </row>
        <row r="5732">
          <cell r="B5732" t="str">
            <v>CRAJUDIESEL PEÇAS E MOTORES LTDA</v>
          </cell>
        </row>
        <row r="5733">
          <cell r="B5733" t="str">
            <v>COPY-VIP COMERCIO,REPRESENTACAO E SERVIC</v>
          </cell>
        </row>
        <row r="5734">
          <cell r="B5734" t="str">
            <v>OTICREL OTÍLIO COM. REPRESENTAÇÕES LTDA</v>
          </cell>
        </row>
        <row r="5735">
          <cell r="B5735" t="str">
            <v>CIRO GOMES MAGALHÃES</v>
          </cell>
        </row>
        <row r="5736">
          <cell r="B5736" t="str">
            <v>ZENIR MOVEIS J.ALVES E OLIVEIRA LTDA.</v>
          </cell>
        </row>
        <row r="5737">
          <cell r="B5737" t="str">
            <v>DIFUSO COMERCIO DE PARAFUSOS LTDA</v>
          </cell>
        </row>
        <row r="5738">
          <cell r="B5738" t="str">
            <v>TRANSMUD COMERCIO E TRANSPORTES LTDA</v>
          </cell>
        </row>
        <row r="5739">
          <cell r="B5739" t="str">
            <v>AGROMARLOS LTDA</v>
          </cell>
        </row>
        <row r="5740">
          <cell r="B5740" t="str">
            <v>CAR-BUS DIESEL LTDA</v>
          </cell>
        </row>
        <row r="5741">
          <cell r="B5741" t="str">
            <v>EXPRESSO GUANABARA S.A</v>
          </cell>
        </row>
        <row r="5742">
          <cell r="B5742" t="str">
            <v>EXPRESSO GUANABARA S.A. - PB</v>
          </cell>
        </row>
        <row r="5743">
          <cell r="B5743" t="str">
            <v>COMERCIAL J.ROMANO REV. PETRÓLEO CONSTR.LTDA</v>
          </cell>
        </row>
        <row r="5744">
          <cell r="B5744" t="str">
            <v>ANTÔNIO JOSÉ ANDRADE - ME</v>
          </cell>
        </row>
        <row r="5745">
          <cell r="B5745" t="str">
            <v>MARIA MARTA NEIVA PONTES BARROSO-EPP</v>
          </cell>
        </row>
        <row r="5746">
          <cell r="B5746" t="str">
            <v>TENDA CONSTRUCOES LTDA</v>
          </cell>
        </row>
        <row r="5747">
          <cell r="B5747" t="str">
            <v>MILTINTAS DISTR TINTAS AUTOMOTIVAS LTDA</v>
          </cell>
        </row>
        <row r="5748">
          <cell r="B5748" t="str">
            <v>MIL MADEIRAS COMERCIAL DE MASEIRAS LTDA</v>
          </cell>
        </row>
        <row r="5749">
          <cell r="B5749" t="str">
            <v>CONSTRUTORA SILVEIRA SALLES LTDA</v>
          </cell>
        </row>
        <row r="5750">
          <cell r="B5750" t="str">
            <v>QUIMIFORT COM.PRODUTOS QUIM.LABORAT. LTDA</v>
          </cell>
        </row>
        <row r="5751">
          <cell r="B5751" t="str">
            <v>MINAS STAR EXPRESS LTDA</v>
          </cell>
        </row>
        <row r="5752">
          <cell r="B5752" t="str">
            <v>MÁQUINAS E REFRIGERAÇÃO PINGUIM LTDA</v>
          </cell>
        </row>
        <row r="5753">
          <cell r="B5753" t="str">
            <v>RANDRADE PROPAGANDA E MARKETING LTDA</v>
          </cell>
        </row>
        <row r="5754">
          <cell r="B5754" t="str">
            <v>JOAO CLEMENTE DOS SANTOS</v>
          </cell>
        </row>
        <row r="5755">
          <cell r="B5755" t="str">
            <v>HEBER PEDRO JOSE DO AMARAL</v>
          </cell>
        </row>
        <row r="5756">
          <cell r="B5756" t="str">
            <v>MARCELO DOS REIS E SILVA</v>
          </cell>
        </row>
        <row r="5757">
          <cell r="B5757" t="str">
            <v>PEDREIRAS PARAFUSO LTDA</v>
          </cell>
        </row>
        <row r="5758">
          <cell r="B5758" t="str">
            <v>ARCOMJATO LOCAÇÃO E SERVIÇOS LTDA</v>
          </cell>
        </row>
        <row r="5759">
          <cell r="B5759" t="str">
            <v>DISMAG DISTR.MÁQUINAS GUANABARA LTDA</v>
          </cell>
        </row>
        <row r="5760">
          <cell r="B5760" t="str">
            <v>PALACIO DA FERRAMENTA, MAQUINAS LTDA</v>
          </cell>
        </row>
        <row r="5761">
          <cell r="B5761" t="str">
            <v>CAFÉ E BAR FIGA DE PRATA LTDA</v>
          </cell>
        </row>
        <row r="5762">
          <cell r="B5762" t="str">
            <v>CRM-COM.CARIOCA ROLAMENTOS  E MANCAIS LTDA.</v>
          </cell>
        </row>
        <row r="5763">
          <cell r="B5763" t="str">
            <v>WANA - INDÚSTRIA E COMÉRCIO LTDA</v>
          </cell>
        </row>
        <row r="5764">
          <cell r="B5764" t="str">
            <v>WANA INDÚSTRIA E COMÉRCIO LTDA</v>
          </cell>
        </row>
        <row r="5765">
          <cell r="B5765" t="str">
            <v>SÓ ÓLEO LTDA.</v>
          </cell>
        </row>
        <row r="5766">
          <cell r="B5766" t="str">
            <v>CHURRASCARIA SANTOS ANJOS LTDA</v>
          </cell>
        </row>
        <row r="5767">
          <cell r="B5767" t="str">
            <v>JAP REFRIGERAÇÃO LTDA</v>
          </cell>
        </row>
        <row r="5768">
          <cell r="B5768" t="str">
            <v>H.J. RODRIGUES MELO LTDA</v>
          </cell>
        </row>
        <row r="5769">
          <cell r="B5769" t="str">
            <v>CHURRASCARIA ESTRELA DO SUL LTDA</v>
          </cell>
        </row>
        <row r="5770">
          <cell r="B5770" t="str">
            <v>W. SAMPAIO FORNECEDORA DE MATERIAIS LTDA</v>
          </cell>
        </row>
        <row r="5771">
          <cell r="B5771" t="str">
            <v>ARMAFER SERVICOS DE CONSTRUCAO LTDA</v>
          </cell>
        </row>
        <row r="5772">
          <cell r="B5772" t="str">
            <v>SACARIA SÃO SEBASTIÃO LTDA</v>
          </cell>
        </row>
        <row r="5773">
          <cell r="B5773" t="str">
            <v>DIESEL PARTES COM. E IND. LTDA</v>
          </cell>
        </row>
        <row r="5774">
          <cell r="B5774" t="str">
            <v>MILLS DO BRASIL ESTRUTURAS E SERVIÇOS LTDA</v>
          </cell>
        </row>
        <row r="5775">
          <cell r="B5775" t="str">
            <v>LOCADORA MTA DE VEÍCULOS</v>
          </cell>
        </row>
        <row r="5776">
          <cell r="B5776" t="str">
            <v>TRANS-RETA TRANSPORTES E REMOÇÕES LTDA</v>
          </cell>
        </row>
        <row r="5777">
          <cell r="B5777" t="str">
            <v>ORIENE SOLDAS, ABRAS. E FERRAMENTAS LTDA</v>
          </cell>
        </row>
        <row r="5778">
          <cell r="B5778" t="str">
            <v>GARAGE E POSTO DE GASOLINA PARAGUASSU LTDA</v>
          </cell>
        </row>
        <row r="5779">
          <cell r="B5779" t="str">
            <v>PNEUMASA-PNEUS MAQ.E ACESS.DA GUANABARA</v>
          </cell>
        </row>
        <row r="5780">
          <cell r="B5780" t="str">
            <v>GMR EQUIPAMENTOS ELÉTRICOS LTDA</v>
          </cell>
        </row>
        <row r="5781">
          <cell r="B5781" t="str">
            <v>TRIMAK ENGENHARIA E COMERCIO LTDA</v>
          </cell>
        </row>
        <row r="5782">
          <cell r="B5782" t="str">
            <v>BETO CONFECCOES LTDA</v>
          </cell>
        </row>
        <row r="5783">
          <cell r="B5783" t="str">
            <v>SH FORMAS ANDAIMES E ESCORAMENTOS LTDA</v>
          </cell>
        </row>
        <row r="5784">
          <cell r="B5784" t="str">
            <v>PAPELARIA SAO JOAO LTDA</v>
          </cell>
        </row>
        <row r="5785">
          <cell r="B5785" t="str">
            <v>AGOSTINHO &amp; ADRIANO LTDA</v>
          </cell>
        </row>
        <row r="5786">
          <cell r="B5786" t="str">
            <v>VEJA VEICULOS JACAREPAGUA LTDA</v>
          </cell>
        </row>
        <row r="5787">
          <cell r="B5787" t="str">
            <v>TROPICAL TRANSPORTES IPIRANGA LTDA</v>
          </cell>
        </row>
        <row r="5788">
          <cell r="B5788" t="str">
            <v>AUTO POSTO CHACALTAYA LTDA</v>
          </cell>
        </row>
        <row r="5789">
          <cell r="B5789" t="str">
            <v>GMA IMOBILIARIA LTDA</v>
          </cell>
        </row>
        <row r="5790">
          <cell r="B5790" t="str">
            <v>PALMEIRA TINTAS LTDA</v>
          </cell>
        </row>
        <row r="5791">
          <cell r="B5791" t="str">
            <v>TAU CETI COMERCIO E REPRESENTACOES LTDA.</v>
          </cell>
        </row>
        <row r="5792">
          <cell r="B5792" t="str">
            <v>TRANSASA TRANSPORTES LTDA</v>
          </cell>
        </row>
        <row r="5793">
          <cell r="B5793" t="str">
            <v>ICARO COMERCIO DE ROLAMENTOS LTDA</v>
          </cell>
        </row>
        <row r="5794">
          <cell r="B5794" t="str">
            <v>CASA DO BORRACHEIRO LTDA</v>
          </cell>
        </row>
        <row r="5795">
          <cell r="B5795" t="str">
            <v>CIB-CONSTR. E MONTAGENS INDUSTRIAIS LTDA</v>
          </cell>
        </row>
        <row r="5796">
          <cell r="B5796" t="str">
            <v>THUYA PLANTAS E JARDINS LTDA</v>
          </cell>
        </row>
        <row r="5797">
          <cell r="B5797" t="str">
            <v>MAQSER MÁQUINAS E SERVIÇOS LTDA</v>
          </cell>
        </row>
        <row r="5798">
          <cell r="B5798" t="str">
            <v>VALTEIR PEREIRA DA SILVA</v>
          </cell>
        </row>
        <row r="5799">
          <cell r="B5799" t="str">
            <v>3RJ PAPELARIA E BAZAR LTDA</v>
          </cell>
        </row>
        <row r="5800">
          <cell r="B5800" t="str">
            <v>SUPERPESA CIA DE TRANSPORTES ESPECIAIS W</v>
          </cell>
        </row>
        <row r="5801">
          <cell r="B5801" t="str">
            <v>MUNDIVIDROS VIDROS, CRISTAIS E MOLDURAS LTDA</v>
          </cell>
        </row>
        <row r="5802">
          <cell r="B5802" t="str">
            <v>SOPE - SOC. DE OBRAS E PROJ. DE ENGENHARIA LTDA</v>
          </cell>
        </row>
        <row r="5803">
          <cell r="B5803" t="str">
            <v>LABORAT.PATOLOGIA CLÍNICA BRAZ MAIOLINO S/A</v>
          </cell>
        </row>
        <row r="5804">
          <cell r="B5804" t="str">
            <v>COMÉRCIO DE FERRO IRMÃOS MIRANDA LTDA</v>
          </cell>
        </row>
        <row r="5805">
          <cell r="B5805" t="str">
            <v>AGA DIESEL PECAS E ACESSORIOS LTDA.</v>
          </cell>
        </row>
        <row r="5806">
          <cell r="B5806" t="str">
            <v>TCW - MANGUEIRAS E CONEXOES LTDA.</v>
          </cell>
        </row>
        <row r="5807">
          <cell r="B5807" t="str">
            <v>LINEMAR EKETRIC DE TRANSFORMADORES LTDA</v>
          </cell>
        </row>
        <row r="5808">
          <cell r="B5808" t="str">
            <v>MATERIAIS DE CONSTRUÇÃO CRUZADA LTDA</v>
          </cell>
        </row>
        <row r="5809">
          <cell r="B5809" t="str">
            <v>CONTEMAT ENGENHARIA E GEOTÉCNICA S.A</v>
          </cell>
        </row>
        <row r="5810">
          <cell r="B5810" t="str">
            <v>TERRA ARMADA LTDA</v>
          </cell>
        </row>
        <row r="5811">
          <cell r="B5811" t="str">
            <v>AEERJ - ASSOCIACAO DAS EMPRESAS DE ENGEN</v>
          </cell>
        </row>
        <row r="5812">
          <cell r="B5812" t="str">
            <v>PRECISA ELETRO LTDA</v>
          </cell>
        </row>
        <row r="5813">
          <cell r="B5813" t="str">
            <v>ALBIN TRANSPORTES PRODUTO DE CONCRETO LT</v>
          </cell>
        </row>
        <row r="5814">
          <cell r="B5814" t="str">
            <v>ARCONTEL IND.COM. E REPRESENTAÇÕES LTDA</v>
          </cell>
        </row>
        <row r="5815">
          <cell r="B5815" t="str">
            <v>AMBIENTE AIR AR CONDICIONADO LTDA</v>
          </cell>
        </row>
        <row r="5816">
          <cell r="B5816" t="str">
            <v>AMBIENT AIR AR CONDICIONADO LTDA</v>
          </cell>
        </row>
        <row r="5817">
          <cell r="B5817" t="str">
            <v>POSTO DE ABASTECIMENTO GUGUINHA LTDA</v>
          </cell>
        </row>
        <row r="5818">
          <cell r="B5818" t="str">
            <v>AQUANAUTA EQUIPAMENTOS SUBMARINOS LTDA</v>
          </cell>
        </row>
        <row r="5819">
          <cell r="B5819" t="str">
            <v>JOTAESSE GROUP COMPONENTES ELÉTRICOS LTDA.</v>
          </cell>
        </row>
        <row r="5820">
          <cell r="B5820" t="str">
            <v>TERRAPLENAGEM E TRANSPORTE SANTA HELENA LTDA</v>
          </cell>
        </row>
        <row r="5821">
          <cell r="B5821" t="str">
            <v>CIMPEL COM IMP E EXP DE PECAS PARA AUTOS</v>
          </cell>
        </row>
        <row r="5822">
          <cell r="B5822" t="str">
            <v>ROBERTO SIMÕES COM. DE PRESENTES FINOS LTDA</v>
          </cell>
        </row>
        <row r="5823">
          <cell r="B5823" t="str">
            <v>BAZAR LAGOA LTDA.</v>
          </cell>
        </row>
        <row r="5824">
          <cell r="B5824" t="str">
            <v>AUTO MECÂNICA DIESEL ANGOLANA LTDA</v>
          </cell>
        </row>
        <row r="5825">
          <cell r="B5825" t="str">
            <v>SERFER COM. IND. DE FERRO E AÇO LTDA</v>
          </cell>
        </row>
        <row r="5826">
          <cell r="B5826" t="str">
            <v>BOTAVIDROS COMÉRCIO E INDÚSTRIA LTDA</v>
          </cell>
        </row>
        <row r="5827">
          <cell r="B5827" t="str">
            <v>COMERCIAL ELETRICA SERBRA LTDA</v>
          </cell>
        </row>
        <row r="5828">
          <cell r="B5828" t="str">
            <v>AGELCOP SERVICOS GERAIS LTDA</v>
          </cell>
        </row>
        <row r="5829">
          <cell r="B5829" t="str">
            <v>KARL KURZ MAQUINAS AGRICOLAS LTDA</v>
          </cell>
        </row>
        <row r="5830">
          <cell r="B5830" t="str">
            <v>COPIADORA SAN REMO LTDA</v>
          </cell>
        </row>
        <row r="5831">
          <cell r="B5831" t="str">
            <v>MARES GEOLOGIA MINER. E ENGENHARIA LTDA</v>
          </cell>
        </row>
        <row r="5832">
          <cell r="B5832" t="str">
            <v>ANTONIO PEREIRA PECANHA</v>
          </cell>
        </row>
        <row r="5833">
          <cell r="B5833" t="str">
            <v>AREAL SÃO PEDRO LTDA</v>
          </cell>
        </row>
        <row r="5834">
          <cell r="B5834" t="str">
            <v>PLAN-TER TERRAPLENAGEM LTDA</v>
          </cell>
        </row>
        <row r="5835">
          <cell r="B5835" t="str">
            <v>MATTOS EQUIPAMENTOS DE SEGURANÇA LTDA</v>
          </cell>
        </row>
        <row r="5836">
          <cell r="B5836" t="str">
            <v>EDITORA GRAFICA LADA</v>
          </cell>
        </row>
        <row r="5837">
          <cell r="B5837" t="str">
            <v>MARIA LIGIA MACHADO</v>
          </cell>
        </row>
        <row r="5838">
          <cell r="B5838" t="str">
            <v>ANTONIO JOSE TAROUQUELA</v>
          </cell>
        </row>
        <row r="5839">
          <cell r="B5839" t="str">
            <v>SANDRO FERNANDO GUERREIRO - ME</v>
          </cell>
        </row>
        <row r="5840">
          <cell r="B5840" t="str">
            <v>SANDRA ASSIS DA SILVA ALCANTARA</v>
          </cell>
        </row>
        <row r="5841">
          <cell r="B5841" t="str">
            <v>PROTENDIDOS DYWIDAG LTDA</v>
          </cell>
        </row>
        <row r="5842">
          <cell r="B5842" t="str">
            <v>TRANSPORTES DE MÁQUINAS MARARÍ LTDA</v>
          </cell>
        </row>
        <row r="5843">
          <cell r="B5843" t="str">
            <v>HIDRAMACO COMÉRCIO DE MATERIAIS HIDRÁULICOS LTDA</v>
          </cell>
        </row>
        <row r="5844">
          <cell r="B5844" t="str">
            <v>IOB INFORM.OBJETIVAS PUBL.JURID.LTDA</v>
          </cell>
        </row>
        <row r="5845">
          <cell r="B5845" t="str">
            <v>IOB -INFORMACOES OBJETIVAS PUBLICACOES J</v>
          </cell>
        </row>
        <row r="5846">
          <cell r="B5846" t="str">
            <v>RIBAS TERRAPLAGEM COMÉRCIO E LOCAÇÃO DE EQUIPAMENTOS LTDA.</v>
          </cell>
        </row>
        <row r="5847">
          <cell r="B5847" t="str">
            <v>KALUNGA COM.IND.GRÁFICA LTDA</v>
          </cell>
        </row>
        <row r="5848">
          <cell r="B5848" t="str">
            <v>KALUNGA COM.IND.GRÁFICA LTDA</v>
          </cell>
        </row>
        <row r="5849">
          <cell r="B5849" t="str">
            <v>KALUNGA COM.IND.GRÁFICA LTDA</v>
          </cell>
        </row>
        <row r="5850">
          <cell r="B5850" t="str">
            <v>KALUNGA COM.IND.GRÁFICA LTDA</v>
          </cell>
        </row>
        <row r="5851">
          <cell r="B5851" t="str">
            <v>KALUNGA COM.IND.GRÁFICA LTDA</v>
          </cell>
        </row>
        <row r="5852">
          <cell r="B5852" t="str">
            <v>KALUNGA COM.IND.GRÁFICA LTDA</v>
          </cell>
        </row>
        <row r="5853">
          <cell r="B5853" t="str">
            <v>USETRANS TRANSPORTES E COMÉRCIO LTDA</v>
          </cell>
        </row>
        <row r="5854">
          <cell r="B5854" t="str">
            <v>DISPOL ALIMENTOS LTDA</v>
          </cell>
        </row>
        <row r="5855">
          <cell r="B5855" t="str">
            <v>POTTERS INDUSTRIAL LTDA</v>
          </cell>
        </row>
        <row r="5856">
          <cell r="B5856" t="str">
            <v>PADARIA E CONF. ESTRELA DE CARAGUÁ LTDA</v>
          </cell>
        </row>
        <row r="5857">
          <cell r="B5857" t="str">
            <v>DURAPOL RENOVADORA DE PNEUS LTDA</v>
          </cell>
        </row>
        <row r="5858">
          <cell r="B5858" t="str">
            <v>RENTALCENTER COM.LOC.BENS IMÓVEIS LTDA</v>
          </cell>
        </row>
        <row r="5859">
          <cell r="B5859" t="str">
            <v>RENTALCENTER COM.LOC.BENS MÓVEIS LTDA</v>
          </cell>
        </row>
        <row r="5860">
          <cell r="B5860" t="str">
            <v>RENTALCENTER COMERCIO E LOCACAO DE BENS</v>
          </cell>
        </row>
        <row r="5861">
          <cell r="B5861" t="str">
            <v>RENTALCENTER COM. LOC. DE BENS MÓVEIS LTDA</v>
          </cell>
        </row>
        <row r="5862">
          <cell r="B5862" t="str">
            <v>RENTALCENTER COM.LOC.BENS MÓVEIS LTDA</v>
          </cell>
        </row>
        <row r="5863">
          <cell r="B5863" t="str">
            <v>ENGEMAC ENGENHARIA INDÚSTRIA E COMÉRCIO LTDA</v>
          </cell>
        </row>
        <row r="5864">
          <cell r="B5864" t="str">
            <v>AUTO POSTO NOTA MAIOR LTDA</v>
          </cell>
        </row>
        <row r="5865">
          <cell r="B5865" t="str">
            <v>RODOJAN TRANSPORTES LTDA</v>
          </cell>
        </row>
        <row r="5866">
          <cell r="B5866" t="str">
            <v>BACCARELLI TRANSPORTES LTDA</v>
          </cell>
        </row>
        <row r="5867">
          <cell r="B5867" t="str">
            <v>S.P.V HIDROTÉCNICA BRASILEIRA LTDA</v>
          </cell>
        </row>
        <row r="5868">
          <cell r="B5868" t="str">
            <v>BELLIERE INDÚSTRIA DE REFRIGERAÇÃO LTDA</v>
          </cell>
        </row>
        <row r="5869">
          <cell r="B5869" t="str">
            <v>WURTH DO BRASIL PECAS DE FIXACAO LTDA</v>
          </cell>
        </row>
        <row r="5870">
          <cell r="B5870" t="str">
            <v>FAST SHOP COMERCIAL LTDA</v>
          </cell>
        </row>
        <row r="5871">
          <cell r="B5871" t="str">
            <v>SABESP-CIA DE SANEAMENTO BÁSICO EST. DE SP</v>
          </cell>
        </row>
        <row r="5872">
          <cell r="B5872" t="str">
            <v>DEP PAINÉIS LTDA</v>
          </cell>
        </row>
        <row r="5873">
          <cell r="B5873" t="str">
            <v>METALÚRGICA VARB IND.COMÉRCIO LTDA</v>
          </cell>
        </row>
        <row r="5874">
          <cell r="B5874" t="str">
            <v>MACCAFERRI DO BRASIL LTDA</v>
          </cell>
        </row>
        <row r="5875">
          <cell r="B5875" t="str">
            <v>MACCAFERRI DO BRASIL LTDA.</v>
          </cell>
        </row>
        <row r="5876">
          <cell r="B5876" t="str">
            <v>MACCAFERRI DO BRASIL LTDA</v>
          </cell>
        </row>
        <row r="5877">
          <cell r="B5877" t="str">
            <v>IRGA LUPERCIO TORRES S/A</v>
          </cell>
        </row>
        <row r="5878">
          <cell r="B5878" t="str">
            <v>KANAFLEX  S.A INDÚSTRIA DE PLÁSTICOS</v>
          </cell>
        </row>
        <row r="5879">
          <cell r="B5879" t="str">
            <v>KOHOUTEK COM.DE MOVEIS ESC LTDA</v>
          </cell>
        </row>
        <row r="5880">
          <cell r="B5880" t="str">
            <v>AGAÉ TRANSPORTES E COMÉRCIO LTDA.</v>
          </cell>
        </row>
        <row r="5881">
          <cell r="B5881" t="str">
            <v>AGAÉ TRANSPORTES E COMÉRCIO LTDA.</v>
          </cell>
        </row>
        <row r="5882">
          <cell r="B5882" t="str">
            <v>ALMEIDA EMPREENDIMENTOS E CONSTRUCOES LT</v>
          </cell>
        </row>
        <row r="5883">
          <cell r="B5883" t="str">
            <v>ADIMAX CONSULTORIA DE PESSOAL LTDA</v>
          </cell>
        </row>
        <row r="5884">
          <cell r="B5884" t="str">
            <v>GEOMAPAS EDITORA DE MAPAS E GUIAS LTDA</v>
          </cell>
        </row>
        <row r="5885">
          <cell r="B5885" t="str">
            <v>C.E.M. TRANSPORTES E COMÉRCIO LTDA</v>
          </cell>
        </row>
        <row r="5886">
          <cell r="B5886" t="str">
            <v>TRANSPORTADORA AJOFER LTDA</v>
          </cell>
        </row>
        <row r="5887">
          <cell r="B5887" t="str">
            <v>LENC LABORAT.ENGENHARIA E CONSULTORIA LTDA</v>
          </cell>
        </row>
        <row r="5888">
          <cell r="B5888" t="str">
            <v>JOAO BRAZ DE SOUZA</v>
          </cell>
        </row>
        <row r="5889">
          <cell r="B5889" t="str">
            <v>CONSTRUTORA MINAS GERAIS LTDA</v>
          </cell>
        </row>
        <row r="5890">
          <cell r="B5890" t="str">
            <v>CORRÊA SANTOS AGRIMENSURA S/C LTDA</v>
          </cell>
        </row>
        <row r="5891">
          <cell r="B5891" t="str">
            <v>FIXOPAR COM.DE PARAFUSOS E FERRAMENTAS LTDA</v>
          </cell>
        </row>
        <row r="5892">
          <cell r="B5892" t="str">
            <v>MAQUI COM. DE PEÇAS PARA TRATORES LTDA</v>
          </cell>
        </row>
        <row r="5893">
          <cell r="B5893" t="str">
            <v>GRANVILLE EQUIP.DE SEGURANCA LTDA</v>
          </cell>
        </row>
        <row r="5894">
          <cell r="B5894" t="str">
            <v>BANDEIRANTES ENGENHARIA LTDA</v>
          </cell>
        </row>
        <row r="5895">
          <cell r="B5895" t="str">
            <v>SOSINIL TEC.AR COMPRIMIDO E CONSTRUÇÃO LTDA</v>
          </cell>
        </row>
        <row r="5896">
          <cell r="B5896" t="str">
            <v>CERÂMICA ALMEIDA LTDA</v>
          </cell>
        </row>
        <row r="5897">
          <cell r="B5897" t="str">
            <v>CERÂMICA SANTA CRUZ LTDA</v>
          </cell>
        </row>
        <row r="5898">
          <cell r="B5898" t="str">
            <v>TELEMÁTICA SISTEMAS INTELIGENTES LTDA</v>
          </cell>
        </row>
        <row r="5899">
          <cell r="B5899" t="str">
            <v>ADUFÉRTIL IND.COM. DE FERTILIZANTES LTDA</v>
          </cell>
        </row>
        <row r="5900">
          <cell r="B5900" t="str">
            <v>EVANTUIL BAPTISTA LOPES</v>
          </cell>
        </row>
        <row r="5901">
          <cell r="B5901" t="str">
            <v>GILDO RAIMUNDO LEONEL</v>
          </cell>
        </row>
        <row r="5902">
          <cell r="B5902" t="str">
            <v>JOSE REDIS CALCARIO LTDA</v>
          </cell>
        </row>
        <row r="5903">
          <cell r="B5903" t="str">
            <v>ESTAPOSTES TRANSPORTES ROD. LTDA</v>
          </cell>
        </row>
        <row r="5904">
          <cell r="B5904" t="str">
            <v>UBATUBA PALACE HOTEL S/A</v>
          </cell>
        </row>
        <row r="5905">
          <cell r="B5905" t="str">
            <v>OSAIAS ORCAI</v>
          </cell>
        </row>
        <row r="5906">
          <cell r="B5906" t="str">
            <v>CRUZÓLEO COM DERIV.DE PETRÓLEO LTDA</v>
          </cell>
        </row>
        <row r="5907">
          <cell r="B5907" t="str">
            <v>ARISTIDES DE ARAÚJO - ME</v>
          </cell>
        </row>
        <row r="5908">
          <cell r="B5908" t="str">
            <v>CARREFOUR</v>
          </cell>
        </row>
        <row r="5909">
          <cell r="B5909" t="str">
            <v>CARREFOUR COMERCIO E INDUSTRIA</v>
          </cell>
        </row>
        <row r="5910">
          <cell r="B5910" t="str">
            <v>MOVEP MOTORES MAQ.ACESS.INDÚSTRIA LTDA</v>
          </cell>
        </row>
        <row r="5911">
          <cell r="B5911" t="str">
            <v>ENGEMETAL CONSTRUÇÕES E MONTAGENS LTDA</v>
          </cell>
        </row>
        <row r="5912">
          <cell r="B5912" t="str">
            <v>CALIFÓRNIA ARTES GRÁFICAS</v>
          </cell>
        </row>
        <row r="5913">
          <cell r="B5913" t="str">
            <v>CONTINENTAL IND.COM. DE CERÂMICA LTDA</v>
          </cell>
        </row>
        <row r="5914">
          <cell r="B5914" t="str">
            <v>SAFETLINE EQUIPAMENTOS DE SEGURANÇA LTDA</v>
          </cell>
        </row>
        <row r="5915">
          <cell r="B5915" t="str">
            <v>CONFIBRA INDÚSTRIA E COMÉRCIO LTDA</v>
          </cell>
        </row>
        <row r="5916">
          <cell r="B5916" t="str">
            <v>LOJA DO PINTOR TINTAS MAT. CONSTRUÇÃO LTDA</v>
          </cell>
        </row>
        <row r="5917">
          <cell r="B5917" t="str">
            <v>3M DO BRASIL LTDA</v>
          </cell>
        </row>
        <row r="5918">
          <cell r="B5918" t="str">
            <v>DPASCHOAL COMERCIAL AUTOMOTIVA LTDA</v>
          </cell>
        </row>
        <row r="5919">
          <cell r="B5919" t="str">
            <v>COMERCIAL AUTOMOTIVA LTDA</v>
          </cell>
        </row>
        <row r="5920">
          <cell r="B5920" t="str">
            <v>DPASCHOAL COMERCIAL AUTOMOTIVA LTDA.</v>
          </cell>
        </row>
        <row r="5921">
          <cell r="B5921" t="str">
            <v>DPASCHOAL - COMERCIAL AUTOMOTIVA LTDA</v>
          </cell>
        </row>
        <row r="5922">
          <cell r="B5922" t="str">
            <v>REI RODOVIARIO LTDA</v>
          </cell>
        </row>
        <row r="5923">
          <cell r="B5923" t="str">
            <v>CARREFOUR COMERCIO E INDUSTRIA</v>
          </cell>
        </row>
        <row r="5924">
          <cell r="B5924" t="str">
            <v>MARTINI COMÉRCIO E IMPORTAÇÃO LTDA</v>
          </cell>
        </row>
        <row r="5925">
          <cell r="B5925" t="str">
            <v>BETONIT ENGENHARIA, INDUSTRIA E COMERCIO</v>
          </cell>
        </row>
        <row r="5926">
          <cell r="B5926" t="str">
            <v>INDÚSTRIA DE TRANSFORMADORES BIRIGUI LTDA</v>
          </cell>
        </row>
        <row r="5927">
          <cell r="B5927" t="str">
            <v>NORTENE PLÁSTICOS LTDA</v>
          </cell>
        </row>
        <row r="5928">
          <cell r="B5928" t="str">
            <v>MÓVEIS E DECORAÇÕES SANTA CECÍLIA LTDA</v>
          </cell>
        </row>
        <row r="5929">
          <cell r="B5929" t="str">
            <v>NAC NAKANE ARTEFATOS DE CIMENTOS LTDA</v>
          </cell>
        </row>
        <row r="5930">
          <cell r="B5930" t="str">
            <v>CONCREPAV S.A ENGENHARIA DE CONCRETO</v>
          </cell>
        </row>
        <row r="5931">
          <cell r="B5931" t="str">
            <v>CONCREPAV S.A ENGENHARIA DE CONCRETO</v>
          </cell>
        </row>
        <row r="5932">
          <cell r="B5932" t="str">
            <v>CONCREPAV S/A ENGENHARIA DE CONCRETO</v>
          </cell>
        </row>
        <row r="5933">
          <cell r="B5933" t="str">
            <v>PANROTAS EDITORA LTDA</v>
          </cell>
        </row>
        <row r="5934">
          <cell r="B5934" t="str">
            <v>ARGIL-EQUIPAMENTOS PNEUMÁTICOS LTDA</v>
          </cell>
        </row>
        <row r="5935">
          <cell r="B5935" t="str">
            <v>TRANSPORTADORA FREDERICO LTDA</v>
          </cell>
        </row>
        <row r="5936">
          <cell r="B5936" t="str">
            <v>HIDRÁULICA CAIÇARA LTDA</v>
          </cell>
        </row>
        <row r="5937">
          <cell r="B5937" t="str">
            <v>MISTRAL IMPORTADORA LTDA.</v>
          </cell>
        </row>
        <row r="5938">
          <cell r="B5938" t="str">
            <v>CELINA IND.COM.ARTEFATOS DE CIMENTO LTDA</v>
          </cell>
        </row>
        <row r="5939">
          <cell r="B5939" t="str">
            <v>GRÁFICA GUARUCÓPIA LTDA</v>
          </cell>
        </row>
        <row r="5940">
          <cell r="B5940" t="str">
            <v>ADISERVICE CONSULTORIA EM REC. HUMANOS LTDA</v>
          </cell>
        </row>
        <row r="5941">
          <cell r="B5941" t="str">
            <v>DUCTOR IMPLANTAÇÃO DE PROJETOS S.A</v>
          </cell>
        </row>
        <row r="5942">
          <cell r="B5942" t="str">
            <v>JEENE JUNTAS E IMPERMEABILIZACOES LTDA</v>
          </cell>
        </row>
        <row r="5943">
          <cell r="B5943" t="str">
            <v>MOELLER ELETRIC LTDA</v>
          </cell>
        </row>
        <row r="5944">
          <cell r="B5944" t="str">
            <v>PROSIDERAÇO PROD.SIDER. AÇO IND.COM.LTDA</v>
          </cell>
        </row>
        <row r="5945">
          <cell r="B5945" t="str">
            <v>FUNDIÇÃO BUNI LTDA</v>
          </cell>
        </row>
        <row r="5946">
          <cell r="B5946" t="str">
            <v>CONIPOST POSTES METÁLICOS ACESSORIOS LTD</v>
          </cell>
        </row>
        <row r="5947">
          <cell r="B5947" t="str">
            <v>FÁBRICA DE POSTES LÍDER LTDA</v>
          </cell>
        </row>
        <row r="5948">
          <cell r="B5948" t="str">
            <v>POLIPEC INDÚSTRIA E COMÉRCIO LTDA</v>
          </cell>
        </row>
        <row r="5949">
          <cell r="B5949" t="str">
            <v>ATIMAKY ESQUADRIAS METÁLICAS LTDA.</v>
          </cell>
        </row>
        <row r="5950">
          <cell r="B5950" t="str">
            <v>ENGESONDA ENGENHARIA DE SOLOS E FUNDAÇÕES LTDA</v>
          </cell>
        </row>
        <row r="5951">
          <cell r="B5951" t="str">
            <v>ASTRO COM. DE EQUIP. INDUSTRIAIS LTDA.</v>
          </cell>
        </row>
        <row r="5952">
          <cell r="B5952" t="str">
            <v>SONDOSAN SERVIÇOS TÉCNICOS LTDA</v>
          </cell>
        </row>
        <row r="5953">
          <cell r="B5953" t="str">
            <v>HGL EQUIPAMENTOS LTDA</v>
          </cell>
        </row>
        <row r="5954">
          <cell r="B5954" t="str">
            <v>COMPANHIA BRASILEIRA DE DISTRIBUIÇÃO</v>
          </cell>
        </row>
        <row r="5955">
          <cell r="B5955" t="str">
            <v>INTERCOFFEE COMÉRCIO E INDÚSTRIA LTDA</v>
          </cell>
        </row>
        <row r="5956">
          <cell r="B5956" t="str">
            <v>JORGE MANOEL FERNANDES PEREIRA</v>
          </cell>
        </row>
        <row r="5957">
          <cell r="B5957" t="str">
            <v>D'ARTAGNANN ANTONIO DE MORAES ME</v>
          </cell>
        </row>
        <row r="5958">
          <cell r="B5958" t="str">
            <v>LUIZ FRANCISCO DE MELO</v>
          </cell>
        </row>
        <row r="5959">
          <cell r="B5959" t="str">
            <v>INDÚSTIA ELÉTRICA WTW LTDA</v>
          </cell>
        </row>
        <row r="5960">
          <cell r="B5960" t="str">
            <v>EQUIPA MAQ.UTENSÍLIOS P/ESCRITÓRIO LTDA</v>
          </cell>
        </row>
        <row r="5961">
          <cell r="B5961" t="str">
            <v>BIMPAVI IND.COM. ARTEF.DE CIMENTO LTDA</v>
          </cell>
        </row>
        <row r="5962">
          <cell r="B5962" t="str">
            <v>JORGE LUIZ DE SOUZA ALMEIDA</v>
          </cell>
        </row>
        <row r="5963">
          <cell r="B5963" t="str">
            <v>HUMBERTO DEMARTIM VARGAS</v>
          </cell>
        </row>
        <row r="5964">
          <cell r="B5964" t="str">
            <v>SEIXO TERRAPLANAGEM E CONSTRUÇÕES LTDA</v>
          </cell>
        </row>
        <row r="5965">
          <cell r="B5965" t="str">
            <v>BEGEL IND. E COM. DE REFRIGERAÇÃO LTDA</v>
          </cell>
        </row>
        <row r="5966">
          <cell r="B5966" t="str">
            <v>CERÂMICA CRISTOFOLETI LTDA</v>
          </cell>
        </row>
        <row r="5967">
          <cell r="B5967" t="str">
            <v>SANEBRAS ENGENHARIA LTDA</v>
          </cell>
        </row>
        <row r="5968">
          <cell r="B5968" t="str">
            <v>RODOENG TRANSPORTES RODOVIÁRIOS LTDA</v>
          </cell>
        </row>
        <row r="5969">
          <cell r="B5969" t="str">
            <v>PROTENDE SERV. DE CONSTRUÇÃO CIVIL LTDA</v>
          </cell>
        </row>
        <row r="5970">
          <cell r="B5970" t="str">
            <v>BASALTO PEDREIRA E PAVIMENTAÇÃO LTDA</v>
          </cell>
        </row>
        <row r="5971">
          <cell r="B5971" t="str">
            <v>BASALTO PEDREIRA E PAVIMENTAÇÃO LTDA</v>
          </cell>
        </row>
        <row r="5972">
          <cell r="B5972" t="str">
            <v>BASALTO PEDREIRA E PAVIMENTAÇÃO LTDA</v>
          </cell>
        </row>
        <row r="5973">
          <cell r="B5973" t="str">
            <v>BASALTO PEDREIRA E PAVIMENTAÇÃO LTDA</v>
          </cell>
        </row>
        <row r="5974">
          <cell r="B5974" t="str">
            <v>SHINKAWA ARTEFATOS DE CIMENTO LTDA</v>
          </cell>
        </row>
        <row r="5975">
          <cell r="B5975" t="str">
            <v>BASF S.A</v>
          </cell>
        </row>
        <row r="5976">
          <cell r="B5976" t="str">
            <v>SERVENG-CIVILSAN S.A.</v>
          </cell>
        </row>
        <row r="5977">
          <cell r="B5977" t="str">
            <v>POTENZA COMÉRCIO E INDÚSTRIA LTDA</v>
          </cell>
        </row>
        <row r="5978">
          <cell r="B5978" t="str">
            <v>KORBRÁS INDÚSTRIA E COMÉRCIO LTDA</v>
          </cell>
        </row>
        <row r="5979">
          <cell r="B5979" t="str">
            <v>IBRATIN INDÚSTRIA E COMÉRCIO LTDA</v>
          </cell>
        </row>
        <row r="5980">
          <cell r="B5980" t="str">
            <v>TATU PREMOLDADOS LTDA</v>
          </cell>
        </row>
        <row r="5981">
          <cell r="B5981" t="str">
            <v>MORADA DO SOL AUTO POSTO LTDA</v>
          </cell>
        </row>
        <row r="5982">
          <cell r="B5982" t="str">
            <v>IMPLEMENTOS YAMASHITA LTDA</v>
          </cell>
        </row>
        <row r="5983">
          <cell r="B5983" t="str">
            <v>REEME-REPUXAÇÃO E METALÚRGICA LTDA</v>
          </cell>
        </row>
        <row r="5984">
          <cell r="B5984" t="str">
            <v>TETAMANTI COM. DE FERROS E METAIS LTDA</v>
          </cell>
        </row>
        <row r="5985">
          <cell r="B5985" t="str">
            <v>MANZANO ARTEFATOS DE CIMENTO LTDA</v>
          </cell>
        </row>
        <row r="5986">
          <cell r="B5986" t="str">
            <v>ALDEMIR VIEIRA DE ALMEIDA</v>
          </cell>
        </row>
        <row r="5987">
          <cell r="B5987" t="str">
            <v>IBEL-MAQ ASSIST.TEC.LOCAÇÃO VENDAS LTDA</v>
          </cell>
        </row>
        <row r="5988">
          <cell r="B5988" t="str">
            <v>MASSAGUAÇU S/A</v>
          </cell>
        </row>
        <row r="5989">
          <cell r="B5989" t="str">
            <v>ESPIRAL PARAFUSOS E FERRAMENTAS LTDA</v>
          </cell>
        </row>
        <row r="5990">
          <cell r="B5990" t="str">
            <v>DAY BRASIL S/A</v>
          </cell>
        </row>
        <row r="5991">
          <cell r="B5991" t="str">
            <v>ANTONIO BENEDITO RODRIGUES SILVEIRA - ME</v>
          </cell>
        </row>
        <row r="5992">
          <cell r="B5992" t="str">
            <v>ESTOK COMERCIO E REPRESENTACOES LTDA</v>
          </cell>
        </row>
        <row r="5993">
          <cell r="B5993" t="str">
            <v>CORTESIA SERVIÇOS DE CONCRETAGEM LTDA</v>
          </cell>
        </row>
        <row r="5994">
          <cell r="B5994" t="str">
            <v>MAQUI IND.COM.MÁQUINAS VIBRAMASSA LTDA</v>
          </cell>
        </row>
        <row r="5995">
          <cell r="B5995" t="str">
            <v>ARNALDO A.COSTA</v>
          </cell>
        </row>
        <row r="5996">
          <cell r="B5996" t="str">
            <v>372 - DER SP</v>
          </cell>
        </row>
        <row r="5997">
          <cell r="B5997" t="str">
            <v>446 - CONSORCIO JACAREPAGUA</v>
          </cell>
        </row>
        <row r="5998">
          <cell r="B5998" t="str">
            <v>AUTO POSTO ÁGUIA DO LITORAL LTDA</v>
          </cell>
        </row>
        <row r="5999">
          <cell r="B5999" t="str">
            <v>PEDREIRA ANHANGUERA S/A</v>
          </cell>
        </row>
        <row r="6000">
          <cell r="B6000" t="str">
            <v>PEDREIRA ANHANGUERA S/A</v>
          </cell>
        </row>
        <row r="6001">
          <cell r="B6001" t="str">
            <v>PEDREIRA ANHANGUERA S/A EMPRESA DE MINERAÇÃO</v>
          </cell>
        </row>
        <row r="6002">
          <cell r="B6002" t="str">
            <v>LEDIR MAIA CAMACHO</v>
          </cell>
        </row>
        <row r="6003">
          <cell r="B6003" t="str">
            <v>JAIRO MARTINS</v>
          </cell>
        </row>
        <row r="6004">
          <cell r="B6004" t="str">
            <v>ANTONIO PINTO ALIMENTÍCIOS-EPP</v>
          </cell>
        </row>
        <row r="6005">
          <cell r="B6005" t="str">
            <v>EORIDES PINTO-ME</v>
          </cell>
        </row>
        <row r="6006">
          <cell r="B6006" t="str">
            <v>RO-PECAS ROLAMENTOS E MANCAIS LTDA</v>
          </cell>
        </row>
        <row r="6007">
          <cell r="B6007" t="str">
            <v>LUZ PUBLICIDADE SÃO PAULO LTDA</v>
          </cell>
        </row>
        <row r="6008">
          <cell r="B6008" t="str">
            <v>JOSÉ ANTONIO MÓRA-ME</v>
          </cell>
        </row>
        <row r="6009">
          <cell r="B6009" t="str">
            <v>EXPRESSO JUNDIAÍ SÃO PAULO LTDA</v>
          </cell>
        </row>
        <row r="6010">
          <cell r="B6010" t="str">
            <v>ASTRA S.A INDÚSTRIA E COMÉRCIO</v>
          </cell>
        </row>
        <row r="6011">
          <cell r="B6011" t="str">
            <v>ABC PNEUS LTDA</v>
          </cell>
        </row>
        <row r="6012">
          <cell r="B6012" t="str">
            <v>RECOMA IND.COM.EXPORTAÇÃO LTDA</v>
          </cell>
        </row>
        <row r="6013">
          <cell r="B6013" t="str">
            <v>CERAMICA MARISTELA LTDA</v>
          </cell>
        </row>
        <row r="6014">
          <cell r="B6014" t="str">
            <v>GENECY FRANCISCO DA CRUZ</v>
          </cell>
        </row>
        <row r="6015">
          <cell r="B6015" t="str">
            <v>GARDINOTEC IND.COM.AUTO PEÇAS LTDA</v>
          </cell>
        </row>
        <row r="6016">
          <cell r="B6016" t="str">
            <v>REDOMA INDUSTRIA GRAFICA LTDA</v>
          </cell>
        </row>
        <row r="6017">
          <cell r="B6017" t="str">
            <v>COMÉRCIO DE PNEUS VALETÃO LTDA</v>
          </cell>
        </row>
        <row r="6018">
          <cell r="B6018" t="str">
            <v>TUTI BAZAR E PAPELARIA LTDA - EPP</v>
          </cell>
        </row>
        <row r="6019">
          <cell r="B6019" t="str">
            <v>INBRAFILTRO IND. E COM. DE FILTROS LTDA</v>
          </cell>
        </row>
        <row r="6020">
          <cell r="B6020" t="str">
            <v>JOSINETE DE ARAUJO LIMA</v>
          </cell>
        </row>
        <row r="6021">
          <cell r="B6021" t="str">
            <v>SULPEÇAS COMÉRCIO E REPRESENTACOES LTDA</v>
          </cell>
        </row>
        <row r="6022">
          <cell r="B6022" t="str">
            <v>CARLOS E.M. MAFFEI ENGENHARIA S/C LTDA</v>
          </cell>
        </row>
        <row r="6023">
          <cell r="B6023" t="str">
            <v>TRANSBARRA TRANSP. E COMÉRCIO LTDA</v>
          </cell>
        </row>
        <row r="6024">
          <cell r="B6024" t="str">
            <v>ITAUÁRA PREMOLDADOS LTDA</v>
          </cell>
        </row>
        <row r="6025">
          <cell r="B6025" t="str">
            <v>BRASIF S/A IMPORTAÇÃO EXPORTAÇÃO</v>
          </cell>
        </row>
        <row r="6026">
          <cell r="B6026" t="str">
            <v>BRASIF S/A IMPORTAÇÃO EXPORTAÇÃO</v>
          </cell>
        </row>
        <row r="6027">
          <cell r="B6027" t="str">
            <v>FUNDBRÁS - SONDAGENS FUNDAÇÕES E OBRAS LTDA</v>
          </cell>
        </row>
        <row r="6028">
          <cell r="B6028" t="str">
            <v>SERWAL MÁQUINAS E VEÍCULOS</v>
          </cell>
        </row>
        <row r="6029">
          <cell r="B6029" t="str">
            <v>NOVA SANTA CRUZ MATERIAIS P/ CONSTRUÇÃO LTDA</v>
          </cell>
        </row>
        <row r="6030">
          <cell r="B6030" t="str">
            <v>ECOSAN EQUIPAMENTOS P/SANEAMENTO LTDA</v>
          </cell>
        </row>
        <row r="6031">
          <cell r="B6031" t="str">
            <v>FARES &amp; ASSOCIADOS ENGENHARIA LTDA</v>
          </cell>
        </row>
        <row r="6032">
          <cell r="B6032" t="str">
            <v>SÓMUNCK TRANSPORTES LTDA</v>
          </cell>
        </row>
        <row r="6033">
          <cell r="B6033" t="str">
            <v>INVESTOR INVESTIMENTO SERV. E VCOMÉRCIO LTDA</v>
          </cell>
        </row>
        <row r="6034">
          <cell r="B6034" t="str">
            <v>NECIPA EQUIPAMENTOS RADIOLÓGICOS LTDA</v>
          </cell>
        </row>
        <row r="6035">
          <cell r="B6035" t="str">
            <v>BOMBAS LEÃO S.A</v>
          </cell>
        </row>
        <row r="6036">
          <cell r="B6036" t="str">
            <v>3 IRMÃOS MUTTON &amp; CIA LTDA</v>
          </cell>
        </row>
        <row r="6037">
          <cell r="B6037" t="str">
            <v>TANIA MATIAS RIBEIRO FELIX</v>
          </cell>
        </row>
        <row r="6038">
          <cell r="B6038" t="str">
            <v>R.BARBOSA DA FONSECA</v>
          </cell>
        </row>
        <row r="6039">
          <cell r="B6039" t="str">
            <v>L.A. FALCÃO BAUER CENTRO TEC. CONT. DA QUALID. LTDA</v>
          </cell>
        </row>
        <row r="6040">
          <cell r="B6040" t="str">
            <v>L.A. FALCÃO BAUER C.T.C. QUALIDADE LTDA</v>
          </cell>
        </row>
        <row r="6041">
          <cell r="B6041" t="str">
            <v>NEFRAN EQUIPAMENTOS CONTRA INCÊNDIO LTDA</v>
          </cell>
        </row>
        <row r="6042">
          <cell r="B6042" t="str">
            <v>TOALL INDÚSTRIA E COMÉRCIO DE REBOQUES LTDA</v>
          </cell>
        </row>
        <row r="6043">
          <cell r="B6043" t="str">
            <v>2 B CONFECÇÕES DE ROUPAS LTDA - ME</v>
          </cell>
        </row>
        <row r="6044">
          <cell r="B6044" t="str">
            <v>BRASIL TRANSPORTES INTERMODAL LTDA</v>
          </cell>
        </row>
        <row r="6045">
          <cell r="B6045" t="str">
            <v>BRASIL TRANSPORTES INTERMODAL LTDA</v>
          </cell>
        </row>
        <row r="6046">
          <cell r="B6046" t="str">
            <v>BRASIL TRANSPORTES INTERMODAL LTDA</v>
          </cell>
        </row>
        <row r="6047">
          <cell r="B6047" t="str">
            <v>PAT DO BRASIL LTDA.</v>
          </cell>
        </row>
        <row r="6048">
          <cell r="B6048" t="str">
            <v>MULTIAÇOS IND.COM. PRODUTOS TÉCNICOS LTDA</v>
          </cell>
        </row>
        <row r="6049">
          <cell r="B6049" t="str">
            <v>JBA ENGENHARIA E CONSULTORIA S/C LTDA</v>
          </cell>
        </row>
        <row r="6050">
          <cell r="B6050" t="str">
            <v>AUTO POSTO RIO SANTOS LTDA</v>
          </cell>
        </row>
        <row r="6051">
          <cell r="B6051" t="str">
            <v>ESCAD LOCAÇÃO EQUIP.TERRAPLENAGEM S/C LTDA</v>
          </cell>
        </row>
        <row r="6052">
          <cell r="B6052" t="str">
            <v>ESCAD RENTAL LOC. DE EQUIP. PARA TERRAPLANAGEM LTDA</v>
          </cell>
        </row>
        <row r="6053">
          <cell r="B6053" t="str">
            <v>ONEIDE GERALDO DE SOUZA-ME</v>
          </cell>
        </row>
        <row r="6054">
          <cell r="B6054" t="str">
            <v>COMERCIAL RAFAEL DE SÃO PAULO LTDA</v>
          </cell>
        </row>
        <row r="6055">
          <cell r="B6055" t="str">
            <v>FLUID POWER PROJ. SERV.TREINAMENTO</v>
          </cell>
        </row>
        <row r="6056">
          <cell r="B6056" t="str">
            <v>TRANSPORTE E COMÉRCIO PRÁTICA LTDA</v>
          </cell>
        </row>
        <row r="6057">
          <cell r="B6057" t="str">
            <v>AUTO POSTO ROTA DO SOL LTDA</v>
          </cell>
        </row>
        <row r="6058">
          <cell r="B6058" t="str">
            <v>BRASIMOTO MAQUINAS E MOTORES LTDA</v>
          </cell>
        </row>
        <row r="6059">
          <cell r="B6059" t="str">
            <v>SEMAG COM E ENGENHARIA LTDA</v>
          </cell>
        </row>
        <row r="6060">
          <cell r="B6060" t="str">
            <v>HEVE IND.COM. DE PLÁSTICOS LTDA</v>
          </cell>
        </row>
        <row r="6061">
          <cell r="B6061" t="str">
            <v>NEOPREX IND. E COMERCIO LTDA</v>
          </cell>
        </row>
        <row r="6062">
          <cell r="B6062" t="str">
            <v>TRÓPICO EQUIP.ELETR.ILUM.IND.COM.LTDA</v>
          </cell>
        </row>
        <row r="6063">
          <cell r="B6063" t="str">
            <v>TRIX TECNOLOGIA LTDA</v>
          </cell>
        </row>
        <row r="6064">
          <cell r="B6064" t="str">
            <v>TRIX TECNOLOGIA LTDA</v>
          </cell>
        </row>
        <row r="6065">
          <cell r="B6065" t="str">
            <v>AUTO POSTO KAMOMÊ LTDA</v>
          </cell>
        </row>
        <row r="6066">
          <cell r="B6066" t="str">
            <v>GIMBA SUPRIM.ESCRITÓRIO E INFORMÁTICA LTDA</v>
          </cell>
        </row>
        <row r="6067">
          <cell r="B6067" t="str">
            <v>DANILO-COM.REPRES.MAT.P/CONSTRUÇÃO</v>
          </cell>
        </row>
        <row r="6068">
          <cell r="B6068" t="str">
            <v>AUTO POSTO PARAISO BARRA DO TURVO LTDA</v>
          </cell>
        </row>
        <row r="6069">
          <cell r="B6069" t="str">
            <v>CANTEIRO CONSTRUCOES RACIONALIZADAS LTDA</v>
          </cell>
        </row>
        <row r="6070">
          <cell r="B6070" t="str">
            <v>PAULESTAC FUNDAÇÕES LTDA</v>
          </cell>
        </row>
        <row r="6071">
          <cell r="B6071" t="str">
            <v>BRASIMOTO</v>
          </cell>
        </row>
        <row r="6072">
          <cell r="B6072" t="str">
            <v>JACIRA MENDANHA</v>
          </cell>
        </row>
        <row r="6073">
          <cell r="B6073" t="str">
            <v>PRAÇA ADMINISTRAÇÃO DE CONDOMÍNIO</v>
          </cell>
        </row>
        <row r="6074">
          <cell r="B6074" t="str">
            <v>FUNDO FIXO LEONARDO DANTAS</v>
          </cell>
        </row>
        <row r="6075">
          <cell r="B6075" t="str">
            <v>LUIZ PAULO ALVES FERREIRA</v>
          </cell>
        </row>
        <row r="6076">
          <cell r="B6076" t="str">
            <v>MARCONI MAT. DE CONSTRUÇÃO LTDA</v>
          </cell>
        </row>
        <row r="6077">
          <cell r="B6077" t="str">
            <v>GRANDE SÃO PAULO BENEF.DE MADEIRAS LTDA</v>
          </cell>
        </row>
        <row r="6078">
          <cell r="B6078" t="str">
            <v>JUVENAL PIO DA SILVA</v>
          </cell>
        </row>
        <row r="6079">
          <cell r="B6079" t="str">
            <v>MUNDIALTRACTOR COM.IMP.EXPORTAÇÃO LTDA</v>
          </cell>
        </row>
        <row r="6080">
          <cell r="B6080" t="str">
            <v>ADEMAR MARTINS CARAGUATATUBA</v>
          </cell>
        </row>
        <row r="6081">
          <cell r="B6081" t="str">
            <v>CARTEL VEÍCULOS E SERVIÇOS LTDA</v>
          </cell>
        </row>
        <row r="6082">
          <cell r="B6082" t="str">
            <v>ALAIDES LIMBERGER</v>
          </cell>
        </row>
        <row r="6083">
          <cell r="B6083" t="str">
            <v>AG POSTES INDUSTRIA E COMERCIO LTDA</v>
          </cell>
        </row>
        <row r="6084">
          <cell r="B6084" t="str">
            <v>TRANSPORTES SIVICAL LTDA</v>
          </cell>
        </row>
        <row r="6085">
          <cell r="B6085" t="str">
            <v>MINERAÇÃO E MOAGEM SÃO JOÃO BATISTA LTDA</v>
          </cell>
        </row>
        <row r="6086">
          <cell r="B6086" t="str">
            <v>AUTO POSTO METROPOLITANO LTDA</v>
          </cell>
        </row>
        <row r="6087">
          <cell r="B6087" t="str">
            <v>TRANSPORTADORA CERVIL LTDA</v>
          </cell>
        </row>
        <row r="6088">
          <cell r="B6088" t="str">
            <v>CENTER TREVO MATERIAIS PARA CONSTRUÇÃO LTDA</v>
          </cell>
        </row>
        <row r="6089">
          <cell r="B6089" t="str">
            <v>AUTO POSTO REGISTRO LTDA</v>
          </cell>
        </row>
        <row r="6090">
          <cell r="B6090" t="str">
            <v>METAL LIGHT ILUMINAÇÃO LTDA</v>
          </cell>
        </row>
        <row r="6091">
          <cell r="B6091" t="str">
            <v>TRANSWAP AIR CARGO LTDA.</v>
          </cell>
        </row>
        <row r="6092">
          <cell r="B6092" t="str">
            <v>PORT CON CONSTRUTORA LTDA</v>
          </cell>
        </row>
        <row r="6093">
          <cell r="B6093" t="str">
            <v>SELIS DOMINGUES ESTOLET DA SILVA</v>
          </cell>
        </row>
        <row r="6094">
          <cell r="B6094" t="str">
            <v>PACSOLOS EQUIP.P/CONSTRUÇÃO CIVIL LTDA</v>
          </cell>
        </row>
        <row r="6095">
          <cell r="B6095" t="str">
            <v>TELECOMUNICAÇÕES KSP LTDA</v>
          </cell>
        </row>
        <row r="6096">
          <cell r="B6096" t="str">
            <v>RESTAURANTE DILZA LTDA-ME</v>
          </cell>
        </row>
        <row r="6097">
          <cell r="B6097" t="str">
            <v>KATSUMI OMURO &amp; CIA LTDA</v>
          </cell>
        </row>
        <row r="6098">
          <cell r="B6098" t="str">
            <v>TRANSPORTADORA JOÃO DIAS LTDA</v>
          </cell>
        </row>
        <row r="6099">
          <cell r="B6099" t="str">
            <v>PRAIAMAR TRANSPORTES LTDA</v>
          </cell>
        </row>
        <row r="6100">
          <cell r="B6100" t="str">
            <v>SOMHAR EQUIPAMENTOS DE SEGURANÇA LTDA</v>
          </cell>
        </row>
        <row r="6101">
          <cell r="B6101" t="str">
            <v>CERÂMICA FERREIRA IND. COMÉRCIO LTDA</v>
          </cell>
        </row>
        <row r="6102">
          <cell r="B6102" t="str">
            <v>ERG EMP.TRANSP.RODOVIÁRIO DE PETRÓLEO</v>
          </cell>
        </row>
        <row r="6103">
          <cell r="B6103" t="str">
            <v>JERUELPLAST ARTEFATOS DE PLÁSTICOS LTDA</v>
          </cell>
        </row>
        <row r="6104">
          <cell r="B6104" t="str">
            <v>EDVALDO SANTOS ROSA - ME</v>
          </cell>
        </row>
        <row r="6105">
          <cell r="B6105" t="str">
            <v>GUAIBÊ ENGENHARIA LTDA</v>
          </cell>
        </row>
        <row r="6106">
          <cell r="B6106" t="str">
            <v>ROTHER TIJOLOS E AREIA LTDA</v>
          </cell>
        </row>
        <row r="6107">
          <cell r="B6107" t="str">
            <v>EDSON BUENO DE MIRANDA - ME</v>
          </cell>
        </row>
        <row r="6108">
          <cell r="B6108" t="str">
            <v>ROLPORT ROLAMENTOS IMP.COMÉRCIO LTDA</v>
          </cell>
        </row>
        <row r="6109">
          <cell r="B6109" t="str">
            <v>ENGENHART ENGENHARIA CONST. E PROJETOS</v>
          </cell>
        </row>
        <row r="6110">
          <cell r="B6110" t="str">
            <v>EUCATEX S/A INDÚSTRIA E COMÉRCIO</v>
          </cell>
        </row>
        <row r="6111">
          <cell r="B6111" t="str">
            <v>CERÂMICA GUARAÚ LTDA</v>
          </cell>
        </row>
        <row r="6112">
          <cell r="B6112" t="str">
            <v>OSMAR MITSUO KATO</v>
          </cell>
        </row>
        <row r="6113">
          <cell r="B6113" t="str">
            <v>ILMAR FERNANDES</v>
          </cell>
        </row>
        <row r="6114">
          <cell r="B6114" t="str">
            <v>CIMEMPRIMO DISTRIBUIDORA DE CIMENTO LTDA</v>
          </cell>
        </row>
        <row r="6115">
          <cell r="B6115" t="str">
            <v>RESTOR COM. E MANUT. DE EQUIPAMENTOS ELETROMECÂNICA LTDA</v>
          </cell>
        </row>
        <row r="6116">
          <cell r="B6116" t="str">
            <v>MAGALI NOGUEIRA RAMOS</v>
          </cell>
        </row>
        <row r="6117">
          <cell r="B6117" t="str">
            <v>PEDREIRA SANTA ISABEL LTDA</v>
          </cell>
        </row>
        <row r="6118">
          <cell r="B6118" t="str">
            <v>WALTAIR DE JESUS CARVALHO</v>
          </cell>
        </row>
        <row r="6119">
          <cell r="B6119" t="str">
            <v>TRANSPORTADORA ESTADO LTDA</v>
          </cell>
        </row>
        <row r="6120">
          <cell r="B6120" t="str">
            <v>BRINDES TIP LTDA</v>
          </cell>
        </row>
        <row r="6121">
          <cell r="B6121" t="str">
            <v>TECNO-FLEX INDÚSTRIA E COMÉRCIO LTDA</v>
          </cell>
        </row>
        <row r="6122">
          <cell r="B6122" t="str">
            <v>PROMINER PROJETOS S/C LTDA</v>
          </cell>
        </row>
        <row r="6123">
          <cell r="B6123" t="str">
            <v>CAMAR LOCAÇÃO E MANUT.EQUIPAMENTOS LTDA</v>
          </cell>
        </row>
        <row r="6124">
          <cell r="B6124" t="str">
            <v>EMENTEC COMERCIAL E REPRESENTAÇÕES LTDA</v>
          </cell>
        </row>
        <row r="6125">
          <cell r="B6125" t="str">
            <v>SOUZA CUGLER INDUSTRIAL E CONSTRUTORA LTDA</v>
          </cell>
        </row>
        <row r="6126">
          <cell r="B6126" t="str">
            <v>TRANSTÉR TERRAPLENAGEM LTDA.</v>
          </cell>
        </row>
        <row r="6127">
          <cell r="B6127" t="str">
            <v>TINTAS CORAL LTDA</v>
          </cell>
        </row>
        <row r="6128">
          <cell r="B6128" t="str">
            <v>PEDREIRA NASSAU EMPRESA DE MINERAÇÃO LTDA</v>
          </cell>
        </row>
        <row r="6129">
          <cell r="B6129" t="str">
            <v>SERVAL SERVIÇOS AUTOMOTIVOS LTDA</v>
          </cell>
        </row>
        <row r="6130">
          <cell r="B6130" t="str">
            <v>IBERMAQ COM.REPRES.MÁQUINAS E PEÇAS LTDA</v>
          </cell>
        </row>
        <row r="6131">
          <cell r="B6131" t="str">
            <v>J.A.J. CONSTRUTORA E COMÉRCIO LTDA</v>
          </cell>
        </row>
        <row r="6132">
          <cell r="B6132" t="str">
            <v>DEGRAUS ANDAIMES E EQUIPAMENTOS LTDA</v>
          </cell>
        </row>
        <row r="6133">
          <cell r="B6133" t="str">
            <v>LIX INDUSTRIAL E CONSTRUÇÕES LTDA</v>
          </cell>
        </row>
        <row r="6134">
          <cell r="B6134" t="str">
            <v>TEAR ARQUIT.URBANISMO E MEIO AMBIENTE</v>
          </cell>
        </row>
        <row r="6135">
          <cell r="B6135" t="str">
            <v>COMBOIO AUTO POSTO LTDA</v>
          </cell>
        </row>
        <row r="6136">
          <cell r="B6136" t="str">
            <v>COBERPLAN IMPERMEABILIZAÇÃO E ISOLAÇÃO TÉRMICA LTDA</v>
          </cell>
        </row>
        <row r="6137">
          <cell r="B6137" t="str">
            <v>COPY SUPPLY COMERCIAL LTDA.</v>
          </cell>
        </row>
        <row r="6138">
          <cell r="B6138" t="str">
            <v>LAJES PAULISTA IND. E COM. DE ARTEFATOS DE CIMENTO LTDA</v>
          </cell>
        </row>
        <row r="6139">
          <cell r="B6139" t="str">
            <v>M.RODRIGUES COM.MATERIAIS P/CONSTRUÇÃO LTDA</v>
          </cell>
        </row>
        <row r="6140">
          <cell r="B6140" t="str">
            <v>AUTO MECÂNICA LITORAL LTDA - ME</v>
          </cell>
        </row>
        <row r="6141">
          <cell r="B6141" t="str">
            <v>ODONTOPREV S.A</v>
          </cell>
        </row>
        <row r="6142">
          <cell r="B6142" t="str">
            <v>CONSTRUTORA E PAVIMENTADORA LATINA LTDA</v>
          </cell>
        </row>
        <row r="6143">
          <cell r="B6143" t="str">
            <v>JOÃO ADOLFO POYATO GERMANIAS-ME</v>
          </cell>
        </row>
        <row r="6144">
          <cell r="B6144" t="str">
            <v>CASA SIMÕES BORRACHAS E FERRAMENTAS LTDA</v>
          </cell>
        </row>
        <row r="6145">
          <cell r="B6145" t="str">
            <v>GALILEU TRANSP.LOCAÇÃO DE EQUIPAMENTOS LTDA</v>
          </cell>
        </row>
        <row r="6146">
          <cell r="B6146" t="str">
            <v>AMANCO DO BRASIL S.A.</v>
          </cell>
        </row>
        <row r="6147">
          <cell r="B6147" t="str">
            <v>AMANCO BRASIL S.A</v>
          </cell>
        </row>
        <row r="6148">
          <cell r="B6148" t="str">
            <v>AMANCO BRASIL S.A</v>
          </cell>
        </row>
        <row r="6149">
          <cell r="B6149" t="str">
            <v>MCA - DISTRIB. DE PRODUTOS DE LIMPEZA LTDA</v>
          </cell>
        </row>
        <row r="6150">
          <cell r="B6150" t="str">
            <v>EVERTON DISTRIBUIDORA COML DE PEÇAS LTDA</v>
          </cell>
        </row>
        <row r="6151">
          <cell r="B6151" t="str">
            <v>TELECKI ARQUITETURA DE PROJETOS SC LTDA.</v>
          </cell>
        </row>
        <row r="6152">
          <cell r="B6152" t="str">
            <v>TELEINFO COMÉRCIO E CONSULTORIA EM TELEINFORMÁTICA LTDA</v>
          </cell>
        </row>
        <row r="6153">
          <cell r="B6153" t="str">
            <v>DISKTERRA LOCAÇÃO DE EQUIPAMENTOS DE TERRAPLENAGEM LTDA</v>
          </cell>
        </row>
        <row r="6154">
          <cell r="B6154" t="str">
            <v>VIAPOL LTDA</v>
          </cell>
        </row>
        <row r="6155">
          <cell r="B6155" t="str">
            <v>L'HOTEL LTDA SCP THE CAPITAL FLAT</v>
          </cell>
        </row>
        <row r="6156">
          <cell r="B6156" t="str">
            <v>LUSOMAQ COMERCIO DE PEACAS PARA TRATORES</v>
          </cell>
        </row>
        <row r="6157">
          <cell r="B6157" t="str">
            <v>COMERCIAL TADEM LTDA</v>
          </cell>
        </row>
        <row r="6158">
          <cell r="B6158" t="str">
            <v>DAIMLER CHRYSLER</v>
          </cell>
        </row>
        <row r="6159">
          <cell r="B6159" t="str">
            <v>IPIRANGA ASFALTOS S/A</v>
          </cell>
        </row>
        <row r="6160">
          <cell r="B6160" t="str">
            <v>IPIRANGA ASFALTOS S/A</v>
          </cell>
        </row>
        <row r="6161">
          <cell r="B6161" t="str">
            <v>IPIRANGA ASFALTOS S/A</v>
          </cell>
        </row>
        <row r="6162">
          <cell r="B6162" t="str">
            <v>IPIRANGA ASFALTOS S/A</v>
          </cell>
        </row>
        <row r="6163">
          <cell r="B6163" t="str">
            <v>IPIRANGA ASFALTOS S/A</v>
          </cell>
        </row>
        <row r="6164">
          <cell r="B6164" t="str">
            <v>IPIRANGA ASFALTOS S/A</v>
          </cell>
        </row>
        <row r="6165">
          <cell r="B6165" t="str">
            <v>IPIRANGA ASFALTOS S/A</v>
          </cell>
        </row>
        <row r="6166">
          <cell r="B6166" t="str">
            <v>ETENA'S INDÚSTRIA E COMÉRCIO LTDA</v>
          </cell>
        </row>
        <row r="6167">
          <cell r="B6167" t="str">
            <v>TRANSPORTADORA CAXAMBU LTDA</v>
          </cell>
        </row>
        <row r="6168">
          <cell r="B6168" t="str">
            <v>NEWLUX INDÚSTRIA E COMÉRCIO LTDA</v>
          </cell>
        </row>
        <row r="6169">
          <cell r="B6169" t="str">
            <v>TRANSPORTES BRACAGEM PIRATININGA LTDA</v>
          </cell>
        </row>
        <row r="6170">
          <cell r="B6170" t="str">
            <v>EMBRAMADEM EMP.BRAS.MADEIRAS E EMBALAGEM LTDA</v>
          </cell>
        </row>
        <row r="6171">
          <cell r="B6171" t="str">
            <v>PRESIDENTE PRODUTOS AUTOMOTIVOS LTDA</v>
          </cell>
        </row>
        <row r="6172">
          <cell r="B6172" t="str">
            <v>RTS IND.COMERCIO DE VALVULAS LTDA</v>
          </cell>
        </row>
        <row r="6173">
          <cell r="B6173" t="str">
            <v>TRANSPORTADORA PASIN LTDA</v>
          </cell>
        </row>
        <row r="6174">
          <cell r="B6174" t="str">
            <v>QUIMATÉCNICA INDUSTRIAL LTDA</v>
          </cell>
        </row>
        <row r="6175">
          <cell r="B6175" t="str">
            <v>BRASILMAXI LOGÍSTICA LTDA</v>
          </cell>
        </row>
        <row r="6176">
          <cell r="B6176" t="str">
            <v>CARDINALI INDÚSTRIA E COMÉRCIO LTDA</v>
          </cell>
        </row>
        <row r="6177">
          <cell r="B6177" t="str">
            <v>SP EQUIP.PROTEÇÃO AO TRABALHO LTDA</v>
          </cell>
        </row>
        <row r="6178">
          <cell r="B6178" t="str">
            <v>FAX POINT INDÚSTRIA,IMPORTAÇÃO E EXPORTAÇÃO LTDA</v>
          </cell>
        </row>
        <row r="6179">
          <cell r="B6179" t="str">
            <v>ARCIMEN ARTEFATOS DE CIMENTO LTDA</v>
          </cell>
        </row>
        <row r="6180">
          <cell r="B6180" t="str">
            <v>SULLAIR DO BRASIL LTDA</v>
          </cell>
        </row>
        <row r="6181">
          <cell r="B6181" t="str">
            <v>BARDAN DISTR.COMBUSTÍVEL IND.COM.DERIVADO</v>
          </cell>
        </row>
        <row r="6182">
          <cell r="B6182" t="str">
            <v>TEMA TERRA EQUIPAMENTOS LTDA</v>
          </cell>
        </row>
        <row r="6183">
          <cell r="B6183" t="str">
            <v>OLARIA AEROPORTO LTDA-ME</v>
          </cell>
        </row>
        <row r="6184">
          <cell r="B6184" t="str">
            <v>ALBERT GRÁFICA LTDA</v>
          </cell>
        </row>
        <row r="6185">
          <cell r="B6185" t="str">
            <v>JOAO BATISTA ZAQUEU</v>
          </cell>
        </row>
        <row r="6186">
          <cell r="B6186" t="str">
            <v>FLYGT DO BRASIL S.A</v>
          </cell>
        </row>
        <row r="6187">
          <cell r="B6187" t="str">
            <v>PEDREIRA SARGON LTDA</v>
          </cell>
        </row>
        <row r="6188">
          <cell r="B6188" t="str">
            <v>TRANS WELL'S EXPRESSO RODOVIÁRIO LTDA</v>
          </cell>
        </row>
        <row r="6189">
          <cell r="B6189" t="str">
            <v>TRANS WELLS EXPRESSO RODOVIARIO LTDA</v>
          </cell>
        </row>
        <row r="6190">
          <cell r="B6190" t="str">
            <v>COOP.ELET.DES.RURAL DO ALTO DO PARAÍBA</v>
          </cell>
        </row>
        <row r="6191">
          <cell r="B6191" t="str">
            <v>OLIVEIRA MUNIZ ENGENHARIA LTDA</v>
          </cell>
        </row>
        <row r="6192">
          <cell r="B6192" t="str">
            <v>SIBEFER COM. DE FERRO E METAIS LTDA</v>
          </cell>
        </row>
        <row r="6193">
          <cell r="B6193" t="str">
            <v>PROET ELÉTRICA E TELECOMUNICAÇÕES LTDA</v>
          </cell>
        </row>
        <row r="6194">
          <cell r="B6194" t="str">
            <v>INBRAMEQ IND.BRAS.MAQ.EQUIPAMENTOS LTDA</v>
          </cell>
        </row>
        <row r="6195">
          <cell r="B6195" t="str">
            <v>REPRINT REPRODUÇÕES GRÁFICAS LTDA</v>
          </cell>
        </row>
        <row r="6196">
          <cell r="B6196" t="str">
            <v>AUTO POSTO PRAIA DAS PALMEIRAS LTDA</v>
          </cell>
        </row>
        <row r="6197">
          <cell r="B6197" t="str">
            <v>REDE ZACHARIAS DE PNEUS E ACESSÓRIOS LTDA</v>
          </cell>
        </row>
        <row r="6198">
          <cell r="B6198" t="str">
            <v>REDE ZACHARIAS DE PNEUS E ACESSORIOS SA</v>
          </cell>
        </row>
        <row r="6199">
          <cell r="B6199" t="str">
            <v>GERAL DE CONCRETO S/A</v>
          </cell>
        </row>
        <row r="6200">
          <cell r="B6200" t="str">
            <v>GERAL DE CONCRETO S/A - ENGEMIX</v>
          </cell>
        </row>
        <row r="6201">
          <cell r="B6201" t="str">
            <v>GERAL DE CONCRETO S/A - ENGEMIX</v>
          </cell>
        </row>
        <row r="6202">
          <cell r="B6202" t="str">
            <v>GERAL DE CONCRETO S/A</v>
          </cell>
        </row>
        <row r="6203">
          <cell r="B6203" t="str">
            <v>GERAL DE CONCRETO S/A</v>
          </cell>
        </row>
        <row r="6204">
          <cell r="B6204" t="str">
            <v>RODOVIÁRIA CINCO ESTRELAS LTDA</v>
          </cell>
        </row>
        <row r="6205">
          <cell r="B6205" t="str">
            <v>L I G H T - SERVICOS DE ELETRICIDADE S/A</v>
          </cell>
        </row>
        <row r="6206">
          <cell r="B6206" t="str">
            <v>TIJOLESTE MATERIAIS PARA CONSTRUÇÃO LTDA</v>
          </cell>
        </row>
        <row r="6207">
          <cell r="B6207" t="str">
            <v>BETUNEL INDÚSTRIA E COMÉRCIO LTDA</v>
          </cell>
        </row>
        <row r="6208">
          <cell r="B6208" t="str">
            <v>BETUNEL INDÚSTRIA E COM. LTDA</v>
          </cell>
        </row>
        <row r="6209">
          <cell r="B6209" t="str">
            <v>BETUNEL INDÚSTRIA E COMÉRCIO LTDA</v>
          </cell>
        </row>
        <row r="6210">
          <cell r="B6210" t="str">
            <v>BETUNEL INDÚSTRIA E COMÉRCIO LTDA.</v>
          </cell>
        </row>
        <row r="6211">
          <cell r="B6211" t="str">
            <v>BETUNEL INDÚSTRIA E COMÉRCIO LTDA</v>
          </cell>
        </row>
        <row r="6212">
          <cell r="B6212" t="str">
            <v>BETUNEL INDÚSTRIA E COMÉRCIO LTDA.</v>
          </cell>
        </row>
        <row r="6213">
          <cell r="B6213" t="str">
            <v>BETUNEL INDÚSTRIA E COMÉRCIO LTDA.</v>
          </cell>
        </row>
        <row r="6214">
          <cell r="B6214" t="str">
            <v>AKZO NOBEL LTDA</v>
          </cell>
        </row>
        <row r="6215">
          <cell r="B6215" t="str">
            <v>ALBANY INTERNATIONAL FELTROS E TELAS IND</v>
          </cell>
        </row>
        <row r="6216">
          <cell r="B6216" t="str">
            <v>INDÚSTRIAS FILIZOLA S/A</v>
          </cell>
        </row>
        <row r="6217">
          <cell r="B6217" t="str">
            <v>INDÚSTRIAS FILIZOLA S/A</v>
          </cell>
        </row>
        <row r="6218">
          <cell r="B6218" t="str">
            <v>CONSTRUTORA PASSARELLI LTDA</v>
          </cell>
        </row>
        <row r="6219">
          <cell r="B6219" t="str">
            <v>OTTO BAUMGART INDÚSTRIA E COMÉRCIO S.A</v>
          </cell>
        </row>
        <row r="6220">
          <cell r="B6220" t="str">
            <v>CASA DE ENCERADOS GIULIANI LTDA.</v>
          </cell>
        </row>
        <row r="6221">
          <cell r="B6221" t="str">
            <v>GEOSONDA S/A</v>
          </cell>
        </row>
        <row r="6222">
          <cell r="B6222" t="str">
            <v>INTERPACKING INDÚSTRIA E COMÉRCIO LTDA</v>
          </cell>
        </row>
        <row r="6223">
          <cell r="B6223" t="str">
            <v>POLI FILTRO COM REPR DE PECAS PARA AUTOS</v>
          </cell>
        </row>
        <row r="6224">
          <cell r="B6224" t="str">
            <v>VASPEX</v>
          </cell>
        </row>
        <row r="6225">
          <cell r="B6225" t="str">
            <v>BANDERART INDÚSTRIA TEXTIL LTDA</v>
          </cell>
        </row>
        <row r="6226">
          <cell r="B6226" t="str">
            <v>CAÇULA DE PNEUS COM. IMP. E EXP. LTDA.</v>
          </cell>
        </row>
        <row r="6227">
          <cell r="B6227" t="str">
            <v>POSTO DE SERVIÇOS CÔTE D'AZUR</v>
          </cell>
        </row>
        <row r="6228">
          <cell r="B6228" t="str">
            <v>DIMIBÚ IND. DE ARTEF. DE PAPEL E PAPELÃO LTDA</v>
          </cell>
        </row>
        <row r="6229">
          <cell r="B6229" t="str">
            <v>SOLOTEST APARELHOS PARA MECANICA DO SOLO</v>
          </cell>
        </row>
        <row r="6230">
          <cell r="B6230" t="str">
            <v>CONTER CONSTRUÇÕES E COMÉRCIO S.A</v>
          </cell>
        </row>
        <row r="6231">
          <cell r="B6231" t="str">
            <v>TRANSPORTES CEAM LTDA</v>
          </cell>
        </row>
        <row r="6232">
          <cell r="B6232" t="str">
            <v>TRANSPORTES CEAM LTDA</v>
          </cell>
        </row>
        <row r="6233">
          <cell r="B6233" t="str">
            <v>TRANSPORTES CEAM LTDA</v>
          </cell>
        </row>
        <row r="6234">
          <cell r="B6234" t="str">
            <v>TRANSPORTES CEAM LTDA</v>
          </cell>
        </row>
        <row r="6235">
          <cell r="B6235" t="str">
            <v>HOLCIM BRASIL S.A</v>
          </cell>
        </row>
        <row r="6236">
          <cell r="B6236" t="str">
            <v>HOLCIM BRASIL S/A</v>
          </cell>
        </row>
        <row r="6237">
          <cell r="B6237" t="str">
            <v>HOLCIM BRASIL S.A</v>
          </cell>
        </row>
        <row r="6238">
          <cell r="B6238" t="str">
            <v>HOLCIM BRASIL S/A</v>
          </cell>
        </row>
        <row r="6239">
          <cell r="B6239" t="str">
            <v>HOLCIM BRASIL S.A</v>
          </cell>
        </row>
        <row r="6240">
          <cell r="B6240" t="str">
            <v>HOLDERCIM BRASIL S/A</v>
          </cell>
        </row>
        <row r="6241">
          <cell r="B6241" t="str">
            <v>HOLCIM BRASIL S.A</v>
          </cell>
        </row>
        <row r="6242">
          <cell r="B6242" t="str">
            <v>HOLCIM BRASIL S/A</v>
          </cell>
        </row>
        <row r="6243">
          <cell r="B6243" t="str">
            <v>HOLCIM BRASIL S.A</v>
          </cell>
        </row>
        <row r="6244">
          <cell r="B6244" t="str">
            <v>HOLDERCIM BRASIL S/A - N.IGUACU</v>
          </cell>
        </row>
        <row r="6245">
          <cell r="B6245" t="str">
            <v>SHERWIN-WILLIAMS DO BRASIL IND. COM. LTDA</v>
          </cell>
        </row>
        <row r="6246">
          <cell r="B6246" t="str">
            <v>SONNERVIG S/A COMERCIO E INDUSTRIA</v>
          </cell>
        </row>
        <row r="6247">
          <cell r="B6247" t="str">
            <v>TRIADE AUDITORES S/C</v>
          </cell>
        </row>
        <row r="6248">
          <cell r="B6248" t="str">
            <v>EDITORA SALESIANA</v>
          </cell>
        </row>
        <row r="6249">
          <cell r="B6249" t="str">
            <v>ASSOCIAÇÃO BRASILEIRA DE CIMENTO PORTLAND</v>
          </cell>
        </row>
        <row r="6250">
          <cell r="B6250" t="str">
            <v>DELLA VIA PNEUS LTDA (AUTO LINS)</v>
          </cell>
        </row>
        <row r="6251">
          <cell r="B6251" t="str">
            <v>SVEDALA DYNAPAC LTDA</v>
          </cell>
        </row>
        <row r="6252">
          <cell r="B6252" t="str">
            <v>AUTO POSTO TANAJA LTDA.</v>
          </cell>
        </row>
        <row r="6253">
          <cell r="B6253" t="str">
            <v>SOTREQ S.A</v>
          </cell>
        </row>
        <row r="6254">
          <cell r="B6254" t="str">
            <v>SOTREQ S/A.</v>
          </cell>
        </row>
        <row r="6255">
          <cell r="B6255" t="str">
            <v>SOTREQ S.A</v>
          </cell>
        </row>
        <row r="6256">
          <cell r="B6256" t="str">
            <v>SOTREQ S.A</v>
          </cell>
        </row>
        <row r="6257">
          <cell r="B6257" t="str">
            <v>SOTREQ S.A.</v>
          </cell>
        </row>
        <row r="6258">
          <cell r="B6258" t="str">
            <v>SOTREQ S.A</v>
          </cell>
        </row>
        <row r="6259">
          <cell r="B6259" t="str">
            <v>SOTREQ S/A</v>
          </cell>
        </row>
        <row r="6260">
          <cell r="B6260" t="str">
            <v>SOTREQ S/A</v>
          </cell>
        </row>
        <row r="6261">
          <cell r="B6261" t="str">
            <v>CATERPILLAR</v>
          </cell>
        </row>
        <row r="6262">
          <cell r="B6262" t="str">
            <v>BELGO BEKAERT ARAMES S/A</v>
          </cell>
        </row>
        <row r="6263">
          <cell r="B6263" t="str">
            <v>BELGO BEKAERT ARAMES S.A</v>
          </cell>
        </row>
        <row r="6264">
          <cell r="B6264" t="str">
            <v>BELGO BEKAERT ARAMES S/A</v>
          </cell>
        </row>
        <row r="6265">
          <cell r="B6265" t="str">
            <v>PIZZIMENTI FERRAGENS E FERRAMENTAS LTDA.</v>
          </cell>
        </row>
        <row r="6266">
          <cell r="B6266" t="str">
            <v>NEO-REX DO BRASIL LIMITADA</v>
          </cell>
        </row>
        <row r="6267">
          <cell r="B6267" t="str">
            <v>MELTING ARTEFATOS DE BORRACHA LTDA</v>
          </cell>
        </row>
        <row r="6268">
          <cell r="B6268" t="str">
            <v>PHILIPS DO BRASIL LTDA</v>
          </cell>
        </row>
        <row r="6269">
          <cell r="B6269" t="str">
            <v>BELMETAL INDÚSTRIA E COMÉRCIO LTDA</v>
          </cell>
        </row>
        <row r="6270">
          <cell r="B6270" t="str">
            <v>COMERCIAL ELÉTRICA RIMO LTDA</v>
          </cell>
        </row>
        <row r="6271">
          <cell r="B6271" t="str">
            <v>DIMAS DE MELO PIMENTA SISTEMAS DE PONTO</v>
          </cell>
        </row>
        <row r="6272">
          <cell r="B6272" t="str">
            <v>JOSE MURILIA BOZZA COMERCIO E INDUSTRIA</v>
          </cell>
        </row>
        <row r="6273">
          <cell r="B6273" t="str">
            <v>EPCCO ENGENHARIA DE PROJETOS, CONSULT.CONSTRUCOES</v>
          </cell>
        </row>
        <row r="6274">
          <cell r="B6274" t="str">
            <v>FIRPAVI CONSTRUTORA E PAVIMENTADORA S.A</v>
          </cell>
        </row>
        <row r="6275">
          <cell r="B6275" t="str">
            <v>PAPELARIA SÃO MIGUEL LTDA</v>
          </cell>
        </row>
        <row r="6276">
          <cell r="B6276" t="str">
            <v>TRANSPORTES DELLA VOLPE S/A</v>
          </cell>
        </row>
        <row r="6277">
          <cell r="B6277" t="str">
            <v>ATACADISTA SÃO PAULO COM. IMPORTAÇÃO LTDA</v>
          </cell>
        </row>
        <row r="6278">
          <cell r="B6278" t="str">
            <v>PIRELLI ENERGIA CABOS E SIST.BRASIL LTDA</v>
          </cell>
        </row>
        <row r="6279">
          <cell r="B6279" t="str">
            <v>CATUMBI TELAS METÁLICAS LTDA</v>
          </cell>
        </row>
        <row r="6280">
          <cell r="B6280" t="str">
            <v>CONSTRUTORA RADIAL LTDA</v>
          </cell>
        </row>
        <row r="6281">
          <cell r="B6281" t="str">
            <v>NYZA S.A INDUSTRIA E COMERCIO DE PLASTIC</v>
          </cell>
        </row>
        <row r="6282">
          <cell r="B6282" t="str">
            <v>OXFORT CONSTRUÇÕES S/A</v>
          </cell>
        </row>
        <row r="6283">
          <cell r="B6283" t="str">
            <v>DOW CORNING DO BRASIL LTDA</v>
          </cell>
        </row>
        <row r="6284">
          <cell r="B6284" t="str">
            <v>PNEUAC COMERCIAL E IMPORTADORA LTDA</v>
          </cell>
        </row>
        <row r="6285">
          <cell r="B6285" t="str">
            <v>RELEVO ARAÚJO INDÚSTRIAS GRÁFICAS LTDA.</v>
          </cell>
        </row>
        <row r="6286">
          <cell r="B6286" t="str">
            <v>ILUMATIC S/A ILUMINAÇÃO E ELETROMETALÚRGICA</v>
          </cell>
        </row>
        <row r="6287">
          <cell r="B6287" t="str">
            <v>METALÚRGICA AROUCA LTDA</v>
          </cell>
        </row>
        <row r="6288">
          <cell r="B6288" t="str">
            <v>PACAEMBU AUTO PEÇAS LTDA</v>
          </cell>
        </row>
        <row r="6289">
          <cell r="B6289" t="str">
            <v>EMBU S.A ENGENHARIA E COMERCIO</v>
          </cell>
        </row>
        <row r="6290">
          <cell r="B6290" t="str">
            <v>BRASILIA MÁQUINAS E FERRAMENTAS LRDA</v>
          </cell>
        </row>
        <row r="6291">
          <cell r="B6291" t="str">
            <v>STOCK PHOTOS PRODUÇÕES LTDA</v>
          </cell>
        </row>
        <row r="6292">
          <cell r="B6292" t="str">
            <v>BAR E LANCHES TONICINTO LTDA</v>
          </cell>
        </row>
        <row r="6293">
          <cell r="B6293" t="str">
            <v>CONTÉM PLANEJ.ENGEN.ARQUITETURA S/C LTDA</v>
          </cell>
        </row>
        <row r="6294">
          <cell r="B6294" t="str">
            <v>CONTAG ENGENHARIA S/C LTDA</v>
          </cell>
        </row>
        <row r="6295">
          <cell r="B6295" t="str">
            <v>UNIFRESA SERVIÇOS E LOCAÇÕES LTDA</v>
          </cell>
        </row>
        <row r="6296">
          <cell r="B6296" t="str">
            <v>P.J.P. LOCAÇÕES E SERVIÇOS LTDA.</v>
          </cell>
        </row>
        <row r="6297">
          <cell r="B6297" t="str">
            <v>LAFARGE BRASIL S.A.</v>
          </cell>
        </row>
        <row r="6298">
          <cell r="B6298" t="str">
            <v>LAFARGE BRASIL S/A</v>
          </cell>
        </row>
        <row r="6299">
          <cell r="B6299" t="str">
            <v>LAFARGE BRASIL S/A</v>
          </cell>
        </row>
        <row r="6300">
          <cell r="B6300" t="str">
            <v>LAFARGE BRASIL S.A</v>
          </cell>
        </row>
        <row r="6301">
          <cell r="B6301" t="str">
            <v>LAFARGE BRASIL S.A</v>
          </cell>
        </row>
        <row r="6302">
          <cell r="B6302" t="str">
            <v>LAFARGE BRASIL S/A</v>
          </cell>
        </row>
        <row r="6303">
          <cell r="B6303" t="str">
            <v>LAFARGE BRASIL S.A</v>
          </cell>
        </row>
        <row r="6304">
          <cell r="B6304" t="str">
            <v>INDUTIL INDÚSTRIA DE TINTAS LTDA</v>
          </cell>
        </row>
        <row r="6305">
          <cell r="B6305" t="str">
            <v>SOC.TÉCNICA DE ELASTÔMEROS STELA LTDA</v>
          </cell>
        </row>
        <row r="6306">
          <cell r="B6306" t="str">
            <v>ABECOM ROLAMENTOS PROD.DE BORRACHA LTDA</v>
          </cell>
        </row>
        <row r="6307">
          <cell r="B6307" t="str">
            <v>BÖELER THYSSEN TÉCNICA DE SOLDAGEM LTDA</v>
          </cell>
        </row>
        <row r="6308">
          <cell r="B6308" t="str">
            <v>DAL DISTRIBUIDORA AUTOMOTIVA LTDA</v>
          </cell>
        </row>
        <row r="6309">
          <cell r="B6309" t="str">
            <v>LIBERTY PAULISTA DE SEGUROS S/A</v>
          </cell>
        </row>
        <row r="6310">
          <cell r="B6310" t="str">
            <v>JUSTO &amp; CIA LTDA</v>
          </cell>
        </row>
        <row r="6311">
          <cell r="B6311" t="str">
            <v>PEDREIRAS SÃO MATHEUS -LAGEADO S.A</v>
          </cell>
        </row>
        <row r="6312">
          <cell r="B6312" t="str">
            <v>PEDREIRAS SÃO MATHEUS-LAGEADO S.A</v>
          </cell>
        </row>
        <row r="6313">
          <cell r="B6313" t="str">
            <v>PAVIMENTADORA E CONSTR. SANTA ISABEL LTDA</v>
          </cell>
        </row>
        <row r="6314">
          <cell r="B6314" t="str">
            <v>ROMA ENGENHARIA E CONSULTORIA LTDA</v>
          </cell>
        </row>
        <row r="6315">
          <cell r="B6315" t="str">
            <v>TERRAPLANAGEM SANTO AMÉRICO S/C LTDA</v>
          </cell>
        </row>
        <row r="6316">
          <cell r="B6316" t="str">
            <v>ANE PAVIMENTAÇÃO E CONSTRUÇÕES LTDA</v>
          </cell>
        </row>
        <row r="6317">
          <cell r="B6317" t="str">
            <v>NIVALDO ARAÚJO DA SILVA-MAT.P/CONSTRUÇÃO</v>
          </cell>
        </row>
        <row r="6318">
          <cell r="B6318" t="str">
            <v>CERÂMICA INDUSTRIAL DE TAUBATÉ LTDA</v>
          </cell>
        </row>
        <row r="6319">
          <cell r="B6319" t="str">
            <v>LOUSANO IND. CONDUTORES ELÉTRICOS LTDA</v>
          </cell>
        </row>
        <row r="6320">
          <cell r="B6320" t="str">
            <v>ELETROPAULO MET.ELETRICIDADE DE SÃO PAULO S.A</v>
          </cell>
        </row>
        <row r="6321">
          <cell r="B6321" t="str">
            <v>TREVISO AUTO POSTO LTDA</v>
          </cell>
        </row>
        <row r="6322">
          <cell r="B6322" t="str">
            <v>D.A.D.O DISTR.AÉREA DE DIÁRIOS OFICIAIS LTDA</v>
          </cell>
        </row>
        <row r="6323">
          <cell r="B6323" t="str">
            <v>ROMA COMERCIAL DE PNEUS ROMA LTDA</v>
          </cell>
        </row>
        <row r="6324">
          <cell r="B6324" t="str">
            <v>KOPELL INFORMÁTICA E PAPELARIA LTDA.</v>
          </cell>
        </row>
        <row r="6325">
          <cell r="B6325" t="str">
            <v>AUTO POSTO CARAVELI LTDA</v>
          </cell>
        </row>
        <row r="6326">
          <cell r="B6326" t="str">
            <v>COLOMO CONSTRUCAO E LOCACAO DE MAO DE OB</v>
          </cell>
        </row>
        <row r="6327">
          <cell r="B6327" t="str">
            <v>VAMI PAES DE ALMEIDA</v>
          </cell>
        </row>
        <row r="6328">
          <cell r="B6328" t="str">
            <v>BIG BOX PEÇAS, FERRAMENTAS E EQUIPAMENTOS LTDA</v>
          </cell>
        </row>
        <row r="6329">
          <cell r="B6329" t="str">
            <v>P W HIDROPNEUMÁTICA LTDA</v>
          </cell>
        </row>
        <row r="6330">
          <cell r="B6330" t="str">
            <v>CARTEPILLAR BRASIL LTDA.</v>
          </cell>
        </row>
        <row r="6331">
          <cell r="B6331" t="str">
            <v>JOS MURILIA BOZZA</v>
          </cell>
        </row>
        <row r="6332">
          <cell r="B6332" t="str">
            <v>LUIZ RIBEIRO DE OLIVEIRA</v>
          </cell>
        </row>
        <row r="6333">
          <cell r="B6333" t="str">
            <v>LAIRTON SIQUEIRA DA SILVA</v>
          </cell>
        </row>
        <row r="6334">
          <cell r="B6334" t="str">
            <v>RONALDO CHEROULLO DA SILVA</v>
          </cell>
        </row>
        <row r="6335">
          <cell r="B6335" t="str">
            <v>PORTITAL INDÚSTRIA E COMÉRCIO LTDA</v>
          </cell>
        </row>
        <row r="6336">
          <cell r="B6336" t="str">
            <v>MEQUIL EQUIPAMENTOS INDUSTRIAIS LTDA</v>
          </cell>
        </row>
        <row r="6337">
          <cell r="B6337" t="str">
            <v>AUTO POSTO MOGI DAS CRUZES LTDA</v>
          </cell>
        </row>
        <row r="6338">
          <cell r="B6338" t="str">
            <v>BAUKO MAQUINAS S/A</v>
          </cell>
        </row>
        <row r="6339">
          <cell r="B6339" t="str">
            <v>DIAMANTECNO FERRAMENTAS DIAMANTADAS LTDA</v>
          </cell>
        </row>
        <row r="6340">
          <cell r="B6340" t="str">
            <v>DANFOSS DO BRASIL IND. COM. LTDA</v>
          </cell>
        </row>
        <row r="6341">
          <cell r="B6341" t="str">
            <v>JOFEGE PAVIMENTAÇÃO E CONSTRUÇÃO LTDA</v>
          </cell>
        </row>
        <row r="6342">
          <cell r="B6342" t="str">
            <v>COMERCIAL E DISTRIBUIDORA 5 DE AGOSTO LTDA</v>
          </cell>
        </row>
        <row r="6343">
          <cell r="B6343" t="str">
            <v>B. OLAIR RIBEIRO - ME</v>
          </cell>
        </row>
        <row r="6344">
          <cell r="B6344" t="str">
            <v>SINDICATO INDUSTRIA CONSTRUCAO PESADA SA</v>
          </cell>
        </row>
        <row r="6345">
          <cell r="B6345" t="str">
            <v>IMBRASCOM INDUSTRIALIZAÇÃO DE CONTAINERS LTDA</v>
          </cell>
        </row>
        <row r="6346">
          <cell r="B6346" t="str">
            <v>MELIÁ BRASIL ADM.HOTELEIRA E COMERCIAL LTDA</v>
          </cell>
        </row>
        <row r="6347">
          <cell r="B6347" t="str">
            <v>ENEJOTA CAVALIERI ENGENHARIA S/C LTDA</v>
          </cell>
        </row>
        <row r="6348">
          <cell r="B6348" t="str">
            <v>ARTEFATOS DE BORRACHA FERES LTDA</v>
          </cell>
        </row>
        <row r="6349">
          <cell r="B6349" t="str">
            <v>OSCAR ANICETO DE DEUS LIMA - ME</v>
          </cell>
        </row>
        <row r="6350">
          <cell r="B6350" t="str">
            <v>TRANSPORTADORA MERLANTE LTDA-ME</v>
          </cell>
        </row>
        <row r="6351">
          <cell r="B6351" t="str">
            <v>LUIZ EXPEDITO BALASTRERI-ME</v>
          </cell>
        </row>
        <row r="6352">
          <cell r="B6352" t="str">
            <v>MONTE CAR TRANSPORTADORA LTDA</v>
          </cell>
        </row>
        <row r="6353">
          <cell r="B6353" t="str">
            <v>CASA MIMOSA HIDR.ACABAMENTOS LTDA</v>
          </cell>
        </row>
        <row r="6354">
          <cell r="B6354" t="str">
            <v>NAMBEI RASQUINI INDÚSTRIA E COMÉRCIO LTDA</v>
          </cell>
        </row>
        <row r="6355">
          <cell r="B6355" t="str">
            <v>JUVENAL RANGEL FERNANDES</v>
          </cell>
        </row>
        <row r="6356">
          <cell r="B6356" t="str">
            <v>LEONE EQUIPAMENTOS AUTOMOTIVOS LTDA</v>
          </cell>
        </row>
        <row r="6357">
          <cell r="B6357" t="str">
            <v>CONTIL INDÚSTRIA E COMÉRCIO LTDA</v>
          </cell>
        </row>
        <row r="6358">
          <cell r="B6358" t="str">
            <v>JATOBÁ VIAGENS E TURISMO LTDA</v>
          </cell>
        </row>
        <row r="6359">
          <cell r="B6359" t="str">
            <v>FREECAR INTERNATIONAL SERVIÇOS LTDA</v>
          </cell>
        </row>
        <row r="6360">
          <cell r="B6360" t="str">
            <v>F.DAS CHAGAS BRASIL JÚNIOR</v>
          </cell>
        </row>
        <row r="6361">
          <cell r="B6361" t="str">
            <v>CONSTRUTORA PALMEIRA LTDA.</v>
          </cell>
        </row>
        <row r="6362">
          <cell r="B6362" t="str">
            <v>TRATORCENTER PEÇAS E SERVIÇOS LTDA</v>
          </cell>
        </row>
        <row r="6363">
          <cell r="B6363" t="str">
            <v>SUPERMERCADO PARENTE LTDA</v>
          </cell>
        </row>
        <row r="6364">
          <cell r="B6364" t="str">
            <v>CONSTRUTORA G &amp; F LTDA</v>
          </cell>
        </row>
        <row r="6365">
          <cell r="B6365" t="str">
            <v>FREAUTO PEÇAS E SERVIÇOS PARA FREIOS LTDA</v>
          </cell>
        </row>
        <row r="6366">
          <cell r="B6366" t="str">
            <v>CEARA DIESEL S.A</v>
          </cell>
        </row>
        <row r="6367">
          <cell r="B6367" t="str">
            <v>CASA FORTE COMERCIO DE MATERIAL DE CONST</v>
          </cell>
        </row>
        <row r="6368">
          <cell r="B6368" t="str">
            <v>RENOVADORA E COM. DE PNEUS E PECAS BASTO</v>
          </cell>
        </row>
        <row r="6369">
          <cell r="B6369" t="str">
            <v>TERRADIESEL AUTO PECAS LTDA.</v>
          </cell>
        </row>
        <row r="6370">
          <cell r="B6370" t="str">
            <v>DEMAS CONSTRUÇÕES LTDA.</v>
          </cell>
        </row>
        <row r="6371">
          <cell r="B6371" t="str">
            <v>ABATECNICA PROJ. E MANUT. DE EQUIP. INDU</v>
          </cell>
        </row>
        <row r="6372">
          <cell r="B6372" t="str">
            <v>ARY LEMOS COMERCIO LTDA-MEGABAT BATERIAS</v>
          </cell>
        </row>
        <row r="6373">
          <cell r="B6373" t="str">
            <v>SODIMAQ MAQUINAS E EQUIPAMENTOS LTDA</v>
          </cell>
        </row>
        <row r="6374">
          <cell r="B6374" t="str">
            <v>ELEOMAR RIBEIRO</v>
          </cell>
        </row>
        <row r="6375">
          <cell r="B6375" t="str">
            <v>MACROLUB COMÉRCIO LTDA.</v>
          </cell>
        </row>
        <row r="6376">
          <cell r="B6376" t="str">
            <v>REDE DISTRIBUIDORA DE MÁQ. E EQUIP. IND. LTDA</v>
          </cell>
        </row>
        <row r="6377">
          <cell r="B6377" t="str">
            <v>REDE DIST. DE MÁQ. E EQUIP. INDUSTRIAIS LTDA</v>
          </cell>
        </row>
        <row r="6378">
          <cell r="B6378" t="str">
            <v>REDE DISTRIBUIDORA DE MÁQ. E EQUIP. IND. LTDA</v>
          </cell>
        </row>
        <row r="6379">
          <cell r="B6379" t="str">
            <v>S &amp; B INFORMATICA LTDA</v>
          </cell>
        </row>
        <row r="6380">
          <cell r="B6380" t="str">
            <v>MARCODIESEL PEÇAS LTDA.</v>
          </cell>
        </row>
        <row r="6381">
          <cell r="B6381" t="str">
            <v>AUTO POSTO GAROTINHO LTDA</v>
          </cell>
        </row>
        <row r="6382">
          <cell r="B6382" t="str">
            <v>CONSTRUTORA D'ALMEIDA LTDA</v>
          </cell>
        </row>
        <row r="6383">
          <cell r="B6383" t="str">
            <v>MAPI COM. SERV. E REPRESENTAÇÕES LTDA</v>
          </cell>
        </row>
        <row r="6384">
          <cell r="B6384" t="str">
            <v>AMAZON CARD'S S/C LTDA</v>
          </cell>
        </row>
        <row r="6385">
          <cell r="B6385" t="str">
            <v>TELAS ARTEL IND.COM. DE ARAMES LTDA</v>
          </cell>
        </row>
        <row r="6386">
          <cell r="B6386" t="str">
            <v>ACQUATEC BOMBAS E MOTORES LTDA</v>
          </cell>
        </row>
        <row r="6387">
          <cell r="B6387" t="str">
            <v>MARCO ANTONIO COMPARONI - ME</v>
          </cell>
        </row>
        <row r="6388">
          <cell r="B6388" t="str">
            <v>CONGONHAS TRAVEL VIAGENS E TURISMO LTDA</v>
          </cell>
        </row>
        <row r="6389">
          <cell r="B6389" t="str">
            <v>CPC COM. E IMP. DE EQPTO. DE INFORMATICA</v>
          </cell>
        </row>
        <row r="6390">
          <cell r="B6390" t="str">
            <v>PASHAL SISTEMAS CONSTRUTIVOS LTDA</v>
          </cell>
        </row>
        <row r="6391">
          <cell r="B6391" t="str">
            <v>PAULISTA BUSINESS CMPL.IMP.EXP. LTDA</v>
          </cell>
        </row>
        <row r="6392">
          <cell r="B6392" t="str">
            <v>CIMENTO RIO BRANCO S.A</v>
          </cell>
        </row>
        <row r="6393">
          <cell r="B6393" t="str">
            <v>EDSON MENDES DOS SANTOS</v>
          </cell>
        </row>
        <row r="6394">
          <cell r="B6394" t="str">
            <v>DDM INDUSTRIA E COMERCIO LTDA</v>
          </cell>
        </row>
        <row r="6395">
          <cell r="B6395" t="str">
            <v>CLEONICE DE FREITAS GUIMARÃES-ME</v>
          </cell>
        </row>
        <row r="6396">
          <cell r="B6396" t="str">
            <v>CHAPINOTTE CONSULTORES ASSOCIADOS</v>
          </cell>
        </row>
        <row r="6397">
          <cell r="B6397" t="str">
            <v>ESTE-REESTRUTURA ENGENHARIA LTDA</v>
          </cell>
        </row>
        <row r="6398">
          <cell r="B6398" t="str">
            <v>NEUZA DA SILVA BERTOCHI</v>
          </cell>
        </row>
        <row r="6399">
          <cell r="B6399" t="str">
            <v>SQUANETTO TRANSPORTE E LOCAÇÃO LTDA</v>
          </cell>
        </row>
        <row r="6400">
          <cell r="B6400" t="str">
            <v>MADEIREIRA RONDOVILLE LTDA</v>
          </cell>
        </row>
        <row r="6401">
          <cell r="B6401" t="str">
            <v>CAUE BRINQUEDOS LTDA</v>
          </cell>
        </row>
        <row r="6402">
          <cell r="B6402" t="str">
            <v>ENGESTRAUSS ENGENHARIA E FUNDAÇOES LTDA</v>
          </cell>
        </row>
        <row r="6403">
          <cell r="B6403" t="str">
            <v>DHARMA TRANSPORTES LTDA</v>
          </cell>
        </row>
        <row r="6404">
          <cell r="B6404" t="str">
            <v>TEREZINHA DE OLIVEIRA MARCIANO COSTA - ME</v>
          </cell>
        </row>
        <row r="6405">
          <cell r="B6405" t="str">
            <v>AEXPRESS VIAGENS E TURISMO LTDA</v>
          </cell>
        </row>
        <row r="6406">
          <cell r="B6406" t="str">
            <v>FERMIX INDÚSTRTIA E COMÉRCIO LTDA</v>
          </cell>
        </row>
        <row r="6407">
          <cell r="B6407" t="str">
            <v>ALTENGE CONSULTORIA S/C LTDA</v>
          </cell>
        </row>
        <row r="6408">
          <cell r="B6408" t="str">
            <v>DEP.VILA CARAGUATATUBA MAT.CONSTRUÇÃO</v>
          </cell>
        </row>
        <row r="6409">
          <cell r="B6409" t="str">
            <v>HILTI DO BRASIL COMERCIAL LTDA</v>
          </cell>
        </row>
        <row r="6410">
          <cell r="B6410" t="str">
            <v>NOVUS ENGENHARIA LTDA</v>
          </cell>
        </row>
        <row r="6411">
          <cell r="B6411" t="str">
            <v>PEDRO DILMAR DE OLIVEIRA - ME</v>
          </cell>
        </row>
        <row r="6412">
          <cell r="B6412" t="str">
            <v>VEREDAS TRANSPORTES LTDA</v>
          </cell>
        </row>
        <row r="6413">
          <cell r="B6413" t="str">
            <v>VEREDAS TRANSPORTES LTDA</v>
          </cell>
        </row>
        <row r="6414">
          <cell r="B6414" t="str">
            <v>VEREDAS TRANSPORTES LTDA</v>
          </cell>
        </row>
        <row r="6415">
          <cell r="B6415" t="str">
            <v>CAP CONSTRUTORA LTDA.</v>
          </cell>
        </row>
        <row r="6416">
          <cell r="B6416" t="str">
            <v>NIVELAR TERRAPLANAGEM &amp; INFORMATICA LTFA</v>
          </cell>
        </row>
        <row r="6417">
          <cell r="B6417" t="str">
            <v>VULCARA COMERCIO E REPRESENTAÇÃO DE BORRACHAS LTDA</v>
          </cell>
        </row>
        <row r="6418">
          <cell r="B6418" t="str">
            <v>TECNOTROL IND.COM.CONSTRUÇÕES LTDA</v>
          </cell>
        </row>
        <row r="6419">
          <cell r="B6419" t="str">
            <v>TRAÇO &amp; CIA-OFICINA VISUAL LTDA</v>
          </cell>
        </row>
        <row r="6420">
          <cell r="B6420" t="str">
            <v>ACIOBRÁS COMÉRCIO E REPRESENTAÇÕES LTDA</v>
          </cell>
        </row>
        <row r="6421">
          <cell r="B6421" t="str">
            <v>VERA APARECIDA DE PAULI SILVA - ME</v>
          </cell>
        </row>
        <row r="6422">
          <cell r="B6422" t="str">
            <v>VENT-BEM COM.INSTALAÇÕES LTDA</v>
          </cell>
        </row>
        <row r="6423">
          <cell r="B6423" t="str">
            <v>EDSON RICARDO IZIDORO</v>
          </cell>
        </row>
        <row r="6424">
          <cell r="B6424" t="str">
            <v>FUTURA MATERIAIS P/CONSTRUÇÃO LTDA</v>
          </cell>
        </row>
        <row r="6425">
          <cell r="B6425" t="str">
            <v>MASTER SECURITY SEGURANÇA PATRIMONIAL LT</v>
          </cell>
        </row>
        <row r="6426">
          <cell r="B6426" t="str">
            <v>AUTO POSTO NOVA SAÍDA DE MAIRIPORÃ LTDA</v>
          </cell>
        </row>
        <row r="6427">
          <cell r="B6427" t="str">
            <v>IBRAÇO IND. BRASILEIRA DE ART. DE MADEIRA E AÇO LTDA</v>
          </cell>
        </row>
        <row r="6428">
          <cell r="B6428" t="str">
            <v>SCAC FUNDAÇÕES E ESTRUTURAS LTDA</v>
          </cell>
        </row>
        <row r="6429">
          <cell r="B6429" t="str">
            <v>RESISTÊNCIAS GARCIA LTDA-ME</v>
          </cell>
        </row>
        <row r="6430">
          <cell r="B6430" t="str">
            <v>COPIART S/C LTDA</v>
          </cell>
        </row>
        <row r="6431">
          <cell r="B6431" t="str">
            <v>GERA CENTER LOCAÇÃO DE EQUIPAMENTO LTDA</v>
          </cell>
        </row>
        <row r="6432">
          <cell r="B6432" t="str">
            <v>NEXTEL TELECOMUNICAÇÕES LTDA</v>
          </cell>
        </row>
        <row r="6433">
          <cell r="B6433" t="str">
            <v>NEXTEL TELECOMUNICAÇÕES LTDA</v>
          </cell>
        </row>
        <row r="6434">
          <cell r="B6434" t="str">
            <v>NEXTEL TELECOMUNICAÇÕES LTDA</v>
          </cell>
        </row>
        <row r="6435">
          <cell r="B6435" t="str">
            <v>PAULO COSTA</v>
          </cell>
        </row>
        <row r="6436">
          <cell r="B6436" t="str">
            <v>HOUSE GARDEN</v>
          </cell>
        </row>
        <row r="6437">
          <cell r="B6437" t="str">
            <v>CONDOMÍNIO EDIFÍCIO M S</v>
          </cell>
        </row>
        <row r="6438">
          <cell r="B6438" t="str">
            <v>PLANOS ENGENHARIA S/C LTDA</v>
          </cell>
        </row>
        <row r="6439">
          <cell r="B6439" t="str">
            <v>ABADIR DISTR. IMP. ROLAMENTOS E PECAS LT</v>
          </cell>
        </row>
        <row r="6440">
          <cell r="B6440" t="str">
            <v>EDITORA E IMPRESSORA ART GRAPHIC LTDA</v>
          </cell>
        </row>
        <row r="6441">
          <cell r="B6441" t="str">
            <v>AÉREO LESTE CARGAS E ENCOMENDAS LTDA</v>
          </cell>
        </row>
        <row r="6442">
          <cell r="B6442" t="str">
            <v>PADOCK MÁQUINAS E EQUIPAMENTOS LTDA</v>
          </cell>
        </row>
        <row r="6443">
          <cell r="B6443" t="str">
            <v>PADOCK MÁQUINAS E EQUIPAMENTOS LTDA</v>
          </cell>
        </row>
        <row r="6444">
          <cell r="B6444" t="str">
            <v>GABRA GABIÕES DO BRASIL LTDA</v>
          </cell>
        </row>
        <row r="6445">
          <cell r="B6445" t="str">
            <v>AUTO POSTO G.E.M. LTDA</v>
          </cell>
        </row>
        <row r="6446">
          <cell r="B6446" t="str">
            <v>NORMAQ COM.MÁQ.PEÇAS TERRAPLENAGEM LTDA</v>
          </cell>
        </row>
        <row r="6447">
          <cell r="B6447" t="str">
            <v>SAQUETTI &amp; NOTARI S/C LTDA</v>
          </cell>
        </row>
        <row r="6448">
          <cell r="B6448" t="str">
            <v>SINDICATO TRAB.EMP.TRANSP.RODOVIÁRIOS</v>
          </cell>
        </row>
        <row r="6449">
          <cell r="B6449" t="str">
            <v>CONCREFER DISTR. DE POSTES E FERRO LTDA</v>
          </cell>
        </row>
        <row r="6450">
          <cell r="B6450" t="str">
            <v>SORIANI &amp; OLIVEIRA IND. E COM. DE ART. PLÁSTICOS LTDA</v>
          </cell>
        </row>
        <row r="6451">
          <cell r="B6451" t="str">
            <v>CORR PLASTIK INDUSTRIAL LTDA</v>
          </cell>
        </row>
        <row r="6452">
          <cell r="B6452" t="str">
            <v>HALO STAR COMERCIAL ELÉTRICA LTDA</v>
          </cell>
        </row>
        <row r="6453">
          <cell r="B6453" t="str">
            <v>LUIZ CARLOS GONCALVES</v>
          </cell>
        </row>
        <row r="6454">
          <cell r="B6454" t="str">
            <v>JOSÉ AUGUSTO DE OLIVEIRA MUROS-ME</v>
          </cell>
        </row>
        <row r="6455">
          <cell r="B6455" t="str">
            <v>CINCO ENGENHEIROS CONSULTORES S/C LTDA</v>
          </cell>
        </row>
        <row r="6456">
          <cell r="B6456" t="str">
            <v>AGROBRÁS BOTUCATU COM.FIBRA DE VIDRO LTDA</v>
          </cell>
        </row>
        <row r="6457">
          <cell r="B6457" t="str">
            <v>TRANSQUADROS MUDANÇAS E TRANSPORTES</v>
          </cell>
        </row>
        <row r="6458">
          <cell r="B6458" t="str">
            <v>MADEIREIRA CALIXTO REGISTRO LTDA</v>
          </cell>
        </row>
        <row r="6459">
          <cell r="B6459" t="str">
            <v>INTERNACIONAL IND.COM. DE TELAS LTDA-ME</v>
          </cell>
        </row>
        <row r="6460">
          <cell r="B6460" t="str">
            <v>MAFERTINS POLIMENTO DE PLÁSTICOS LTDA.</v>
          </cell>
        </row>
        <row r="6461">
          <cell r="B6461" t="str">
            <v>SIDNEI VALLADARES DE MIRANDA</v>
          </cell>
        </row>
        <row r="6462">
          <cell r="B6462" t="str">
            <v>CARLOS CESAR DA COSTA PEREIRA</v>
          </cell>
        </row>
        <row r="6463">
          <cell r="B6463" t="str">
            <v>J.J.F. ENGENHARIA LTDA</v>
          </cell>
        </row>
        <row r="6464">
          <cell r="B6464" t="str">
            <v>DATACLIMA ENGENHARIA LTDA</v>
          </cell>
        </row>
        <row r="6465">
          <cell r="B6465" t="str">
            <v>TECGASES EQUIPAMENTOS E SERVIÇOS LTDA</v>
          </cell>
        </row>
        <row r="6466">
          <cell r="B6466" t="str">
            <v>LUANCAR TECNICA DIESEL LTDA.</v>
          </cell>
        </row>
        <row r="6467">
          <cell r="B6467" t="str">
            <v>PAPELARIA CARIOCA DE SÃO GONÇALO LTDA</v>
          </cell>
        </row>
        <row r="6468">
          <cell r="B6468" t="str">
            <v>PAPELARIA CARIOCA DE SAO GONCALO LTDA</v>
          </cell>
        </row>
        <row r="6469">
          <cell r="B6469" t="str">
            <v>CACEGI - MATL DE ESCRIT. INFORMÁTICA LTDA</v>
          </cell>
        </row>
        <row r="6470">
          <cell r="B6470" t="str">
            <v>JR TRANSPORTES LTDA</v>
          </cell>
        </row>
        <row r="6471">
          <cell r="B6471" t="str">
            <v>JOTACEME COMPRESSORES E MÁQUINAS LTDA</v>
          </cell>
        </row>
        <row r="6472">
          <cell r="B6472" t="str">
            <v>CONSTRUNA F.R. PEDRAS E GRANITOS LTDA</v>
          </cell>
        </row>
        <row r="6473">
          <cell r="B6473" t="str">
            <v>SEGMEDICA METRIAL HOSPITALAR LTDA</v>
          </cell>
        </row>
        <row r="6474">
          <cell r="B6474" t="str">
            <v>PINOFIX INDÚSTRIA E COMÉRCIO LTDA</v>
          </cell>
        </row>
        <row r="6475">
          <cell r="B6475" t="str">
            <v>REPASS EXECUTIVA INDUSTRIAL LTDA</v>
          </cell>
        </row>
        <row r="6476">
          <cell r="B6476" t="str">
            <v>MAT. CONSTR. IRMAOS MACHADO</v>
          </cell>
        </row>
        <row r="6477">
          <cell r="B6477" t="str">
            <v>VISUALIZA TECNOLOGIA EM COMUNICACAO VISU</v>
          </cell>
        </row>
        <row r="6478">
          <cell r="B6478" t="str">
            <v>BAR E LANCHONETE MINGUTA CAMPISTA LTDA.</v>
          </cell>
        </row>
        <row r="6479">
          <cell r="B6479" t="str">
            <v>ANGRA SAT ELETRO ELETRÔNICA LTDA</v>
          </cell>
        </row>
        <row r="6480">
          <cell r="B6480" t="str">
            <v>SUL UNIDAS DIST. DE COMPONENTES ELETRICOS</v>
          </cell>
        </row>
        <row r="6481">
          <cell r="B6481" t="str">
            <v>ANDAIMES PENEDO LTDA</v>
          </cell>
        </row>
        <row r="6482">
          <cell r="B6482" t="str">
            <v>L.M.DIESEL AUTO PECAS LTDA</v>
          </cell>
        </row>
        <row r="6483">
          <cell r="B6483" t="str">
            <v>NORTEK TERRAPLENAGEM E EMPREENDIMENTOS L</v>
          </cell>
        </row>
        <row r="6484">
          <cell r="B6484" t="str">
            <v>CONSUPLAN EMPREEND.PARTICIPAÇÕES LTDA</v>
          </cell>
        </row>
        <row r="6485">
          <cell r="B6485" t="str">
            <v>HIGYCOP COMERCIO E REPRESENTACOES LTDA</v>
          </cell>
        </row>
        <row r="6486">
          <cell r="B6486" t="str">
            <v>RENNA´S LANCHES LTDA</v>
          </cell>
        </row>
        <row r="6487">
          <cell r="B6487" t="str">
            <v>RONALDO CATALDI- ADVOGADOS ASSOCIADOS</v>
          </cell>
        </row>
        <row r="6488">
          <cell r="B6488" t="str">
            <v>ANO BOM COMÉRCIO DE LUBRIFICANTES LTDA</v>
          </cell>
        </row>
        <row r="6489">
          <cell r="B6489" t="str">
            <v>STOCK RENT A CAR LTDA</v>
          </cell>
        </row>
        <row r="6490">
          <cell r="B6490" t="str">
            <v>ORTO OSTRAS DISTRIBUIDORA DE COLCHÕES LTDA</v>
          </cell>
        </row>
        <row r="6491">
          <cell r="B6491" t="str">
            <v>VCR LOCACOES E EVENTOS LTDA</v>
          </cell>
        </row>
        <row r="6492">
          <cell r="B6492" t="str">
            <v>CEREAIS NOVA LAGOINHA LTDA</v>
          </cell>
        </row>
        <row r="6493">
          <cell r="B6493" t="str">
            <v>J V A ART SCREEN PAPÉIS E PLÁSTICOS LTDA</v>
          </cell>
        </row>
        <row r="6494">
          <cell r="B6494" t="str">
            <v>MARIA CRISTINA CUNHA GUIMARÃES</v>
          </cell>
        </row>
        <row r="6495">
          <cell r="B6495" t="str">
            <v>J.G. RAPOSO</v>
          </cell>
        </row>
        <row r="6496">
          <cell r="B6496" t="str">
            <v>M.M.S. PAPELARIA E BAZAR LTDA</v>
          </cell>
        </row>
        <row r="6497">
          <cell r="B6497" t="str">
            <v>FERTAÇO COMÉRCIO DE FERRO E AÇO LTDA</v>
          </cell>
        </row>
        <row r="6498">
          <cell r="B6498" t="str">
            <v>AREAL DO TEMPO LTDA.</v>
          </cell>
        </row>
        <row r="6499">
          <cell r="B6499" t="str">
            <v>PAULA IPANEMA DIST. DE COSMETICOS E ART.</v>
          </cell>
        </row>
        <row r="6500">
          <cell r="B6500" t="str">
            <v>KRAMER COMERCIAL LTDA</v>
          </cell>
        </row>
        <row r="6501">
          <cell r="B6501" t="str">
            <v>M.C. PORTO VIDRAÇARIA - ME</v>
          </cell>
        </row>
        <row r="6502">
          <cell r="B6502" t="str">
            <v>O.S. OLIVEIRA FILHO GRÁFICA - ME</v>
          </cell>
        </row>
        <row r="6503">
          <cell r="B6503" t="str">
            <v>JIRAUBOR COMERCIAL LTDA</v>
          </cell>
        </row>
        <row r="6504">
          <cell r="B6504" t="str">
            <v>ALEXANDRE MAIA COMUNICACAO LTDA</v>
          </cell>
        </row>
        <row r="6505">
          <cell r="B6505" t="str">
            <v>HELIO FONTES CONS. DE ENGENHARIA S/C LTDA</v>
          </cell>
        </row>
        <row r="6506">
          <cell r="B6506" t="str">
            <v>W.M. DOS SANTOS EMPREITEIRA LTDA</v>
          </cell>
        </row>
        <row r="6507">
          <cell r="B6507" t="str">
            <v>JAPAMDI DISTRIBUIDORA DE BEBIDAS LTDA</v>
          </cell>
        </row>
        <row r="6508">
          <cell r="B6508" t="str">
            <v>CONE-RIO COMERCIO DE MATERIAIS ELETRICO</v>
          </cell>
        </row>
        <row r="6509">
          <cell r="B6509" t="str">
            <v>A.N. DE MELLO MACABU MERCEARIA M.E.</v>
          </cell>
        </row>
        <row r="6510">
          <cell r="B6510" t="str">
            <v>CARLOS VINÍCIUS DA SILVA ALMEIDA</v>
          </cell>
        </row>
        <row r="6511">
          <cell r="B6511" t="str">
            <v>INDÚSTRIA DE COLCHÕES QUARTO CRESCENTE LTDA</v>
          </cell>
        </row>
        <row r="6512">
          <cell r="B6512" t="str">
            <v>FERRAGENS LANCHIM LTDA - ME</v>
          </cell>
        </row>
        <row r="6513">
          <cell r="B6513" t="str">
            <v>FORNECEDORA MAT. CONSTRUCAO SAO JORGE DA</v>
          </cell>
        </row>
        <row r="6514">
          <cell r="B6514" t="str">
            <v>PROVIEW PROMOCOES &amp; MARKETING LTDA</v>
          </cell>
        </row>
        <row r="6515">
          <cell r="B6515" t="str">
            <v>ELPÍDIO VALADÃO-ME</v>
          </cell>
        </row>
        <row r="6516">
          <cell r="B6516" t="str">
            <v>COLONIAL COMÉRCIO REPRES.DE TIJOLOS LTDA</v>
          </cell>
        </row>
        <row r="6517">
          <cell r="B6517" t="str">
            <v>LOCASA PAPELARIA PAPÉIS EMPREENDIMENTOS LTDA</v>
          </cell>
        </row>
        <row r="6518">
          <cell r="B6518" t="str">
            <v>MARIMAR MATERIAIS DE CONSTRUÇÃO LTDA</v>
          </cell>
        </row>
        <row r="6519">
          <cell r="B6519" t="str">
            <v>RECANTO DA GALERIA BAR E RESTAURANTE LTDA</v>
          </cell>
        </row>
        <row r="6520">
          <cell r="B6520" t="str">
            <v>JEMAG SERVICOS  DE TERRAPLENAGEM LTDA</v>
          </cell>
        </row>
        <row r="6521">
          <cell r="B6521" t="str">
            <v>CENTER TELHAS MAT.CONSTRUÇÃO LTDA</v>
          </cell>
        </row>
        <row r="6522">
          <cell r="B6522" t="str">
            <v>Y.C. SÃO JUDAS TADEU RECUP. DE EQUIP. HIDR. COM. IND. LTDA</v>
          </cell>
        </row>
        <row r="6523">
          <cell r="B6523" t="str">
            <v>C.B. DOS SANTOS EMPR.MÃO DE OBRA COM.MAT.CONSTRUÇÃO</v>
          </cell>
        </row>
        <row r="6524">
          <cell r="B6524" t="str">
            <v>NEW NESS INFORMATICA ASSESS.SOFT E COM.LTDA</v>
          </cell>
        </row>
        <row r="6525">
          <cell r="B6525" t="str">
            <v>CAETANO TUBOS COM.ENGENHARIA CONSTR.LTDA</v>
          </cell>
        </row>
        <row r="6526">
          <cell r="B6526" t="str">
            <v>CAETANO TUBOS COMÉRCIO E ENGENHARIA LTDA</v>
          </cell>
        </row>
        <row r="6527">
          <cell r="B6527" t="str">
            <v>CAETANO TUBOS COMÉRCIO E ENGENHARIA LTDA</v>
          </cell>
        </row>
        <row r="6528">
          <cell r="B6528" t="str">
            <v>MANO COMERCIO E SERVIÇOS LTDA</v>
          </cell>
        </row>
        <row r="6529">
          <cell r="B6529" t="str">
            <v>MOGI NEWS EMPRESA JORNALÍSTICA E EDITORA LTDA</v>
          </cell>
        </row>
        <row r="6530">
          <cell r="B6530" t="str">
            <v>CENTROVOX IMPORT.EXPORT.COM.DISTRIB.PRODS.ELETRONICOS LTDA</v>
          </cell>
        </row>
        <row r="6531">
          <cell r="B6531" t="str">
            <v>ALUGAMAQUINAS COMERCIO E SERVICOS LTDA.</v>
          </cell>
        </row>
        <row r="6532">
          <cell r="B6532" t="str">
            <v>SODEXHO PASS DO BRASIL SERVICOS E COMERCIO</v>
          </cell>
        </row>
        <row r="6533">
          <cell r="B6533" t="str">
            <v>SODEXHO PASS DO BRASIL SERVIÇOS E COMÉRCIO LTDA</v>
          </cell>
        </row>
        <row r="6534">
          <cell r="B6534" t="str">
            <v>J.P.S. AUTO PEÇAS LTDA</v>
          </cell>
        </row>
        <row r="6535">
          <cell r="B6535" t="str">
            <v>CBM CENTRAL BRASILEIRA DE MADEIRAS LTDA</v>
          </cell>
        </row>
        <row r="6536">
          <cell r="B6536" t="str">
            <v>REAL PERFIL</v>
          </cell>
        </row>
        <row r="6537">
          <cell r="B6537" t="str">
            <v>BRASTUBO QUÍMICA IND.COMÉRCIO LTDA</v>
          </cell>
        </row>
        <row r="6538">
          <cell r="B6538" t="str">
            <v>FORMEQ EQUIP.CONSTR.CIVIL E SANEAMENTO LTDA</v>
          </cell>
        </row>
        <row r="6539">
          <cell r="B6539" t="str">
            <v>CÍCERO HERCULANO DA SILVA</v>
          </cell>
        </row>
        <row r="6540">
          <cell r="B6540" t="str">
            <v>LUBTROL - COM. DE LUBRIFICANTE E REPR. L</v>
          </cell>
        </row>
        <row r="6541">
          <cell r="B6541" t="str">
            <v>LINHA TECNICA IMPORTADORA COMERCIAL LTDA</v>
          </cell>
        </row>
        <row r="6542">
          <cell r="B6542" t="str">
            <v>MARAVILHA DERIVADO DE PETRÓLEO LTDA</v>
          </cell>
        </row>
        <row r="6543">
          <cell r="B6543" t="str">
            <v>BRITA IND.COM.PEDRAS BRITADAS E SERRADAS LTDA</v>
          </cell>
        </row>
        <row r="6544">
          <cell r="B6544" t="str">
            <v>MARCOS ROGERIO PINHEIRO ARAUJO</v>
          </cell>
        </row>
        <row r="6545">
          <cell r="B6545" t="str">
            <v>WDA CONSTRUCOES LTDA</v>
          </cell>
        </row>
        <row r="6546">
          <cell r="B6546" t="str">
            <v>SKAIOS SERVICOS E LOCACOES LTDA</v>
          </cell>
        </row>
        <row r="6547">
          <cell r="B6547" t="str">
            <v>PADUA GENU COMPRESSORES PERFURATRIZES LTDA</v>
          </cell>
        </row>
        <row r="6548">
          <cell r="B6548" t="str">
            <v>CONLURB CONSTRUÇÕES E LIMPEZA URBANA LTDA</v>
          </cell>
        </row>
        <row r="6549">
          <cell r="B6549" t="str">
            <v>CIA DE TURISMO GATES TUR LTDA</v>
          </cell>
        </row>
        <row r="6550">
          <cell r="B6550" t="str">
            <v>G F PECAS PARA TRATORES LTDA</v>
          </cell>
        </row>
        <row r="6551">
          <cell r="B6551" t="str">
            <v>JOSE RIBAMAR CHAVES ATAIDE</v>
          </cell>
        </row>
        <row r="6552">
          <cell r="B6552" t="str">
            <v>SLS COMÉRCIO E INDÚSTRIA LTDA.</v>
          </cell>
        </row>
        <row r="6553">
          <cell r="B6553" t="str">
            <v>EDMAQ PEÇAS PARA TRATORES LTDA.</v>
          </cell>
        </row>
        <row r="6554">
          <cell r="B6554" t="str">
            <v>GE SISTEMAS ENGENHARIA &amp; PLANEJAMENTO LTDA.</v>
          </cell>
        </row>
        <row r="6555">
          <cell r="B6555" t="str">
            <v>JBR ENGENHARIA LTDA</v>
          </cell>
        </row>
        <row r="6556">
          <cell r="B6556" t="str">
            <v>JBR-ENGENHARIA LTDA.</v>
          </cell>
        </row>
        <row r="6557">
          <cell r="B6557" t="str">
            <v>OURO DIESEL PEÇAS E SERVIÇOS LTDA</v>
          </cell>
        </row>
        <row r="6558">
          <cell r="B6558" t="str">
            <v>LUTTERBACH E FERREIRA LTDA</v>
          </cell>
        </row>
        <row r="6559">
          <cell r="B6559" t="str">
            <v>A GERADORA-ALUGUEL DE MAQ. DO NORDESTE L</v>
          </cell>
        </row>
        <row r="6560">
          <cell r="B6560" t="str">
            <v>POSTO PAIZÃO LTDA</v>
          </cell>
        </row>
        <row r="6561">
          <cell r="B6561" t="str">
            <v>POSTO REIS LTDA</v>
          </cell>
        </row>
        <row r="6562">
          <cell r="B6562" t="str">
            <v>COMPUNET INFORMÁTICA LTDA</v>
          </cell>
        </row>
        <row r="6563">
          <cell r="B6563" t="str">
            <v>MERIDIONAL MINERAÇÃO LTDA</v>
          </cell>
        </row>
        <row r="6564">
          <cell r="B6564" t="str">
            <v>ALEXANDRE CAROCA BORBOREMA ALVES</v>
          </cell>
        </row>
        <row r="6565">
          <cell r="B6565" t="str">
            <v>ROVEPEÇAS COMÉRCIO LTDA.</v>
          </cell>
        </row>
        <row r="6566">
          <cell r="B6566" t="str">
            <v>JOSEILDA MARIA LIMA BARROS</v>
          </cell>
        </row>
        <row r="6567">
          <cell r="B6567" t="str">
            <v>O.N. SILVA-PECAS E ACESSORIOS</v>
          </cell>
        </row>
        <row r="6568">
          <cell r="B6568" t="str">
            <v>COGENTE CONSULT. E GER. DE PROJ. S/S LTDA</v>
          </cell>
        </row>
        <row r="6569">
          <cell r="B6569" t="str">
            <v>SEVERINO DE SALES</v>
          </cell>
        </row>
        <row r="6570">
          <cell r="B6570" t="str">
            <v>ANTONIO CARLOS COSTA LEITE</v>
          </cell>
        </row>
        <row r="6571">
          <cell r="B6571" t="str">
            <v>CONSTRUTORA VISOR LTDA</v>
          </cell>
        </row>
        <row r="6572">
          <cell r="B6572" t="str">
            <v>ECE- ENGENHARIA, CONSULTORIA E EQUIPAMEN</v>
          </cell>
        </row>
        <row r="6573">
          <cell r="B6573" t="str">
            <v>MATSA ENGENHARIA LTDA</v>
          </cell>
        </row>
        <row r="6574">
          <cell r="B6574" t="str">
            <v>T P PROJETOS E INSTALAÇÕES LTDA</v>
          </cell>
        </row>
        <row r="6575">
          <cell r="B6575" t="str">
            <v>ALTHUR AGRIMESURA.TOPOGRAFIA &amp; URBANIZAC</v>
          </cell>
        </row>
        <row r="6576">
          <cell r="B6576" t="str">
            <v>ZEMAQ EQUIPAMENTOS E SERVIÇOS LTDA</v>
          </cell>
        </row>
        <row r="6577">
          <cell r="B6577" t="str">
            <v>DISPEC-DISTRIBUIDORA DE SERVICOS E PECAS</v>
          </cell>
        </row>
        <row r="6578">
          <cell r="B6578" t="str">
            <v>INDÚSTRIA MINERADORA PAGLIATO LTDA</v>
          </cell>
        </row>
        <row r="6579">
          <cell r="B6579" t="str">
            <v>INDÚSTRIA MINERADORA PAGLIATO LTDA</v>
          </cell>
        </row>
        <row r="6580">
          <cell r="B6580" t="str">
            <v>EMPRESA DE TRANSPORTES PAINEIRA LTDA</v>
          </cell>
        </row>
        <row r="6581">
          <cell r="B6581" t="str">
            <v>JENEVE TRANSPORTE E LOCAÇÃO LTDA</v>
          </cell>
        </row>
        <row r="6582">
          <cell r="B6582" t="str">
            <v>JAPI S/A INDÚSTRIA E COMÉRCIO</v>
          </cell>
        </row>
        <row r="6583">
          <cell r="B6583" t="str">
            <v>PERFIS ST DO BRASIL IND.PERFIS P/CONSTRUÇÃO</v>
          </cell>
        </row>
        <row r="6584">
          <cell r="B6584" t="str">
            <v>SERRA &amp; SERRA TRANSPORTES LTDA</v>
          </cell>
        </row>
        <row r="6585">
          <cell r="B6585" t="str">
            <v>OFFICER DISTR.PRODUTOS DE INFORMATICA S/A</v>
          </cell>
        </row>
        <row r="6586">
          <cell r="B6586" t="str">
            <v>RICARDO SCURZIO ASSESS. E PROJETOS LTDA</v>
          </cell>
        </row>
        <row r="6587">
          <cell r="B6587" t="str">
            <v>ENSITRAN IND.COM. DE PLACAS LTDA</v>
          </cell>
        </row>
        <row r="6588">
          <cell r="B6588" t="str">
            <v>TRIEPOX IND.COM. DE PRODUTOS QUÍMICOS LTDA</v>
          </cell>
        </row>
        <row r="6589">
          <cell r="B6589" t="str">
            <v>INTERODONTO SISTEMA DE SAUDE ODONTOLOGIC</v>
          </cell>
        </row>
        <row r="6590">
          <cell r="B6590" t="str">
            <v>ESTAMPARIA DE METAIS R.Q.M. IND.COM.LTDA-ME</v>
          </cell>
        </row>
        <row r="6591">
          <cell r="B6591" t="str">
            <v>VICEL EQUIPAMENTOS RODOVIARIOS LTDA.</v>
          </cell>
        </row>
        <row r="6592">
          <cell r="B6592" t="str">
            <v>SERVICE GRAPHIC GRÁFICA E EDITORA LTDA</v>
          </cell>
        </row>
        <row r="6593">
          <cell r="B6593" t="str">
            <v>WITTE COMÉRCIO E SERVIÇOS GRPAFICOS LTDA</v>
          </cell>
        </row>
        <row r="6594">
          <cell r="B6594" t="str">
            <v>OFFICER</v>
          </cell>
        </row>
        <row r="6595">
          <cell r="B6595" t="str">
            <v>OFFICCER ASSOCIADA UNISEL</v>
          </cell>
        </row>
        <row r="6596">
          <cell r="B6596" t="str">
            <v>DON VITOR CONFECÇÕES LTDA - ME</v>
          </cell>
        </row>
        <row r="6597">
          <cell r="B6597" t="str">
            <v>RESENRIO-REFRIGERAÇÃO LTDA ME</v>
          </cell>
        </row>
        <row r="6598">
          <cell r="B6598" t="str">
            <v>CERÂMICA ATLAS LTDA</v>
          </cell>
        </row>
        <row r="6599">
          <cell r="B6599" t="str">
            <v>CERAMICA SANTA ROSA CERQUETANI &amp; VIELLA</v>
          </cell>
        </row>
        <row r="6600">
          <cell r="B6600" t="str">
            <v>MINERADORA MORRO AZUL DE SÃO FIDÉLIS LTDA</v>
          </cell>
        </row>
        <row r="6601">
          <cell r="B6601" t="str">
            <v>PHACTEL TELECOMUNICAÇÕES LTDA</v>
          </cell>
        </row>
        <row r="6602">
          <cell r="B6602" t="str">
            <v>VERLAINE P. DE SOUZA - ME</v>
          </cell>
        </row>
        <row r="6603">
          <cell r="B6603" t="str">
            <v>FAROL DE PADUA MATERIAIS DE CONSTRUCAO L</v>
          </cell>
        </row>
        <row r="6604">
          <cell r="B6604" t="str">
            <v>J.DIAS EMPREENDIMENTOS IMOBILIÁRIOS LTDA</v>
          </cell>
        </row>
        <row r="6605">
          <cell r="B6605" t="str">
            <v>TECGAS SERVICOS ESPECIALIZADOS LTDA</v>
          </cell>
        </row>
        <row r="6606">
          <cell r="B6606" t="str">
            <v>PROMO PEN LTDA</v>
          </cell>
        </row>
        <row r="6607">
          <cell r="B6607" t="str">
            <v>SENS - ASSESSORIA EMPRESARIAL LTDA</v>
          </cell>
        </row>
        <row r="6608">
          <cell r="B6608" t="str">
            <v>CAVALCANTE DIESEL LTDA</v>
          </cell>
        </row>
        <row r="6609">
          <cell r="B6609" t="str">
            <v>ISOPLAST INDÚSTRIA E COMÉRCIO DE PLÁSTICOS LTDA.</v>
          </cell>
        </row>
        <row r="6610">
          <cell r="B6610" t="str">
            <v>PROLIM PRODUTOS E SERVIÇOS LTDA</v>
          </cell>
        </row>
        <row r="6611">
          <cell r="B6611" t="str">
            <v>S.P. SISTEMA PROFICIENTE DE FORMAS LTDA.</v>
          </cell>
        </row>
        <row r="6612">
          <cell r="B6612" t="str">
            <v>ARMCO STACO INDUSTRIA METALURGICA LTDA</v>
          </cell>
        </row>
        <row r="6613">
          <cell r="B6613" t="str">
            <v>SILK FABRIL IND.COM. DE MALHAS LTDA</v>
          </cell>
        </row>
        <row r="6614">
          <cell r="B6614" t="str">
            <v>BANANA ELETRÔNICA PUBLIC. E PRODUÇÕES LTDA</v>
          </cell>
        </row>
        <row r="6615">
          <cell r="B6615" t="str">
            <v>ALVO BRASIL TRANSPORTES</v>
          </cell>
        </row>
        <row r="6616">
          <cell r="B6616" t="str">
            <v>MSF SISTEMAS DE IDENTIFICAÇÃO LTDA</v>
          </cell>
        </row>
        <row r="6617">
          <cell r="B6617" t="str">
            <v>JBF COMÉRCIO DE SOLDA LTDA</v>
          </cell>
        </row>
        <row r="6618">
          <cell r="B6618" t="str">
            <v>COSTELAO NA BRASA DE MARICA ALIMENTOS LT</v>
          </cell>
        </row>
        <row r="6619">
          <cell r="B6619" t="str">
            <v>PHD DESMONTES LTDA</v>
          </cell>
        </row>
        <row r="6620">
          <cell r="B6620" t="str">
            <v>COMPRÃO COMÉRCIO DE METAIS LTDA</v>
          </cell>
        </row>
        <row r="6621">
          <cell r="B6621" t="str">
            <v>CARLOS HENRIQUE VIEIRA SANTANA LTDA.</v>
          </cell>
        </row>
        <row r="6622">
          <cell r="B6622" t="str">
            <v>EDITORA BRASILEIRA EBGE SUL LTDA</v>
          </cell>
        </row>
        <row r="6623">
          <cell r="B6623" t="str">
            <v>PESQUISE SERVICOS DE ENGENHARIA LTDA</v>
          </cell>
        </row>
        <row r="6624">
          <cell r="B6624" t="str">
            <v>CASA CARVALHO DE MACAÉ MAT.CONSTRUÇÃO LTDA</v>
          </cell>
        </row>
        <row r="6625">
          <cell r="B6625" t="str">
            <v>PROTE TUDO EQUIPAMENTOS DE SEGURANÇA LTDA</v>
          </cell>
        </row>
        <row r="6626">
          <cell r="B6626" t="str">
            <v>DEGRADEÉ DESIGNER AUTO ADESIVO LTDA</v>
          </cell>
        </row>
        <row r="6627">
          <cell r="B6627" t="str">
            <v>CETRO ARTEFATOS DE CIMENTO LTDA</v>
          </cell>
        </row>
        <row r="6628">
          <cell r="B6628" t="str">
            <v>PLANEX ENCOMENDAS URGENTES LTDA</v>
          </cell>
        </row>
        <row r="6629">
          <cell r="B6629" t="str">
            <v>ANTONIO CARLOS GUIMARÃES CARAGUATATUBA</v>
          </cell>
        </row>
        <row r="6630">
          <cell r="B6630" t="str">
            <v>TRANSPORTADORA J.O SANTA CRUZ LTDA-ME</v>
          </cell>
        </row>
        <row r="6631">
          <cell r="B6631" t="str">
            <v>POLEODUTO IND.COM.FLEX.ELETR-MECÂNICOS LTDA</v>
          </cell>
        </row>
        <row r="6632">
          <cell r="B6632" t="str">
            <v>ARICANDUVA COM. BORRACHA MAT.SEGURANÇA</v>
          </cell>
        </row>
        <row r="6633">
          <cell r="B6633" t="str">
            <v>TRANSPORTADORA J.L LTDA</v>
          </cell>
        </row>
        <row r="6634">
          <cell r="B6634" t="str">
            <v>TERRA EQUIPAMENTOS E PECAS LTDA</v>
          </cell>
        </row>
        <row r="6635">
          <cell r="B6635" t="str">
            <v>TERRAVIVA IND.COM.INSUMOS ORGÂNICOS LTDA</v>
          </cell>
        </row>
        <row r="6636">
          <cell r="B6636" t="str">
            <v>TRANSPORTES HEXÁBIL LTDA</v>
          </cell>
        </row>
        <row r="6637">
          <cell r="B6637" t="str">
            <v>VIMAX DO BRASIL IND.COM. LTDA</v>
          </cell>
        </row>
        <row r="6638">
          <cell r="B6638" t="str">
            <v>BRASDUCTIL COMERCIAL LTDA</v>
          </cell>
        </row>
        <row r="6639">
          <cell r="B6639" t="str">
            <v>PAULO CESAR DE MELO TAVARES</v>
          </cell>
        </row>
        <row r="6640">
          <cell r="B6640" t="str">
            <v>PRONTO COMPUTER INFORMATICA LTDA</v>
          </cell>
        </row>
        <row r="6641">
          <cell r="B6641" t="str">
            <v>MACOLUB MATS CONSTR E LUBRIFI LTDA</v>
          </cell>
        </row>
        <row r="6642">
          <cell r="B6642" t="str">
            <v>AERO QUÍMICA COM.IND.REPRES.IMP.EXP.LTDA</v>
          </cell>
        </row>
        <row r="6643">
          <cell r="B6643" t="str">
            <v>BAR E RESTAURANTE ITAGUAIENSE LTDA - ME</v>
          </cell>
        </row>
        <row r="6644">
          <cell r="B6644" t="str">
            <v>METALURGICA A.J.S. LTDA</v>
          </cell>
        </row>
        <row r="6645">
          <cell r="B6645" t="str">
            <v>FORTEPA TERRAPLANAGEM LTDA</v>
          </cell>
        </row>
        <row r="6646">
          <cell r="B6646" t="str">
            <v>EMPREITEIRA CECCATO E TERRAPLENAGEM LTDA</v>
          </cell>
        </row>
        <row r="6647">
          <cell r="B6647" t="str">
            <v>SUMACK TRANSP.COM.TERRAPLANAGEM LTDA</v>
          </cell>
        </row>
        <row r="6648">
          <cell r="B6648" t="str">
            <v>BCM ENGENHARIA LTDA</v>
          </cell>
        </row>
        <row r="6649">
          <cell r="B6649" t="str">
            <v>GERICINÓ MATERIAIS DE CONSTRUÇÃO LTDA</v>
          </cell>
        </row>
        <row r="6650">
          <cell r="B6650" t="str">
            <v>DU NOIR IND.COM. DE PLACAS E BRINDES LTD</v>
          </cell>
        </row>
        <row r="6651">
          <cell r="B6651" t="str">
            <v>TERCOPLAN TERCEIRIZAÇÃO S/C LTDA-ME</v>
          </cell>
        </row>
        <row r="6652">
          <cell r="B6652" t="str">
            <v>BRIMEL MATERIAL ELÉTRICO LTDA</v>
          </cell>
        </row>
        <row r="6653">
          <cell r="B6653" t="str">
            <v>TRANSVALE TRANSP VALE DO JAGUARIBE LTDA</v>
          </cell>
        </row>
        <row r="6654">
          <cell r="B6654" t="str">
            <v>DESPRO DESENHOS ESTUDOS E PROJETOS LTDA</v>
          </cell>
        </row>
        <row r="6655">
          <cell r="B6655" t="str">
            <v>FAX MACHINE REP. E TELECOMUNICAÇÕES LTDA</v>
          </cell>
        </row>
        <row r="6656">
          <cell r="B6656" t="str">
            <v>FORTILIDER TUBOS E CONEXOES LTDA</v>
          </cell>
        </row>
        <row r="6657">
          <cell r="B6657" t="str">
            <v>BRASALES VIAGENS E TURISMO LTDA</v>
          </cell>
        </row>
        <row r="6658">
          <cell r="B6658" t="str">
            <v>AMAF LOCAÇÃO TRANSPORTE E SERVIÇOS LTDA</v>
          </cell>
        </row>
        <row r="6659">
          <cell r="B6659" t="str">
            <v>AIR PLUS COMPRESSORES LTDA.</v>
          </cell>
        </row>
        <row r="6660">
          <cell r="B6660" t="str">
            <v>UNO INFORMÁTICA LTDA ME</v>
          </cell>
        </row>
        <row r="6661">
          <cell r="B6661" t="str">
            <v>INSIDE DECOR COM.SERVIÇO DE DECORAÇÃO LTDA</v>
          </cell>
        </row>
        <row r="6662">
          <cell r="B6662" t="str">
            <v>CENTRIX ELETRO FERRAGENS LTDA</v>
          </cell>
        </row>
        <row r="6663">
          <cell r="B6663" t="str">
            <v>MASSAS PINDOBAL LTDA</v>
          </cell>
        </row>
        <row r="6664">
          <cell r="B6664" t="str">
            <v>GARBIN MADEIRAS LTDA</v>
          </cell>
        </row>
        <row r="6665">
          <cell r="B6665" t="str">
            <v>ART-FOUTAIN ARTEF.FIBERGLASS E PLÁTICOS RM GERAL</v>
          </cell>
        </row>
        <row r="6666">
          <cell r="B6666" t="str">
            <v>BRASIL &amp; TEIXEIRA LTDA-ME</v>
          </cell>
        </row>
        <row r="6667">
          <cell r="B6667" t="str">
            <v>FASTER SIST.TRANSPORTES URGENTES LTDA</v>
          </cell>
        </row>
        <row r="6668">
          <cell r="B6668" t="str">
            <v>JOSIVALDO D.SILVA</v>
          </cell>
        </row>
        <row r="6669">
          <cell r="B6669" t="str">
            <v>UNIDADE RIO DE JANEIRO COMERCIAL LTDA.</v>
          </cell>
        </row>
        <row r="6670">
          <cell r="B6670" t="str">
            <v>L.W. PAPELARIA LTDA</v>
          </cell>
        </row>
        <row r="6671">
          <cell r="B6671" t="str">
            <v>MISTRAL BAR MERCEARIA E LANCHONETE LTDA-ME</v>
          </cell>
        </row>
        <row r="6672">
          <cell r="B6672" t="str">
            <v>MEDINA MONNERAT DISTRIBUIDORA DE FERRO LTDA</v>
          </cell>
        </row>
        <row r="6673">
          <cell r="B6673" t="str">
            <v>REFRIGERAÇÃO PIOMOR LTDA</v>
          </cell>
        </row>
        <row r="6674">
          <cell r="B6674" t="str">
            <v>PERSIFLEX COMERCIO E SERVICOS LTDA</v>
          </cell>
        </row>
        <row r="6675">
          <cell r="B6675" t="str">
            <v>DINARCOM PRODUTOS PARA MINERAÇÃO LTDA</v>
          </cell>
        </row>
        <row r="6676">
          <cell r="B6676" t="str">
            <v>POSTO TIGRAO DE IGUABA LTDA</v>
          </cell>
        </row>
        <row r="6677">
          <cell r="B6677" t="str">
            <v>MADEIREIRA BÚZIOS DE CABO FRIO LTDA</v>
          </cell>
        </row>
        <row r="6678">
          <cell r="B6678" t="str">
            <v>CICLO ARQUIT., URBANISMO, MEIO AMBIENTE E COMUNICAÇÃO LTDA</v>
          </cell>
        </row>
        <row r="6679">
          <cell r="B6679" t="str">
            <v>J.S. TRIUNFO COMÉRCIO DE LIVROS LTDA</v>
          </cell>
        </row>
        <row r="6680">
          <cell r="B6680" t="str">
            <v>SACARIA DOIS ESTADOS LTDA</v>
          </cell>
        </row>
        <row r="6681">
          <cell r="B6681" t="str">
            <v>RIO TECHNIFIRE MATERIAIS CONTRA INCÊNDIO LTDA</v>
          </cell>
        </row>
        <row r="6682">
          <cell r="B6682" t="str">
            <v>JOSE AMADEU LIMA DOS SANTOS</v>
          </cell>
        </row>
        <row r="6683">
          <cell r="B6683" t="str">
            <v>HIDROSTUDIO ENGENHARIA LTDA</v>
          </cell>
        </row>
        <row r="6684">
          <cell r="B6684" t="str">
            <v>TRACPECAS COMERCIO IMP. EXP. DE PECAS P/</v>
          </cell>
        </row>
        <row r="6685">
          <cell r="B6685" t="str">
            <v>CONVISÃO ENGENHARIA E COMUNICAÇÃO LTDA</v>
          </cell>
        </row>
        <row r="6686">
          <cell r="B6686" t="str">
            <v>SEVERINO TAVARES DA SILVA-ME</v>
          </cell>
        </row>
        <row r="6687">
          <cell r="B6687" t="str">
            <v>MENTAMAC DE BÚZIOS MÁQ. PARA CONSTRUÇÃO LTDA</v>
          </cell>
        </row>
        <row r="6688">
          <cell r="B6688" t="str">
            <v>D.R. BITTENCOURT - ME</v>
          </cell>
        </row>
        <row r="6689">
          <cell r="B6689" t="str">
            <v>JOVIFYRE EQUIPAMENTOS DE INCÊNDIO LTDA.-</v>
          </cell>
        </row>
        <row r="6690">
          <cell r="B6690" t="str">
            <v>ARTES CHAVES FERRAGENS E SERVIÇOS LTDA</v>
          </cell>
        </row>
        <row r="6691">
          <cell r="B6691" t="str">
            <v>FERROSUL COMERCIAL DE AÇO LTDA</v>
          </cell>
        </row>
        <row r="6692">
          <cell r="B6692" t="str">
            <v>CONSTRUTORA NM LTDA</v>
          </cell>
        </row>
        <row r="6693">
          <cell r="B6693" t="str">
            <v>FAZIO TRANSPORTES E LOCAÇÃO LTDA</v>
          </cell>
        </row>
        <row r="6694">
          <cell r="B6694" t="str">
            <v>INDAIÁ COMÉRCIO DE VIDROS LTDA</v>
          </cell>
        </row>
        <row r="6695">
          <cell r="B6695" t="str">
            <v>CONSTRUVIAS ENGENHARIA, CONSTRUÇÕES E COMÉRCIO LTDA</v>
          </cell>
        </row>
        <row r="6696">
          <cell r="B6696" t="str">
            <v>ABRIL LOCAÇÃO E MANUTENÇÃO DE EQUIPAMENTOS LTDA</v>
          </cell>
        </row>
        <row r="6697">
          <cell r="B6697" t="str">
            <v>JUAREZ MANUEL DA CRUZ</v>
          </cell>
        </row>
        <row r="6698">
          <cell r="B6698" t="str">
            <v>J.S. MATERIAIS PARA CONSTRUÇÃO E TERRAPL</v>
          </cell>
        </row>
        <row r="6699">
          <cell r="B6699" t="str">
            <v>HM COMÉRCIO DE MÁQUINAS LTDA</v>
          </cell>
        </row>
        <row r="6700">
          <cell r="B6700" t="str">
            <v>GERALDO POLETTI - ITAPEVI</v>
          </cell>
        </row>
        <row r="6701">
          <cell r="B6701" t="str">
            <v>CASTEGGIO CONSTRUTORA LTDA</v>
          </cell>
        </row>
        <row r="6702">
          <cell r="B6702" t="str">
            <v>HIDRODUCTIL TUBOS E CONEXÕES LTDA</v>
          </cell>
        </row>
        <row r="6703">
          <cell r="B6703" t="str">
            <v>ARTESANAL PÃES E DOCES LTDA</v>
          </cell>
        </row>
        <row r="6704">
          <cell r="B6704" t="str">
            <v>MARIA EDWIRGES E FILHOS LTDA</v>
          </cell>
        </row>
        <row r="6705">
          <cell r="B6705" t="str">
            <v>OUT-RIGHT RIO</v>
          </cell>
        </row>
        <row r="6706">
          <cell r="B6706" t="str">
            <v>SERENCO SERVIÇOS DE ENGENHARIA CONSULTIVA LTDA</v>
          </cell>
        </row>
        <row r="6707">
          <cell r="B6707" t="str">
            <v>CONSTRUTORA ESTRUTURAL LTDA</v>
          </cell>
        </row>
        <row r="6708">
          <cell r="B6708" t="str">
            <v>IVAÍ ARTEFATOS DE CIMENTO LTDA</v>
          </cell>
        </row>
        <row r="6709">
          <cell r="B6709" t="str">
            <v>PAULO SILAS ALVES FIGUEIREDO</v>
          </cell>
        </row>
        <row r="6710">
          <cell r="B6710" t="str">
            <v>JESUS MAX ZOBOLI</v>
          </cell>
        </row>
        <row r="6711">
          <cell r="B6711" t="str">
            <v>CENIRA GONCALVES FERREIRA</v>
          </cell>
        </row>
        <row r="6712">
          <cell r="B6712" t="str">
            <v>TELOS S/A EQUIPAMENTOS E SISTEMAS</v>
          </cell>
        </row>
        <row r="6713">
          <cell r="B6713" t="str">
            <v>PROVIDÊNCIA INDÚSTRIA E COMÉRCIO</v>
          </cell>
        </row>
        <row r="6714">
          <cell r="B6714" t="str">
            <v>B.GRECA &amp; CIA LTDA</v>
          </cell>
        </row>
        <row r="6715">
          <cell r="B6715" t="str">
            <v>APTA-LOCAÇÃO VEÍCULO REPRES.COMERCIAIS LTDA</v>
          </cell>
        </row>
        <row r="6716">
          <cell r="B6716" t="str">
            <v>EMPRESA COLONIOAL DE HOTEIS LTDA</v>
          </cell>
        </row>
        <row r="6717">
          <cell r="B6717" t="str">
            <v>BRASIL TELECOM S.A.</v>
          </cell>
        </row>
        <row r="6718">
          <cell r="B6718" t="str">
            <v>ANSELMO PALAZZI</v>
          </cell>
        </row>
        <row r="6719">
          <cell r="B6719" t="str">
            <v>LUIZA MAXIMO DO AMARAL</v>
          </cell>
        </row>
        <row r="6720">
          <cell r="B6720" t="str">
            <v>ABS INDUSTRIA DE BOMBAS CENTRIFUGAS LTDA</v>
          </cell>
        </row>
        <row r="6721">
          <cell r="B6721" t="str">
            <v>CATIPAR COM. DE PEÇAS PARA TRATORES LTDA</v>
          </cell>
        </row>
        <row r="6722">
          <cell r="B6722" t="str">
            <v>CATAL COMERCIAL DE AREIA E TTDA - ME</v>
          </cell>
        </row>
        <row r="6723">
          <cell r="B6723" t="str">
            <v>ANA FRANCISCA DE AZEREDO</v>
          </cell>
        </row>
        <row r="6724">
          <cell r="B6724" t="str">
            <v>LUMICENTER IND.COM. DE LUMINÁRIAS LTDA</v>
          </cell>
        </row>
        <row r="6725">
          <cell r="B6725" t="str">
            <v>CONSTRUTORA LOCKS LTDA</v>
          </cell>
        </row>
        <row r="6726">
          <cell r="B6726" t="str">
            <v>SONDASUL SONDAGEM, PERFURAÇÕES E PROJETOS LTDA</v>
          </cell>
        </row>
        <row r="6727">
          <cell r="B6727" t="str">
            <v>ALBANY INTERNACIONAL TECIDOS TECNICOS LTDA</v>
          </cell>
        </row>
        <row r="6728">
          <cell r="B6728" t="str">
            <v>SERGIO RIBEIRO DA ROSA</v>
          </cell>
        </row>
        <row r="6729">
          <cell r="B6729" t="str">
            <v>TECON TÉCNICA E CONSULTORIA LTDA</v>
          </cell>
        </row>
        <row r="6730">
          <cell r="B6730" t="str">
            <v>CARLOS ALBERTO FORTUNATO LAURINDO</v>
          </cell>
        </row>
        <row r="6731">
          <cell r="B6731" t="str">
            <v>ROSANGELA VIEIRA DE ALBUQUERQUE</v>
          </cell>
        </row>
        <row r="6732">
          <cell r="B6732" t="str">
            <v>PVC BRASIL IND. TUBOS E CONEXÕES LTDA</v>
          </cell>
        </row>
        <row r="6733">
          <cell r="B6733" t="str">
            <v>TUBOZAN INDUSTRIA PLASTICA LTDA</v>
          </cell>
        </row>
        <row r="6734">
          <cell r="B6734" t="str">
            <v>STAN PLAST INDÚSTRIA DE PLÁSTICOS LTDA.</v>
          </cell>
        </row>
        <row r="6735">
          <cell r="B6735" t="str">
            <v>TECNOGRAN DO BRASIL LTDA</v>
          </cell>
        </row>
        <row r="6736">
          <cell r="B6736" t="str">
            <v>MTR TRANSPORTES LTDA</v>
          </cell>
        </row>
        <row r="6737">
          <cell r="B6737" t="str">
            <v>TRANSMAN TRANSPORTES E COMÉRCIO</v>
          </cell>
        </row>
        <row r="6738">
          <cell r="B6738" t="str">
            <v>SCHNEIDER ELETRIC BRASIL LTDA</v>
          </cell>
        </row>
        <row r="6739">
          <cell r="B6739" t="str">
            <v>PLANELTUR HOTELARIA E PLANEJAMENTO LTDA</v>
          </cell>
        </row>
        <row r="6740">
          <cell r="B6740" t="str">
            <v>COMPENSADOS SUL BRASIL LTDA</v>
          </cell>
        </row>
        <row r="6741">
          <cell r="B6741" t="str">
            <v>TRANSPORTES CASSIANO LTDA</v>
          </cell>
        </row>
        <row r="6742">
          <cell r="B6742" t="str">
            <v>EUVALDO SILVA COSTA</v>
          </cell>
        </row>
        <row r="6743">
          <cell r="B6743" t="str">
            <v>JOSIAS HENRIQUE PEREIRA</v>
          </cell>
        </row>
        <row r="6744">
          <cell r="B6744" t="str">
            <v>AMARILDO OLIVEIRA DA SILVA</v>
          </cell>
        </row>
        <row r="6745">
          <cell r="B6745" t="str">
            <v>TRANSRODACE TRANSPORTES RODOVIÁRIOS LTDA</v>
          </cell>
        </row>
        <row r="6746">
          <cell r="B6746" t="str">
            <v>PNEUS MODELO LTDA</v>
          </cell>
        </row>
        <row r="6747">
          <cell r="B6747" t="str">
            <v>PORTOBELLO S.A</v>
          </cell>
        </row>
        <row r="6748">
          <cell r="B6748" t="str">
            <v>M.P. DE OLIVEIRA FARIAS</v>
          </cell>
        </row>
        <row r="6749">
          <cell r="B6749" t="str">
            <v>CBEMI-CONSTR BRAS E MINERADORA LTDA</v>
          </cell>
        </row>
        <row r="6750">
          <cell r="B6750" t="str">
            <v>PRATA &amp; PINTO LTDA</v>
          </cell>
        </row>
        <row r="6751">
          <cell r="B6751" t="str">
            <v>JOSE ANTONIO DE FIGUEIREDO CASTRO</v>
          </cell>
        </row>
        <row r="6752">
          <cell r="B6752" t="str">
            <v>ROSANGELA MENDES DA SILVA</v>
          </cell>
        </row>
        <row r="6753">
          <cell r="B6753" t="str">
            <v>ICISA-INDÚSTRIA CERÃMICA IMBITUBA S.A</v>
          </cell>
        </row>
        <row r="6754">
          <cell r="B6754" t="str">
            <v>TRANSPORTES DALÇOQUIO LTDA</v>
          </cell>
        </row>
        <row r="6755">
          <cell r="B6755" t="str">
            <v>S. P. PARAFUSOS LTDA ME</v>
          </cell>
        </row>
        <row r="6756">
          <cell r="B6756" t="str">
            <v>MATERIAIS PARA CONSTRUÇÃO DOM BOSCO LTDA</v>
          </cell>
        </row>
        <row r="6757">
          <cell r="B6757" t="str">
            <v>CARLOS CARVALHO DA CUNHA</v>
          </cell>
        </row>
        <row r="6758">
          <cell r="B6758" t="str">
            <v>TIGRE S/A TUBOS E CONEXÕES</v>
          </cell>
        </row>
        <row r="6759">
          <cell r="B6759" t="str">
            <v>TIGRE S.A - TUBOS E CONEXÕES</v>
          </cell>
        </row>
        <row r="6760">
          <cell r="B6760" t="str">
            <v>MINUSA TRATORPECAS LTDA</v>
          </cell>
        </row>
        <row r="6761">
          <cell r="B6761" t="str">
            <v>AVILAN LOGÍSTICA LTDA</v>
          </cell>
        </row>
        <row r="6762">
          <cell r="B6762" t="str">
            <v>NELBA A.P. BASTOS</v>
          </cell>
        </row>
        <row r="6763">
          <cell r="B6763" t="str">
            <v>CASSOL PRÉ-FABRICADOS LTDA</v>
          </cell>
        </row>
        <row r="6764">
          <cell r="B6764" t="str">
            <v>JOSE MARIA BADARO BATISTA</v>
          </cell>
        </row>
        <row r="6765">
          <cell r="B6765" t="str">
            <v>VARLANE MONTEIRO PERES</v>
          </cell>
        </row>
        <row r="6766">
          <cell r="B6766" t="str">
            <v>MAXIMILIANO GAIDZINSK S.A IND. DE AZULEJO</v>
          </cell>
        </row>
        <row r="6767">
          <cell r="B6767" t="str">
            <v>FUMEGA'S IND.&amp; COM. DE FUNDIDOS LTDA</v>
          </cell>
        </row>
        <row r="6768">
          <cell r="B6768" t="str">
            <v>SANDRO OLIVEIRA FERNANDES</v>
          </cell>
        </row>
        <row r="6769">
          <cell r="B6769" t="str">
            <v>JOAO BATISTA DA SILVA</v>
          </cell>
        </row>
        <row r="6770">
          <cell r="B6770" t="str">
            <v>COMERCIO ROCHA LIMA LTDA</v>
          </cell>
        </row>
        <row r="6771">
          <cell r="B6771" t="str">
            <v>HORTIFRUTILAGOS DE ARARUAMA LTDA</v>
          </cell>
        </row>
        <row r="6772">
          <cell r="B6772" t="str">
            <v>LEONARDO A. MENEZES - ME</v>
          </cell>
        </row>
        <row r="6773">
          <cell r="B6773" t="str">
            <v>PARK DOS TAMBORES LTDA - ME</v>
          </cell>
        </row>
        <row r="6774">
          <cell r="B6774" t="str">
            <v>TECNEL TECNICAS DE ENGENHARIA LTDA</v>
          </cell>
        </row>
        <row r="6775">
          <cell r="B6775" t="str">
            <v>VIP TINTAS LTDA</v>
          </cell>
        </row>
        <row r="6776">
          <cell r="B6776" t="str">
            <v>ZENITE INFORMACAO E CONSULTORIA EM ADM.</v>
          </cell>
        </row>
        <row r="6777">
          <cell r="B6777" t="str">
            <v>TRANSPODIRAN CARGAS LTDA</v>
          </cell>
        </row>
        <row r="6778">
          <cell r="B6778" t="str">
            <v>MINERAÇÃO LITORÂNEA LTDA</v>
          </cell>
        </row>
        <row r="6779">
          <cell r="B6779" t="str">
            <v>TELFER TELAS DE ARAME E FERRAGENS LTDA</v>
          </cell>
        </row>
        <row r="6780">
          <cell r="B6780" t="str">
            <v>FIBROMARMORE INDÚSTRIA E COMÉRCIO LTDA</v>
          </cell>
        </row>
        <row r="6781">
          <cell r="B6781" t="str">
            <v>BAZAR SHOPPING DE QUEIMADOS LTDA</v>
          </cell>
        </row>
        <row r="6782">
          <cell r="B6782" t="str">
            <v>CRB MATERIAIS DE CONSTRUCAO E BAZAR ME</v>
          </cell>
        </row>
        <row r="6783">
          <cell r="B6783" t="str">
            <v>BATERIAS KALIFÓRNIA DE BARRA MANSA LTDA</v>
          </cell>
        </row>
        <row r="6784">
          <cell r="B6784" t="str">
            <v>AMILTON ANTAS</v>
          </cell>
        </row>
        <row r="6785">
          <cell r="B6785" t="str">
            <v>SÉRGIO LEAL BARBOSA</v>
          </cell>
        </row>
        <row r="6786">
          <cell r="B6786" t="str">
            <v>JOSIAS LOUZADA BARRETO - ME</v>
          </cell>
        </row>
        <row r="6787">
          <cell r="B6787" t="str">
            <v>CARSE CONSTRUCOES LTDA</v>
          </cell>
        </row>
        <row r="6788">
          <cell r="B6788" t="str">
            <v>MAURICIO MARINHO LUQUEZ</v>
          </cell>
        </row>
        <row r="6789">
          <cell r="B6789" t="str">
            <v>C.J.L. DA SILVA VIDRAÇARIA</v>
          </cell>
        </row>
        <row r="6790">
          <cell r="B6790" t="str">
            <v>C. M. V. CONSTRUÇÕES MECÂNICAS LTDA</v>
          </cell>
        </row>
        <row r="6791">
          <cell r="B6791" t="str">
            <v>TRANSPORTADORA TEGON VALENTI S/A</v>
          </cell>
        </row>
        <row r="6792">
          <cell r="B6792" t="str">
            <v>CMI-CIFALI EQUIPAMENTOS LTDA</v>
          </cell>
        </row>
        <row r="6793">
          <cell r="B6793" t="str">
            <v>JOSÉ BENEDITO SDE SOUZA</v>
          </cell>
        </row>
        <row r="6794">
          <cell r="B6794" t="str">
            <v>CIFALI &amp; CIA LTDA.</v>
          </cell>
        </row>
        <row r="6795">
          <cell r="B6795" t="str">
            <v>QUALIMAT DISTRIBUIDORA DE MATERIAL DE CONSTRUÇÃO S/A</v>
          </cell>
        </row>
        <row r="6796">
          <cell r="B6796" t="str">
            <v>QUALIMAT DISTR.MAT. DE CONSTRUÇÃO S.A</v>
          </cell>
        </row>
        <row r="6797">
          <cell r="B6797" t="str">
            <v>AGNALDO SANTOS REGO</v>
          </cell>
        </row>
        <row r="6798">
          <cell r="B6798" t="str">
            <v>EXPRESSO JAVALI LTDA</v>
          </cell>
        </row>
        <row r="6799">
          <cell r="B6799" t="str">
            <v>RANDON S.A. IMPLEMENTOS E SISTEMAS AUTOMOTIVOS</v>
          </cell>
        </row>
        <row r="6800">
          <cell r="B6800" t="str">
            <v>MADAL PALFINGER S/A</v>
          </cell>
        </row>
        <row r="6801">
          <cell r="B6801" t="str">
            <v>SOPRANO ELETROM. E HIDRÁULICA LTDA</v>
          </cell>
        </row>
        <row r="6802">
          <cell r="B6802" t="str">
            <v>AGRITECH LAVRALE LTDA</v>
          </cell>
        </row>
        <row r="6803">
          <cell r="B6803" t="str">
            <v>H T-MAQUINAS E EQUIPAMENTOS RODOVIARIOS</v>
          </cell>
        </row>
        <row r="6804">
          <cell r="B6804" t="str">
            <v>THYSSENKRUPP ELEVADORES S/A</v>
          </cell>
        </row>
        <row r="6805">
          <cell r="B6805" t="str">
            <v>THYSSENKRUPP ELEVADORES S/A</v>
          </cell>
        </row>
        <row r="6806">
          <cell r="B6806" t="str">
            <v>HARD INDÚSTRIA E COMÉRCIO LTDA</v>
          </cell>
        </row>
        <row r="6807">
          <cell r="B6807" t="str">
            <v>TERRA NETWORKS BRASIL S/A</v>
          </cell>
        </row>
        <row r="6808">
          <cell r="B6808" t="str">
            <v>ARAUTERN EQUIPAMENTOS TERMO METALURGICOS</v>
          </cell>
        </row>
        <row r="6809">
          <cell r="B6809" t="str">
            <v>NAIR DE SOUZA PATRICIO</v>
          </cell>
        </row>
        <row r="6810">
          <cell r="B6810" t="str">
            <v>TRANSPORTES GABARDO LTDA</v>
          </cell>
        </row>
        <row r="6811">
          <cell r="B6811" t="str">
            <v>CIBER EQUIPAMENTOS RODOVIÁRIOS LTDA</v>
          </cell>
        </row>
        <row r="6812">
          <cell r="B6812" t="str">
            <v>ANTONIO RICARDO DOS SANTOS</v>
          </cell>
        </row>
        <row r="6813">
          <cell r="B6813" t="str">
            <v>STEMAC S/A - GRUPOS GERADORES</v>
          </cell>
        </row>
        <row r="6814">
          <cell r="B6814" t="str">
            <v>VARIG S.A</v>
          </cell>
        </row>
        <row r="6815">
          <cell r="B6815" t="str">
            <v>ICRO ROLAMENTOS LTDA</v>
          </cell>
        </row>
        <row r="6816">
          <cell r="B6816" t="str">
            <v>ICRO - TECNOLOGIA E PRODUTOS PARA MANUTENÇÃO LTDA</v>
          </cell>
        </row>
        <row r="6817">
          <cell r="B6817" t="str">
            <v>TUBIELLO IND.COM.ELETROMECANICA LTDA</v>
          </cell>
        </row>
        <row r="6818">
          <cell r="B6818" t="str">
            <v>JORGE LUIZ SILVA DA FONSECA</v>
          </cell>
        </row>
        <row r="6819">
          <cell r="B6819" t="str">
            <v>NATALINA SILVA PECANHA</v>
          </cell>
        </row>
        <row r="6820">
          <cell r="B6820" t="str">
            <v>RODOVIARIO NOVA ERA LTDA</v>
          </cell>
        </row>
        <row r="6821">
          <cell r="B6821" t="str">
            <v>DANIEL ABRAHÃO DO NASCIMENTO</v>
          </cell>
        </row>
        <row r="6822">
          <cell r="B6822" t="str">
            <v>DEA DE OLIVEIRA CARVALHO</v>
          </cell>
        </row>
        <row r="6823">
          <cell r="B6823" t="str">
            <v>INDUSTRIA METALURGICA CAETANO LTDA</v>
          </cell>
        </row>
        <row r="6824">
          <cell r="B6824" t="str">
            <v>EXPRESSO MERCURIO S/A</v>
          </cell>
        </row>
        <row r="6825">
          <cell r="B6825" t="str">
            <v>HABIMÓVEIS ADMINSITRAÇÃO DE IMÓVEIS LTDA</v>
          </cell>
        </row>
        <row r="6826">
          <cell r="B6826" t="str">
            <v>TRANSPORTES RABAIOLLI LTDA</v>
          </cell>
        </row>
        <row r="6827">
          <cell r="B6827" t="str">
            <v>DISK CAR COMÉRCIO E LOCAÇÃO DE VEÍCULOS LTDA</v>
          </cell>
        </row>
        <row r="6828">
          <cell r="B6828" t="str">
            <v>MARCELO FRANCELINO MELLO NASCIMENTO</v>
          </cell>
        </row>
        <row r="6829">
          <cell r="B6829" t="str">
            <v>NILCATEX TÊXTIL LTDA</v>
          </cell>
        </row>
        <row r="6830">
          <cell r="B6830" t="str">
            <v>LUIZ CARLOS DE CASTRO</v>
          </cell>
        </row>
        <row r="6831">
          <cell r="B6831" t="str">
            <v>INDUSTRIA METALéRGIVA CAETANO LTDA.</v>
          </cell>
        </row>
        <row r="6832">
          <cell r="B6832" t="str">
            <v>INDUSTRIA METALURGICA CAETANO LTDA (IMB)</v>
          </cell>
        </row>
        <row r="6833">
          <cell r="B6833" t="str">
            <v>FRANCISCO CANINDE DE FREITAS</v>
          </cell>
        </row>
        <row r="6834">
          <cell r="B6834" t="str">
            <v>WANDERLEY BATISTA COSTA</v>
          </cell>
        </row>
        <row r="6835">
          <cell r="B6835" t="str">
            <v>ACQUAZUL TRANSPORTES LTDA</v>
          </cell>
        </row>
        <row r="6836">
          <cell r="B6836" t="str">
            <v>PAULO MARQUES FILHO</v>
          </cell>
        </row>
        <row r="6837">
          <cell r="B6837" t="str">
            <v>SUELI APARECIDA FERNANDES ITAPEVI - ME</v>
          </cell>
        </row>
        <row r="6838">
          <cell r="B6838" t="str">
            <v>MARCIO GONÇALVES &amp; IRMÃO LTDA-ME</v>
          </cell>
        </row>
        <row r="6839">
          <cell r="B6839" t="str">
            <v>MORADA CONSTR.EMPREENDIMENTOS E SERVIÇOS</v>
          </cell>
        </row>
        <row r="6840">
          <cell r="B6840" t="str">
            <v>BRITAS MAIA IND.COMÉRCIO DE BRITA LTDA</v>
          </cell>
        </row>
        <row r="6841">
          <cell r="B6841" t="str">
            <v>BAHEMA EQUIPAMENTOS S/A</v>
          </cell>
        </row>
        <row r="6842">
          <cell r="B6842" t="str">
            <v>BAHEMA EQUIPAMENTOS S/A</v>
          </cell>
        </row>
        <row r="6843">
          <cell r="B6843" t="str">
            <v>SOLO CONSULTE M.R.CONSULTORIA LTDA</v>
          </cell>
        </row>
        <row r="6844">
          <cell r="B6844" t="str">
            <v>LUIS CLAUDIO FERNANDES PEREIRA</v>
          </cell>
        </row>
        <row r="6845">
          <cell r="B6845" t="str">
            <v>PAULO JOSE ASSALIM</v>
          </cell>
        </row>
        <row r="6846">
          <cell r="B6846" t="str">
            <v>RAIMUNDO NONATO R. DOS SANTOS</v>
          </cell>
        </row>
        <row r="6847">
          <cell r="B6847" t="str">
            <v>COPIADORA NITEROENSE LTDA</v>
          </cell>
        </row>
        <row r="6848">
          <cell r="B6848" t="str">
            <v>DEJAIR PLANTAS LTDA</v>
          </cell>
        </row>
        <row r="6849">
          <cell r="B6849" t="str">
            <v>ANDAIMES JIRAU LTDA</v>
          </cell>
        </row>
        <row r="6850">
          <cell r="B6850" t="str">
            <v>ALBTEL PAPELARIA E LIVRARIA LTDA</v>
          </cell>
        </row>
        <row r="6851">
          <cell r="B6851" t="str">
            <v>FERREIRA CONSTRUCOES LTDA</v>
          </cell>
        </row>
        <row r="6852">
          <cell r="B6852" t="str">
            <v>INTERPAPER DIST. DE MATERIAIS DE ESCRITO</v>
          </cell>
        </row>
        <row r="6853">
          <cell r="B6853" t="str">
            <v>META E PLANEJAMENTO EMPRESARIAL S/C LTDA</v>
          </cell>
        </row>
        <row r="6854">
          <cell r="B6854" t="str">
            <v>META E PLANEJAMENTO EMPRESARIAL S/C LTDA</v>
          </cell>
        </row>
        <row r="6855">
          <cell r="B6855" t="str">
            <v>MARCOS DA CONCEICAO BRASIL</v>
          </cell>
        </row>
        <row r="6856">
          <cell r="B6856" t="str">
            <v>ROBERTO DE AGUIAR</v>
          </cell>
        </row>
      </sheetData>
      <sheetData sheetId="2"/>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sheetName val="RELATÓRIO"/>
      <sheetName val="plmuseu"/>
      <sheetName val="estgg"/>
      <sheetName val="plan1"/>
    </sheetNames>
    <sheetDataSet>
      <sheetData sheetId="0"/>
      <sheetData sheetId="1" refreshError="1"/>
      <sheetData sheetId="2" refreshError="1"/>
      <sheetData sheetId="3" refreshError="1"/>
      <sheetData sheetId="4"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ITIVO_ANTES"/>
      <sheetName val="ADITIVO_ANTES (2)"/>
      <sheetName val="ADITIVO_ANTES (3)"/>
      <sheetName val="ADITIVO_ANTES (4)"/>
      <sheetName val="ADITIVO CORRIGIDO"/>
      <sheetName val="RESUMO_ADITIVO (2)"/>
      <sheetName val="RESUMO_ADITIVO"/>
      <sheetName val="RESUMO_ADITIVO (3)"/>
    </sheetNames>
    <sheetDataSet>
      <sheetData sheetId="0"/>
      <sheetData sheetId="1"/>
      <sheetData sheetId="2"/>
      <sheetData sheetId="3"/>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SUMO-DVOP"/>
      <sheetName val="REAJU"/>
      <sheetName val="Crono Físico-Financeiro"/>
      <sheetName val="Mat Asf"/>
      <sheetName val="Meio fio"/>
      <sheetName val="Limpeza da faixa de domínio"/>
      <sheetName val="Remoção"/>
      <sheetName val="Compac alas"/>
      <sheetName val="OAC (2)"/>
      <sheetName val="OAC"/>
      <sheetName val="Regula"/>
      <sheetName val="Sub e base"/>
      <sheetName val="Imprimação"/>
      <sheetName val="TSD-FOG"/>
      <sheetName val="AGREGADOS"/>
      <sheetName val="Dreno"/>
      <sheetName val="Cerca"/>
      <sheetName val="Valeta"/>
      <sheetName val="Valeta (2)"/>
      <sheetName val="Valeta (3)"/>
      <sheetName val="DMT_EV"/>
      <sheetName val="CÁLC.DMT-T"/>
      <sheetName val="DIST.MAT-T"/>
      <sheetName val="Aterro"/>
      <sheetName val="Defensa"/>
      <sheetName val="Grama"/>
      <sheetName val="Concreto "/>
      <sheetName val="DMT modelo (1)"/>
      <sheetName val="DMT modelo"/>
      <sheetName val="Croqui terra"/>
      <sheetName val="Crono Físico-Financeiro "/>
      <sheetName val="P A T O 99 B"/>
      <sheetName val="Desmat 0,15"/>
      <sheetName val="Indice de Reajuste"/>
      <sheetName val="RELATÓRIO"/>
      <sheetName val="Orçamento"/>
      <sheetName val="RESUMO MED"/>
      <sheetName val="REBAIXO DE CORTE"/>
      <sheetName val="Desmatamento "/>
      <sheetName val="PROTOTIPO DE MEDIÇÃO"/>
      <sheetName val="1.6"/>
      <sheetName val="SERVIÇOS"/>
      <sheetName val="ORÇAMENTO 01"/>
      <sheetName val="REAJU (2)"/>
      <sheetName val="resumo_dvop"/>
      <sheetName val="tlmb"/>
      <sheetName val="resumo"/>
      <sheetName val="Mão de Obra"/>
      <sheetName val="variáveis"/>
      <sheetName val="PROP ELAB GANH"/>
      <sheetName val="PARETOS"/>
      <sheetName val="DESEMP AN"/>
      <sheetName val="rel-15ª med."/>
      <sheetName val="terr_pav"/>
      <sheetName val="Sub Base sim"/>
    </sheetNames>
    <sheetDataSet>
      <sheetData sheetId="0">
        <row r="36">
          <cell r="C36" t="str">
            <v>Engº. ??????????????</v>
          </cell>
        </row>
      </sheetData>
      <sheetData sheetId="1">
        <row r="36">
          <cell r="C36" t="str">
            <v>Engº. ??????????????</v>
          </cell>
        </row>
      </sheetData>
      <sheetData sheetId="2">
        <row r="36">
          <cell r="C36" t="str">
            <v>Engº. ??????????????</v>
          </cell>
        </row>
      </sheetData>
      <sheetData sheetId="3">
        <row r="36">
          <cell r="C36" t="str">
            <v>Engº. ??????????????</v>
          </cell>
        </row>
      </sheetData>
      <sheetData sheetId="4" refreshError="1">
        <row r="36">
          <cell r="C36" t="str">
            <v>Engº. ??????????????</v>
          </cell>
        </row>
        <row r="37">
          <cell r="H37" t="str">
            <v>Fiscal Port. GP Nº. ????????????</v>
          </cell>
        </row>
      </sheetData>
      <sheetData sheetId="5"/>
      <sheetData sheetId="6"/>
      <sheetData sheetId="7"/>
      <sheetData sheetId="8"/>
      <sheetData sheetId="9"/>
      <sheetData sheetId="10"/>
      <sheetData sheetId="11">
        <row r="27">
          <cell r="U27">
            <v>0</v>
          </cell>
        </row>
      </sheetData>
      <sheetData sheetId="12">
        <row r="27">
          <cell r="U27">
            <v>0</v>
          </cell>
        </row>
      </sheetData>
      <sheetData sheetId="13">
        <row r="31">
          <cell r="Q31">
            <v>0</v>
          </cell>
        </row>
      </sheetData>
      <sheetData sheetId="14">
        <row r="31">
          <cell r="Q31">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15736"/>
    </sheetNames>
    <definedNames>
      <definedName name="_______LO709"/>
      <definedName name="__PR1050"/>
      <definedName name="__TP5"/>
      <definedName name="_TOT1"/>
      <definedName name="_TOT2"/>
      <definedName name="_TOT5"/>
    </definedNames>
    <sheetDataSet>
      <sheetData sheetId="0"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TCB5"/>
      <sheetName val="TEB4"/>
      <sheetName val="TCC4"/>
      <sheetName val="TBMB"/>
      <sheetName val="ORÇAMENTO"/>
      <sheetName val="CONS_CORR"/>
      <sheetName val="CONS_PREV"/>
      <sheetName val="MELHORAM"/>
      <sheetName val="EMERGENCIA"/>
      <sheetName val="SERV_AUX"/>
      <sheetName val="INDICES"/>
      <sheetName val="Mat"/>
      <sheetName val="61M-CBMI"/>
      <sheetName val="PATO262_03_2002"/>
      <sheetName val="Comp. PU serv. com areia-brita"/>
      <sheetName val="Procedimentos"/>
    </sheetNames>
    <sheetDataSet>
      <sheetData sheetId="0"/>
      <sheetData sheetId="1"/>
      <sheetData sheetId="2"/>
      <sheetData sheetId="3"/>
      <sheetData sheetId="4"/>
      <sheetData sheetId="5"/>
      <sheetData sheetId="6" refreshError="1">
        <row r="44">
          <cell r="Q44">
            <v>0.13</v>
          </cell>
        </row>
      </sheetData>
      <sheetData sheetId="7"/>
      <sheetData sheetId="8"/>
      <sheetData sheetId="9"/>
      <sheetData sheetId="10"/>
      <sheetData sheetId="11"/>
      <sheetData sheetId="12" refreshError="1"/>
      <sheetData sheetId="13" refreshError="1"/>
      <sheetData sheetId="14" refreshError="1"/>
      <sheetData sheetId="15" refreshError="1"/>
      <sheetData sheetId="16"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15737"/>
    </sheetNames>
    <definedNames>
      <definedName name="_TOT1"/>
      <definedName name="_TOT5"/>
    </definedNames>
    <sheetDataSet>
      <sheetData sheetId="0"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12554"/>
    </sheetNames>
    <definedNames>
      <definedName name="_TOT1"/>
      <definedName name="_TOT2"/>
      <definedName name="Canteiro"/>
    </definedNames>
    <sheetDataSet>
      <sheetData sheetId="0"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13363"/>
    </sheetNames>
    <definedNames>
      <definedName name="_TOT1"/>
      <definedName name="_TOT2"/>
    </definedNames>
    <sheetDataSet>
      <sheetData sheetId="0"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0898"/>
    </sheetNames>
    <definedNames>
      <definedName name="_TOT2"/>
    </definedNames>
    <sheetDataSet>
      <sheetData sheetId="0"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011351"/>
    </sheetNames>
    <definedNames>
      <definedName name="_TOT2"/>
      <definedName name="_TOT4"/>
      <definedName name="_TOT5"/>
    </definedNames>
    <sheetDataSet>
      <sheetData sheetId="0"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011370"/>
    </sheetNames>
    <definedNames>
      <definedName name="_TOT2"/>
      <definedName name="_TOT4"/>
      <definedName name="_TOT5"/>
    </definedNames>
    <sheetDataSet>
      <sheetData sheetId="0"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011484"/>
    </sheetNames>
    <definedNames>
      <definedName name="_TOT2"/>
      <definedName name="_TOT4"/>
      <definedName name="_TOT5"/>
    </definedNames>
    <sheetDataSet>
      <sheetData sheetId="0"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13995"/>
    </sheetNames>
    <definedNames>
      <definedName name="_TOT2"/>
    </defined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ebimentos"/>
      <sheetName val="Resumo"/>
      <sheetName val="Reaj"/>
      <sheetName val="Cron"/>
      <sheetName val="Rel-19ª med."/>
      <sheetName val="Grama PLACA"/>
      <sheetName val="Hidrosemeadura"/>
      <sheetName val="Grama muda"/>
      <sheetName val="Sin Hor"/>
      <sheetName val="Placas"/>
      <sheetName val="Bueiros"/>
      <sheetName val="Com refl final"/>
      <sheetName val="Can Ponte"/>
      <sheetName val="Veiculo"/>
      <sheetName val="Lama"/>
      <sheetName val="Rem. e limpeza "/>
      <sheetName val="Cub trevo"/>
      <sheetName val="Solo Mole"/>
      <sheetName val="Empres estrada"/>
      <sheetName val="DMT-11ª MEDIÇÃO"/>
      <sheetName val="Regula"/>
      <sheetName val="Sub-base"/>
      <sheetName val="Base"/>
      <sheetName val="Imprimação"/>
      <sheetName val="PMF"/>
      <sheetName val="Transp-Brita_Massa"/>
      <sheetName val="TSS"/>
      <sheetName val="TSD"/>
      <sheetName val="FOG"/>
      <sheetName val="AGREGADOS_TSD"/>
      <sheetName val="meiofio"/>
      <sheetName val="meiofio CONJ"/>
      <sheetName val="CANALETA"/>
      <sheetName val="Caixas"/>
      <sheetName val="dreno"/>
      <sheetName val="Descida"/>
      <sheetName val="Cerca Rem e rec"/>
      <sheetName val="Cerca cons"/>
      <sheetName val="Plan1"/>
      <sheetName val="Cronograma Semanal"/>
      <sheetName val="Quadro Geral"/>
      <sheetName val="Rel_19ª med_"/>
      <sheetName val="RELATÓRIO"/>
      <sheetName val="Planilha"/>
      <sheetName val="_TRANSPORTE MAN"/>
      <sheetName val="memória de calculo_liqui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016007"/>
    </sheetNames>
    <definedNames>
      <definedName name="_TOT2"/>
      <definedName name="_TOT4"/>
      <definedName name="_TOT5"/>
    </definedNames>
    <sheetDataSet>
      <sheetData sheetId="0"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15698"/>
    </sheetNames>
    <definedNames>
      <definedName name="_TOT2"/>
    </definedNames>
    <sheetDataSet>
      <sheetData sheetId="0"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15719"/>
    </sheetNames>
    <definedNames>
      <definedName name="_TOT2"/>
      <definedName name="_TOT5"/>
    </definedNames>
    <sheetDataSet>
      <sheetData sheetId="0"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15726"/>
    </sheetNames>
    <definedNames>
      <definedName name="_TOT2"/>
      <definedName name="_TOT5"/>
    </definedNames>
    <sheetDataSet>
      <sheetData sheetId="0"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15735"/>
    </sheetNames>
    <definedNames>
      <definedName name="_TOT2"/>
    </definedNames>
    <sheetDataSet>
      <sheetData sheetId="0"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19547"/>
    </sheetNames>
    <definedNames>
      <definedName name="_TOT2"/>
      <definedName name="_TOT5"/>
    </definedNames>
    <sheetDataSet>
      <sheetData sheetId="0"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914647"/>
    </sheetNames>
    <definedNames>
      <definedName name="_TOT3"/>
      <definedName name="_TOT4"/>
      <definedName name="_TOT5"/>
    </definedNames>
    <sheetDataSet>
      <sheetData sheetId="0"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914651"/>
    </sheetNames>
    <definedNames>
      <definedName name="_TOT3"/>
      <definedName name="_TOT4"/>
      <definedName name="_TOT5"/>
    </definedNames>
    <sheetDataSet>
      <sheetData sheetId="0"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914653"/>
    </sheetNames>
    <definedNames>
      <definedName name="_TOT3"/>
      <definedName name="_TOT4"/>
    </definedNames>
    <sheetDataSet>
      <sheetData sheetId="0"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914654"/>
    </sheetNames>
    <definedNames>
      <definedName name="_TOT3"/>
      <definedName name="_TOT4"/>
    </defined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BENS III"/>
      <sheetName val="Físico-Financeiro - Contas"/>
      <sheetName val="Cronograma"/>
      <sheetName val="Planilha do Plano"/>
      <sheetName val="Anexo III - Cronograma"/>
      <sheetName val="Boletim"/>
      <sheetName val="Plan2"/>
      <sheetName val="Medição__ficha_DNER"/>
      <sheetName val="Anexo 1"/>
      <sheetName val="Anexo 2"/>
      <sheetName val="Anexo 3"/>
      <sheetName val="RELATÓRIO"/>
      <sheetName val="RESUMO-DVOP"/>
      <sheetName val="REAJU"/>
      <sheetName val="Cronograma Físico-Financeiro"/>
      <sheetName val="Aterro (2)"/>
      <sheetName val="Aterro"/>
      <sheetName val="Aterro (3)"/>
      <sheetName val="DMT MEDIÇÃO"/>
      <sheetName val="Plan1"/>
      <sheetName val="Cortes"/>
      <sheetName val="ESCAVAÇÃO"/>
      <sheetName val="(2)"/>
      <sheetName val="Limpeza da faixa de domínio"/>
      <sheetName val="Regula"/>
      <sheetName val="Sub-base"/>
      <sheetName val="Base"/>
      <sheetName val="Ligação"/>
      <sheetName val="TSD-FOG"/>
      <sheetName val="AGREGADOS"/>
      <sheetName val="Pintura"/>
      <sheetName val="GRAMA"/>
      <sheetName val="BSTC (3)"/>
      <sheetName val="DMT DIGITAÇÃO"/>
      <sheetName val="PMF"/>
      <sheetName val="Rel-15ª med."/>
      <sheetName val="DMT modelo"/>
      <sheetName val="Mat Asf"/>
      <sheetName val="P A T O 99 B"/>
      <sheetName val="Desmat 0,15"/>
      <sheetName val="RESUMO"/>
      <sheetName val="PLANILHA"/>
      <sheetName val="_TRANSPORTE MAN"/>
      <sheetName val="TRANSP"/>
      <sheetName val="TSD"/>
      <sheetName val="Sub Base sim"/>
      <sheetName val="Ficha"/>
      <sheetName val="SERVIÇOS"/>
      <sheetName val="rel-19ª med."/>
      <sheetName val="Boca BSTC 0,80m"/>
      <sheetName val="1.6"/>
      <sheetName val="Cabeçalho"/>
      <sheetName val="aux"/>
    </sheetNames>
    <sheetDataSet>
      <sheetData sheetId="0">
        <row r="18">
          <cell r="D18">
            <v>348840</v>
          </cell>
        </row>
      </sheetData>
      <sheetData sheetId="1">
        <row r="18">
          <cell r="D18">
            <v>348840</v>
          </cell>
        </row>
      </sheetData>
      <sheetData sheetId="2">
        <row r="18">
          <cell r="D18">
            <v>348840</v>
          </cell>
        </row>
      </sheetData>
      <sheetData sheetId="3">
        <row r="18">
          <cell r="D18">
            <v>348840</v>
          </cell>
        </row>
      </sheetData>
      <sheetData sheetId="4">
        <row r="18">
          <cell r="D18">
            <v>348840</v>
          </cell>
        </row>
      </sheetData>
      <sheetData sheetId="5">
        <row r="18">
          <cell r="D18">
            <v>348840</v>
          </cell>
        </row>
      </sheetData>
      <sheetData sheetId="6">
        <row r="18">
          <cell r="D18">
            <v>348840</v>
          </cell>
        </row>
      </sheetData>
      <sheetData sheetId="7">
        <row r="18">
          <cell r="D18">
            <v>348840</v>
          </cell>
        </row>
      </sheetData>
      <sheetData sheetId="8">
        <row r="18">
          <cell r="D18">
            <v>348840</v>
          </cell>
        </row>
      </sheetData>
      <sheetData sheetId="9">
        <row r="18">
          <cell r="D18">
            <v>348840</v>
          </cell>
        </row>
      </sheetData>
      <sheetData sheetId="10">
        <row r="18">
          <cell r="D18">
            <v>348840</v>
          </cell>
        </row>
      </sheetData>
      <sheetData sheetId="11" refreshError="1">
        <row r="18">
          <cell r="D18">
            <v>348840</v>
          </cell>
        </row>
        <row r="28">
          <cell r="D28">
            <v>29220.5</v>
          </cell>
        </row>
        <row r="53">
          <cell r="D53">
            <v>0</v>
          </cell>
        </row>
        <row r="58">
          <cell r="D58">
            <v>0</v>
          </cell>
        </row>
        <row r="64">
          <cell r="D64">
            <v>0</v>
          </cell>
        </row>
        <row r="69">
          <cell r="D69">
            <v>0</v>
          </cell>
        </row>
        <row r="74">
          <cell r="D74">
            <v>0</v>
          </cell>
        </row>
        <row r="79">
          <cell r="D79">
            <v>0</v>
          </cell>
        </row>
        <row r="84">
          <cell r="D84">
            <v>0</v>
          </cell>
        </row>
        <row r="89">
          <cell r="D89">
            <v>0</v>
          </cell>
        </row>
        <row r="93">
          <cell r="D93">
            <v>0</v>
          </cell>
        </row>
        <row r="98">
          <cell r="D98">
            <v>0</v>
          </cell>
        </row>
        <row r="129">
          <cell r="D129">
            <v>224848.4</v>
          </cell>
        </row>
        <row r="134">
          <cell r="D134">
            <v>20851.2</v>
          </cell>
        </row>
        <row r="139">
          <cell r="D139">
            <v>37413.599999999999</v>
          </cell>
        </row>
        <row r="159">
          <cell r="D159">
            <v>0</v>
          </cell>
        </row>
        <row r="164">
          <cell r="D164">
            <v>470763.62400000001</v>
          </cell>
        </row>
        <row r="174">
          <cell r="D174">
            <v>0</v>
          </cell>
        </row>
        <row r="189">
          <cell r="D189">
            <v>0</v>
          </cell>
        </row>
        <row r="205">
          <cell r="D205">
            <v>32</v>
          </cell>
        </row>
        <row r="235">
          <cell r="D235">
            <v>4</v>
          </cell>
        </row>
        <row r="240">
          <cell r="D240">
            <v>2</v>
          </cell>
        </row>
        <row r="245">
          <cell r="D245">
            <v>6</v>
          </cell>
        </row>
        <row r="250">
          <cell r="D250">
            <v>0</v>
          </cell>
        </row>
        <row r="255">
          <cell r="D255">
            <v>0</v>
          </cell>
        </row>
        <row r="260">
          <cell r="D260">
            <v>18</v>
          </cell>
        </row>
        <row r="265">
          <cell r="D265">
            <v>19</v>
          </cell>
        </row>
        <row r="270">
          <cell r="D270">
            <v>2</v>
          </cell>
        </row>
        <row r="275">
          <cell r="D275">
            <v>2</v>
          </cell>
        </row>
        <row r="280">
          <cell r="D280">
            <v>18</v>
          </cell>
        </row>
        <row r="285">
          <cell r="D285">
            <v>2</v>
          </cell>
        </row>
        <row r="310">
          <cell r="D310">
            <v>0</v>
          </cell>
        </row>
        <row r="315">
          <cell r="D315">
            <v>0</v>
          </cell>
        </row>
        <row r="320">
          <cell r="D320">
            <v>0</v>
          </cell>
        </row>
        <row r="325">
          <cell r="D325">
            <v>0</v>
          </cell>
        </row>
        <row r="339">
          <cell r="D339">
            <v>0</v>
          </cell>
        </row>
        <row r="344">
          <cell r="D344">
            <v>138</v>
          </cell>
        </row>
        <row r="349">
          <cell r="D349">
            <v>168</v>
          </cell>
        </row>
        <row r="354">
          <cell r="D354">
            <v>0</v>
          </cell>
        </row>
        <row r="359">
          <cell r="D359">
            <v>0</v>
          </cell>
        </row>
        <row r="365">
          <cell r="D365">
            <v>0</v>
          </cell>
        </row>
        <row r="370">
          <cell r="D370">
            <v>0</v>
          </cell>
        </row>
        <row r="390">
          <cell r="D390">
            <v>0</v>
          </cell>
        </row>
        <row r="395">
          <cell r="D395">
            <v>0</v>
          </cell>
        </row>
        <row r="430">
          <cell r="D430">
            <v>0</v>
          </cell>
        </row>
        <row r="434">
          <cell r="D434">
            <v>0</v>
          </cell>
        </row>
        <row r="439">
          <cell r="D439">
            <v>0</v>
          </cell>
        </row>
        <row r="444">
          <cell r="D444">
            <v>0</v>
          </cell>
        </row>
        <row r="449">
          <cell r="D449">
            <v>0</v>
          </cell>
        </row>
        <row r="454">
          <cell r="D454">
            <v>0</v>
          </cell>
        </row>
        <row r="459">
          <cell r="D459">
            <v>0</v>
          </cell>
        </row>
        <row r="464">
          <cell r="D464">
            <v>0</v>
          </cell>
        </row>
        <row r="469">
          <cell r="D469">
            <v>0</v>
          </cell>
        </row>
        <row r="474">
          <cell r="D474">
            <v>0</v>
          </cell>
        </row>
        <row r="479">
          <cell r="D479">
            <v>166.32000000000002</v>
          </cell>
        </row>
        <row r="484">
          <cell r="D484">
            <v>0</v>
          </cell>
        </row>
        <row r="490">
          <cell r="D490">
            <v>0</v>
          </cell>
        </row>
        <row r="495">
          <cell r="D495">
            <v>0</v>
          </cell>
        </row>
        <row r="520">
          <cell r="D520">
            <v>0</v>
          </cell>
        </row>
        <row r="525">
          <cell r="D525">
            <v>0</v>
          </cell>
        </row>
        <row r="530">
          <cell r="D530">
            <v>0</v>
          </cell>
        </row>
        <row r="535">
          <cell r="D535">
            <v>0</v>
          </cell>
        </row>
        <row r="545">
          <cell r="D545">
            <v>0</v>
          </cell>
        </row>
        <row r="550">
          <cell r="D550">
            <v>0</v>
          </cell>
        </row>
        <row r="555">
          <cell r="D555">
            <v>0</v>
          </cell>
        </row>
        <row r="560">
          <cell r="D560">
            <v>0</v>
          </cell>
        </row>
        <row r="572">
          <cell r="D572">
            <v>0</v>
          </cell>
        </row>
        <row r="577">
          <cell r="D577">
            <v>0</v>
          </cell>
        </row>
        <row r="582">
          <cell r="D582">
            <v>0</v>
          </cell>
        </row>
        <row r="587">
          <cell r="D587">
            <v>0</v>
          </cell>
        </row>
        <row r="592">
          <cell r="D592">
            <v>0</v>
          </cell>
        </row>
        <row r="597">
          <cell r="D597">
            <v>0</v>
          </cell>
        </row>
        <row r="602">
          <cell r="D602">
            <v>0</v>
          </cell>
        </row>
        <row r="607">
          <cell r="D607">
            <v>0</v>
          </cell>
        </row>
        <row r="612">
          <cell r="D612">
            <v>0</v>
          </cell>
        </row>
        <row r="616">
          <cell r="D616">
            <v>0</v>
          </cell>
        </row>
        <row r="621">
          <cell r="D621">
            <v>0</v>
          </cell>
        </row>
        <row r="626">
          <cell r="D626">
            <v>0</v>
          </cell>
        </row>
        <row r="631">
          <cell r="D631">
            <v>0</v>
          </cell>
        </row>
        <row r="641">
          <cell r="D641">
            <v>0</v>
          </cell>
        </row>
        <row r="652">
          <cell r="D652">
            <v>0</v>
          </cell>
        </row>
        <row r="657">
          <cell r="D657">
            <v>0</v>
          </cell>
        </row>
        <row r="662">
          <cell r="D662">
            <v>0</v>
          </cell>
        </row>
        <row r="667">
          <cell r="D667">
            <v>0</v>
          </cell>
        </row>
        <row r="672">
          <cell r="D672">
            <v>0</v>
          </cell>
        </row>
        <row r="677">
          <cell r="D677">
            <v>0</v>
          </cell>
        </row>
        <row r="682">
          <cell r="D682">
            <v>0</v>
          </cell>
        </row>
        <row r="687">
          <cell r="D687">
            <v>0</v>
          </cell>
        </row>
        <row r="692">
          <cell r="D692">
            <v>0</v>
          </cell>
        </row>
        <row r="697">
          <cell r="D697">
            <v>0</v>
          </cell>
        </row>
        <row r="702">
          <cell r="D702">
            <v>0</v>
          </cell>
        </row>
        <row r="707">
          <cell r="D707">
            <v>0</v>
          </cell>
        </row>
        <row r="712">
          <cell r="D712">
            <v>0</v>
          </cell>
        </row>
        <row r="716">
          <cell r="D716">
            <v>0</v>
          </cell>
        </row>
        <row r="721">
          <cell r="D721">
            <v>0</v>
          </cell>
        </row>
        <row r="726">
          <cell r="D726">
            <v>0</v>
          </cell>
        </row>
        <row r="731">
          <cell r="D731">
            <v>0</v>
          </cell>
        </row>
        <row r="736">
          <cell r="D736">
            <v>0</v>
          </cell>
        </row>
        <row r="741">
          <cell r="D741">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915399"/>
    </sheetNames>
    <definedNames>
      <definedName name="_TOT3"/>
      <definedName name="_TOT4"/>
      <definedName name="_TOT5"/>
    </definedNames>
    <sheetDataSet>
      <sheetData sheetId="0"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915433"/>
    </sheetNames>
    <definedNames>
      <definedName name="_TOT3"/>
      <definedName name="_TOT4"/>
    </definedNames>
    <sheetDataSet>
      <sheetData sheetId="0"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 2 ANOS"/>
    </sheetNames>
    <definedNames>
      <definedName name="_TOT3"/>
      <definedName name="_TOT4"/>
    </definedNames>
    <sheetDataSet>
      <sheetData sheetId="0"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419543"/>
    </sheetNames>
    <definedNames>
      <definedName name="_TOT4"/>
      <definedName name="_TOT5"/>
    </definedNames>
    <sheetDataSet>
      <sheetData sheetId="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0896"/>
    </sheetNames>
    <definedNames>
      <definedName name="___________Ext2_25"/>
      <definedName name="_TOT4"/>
      <definedName name="_TOT5"/>
    </definedNames>
    <sheetDataSet>
      <sheetData sheetId="0"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500991"/>
    </sheetNames>
    <definedNames>
      <definedName name="_TOT4"/>
      <definedName name="_TOT5"/>
    </definedNames>
    <sheetDataSet>
      <sheetData sheetId="0"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914655"/>
    </sheetNames>
    <definedNames>
      <definedName name="_TEB4"/>
      <definedName name="_TOT5"/>
    </definedNames>
    <sheetDataSet>
      <sheetData sheetId="0"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15701"/>
    </sheetNames>
    <definedNames>
      <definedName name="_TOT5"/>
    </definedNames>
    <sheetDataSet>
      <sheetData sheetId="0"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15727"/>
    </sheetNames>
    <definedNames>
      <definedName name="_TOT5"/>
    </definedNames>
    <sheetDataSet>
      <sheetData sheetId="0"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14001"/>
    </sheetNames>
    <definedNames>
      <definedName name="_TOT5"/>
    </defined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GERAL"/>
      <sheetName val="FOLHA 1ª MED"/>
      <sheetName val="RELATÓRIO"/>
      <sheetName val="RESUMO"/>
      <sheetName val="REAJUSTE "/>
      <sheetName val="Boletim"/>
      <sheetName val="Regul"/>
      <sheetName val="Solo Melho"/>
      <sheetName val="Recomp."/>
      <sheetName val="Impr"/>
      <sheetName val="Pint"/>
      <sheetName val="TSS"/>
      <sheetName val="lama"/>
      <sheetName val="Mbuf"/>
      <sheetName val="Mbuq"/>
      <sheetName val="RRMbuq"/>
      <sheetName val="Ciclo"/>
      <sheetName val="Con Cim"/>
      <sheetName val="Arg"/>
      <sheetName val="Forma"/>
      <sheetName val="Reat"/>
      <sheetName val="Lim ponte"/>
      <sheetName val="Esc man"/>
      <sheetName val="Esc mec"/>
      <sheetName val="Enroc Arr"/>
      <sheetName val="Enroc Jog"/>
      <sheetName val="TB"/>
      <sheetName val="Rem Prof"/>
      <sheetName val="Cor def fres"/>
      <sheetName val="Lim Sar"/>
      <sheetName val="Des bue"/>
      <sheetName val="Cai"/>
      <sheetName val="Sin"/>
      <sheetName val="Aterro"/>
      <sheetName val="Roç Capim"/>
      <sheetName val="Roç mec"/>
      <sheetName val="Cap man"/>
      <sheetName val="Trans 5m3"/>
      <sheetName val="Trans rem"/>
      <sheetName val="Trans 10m3"/>
      <sheetName val="Trans carroc"/>
      <sheetName val="Trans comerc"/>
      <sheetName val="Trans L MB"/>
      <sheetName val="CAP"/>
      <sheetName val="CM"/>
      <sheetName val="RR1C"/>
      <sheetName val="RR2C"/>
      <sheetName val="RM1C"/>
      <sheetName val="RL1C"/>
      <sheetName val="Trans frio"/>
      <sheetName val="Trans quen"/>
      <sheetName val="Veic"/>
      <sheetName val="Cronograma Físico-Financeiro"/>
      <sheetName val="Grama"/>
      <sheetName val="Passeio"/>
      <sheetName val="BUEIROS "/>
    </sheetNames>
    <sheetDataSet>
      <sheetData sheetId="0" refreshError="1"/>
      <sheetData sheetId="1"/>
      <sheetData sheetId="2"/>
      <sheetData sheetId="3"/>
      <sheetData sheetId="4"/>
      <sheetData sheetId="5" refreshError="1"/>
      <sheetData sheetId="6"/>
      <sheetData sheetId="7" refreshError="1"/>
      <sheetData sheetId="8" refreshError="1"/>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sheetData sheetId="24" refreshError="1"/>
      <sheetData sheetId="25" refreshError="1"/>
      <sheetData sheetId="26" refreshError="1"/>
      <sheetData sheetId="27" refreshError="1"/>
      <sheetData sheetId="28" refreshError="1"/>
      <sheetData sheetId="29"/>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914328"/>
    </sheetNames>
    <definedNames>
      <definedName name="_TOT5"/>
    </definedNames>
    <sheetDataSet>
      <sheetData sheetId="0"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914434"/>
    </sheetNames>
    <definedNames>
      <definedName name="_TOT5"/>
    </definedNames>
    <sheetDataSet>
      <sheetData sheetId="0"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914641"/>
    </sheetNames>
    <definedNames>
      <definedName name="_TOT5"/>
    </definedNames>
    <sheetDataSet>
      <sheetData sheetId="0"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914649"/>
    </sheetNames>
    <definedNames>
      <definedName name="_TOT5"/>
    </definedNames>
    <sheetDataSet>
      <sheetData sheetId="0"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O TRAB"/>
      <sheetName val="MATERIAIS"/>
      <sheetName val="matbet"/>
      <sheetName val="quantidades"/>
      <sheetName val="QUADRO COMPARATIVO"/>
      <sheetName val="adequação"/>
      <sheetName val="comparativo"/>
      <sheetName val="CROQUI"/>
      <sheetName val="61M-CBMI"/>
      <sheetName val="MAT-BET"/>
      <sheetName val="REL-AC"/>
      <sheetName val="PLUVIOM"/>
      <sheetName val="TAPA BURACO"/>
      <sheetName val="RECOMP REVESTIMENTO"/>
      <sheetName val="LIMP MEIO FIO"/>
      <sheetName val="LIMP VALETAS"/>
      <sheetName val="REMOCAO MEC BAR"/>
      <sheetName val="REMOCAO MEC BAR (2)"/>
      <sheetName val="M.OBRA MARCO"/>
      <sheetName val="RESUMO "/>
      <sheetName val="WILSON"/>
      <sheetName val="H-HORAS MARCO"/>
      <sheetName val="acertos"/>
      <sheetName val="CONT MAT BET"/>
      <sheetName val="61MCBMI.DNIT"/>
      <sheetName val="61M_CBMI"/>
      <sheetName val="MAT_BET"/>
      <sheetName val="PEM"/>
      <sheetName val="CADASTRO"/>
      <sheetName val="Ativos"/>
      <sheetName val="CONS_CORR"/>
      <sheetName val="Mat"/>
      <sheetName val="TAPA_BURACO"/>
      <sheetName val="RECOMP_REVESTIMENTO"/>
      <sheetName val="LIMP_MEIO_FIO"/>
      <sheetName val="LIMP_VALETAS"/>
      <sheetName val="REMOCAO_MEC_BAR"/>
      <sheetName val="REMOCAO_MEC_BAR_(2)"/>
      <sheetName val="M_OBRA_MARCO"/>
      <sheetName val="RESUMO_"/>
      <sheetName val="H-HORAS_MARCO"/>
      <sheetName val="CONT_MAT_BET"/>
      <sheetName val="QUADRO_COMPARATIVO"/>
      <sheetName val="PLANO_TRAB"/>
      <sheetName val="61MCBMI_DNIT"/>
      <sheetName val="ORÇAMENTO"/>
      <sheetName val="Faturamento 2016 (Diferimento)"/>
      <sheetName val="Serviços"/>
      <sheetName val="COMPOS1"/>
      <sheetName val="Calendário"/>
      <sheetName val="CS#"/>
      <sheetName val="CUSTO INDIRETO"/>
      <sheetName val="CUSTO ZONA SUL"/>
      <sheetName val="CUSTO LARANJEIRAS"/>
      <sheetName val="Índices de Reajustamento"/>
      <sheetName val="Comp. PU serv. com areia-brita"/>
      <sheetName val="Procedimentos"/>
      <sheetName val="Solicitação Interna de Fab"/>
      <sheetName val="aux"/>
      <sheetName val="Alteração"/>
      <sheetName val="Clientes"/>
      <sheetName val="Mão de Obra"/>
      <sheetName val="Dado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1 (2)"/>
      <sheetName val="Matriz de Produtividade"/>
      <sheetName val="61M-CBMI:MAT-BET"/>
      <sheetName val="P A T O 98 D"/>
      <sheetName val="Especif"/>
      <sheetName val="projeto"/>
      <sheetName val="RO"/>
      <sheetName val="IMA"/>
      <sheetName val="CAIAÇÃO"/>
      <sheetName val="DG"/>
      <sheetName val="CONCR"/>
      <sheetName val="CDF"/>
      <sheetName val="CAPMAN"/>
      <sheetName val="DESOBU"/>
      <sheetName val="ESC MAN"/>
      <sheetName val="ENROC"/>
      <sheetName val="FORMA"/>
      <sheetName val="LIMP DA"/>
      <sheetName val="LIMP BU"/>
      <sheetName val="LIMP SARJ"/>
      <sheetName val="ROÇMAN"/>
      <sheetName val="ROÇMEC"/>
      <sheetName val="RMECATER"/>
      <sheetName val="TBF"/>
      <sheetName val="MBUF"/>
      <sheetName val="MOB"/>
      <sheetName val="ROÇCOL"/>
      <sheetName val="RMATER"/>
      <sheetName val="RP"/>
      <sheetName val="TCCB10"/>
      <sheetName val="TCCC4t"/>
      <sheetName val="TLCB10"/>
      <sheetName val="TLCB5"/>
      <sheetName val="TLCC4t"/>
      <sheetName val="TLMR"/>
      <sheetName val="tsd"/>
      <sheetName val="TSS"/>
      <sheetName val="ESTORNO"/>
      <sheetName val="DSS_04"/>
      <sheetName val="Fresagem"/>
      <sheetName val="Meio-fio"/>
      <sheetName val="PintLigacao"/>
      <sheetName val="PMQ"/>
      <sheetName val="STC_01"/>
      <sheetName val="SAÍDA BRITADOS"/>
      <sheetName val="SAÍDA MASSA"/>
      <sheetName val="PROD.PRIM."/>
      <sheetName val="PROD_REBRIT_"/>
      <sheetName val="RESUMO INDUSTRIAL"/>
      <sheetName val="PT"/>
      <sheetName val="#REF"/>
      <sheetName val="RESUMO-DVOP"/>
      <sheetName val="Tabela mês"/>
      <sheetName val="REAJU"/>
      <sheetName val="Material"/>
      <sheetName val="pato"/>
      <sheetName val="CUSTO HORÁRIO"/>
      <sheetName val="pro-08"/>
      <sheetName val="P1Q2"/>
    </sheetNames>
    <sheetDataSet>
      <sheetData sheetId="0" refreshError="1"/>
      <sheetData sheetId="1" refreshError="1"/>
      <sheetData sheetId="2" refreshError="1"/>
      <sheetData sheetId="3" refreshError="1"/>
      <sheetData sheetId="4" refreshError="1">
        <row r="2">
          <cell r="U2" t="str">
            <v>FOLHA 01</v>
          </cell>
        </row>
        <row r="9">
          <cell r="AA9" t="str">
            <v xml:space="preserve">DEPARTAMENTO NACIONAL DE INFRA-ESTRUTURA DE TRANSPORTES            </v>
          </cell>
        </row>
        <row r="14">
          <cell r="AA14" t="str">
            <v>OF. N. 020/2002                                          LAGES  -  SANTA CATARINA</v>
          </cell>
        </row>
        <row r="15">
          <cell r="AA15" t="str">
            <v xml:space="preserve">                                                                   DATA:     12  DE MARCO  2002</v>
          </cell>
        </row>
        <row r="17">
          <cell r="AA17" t="str">
            <v>Prezado Senhor:</v>
          </cell>
        </row>
        <row r="21">
          <cell r="AA21" t="str">
            <v xml:space="preserve">     Em anexo estamos encaminhando elementos tecnicos que compoe a 61a.Medição </v>
          </cell>
        </row>
        <row r="22">
          <cell r="AA22" t="str">
            <v xml:space="preserve"> Provisoria  da  CBEMI- CONSTRUTORA BRASILEIRA E MINERADORA LTDA detentora do</v>
          </cell>
        </row>
        <row r="23">
          <cell r="AA23" t="str">
            <v xml:space="preserve">     contrato   PD-16-001/97-00 como segue :</v>
          </cell>
        </row>
        <row r="25">
          <cell r="AA25" t="str">
            <v xml:space="preserve"> -Folha de Medicao consevaçao............................................................................  02 vias </v>
          </cell>
        </row>
        <row r="26">
          <cell r="AA26" t="str">
            <v xml:space="preserve"> -Boletim de Desempenho.......................................................................................04 vias</v>
          </cell>
        </row>
        <row r="27">
          <cell r="AA27" t="str">
            <v xml:space="preserve"> -Quadro de Indicadores Fisicos..............................................................................02 vias</v>
          </cell>
        </row>
        <row r="28">
          <cell r="AA28" t="str">
            <v xml:space="preserve"> -Relatório Mensal de Acompanhamento da BR-116/SC ...................................... .02 vias</v>
          </cell>
        </row>
        <row r="29">
          <cell r="AA29" t="str">
            <v xml:space="preserve"> -Relatório Mensal de Acompanhamento da BR-282/SC ...................................... .02 vias</v>
          </cell>
        </row>
        <row r="30">
          <cell r="AA30" t="str">
            <v xml:space="preserve"> -Quadro de Atualização de Materiais Betuminosos coservaçao............................. 02 vias</v>
          </cell>
        </row>
        <row r="31">
          <cell r="AA31" t="str">
            <v xml:space="preserve"> -Relatório de controle pluviometrico ......................................................................02 vias</v>
          </cell>
        </row>
        <row r="32">
          <cell r="AA32" t="str">
            <v xml:space="preserve"> -Notas fiscais de material betuminoso....................................................................02 vias</v>
          </cell>
        </row>
        <row r="35">
          <cell r="AA35" t="str">
            <v xml:space="preserve">     Informamos  ainda  que  os  municípios  atingidos  pelos  serviços referidos são os seguintes :</v>
          </cell>
        </row>
        <row r="36">
          <cell r="AA36" t="str">
            <v xml:space="preserve"> Santa Cecília,  Ponte Alta do Norte,  Sao Cristóvão, Ponte Alta, Correia Pinto , Lages , Capão</v>
          </cell>
        </row>
        <row r="37">
          <cell r="AA37" t="str">
            <v xml:space="preserve"> Alto , e Bocãina do Sul. </v>
          </cell>
        </row>
        <row r="44">
          <cell r="AA44" t="str">
            <v xml:space="preserve">                                                                            __________________________________</v>
          </cell>
        </row>
        <row r="45">
          <cell r="AA45" t="str">
            <v xml:space="preserve">                                                                               ENG GERVASIO MARCINICHEN</v>
          </cell>
        </row>
        <row r="46">
          <cell r="AA46" t="str">
            <v xml:space="preserve">                                                                                                  LAGES/SC</v>
          </cell>
        </row>
        <row r="49">
          <cell r="AA49" t="str">
            <v xml:space="preserve">  ILMo. SR.</v>
          </cell>
        </row>
        <row r="50">
          <cell r="AA50" t="str">
            <v xml:space="preserve">  ENG. IZALDO CARLOS KONDLATSCH</v>
          </cell>
        </row>
        <row r="51">
          <cell r="AA51" t="str">
            <v xml:space="preserve">  FLORIANÓPOLIS/SC</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
          <cell r="U2" t="str">
            <v>FOLHA 01</v>
          </cell>
        </row>
      </sheetData>
      <sheetData sheetId="26">
        <row r="2">
          <cell r="U2" t="str">
            <v>FOLHA 01</v>
          </cell>
        </row>
      </sheetData>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OK"/>
      <sheetName val="RESUMO"/>
      <sheetName val="MEDIÇÃO"/>
      <sheetName val="CONSOLIDADA"/>
      <sheetName val="CRONOGRAMA"/>
      <sheetName val="REL PLUV"/>
      <sheetName val="Mob. e Desmobilização"/>
      <sheetName val="Pedreiro"/>
      <sheetName val="Servente"/>
      <sheetName val="Tapa Buraco"/>
      <sheetName val="AQUI. RR 1C TB"/>
      <sheetName val="TRANSP. RR 1C TB"/>
      <sheetName val="RP d. Mec. e Ser."/>
      <sheetName val="AQUI. CM30 RP"/>
      <sheetName val="TRANSP. CM30 RP"/>
      <sheetName val="MBUQ"/>
      <sheetName val="AQUI. CAP 50_70"/>
      <sheetName val="TRANSP. CAP 50_70 "/>
      <sheetName val="PENEIRAMENTO"/>
      <sheetName val="Solo Base p Remendo"/>
      <sheetName val="Roçada Mecanizada"/>
      <sheetName val="TRANSP COM. 10M³ (Mat_Cant)"/>
      <sheetName val="TRANSP LOCAL MAT REMENDOS"/>
      <sheetName val="TRANSP COM. 5M³"/>
      <sheetName val="PT"/>
    </sheetNames>
    <sheetDataSet>
      <sheetData sheetId="0"/>
      <sheetData sheetId="1"/>
      <sheetData sheetId="2"/>
      <sheetData sheetId="3"/>
      <sheetData sheetId="4"/>
      <sheetData sheetId="5"/>
      <sheetData sheetId="6"/>
      <sheetData sheetId="7">
        <row r="18">
          <cell r="J18">
            <v>96</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DP"/>
      <sheetName val="ROSTO"/>
      <sheetName val="7CONT FIN"/>
      <sheetName val="9CONT FIS"/>
      <sheetName val="ROSTO I"/>
      <sheetName val="REM SUP PISTA"/>
      <sheetName val="REM PROF."/>
      <sheetName val="MICRO"/>
      <sheetName val="FRESA DESC"/>
      <sheetName val="P_LIGAÇÃO F. DESC"/>
      <sheetName val="CBUQ&quot;C&quot;F.D."/>
      <sheetName val="FRESA CONT."/>
      <sheetName val="P_LIGAÇÃO F. CONT"/>
      <sheetName val="CBUQ &quot;C&quot;F.C. "/>
      <sheetName val="P.LIG. CBUQ &quot;D&quot;"/>
      <sheetName val="CBUQ &quot;D&quot;"/>
      <sheetName val="TSD POL."/>
      <sheetName val="REM SUP ACOST"/>
      <sheetName val="REM PROF.ACOST"/>
      <sheetName val="LIMP.ACOST."/>
      <sheetName val="MATBET-"/>
      <sheetName val="MOBCANT"/>
      <sheetName val="MAN"/>
      <sheetName val="MAN1"/>
      <sheetName val="CSV"/>
      <sheetName val="PINTURA"/>
      <sheetName val="TACHAS REFLET"/>
      <sheetName val="1CAPA"/>
      <sheetName val="2APRES"/>
      <sheetName val="3APRES1"/>
      <sheetName val="4MAPA"/>
      <sheetName val="5DC"/>
      <sheetName val="6C FIN"/>
      <sheetName val="CONT NE"/>
      <sheetName val="8C FIS"/>
      <sheetName val="10AV FIS"/>
      <sheetName val="11PLUV"/>
      <sheetName val="12RH"/>
      <sheetName val="13EQ"/>
      <sheetName val="14IVE"/>
      <sheetName val="IVE MICRO"/>
      <sheetName val="IVE CBUQ"/>
      <sheetName val="COMENT"/>
      <sheetName val="ISSQN_DEZ2007"/>
      <sheetName val="RESUMO-DVOP"/>
    </sheetNames>
    <sheetDataSet>
      <sheetData sheetId="0">
        <row r="4">
          <cell r="J4" t="str">
            <v>1.ª M.P.</v>
          </cell>
        </row>
        <row r="7">
          <cell r="J7" t="str">
            <v>06/01/09 a 31/01/09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CIDADES"/>
      <sheetName val="DIÁRIO"/>
      <sheetName val="TRANSP."/>
      <sheetName val="TIPO MAT."/>
      <sheetName val="PREÇOS"/>
      <sheetName val="DENSID."/>
      <sheetName val="CARMA1~1"/>
      <sheetName val="ADITIVO_ANTES"/>
      <sheetName val="AGREGADOS"/>
      <sheetName val="Estimativa"/>
      <sheetName val="RESUMO"/>
      <sheetName val="relatório"/>
      <sheetName val="DMT modelo"/>
      <sheetName val="Diagrama"/>
      <sheetName val="pro-08"/>
      <sheetName val="LOTE 6"/>
      <sheetName val="RESTAURAÇÃO "/>
      <sheetName val="relatório-1ª med."/>
      <sheetName val="Sub-base"/>
      <sheetName val="Opções"/>
    </sheetNames>
    <sheetDataSet>
      <sheetData sheetId="0">
        <row r="8">
          <cell r="A8" t="str">
            <v>HUC-0652</v>
          </cell>
          <cell r="B8">
            <v>14.2</v>
          </cell>
          <cell r="C8">
            <v>14.2</v>
          </cell>
          <cell r="D8">
            <v>14.2</v>
          </cell>
          <cell r="E8">
            <v>14.2</v>
          </cell>
          <cell r="F8">
            <v>14.2</v>
          </cell>
          <cell r="G8">
            <v>14.2</v>
          </cell>
          <cell r="H8">
            <v>14.2</v>
          </cell>
          <cell r="I8">
            <v>14.2</v>
          </cell>
          <cell r="J8">
            <v>14.2</v>
          </cell>
          <cell r="K8">
            <v>14.2</v>
          </cell>
          <cell r="L8">
            <v>14.2</v>
          </cell>
          <cell r="M8">
            <v>14.2</v>
          </cell>
          <cell r="N8">
            <v>14.2</v>
          </cell>
          <cell r="O8">
            <v>14.2</v>
          </cell>
          <cell r="P8">
            <v>14.2</v>
          </cell>
          <cell r="Q8">
            <v>14.2</v>
          </cell>
          <cell r="R8">
            <v>14.2</v>
          </cell>
          <cell r="S8">
            <v>14.2</v>
          </cell>
          <cell r="T8">
            <v>14.2</v>
          </cell>
          <cell r="AK8">
            <v>2</v>
          </cell>
          <cell r="AL8" t="str">
            <v>INERI LUIZ PESENTE</v>
          </cell>
        </row>
        <row r="9">
          <cell r="A9" t="str">
            <v>HVI-5928</v>
          </cell>
          <cell r="B9">
            <v>12</v>
          </cell>
          <cell r="C9">
            <v>12</v>
          </cell>
          <cell r="D9">
            <v>12</v>
          </cell>
          <cell r="E9">
            <v>12</v>
          </cell>
          <cell r="F9">
            <v>12</v>
          </cell>
          <cell r="G9">
            <v>12</v>
          </cell>
          <cell r="H9">
            <v>12</v>
          </cell>
          <cell r="I9">
            <v>12</v>
          </cell>
          <cell r="J9">
            <v>12</v>
          </cell>
          <cell r="K9">
            <v>12</v>
          </cell>
          <cell r="L9">
            <v>12</v>
          </cell>
          <cell r="M9">
            <v>12</v>
          </cell>
          <cell r="N9">
            <v>12</v>
          </cell>
          <cell r="O9">
            <v>12</v>
          </cell>
          <cell r="P9">
            <v>12</v>
          </cell>
          <cell r="Q9">
            <v>12</v>
          </cell>
          <cell r="R9">
            <v>12</v>
          </cell>
          <cell r="S9">
            <v>12</v>
          </cell>
          <cell r="T9">
            <v>12</v>
          </cell>
          <cell r="AK9">
            <v>55</v>
          </cell>
          <cell r="AL9" t="str">
            <v>MERIANE MOREIRA PESENTE</v>
          </cell>
        </row>
        <row r="10">
          <cell r="A10" t="str">
            <v>KUI-2993</v>
          </cell>
          <cell r="B10">
            <v>12</v>
          </cell>
          <cell r="C10">
            <v>12</v>
          </cell>
          <cell r="D10">
            <v>12</v>
          </cell>
          <cell r="E10">
            <v>12</v>
          </cell>
          <cell r="F10">
            <v>12</v>
          </cell>
          <cell r="G10">
            <v>12</v>
          </cell>
          <cell r="H10">
            <v>12</v>
          </cell>
          <cell r="I10">
            <v>12</v>
          </cell>
          <cell r="J10">
            <v>12</v>
          </cell>
          <cell r="K10">
            <v>12</v>
          </cell>
          <cell r="L10">
            <v>12</v>
          </cell>
          <cell r="M10">
            <v>12</v>
          </cell>
          <cell r="N10">
            <v>12</v>
          </cell>
          <cell r="O10">
            <v>12</v>
          </cell>
          <cell r="P10">
            <v>12</v>
          </cell>
          <cell r="Q10">
            <v>12</v>
          </cell>
          <cell r="R10">
            <v>12</v>
          </cell>
          <cell r="S10">
            <v>12</v>
          </cell>
          <cell r="T10">
            <v>12</v>
          </cell>
          <cell r="AK10">
            <v>3</v>
          </cell>
          <cell r="AL10" t="str">
            <v>LOURIVAL ALVES DA CRUZ</v>
          </cell>
        </row>
        <row r="11">
          <cell r="A11" t="str">
            <v>HOO-2726</v>
          </cell>
          <cell r="B11">
            <v>12</v>
          </cell>
          <cell r="C11">
            <v>12</v>
          </cell>
          <cell r="D11">
            <v>12</v>
          </cell>
          <cell r="E11">
            <v>12</v>
          </cell>
          <cell r="F11">
            <v>12</v>
          </cell>
          <cell r="G11">
            <v>12</v>
          </cell>
          <cell r="H11">
            <v>12</v>
          </cell>
          <cell r="I11">
            <v>12</v>
          </cell>
          <cell r="J11">
            <v>12</v>
          </cell>
          <cell r="K11">
            <v>12</v>
          </cell>
          <cell r="L11">
            <v>12</v>
          </cell>
          <cell r="M11">
            <v>12</v>
          </cell>
          <cell r="N11">
            <v>12</v>
          </cell>
          <cell r="O11">
            <v>12</v>
          </cell>
          <cell r="P11">
            <v>12</v>
          </cell>
          <cell r="Q11">
            <v>12</v>
          </cell>
          <cell r="R11">
            <v>12</v>
          </cell>
          <cell r="S11">
            <v>12</v>
          </cell>
          <cell r="T11">
            <v>12</v>
          </cell>
          <cell r="AK11">
            <v>4</v>
          </cell>
          <cell r="AL11" t="str">
            <v>MANOEL DAMIÃO PINHEIRO VIEIRA</v>
          </cell>
        </row>
        <row r="12">
          <cell r="A12" t="str">
            <v>JCC-8708</v>
          </cell>
          <cell r="B12">
            <v>12</v>
          </cell>
          <cell r="C12">
            <v>12</v>
          </cell>
          <cell r="D12">
            <v>12</v>
          </cell>
          <cell r="E12">
            <v>12</v>
          </cell>
          <cell r="F12">
            <v>12</v>
          </cell>
          <cell r="G12">
            <v>12</v>
          </cell>
          <cell r="H12">
            <v>12</v>
          </cell>
          <cell r="I12">
            <v>12</v>
          </cell>
          <cell r="J12">
            <v>12</v>
          </cell>
          <cell r="K12">
            <v>12</v>
          </cell>
          <cell r="L12">
            <v>12</v>
          </cell>
          <cell r="M12">
            <v>12</v>
          </cell>
          <cell r="N12">
            <v>12</v>
          </cell>
          <cell r="O12">
            <v>12</v>
          </cell>
          <cell r="P12">
            <v>12</v>
          </cell>
          <cell r="Q12">
            <v>12</v>
          </cell>
          <cell r="R12">
            <v>12</v>
          </cell>
          <cell r="S12">
            <v>12</v>
          </cell>
          <cell r="T12">
            <v>12</v>
          </cell>
          <cell r="AK12">
            <v>5</v>
          </cell>
          <cell r="AL12" t="str">
            <v>MARIANO PEREIRA DOS SANTOS</v>
          </cell>
        </row>
        <row r="13">
          <cell r="A13" t="str">
            <v>HVJ-2936</v>
          </cell>
          <cell r="B13">
            <v>16.5</v>
          </cell>
          <cell r="C13">
            <v>16.5</v>
          </cell>
          <cell r="D13">
            <v>16.5</v>
          </cell>
          <cell r="E13">
            <v>16.5</v>
          </cell>
          <cell r="F13">
            <v>16.5</v>
          </cell>
          <cell r="G13">
            <v>16.5</v>
          </cell>
          <cell r="H13">
            <v>16.5</v>
          </cell>
          <cell r="I13">
            <v>16.5</v>
          </cell>
          <cell r="J13">
            <v>16.5</v>
          </cell>
          <cell r="K13">
            <v>16.5</v>
          </cell>
          <cell r="L13">
            <v>16.5</v>
          </cell>
          <cell r="M13">
            <v>16.5</v>
          </cell>
          <cell r="N13">
            <v>16.5</v>
          </cell>
          <cell r="O13">
            <v>16.5</v>
          </cell>
          <cell r="P13">
            <v>16.5</v>
          </cell>
          <cell r="Q13">
            <v>16.5</v>
          </cell>
          <cell r="R13">
            <v>16.5</v>
          </cell>
          <cell r="S13">
            <v>16.5</v>
          </cell>
          <cell r="T13">
            <v>16.5</v>
          </cell>
          <cell r="AK13">
            <v>6</v>
          </cell>
          <cell r="AL13" t="str">
            <v>FRANCISCO SÉRGIO ARAÚJO</v>
          </cell>
        </row>
        <row r="14">
          <cell r="A14" t="str">
            <v>HVK-2390</v>
          </cell>
          <cell r="B14">
            <v>16.5</v>
          </cell>
          <cell r="C14">
            <v>16.5</v>
          </cell>
          <cell r="D14">
            <v>16.5</v>
          </cell>
          <cell r="E14">
            <v>16.5</v>
          </cell>
          <cell r="F14">
            <v>16.5</v>
          </cell>
          <cell r="G14">
            <v>16.5</v>
          </cell>
          <cell r="H14">
            <v>16.5</v>
          </cell>
          <cell r="I14">
            <v>16.5</v>
          </cell>
          <cell r="J14">
            <v>16.5</v>
          </cell>
          <cell r="K14">
            <v>16.5</v>
          </cell>
          <cell r="L14">
            <v>16.5</v>
          </cell>
          <cell r="M14">
            <v>16.5</v>
          </cell>
          <cell r="N14">
            <v>16.5</v>
          </cell>
          <cell r="O14">
            <v>16.5</v>
          </cell>
          <cell r="P14">
            <v>16.5</v>
          </cell>
          <cell r="Q14">
            <v>16.5</v>
          </cell>
          <cell r="R14">
            <v>16.5</v>
          </cell>
          <cell r="S14">
            <v>16.5</v>
          </cell>
          <cell r="T14">
            <v>16.5</v>
          </cell>
          <cell r="AK14">
            <v>6</v>
          </cell>
          <cell r="AL14" t="str">
            <v>FRANCISCO SÉRGIO ARAÚJO</v>
          </cell>
        </row>
        <row r="15">
          <cell r="A15" t="str">
            <v>MMP-6198</v>
          </cell>
          <cell r="B15">
            <v>12</v>
          </cell>
          <cell r="C15">
            <v>12</v>
          </cell>
          <cell r="D15">
            <v>12</v>
          </cell>
          <cell r="E15">
            <v>12</v>
          </cell>
          <cell r="F15">
            <v>12</v>
          </cell>
          <cell r="G15">
            <v>12</v>
          </cell>
          <cell r="H15">
            <v>12</v>
          </cell>
          <cell r="I15">
            <v>12</v>
          </cell>
          <cell r="J15">
            <v>12</v>
          </cell>
          <cell r="K15">
            <v>12</v>
          </cell>
          <cell r="L15">
            <v>12</v>
          </cell>
          <cell r="M15">
            <v>12</v>
          </cell>
          <cell r="N15">
            <v>12</v>
          </cell>
          <cell r="O15">
            <v>12</v>
          </cell>
          <cell r="P15">
            <v>12</v>
          </cell>
          <cell r="Q15">
            <v>12</v>
          </cell>
          <cell r="R15">
            <v>12</v>
          </cell>
          <cell r="S15">
            <v>12</v>
          </cell>
          <cell r="T15">
            <v>12</v>
          </cell>
          <cell r="AK15">
            <v>7</v>
          </cell>
          <cell r="AL15" t="str">
            <v xml:space="preserve">VALDERI DE MELO SILVA </v>
          </cell>
        </row>
        <row r="16">
          <cell r="A16" t="str">
            <v>HVK-2590</v>
          </cell>
          <cell r="B16">
            <v>12</v>
          </cell>
          <cell r="C16">
            <v>12</v>
          </cell>
          <cell r="D16">
            <v>12</v>
          </cell>
          <cell r="E16">
            <v>12</v>
          </cell>
          <cell r="F16">
            <v>12</v>
          </cell>
          <cell r="G16">
            <v>12</v>
          </cell>
          <cell r="H16">
            <v>12</v>
          </cell>
          <cell r="I16">
            <v>12</v>
          </cell>
          <cell r="J16">
            <v>12</v>
          </cell>
          <cell r="K16">
            <v>12</v>
          </cell>
          <cell r="L16">
            <v>12</v>
          </cell>
          <cell r="M16">
            <v>12</v>
          </cell>
          <cell r="N16">
            <v>12</v>
          </cell>
          <cell r="O16">
            <v>12</v>
          </cell>
          <cell r="P16">
            <v>12</v>
          </cell>
          <cell r="Q16">
            <v>12</v>
          </cell>
          <cell r="R16">
            <v>12</v>
          </cell>
          <cell r="S16">
            <v>12</v>
          </cell>
          <cell r="T16">
            <v>12</v>
          </cell>
          <cell r="AK16">
            <v>8</v>
          </cell>
          <cell r="AL16" t="str">
            <v>LUIZ EVANDRO SOARES BEZERRA</v>
          </cell>
        </row>
        <row r="17">
          <cell r="A17" t="str">
            <v>JTY-6618</v>
          </cell>
          <cell r="B17">
            <v>12.5</v>
          </cell>
          <cell r="C17">
            <v>12.5</v>
          </cell>
          <cell r="D17">
            <v>12.5</v>
          </cell>
          <cell r="E17">
            <v>12.5</v>
          </cell>
          <cell r="F17">
            <v>12.5</v>
          </cell>
          <cell r="G17">
            <v>12.5</v>
          </cell>
          <cell r="H17">
            <v>12.5</v>
          </cell>
          <cell r="I17">
            <v>12.5</v>
          </cell>
          <cell r="J17">
            <v>12.5</v>
          </cell>
          <cell r="K17">
            <v>12.5</v>
          </cell>
          <cell r="L17">
            <v>12.5</v>
          </cell>
          <cell r="M17">
            <v>12.5</v>
          </cell>
          <cell r="N17">
            <v>12.5</v>
          </cell>
          <cell r="O17">
            <v>12.5</v>
          </cell>
          <cell r="P17">
            <v>12.5</v>
          </cell>
          <cell r="Q17">
            <v>12.5</v>
          </cell>
          <cell r="R17">
            <v>12.5</v>
          </cell>
          <cell r="S17">
            <v>12.5</v>
          </cell>
          <cell r="T17">
            <v>12.5</v>
          </cell>
          <cell r="AK17">
            <v>9</v>
          </cell>
          <cell r="AL17" t="str">
            <v>JOSÉ MANOEL DAS CHAGAS</v>
          </cell>
        </row>
        <row r="18">
          <cell r="A18" t="str">
            <v>HUI-1335</v>
          </cell>
          <cell r="B18">
            <v>12</v>
          </cell>
          <cell r="C18">
            <v>12</v>
          </cell>
          <cell r="D18">
            <v>12</v>
          </cell>
          <cell r="E18">
            <v>12</v>
          </cell>
          <cell r="F18">
            <v>12</v>
          </cell>
          <cell r="G18">
            <v>12</v>
          </cell>
          <cell r="H18">
            <v>12</v>
          </cell>
          <cell r="I18">
            <v>12</v>
          </cell>
          <cell r="J18">
            <v>12</v>
          </cell>
          <cell r="K18">
            <v>12</v>
          </cell>
          <cell r="L18">
            <v>12</v>
          </cell>
          <cell r="M18">
            <v>12</v>
          </cell>
          <cell r="N18">
            <v>12</v>
          </cell>
          <cell r="O18">
            <v>12</v>
          </cell>
          <cell r="P18">
            <v>12</v>
          </cell>
          <cell r="Q18">
            <v>12</v>
          </cell>
          <cell r="R18">
            <v>12</v>
          </cell>
          <cell r="S18">
            <v>12</v>
          </cell>
          <cell r="T18">
            <v>12</v>
          </cell>
          <cell r="AK18">
            <v>10</v>
          </cell>
          <cell r="AL18" t="str">
            <v>ANTONIA FERREIRA LIMA</v>
          </cell>
        </row>
        <row r="19">
          <cell r="A19" t="str">
            <v>HVI-5668</v>
          </cell>
          <cell r="B19">
            <v>12</v>
          </cell>
          <cell r="C19">
            <v>12</v>
          </cell>
          <cell r="D19">
            <v>12</v>
          </cell>
          <cell r="E19">
            <v>12</v>
          </cell>
          <cell r="F19">
            <v>12</v>
          </cell>
          <cell r="G19">
            <v>12</v>
          </cell>
          <cell r="H19">
            <v>12</v>
          </cell>
          <cell r="I19">
            <v>12</v>
          </cell>
          <cell r="J19">
            <v>12</v>
          </cell>
          <cell r="K19">
            <v>12</v>
          </cell>
          <cell r="L19">
            <v>12</v>
          </cell>
          <cell r="M19">
            <v>12</v>
          </cell>
          <cell r="N19">
            <v>12</v>
          </cell>
          <cell r="O19">
            <v>12</v>
          </cell>
          <cell r="P19">
            <v>12</v>
          </cell>
          <cell r="Q19">
            <v>12</v>
          </cell>
          <cell r="R19">
            <v>12</v>
          </cell>
          <cell r="S19">
            <v>12</v>
          </cell>
          <cell r="T19">
            <v>12</v>
          </cell>
          <cell r="AK19">
            <v>11</v>
          </cell>
          <cell r="AL19" t="str">
            <v>JOSÉ STENIO M. BANDEIRA</v>
          </cell>
        </row>
        <row r="20">
          <cell r="A20" t="str">
            <v>HUD-4712</v>
          </cell>
          <cell r="B20">
            <v>12</v>
          </cell>
          <cell r="C20">
            <v>12</v>
          </cell>
          <cell r="D20">
            <v>12</v>
          </cell>
          <cell r="E20">
            <v>12</v>
          </cell>
          <cell r="F20">
            <v>12</v>
          </cell>
          <cell r="G20">
            <v>12</v>
          </cell>
          <cell r="H20">
            <v>12</v>
          </cell>
          <cell r="I20">
            <v>12</v>
          </cell>
          <cell r="J20">
            <v>12</v>
          </cell>
          <cell r="K20">
            <v>12</v>
          </cell>
          <cell r="L20">
            <v>12</v>
          </cell>
          <cell r="M20">
            <v>12</v>
          </cell>
          <cell r="N20">
            <v>12</v>
          </cell>
          <cell r="O20">
            <v>12</v>
          </cell>
          <cell r="P20">
            <v>12</v>
          </cell>
          <cell r="Q20">
            <v>12</v>
          </cell>
          <cell r="R20">
            <v>12</v>
          </cell>
          <cell r="S20">
            <v>12</v>
          </cell>
          <cell r="T20">
            <v>12</v>
          </cell>
          <cell r="AK20">
            <v>12</v>
          </cell>
          <cell r="AL20" t="str">
            <v>MESSIAS SANTIAGO DA SILVA</v>
          </cell>
        </row>
        <row r="21">
          <cell r="A21" t="str">
            <v>HVL-4173</v>
          </cell>
          <cell r="B21">
            <v>12.5</v>
          </cell>
          <cell r="C21">
            <v>12.5</v>
          </cell>
          <cell r="D21">
            <v>12.5</v>
          </cell>
          <cell r="E21">
            <v>12.5</v>
          </cell>
          <cell r="F21">
            <v>12.5</v>
          </cell>
          <cell r="G21">
            <v>12.5</v>
          </cell>
          <cell r="H21">
            <v>12.5</v>
          </cell>
          <cell r="I21">
            <v>12.5</v>
          </cell>
          <cell r="J21">
            <v>12.5</v>
          </cell>
          <cell r="K21">
            <v>12.5</v>
          </cell>
          <cell r="L21">
            <v>12.5</v>
          </cell>
          <cell r="M21">
            <v>12.5</v>
          </cell>
          <cell r="N21">
            <v>12.5</v>
          </cell>
          <cell r="O21">
            <v>12.5</v>
          </cell>
          <cell r="P21">
            <v>12.5</v>
          </cell>
          <cell r="Q21">
            <v>12.5</v>
          </cell>
          <cell r="R21">
            <v>12.5</v>
          </cell>
          <cell r="S21">
            <v>12.5</v>
          </cell>
          <cell r="T21">
            <v>12.5</v>
          </cell>
          <cell r="AK21">
            <v>13</v>
          </cell>
          <cell r="AL21" t="str">
            <v>ANTÔNIO MOREIRA DE SOUSA LIMA NETO</v>
          </cell>
        </row>
        <row r="22">
          <cell r="A22" t="str">
            <v>HVB-5525</v>
          </cell>
          <cell r="B22">
            <v>12.5</v>
          </cell>
          <cell r="C22">
            <v>12.5</v>
          </cell>
          <cell r="D22">
            <v>12.5</v>
          </cell>
          <cell r="E22">
            <v>12.5</v>
          </cell>
          <cell r="F22">
            <v>12.5</v>
          </cell>
          <cell r="G22">
            <v>12.5</v>
          </cell>
          <cell r="H22">
            <v>12.5</v>
          </cell>
          <cell r="I22">
            <v>12.5</v>
          </cell>
          <cell r="J22">
            <v>12.5</v>
          </cell>
          <cell r="K22">
            <v>12.5</v>
          </cell>
          <cell r="L22">
            <v>12.5</v>
          </cell>
          <cell r="M22">
            <v>12.5</v>
          </cell>
          <cell r="N22">
            <v>12.5</v>
          </cell>
          <cell r="O22">
            <v>12.5</v>
          </cell>
          <cell r="P22">
            <v>12.5</v>
          </cell>
          <cell r="Q22">
            <v>12.5</v>
          </cell>
          <cell r="R22">
            <v>12.5</v>
          </cell>
          <cell r="S22">
            <v>12.5</v>
          </cell>
          <cell r="T22">
            <v>12.5</v>
          </cell>
          <cell r="AK22">
            <v>14</v>
          </cell>
          <cell r="AL22" t="str">
            <v>FRANCISCO LUZIEUDO DE ALEMEIDA</v>
          </cell>
        </row>
        <row r="23">
          <cell r="A23" t="str">
            <v>MUJ-8275</v>
          </cell>
          <cell r="B23">
            <v>12.5</v>
          </cell>
          <cell r="C23">
            <v>12.5</v>
          </cell>
          <cell r="D23">
            <v>12.5</v>
          </cell>
          <cell r="E23">
            <v>12.5</v>
          </cell>
          <cell r="F23">
            <v>12.5</v>
          </cell>
          <cell r="G23">
            <v>12.5</v>
          </cell>
          <cell r="H23">
            <v>12.5</v>
          </cell>
          <cell r="I23">
            <v>12.5</v>
          </cell>
          <cell r="J23">
            <v>12.5</v>
          </cell>
          <cell r="K23">
            <v>12.5</v>
          </cell>
          <cell r="L23">
            <v>12.5</v>
          </cell>
          <cell r="M23">
            <v>12.5</v>
          </cell>
          <cell r="N23">
            <v>12.5</v>
          </cell>
          <cell r="O23">
            <v>12.5</v>
          </cell>
          <cell r="P23">
            <v>12.5</v>
          </cell>
          <cell r="Q23">
            <v>12.5</v>
          </cell>
          <cell r="R23">
            <v>12.5</v>
          </cell>
          <cell r="S23">
            <v>12.5</v>
          </cell>
          <cell r="T23">
            <v>12.5</v>
          </cell>
          <cell r="AK23">
            <v>15</v>
          </cell>
          <cell r="AL23" t="str">
            <v>EZEQUIEL BRITO DE OLIVEIRA</v>
          </cell>
        </row>
        <row r="24">
          <cell r="A24" t="str">
            <v>AB-8267</v>
          </cell>
          <cell r="B24">
            <v>13</v>
          </cell>
          <cell r="C24">
            <v>13</v>
          </cell>
          <cell r="D24">
            <v>13</v>
          </cell>
          <cell r="E24">
            <v>13</v>
          </cell>
          <cell r="F24">
            <v>13</v>
          </cell>
          <cell r="G24">
            <v>13</v>
          </cell>
          <cell r="H24">
            <v>13</v>
          </cell>
          <cell r="I24">
            <v>13</v>
          </cell>
          <cell r="J24">
            <v>13</v>
          </cell>
          <cell r="K24">
            <v>13</v>
          </cell>
          <cell r="L24">
            <v>13</v>
          </cell>
          <cell r="M24">
            <v>13</v>
          </cell>
          <cell r="N24">
            <v>13</v>
          </cell>
          <cell r="O24">
            <v>13</v>
          </cell>
          <cell r="P24">
            <v>13</v>
          </cell>
          <cell r="Q24">
            <v>13</v>
          </cell>
          <cell r="R24">
            <v>13</v>
          </cell>
          <cell r="S24">
            <v>13</v>
          </cell>
          <cell r="T24">
            <v>13</v>
          </cell>
          <cell r="AK24">
            <v>16</v>
          </cell>
          <cell r="AL24" t="str">
            <v>FRANCISCO LIELDO COSTA</v>
          </cell>
        </row>
        <row r="25">
          <cell r="A25" t="str">
            <v>RI-9894</v>
          </cell>
          <cell r="B25">
            <v>14.5</v>
          </cell>
          <cell r="C25">
            <v>14.5</v>
          </cell>
          <cell r="D25">
            <v>14.5</v>
          </cell>
          <cell r="E25">
            <v>14.5</v>
          </cell>
          <cell r="F25">
            <v>14.5</v>
          </cell>
          <cell r="G25">
            <v>14.5</v>
          </cell>
          <cell r="H25">
            <v>14.5</v>
          </cell>
          <cell r="I25">
            <v>14.5</v>
          </cell>
          <cell r="J25">
            <v>14.5</v>
          </cell>
          <cell r="K25">
            <v>14.5</v>
          </cell>
          <cell r="L25">
            <v>14.5</v>
          </cell>
          <cell r="M25">
            <v>14.5</v>
          </cell>
          <cell r="N25">
            <v>14.5</v>
          </cell>
          <cell r="O25">
            <v>14.5</v>
          </cell>
          <cell r="P25">
            <v>14.5</v>
          </cell>
          <cell r="Q25">
            <v>14.5</v>
          </cell>
          <cell r="R25">
            <v>14.5</v>
          </cell>
          <cell r="S25">
            <v>14.5</v>
          </cell>
          <cell r="T25">
            <v>14.5</v>
          </cell>
          <cell r="AK25">
            <v>17</v>
          </cell>
          <cell r="AL25" t="str">
            <v>FRANCISCO DE ASSIS FERNANDES</v>
          </cell>
        </row>
        <row r="26">
          <cell r="A26" t="str">
            <v>JYA-5101</v>
          </cell>
          <cell r="B26">
            <v>13</v>
          </cell>
          <cell r="C26">
            <v>13</v>
          </cell>
          <cell r="D26">
            <v>13</v>
          </cell>
          <cell r="E26">
            <v>13</v>
          </cell>
          <cell r="F26">
            <v>13</v>
          </cell>
          <cell r="G26">
            <v>13</v>
          </cell>
          <cell r="H26">
            <v>13</v>
          </cell>
          <cell r="I26">
            <v>13</v>
          </cell>
          <cell r="J26">
            <v>13</v>
          </cell>
          <cell r="K26">
            <v>13</v>
          </cell>
          <cell r="L26">
            <v>13</v>
          </cell>
          <cell r="M26">
            <v>13</v>
          </cell>
          <cell r="N26">
            <v>13</v>
          </cell>
          <cell r="O26">
            <v>13</v>
          </cell>
          <cell r="P26">
            <v>13</v>
          </cell>
          <cell r="Q26">
            <v>13</v>
          </cell>
          <cell r="R26">
            <v>13</v>
          </cell>
          <cell r="S26">
            <v>13</v>
          </cell>
          <cell r="T26">
            <v>13</v>
          </cell>
          <cell r="AK26">
            <v>17</v>
          </cell>
          <cell r="AL26" t="str">
            <v>FRANCISCO DE ASSIS FERNANDES</v>
          </cell>
        </row>
        <row r="27">
          <cell r="A27" t="str">
            <v>JNW-8949</v>
          </cell>
          <cell r="B27">
            <v>12.5</v>
          </cell>
          <cell r="C27">
            <v>12.5</v>
          </cell>
          <cell r="D27">
            <v>12.5</v>
          </cell>
          <cell r="E27">
            <v>12.5</v>
          </cell>
          <cell r="F27">
            <v>12.5</v>
          </cell>
          <cell r="G27">
            <v>12.5</v>
          </cell>
          <cell r="H27">
            <v>12.5</v>
          </cell>
          <cell r="I27">
            <v>12.5</v>
          </cell>
          <cell r="J27">
            <v>12.5</v>
          </cell>
          <cell r="K27">
            <v>12.5</v>
          </cell>
          <cell r="L27">
            <v>12.5</v>
          </cell>
          <cell r="M27">
            <v>12.5</v>
          </cell>
          <cell r="N27">
            <v>12.5</v>
          </cell>
          <cell r="O27">
            <v>12.5</v>
          </cell>
          <cell r="P27">
            <v>12.5</v>
          </cell>
          <cell r="Q27">
            <v>12.5</v>
          </cell>
          <cell r="R27">
            <v>12.5</v>
          </cell>
          <cell r="S27">
            <v>12.5</v>
          </cell>
          <cell r="T27">
            <v>12.5</v>
          </cell>
          <cell r="AK27">
            <v>16</v>
          </cell>
          <cell r="AL27" t="str">
            <v>FRANCISCO LIELDO COSTA</v>
          </cell>
        </row>
        <row r="28">
          <cell r="A28" t="str">
            <v>HOX-4048</v>
          </cell>
          <cell r="B28">
            <v>12.5</v>
          </cell>
          <cell r="C28">
            <v>12.5</v>
          </cell>
          <cell r="D28">
            <v>12.5</v>
          </cell>
          <cell r="E28">
            <v>12.5</v>
          </cell>
          <cell r="F28">
            <v>12.5</v>
          </cell>
          <cell r="G28">
            <v>12.5</v>
          </cell>
          <cell r="H28">
            <v>12.5</v>
          </cell>
          <cell r="I28">
            <v>12.5</v>
          </cell>
          <cell r="J28">
            <v>12.5</v>
          </cell>
          <cell r="K28">
            <v>12.5</v>
          </cell>
          <cell r="L28">
            <v>12.5</v>
          </cell>
          <cell r="M28">
            <v>12.5</v>
          </cell>
          <cell r="N28">
            <v>12.5</v>
          </cell>
          <cell r="O28">
            <v>12.5</v>
          </cell>
          <cell r="P28">
            <v>12.5</v>
          </cell>
          <cell r="Q28">
            <v>12.5</v>
          </cell>
          <cell r="R28">
            <v>12.5</v>
          </cell>
          <cell r="S28">
            <v>12.5</v>
          </cell>
          <cell r="T28">
            <v>12.5</v>
          </cell>
          <cell r="AK28">
            <v>18</v>
          </cell>
          <cell r="AL28" t="str">
            <v>RICARDO SILVA SOUZA</v>
          </cell>
        </row>
        <row r="29">
          <cell r="A29" t="str">
            <v>HVI-3418</v>
          </cell>
          <cell r="B29">
            <v>12.15</v>
          </cell>
          <cell r="C29">
            <v>12.15</v>
          </cell>
          <cell r="D29">
            <v>12.15</v>
          </cell>
          <cell r="E29">
            <v>12.15</v>
          </cell>
          <cell r="F29">
            <v>12.15</v>
          </cell>
          <cell r="G29">
            <v>12.15</v>
          </cell>
          <cell r="H29">
            <v>12.15</v>
          </cell>
          <cell r="I29">
            <v>12.15</v>
          </cell>
          <cell r="J29">
            <v>12.15</v>
          </cell>
          <cell r="K29">
            <v>12.15</v>
          </cell>
          <cell r="L29">
            <v>12.15</v>
          </cell>
          <cell r="M29">
            <v>12.15</v>
          </cell>
          <cell r="N29">
            <v>12.15</v>
          </cell>
          <cell r="O29">
            <v>12.15</v>
          </cell>
          <cell r="P29">
            <v>12.15</v>
          </cell>
          <cell r="Q29">
            <v>12.15</v>
          </cell>
          <cell r="R29">
            <v>12.15</v>
          </cell>
          <cell r="S29">
            <v>12.15</v>
          </cell>
          <cell r="T29">
            <v>12.15</v>
          </cell>
          <cell r="AK29">
            <v>19</v>
          </cell>
          <cell r="AL29" t="str">
            <v>JOSÉ EDILSON AGRELA BARROSO</v>
          </cell>
        </row>
        <row r="30">
          <cell r="A30" t="str">
            <v>BWC-7096</v>
          </cell>
          <cell r="B30">
            <v>14</v>
          </cell>
          <cell r="C30">
            <v>14</v>
          </cell>
          <cell r="D30">
            <v>14</v>
          </cell>
          <cell r="E30">
            <v>14</v>
          </cell>
          <cell r="F30">
            <v>14</v>
          </cell>
          <cell r="G30">
            <v>14</v>
          </cell>
          <cell r="H30">
            <v>14</v>
          </cell>
          <cell r="I30">
            <v>14</v>
          </cell>
          <cell r="J30">
            <v>14</v>
          </cell>
          <cell r="K30">
            <v>14</v>
          </cell>
          <cell r="L30">
            <v>14</v>
          </cell>
          <cell r="M30">
            <v>14</v>
          </cell>
          <cell r="N30">
            <v>14</v>
          </cell>
          <cell r="O30">
            <v>14</v>
          </cell>
          <cell r="P30">
            <v>14</v>
          </cell>
          <cell r="Q30">
            <v>14</v>
          </cell>
          <cell r="R30">
            <v>14</v>
          </cell>
          <cell r="S30">
            <v>14</v>
          </cell>
          <cell r="T30">
            <v>14</v>
          </cell>
          <cell r="AK30">
            <v>20</v>
          </cell>
          <cell r="AL30" t="str">
            <v>JOSÉ FERREIRA MAIA</v>
          </cell>
        </row>
        <row r="31">
          <cell r="A31" t="str">
            <v>JTI-4264</v>
          </cell>
          <cell r="B31">
            <v>12.5</v>
          </cell>
          <cell r="C31">
            <v>12.5</v>
          </cell>
          <cell r="D31">
            <v>12.5</v>
          </cell>
          <cell r="E31">
            <v>12.5</v>
          </cell>
          <cell r="F31">
            <v>12.5</v>
          </cell>
          <cell r="G31">
            <v>12.5</v>
          </cell>
          <cell r="H31">
            <v>12.5</v>
          </cell>
          <cell r="I31">
            <v>12.5</v>
          </cell>
          <cell r="J31">
            <v>12.5</v>
          </cell>
          <cell r="K31">
            <v>12.5</v>
          </cell>
          <cell r="L31">
            <v>12.5</v>
          </cell>
          <cell r="M31">
            <v>12.5</v>
          </cell>
          <cell r="N31">
            <v>12.5</v>
          </cell>
          <cell r="O31">
            <v>12.5</v>
          </cell>
          <cell r="P31">
            <v>12.5</v>
          </cell>
          <cell r="Q31">
            <v>12.5</v>
          </cell>
          <cell r="R31">
            <v>12.5</v>
          </cell>
          <cell r="S31">
            <v>12.5</v>
          </cell>
          <cell r="T31">
            <v>12.5</v>
          </cell>
          <cell r="AK31">
            <v>21</v>
          </cell>
          <cell r="AL31" t="str">
            <v>MANUEL ALDACI ALVES MARTINS</v>
          </cell>
        </row>
        <row r="32">
          <cell r="A32" t="str">
            <v>MMV-5387</v>
          </cell>
          <cell r="B32">
            <v>13</v>
          </cell>
          <cell r="C32">
            <v>13</v>
          </cell>
          <cell r="D32">
            <v>13</v>
          </cell>
          <cell r="E32">
            <v>13</v>
          </cell>
          <cell r="F32">
            <v>13</v>
          </cell>
          <cell r="G32">
            <v>13</v>
          </cell>
          <cell r="H32">
            <v>13</v>
          </cell>
          <cell r="I32">
            <v>13</v>
          </cell>
          <cell r="J32">
            <v>13</v>
          </cell>
          <cell r="K32">
            <v>13</v>
          </cell>
          <cell r="L32">
            <v>13</v>
          </cell>
          <cell r="M32">
            <v>13</v>
          </cell>
          <cell r="N32">
            <v>13</v>
          </cell>
          <cell r="O32">
            <v>13</v>
          </cell>
          <cell r="P32">
            <v>13</v>
          </cell>
          <cell r="Q32">
            <v>13</v>
          </cell>
          <cell r="R32">
            <v>13</v>
          </cell>
          <cell r="S32">
            <v>13</v>
          </cell>
          <cell r="T32">
            <v>13</v>
          </cell>
          <cell r="AK32">
            <v>49</v>
          </cell>
          <cell r="AL32" t="str">
            <v>PAULINA ALVES DA SILVA FREIRE</v>
          </cell>
        </row>
        <row r="33">
          <cell r="A33" t="str">
            <v>HTY-2671</v>
          </cell>
          <cell r="B33">
            <v>12.2</v>
          </cell>
          <cell r="C33">
            <v>12.2</v>
          </cell>
          <cell r="D33">
            <v>12.2</v>
          </cell>
          <cell r="E33">
            <v>12.2</v>
          </cell>
          <cell r="F33">
            <v>12.2</v>
          </cell>
          <cell r="G33">
            <v>12.2</v>
          </cell>
          <cell r="H33">
            <v>12.2</v>
          </cell>
          <cell r="I33">
            <v>12.2</v>
          </cell>
          <cell r="J33">
            <v>12.2</v>
          </cell>
          <cell r="K33">
            <v>12.2</v>
          </cell>
          <cell r="L33">
            <v>12.2</v>
          </cell>
          <cell r="M33">
            <v>12.2</v>
          </cell>
          <cell r="N33">
            <v>12.2</v>
          </cell>
          <cell r="O33">
            <v>12.2</v>
          </cell>
          <cell r="P33">
            <v>12.2</v>
          </cell>
          <cell r="Q33">
            <v>12.2</v>
          </cell>
          <cell r="R33">
            <v>12.2</v>
          </cell>
          <cell r="S33">
            <v>12.2</v>
          </cell>
          <cell r="T33">
            <v>12.2</v>
          </cell>
          <cell r="AK33">
            <v>22</v>
          </cell>
          <cell r="AL33" t="str">
            <v>MANOEL ADALTO DA SILVA</v>
          </cell>
        </row>
        <row r="34">
          <cell r="A34" t="str">
            <v>HVR-2600</v>
          </cell>
          <cell r="B34">
            <v>12.1</v>
          </cell>
          <cell r="C34">
            <v>12.1</v>
          </cell>
          <cell r="D34">
            <v>12.1</v>
          </cell>
          <cell r="E34">
            <v>12.1</v>
          </cell>
          <cell r="F34">
            <v>12.1</v>
          </cell>
          <cell r="G34">
            <v>12.1</v>
          </cell>
          <cell r="H34">
            <v>12.1</v>
          </cell>
          <cell r="I34">
            <v>12.1</v>
          </cell>
          <cell r="J34">
            <v>12.1</v>
          </cell>
          <cell r="K34">
            <v>12.1</v>
          </cell>
          <cell r="L34">
            <v>12.1</v>
          </cell>
          <cell r="M34">
            <v>12.1</v>
          </cell>
          <cell r="N34">
            <v>12.1</v>
          </cell>
          <cell r="O34">
            <v>12.1</v>
          </cell>
          <cell r="P34">
            <v>12.1</v>
          </cell>
          <cell r="Q34">
            <v>12.1</v>
          </cell>
          <cell r="R34">
            <v>12.1</v>
          </cell>
          <cell r="S34">
            <v>12.1</v>
          </cell>
          <cell r="T34">
            <v>12.1</v>
          </cell>
          <cell r="AK34">
            <v>22</v>
          </cell>
          <cell r="AL34" t="str">
            <v>MANOEL ADALTO DA SILVA</v>
          </cell>
        </row>
        <row r="35">
          <cell r="A35" t="str">
            <v>LXL-5493</v>
          </cell>
          <cell r="B35">
            <v>13.2</v>
          </cell>
          <cell r="C35">
            <v>13.2</v>
          </cell>
          <cell r="D35">
            <v>13.2</v>
          </cell>
          <cell r="E35">
            <v>13.2</v>
          </cell>
          <cell r="F35">
            <v>13.2</v>
          </cell>
          <cell r="G35">
            <v>13.2</v>
          </cell>
          <cell r="H35">
            <v>13.2</v>
          </cell>
          <cell r="I35">
            <v>13.2</v>
          </cell>
          <cell r="J35">
            <v>13.2</v>
          </cell>
          <cell r="K35">
            <v>13.2</v>
          </cell>
          <cell r="L35">
            <v>13.2</v>
          </cell>
          <cell r="M35">
            <v>13.2</v>
          </cell>
          <cell r="N35">
            <v>13.2</v>
          </cell>
          <cell r="O35">
            <v>13.2</v>
          </cell>
          <cell r="P35">
            <v>13.2</v>
          </cell>
          <cell r="Q35">
            <v>13.2</v>
          </cell>
          <cell r="R35">
            <v>13.2</v>
          </cell>
          <cell r="S35">
            <v>13.2</v>
          </cell>
          <cell r="T35">
            <v>13.2</v>
          </cell>
          <cell r="AK35">
            <v>23</v>
          </cell>
          <cell r="AL35" t="str">
            <v>OSVALDO CAVALCANTE DE LIMA</v>
          </cell>
        </row>
        <row r="36">
          <cell r="A36" t="str">
            <v>AB-1277</v>
          </cell>
          <cell r="B36">
            <v>13.2</v>
          </cell>
          <cell r="C36">
            <v>13.2</v>
          </cell>
          <cell r="D36">
            <v>13.2</v>
          </cell>
          <cell r="E36">
            <v>13.2</v>
          </cell>
          <cell r="F36">
            <v>13.2</v>
          </cell>
          <cell r="G36">
            <v>13.2</v>
          </cell>
          <cell r="H36">
            <v>13.2</v>
          </cell>
          <cell r="I36">
            <v>13.2</v>
          </cell>
          <cell r="J36">
            <v>13.2</v>
          </cell>
          <cell r="K36">
            <v>13.2</v>
          </cell>
          <cell r="L36">
            <v>13.2</v>
          </cell>
          <cell r="M36">
            <v>13.2</v>
          </cell>
          <cell r="N36">
            <v>13.2</v>
          </cell>
          <cell r="O36">
            <v>13.2</v>
          </cell>
          <cell r="P36">
            <v>13.2</v>
          </cell>
          <cell r="Q36">
            <v>13.2</v>
          </cell>
          <cell r="R36">
            <v>13.2</v>
          </cell>
          <cell r="S36">
            <v>13.2</v>
          </cell>
          <cell r="T36">
            <v>13.2</v>
          </cell>
          <cell r="AK36">
            <v>30</v>
          </cell>
          <cell r="AL36" t="str">
            <v>CARLOS AUGUSTO DE SOUZA</v>
          </cell>
        </row>
        <row r="37">
          <cell r="A37" t="str">
            <v>HUK-3698</v>
          </cell>
          <cell r="B37">
            <v>12</v>
          </cell>
          <cell r="C37">
            <v>12</v>
          </cell>
          <cell r="D37">
            <v>12</v>
          </cell>
          <cell r="E37">
            <v>12</v>
          </cell>
          <cell r="F37">
            <v>12</v>
          </cell>
          <cell r="G37">
            <v>12</v>
          </cell>
          <cell r="H37">
            <v>12</v>
          </cell>
          <cell r="I37">
            <v>12</v>
          </cell>
          <cell r="J37">
            <v>12</v>
          </cell>
          <cell r="K37">
            <v>12</v>
          </cell>
          <cell r="L37">
            <v>12</v>
          </cell>
          <cell r="M37">
            <v>12</v>
          </cell>
          <cell r="N37">
            <v>12</v>
          </cell>
          <cell r="O37">
            <v>12</v>
          </cell>
          <cell r="P37">
            <v>12</v>
          </cell>
          <cell r="Q37">
            <v>12</v>
          </cell>
          <cell r="R37">
            <v>12</v>
          </cell>
          <cell r="S37">
            <v>12</v>
          </cell>
          <cell r="T37">
            <v>12</v>
          </cell>
          <cell r="AK37">
            <v>25</v>
          </cell>
          <cell r="AL37" t="str">
            <v>JOSÉ ARAÚJO RIBEIRO</v>
          </cell>
        </row>
        <row r="38">
          <cell r="A38" t="str">
            <v>HVK-5580</v>
          </cell>
          <cell r="B38">
            <v>12</v>
          </cell>
          <cell r="C38">
            <v>12</v>
          </cell>
          <cell r="D38">
            <v>12</v>
          </cell>
          <cell r="E38">
            <v>12</v>
          </cell>
          <cell r="F38">
            <v>12</v>
          </cell>
          <cell r="G38">
            <v>12</v>
          </cell>
          <cell r="H38">
            <v>12</v>
          </cell>
          <cell r="I38">
            <v>12</v>
          </cell>
          <cell r="J38">
            <v>12</v>
          </cell>
          <cell r="K38">
            <v>12</v>
          </cell>
          <cell r="L38">
            <v>12</v>
          </cell>
          <cell r="M38">
            <v>12</v>
          </cell>
          <cell r="N38">
            <v>12</v>
          </cell>
          <cell r="O38">
            <v>12</v>
          </cell>
          <cell r="P38">
            <v>12</v>
          </cell>
          <cell r="Q38">
            <v>12</v>
          </cell>
          <cell r="R38">
            <v>12</v>
          </cell>
          <cell r="S38">
            <v>12</v>
          </cell>
          <cell r="T38">
            <v>12</v>
          </cell>
          <cell r="AK38">
            <v>25</v>
          </cell>
          <cell r="AL38" t="str">
            <v>JOSÉ ARAÚJO RIBEIRO</v>
          </cell>
        </row>
        <row r="39">
          <cell r="A39" t="str">
            <v>JLC-4698</v>
          </cell>
          <cell r="B39">
            <v>15</v>
          </cell>
          <cell r="C39">
            <v>15</v>
          </cell>
          <cell r="D39">
            <v>15</v>
          </cell>
          <cell r="E39">
            <v>15</v>
          </cell>
          <cell r="F39">
            <v>15</v>
          </cell>
          <cell r="G39">
            <v>15</v>
          </cell>
          <cell r="H39">
            <v>15</v>
          </cell>
          <cell r="I39">
            <v>15</v>
          </cell>
          <cell r="J39">
            <v>15</v>
          </cell>
          <cell r="K39">
            <v>15</v>
          </cell>
          <cell r="L39">
            <v>15</v>
          </cell>
          <cell r="M39">
            <v>15</v>
          </cell>
          <cell r="N39">
            <v>15</v>
          </cell>
          <cell r="O39">
            <v>15</v>
          </cell>
          <cell r="P39">
            <v>15</v>
          </cell>
          <cell r="Q39">
            <v>15</v>
          </cell>
          <cell r="R39">
            <v>15</v>
          </cell>
          <cell r="S39">
            <v>15</v>
          </cell>
          <cell r="T39">
            <v>15</v>
          </cell>
          <cell r="AK39">
            <v>6</v>
          </cell>
          <cell r="AL39" t="str">
            <v>FRANCISCO SÉRGIO ARAÚJO</v>
          </cell>
        </row>
        <row r="40">
          <cell r="A40" t="str">
            <v>HVN-9718</v>
          </cell>
          <cell r="B40">
            <v>14</v>
          </cell>
          <cell r="C40">
            <v>14</v>
          </cell>
          <cell r="D40">
            <v>14</v>
          </cell>
          <cell r="E40">
            <v>14</v>
          </cell>
          <cell r="F40">
            <v>14</v>
          </cell>
          <cell r="G40">
            <v>14</v>
          </cell>
          <cell r="H40">
            <v>14</v>
          </cell>
          <cell r="I40">
            <v>14</v>
          </cell>
          <cell r="J40">
            <v>14</v>
          </cell>
          <cell r="K40">
            <v>14</v>
          </cell>
          <cell r="L40">
            <v>14</v>
          </cell>
          <cell r="M40">
            <v>14</v>
          </cell>
          <cell r="N40">
            <v>14</v>
          </cell>
          <cell r="O40">
            <v>14</v>
          </cell>
          <cell r="P40">
            <v>14</v>
          </cell>
          <cell r="Q40">
            <v>14</v>
          </cell>
          <cell r="R40">
            <v>14</v>
          </cell>
          <cell r="S40">
            <v>14</v>
          </cell>
          <cell r="T40">
            <v>14</v>
          </cell>
          <cell r="AK40">
            <v>26</v>
          </cell>
          <cell r="AL40" t="str">
            <v>PAULO DINIZ F. DO NASCIMENTO</v>
          </cell>
        </row>
        <row r="41">
          <cell r="A41" t="str">
            <v>KHR-0205</v>
          </cell>
          <cell r="B41">
            <v>12</v>
          </cell>
          <cell r="C41">
            <v>12</v>
          </cell>
          <cell r="D41">
            <v>12</v>
          </cell>
          <cell r="E41">
            <v>12</v>
          </cell>
          <cell r="F41">
            <v>12</v>
          </cell>
          <cell r="G41">
            <v>12</v>
          </cell>
          <cell r="H41">
            <v>12</v>
          </cell>
          <cell r="I41">
            <v>12</v>
          </cell>
          <cell r="J41">
            <v>12</v>
          </cell>
          <cell r="K41">
            <v>12</v>
          </cell>
          <cell r="L41">
            <v>12</v>
          </cell>
          <cell r="M41">
            <v>12</v>
          </cell>
          <cell r="N41">
            <v>12</v>
          </cell>
          <cell r="O41">
            <v>12</v>
          </cell>
          <cell r="P41">
            <v>12</v>
          </cell>
          <cell r="Q41">
            <v>12</v>
          </cell>
          <cell r="R41">
            <v>12</v>
          </cell>
          <cell r="S41">
            <v>12</v>
          </cell>
          <cell r="T41">
            <v>12</v>
          </cell>
          <cell r="AK41">
            <v>27</v>
          </cell>
          <cell r="AL41" t="str">
            <v>JOSÉ MAURICIO FERREIRA DOS SANTOS</v>
          </cell>
        </row>
        <row r="42">
          <cell r="A42" t="str">
            <v>XI-7909</v>
          </cell>
          <cell r="B42">
            <v>12</v>
          </cell>
          <cell r="C42">
            <v>12</v>
          </cell>
          <cell r="D42">
            <v>12</v>
          </cell>
          <cell r="E42">
            <v>12</v>
          </cell>
          <cell r="F42">
            <v>12</v>
          </cell>
          <cell r="G42">
            <v>12</v>
          </cell>
          <cell r="H42">
            <v>12</v>
          </cell>
          <cell r="I42">
            <v>12</v>
          </cell>
          <cell r="J42">
            <v>12</v>
          </cell>
          <cell r="K42">
            <v>12</v>
          </cell>
          <cell r="L42">
            <v>12</v>
          </cell>
          <cell r="M42">
            <v>12</v>
          </cell>
          <cell r="N42">
            <v>12</v>
          </cell>
          <cell r="O42">
            <v>12</v>
          </cell>
          <cell r="P42">
            <v>12</v>
          </cell>
          <cell r="Q42">
            <v>12</v>
          </cell>
          <cell r="R42">
            <v>12</v>
          </cell>
          <cell r="S42">
            <v>12</v>
          </cell>
          <cell r="T42">
            <v>12</v>
          </cell>
          <cell r="AK42">
            <v>29</v>
          </cell>
          <cell r="AL42" t="str">
            <v>FRANCISCO BEZERRA MAIA</v>
          </cell>
        </row>
        <row r="43">
          <cell r="A43" t="str">
            <v>BYE-0625</v>
          </cell>
          <cell r="B43">
            <v>12</v>
          </cell>
          <cell r="C43">
            <v>12</v>
          </cell>
          <cell r="D43">
            <v>12</v>
          </cell>
          <cell r="E43">
            <v>12</v>
          </cell>
          <cell r="F43">
            <v>12</v>
          </cell>
          <cell r="G43">
            <v>12</v>
          </cell>
          <cell r="H43">
            <v>12</v>
          </cell>
          <cell r="I43">
            <v>12</v>
          </cell>
          <cell r="J43">
            <v>12</v>
          </cell>
          <cell r="K43">
            <v>12</v>
          </cell>
          <cell r="L43">
            <v>12</v>
          </cell>
          <cell r="M43">
            <v>12</v>
          </cell>
          <cell r="N43">
            <v>12</v>
          </cell>
          <cell r="O43">
            <v>12</v>
          </cell>
          <cell r="P43">
            <v>12</v>
          </cell>
          <cell r="Q43">
            <v>12</v>
          </cell>
          <cell r="R43">
            <v>12</v>
          </cell>
          <cell r="S43">
            <v>12</v>
          </cell>
          <cell r="T43">
            <v>12</v>
          </cell>
          <cell r="AK43">
            <v>31</v>
          </cell>
          <cell r="AL43" t="str">
            <v>FRANCISCO GOMES DA SILVA</v>
          </cell>
        </row>
        <row r="44">
          <cell r="A44" t="str">
            <v>EO-5723</v>
          </cell>
          <cell r="B44">
            <v>13.2</v>
          </cell>
          <cell r="C44">
            <v>13.2</v>
          </cell>
          <cell r="D44">
            <v>13.2</v>
          </cell>
          <cell r="E44">
            <v>13.2</v>
          </cell>
          <cell r="F44">
            <v>13.2</v>
          </cell>
          <cell r="G44">
            <v>13.2</v>
          </cell>
          <cell r="H44">
            <v>13.2</v>
          </cell>
          <cell r="I44">
            <v>13.2</v>
          </cell>
          <cell r="J44">
            <v>13.2</v>
          </cell>
          <cell r="K44">
            <v>13.2</v>
          </cell>
          <cell r="L44">
            <v>13.2</v>
          </cell>
          <cell r="M44">
            <v>13.2</v>
          </cell>
          <cell r="N44">
            <v>13.2</v>
          </cell>
          <cell r="O44">
            <v>13.2</v>
          </cell>
          <cell r="P44">
            <v>13.2</v>
          </cell>
          <cell r="Q44">
            <v>13.2</v>
          </cell>
          <cell r="R44">
            <v>13.2</v>
          </cell>
          <cell r="S44">
            <v>13.2</v>
          </cell>
          <cell r="T44">
            <v>13.2</v>
          </cell>
          <cell r="AK44">
            <v>29</v>
          </cell>
          <cell r="AL44" t="str">
            <v>FRANCISCO BEZERRA MAIA</v>
          </cell>
        </row>
        <row r="45">
          <cell r="A45" t="str">
            <v>HVS-3252</v>
          </cell>
          <cell r="B45">
            <v>12.5</v>
          </cell>
          <cell r="C45">
            <v>12.5</v>
          </cell>
          <cell r="D45">
            <v>12.5</v>
          </cell>
          <cell r="E45">
            <v>12.5</v>
          </cell>
          <cell r="F45">
            <v>12.5</v>
          </cell>
          <cell r="G45">
            <v>12.5</v>
          </cell>
          <cell r="H45">
            <v>12.5</v>
          </cell>
          <cell r="I45">
            <v>12.5</v>
          </cell>
          <cell r="J45">
            <v>12.5</v>
          </cell>
          <cell r="K45">
            <v>12.5</v>
          </cell>
          <cell r="L45">
            <v>12.5</v>
          </cell>
          <cell r="M45">
            <v>12.5</v>
          </cell>
          <cell r="N45">
            <v>12.5</v>
          </cell>
          <cell r="O45">
            <v>12.5</v>
          </cell>
          <cell r="P45">
            <v>12.5</v>
          </cell>
          <cell r="Q45">
            <v>12.5</v>
          </cell>
          <cell r="R45">
            <v>12.5</v>
          </cell>
          <cell r="S45">
            <v>12.5</v>
          </cell>
          <cell r="T45">
            <v>12.5</v>
          </cell>
          <cell r="AK45">
            <v>32</v>
          </cell>
          <cell r="AL45" t="str">
            <v>FRANCISCO O DO NASCIMENTO BARROSO</v>
          </cell>
        </row>
        <row r="46">
          <cell r="A46" t="str">
            <v>HWL-1560</v>
          </cell>
          <cell r="B46">
            <v>14.5</v>
          </cell>
          <cell r="C46">
            <v>14.5</v>
          </cell>
          <cell r="D46">
            <v>14.5</v>
          </cell>
          <cell r="E46">
            <v>14.5</v>
          </cell>
          <cell r="F46">
            <v>14.5</v>
          </cell>
          <cell r="G46">
            <v>14.5</v>
          </cell>
          <cell r="H46">
            <v>14.5</v>
          </cell>
          <cell r="I46">
            <v>14.5</v>
          </cell>
          <cell r="J46">
            <v>14.5</v>
          </cell>
          <cell r="K46">
            <v>14.5</v>
          </cell>
          <cell r="L46">
            <v>14.5</v>
          </cell>
          <cell r="M46">
            <v>14.5</v>
          </cell>
          <cell r="N46">
            <v>14.5</v>
          </cell>
          <cell r="O46">
            <v>14.5</v>
          </cell>
          <cell r="P46">
            <v>14.5</v>
          </cell>
          <cell r="Q46">
            <v>14.5</v>
          </cell>
          <cell r="R46">
            <v>14.5</v>
          </cell>
          <cell r="S46">
            <v>14.5</v>
          </cell>
          <cell r="T46">
            <v>14.5</v>
          </cell>
          <cell r="AK46">
            <v>33</v>
          </cell>
          <cell r="AL46" t="str">
            <v>JOSÉ LUCIVANIO DA COSTA</v>
          </cell>
        </row>
        <row r="47">
          <cell r="A47" t="str">
            <v>HUS-0117</v>
          </cell>
          <cell r="B47">
            <v>12</v>
          </cell>
          <cell r="C47">
            <v>12</v>
          </cell>
          <cell r="D47">
            <v>12</v>
          </cell>
          <cell r="E47">
            <v>12</v>
          </cell>
          <cell r="F47">
            <v>12</v>
          </cell>
          <cell r="G47">
            <v>12</v>
          </cell>
          <cell r="H47">
            <v>12</v>
          </cell>
          <cell r="I47">
            <v>12</v>
          </cell>
          <cell r="J47">
            <v>12</v>
          </cell>
          <cell r="K47">
            <v>12</v>
          </cell>
          <cell r="L47">
            <v>12</v>
          </cell>
          <cell r="M47">
            <v>12</v>
          </cell>
          <cell r="N47">
            <v>12</v>
          </cell>
          <cell r="O47">
            <v>12</v>
          </cell>
          <cell r="P47">
            <v>12</v>
          </cell>
          <cell r="Q47">
            <v>12</v>
          </cell>
          <cell r="R47">
            <v>12</v>
          </cell>
          <cell r="S47">
            <v>12</v>
          </cell>
          <cell r="T47">
            <v>12</v>
          </cell>
          <cell r="AK47">
            <v>35</v>
          </cell>
          <cell r="AL47" t="str">
            <v>PEDRO VIEIRA DA SILVA</v>
          </cell>
        </row>
        <row r="48">
          <cell r="A48" t="str">
            <v>CEP-9713</v>
          </cell>
          <cell r="B48">
            <v>12</v>
          </cell>
          <cell r="C48">
            <v>12</v>
          </cell>
          <cell r="D48">
            <v>12</v>
          </cell>
          <cell r="E48">
            <v>12</v>
          </cell>
          <cell r="F48">
            <v>12</v>
          </cell>
          <cell r="G48">
            <v>12</v>
          </cell>
          <cell r="H48">
            <v>12</v>
          </cell>
          <cell r="I48">
            <v>12</v>
          </cell>
          <cell r="J48">
            <v>12</v>
          </cell>
          <cell r="K48">
            <v>12</v>
          </cell>
          <cell r="L48">
            <v>12</v>
          </cell>
          <cell r="M48">
            <v>12</v>
          </cell>
          <cell r="N48">
            <v>12</v>
          </cell>
          <cell r="O48">
            <v>12</v>
          </cell>
          <cell r="P48">
            <v>12</v>
          </cell>
          <cell r="Q48">
            <v>12</v>
          </cell>
          <cell r="R48">
            <v>12</v>
          </cell>
          <cell r="S48">
            <v>12</v>
          </cell>
          <cell r="T48">
            <v>12</v>
          </cell>
          <cell r="AK48">
            <v>36</v>
          </cell>
          <cell r="AL48" t="str">
            <v>FRANCISCO IVANILCE DE SOUZA LIMA</v>
          </cell>
        </row>
        <row r="49">
          <cell r="A49" t="str">
            <v>HVN-1458</v>
          </cell>
          <cell r="B49">
            <v>13</v>
          </cell>
          <cell r="C49">
            <v>13</v>
          </cell>
          <cell r="D49">
            <v>13</v>
          </cell>
          <cell r="E49">
            <v>13</v>
          </cell>
          <cell r="F49">
            <v>13</v>
          </cell>
          <cell r="G49">
            <v>13</v>
          </cell>
          <cell r="H49">
            <v>13</v>
          </cell>
          <cell r="I49">
            <v>13</v>
          </cell>
          <cell r="J49">
            <v>13</v>
          </cell>
          <cell r="K49">
            <v>13</v>
          </cell>
          <cell r="L49">
            <v>13</v>
          </cell>
          <cell r="M49">
            <v>13</v>
          </cell>
          <cell r="N49">
            <v>13</v>
          </cell>
          <cell r="O49">
            <v>13</v>
          </cell>
          <cell r="P49">
            <v>13</v>
          </cell>
          <cell r="Q49">
            <v>13</v>
          </cell>
          <cell r="R49">
            <v>13</v>
          </cell>
          <cell r="S49">
            <v>13</v>
          </cell>
          <cell r="T49">
            <v>13</v>
          </cell>
          <cell r="AK49">
            <v>84</v>
          </cell>
          <cell r="AL49" t="str">
            <v>MARIA LILIANE LIMA DIOGENES</v>
          </cell>
        </row>
        <row r="50">
          <cell r="A50" t="str">
            <v>MMV-5979</v>
          </cell>
          <cell r="B50">
            <v>12</v>
          </cell>
          <cell r="C50">
            <v>12</v>
          </cell>
          <cell r="D50">
            <v>12</v>
          </cell>
          <cell r="E50">
            <v>12</v>
          </cell>
          <cell r="F50">
            <v>12</v>
          </cell>
          <cell r="G50">
            <v>12</v>
          </cell>
          <cell r="H50">
            <v>12</v>
          </cell>
          <cell r="I50">
            <v>12</v>
          </cell>
          <cell r="J50">
            <v>12</v>
          </cell>
          <cell r="K50">
            <v>12</v>
          </cell>
          <cell r="L50">
            <v>12</v>
          </cell>
          <cell r="M50">
            <v>12</v>
          </cell>
          <cell r="N50">
            <v>12</v>
          </cell>
          <cell r="O50">
            <v>12</v>
          </cell>
          <cell r="P50">
            <v>12</v>
          </cell>
          <cell r="Q50">
            <v>12</v>
          </cell>
          <cell r="R50">
            <v>12</v>
          </cell>
          <cell r="S50">
            <v>12</v>
          </cell>
          <cell r="T50">
            <v>12</v>
          </cell>
          <cell r="AK50">
            <v>37</v>
          </cell>
          <cell r="AL50" t="str">
            <v>ADELMO MESSIAS MELO BARRO</v>
          </cell>
        </row>
        <row r="51">
          <cell r="A51" t="str">
            <v>LT-1700</v>
          </cell>
          <cell r="B51">
            <v>11</v>
          </cell>
          <cell r="C51">
            <v>11</v>
          </cell>
          <cell r="D51">
            <v>11</v>
          </cell>
          <cell r="E51">
            <v>11</v>
          </cell>
          <cell r="F51">
            <v>11</v>
          </cell>
          <cell r="G51">
            <v>11</v>
          </cell>
          <cell r="H51">
            <v>11</v>
          </cell>
          <cell r="I51">
            <v>11</v>
          </cell>
          <cell r="J51">
            <v>11</v>
          </cell>
          <cell r="K51">
            <v>11</v>
          </cell>
          <cell r="L51">
            <v>11</v>
          </cell>
          <cell r="M51">
            <v>11</v>
          </cell>
          <cell r="N51">
            <v>11</v>
          </cell>
          <cell r="O51">
            <v>11</v>
          </cell>
          <cell r="P51">
            <v>11</v>
          </cell>
          <cell r="Q51">
            <v>11</v>
          </cell>
          <cell r="R51">
            <v>11</v>
          </cell>
          <cell r="S51">
            <v>11</v>
          </cell>
          <cell r="T51">
            <v>11</v>
          </cell>
          <cell r="AK51">
            <v>37</v>
          </cell>
          <cell r="AL51" t="str">
            <v>ADELMO MESSIAS MELO BARRO</v>
          </cell>
        </row>
        <row r="52">
          <cell r="A52" t="str">
            <v>MNB-0746</v>
          </cell>
          <cell r="B52">
            <v>12</v>
          </cell>
          <cell r="C52">
            <v>12</v>
          </cell>
          <cell r="D52">
            <v>12</v>
          </cell>
          <cell r="E52">
            <v>12</v>
          </cell>
          <cell r="F52">
            <v>12</v>
          </cell>
          <cell r="G52">
            <v>12</v>
          </cell>
          <cell r="H52">
            <v>12</v>
          </cell>
          <cell r="I52">
            <v>12</v>
          </cell>
          <cell r="J52">
            <v>12</v>
          </cell>
          <cell r="K52">
            <v>12</v>
          </cell>
          <cell r="L52">
            <v>12</v>
          </cell>
          <cell r="M52">
            <v>12</v>
          </cell>
          <cell r="N52">
            <v>12</v>
          </cell>
          <cell r="O52">
            <v>12</v>
          </cell>
          <cell r="P52">
            <v>12</v>
          </cell>
          <cell r="Q52">
            <v>12</v>
          </cell>
          <cell r="R52">
            <v>12</v>
          </cell>
          <cell r="S52">
            <v>12</v>
          </cell>
          <cell r="T52">
            <v>12</v>
          </cell>
          <cell r="AK52">
            <v>38</v>
          </cell>
          <cell r="AL52" t="str">
            <v>LUCIANA MARIA DA SILVA</v>
          </cell>
        </row>
        <row r="53">
          <cell r="A53" t="str">
            <v>HUC-7862</v>
          </cell>
          <cell r="B53">
            <v>12</v>
          </cell>
          <cell r="C53">
            <v>12</v>
          </cell>
          <cell r="D53">
            <v>12</v>
          </cell>
          <cell r="E53">
            <v>12</v>
          </cell>
          <cell r="F53">
            <v>12</v>
          </cell>
          <cell r="G53">
            <v>12</v>
          </cell>
          <cell r="H53">
            <v>12</v>
          </cell>
          <cell r="I53">
            <v>12</v>
          </cell>
          <cell r="J53">
            <v>12</v>
          </cell>
          <cell r="K53">
            <v>12</v>
          </cell>
          <cell r="L53">
            <v>12</v>
          </cell>
          <cell r="M53">
            <v>12</v>
          </cell>
          <cell r="N53">
            <v>12</v>
          </cell>
          <cell r="O53">
            <v>12</v>
          </cell>
          <cell r="P53">
            <v>12</v>
          </cell>
          <cell r="Q53">
            <v>12</v>
          </cell>
          <cell r="R53">
            <v>12</v>
          </cell>
          <cell r="S53">
            <v>12</v>
          </cell>
          <cell r="T53">
            <v>12</v>
          </cell>
          <cell r="AK53">
            <v>39</v>
          </cell>
          <cell r="AL53" t="str">
            <v>JOSÉ ALVES JUNIOR</v>
          </cell>
        </row>
        <row r="54">
          <cell r="A54" t="str">
            <v>HVF-8339</v>
          </cell>
          <cell r="B54">
            <v>12</v>
          </cell>
          <cell r="C54">
            <v>12</v>
          </cell>
          <cell r="D54">
            <v>12</v>
          </cell>
          <cell r="E54">
            <v>12</v>
          </cell>
          <cell r="F54">
            <v>12</v>
          </cell>
          <cell r="G54">
            <v>12</v>
          </cell>
          <cell r="H54">
            <v>12</v>
          </cell>
          <cell r="I54">
            <v>12</v>
          </cell>
          <cell r="J54">
            <v>12</v>
          </cell>
          <cell r="K54">
            <v>12</v>
          </cell>
          <cell r="L54">
            <v>12</v>
          </cell>
          <cell r="M54">
            <v>12</v>
          </cell>
          <cell r="N54">
            <v>12</v>
          </cell>
          <cell r="O54">
            <v>12</v>
          </cell>
          <cell r="P54">
            <v>12</v>
          </cell>
          <cell r="Q54">
            <v>12</v>
          </cell>
          <cell r="R54">
            <v>12</v>
          </cell>
          <cell r="S54">
            <v>12</v>
          </cell>
          <cell r="T54">
            <v>12</v>
          </cell>
          <cell r="AK54">
            <v>40</v>
          </cell>
          <cell r="AL54" t="str">
            <v>JOSÉ IVAN DE OLIVEIRA ALVES</v>
          </cell>
        </row>
        <row r="55">
          <cell r="A55" t="str">
            <v>HUK-4839</v>
          </cell>
          <cell r="B55">
            <v>12.5</v>
          </cell>
          <cell r="C55">
            <v>12.5</v>
          </cell>
          <cell r="D55">
            <v>12.5</v>
          </cell>
          <cell r="E55">
            <v>12.5</v>
          </cell>
          <cell r="F55">
            <v>12.5</v>
          </cell>
          <cell r="G55">
            <v>12.5</v>
          </cell>
          <cell r="H55">
            <v>12.5</v>
          </cell>
          <cell r="I55">
            <v>12.5</v>
          </cell>
          <cell r="J55">
            <v>12.5</v>
          </cell>
          <cell r="K55">
            <v>12.5</v>
          </cell>
          <cell r="L55">
            <v>12.5</v>
          </cell>
          <cell r="M55">
            <v>12.5</v>
          </cell>
          <cell r="N55">
            <v>12.5</v>
          </cell>
          <cell r="O55">
            <v>12.5</v>
          </cell>
          <cell r="P55">
            <v>12.5</v>
          </cell>
          <cell r="Q55">
            <v>12.5</v>
          </cell>
          <cell r="R55">
            <v>12.5</v>
          </cell>
          <cell r="S55">
            <v>12.5</v>
          </cell>
          <cell r="T55">
            <v>12.5</v>
          </cell>
          <cell r="AK55">
            <v>41</v>
          </cell>
          <cell r="AL55" t="str">
            <v>MARIA LUCIA OLIVEIRA ALMEIDA LIMA</v>
          </cell>
        </row>
        <row r="56">
          <cell r="A56" t="str">
            <v>HUJ-6146</v>
          </cell>
          <cell r="B56">
            <v>13.5</v>
          </cell>
          <cell r="C56">
            <v>13.5</v>
          </cell>
          <cell r="D56">
            <v>13.5</v>
          </cell>
          <cell r="E56">
            <v>13.5</v>
          </cell>
          <cell r="F56">
            <v>13.5</v>
          </cell>
          <cell r="G56">
            <v>13.5</v>
          </cell>
          <cell r="H56">
            <v>13.5</v>
          </cell>
          <cell r="I56">
            <v>13.5</v>
          </cell>
          <cell r="J56">
            <v>13.5</v>
          </cell>
          <cell r="K56">
            <v>13.5</v>
          </cell>
          <cell r="L56">
            <v>13.5</v>
          </cell>
          <cell r="M56">
            <v>13.5</v>
          </cell>
          <cell r="N56">
            <v>13.5</v>
          </cell>
          <cell r="O56">
            <v>13.5</v>
          </cell>
          <cell r="P56">
            <v>13.5</v>
          </cell>
          <cell r="Q56">
            <v>13.5</v>
          </cell>
          <cell r="R56">
            <v>13.5</v>
          </cell>
          <cell r="S56">
            <v>13.5</v>
          </cell>
          <cell r="T56">
            <v>13.5</v>
          </cell>
          <cell r="AK56">
            <v>54</v>
          </cell>
          <cell r="AL56" t="str">
            <v>IVAN CARLOS PESENTE</v>
          </cell>
        </row>
        <row r="57">
          <cell r="A57" t="str">
            <v>JTC-6477</v>
          </cell>
          <cell r="B57">
            <v>11</v>
          </cell>
          <cell r="C57">
            <v>11</v>
          </cell>
          <cell r="D57">
            <v>11</v>
          </cell>
          <cell r="E57">
            <v>11</v>
          </cell>
          <cell r="F57">
            <v>11</v>
          </cell>
          <cell r="G57">
            <v>11</v>
          </cell>
          <cell r="H57">
            <v>11</v>
          </cell>
          <cell r="I57">
            <v>11</v>
          </cell>
          <cell r="J57">
            <v>11</v>
          </cell>
          <cell r="K57">
            <v>11</v>
          </cell>
          <cell r="L57">
            <v>11</v>
          </cell>
          <cell r="M57">
            <v>11</v>
          </cell>
          <cell r="N57">
            <v>11</v>
          </cell>
          <cell r="O57">
            <v>11</v>
          </cell>
          <cell r="P57">
            <v>11</v>
          </cell>
          <cell r="Q57">
            <v>11</v>
          </cell>
          <cell r="R57">
            <v>11</v>
          </cell>
          <cell r="S57">
            <v>11</v>
          </cell>
          <cell r="T57">
            <v>11</v>
          </cell>
          <cell r="AK57">
            <v>42</v>
          </cell>
          <cell r="AL57" t="str">
            <v>JOSÉ FERNANDO DOS SANTOS</v>
          </cell>
        </row>
        <row r="58">
          <cell r="A58" t="str">
            <v>HVB-8355</v>
          </cell>
          <cell r="B58">
            <v>12</v>
          </cell>
          <cell r="C58">
            <v>12</v>
          </cell>
          <cell r="D58">
            <v>12</v>
          </cell>
          <cell r="E58">
            <v>12</v>
          </cell>
          <cell r="F58">
            <v>12</v>
          </cell>
          <cell r="G58">
            <v>12</v>
          </cell>
          <cell r="H58">
            <v>12</v>
          </cell>
          <cell r="I58">
            <v>12</v>
          </cell>
          <cell r="J58">
            <v>12</v>
          </cell>
          <cell r="K58">
            <v>12</v>
          </cell>
          <cell r="L58">
            <v>12</v>
          </cell>
          <cell r="M58">
            <v>12</v>
          </cell>
          <cell r="N58">
            <v>12</v>
          </cell>
          <cell r="O58">
            <v>12</v>
          </cell>
          <cell r="P58">
            <v>12</v>
          </cell>
          <cell r="Q58">
            <v>12</v>
          </cell>
          <cell r="R58">
            <v>12</v>
          </cell>
          <cell r="S58">
            <v>12</v>
          </cell>
          <cell r="T58">
            <v>12</v>
          </cell>
          <cell r="AK58">
            <v>43</v>
          </cell>
          <cell r="AL58" t="str">
            <v>NINGUEM</v>
          </cell>
        </row>
        <row r="59">
          <cell r="A59" t="str">
            <v>HUC-5491</v>
          </cell>
          <cell r="B59">
            <v>12</v>
          </cell>
          <cell r="C59">
            <v>12</v>
          </cell>
          <cell r="D59">
            <v>12</v>
          </cell>
          <cell r="E59">
            <v>12</v>
          </cell>
          <cell r="F59">
            <v>12</v>
          </cell>
          <cell r="G59">
            <v>12</v>
          </cell>
          <cell r="H59">
            <v>12</v>
          </cell>
          <cell r="I59">
            <v>12</v>
          </cell>
          <cell r="J59">
            <v>12</v>
          </cell>
          <cell r="K59">
            <v>12</v>
          </cell>
          <cell r="L59">
            <v>12</v>
          </cell>
          <cell r="M59">
            <v>12</v>
          </cell>
          <cell r="N59">
            <v>12</v>
          </cell>
          <cell r="O59">
            <v>12</v>
          </cell>
          <cell r="P59">
            <v>12</v>
          </cell>
          <cell r="Q59">
            <v>12</v>
          </cell>
          <cell r="R59">
            <v>12</v>
          </cell>
          <cell r="S59">
            <v>12</v>
          </cell>
          <cell r="T59">
            <v>12</v>
          </cell>
          <cell r="AK59">
            <v>44</v>
          </cell>
          <cell r="AL59" t="str">
            <v>QUEM</v>
          </cell>
        </row>
        <row r="60">
          <cell r="A60" t="str">
            <v>HUQ-2455</v>
          </cell>
          <cell r="B60">
            <v>12</v>
          </cell>
          <cell r="C60">
            <v>12</v>
          </cell>
          <cell r="D60">
            <v>12</v>
          </cell>
          <cell r="E60">
            <v>12</v>
          </cell>
          <cell r="F60">
            <v>12</v>
          </cell>
          <cell r="G60">
            <v>12</v>
          </cell>
          <cell r="H60">
            <v>12</v>
          </cell>
          <cell r="I60">
            <v>12</v>
          </cell>
          <cell r="J60">
            <v>12</v>
          </cell>
          <cell r="K60">
            <v>12</v>
          </cell>
          <cell r="L60">
            <v>12</v>
          </cell>
          <cell r="M60">
            <v>12</v>
          </cell>
          <cell r="N60">
            <v>12</v>
          </cell>
          <cell r="O60">
            <v>12</v>
          </cell>
          <cell r="P60">
            <v>12</v>
          </cell>
          <cell r="Q60">
            <v>12</v>
          </cell>
          <cell r="R60">
            <v>12</v>
          </cell>
          <cell r="S60">
            <v>12</v>
          </cell>
          <cell r="T60">
            <v>12</v>
          </cell>
          <cell r="AK60">
            <v>45</v>
          </cell>
          <cell r="AL60" t="str">
            <v>FRANCISCO EPIFÁNIO FREIRE</v>
          </cell>
        </row>
        <row r="61">
          <cell r="A61" t="str">
            <v>KFD-0398</v>
          </cell>
          <cell r="B61">
            <v>12</v>
          </cell>
          <cell r="C61">
            <v>12</v>
          </cell>
          <cell r="D61">
            <v>12</v>
          </cell>
          <cell r="E61">
            <v>12</v>
          </cell>
          <cell r="F61">
            <v>12</v>
          </cell>
          <cell r="G61">
            <v>12</v>
          </cell>
          <cell r="H61">
            <v>12</v>
          </cell>
          <cell r="I61">
            <v>12</v>
          </cell>
          <cell r="J61">
            <v>12</v>
          </cell>
          <cell r="K61">
            <v>12</v>
          </cell>
          <cell r="L61">
            <v>12</v>
          </cell>
          <cell r="M61">
            <v>12</v>
          </cell>
          <cell r="N61">
            <v>12</v>
          </cell>
          <cell r="O61">
            <v>12</v>
          </cell>
          <cell r="P61">
            <v>12</v>
          </cell>
          <cell r="Q61">
            <v>12</v>
          </cell>
          <cell r="R61">
            <v>12</v>
          </cell>
          <cell r="S61">
            <v>12</v>
          </cell>
          <cell r="T61">
            <v>12</v>
          </cell>
          <cell r="AK61">
            <v>46</v>
          </cell>
          <cell r="AL61" t="str">
            <v>PAULO SERGIO DOS SANTOS</v>
          </cell>
        </row>
        <row r="62">
          <cell r="A62" t="str">
            <v>HVI-5408</v>
          </cell>
          <cell r="B62">
            <v>12</v>
          </cell>
          <cell r="C62">
            <v>12</v>
          </cell>
          <cell r="D62">
            <v>12</v>
          </cell>
          <cell r="E62">
            <v>12</v>
          </cell>
          <cell r="F62">
            <v>12</v>
          </cell>
          <cell r="G62">
            <v>12</v>
          </cell>
          <cell r="H62">
            <v>12</v>
          </cell>
          <cell r="I62">
            <v>12</v>
          </cell>
          <cell r="J62">
            <v>12</v>
          </cell>
          <cell r="K62">
            <v>12</v>
          </cell>
          <cell r="L62">
            <v>12</v>
          </cell>
          <cell r="M62">
            <v>12</v>
          </cell>
          <cell r="N62">
            <v>12</v>
          </cell>
          <cell r="O62">
            <v>12</v>
          </cell>
          <cell r="P62">
            <v>12</v>
          </cell>
          <cell r="Q62">
            <v>12</v>
          </cell>
          <cell r="R62">
            <v>12</v>
          </cell>
          <cell r="S62">
            <v>12</v>
          </cell>
          <cell r="T62">
            <v>12</v>
          </cell>
          <cell r="AK62">
            <v>47</v>
          </cell>
          <cell r="AL62" t="str">
            <v>ANTONIO CARLOS DO NASCIMENTO</v>
          </cell>
        </row>
        <row r="63">
          <cell r="A63" t="str">
            <v>HVJ-2856</v>
          </cell>
          <cell r="B63">
            <v>12.5</v>
          </cell>
          <cell r="C63">
            <v>12.5</v>
          </cell>
          <cell r="D63">
            <v>12.5</v>
          </cell>
          <cell r="E63">
            <v>12.5</v>
          </cell>
          <cell r="F63">
            <v>12.5</v>
          </cell>
          <cell r="G63">
            <v>12.5</v>
          </cell>
          <cell r="H63">
            <v>12.5</v>
          </cell>
          <cell r="I63">
            <v>12.5</v>
          </cell>
          <cell r="J63">
            <v>12.5</v>
          </cell>
          <cell r="K63">
            <v>12.5</v>
          </cell>
          <cell r="L63">
            <v>12.5</v>
          </cell>
          <cell r="M63">
            <v>12.5</v>
          </cell>
          <cell r="N63">
            <v>12.5</v>
          </cell>
          <cell r="O63">
            <v>12.5</v>
          </cell>
          <cell r="P63">
            <v>12.5</v>
          </cell>
          <cell r="Q63">
            <v>12.5</v>
          </cell>
          <cell r="R63">
            <v>12.5</v>
          </cell>
          <cell r="S63">
            <v>12.5</v>
          </cell>
          <cell r="T63">
            <v>12.5</v>
          </cell>
          <cell r="AK63">
            <v>48</v>
          </cell>
          <cell r="AL63" t="str">
            <v>ANTONIO MAURICIO SILVA</v>
          </cell>
        </row>
        <row r="64">
          <cell r="A64" t="str">
            <v>HVI-5738</v>
          </cell>
          <cell r="B64">
            <v>12.5</v>
          </cell>
          <cell r="C64">
            <v>12.5</v>
          </cell>
          <cell r="D64">
            <v>12.5</v>
          </cell>
          <cell r="E64">
            <v>12.5</v>
          </cell>
          <cell r="F64">
            <v>12.5</v>
          </cell>
          <cell r="G64">
            <v>12.5</v>
          </cell>
          <cell r="H64">
            <v>12.5</v>
          </cell>
          <cell r="I64">
            <v>12.5</v>
          </cell>
          <cell r="J64">
            <v>12.5</v>
          </cell>
          <cell r="K64">
            <v>12.5</v>
          </cell>
          <cell r="L64">
            <v>12.5</v>
          </cell>
          <cell r="M64">
            <v>12.5</v>
          </cell>
          <cell r="N64">
            <v>12.5</v>
          </cell>
          <cell r="O64">
            <v>12.5</v>
          </cell>
          <cell r="P64">
            <v>12.5</v>
          </cell>
          <cell r="Q64">
            <v>12.5</v>
          </cell>
          <cell r="R64">
            <v>12.5</v>
          </cell>
          <cell r="S64">
            <v>12.5</v>
          </cell>
          <cell r="T64">
            <v>12.5</v>
          </cell>
          <cell r="AK64">
            <v>50</v>
          </cell>
          <cell r="AL64" t="str">
            <v>FRANCISCO IVANILDO DE SOUZA LIMA</v>
          </cell>
        </row>
        <row r="65">
          <cell r="A65" t="str">
            <v>KFR-7694</v>
          </cell>
          <cell r="B65">
            <v>12</v>
          </cell>
          <cell r="C65">
            <v>12</v>
          </cell>
          <cell r="D65">
            <v>12</v>
          </cell>
          <cell r="E65">
            <v>12</v>
          </cell>
          <cell r="F65">
            <v>12</v>
          </cell>
          <cell r="G65">
            <v>12</v>
          </cell>
          <cell r="H65">
            <v>12</v>
          </cell>
          <cell r="I65">
            <v>12</v>
          </cell>
          <cell r="J65">
            <v>12</v>
          </cell>
          <cell r="K65">
            <v>12</v>
          </cell>
          <cell r="L65">
            <v>12</v>
          </cell>
          <cell r="M65">
            <v>12</v>
          </cell>
          <cell r="N65">
            <v>12</v>
          </cell>
          <cell r="O65">
            <v>12</v>
          </cell>
          <cell r="P65">
            <v>12</v>
          </cell>
          <cell r="Q65">
            <v>12</v>
          </cell>
          <cell r="R65">
            <v>12</v>
          </cell>
          <cell r="S65">
            <v>12</v>
          </cell>
          <cell r="T65">
            <v>12</v>
          </cell>
          <cell r="AK65">
            <v>27</v>
          </cell>
          <cell r="AL65" t="str">
            <v>JOSÉ MAURICIO FERREIRA DOS SANTOS</v>
          </cell>
        </row>
        <row r="66">
          <cell r="A66" t="str">
            <v>HVD-8940</v>
          </cell>
          <cell r="B66">
            <v>12</v>
          </cell>
          <cell r="C66">
            <v>12</v>
          </cell>
          <cell r="D66">
            <v>12</v>
          </cell>
          <cell r="E66">
            <v>12</v>
          </cell>
          <cell r="F66">
            <v>12</v>
          </cell>
          <cell r="G66">
            <v>12</v>
          </cell>
          <cell r="H66">
            <v>12</v>
          </cell>
          <cell r="I66">
            <v>12</v>
          </cell>
          <cell r="J66">
            <v>12</v>
          </cell>
          <cell r="K66">
            <v>12</v>
          </cell>
          <cell r="L66">
            <v>12</v>
          </cell>
          <cell r="M66">
            <v>12</v>
          </cell>
          <cell r="N66">
            <v>12</v>
          </cell>
          <cell r="O66">
            <v>12</v>
          </cell>
          <cell r="P66">
            <v>12</v>
          </cell>
          <cell r="Q66">
            <v>12</v>
          </cell>
          <cell r="R66">
            <v>12</v>
          </cell>
          <cell r="S66">
            <v>12</v>
          </cell>
          <cell r="T66">
            <v>12</v>
          </cell>
          <cell r="AK66">
            <v>51</v>
          </cell>
          <cell r="AL66" t="str">
            <v>JOSÉ JOSIVAL BARROS CAVALCANTE</v>
          </cell>
        </row>
        <row r="67">
          <cell r="A67" t="str">
            <v>HVI-3158</v>
          </cell>
          <cell r="B67">
            <v>12</v>
          </cell>
          <cell r="C67">
            <v>12</v>
          </cell>
          <cell r="D67">
            <v>12</v>
          </cell>
          <cell r="E67">
            <v>12</v>
          </cell>
          <cell r="F67">
            <v>12</v>
          </cell>
          <cell r="G67">
            <v>12</v>
          </cell>
          <cell r="H67">
            <v>12</v>
          </cell>
          <cell r="I67">
            <v>12</v>
          </cell>
          <cell r="J67">
            <v>12</v>
          </cell>
          <cell r="K67">
            <v>12</v>
          </cell>
          <cell r="L67">
            <v>12</v>
          </cell>
          <cell r="M67">
            <v>12</v>
          </cell>
          <cell r="N67">
            <v>12</v>
          </cell>
          <cell r="O67">
            <v>12</v>
          </cell>
          <cell r="P67">
            <v>12</v>
          </cell>
          <cell r="Q67">
            <v>12</v>
          </cell>
          <cell r="R67">
            <v>12</v>
          </cell>
          <cell r="S67">
            <v>12</v>
          </cell>
          <cell r="T67">
            <v>12</v>
          </cell>
          <cell r="AK67">
            <v>52</v>
          </cell>
          <cell r="AL67" t="str">
            <v>AUGUSTO CESAR CHAVES LEITÃO</v>
          </cell>
        </row>
        <row r="68">
          <cell r="A68" t="str">
            <v>HUG-7951</v>
          </cell>
          <cell r="B68">
            <v>13</v>
          </cell>
          <cell r="C68">
            <v>13</v>
          </cell>
          <cell r="D68">
            <v>13</v>
          </cell>
          <cell r="E68">
            <v>13</v>
          </cell>
          <cell r="F68">
            <v>13</v>
          </cell>
          <cell r="G68">
            <v>13</v>
          </cell>
          <cell r="H68">
            <v>13</v>
          </cell>
          <cell r="I68">
            <v>13</v>
          </cell>
          <cell r="J68">
            <v>13</v>
          </cell>
          <cell r="K68">
            <v>13</v>
          </cell>
          <cell r="L68">
            <v>13</v>
          </cell>
          <cell r="M68">
            <v>13</v>
          </cell>
          <cell r="N68">
            <v>13</v>
          </cell>
          <cell r="O68">
            <v>13</v>
          </cell>
          <cell r="P68">
            <v>13</v>
          </cell>
          <cell r="Q68">
            <v>13</v>
          </cell>
          <cell r="R68">
            <v>13</v>
          </cell>
          <cell r="S68">
            <v>13</v>
          </cell>
          <cell r="T68">
            <v>13</v>
          </cell>
          <cell r="AK68">
            <v>53</v>
          </cell>
          <cell r="AL68" t="str">
            <v>CONSTRUTORA IBIAPABA LTDA</v>
          </cell>
        </row>
        <row r="69">
          <cell r="A69" t="str">
            <v>HUO-8763</v>
          </cell>
          <cell r="B69">
            <v>12</v>
          </cell>
          <cell r="C69">
            <v>12</v>
          </cell>
          <cell r="D69">
            <v>12</v>
          </cell>
          <cell r="E69">
            <v>12</v>
          </cell>
          <cell r="F69">
            <v>12</v>
          </cell>
          <cell r="G69">
            <v>12</v>
          </cell>
          <cell r="H69">
            <v>12</v>
          </cell>
          <cell r="I69">
            <v>12</v>
          </cell>
          <cell r="J69">
            <v>12</v>
          </cell>
          <cell r="K69">
            <v>12</v>
          </cell>
          <cell r="L69">
            <v>12</v>
          </cell>
          <cell r="M69">
            <v>12</v>
          </cell>
          <cell r="N69">
            <v>12</v>
          </cell>
          <cell r="O69">
            <v>12</v>
          </cell>
          <cell r="P69">
            <v>12</v>
          </cell>
          <cell r="Q69">
            <v>12</v>
          </cell>
          <cell r="R69">
            <v>12</v>
          </cell>
          <cell r="S69">
            <v>12</v>
          </cell>
          <cell r="T69">
            <v>12</v>
          </cell>
          <cell r="AK69">
            <v>56</v>
          </cell>
          <cell r="AL69" t="str">
            <v>JOSÉ CLAUDENIR RICARDO DE QUEIROZ</v>
          </cell>
        </row>
        <row r="70">
          <cell r="A70" t="str">
            <v>AB-8798</v>
          </cell>
          <cell r="B70">
            <v>12</v>
          </cell>
          <cell r="C70">
            <v>12</v>
          </cell>
          <cell r="D70">
            <v>12</v>
          </cell>
          <cell r="E70">
            <v>12</v>
          </cell>
          <cell r="F70">
            <v>12</v>
          </cell>
          <cell r="G70">
            <v>12</v>
          </cell>
          <cell r="H70">
            <v>12</v>
          </cell>
          <cell r="I70">
            <v>12</v>
          </cell>
          <cell r="J70">
            <v>12</v>
          </cell>
          <cell r="K70">
            <v>12</v>
          </cell>
          <cell r="L70">
            <v>12</v>
          </cell>
          <cell r="M70">
            <v>12</v>
          </cell>
          <cell r="N70">
            <v>12</v>
          </cell>
          <cell r="O70">
            <v>12</v>
          </cell>
          <cell r="P70">
            <v>12</v>
          </cell>
          <cell r="Q70">
            <v>12</v>
          </cell>
          <cell r="R70">
            <v>12</v>
          </cell>
          <cell r="S70">
            <v>12</v>
          </cell>
          <cell r="T70">
            <v>12</v>
          </cell>
          <cell r="AK70">
            <v>57</v>
          </cell>
          <cell r="AL70" t="str">
            <v>JOILSON CARLOS ALVES BEZERRA</v>
          </cell>
        </row>
        <row r="71">
          <cell r="A71" t="str">
            <v>HUJ-7253</v>
          </cell>
          <cell r="B71">
            <v>12.5</v>
          </cell>
          <cell r="C71">
            <v>12.5</v>
          </cell>
          <cell r="D71">
            <v>12.5</v>
          </cell>
          <cell r="E71">
            <v>12.5</v>
          </cell>
          <cell r="F71">
            <v>12.5</v>
          </cell>
          <cell r="G71">
            <v>12.5</v>
          </cell>
          <cell r="H71">
            <v>12.5</v>
          </cell>
          <cell r="I71">
            <v>12.5</v>
          </cell>
          <cell r="J71">
            <v>12.5</v>
          </cell>
          <cell r="K71">
            <v>12.5</v>
          </cell>
          <cell r="L71">
            <v>12.5</v>
          </cell>
          <cell r="M71">
            <v>12.5</v>
          </cell>
          <cell r="N71">
            <v>12.5</v>
          </cell>
          <cell r="O71">
            <v>12.5</v>
          </cell>
          <cell r="P71">
            <v>12.5</v>
          </cell>
          <cell r="Q71">
            <v>12.5</v>
          </cell>
          <cell r="R71">
            <v>12.5</v>
          </cell>
          <cell r="S71">
            <v>12.5</v>
          </cell>
          <cell r="T71">
            <v>12.5</v>
          </cell>
          <cell r="AK71">
            <v>58</v>
          </cell>
          <cell r="AL71" t="str">
            <v>FRANCISCO CARMENIO BATISTA</v>
          </cell>
        </row>
        <row r="72">
          <cell r="A72" t="str">
            <v>HUS-1159</v>
          </cell>
          <cell r="B72">
            <v>12</v>
          </cell>
          <cell r="C72">
            <v>12</v>
          </cell>
          <cell r="D72">
            <v>12</v>
          </cell>
          <cell r="E72">
            <v>12</v>
          </cell>
          <cell r="F72">
            <v>12</v>
          </cell>
          <cell r="G72">
            <v>12</v>
          </cell>
          <cell r="H72">
            <v>12</v>
          </cell>
          <cell r="I72">
            <v>12</v>
          </cell>
          <cell r="J72">
            <v>12</v>
          </cell>
          <cell r="K72">
            <v>12</v>
          </cell>
          <cell r="L72">
            <v>12</v>
          </cell>
          <cell r="M72">
            <v>12</v>
          </cell>
          <cell r="N72">
            <v>12</v>
          </cell>
          <cell r="O72">
            <v>12</v>
          </cell>
          <cell r="P72">
            <v>12</v>
          </cell>
          <cell r="Q72">
            <v>12</v>
          </cell>
          <cell r="R72">
            <v>12</v>
          </cell>
          <cell r="S72">
            <v>12</v>
          </cell>
          <cell r="T72">
            <v>12</v>
          </cell>
          <cell r="AK72">
            <v>59</v>
          </cell>
          <cell r="AL72" t="str">
            <v>JOSÉ VIEIRA</v>
          </cell>
        </row>
        <row r="73">
          <cell r="A73" t="str">
            <v>HUV-8530</v>
          </cell>
          <cell r="B73">
            <v>11.5</v>
          </cell>
          <cell r="C73">
            <v>11.5</v>
          </cell>
          <cell r="D73">
            <v>11.5</v>
          </cell>
          <cell r="E73">
            <v>11.5</v>
          </cell>
          <cell r="F73">
            <v>11.5</v>
          </cell>
          <cell r="G73">
            <v>11.5</v>
          </cell>
          <cell r="H73">
            <v>11.5</v>
          </cell>
          <cell r="I73">
            <v>11.5</v>
          </cell>
          <cell r="J73">
            <v>11.5</v>
          </cell>
          <cell r="K73">
            <v>11.5</v>
          </cell>
          <cell r="L73">
            <v>11.5</v>
          </cell>
          <cell r="M73">
            <v>11.5</v>
          </cell>
          <cell r="N73">
            <v>11.5</v>
          </cell>
          <cell r="O73">
            <v>11.5</v>
          </cell>
          <cell r="P73">
            <v>11.5</v>
          </cell>
          <cell r="Q73">
            <v>11.5</v>
          </cell>
          <cell r="R73">
            <v>11.5</v>
          </cell>
          <cell r="S73">
            <v>11.5</v>
          </cell>
          <cell r="T73">
            <v>11.5</v>
          </cell>
          <cell r="AK73">
            <v>60</v>
          </cell>
          <cell r="AL73" t="str">
            <v>JAIRO WILSON COSTA</v>
          </cell>
        </row>
        <row r="74">
          <cell r="A74" t="str">
            <v>CBM-0597</v>
          </cell>
          <cell r="B74">
            <v>12</v>
          </cell>
          <cell r="C74">
            <v>12</v>
          </cell>
          <cell r="D74">
            <v>12</v>
          </cell>
          <cell r="E74">
            <v>12</v>
          </cell>
          <cell r="F74">
            <v>12</v>
          </cell>
          <cell r="G74">
            <v>12</v>
          </cell>
          <cell r="H74">
            <v>12</v>
          </cell>
          <cell r="I74">
            <v>12</v>
          </cell>
          <cell r="J74">
            <v>12</v>
          </cell>
          <cell r="K74">
            <v>12</v>
          </cell>
          <cell r="L74">
            <v>12</v>
          </cell>
          <cell r="M74">
            <v>12</v>
          </cell>
          <cell r="N74">
            <v>12</v>
          </cell>
          <cell r="O74">
            <v>12</v>
          </cell>
          <cell r="P74">
            <v>12</v>
          </cell>
          <cell r="Q74">
            <v>12</v>
          </cell>
          <cell r="R74">
            <v>12</v>
          </cell>
          <cell r="S74">
            <v>12</v>
          </cell>
          <cell r="T74">
            <v>12</v>
          </cell>
          <cell r="AK74">
            <v>61</v>
          </cell>
          <cell r="AL74" t="str">
            <v>ERMEL MONARI COSTA</v>
          </cell>
        </row>
        <row r="75">
          <cell r="A75" t="str">
            <v>HUF-5622</v>
          </cell>
          <cell r="B75">
            <v>12</v>
          </cell>
          <cell r="C75">
            <v>12</v>
          </cell>
          <cell r="D75">
            <v>12</v>
          </cell>
          <cell r="E75">
            <v>12</v>
          </cell>
          <cell r="F75">
            <v>12</v>
          </cell>
          <cell r="G75">
            <v>12</v>
          </cell>
          <cell r="H75">
            <v>12</v>
          </cell>
          <cell r="I75">
            <v>12</v>
          </cell>
          <cell r="J75">
            <v>12</v>
          </cell>
          <cell r="K75">
            <v>12</v>
          </cell>
          <cell r="L75">
            <v>12</v>
          </cell>
          <cell r="M75">
            <v>12</v>
          </cell>
          <cell r="N75">
            <v>12</v>
          </cell>
          <cell r="O75">
            <v>12</v>
          </cell>
          <cell r="P75">
            <v>12</v>
          </cell>
          <cell r="Q75">
            <v>12</v>
          </cell>
          <cell r="R75">
            <v>12</v>
          </cell>
          <cell r="S75">
            <v>12</v>
          </cell>
          <cell r="T75">
            <v>12</v>
          </cell>
          <cell r="AK75">
            <v>58</v>
          </cell>
          <cell r="AL75" t="str">
            <v>FRANCISCO CARMENIO BATISTA</v>
          </cell>
        </row>
        <row r="76">
          <cell r="A76" t="str">
            <v>HWL-0250</v>
          </cell>
          <cell r="B76">
            <v>12.3</v>
          </cell>
          <cell r="C76">
            <v>12.3</v>
          </cell>
          <cell r="D76">
            <v>12.3</v>
          </cell>
          <cell r="E76">
            <v>12.3</v>
          </cell>
          <cell r="F76">
            <v>12.3</v>
          </cell>
          <cell r="G76">
            <v>12.3</v>
          </cell>
          <cell r="H76">
            <v>12.3</v>
          </cell>
          <cell r="I76">
            <v>12.3</v>
          </cell>
          <cell r="J76">
            <v>12.3</v>
          </cell>
          <cell r="K76">
            <v>12.3</v>
          </cell>
          <cell r="L76">
            <v>12.3</v>
          </cell>
          <cell r="M76">
            <v>12.3</v>
          </cell>
          <cell r="N76">
            <v>12.3</v>
          </cell>
          <cell r="O76">
            <v>12.3</v>
          </cell>
          <cell r="P76">
            <v>12.3</v>
          </cell>
          <cell r="Q76">
            <v>12.3</v>
          </cell>
          <cell r="R76">
            <v>12.3</v>
          </cell>
          <cell r="S76">
            <v>12.3</v>
          </cell>
          <cell r="T76">
            <v>12.3</v>
          </cell>
          <cell r="AK76">
            <v>62</v>
          </cell>
          <cell r="AL76" t="str">
            <v>ZILTON PACHECO</v>
          </cell>
        </row>
        <row r="77">
          <cell r="A77" t="str">
            <v>HVB-0095</v>
          </cell>
          <cell r="B77">
            <v>12.5</v>
          </cell>
          <cell r="C77">
            <v>12.5</v>
          </cell>
          <cell r="D77">
            <v>12.5</v>
          </cell>
          <cell r="E77">
            <v>12.5</v>
          </cell>
          <cell r="F77">
            <v>12.5</v>
          </cell>
          <cell r="G77">
            <v>12.5</v>
          </cell>
          <cell r="H77">
            <v>12.5</v>
          </cell>
          <cell r="I77">
            <v>12.5</v>
          </cell>
          <cell r="J77">
            <v>12.5</v>
          </cell>
          <cell r="K77">
            <v>12.5</v>
          </cell>
          <cell r="L77">
            <v>12.5</v>
          </cell>
          <cell r="M77">
            <v>12.5</v>
          </cell>
          <cell r="N77">
            <v>12.5</v>
          </cell>
          <cell r="O77">
            <v>12.5</v>
          </cell>
          <cell r="P77">
            <v>12.5</v>
          </cell>
          <cell r="Q77">
            <v>12.5</v>
          </cell>
          <cell r="R77">
            <v>12.5</v>
          </cell>
          <cell r="S77">
            <v>12.5</v>
          </cell>
          <cell r="T77">
            <v>12.5</v>
          </cell>
          <cell r="AK77">
            <v>62</v>
          </cell>
          <cell r="AL77" t="str">
            <v>ZILTON PACHECO</v>
          </cell>
        </row>
        <row r="78">
          <cell r="A78" t="str">
            <v>JTE-2846</v>
          </cell>
          <cell r="B78">
            <v>12.5</v>
          </cell>
          <cell r="C78">
            <v>12.5</v>
          </cell>
          <cell r="D78">
            <v>12.5</v>
          </cell>
          <cell r="E78">
            <v>12.5</v>
          </cell>
          <cell r="F78">
            <v>12.5</v>
          </cell>
          <cell r="G78">
            <v>12.5</v>
          </cell>
          <cell r="H78">
            <v>12.5</v>
          </cell>
          <cell r="I78">
            <v>12.5</v>
          </cell>
          <cell r="J78">
            <v>12.5</v>
          </cell>
          <cell r="K78">
            <v>12.5</v>
          </cell>
          <cell r="L78">
            <v>12.5</v>
          </cell>
          <cell r="M78">
            <v>12.5</v>
          </cell>
          <cell r="N78">
            <v>12.5</v>
          </cell>
          <cell r="O78">
            <v>12.5</v>
          </cell>
          <cell r="P78">
            <v>12.5</v>
          </cell>
          <cell r="Q78">
            <v>12.5</v>
          </cell>
          <cell r="R78">
            <v>12.5</v>
          </cell>
          <cell r="S78">
            <v>12.5</v>
          </cell>
          <cell r="T78">
            <v>12.5</v>
          </cell>
          <cell r="AK78">
            <v>62</v>
          </cell>
          <cell r="AL78" t="str">
            <v>ZILTON PACHECO</v>
          </cell>
        </row>
        <row r="79">
          <cell r="A79" t="str">
            <v>HVN-1591</v>
          </cell>
          <cell r="B79">
            <v>13</v>
          </cell>
          <cell r="C79">
            <v>13</v>
          </cell>
          <cell r="D79">
            <v>13</v>
          </cell>
          <cell r="E79">
            <v>13</v>
          </cell>
          <cell r="F79">
            <v>13</v>
          </cell>
          <cell r="G79">
            <v>13</v>
          </cell>
          <cell r="H79">
            <v>13</v>
          </cell>
          <cell r="I79">
            <v>13</v>
          </cell>
          <cell r="J79">
            <v>13</v>
          </cell>
          <cell r="K79">
            <v>13</v>
          </cell>
          <cell r="L79">
            <v>13</v>
          </cell>
          <cell r="M79">
            <v>13</v>
          </cell>
          <cell r="N79">
            <v>13</v>
          </cell>
          <cell r="O79">
            <v>13</v>
          </cell>
          <cell r="P79">
            <v>13</v>
          </cell>
          <cell r="Q79">
            <v>13</v>
          </cell>
          <cell r="R79">
            <v>13</v>
          </cell>
          <cell r="S79">
            <v>13</v>
          </cell>
          <cell r="T79">
            <v>13</v>
          </cell>
          <cell r="AK79">
            <v>63</v>
          </cell>
          <cell r="AL79" t="str">
            <v>JOSÉ IVANILDO MIRANDA MATOS</v>
          </cell>
        </row>
        <row r="80">
          <cell r="A80" t="str">
            <v>HVB-7065</v>
          </cell>
          <cell r="B80">
            <v>12.5</v>
          </cell>
          <cell r="C80">
            <v>12.5</v>
          </cell>
          <cell r="D80">
            <v>12.5</v>
          </cell>
          <cell r="E80">
            <v>12.5</v>
          </cell>
          <cell r="F80">
            <v>12.5</v>
          </cell>
          <cell r="G80">
            <v>12.5</v>
          </cell>
          <cell r="H80">
            <v>12.5</v>
          </cell>
          <cell r="I80">
            <v>12.5</v>
          </cell>
          <cell r="J80">
            <v>12.5</v>
          </cell>
          <cell r="K80">
            <v>12.5</v>
          </cell>
          <cell r="L80">
            <v>12.5</v>
          </cell>
          <cell r="M80">
            <v>12.5</v>
          </cell>
          <cell r="N80">
            <v>12.5</v>
          </cell>
          <cell r="O80">
            <v>12.5</v>
          </cell>
          <cell r="P80">
            <v>12.5</v>
          </cell>
          <cell r="Q80">
            <v>12.5</v>
          </cell>
          <cell r="R80">
            <v>12.5</v>
          </cell>
          <cell r="S80">
            <v>12.5</v>
          </cell>
          <cell r="T80">
            <v>12.5</v>
          </cell>
          <cell r="AK80">
            <v>64</v>
          </cell>
          <cell r="AL80" t="str">
            <v>ROBERTO BARBOSA MOREIRA</v>
          </cell>
        </row>
        <row r="81">
          <cell r="A81" t="str">
            <v>HUH-2447</v>
          </cell>
          <cell r="B81">
            <v>12.3</v>
          </cell>
          <cell r="C81">
            <v>12.3</v>
          </cell>
          <cell r="D81">
            <v>12.3</v>
          </cell>
          <cell r="E81">
            <v>12.3</v>
          </cell>
          <cell r="F81">
            <v>12.3</v>
          </cell>
          <cell r="G81">
            <v>12.3</v>
          </cell>
          <cell r="H81">
            <v>12.3</v>
          </cell>
          <cell r="I81">
            <v>12.3</v>
          </cell>
          <cell r="J81">
            <v>12.3</v>
          </cell>
          <cell r="K81">
            <v>12.3</v>
          </cell>
          <cell r="L81">
            <v>12.3</v>
          </cell>
          <cell r="M81">
            <v>12.3</v>
          </cell>
          <cell r="N81">
            <v>12.3</v>
          </cell>
          <cell r="O81">
            <v>12.3</v>
          </cell>
          <cell r="P81">
            <v>12.3</v>
          </cell>
          <cell r="Q81">
            <v>12.3</v>
          </cell>
          <cell r="R81">
            <v>12.3</v>
          </cell>
          <cell r="S81">
            <v>12.3</v>
          </cell>
          <cell r="T81">
            <v>12.3</v>
          </cell>
          <cell r="AK81">
            <v>65</v>
          </cell>
          <cell r="AL81" t="str">
            <v>JOCIMAR SOUSA LIMA</v>
          </cell>
        </row>
        <row r="82">
          <cell r="A82" t="str">
            <v>HUL-7108</v>
          </cell>
          <cell r="B82">
            <v>12</v>
          </cell>
          <cell r="C82">
            <v>12</v>
          </cell>
          <cell r="D82">
            <v>12</v>
          </cell>
          <cell r="E82">
            <v>12</v>
          </cell>
          <cell r="F82">
            <v>12</v>
          </cell>
          <cell r="G82">
            <v>12</v>
          </cell>
          <cell r="H82">
            <v>12</v>
          </cell>
          <cell r="I82">
            <v>12</v>
          </cell>
          <cell r="J82">
            <v>12</v>
          </cell>
          <cell r="K82">
            <v>12</v>
          </cell>
          <cell r="L82">
            <v>12</v>
          </cell>
          <cell r="M82">
            <v>12</v>
          </cell>
          <cell r="N82">
            <v>12</v>
          </cell>
          <cell r="O82">
            <v>12</v>
          </cell>
          <cell r="P82">
            <v>12</v>
          </cell>
          <cell r="Q82">
            <v>12</v>
          </cell>
          <cell r="R82">
            <v>12</v>
          </cell>
          <cell r="S82">
            <v>12</v>
          </cell>
          <cell r="T82">
            <v>12</v>
          </cell>
          <cell r="AK82">
            <v>66</v>
          </cell>
          <cell r="AL82" t="str">
            <v xml:space="preserve">JOSÉ ITAMAR DAMASCENO BRAGA </v>
          </cell>
        </row>
        <row r="83">
          <cell r="A83" t="str">
            <v>MYT-0168</v>
          </cell>
          <cell r="B83">
            <v>13</v>
          </cell>
          <cell r="C83">
            <v>13</v>
          </cell>
          <cell r="D83">
            <v>13</v>
          </cell>
          <cell r="E83">
            <v>13</v>
          </cell>
          <cell r="F83">
            <v>13</v>
          </cell>
          <cell r="G83">
            <v>13</v>
          </cell>
          <cell r="H83">
            <v>13</v>
          </cell>
          <cell r="I83">
            <v>13</v>
          </cell>
          <cell r="J83">
            <v>13</v>
          </cell>
          <cell r="K83">
            <v>13</v>
          </cell>
          <cell r="L83">
            <v>13</v>
          </cell>
          <cell r="M83">
            <v>13</v>
          </cell>
          <cell r="N83">
            <v>13</v>
          </cell>
          <cell r="O83">
            <v>13</v>
          </cell>
          <cell r="P83">
            <v>13</v>
          </cell>
          <cell r="Q83">
            <v>13</v>
          </cell>
          <cell r="R83">
            <v>13</v>
          </cell>
          <cell r="S83">
            <v>13</v>
          </cell>
          <cell r="T83">
            <v>13</v>
          </cell>
          <cell r="AK83">
            <v>67</v>
          </cell>
          <cell r="AL83" t="str">
            <v>EINSTEIN MENDONÇA DE OLIVEIRA</v>
          </cell>
        </row>
        <row r="84">
          <cell r="A84" t="str">
            <v>JTU-1830</v>
          </cell>
          <cell r="B84">
            <v>13</v>
          </cell>
          <cell r="C84">
            <v>13</v>
          </cell>
          <cell r="D84">
            <v>13</v>
          </cell>
          <cell r="E84">
            <v>13</v>
          </cell>
          <cell r="F84">
            <v>13</v>
          </cell>
          <cell r="G84">
            <v>13</v>
          </cell>
          <cell r="H84">
            <v>13</v>
          </cell>
          <cell r="I84">
            <v>13</v>
          </cell>
          <cell r="J84">
            <v>13</v>
          </cell>
          <cell r="K84">
            <v>13</v>
          </cell>
          <cell r="L84">
            <v>13</v>
          </cell>
          <cell r="M84">
            <v>13</v>
          </cell>
          <cell r="N84">
            <v>13</v>
          </cell>
          <cell r="O84">
            <v>13</v>
          </cell>
          <cell r="P84">
            <v>13</v>
          </cell>
          <cell r="Q84">
            <v>13</v>
          </cell>
          <cell r="R84">
            <v>13</v>
          </cell>
          <cell r="S84">
            <v>13</v>
          </cell>
          <cell r="T84">
            <v>13</v>
          </cell>
          <cell r="AK84">
            <v>68</v>
          </cell>
          <cell r="AL84" t="str">
            <v>EDUARDO MARTINS DE SOUSA</v>
          </cell>
        </row>
        <row r="85">
          <cell r="A85" t="str">
            <v>HVI-3768</v>
          </cell>
          <cell r="B85">
            <v>12</v>
          </cell>
          <cell r="C85">
            <v>12</v>
          </cell>
          <cell r="D85">
            <v>12</v>
          </cell>
          <cell r="E85">
            <v>12</v>
          </cell>
          <cell r="F85">
            <v>12</v>
          </cell>
          <cell r="G85">
            <v>12</v>
          </cell>
          <cell r="H85">
            <v>12</v>
          </cell>
          <cell r="I85">
            <v>12</v>
          </cell>
          <cell r="J85">
            <v>12</v>
          </cell>
          <cell r="K85">
            <v>12</v>
          </cell>
          <cell r="L85">
            <v>12</v>
          </cell>
          <cell r="M85">
            <v>12</v>
          </cell>
          <cell r="N85">
            <v>12</v>
          </cell>
          <cell r="O85">
            <v>12</v>
          </cell>
          <cell r="P85">
            <v>12</v>
          </cell>
          <cell r="Q85">
            <v>12</v>
          </cell>
          <cell r="R85">
            <v>12</v>
          </cell>
          <cell r="S85">
            <v>12</v>
          </cell>
          <cell r="T85">
            <v>12</v>
          </cell>
          <cell r="AK85">
            <v>69</v>
          </cell>
          <cell r="AL85" t="str">
            <v>ANTONIO NILTON DE SOUZA CAVALCANTE</v>
          </cell>
        </row>
        <row r="86">
          <cell r="A86" t="str">
            <v>HVP-8337</v>
          </cell>
          <cell r="B86">
            <v>12</v>
          </cell>
          <cell r="C86">
            <v>12</v>
          </cell>
          <cell r="D86">
            <v>12</v>
          </cell>
          <cell r="E86">
            <v>12</v>
          </cell>
          <cell r="F86">
            <v>12</v>
          </cell>
          <cell r="G86">
            <v>12</v>
          </cell>
          <cell r="H86">
            <v>12</v>
          </cell>
          <cell r="I86">
            <v>12</v>
          </cell>
          <cell r="J86">
            <v>12</v>
          </cell>
          <cell r="K86">
            <v>12</v>
          </cell>
          <cell r="L86">
            <v>12</v>
          </cell>
          <cell r="M86">
            <v>12</v>
          </cell>
          <cell r="N86">
            <v>12</v>
          </cell>
          <cell r="O86">
            <v>12</v>
          </cell>
          <cell r="P86">
            <v>12</v>
          </cell>
          <cell r="Q86">
            <v>12</v>
          </cell>
          <cell r="R86">
            <v>12</v>
          </cell>
          <cell r="S86">
            <v>12</v>
          </cell>
          <cell r="T86">
            <v>12</v>
          </cell>
          <cell r="AK86">
            <v>70</v>
          </cell>
          <cell r="AL86" t="str">
            <v>JOSÉ NILSON FONTENELE ARAÚJO</v>
          </cell>
        </row>
        <row r="87">
          <cell r="A87" t="str">
            <v>HVI-9938</v>
          </cell>
          <cell r="B87">
            <v>11</v>
          </cell>
          <cell r="C87">
            <v>11</v>
          </cell>
          <cell r="D87">
            <v>11</v>
          </cell>
          <cell r="E87">
            <v>11</v>
          </cell>
          <cell r="F87">
            <v>11</v>
          </cell>
          <cell r="G87">
            <v>11</v>
          </cell>
          <cell r="H87">
            <v>11</v>
          </cell>
          <cell r="I87">
            <v>11</v>
          </cell>
          <cell r="J87">
            <v>11</v>
          </cell>
          <cell r="K87">
            <v>11</v>
          </cell>
          <cell r="L87">
            <v>11</v>
          </cell>
          <cell r="M87">
            <v>11</v>
          </cell>
          <cell r="N87">
            <v>11</v>
          </cell>
          <cell r="O87">
            <v>11</v>
          </cell>
          <cell r="P87">
            <v>11</v>
          </cell>
          <cell r="Q87">
            <v>11</v>
          </cell>
          <cell r="R87">
            <v>11</v>
          </cell>
          <cell r="S87">
            <v>11</v>
          </cell>
          <cell r="T87">
            <v>11</v>
          </cell>
          <cell r="AK87">
            <v>71</v>
          </cell>
          <cell r="AL87" t="str">
            <v>VALDEMIR JOSÉ DOS SANTOS</v>
          </cell>
        </row>
        <row r="88">
          <cell r="A88" t="str">
            <v>ADL-1779</v>
          </cell>
          <cell r="B88">
            <v>12</v>
          </cell>
          <cell r="C88">
            <v>12</v>
          </cell>
          <cell r="D88">
            <v>12</v>
          </cell>
          <cell r="E88">
            <v>12</v>
          </cell>
          <cell r="F88">
            <v>12</v>
          </cell>
          <cell r="G88">
            <v>12</v>
          </cell>
          <cell r="H88">
            <v>12</v>
          </cell>
          <cell r="I88">
            <v>12</v>
          </cell>
          <cell r="J88">
            <v>12</v>
          </cell>
          <cell r="K88">
            <v>12</v>
          </cell>
          <cell r="L88">
            <v>12</v>
          </cell>
          <cell r="M88">
            <v>12</v>
          </cell>
          <cell r="N88">
            <v>12</v>
          </cell>
          <cell r="O88">
            <v>12</v>
          </cell>
          <cell r="P88">
            <v>12</v>
          </cell>
          <cell r="Q88">
            <v>12</v>
          </cell>
          <cell r="R88">
            <v>12</v>
          </cell>
          <cell r="S88">
            <v>12</v>
          </cell>
          <cell r="T88">
            <v>12</v>
          </cell>
          <cell r="AK88">
            <v>72</v>
          </cell>
          <cell r="AL88" t="str">
            <v>JOSÉ MOREIRA NETO</v>
          </cell>
        </row>
        <row r="89">
          <cell r="A89" t="str">
            <v>HUX-1819</v>
          </cell>
          <cell r="B89">
            <v>12</v>
          </cell>
          <cell r="C89">
            <v>12</v>
          </cell>
          <cell r="D89">
            <v>12</v>
          </cell>
          <cell r="E89">
            <v>12</v>
          </cell>
          <cell r="F89">
            <v>12</v>
          </cell>
          <cell r="G89">
            <v>12</v>
          </cell>
          <cell r="H89">
            <v>12</v>
          </cell>
          <cell r="I89">
            <v>12</v>
          </cell>
          <cell r="J89">
            <v>12</v>
          </cell>
          <cell r="K89">
            <v>12</v>
          </cell>
          <cell r="L89">
            <v>12</v>
          </cell>
          <cell r="M89">
            <v>12</v>
          </cell>
          <cell r="N89">
            <v>12</v>
          </cell>
          <cell r="O89">
            <v>12</v>
          </cell>
          <cell r="P89">
            <v>12</v>
          </cell>
          <cell r="Q89">
            <v>12</v>
          </cell>
          <cell r="R89">
            <v>12</v>
          </cell>
          <cell r="S89">
            <v>12</v>
          </cell>
          <cell r="T89">
            <v>12</v>
          </cell>
          <cell r="AK89">
            <v>83</v>
          </cell>
          <cell r="AL89" t="str">
            <v>EUGENIA MARIA DA SILVA</v>
          </cell>
        </row>
        <row r="90">
          <cell r="A90" t="str">
            <v>HVB-5881</v>
          </cell>
          <cell r="AK90">
            <v>74</v>
          </cell>
          <cell r="AL90" t="str">
            <v>MEIRELES TRANSPORTES</v>
          </cell>
        </row>
        <row r="91">
          <cell r="A91" t="str">
            <v>HVR-5540</v>
          </cell>
          <cell r="AK91">
            <v>74</v>
          </cell>
          <cell r="AL91" t="str">
            <v>MEIRELES TRANSPORTES</v>
          </cell>
        </row>
        <row r="92">
          <cell r="A92" t="str">
            <v>LIL-2816</v>
          </cell>
          <cell r="B92">
            <v>12</v>
          </cell>
          <cell r="C92">
            <v>12</v>
          </cell>
          <cell r="D92">
            <v>12</v>
          </cell>
          <cell r="E92">
            <v>12</v>
          </cell>
          <cell r="F92">
            <v>12</v>
          </cell>
          <cell r="G92">
            <v>12</v>
          </cell>
          <cell r="H92">
            <v>12</v>
          </cell>
          <cell r="I92">
            <v>12</v>
          </cell>
          <cell r="J92">
            <v>12</v>
          </cell>
          <cell r="K92">
            <v>12</v>
          </cell>
          <cell r="L92">
            <v>12</v>
          </cell>
          <cell r="M92">
            <v>12</v>
          </cell>
          <cell r="N92">
            <v>12</v>
          </cell>
          <cell r="O92">
            <v>12</v>
          </cell>
          <cell r="P92">
            <v>12</v>
          </cell>
          <cell r="Q92">
            <v>12</v>
          </cell>
          <cell r="R92">
            <v>12</v>
          </cell>
          <cell r="S92">
            <v>12</v>
          </cell>
          <cell r="T92">
            <v>12</v>
          </cell>
          <cell r="AK92">
            <v>75</v>
          </cell>
          <cell r="AL92" t="str">
            <v>RONALDO FIGUEREDO LIMA</v>
          </cell>
        </row>
        <row r="93">
          <cell r="A93" t="str">
            <v>LHT-3151</v>
          </cell>
          <cell r="B93">
            <v>12</v>
          </cell>
          <cell r="C93">
            <v>12</v>
          </cell>
          <cell r="D93">
            <v>12</v>
          </cell>
          <cell r="E93">
            <v>12</v>
          </cell>
          <cell r="F93">
            <v>12</v>
          </cell>
          <cell r="G93">
            <v>12</v>
          </cell>
          <cell r="H93">
            <v>12</v>
          </cell>
          <cell r="I93">
            <v>12</v>
          </cell>
          <cell r="J93">
            <v>12</v>
          </cell>
          <cell r="K93">
            <v>12</v>
          </cell>
          <cell r="L93">
            <v>12</v>
          </cell>
          <cell r="M93">
            <v>12</v>
          </cell>
          <cell r="N93">
            <v>12</v>
          </cell>
          <cell r="O93">
            <v>12</v>
          </cell>
          <cell r="P93">
            <v>12</v>
          </cell>
          <cell r="Q93">
            <v>12</v>
          </cell>
          <cell r="R93">
            <v>12</v>
          </cell>
          <cell r="S93">
            <v>12</v>
          </cell>
          <cell r="T93">
            <v>12</v>
          </cell>
          <cell r="AK93">
            <v>76</v>
          </cell>
          <cell r="AL93" t="str">
            <v>FRANCISCO BATISTA DA SILVA</v>
          </cell>
        </row>
        <row r="94">
          <cell r="A94" t="str">
            <v>ABE-0860</v>
          </cell>
          <cell r="B94">
            <v>13</v>
          </cell>
          <cell r="C94">
            <v>13</v>
          </cell>
          <cell r="D94">
            <v>13</v>
          </cell>
          <cell r="E94">
            <v>13</v>
          </cell>
          <cell r="F94">
            <v>13</v>
          </cell>
          <cell r="G94">
            <v>13</v>
          </cell>
          <cell r="H94">
            <v>13</v>
          </cell>
          <cell r="I94">
            <v>13</v>
          </cell>
          <cell r="J94">
            <v>13</v>
          </cell>
          <cell r="K94">
            <v>13</v>
          </cell>
          <cell r="L94">
            <v>13</v>
          </cell>
          <cell r="M94">
            <v>13</v>
          </cell>
          <cell r="N94">
            <v>13</v>
          </cell>
          <cell r="O94">
            <v>13</v>
          </cell>
          <cell r="P94">
            <v>13</v>
          </cell>
          <cell r="Q94">
            <v>13</v>
          </cell>
          <cell r="R94">
            <v>13</v>
          </cell>
          <cell r="S94">
            <v>13</v>
          </cell>
          <cell r="T94">
            <v>13</v>
          </cell>
          <cell r="AK94">
            <v>77</v>
          </cell>
          <cell r="AL94" t="str">
            <v>SÉRGIO DA SILVA</v>
          </cell>
        </row>
        <row r="95">
          <cell r="A95" t="str">
            <v>BWQ-3354</v>
          </cell>
          <cell r="B95">
            <v>12</v>
          </cell>
          <cell r="C95">
            <v>12</v>
          </cell>
          <cell r="D95">
            <v>12</v>
          </cell>
          <cell r="E95">
            <v>12</v>
          </cell>
          <cell r="F95">
            <v>12</v>
          </cell>
          <cell r="G95">
            <v>12</v>
          </cell>
          <cell r="H95">
            <v>12</v>
          </cell>
          <cell r="I95">
            <v>12</v>
          </cell>
          <cell r="J95">
            <v>12</v>
          </cell>
          <cell r="K95">
            <v>12</v>
          </cell>
          <cell r="L95">
            <v>12</v>
          </cell>
          <cell r="M95">
            <v>12</v>
          </cell>
          <cell r="N95">
            <v>12</v>
          </cell>
          <cell r="O95">
            <v>12</v>
          </cell>
          <cell r="P95">
            <v>12</v>
          </cell>
          <cell r="Q95">
            <v>12</v>
          </cell>
          <cell r="R95">
            <v>12</v>
          </cell>
          <cell r="S95">
            <v>12</v>
          </cell>
          <cell r="T95">
            <v>12</v>
          </cell>
          <cell r="AK95">
            <v>77</v>
          </cell>
          <cell r="AL95" t="str">
            <v>SÉRGIO DA SILVA</v>
          </cell>
        </row>
        <row r="96">
          <cell r="A96" t="str">
            <v>HVR-1022</v>
          </cell>
          <cell r="B96">
            <v>13.5</v>
          </cell>
          <cell r="C96">
            <v>13.5</v>
          </cell>
          <cell r="D96">
            <v>13.5</v>
          </cell>
          <cell r="E96">
            <v>13.5</v>
          </cell>
          <cell r="F96">
            <v>13.5</v>
          </cell>
          <cell r="G96">
            <v>13.5</v>
          </cell>
          <cell r="H96">
            <v>13.5</v>
          </cell>
          <cell r="I96">
            <v>13.5</v>
          </cell>
          <cell r="J96">
            <v>13.5</v>
          </cell>
          <cell r="K96">
            <v>13.5</v>
          </cell>
          <cell r="L96">
            <v>13.5</v>
          </cell>
          <cell r="M96">
            <v>13.5</v>
          </cell>
          <cell r="N96">
            <v>13.5</v>
          </cell>
          <cell r="O96">
            <v>13.5</v>
          </cell>
          <cell r="P96">
            <v>13.5</v>
          </cell>
          <cell r="Q96">
            <v>13.5</v>
          </cell>
          <cell r="R96">
            <v>13.5</v>
          </cell>
          <cell r="S96">
            <v>13.5</v>
          </cell>
          <cell r="T96">
            <v>13.5</v>
          </cell>
          <cell r="AK96">
            <v>78</v>
          </cell>
          <cell r="AL96" t="str">
            <v>JOAQUIM LOPES DE MENEZES</v>
          </cell>
        </row>
        <row r="97">
          <cell r="A97" t="str">
            <v>HUS-0409</v>
          </cell>
          <cell r="AK97">
            <v>74</v>
          </cell>
          <cell r="AL97" t="str">
            <v>MEIRELES TRANSPORTES</v>
          </cell>
        </row>
        <row r="98">
          <cell r="A98" t="str">
            <v>HWA-2399</v>
          </cell>
          <cell r="B98">
            <v>12</v>
          </cell>
          <cell r="C98">
            <v>12</v>
          </cell>
          <cell r="D98">
            <v>12</v>
          </cell>
          <cell r="E98">
            <v>12</v>
          </cell>
          <cell r="F98">
            <v>12</v>
          </cell>
          <cell r="G98">
            <v>12</v>
          </cell>
          <cell r="H98">
            <v>12</v>
          </cell>
          <cell r="I98">
            <v>12</v>
          </cell>
          <cell r="J98">
            <v>12</v>
          </cell>
          <cell r="K98">
            <v>12</v>
          </cell>
          <cell r="L98">
            <v>12</v>
          </cell>
          <cell r="M98">
            <v>12</v>
          </cell>
          <cell r="N98">
            <v>12</v>
          </cell>
          <cell r="O98">
            <v>12</v>
          </cell>
          <cell r="P98">
            <v>12</v>
          </cell>
          <cell r="Q98">
            <v>12</v>
          </cell>
          <cell r="R98">
            <v>12</v>
          </cell>
          <cell r="S98">
            <v>12</v>
          </cell>
          <cell r="T98">
            <v>12</v>
          </cell>
          <cell r="AK98">
            <v>78</v>
          </cell>
          <cell r="AL98" t="str">
            <v>JOAQUIM LOPES DE MENEZES</v>
          </cell>
        </row>
        <row r="99">
          <cell r="A99" t="str">
            <v>IAV-4533</v>
          </cell>
          <cell r="B99">
            <v>13</v>
          </cell>
          <cell r="C99">
            <v>13</v>
          </cell>
          <cell r="D99">
            <v>13</v>
          </cell>
          <cell r="E99">
            <v>13</v>
          </cell>
          <cell r="F99">
            <v>13</v>
          </cell>
          <cell r="G99">
            <v>13</v>
          </cell>
          <cell r="H99">
            <v>13</v>
          </cell>
          <cell r="I99">
            <v>13</v>
          </cell>
          <cell r="J99">
            <v>13</v>
          </cell>
          <cell r="K99">
            <v>13</v>
          </cell>
          <cell r="L99">
            <v>13</v>
          </cell>
          <cell r="M99">
            <v>13</v>
          </cell>
          <cell r="N99">
            <v>13</v>
          </cell>
          <cell r="O99">
            <v>13</v>
          </cell>
          <cell r="P99">
            <v>13</v>
          </cell>
          <cell r="Q99">
            <v>13</v>
          </cell>
          <cell r="R99">
            <v>13</v>
          </cell>
          <cell r="S99">
            <v>13</v>
          </cell>
          <cell r="T99">
            <v>13</v>
          </cell>
          <cell r="AK99">
            <v>79</v>
          </cell>
          <cell r="AL99" t="str">
            <v>LUIZ CARLOS DE QUEIROZ LIMA</v>
          </cell>
        </row>
        <row r="100">
          <cell r="A100" t="str">
            <v>HOO-3826</v>
          </cell>
          <cell r="B100">
            <v>13.5</v>
          </cell>
          <cell r="C100">
            <v>13.5</v>
          </cell>
          <cell r="D100">
            <v>13.5</v>
          </cell>
          <cell r="E100">
            <v>13.5</v>
          </cell>
          <cell r="F100">
            <v>13.5</v>
          </cell>
          <cell r="G100">
            <v>13.5</v>
          </cell>
          <cell r="H100">
            <v>13.5</v>
          </cell>
          <cell r="I100">
            <v>13.5</v>
          </cell>
          <cell r="J100">
            <v>13.5</v>
          </cell>
          <cell r="K100">
            <v>13.5</v>
          </cell>
          <cell r="L100">
            <v>13.5</v>
          </cell>
          <cell r="M100">
            <v>13.5</v>
          </cell>
          <cell r="N100">
            <v>13.5</v>
          </cell>
          <cell r="O100">
            <v>13.5</v>
          </cell>
          <cell r="P100">
            <v>13.5</v>
          </cell>
          <cell r="Q100">
            <v>13.5</v>
          </cell>
          <cell r="R100">
            <v>13.5</v>
          </cell>
          <cell r="S100">
            <v>13.5</v>
          </cell>
          <cell r="T100">
            <v>13.5</v>
          </cell>
          <cell r="AK100">
            <v>80</v>
          </cell>
          <cell r="AL100" t="str">
            <v>EDIVAL PEREIRA LIMA</v>
          </cell>
        </row>
        <row r="101">
          <cell r="A101" t="str">
            <v>HWC-9018</v>
          </cell>
          <cell r="B101">
            <v>12.5</v>
          </cell>
          <cell r="C101">
            <v>12.5</v>
          </cell>
          <cell r="D101">
            <v>12.5</v>
          </cell>
          <cell r="E101">
            <v>12.5</v>
          </cell>
          <cell r="F101">
            <v>12.5</v>
          </cell>
          <cell r="G101">
            <v>12.5</v>
          </cell>
          <cell r="H101">
            <v>12.5</v>
          </cell>
          <cell r="I101">
            <v>12.5</v>
          </cell>
          <cell r="J101">
            <v>12.5</v>
          </cell>
          <cell r="K101">
            <v>12.5</v>
          </cell>
          <cell r="L101">
            <v>12.5</v>
          </cell>
          <cell r="M101">
            <v>12.5</v>
          </cell>
          <cell r="N101">
            <v>12.5</v>
          </cell>
          <cell r="O101">
            <v>12.5</v>
          </cell>
          <cell r="P101">
            <v>12.5</v>
          </cell>
          <cell r="Q101">
            <v>12.5</v>
          </cell>
          <cell r="R101">
            <v>12.5</v>
          </cell>
          <cell r="S101">
            <v>12.5</v>
          </cell>
          <cell r="T101">
            <v>12.5</v>
          </cell>
          <cell r="AK101">
            <v>81</v>
          </cell>
          <cell r="AL101" t="str">
            <v>FRANCISCO ALVES LUCAS FILHO</v>
          </cell>
        </row>
        <row r="102">
          <cell r="A102" t="str">
            <v>HUJ-1018</v>
          </cell>
          <cell r="B102">
            <v>12</v>
          </cell>
          <cell r="C102">
            <v>12</v>
          </cell>
          <cell r="D102">
            <v>12</v>
          </cell>
          <cell r="E102">
            <v>12</v>
          </cell>
          <cell r="F102">
            <v>12</v>
          </cell>
          <cell r="G102">
            <v>12</v>
          </cell>
          <cell r="H102">
            <v>12</v>
          </cell>
          <cell r="I102">
            <v>12</v>
          </cell>
          <cell r="J102">
            <v>12</v>
          </cell>
          <cell r="K102">
            <v>12</v>
          </cell>
          <cell r="L102">
            <v>12</v>
          </cell>
          <cell r="M102">
            <v>12</v>
          </cell>
          <cell r="N102">
            <v>12</v>
          </cell>
          <cell r="O102">
            <v>12</v>
          </cell>
          <cell r="P102">
            <v>12</v>
          </cell>
          <cell r="Q102">
            <v>12</v>
          </cell>
          <cell r="R102">
            <v>12</v>
          </cell>
          <cell r="S102">
            <v>12</v>
          </cell>
          <cell r="T102">
            <v>12</v>
          </cell>
          <cell r="AK102">
            <v>73</v>
          </cell>
          <cell r="AL102" t="str">
            <v>TARCISIO  FERREIRA PIMENTEL FILHO</v>
          </cell>
        </row>
        <row r="103">
          <cell r="A103" t="str">
            <v>JTG-5832</v>
          </cell>
          <cell r="B103">
            <v>13</v>
          </cell>
          <cell r="C103">
            <v>13</v>
          </cell>
          <cell r="D103">
            <v>13</v>
          </cell>
          <cell r="E103">
            <v>13</v>
          </cell>
          <cell r="F103">
            <v>13</v>
          </cell>
          <cell r="G103">
            <v>13</v>
          </cell>
          <cell r="H103">
            <v>13</v>
          </cell>
          <cell r="I103">
            <v>13</v>
          </cell>
          <cell r="J103">
            <v>13</v>
          </cell>
          <cell r="K103">
            <v>13</v>
          </cell>
          <cell r="L103">
            <v>13</v>
          </cell>
          <cell r="M103">
            <v>13</v>
          </cell>
          <cell r="N103">
            <v>13</v>
          </cell>
          <cell r="O103">
            <v>13</v>
          </cell>
          <cell r="P103">
            <v>13</v>
          </cell>
          <cell r="Q103">
            <v>13</v>
          </cell>
          <cell r="R103">
            <v>13</v>
          </cell>
          <cell r="S103">
            <v>13</v>
          </cell>
          <cell r="T103">
            <v>13</v>
          </cell>
          <cell r="AK103">
            <v>82</v>
          </cell>
          <cell r="AL103" t="str">
            <v>RICARDO SILVA SOUZA</v>
          </cell>
        </row>
        <row r="104">
          <cell r="A104" t="str">
            <v>ATS-0071</v>
          </cell>
          <cell r="B104">
            <v>14.6</v>
          </cell>
          <cell r="C104">
            <v>14.6</v>
          </cell>
          <cell r="D104">
            <v>14.6</v>
          </cell>
          <cell r="E104">
            <v>14.6</v>
          </cell>
          <cell r="F104">
            <v>14.6</v>
          </cell>
          <cell r="G104">
            <v>14.6</v>
          </cell>
          <cell r="H104">
            <v>14.6</v>
          </cell>
          <cell r="I104">
            <v>14.6</v>
          </cell>
          <cell r="J104">
            <v>14.6</v>
          </cell>
          <cell r="K104">
            <v>14.6</v>
          </cell>
          <cell r="L104">
            <v>14.6</v>
          </cell>
          <cell r="M104">
            <v>14.6</v>
          </cell>
          <cell r="N104">
            <v>14.6</v>
          </cell>
          <cell r="O104">
            <v>14.6</v>
          </cell>
          <cell r="P104">
            <v>14.6</v>
          </cell>
          <cell r="Q104">
            <v>14.6</v>
          </cell>
          <cell r="R104">
            <v>14.6</v>
          </cell>
          <cell r="S104">
            <v>14.6</v>
          </cell>
          <cell r="T104">
            <v>14.6</v>
          </cell>
          <cell r="AK104">
            <v>77</v>
          </cell>
          <cell r="AL104" t="str">
            <v>SÉRGIO DA SILVA</v>
          </cell>
        </row>
        <row r="105">
          <cell r="A105" t="str">
            <v>LYH-8295</v>
          </cell>
          <cell r="B105">
            <v>16</v>
          </cell>
          <cell r="C105">
            <v>16</v>
          </cell>
          <cell r="D105">
            <v>16</v>
          </cell>
          <cell r="E105">
            <v>16</v>
          </cell>
          <cell r="F105">
            <v>16</v>
          </cell>
          <cell r="G105">
            <v>16</v>
          </cell>
          <cell r="H105">
            <v>16</v>
          </cell>
          <cell r="I105">
            <v>16</v>
          </cell>
          <cell r="J105">
            <v>16</v>
          </cell>
          <cell r="K105">
            <v>16</v>
          </cell>
          <cell r="L105">
            <v>16</v>
          </cell>
          <cell r="M105">
            <v>16</v>
          </cell>
          <cell r="N105">
            <v>16</v>
          </cell>
          <cell r="O105">
            <v>16</v>
          </cell>
          <cell r="P105">
            <v>16</v>
          </cell>
          <cell r="Q105">
            <v>16</v>
          </cell>
          <cell r="R105">
            <v>16</v>
          </cell>
          <cell r="S105">
            <v>16</v>
          </cell>
          <cell r="T105">
            <v>16</v>
          </cell>
          <cell r="AK105">
            <v>85</v>
          </cell>
          <cell r="AL105" t="str">
            <v>VIVALDO MEDEIROS</v>
          </cell>
        </row>
        <row r="106">
          <cell r="A106" t="str">
            <v>ACX-5170</v>
          </cell>
          <cell r="B106">
            <v>15.5</v>
          </cell>
          <cell r="C106">
            <v>15.5</v>
          </cell>
          <cell r="D106">
            <v>15.5</v>
          </cell>
          <cell r="E106">
            <v>15.5</v>
          </cell>
          <cell r="F106">
            <v>15.5</v>
          </cell>
          <cell r="G106">
            <v>15.5</v>
          </cell>
          <cell r="H106">
            <v>15.5</v>
          </cell>
          <cell r="I106">
            <v>15.5</v>
          </cell>
          <cell r="J106">
            <v>15.5</v>
          </cell>
          <cell r="K106">
            <v>15.5</v>
          </cell>
          <cell r="L106">
            <v>15.5</v>
          </cell>
          <cell r="M106">
            <v>15.5</v>
          </cell>
          <cell r="N106">
            <v>15.5</v>
          </cell>
          <cell r="O106">
            <v>15.5</v>
          </cell>
          <cell r="P106">
            <v>15.5</v>
          </cell>
          <cell r="Q106">
            <v>15.5</v>
          </cell>
          <cell r="R106">
            <v>15.5</v>
          </cell>
          <cell r="S106">
            <v>15.5</v>
          </cell>
          <cell r="T106">
            <v>15.5</v>
          </cell>
          <cell r="AK106">
            <v>86</v>
          </cell>
          <cell r="AL106" t="str">
            <v>ENOCK ISMAEL DE SOUSA FILHO</v>
          </cell>
        </row>
        <row r="107">
          <cell r="A107" t="str">
            <v>BWB-0283</v>
          </cell>
          <cell r="B107">
            <v>12</v>
          </cell>
          <cell r="C107">
            <v>12</v>
          </cell>
          <cell r="D107">
            <v>12</v>
          </cell>
          <cell r="E107">
            <v>12</v>
          </cell>
          <cell r="F107">
            <v>12</v>
          </cell>
          <cell r="G107">
            <v>12</v>
          </cell>
          <cell r="H107">
            <v>12</v>
          </cell>
          <cell r="I107">
            <v>12</v>
          </cell>
          <cell r="J107">
            <v>12</v>
          </cell>
          <cell r="K107">
            <v>12</v>
          </cell>
          <cell r="L107">
            <v>12</v>
          </cell>
          <cell r="M107">
            <v>12</v>
          </cell>
          <cell r="N107">
            <v>12</v>
          </cell>
          <cell r="O107">
            <v>12</v>
          </cell>
          <cell r="P107">
            <v>12</v>
          </cell>
          <cell r="Q107">
            <v>12</v>
          </cell>
          <cell r="R107">
            <v>12</v>
          </cell>
          <cell r="S107">
            <v>12</v>
          </cell>
          <cell r="T107">
            <v>12</v>
          </cell>
          <cell r="AK107">
            <v>78</v>
          </cell>
          <cell r="AL107" t="str">
            <v>JOAQUIM LOPES DE MENEZES</v>
          </cell>
        </row>
        <row r="108">
          <cell r="A108" t="str">
            <v>BXF-3218</v>
          </cell>
          <cell r="B108">
            <v>13</v>
          </cell>
          <cell r="C108">
            <v>13</v>
          </cell>
          <cell r="D108">
            <v>13</v>
          </cell>
          <cell r="E108">
            <v>13</v>
          </cell>
          <cell r="F108">
            <v>13</v>
          </cell>
          <cell r="G108">
            <v>13</v>
          </cell>
          <cell r="H108">
            <v>13</v>
          </cell>
          <cell r="I108">
            <v>13</v>
          </cell>
          <cell r="J108">
            <v>13</v>
          </cell>
          <cell r="K108">
            <v>13</v>
          </cell>
          <cell r="L108">
            <v>13</v>
          </cell>
          <cell r="M108">
            <v>13</v>
          </cell>
          <cell r="N108">
            <v>13</v>
          </cell>
          <cell r="O108">
            <v>13</v>
          </cell>
          <cell r="P108">
            <v>13</v>
          </cell>
          <cell r="Q108">
            <v>13</v>
          </cell>
          <cell r="R108">
            <v>13</v>
          </cell>
          <cell r="S108">
            <v>13</v>
          </cell>
          <cell r="T108">
            <v>13</v>
          </cell>
          <cell r="AK108">
            <v>87</v>
          </cell>
          <cell r="AL108" t="str">
            <v>FRANCISCO HOLANDA DE ARAÚJO</v>
          </cell>
        </row>
        <row r="109">
          <cell r="A109" t="str">
            <v>HVB-5285</v>
          </cell>
          <cell r="B109">
            <v>12</v>
          </cell>
          <cell r="C109">
            <v>12</v>
          </cell>
          <cell r="D109">
            <v>12</v>
          </cell>
          <cell r="E109">
            <v>12</v>
          </cell>
          <cell r="F109">
            <v>12</v>
          </cell>
          <cell r="G109">
            <v>12</v>
          </cell>
          <cell r="H109">
            <v>12</v>
          </cell>
          <cell r="I109">
            <v>12</v>
          </cell>
          <cell r="J109">
            <v>12</v>
          </cell>
          <cell r="K109">
            <v>12</v>
          </cell>
          <cell r="L109">
            <v>12</v>
          </cell>
          <cell r="M109">
            <v>12</v>
          </cell>
          <cell r="N109">
            <v>12</v>
          </cell>
          <cell r="O109">
            <v>12</v>
          </cell>
          <cell r="P109">
            <v>12</v>
          </cell>
          <cell r="Q109">
            <v>12</v>
          </cell>
          <cell r="R109">
            <v>12</v>
          </cell>
          <cell r="S109">
            <v>12</v>
          </cell>
          <cell r="T109">
            <v>12</v>
          </cell>
          <cell r="AK109">
            <v>88</v>
          </cell>
          <cell r="AL109" t="str">
            <v>AMADEU GLADSTONE CATUNDA</v>
          </cell>
        </row>
        <row r="110">
          <cell r="A110" t="str">
            <v>HVJ-0126</v>
          </cell>
          <cell r="B110">
            <v>12.5</v>
          </cell>
          <cell r="C110">
            <v>12.5</v>
          </cell>
          <cell r="D110">
            <v>12.5</v>
          </cell>
          <cell r="E110">
            <v>12.5</v>
          </cell>
          <cell r="F110">
            <v>12.5</v>
          </cell>
          <cell r="G110">
            <v>12.5</v>
          </cell>
          <cell r="H110">
            <v>12.5</v>
          </cell>
          <cell r="I110">
            <v>12.5</v>
          </cell>
          <cell r="J110">
            <v>12.5</v>
          </cell>
          <cell r="K110">
            <v>12.5</v>
          </cell>
          <cell r="L110">
            <v>12.5</v>
          </cell>
          <cell r="M110">
            <v>12.5</v>
          </cell>
          <cell r="N110">
            <v>12.5</v>
          </cell>
          <cell r="O110">
            <v>12.5</v>
          </cell>
          <cell r="P110">
            <v>12.5</v>
          </cell>
          <cell r="Q110">
            <v>12.5</v>
          </cell>
          <cell r="R110">
            <v>12.5</v>
          </cell>
          <cell r="S110">
            <v>12.5</v>
          </cell>
          <cell r="T110">
            <v>12.5</v>
          </cell>
          <cell r="AK110">
            <v>89</v>
          </cell>
          <cell r="AL110" t="str">
            <v>LUCIANA LAVOR GAMA</v>
          </cell>
        </row>
        <row r="111">
          <cell r="A111" t="str">
            <v>MXJ-9307</v>
          </cell>
          <cell r="B111">
            <v>11.5</v>
          </cell>
          <cell r="C111">
            <v>11.5</v>
          </cell>
          <cell r="D111">
            <v>11.5</v>
          </cell>
          <cell r="E111">
            <v>11.5</v>
          </cell>
          <cell r="F111">
            <v>11.5</v>
          </cell>
          <cell r="G111">
            <v>11.5</v>
          </cell>
          <cell r="H111">
            <v>11.5</v>
          </cell>
          <cell r="I111">
            <v>11.5</v>
          </cell>
          <cell r="J111">
            <v>11.5</v>
          </cell>
          <cell r="K111">
            <v>11.5</v>
          </cell>
          <cell r="L111">
            <v>11.5</v>
          </cell>
          <cell r="M111">
            <v>11.5</v>
          </cell>
          <cell r="N111">
            <v>11.5</v>
          </cell>
          <cell r="O111">
            <v>11.5</v>
          </cell>
          <cell r="P111">
            <v>11.5</v>
          </cell>
          <cell r="Q111">
            <v>11.5</v>
          </cell>
          <cell r="R111">
            <v>11.5</v>
          </cell>
          <cell r="S111">
            <v>11.5</v>
          </cell>
          <cell r="T111">
            <v>11.5</v>
          </cell>
          <cell r="AK111">
            <v>90</v>
          </cell>
          <cell r="AL111" t="str">
            <v>JOSÉ MILTON TELES ALMEIDA</v>
          </cell>
        </row>
        <row r="112">
          <cell r="A112" t="str">
            <v>JMM-3329</v>
          </cell>
          <cell r="B112">
            <v>12</v>
          </cell>
          <cell r="C112">
            <v>12</v>
          </cell>
          <cell r="D112">
            <v>12</v>
          </cell>
          <cell r="E112">
            <v>12</v>
          </cell>
          <cell r="F112">
            <v>12</v>
          </cell>
          <cell r="G112">
            <v>12</v>
          </cell>
          <cell r="H112">
            <v>12</v>
          </cell>
          <cell r="I112">
            <v>12</v>
          </cell>
          <cell r="J112">
            <v>12</v>
          </cell>
          <cell r="K112">
            <v>12</v>
          </cell>
          <cell r="L112">
            <v>12</v>
          </cell>
          <cell r="M112">
            <v>12</v>
          </cell>
          <cell r="N112">
            <v>12</v>
          </cell>
          <cell r="O112">
            <v>12</v>
          </cell>
          <cell r="P112">
            <v>12</v>
          </cell>
          <cell r="Q112">
            <v>12</v>
          </cell>
          <cell r="R112">
            <v>12</v>
          </cell>
          <cell r="S112">
            <v>12</v>
          </cell>
          <cell r="T112">
            <v>12</v>
          </cell>
          <cell r="AK112" t="str">
            <v>106</v>
          </cell>
          <cell r="AL112" t="str">
            <v>RICARDO VALERIANO SERTÃO DA SILVA</v>
          </cell>
        </row>
        <row r="113">
          <cell r="A113" t="str">
            <v>KBH-6601</v>
          </cell>
          <cell r="B113">
            <v>15</v>
          </cell>
          <cell r="C113">
            <v>15</v>
          </cell>
          <cell r="D113">
            <v>15</v>
          </cell>
          <cell r="E113">
            <v>15</v>
          </cell>
          <cell r="F113">
            <v>15</v>
          </cell>
          <cell r="G113">
            <v>15</v>
          </cell>
          <cell r="H113">
            <v>15</v>
          </cell>
          <cell r="I113">
            <v>15</v>
          </cell>
          <cell r="J113">
            <v>15</v>
          </cell>
          <cell r="K113">
            <v>15</v>
          </cell>
          <cell r="L113">
            <v>15</v>
          </cell>
          <cell r="M113">
            <v>15</v>
          </cell>
          <cell r="N113">
            <v>15</v>
          </cell>
          <cell r="O113">
            <v>15</v>
          </cell>
          <cell r="P113">
            <v>15</v>
          </cell>
          <cell r="Q113">
            <v>15</v>
          </cell>
          <cell r="R113">
            <v>15</v>
          </cell>
          <cell r="S113">
            <v>15</v>
          </cell>
          <cell r="T113">
            <v>15</v>
          </cell>
          <cell r="AK113" t="str">
            <v>92</v>
          </cell>
          <cell r="AL113" t="str">
            <v>ELIO PIRES REGO</v>
          </cell>
        </row>
        <row r="114">
          <cell r="A114" t="str">
            <v>LXY-3210</v>
          </cell>
          <cell r="B114">
            <v>12.3</v>
          </cell>
          <cell r="C114">
            <v>12.3</v>
          </cell>
          <cell r="D114">
            <v>12.3</v>
          </cell>
          <cell r="E114">
            <v>12.3</v>
          </cell>
          <cell r="F114">
            <v>12.3</v>
          </cell>
          <cell r="G114">
            <v>12.3</v>
          </cell>
          <cell r="H114">
            <v>12.3</v>
          </cell>
          <cell r="I114">
            <v>12.3</v>
          </cell>
          <cell r="J114">
            <v>12.3</v>
          </cell>
          <cell r="K114">
            <v>12.3</v>
          </cell>
          <cell r="L114">
            <v>12.3</v>
          </cell>
          <cell r="M114">
            <v>12.3</v>
          </cell>
          <cell r="N114">
            <v>12.3</v>
          </cell>
          <cell r="O114">
            <v>12.3</v>
          </cell>
          <cell r="P114">
            <v>12.3</v>
          </cell>
          <cell r="Q114">
            <v>12.3</v>
          </cell>
          <cell r="R114">
            <v>12.3</v>
          </cell>
          <cell r="S114">
            <v>12.3</v>
          </cell>
          <cell r="T114">
            <v>12.3</v>
          </cell>
          <cell r="AK114">
            <v>13</v>
          </cell>
          <cell r="AL114" t="str">
            <v>JOÃO SOARES MACHADO</v>
          </cell>
        </row>
        <row r="115">
          <cell r="A115" t="str">
            <v>AAU-3946</v>
          </cell>
          <cell r="B115">
            <v>14.5</v>
          </cell>
          <cell r="C115">
            <v>14.5</v>
          </cell>
          <cell r="D115">
            <v>14.5</v>
          </cell>
          <cell r="E115">
            <v>14.5</v>
          </cell>
          <cell r="F115">
            <v>14.5</v>
          </cell>
          <cell r="G115">
            <v>14.5</v>
          </cell>
          <cell r="H115">
            <v>14.5</v>
          </cell>
          <cell r="I115">
            <v>14.5</v>
          </cell>
          <cell r="J115">
            <v>14.5</v>
          </cell>
          <cell r="K115">
            <v>14.5</v>
          </cell>
          <cell r="L115">
            <v>14.5</v>
          </cell>
          <cell r="M115">
            <v>14.5</v>
          </cell>
          <cell r="N115">
            <v>14.5</v>
          </cell>
          <cell r="O115">
            <v>14.5</v>
          </cell>
          <cell r="P115">
            <v>14.5</v>
          </cell>
          <cell r="Q115">
            <v>14.5</v>
          </cell>
          <cell r="R115">
            <v>14.5</v>
          </cell>
          <cell r="S115">
            <v>14.5</v>
          </cell>
          <cell r="T115">
            <v>14.5</v>
          </cell>
          <cell r="AK115" t="str">
            <v>94</v>
          </cell>
          <cell r="AL115" t="str">
            <v>RAIMUNDO MARTINS DE SOUZA</v>
          </cell>
        </row>
        <row r="116">
          <cell r="A116" t="str">
            <v>JLD-9831</v>
          </cell>
          <cell r="B116">
            <v>17</v>
          </cell>
          <cell r="C116">
            <v>17</v>
          </cell>
          <cell r="D116">
            <v>17</v>
          </cell>
          <cell r="E116">
            <v>17</v>
          </cell>
          <cell r="F116">
            <v>17</v>
          </cell>
          <cell r="G116">
            <v>17</v>
          </cell>
          <cell r="H116">
            <v>17</v>
          </cell>
          <cell r="I116">
            <v>17</v>
          </cell>
          <cell r="J116">
            <v>17</v>
          </cell>
          <cell r="K116">
            <v>17</v>
          </cell>
          <cell r="L116">
            <v>17</v>
          </cell>
          <cell r="M116">
            <v>17</v>
          </cell>
          <cell r="N116">
            <v>17</v>
          </cell>
          <cell r="O116">
            <v>17</v>
          </cell>
          <cell r="P116">
            <v>17</v>
          </cell>
          <cell r="Q116">
            <v>17</v>
          </cell>
          <cell r="R116">
            <v>17</v>
          </cell>
          <cell r="S116">
            <v>17</v>
          </cell>
          <cell r="T116">
            <v>17</v>
          </cell>
          <cell r="AK116">
            <v>91</v>
          </cell>
          <cell r="AL116" t="str">
            <v>CARLOS ANTONIO RODRIGUES DA SILVA</v>
          </cell>
        </row>
        <row r="117">
          <cell r="A117" t="str">
            <v>GL-8224</v>
          </cell>
          <cell r="B117">
            <v>13</v>
          </cell>
          <cell r="C117">
            <v>13</v>
          </cell>
          <cell r="D117">
            <v>13</v>
          </cell>
          <cell r="E117">
            <v>13</v>
          </cell>
          <cell r="F117">
            <v>13</v>
          </cell>
          <cell r="G117">
            <v>13</v>
          </cell>
          <cell r="H117">
            <v>13</v>
          </cell>
          <cell r="I117">
            <v>13</v>
          </cell>
          <cell r="J117">
            <v>13</v>
          </cell>
          <cell r="K117">
            <v>13</v>
          </cell>
          <cell r="L117">
            <v>13</v>
          </cell>
          <cell r="M117">
            <v>13</v>
          </cell>
          <cell r="N117">
            <v>13</v>
          </cell>
          <cell r="O117">
            <v>13</v>
          </cell>
          <cell r="P117">
            <v>13</v>
          </cell>
          <cell r="Q117">
            <v>13</v>
          </cell>
          <cell r="R117">
            <v>13</v>
          </cell>
          <cell r="S117">
            <v>13</v>
          </cell>
          <cell r="T117">
            <v>13</v>
          </cell>
          <cell r="AK117" t="str">
            <v>107</v>
          </cell>
          <cell r="AL117" t="str">
            <v>VITOR PINHEIRO DOS SANTOS</v>
          </cell>
        </row>
        <row r="118">
          <cell r="A118" t="str">
            <v>HVN-0311</v>
          </cell>
          <cell r="B118">
            <v>12</v>
          </cell>
          <cell r="C118">
            <v>12</v>
          </cell>
          <cell r="D118">
            <v>12</v>
          </cell>
          <cell r="E118">
            <v>12</v>
          </cell>
          <cell r="F118">
            <v>12</v>
          </cell>
          <cell r="G118">
            <v>12</v>
          </cell>
          <cell r="H118">
            <v>12</v>
          </cell>
          <cell r="I118">
            <v>12</v>
          </cell>
          <cell r="J118">
            <v>12</v>
          </cell>
          <cell r="K118">
            <v>12</v>
          </cell>
          <cell r="L118">
            <v>12</v>
          </cell>
          <cell r="M118">
            <v>12</v>
          </cell>
          <cell r="N118">
            <v>12</v>
          </cell>
          <cell r="O118">
            <v>12</v>
          </cell>
          <cell r="P118">
            <v>12</v>
          </cell>
          <cell r="Q118">
            <v>12</v>
          </cell>
          <cell r="R118">
            <v>12</v>
          </cell>
          <cell r="S118">
            <v>12</v>
          </cell>
          <cell r="T118">
            <v>12</v>
          </cell>
          <cell r="AK118" t="str">
            <v>96</v>
          </cell>
          <cell r="AL118" t="str">
            <v>FRANCISCO CLAÚDIO NOGUEIRA MOURÃO</v>
          </cell>
        </row>
        <row r="119">
          <cell r="A119" t="str">
            <v>HVB-9938</v>
          </cell>
          <cell r="B119">
            <v>12</v>
          </cell>
          <cell r="C119">
            <v>12</v>
          </cell>
          <cell r="D119">
            <v>12</v>
          </cell>
          <cell r="E119">
            <v>12</v>
          </cell>
          <cell r="F119">
            <v>12</v>
          </cell>
          <cell r="G119">
            <v>12</v>
          </cell>
          <cell r="H119">
            <v>12</v>
          </cell>
          <cell r="I119">
            <v>12</v>
          </cell>
          <cell r="J119">
            <v>12</v>
          </cell>
          <cell r="K119">
            <v>12</v>
          </cell>
          <cell r="L119">
            <v>12</v>
          </cell>
          <cell r="M119">
            <v>12</v>
          </cell>
          <cell r="N119">
            <v>12</v>
          </cell>
          <cell r="O119">
            <v>12</v>
          </cell>
          <cell r="P119">
            <v>12</v>
          </cell>
          <cell r="Q119">
            <v>12</v>
          </cell>
          <cell r="R119">
            <v>12</v>
          </cell>
          <cell r="S119">
            <v>12</v>
          </cell>
          <cell r="T119">
            <v>12</v>
          </cell>
          <cell r="AK119" t="str">
            <v>96</v>
          </cell>
          <cell r="AL119" t="str">
            <v>FRANCISCO CLAÚDIO NOGUEIRA MOURÃO</v>
          </cell>
        </row>
        <row r="120">
          <cell r="A120" t="str">
            <v>HVJ-0766</v>
          </cell>
          <cell r="B120">
            <v>12</v>
          </cell>
          <cell r="C120">
            <v>12</v>
          </cell>
          <cell r="D120">
            <v>12</v>
          </cell>
          <cell r="E120">
            <v>12</v>
          </cell>
          <cell r="F120">
            <v>12</v>
          </cell>
          <cell r="G120">
            <v>12</v>
          </cell>
          <cell r="H120">
            <v>12</v>
          </cell>
          <cell r="I120">
            <v>12</v>
          </cell>
          <cell r="J120">
            <v>12</v>
          </cell>
          <cell r="K120">
            <v>12</v>
          </cell>
          <cell r="L120">
            <v>12</v>
          </cell>
          <cell r="M120">
            <v>12</v>
          </cell>
          <cell r="N120">
            <v>12</v>
          </cell>
          <cell r="O120">
            <v>12</v>
          </cell>
          <cell r="P120">
            <v>12</v>
          </cell>
          <cell r="Q120">
            <v>12</v>
          </cell>
          <cell r="R120">
            <v>12</v>
          </cell>
          <cell r="S120">
            <v>12</v>
          </cell>
          <cell r="T120">
            <v>12</v>
          </cell>
          <cell r="AK120" t="str">
            <v>97</v>
          </cell>
          <cell r="AL120" t="str">
            <v>JOÃO BATISTA GAMA</v>
          </cell>
        </row>
        <row r="121">
          <cell r="A121" t="str">
            <v>HVB-5689</v>
          </cell>
          <cell r="B121">
            <v>11</v>
          </cell>
          <cell r="C121">
            <v>11</v>
          </cell>
          <cell r="D121">
            <v>11</v>
          </cell>
          <cell r="E121">
            <v>11</v>
          </cell>
          <cell r="F121">
            <v>11</v>
          </cell>
          <cell r="G121">
            <v>11</v>
          </cell>
          <cell r="H121">
            <v>11</v>
          </cell>
          <cell r="I121">
            <v>11</v>
          </cell>
          <cell r="J121">
            <v>11</v>
          </cell>
          <cell r="K121">
            <v>11</v>
          </cell>
          <cell r="L121">
            <v>11</v>
          </cell>
          <cell r="M121">
            <v>11</v>
          </cell>
          <cell r="N121">
            <v>11</v>
          </cell>
          <cell r="O121">
            <v>11</v>
          </cell>
          <cell r="P121">
            <v>11</v>
          </cell>
          <cell r="Q121">
            <v>11</v>
          </cell>
          <cell r="R121">
            <v>11</v>
          </cell>
          <cell r="S121">
            <v>11</v>
          </cell>
          <cell r="T121">
            <v>11</v>
          </cell>
          <cell r="AK121" t="str">
            <v>90</v>
          </cell>
          <cell r="AL121" t="str">
            <v>JOSÉ MILTON TELES ALMEIDA</v>
          </cell>
        </row>
        <row r="122">
          <cell r="A122" t="str">
            <v>HTY-2198</v>
          </cell>
          <cell r="B122">
            <v>11</v>
          </cell>
          <cell r="C122">
            <v>11</v>
          </cell>
          <cell r="D122">
            <v>11</v>
          </cell>
          <cell r="E122">
            <v>11</v>
          </cell>
          <cell r="F122">
            <v>11</v>
          </cell>
          <cell r="G122">
            <v>11</v>
          </cell>
          <cell r="H122">
            <v>11</v>
          </cell>
          <cell r="I122">
            <v>11</v>
          </cell>
          <cell r="J122">
            <v>11</v>
          </cell>
          <cell r="K122">
            <v>11</v>
          </cell>
          <cell r="L122">
            <v>11</v>
          </cell>
          <cell r="M122">
            <v>11</v>
          </cell>
          <cell r="N122">
            <v>11</v>
          </cell>
          <cell r="O122">
            <v>11</v>
          </cell>
          <cell r="P122">
            <v>11</v>
          </cell>
          <cell r="Q122">
            <v>11</v>
          </cell>
          <cell r="R122">
            <v>11</v>
          </cell>
          <cell r="S122">
            <v>11</v>
          </cell>
          <cell r="T122">
            <v>11</v>
          </cell>
          <cell r="AK122">
            <v>98</v>
          </cell>
          <cell r="AL122" t="str">
            <v>LUIZ CARLOS CARMO LOPES</v>
          </cell>
        </row>
        <row r="123">
          <cell r="A123" t="str">
            <v>XI-3800</v>
          </cell>
          <cell r="B123">
            <v>12</v>
          </cell>
          <cell r="C123">
            <v>12</v>
          </cell>
          <cell r="D123">
            <v>12</v>
          </cell>
          <cell r="E123">
            <v>12</v>
          </cell>
          <cell r="F123">
            <v>12</v>
          </cell>
          <cell r="G123">
            <v>12</v>
          </cell>
          <cell r="H123">
            <v>12</v>
          </cell>
          <cell r="I123">
            <v>12</v>
          </cell>
          <cell r="J123">
            <v>12</v>
          </cell>
          <cell r="K123">
            <v>12</v>
          </cell>
          <cell r="L123">
            <v>12</v>
          </cell>
          <cell r="M123">
            <v>12</v>
          </cell>
          <cell r="N123">
            <v>12</v>
          </cell>
          <cell r="O123">
            <v>12</v>
          </cell>
          <cell r="P123">
            <v>12</v>
          </cell>
          <cell r="Q123">
            <v>12</v>
          </cell>
          <cell r="R123">
            <v>12</v>
          </cell>
          <cell r="S123">
            <v>12</v>
          </cell>
          <cell r="T123">
            <v>12</v>
          </cell>
          <cell r="AK123">
            <v>67</v>
          </cell>
          <cell r="AL123" t="str">
            <v>EINSTEIN MENDONÇA DE OLIVEIRA</v>
          </cell>
        </row>
        <row r="124">
          <cell r="A124" t="str">
            <v>HVN-0641</v>
          </cell>
          <cell r="B124">
            <v>12</v>
          </cell>
          <cell r="C124">
            <v>12</v>
          </cell>
          <cell r="D124">
            <v>12</v>
          </cell>
          <cell r="E124">
            <v>12</v>
          </cell>
          <cell r="F124">
            <v>12</v>
          </cell>
          <cell r="G124">
            <v>12</v>
          </cell>
          <cell r="H124">
            <v>12</v>
          </cell>
          <cell r="I124">
            <v>12</v>
          </cell>
          <cell r="J124">
            <v>12</v>
          </cell>
          <cell r="K124">
            <v>12</v>
          </cell>
          <cell r="L124">
            <v>12</v>
          </cell>
          <cell r="M124">
            <v>12</v>
          </cell>
          <cell r="N124">
            <v>12</v>
          </cell>
          <cell r="O124">
            <v>12</v>
          </cell>
          <cell r="P124">
            <v>12</v>
          </cell>
          <cell r="Q124">
            <v>12</v>
          </cell>
          <cell r="R124">
            <v>12</v>
          </cell>
          <cell r="S124">
            <v>12</v>
          </cell>
          <cell r="T124">
            <v>12</v>
          </cell>
          <cell r="AK124">
            <v>99</v>
          </cell>
          <cell r="AL124" t="str">
            <v>LUIZ CARLOS VIEIRA MARIANO</v>
          </cell>
        </row>
        <row r="125">
          <cell r="A125" t="str">
            <v>HUA-1990</v>
          </cell>
          <cell r="B125">
            <v>12.5</v>
          </cell>
          <cell r="C125">
            <v>12.5</v>
          </cell>
          <cell r="D125">
            <v>12.5</v>
          </cell>
          <cell r="E125">
            <v>12.5</v>
          </cell>
          <cell r="F125">
            <v>12.5</v>
          </cell>
          <cell r="G125">
            <v>12.5</v>
          </cell>
          <cell r="H125">
            <v>12.5</v>
          </cell>
          <cell r="I125">
            <v>12.5</v>
          </cell>
          <cell r="J125">
            <v>12.5</v>
          </cell>
          <cell r="K125">
            <v>12.5</v>
          </cell>
          <cell r="L125">
            <v>12.5</v>
          </cell>
          <cell r="M125">
            <v>12.5</v>
          </cell>
          <cell r="N125">
            <v>12.5</v>
          </cell>
          <cell r="O125">
            <v>12.5</v>
          </cell>
          <cell r="P125">
            <v>12.5</v>
          </cell>
          <cell r="Q125">
            <v>12.5</v>
          </cell>
          <cell r="R125">
            <v>12.5</v>
          </cell>
          <cell r="S125">
            <v>12.5</v>
          </cell>
          <cell r="T125">
            <v>12.5</v>
          </cell>
          <cell r="AK125">
            <v>63</v>
          </cell>
          <cell r="AL125" t="str">
            <v>JOSÉ IVANILDO MIRANDA MATOS</v>
          </cell>
        </row>
        <row r="126">
          <cell r="A126" t="str">
            <v>HVJ-0746</v>
          </cell>
          <cell r="B126">
            <v>12.5</v>
          </cell>
          <cell r="C126">
            <v>12.5</v>
          </cell>
          <cell r="D126">
            <v>12.5</v>
          </cell>
          <cell r="E126">
            <v>12.5</v>
          </cell>
          <cell r="F126">
            <v>12.5</v>
          </cell>
          <cell r="G126">
            <v>12.5</v>
          </cell>
          <cell r="H126">
            <v>12.5</v>
          </cell>
          <cell r="I126">
            <v>12.5</v>
          </cell>
          <cell r="J126">
            <v>12.5</v>
          </cell>
          <cell r="K126">
            <v>12.5</v>
          </cell>
          <cell r="L126">
            <v>12.5</v>
          </cell>
          <cell r="M126">
            <v>12.5</v>
          </cell>
          <cell r="N126">
            <v>12.5</v>
          </cell>
          <cell r="O126">
            <v>12.5</v>
          </cell>
          <cell r="P126">
            <v>12.5</v>
          </cell>
          <cell r="Q126">
            <v>12.5</v>
          </cell>
          <cell r="R126">
            <v>12.5</v>
          </cell>
          <cell r="S126">
            <v>12.5</v>
          </cell>
          <cell r="T126">
            <v>12.5</v>
          </cell>
          <cell r="AK126">
            <v>100</v>
          </cell>
          <cell r="AL126" t="str">
            <v>LUCIMAR LAVOR GAMA</v>
          </cell>
        </row>
        <row r="127">
          <cell r="A127" t="str">
            <v>JMD-9212</v>
          </cell>
          <cell r="B127">
            <v>17</v>
          </cell>
          <cell r="C127">
            <v>17</v>
          </cell>
          <cell r="D127">
            <v>17</v>
          </cell>
          <cell r="E127">
            <v>17</v>
          </cell>
          <cell r="F127">
            <v>17</v>
          </cell>
          <cell r="G127">
            <v>17</v>
          </cell>
          <cell r="H127">
            <v>17</v>
          </cell>
          <cell r="I127">
            <v>17</v>
          </cell>
          <cell r="J127">
            <v>17</v>
          </cell>
          <cell r="K127">
            <v>17</v>
          </cell>
          <cell r="L127">
            <v>17</v>
          </cell>
          <cell r="M127">
            <v>17</v>
          </cell>
          <cell r="N127">
            <v>17</v>
          </cell>
          <cell r="O127">
            <v>17</v>
          </cell>
          <cell r="P127">
            <v>17</v>
          </cell>
          <cell r="Q127">
            <v>17</v>
          </cell>
          <cell r="R127">
            <v>17</v>
          </cell>
          <cell r="S127">
            <v>17</v>
          </cell>
          <cell r="T127">
            <v>17</v>
          </cell>
          <cell r="AK127" t="str">
            <v>105</v>
          </cell>
          <cell r="AL127" t="str">
            <v>VALDIR RODRIGUES FILHO</v>
          </cell>
        </row>
        <row r="128">
          <cell r="A128" t="str">
            <v>JLP-7168</v>
          </cell>
          <cell r="B128">
            <v>13</v>
          </cell>
          <cell r="C128">
            <v>13</v>
          </cell>
          <cell r="D128">
            <v>13</v>
          </cell>
          <cell r="E128">
            <v>13</v>
          </cell>
          <cell r="F128">
            <v>13</v>
          </cell>
          <cell r="G128">
            <v>13</v>
          </cell>
          <cell r="H128">
            <v>13</v>
          </cell>
          <cell r="I128">
            <v>13</v>
          </cell>
          <cell r="J128">
            <v>13</v>
          </cell>
          <cell r="K128">
            <v>13</v>
          </cell>
          <cell r="L128">
            <v>13</v>
          </cell>
          <cell r="M128">
            <v>13</v>
          </cell>
          <cell r="N128">
            <v>13</v>
          </cell>
          <cell r="O128">
            <v>13</v>
          </cell>
          <cell r="P128">
            <v>13</v>
          </cell>
          <cell r="Q128">
            <v>13</v>
          </cell>
          <cell r="R128">
            <v>13</v>
          </cell>
          <cell r="S128">
            <v>13</v>
          </cell>
          <cell r="T128">
            <v>13</v>
          </cell>
          <cell r="AK128">
            <v>101</v>
          </cell>
          <cell r="AL128" t="str">
            <v>JOSE CARLOS ALVES FERNANDES</v>
          </cell>
        </row>
        <row r="129">
          <cell r="A129" t="str">
            <v>CLK-1061</v>
          </cell>
          <cell r="B129">
            <v>12</v>
          </cell>
          <cell r="C129">
            <v>12</v>
          </cell>
          <cell r="D129">
            <v>12</v>
          </cell>
          <cell r="E129">
            <v>12</v>
          </cell>
          <cell r="F129">
            <v>12</v>
          </cell>
          <cell r="G129">
            <v>12</v>
          </cell>
          <cell r="H129">
            <v>12</v>
          </cell>
          <cell r="I129">
            <v>12</v>
          </cell>
          <cell r="J129">
            <v>12</v>
          </cell>
          <cell r="K129">
            <v>12</v>
          </cell>
          <cell r="L129">
            <v>12</v>
          </cell>
          <cell r="M129">
            <v>12</v>
          </cell>
          <cell r="N129">
            <v>12</v>
          </cell>
          <cell r="O129">
            <v>12</v>
          </cell>
          <cell r="P129">
            <v>12</v>
          </cell>
          <cell r="Q129">
            <v>12</v>
          </cell>
          <cell r="R129">
            <v>12</v>
          </cell>
          <cell r="S129">
            <v>12</v>
          </cell>
          <cell r="T129">
            <v>12</v>
          </cell>
          <cell r="AK129">
            <v>101</v>
          </cell>
          <cell r="AL129" t="str">
            <v>JOSE CARLOS ALVES FERNANDES</v>
          </cell>
        </row>
        <row r="130">
          <cell r="A130" t="str">
            <v>JOD-0256</v>
          </cell>
          <cell r="B130">
            <v>12.5</v>
          </cell>
          <cell r="C130">
            <v>12.5</v>
          </cell>
          <cell r="D130">
            <v>12.5</v>
          </cell>
          <cell r="E130">
            <v>12.5</v>
          </cell>
          <cell r="F130">
            <v>12.5</v>
          </cell>
          <cell r="G130">
            <v>12.5</v>
          </cell>
          <cell r="H130">
            <v>12.5</v>
          </cell>
          <cell r="I130">
            <v>12.5</v>
          </cell>
          <cell r="J130">
            <v>12.5</v>
          </cell>
          <cell r="K130">
            <v>12.5</v>
          </cell>
          <cell r="L130">
            <v>12.5</v>
          </cell>
          <cell r="M130">
            <v>12.5</v>
          </cell>
          <cell r="N130">
            <v>12.5</v>
          </cell>
          <cell r="O130">
            <v>12.5</v>
          </cell>
          <cell r="P130">
            <v>12.5</v>
          </cell>
          <cell r="Q130">
            <v>12.5</v>
          </cell>
          <cell r="R130">
            <v>12.5</v>
          </cell>
          <cell r="S130">
            <v>12.5</v>
          </cell>
          <cell r="T130">
            <v>12.5</v>
          </cell>
          <cell r="AK130">
            <v>103</v>
          </cell>
          <cell r="AL130" t="str">
            <v>VIVALDO MEDEIROS</v>
          </cell>
        </row>
        <row r="131">
          <cell r="A131" t="str">
            <v>TA-5352</v>
          </cell>
          <cell r="B131">
            <v>16.5</v>
          </cell>
          <cell r="C131">
            <v>16.5</v>
          </cell>
          <cell r="D131">
            <v>16.5</v>
          </cell>
          <cell r="E131">
            <v>16.5</v>
          </cell>
          <cell r="F131">
            <v>16.5</v>
          </cell>
          <cell r="G131">
            <v>16.5</v>
          </cell>
          <cell r="H131">
            <v>16.5</v>
          </cell>
          <cell r="I131">
            <v>16.5</v>
          </cell>
          <cell r="J131">
            <v>16.5</v>
          </cell>
          <cell r="K131">
            <v>16.5</v>
          </cell>
          <cell r="L131">
            <v>16.5</v>
          </cell>
          <cell r="M131">
            <v>16.5</v>
          </cell>
          <cell r="N131">
            <v>16.5</v>
          </cell>
          <cell r="O131">
            <v>16.5</v>
          </cell>
          <cell r="P131">
            <v>16.5</v>
          </cell>
          <cell r="Q131">
            <v>16.5</v>
          </cell>
          <cell r="R131">
            <v>16.5</v>
          </cell>
          <cell r="S131">
            <v>16.5</v>
          </cell>
          <cell r="T131">
            <v>16.5</v>
          </cell>
          <cell r="AK131" t="str">
            <v>104</v>
          </cell>
          <cell r="AL131" t="str">
            <v>SANTINO ALVES MARTINS</v>
          </cell>
        </row>
        <row r="132">
          <cell r="A132" t="str">
            <v>HUH-4532</v>
          </cell>
          <cell r="B132">
            <v>13</v>
          </cell>
          <cell r="C132">
            <v>13</v>
          </cell>
          <cell r="D132">
            <v>13</v>
          </cell>
          <cell r="E132">
            <v>13</v>
          </cell>
          <cell r="F132">
            <v>13</v>
          </cell>
          <cell r="G132">
            <v>13</v>
          </cell>
          <cell r="H132">
            <v>13</v>
          </cell>
          <cell r="I132">
            <v>13</v>
          </cell>
          <cell r="J132">
            <v>13</v>
          </cell>
          <cell r="K132">
            <v>13</v>
          </cell>
          <cell r="L132">
            <v>13</v>
          </cell>
          <cell r="M132">
            <v>13</v>
          </cell>
          <cell r="N132">
            <v>13</v>
          </cell>
          <cell r="O132">
            <v>13</v>
          </cell>
          <cell r="P132">
            <v>13</v>
          </cell>
          <cell r="Q132">
            <v>13</v>
          </cell>
          <cell r="R132">
            <v>13</v>
          </cell>
          <cell r="S132">
            <v>13</v>
          </cell>
          <cell r="T132">
            <v>13</v>
          </cell>
          <cell r="AK132">
            <v>78</v>
          </cell>
          <cell r="AL132" t="str">
            <v>JOAQUIM LOPES DE MENEZES</v>
          </cell>
        </row>
      </sheetData>
      <sheetData sheetId="1">
        <row r="8">
          <cell r="A8" t="str">
            <v>HUC-0652</v>
          </cell>
        </row>
      </sheetData>
      <sheetData sheetId="2">
        <row r="8">
          <cell r="A8" t="str">
            <v>HUC-0652</v>
          </cell>
        </row>
      </sheetData>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sheetData sheetId="18" refreshError="1"/>
      <sheetData sheetId="19"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TOTAL NÃO PRECISA"/>
      <sheetName val="RELATÓRIO- NÃO PRECISA SEET"/>
      <sheetName val="Ofício"/>
      <sheetName val="RESUMO-DVOP"/>
      <sheetName val="Crono Físico-Financeiro "/>
      <sheetName val="Base"/>
      <sheetName val="Imprimação"/>
      <sheetName val="TSD-FOG"/>
      <sheetName val="CBUQ "/>
      <sheetName val="TSS"/>
      <sheetName val="AGREGADOS"/>
      <sheetName val="Mat Asf "/>
      <sheetName val="Corte DMT 600-800"/>
      <sheetName val="Corte DMT 800-1000"/>
      <sheetName val="compact 100%"/>
      <sheetName val="DMT"/>
      <sheetName val="Solo Mole)"/>
      <sheetName val="Enroncamento Pedra Jogada"/>
      <sheetName val="Cerca "/>
      <sheetName val="Transp-Modelo"/>
      <sheetName val="Transporte Escavacao- Modelo"/>
      <sheetName val="CAPACIDADES"/>
      <sheetName val="DADOS GERAIS"/>
      <sheetName val="SERVIÇOS digitado"/>
      <sheetName val="ORÇAMENTO 01"/>
      <sheetName val="TLMB"/>
      <sheetName val="TLCB5"/>
      <sheetName val="Página 16"/>
      <sheetName val="DADOS"/>
      <sheetName val="mat"/>
      <sheetName val="DMT modelo"/>
      <sheetName val="Quadro Geral"/>
      <sheetName val="Sub-base"/>
      <sheetName val="projeto"/>
    </sheetNames>
    <sheetDataSet>
      <sheetData sheetId="0">
        <row r="37">
          <cell r="E37" t="str">
            <v>Engº  Carlos Antônio de Oliveira</v>
          </cell>
        </row>
      </sheetData>
      <sheetData sheetId="1">
        <row r="37">
          <cell r="E37" t="str">
            <v>Engº  Carlos Antônio de Oliveira</v>
          </cell>
        </row>
      </sheetData>
      <sheetData sheetId="2" refreshError="1">
        <row r="37">
          <cell r="E37" t="str">
            <v>Engº  Carlos Antônio de Oliveira</v>
          </cell>
        </row>
        <row r="38">
          <cell r="E38" t="str">
            <v>Fiscal Port. SEET Nº 041/2004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refreshError="1"/>
      <sheetData sheetId="28" refreshError="1"/>
      <sheetData sheetId="29" refreshError="1"/>
      <sheetData sheetId="30"/>
      <sheetData sheetId="31" refreshError="1"/>
      <sheetData sheetId="32" refreshError="1"/>
      <sheetData sheetId="33"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SUMO-DVOP 4ª MED"/>
      <sheetName val="Reajuste"/>
      <sheetName val="TSS e TSD"/>
      <sheetName val="DMT TERRAPLENAGEM"/>
      <sheetName val="Crono Físico-Financeiro"/>
      <sheetName val="Relatório do Contrato"/>
      <sheetName val="Boletim"/>
      <sheetName val="Cronograma Físico"/>
      <sheetName val="FOTOS"/>
      <sheetName val="Meio fio"/>
      <sheetName val="Transp. de agregados"/>
      <sheetName val="Cubação"/>
      <sheetName val="Compactação leito estrada exist"/>
      <sheetName val="DMT_EV "/>
      <sheetName val="Regula"/>
      <sheetName val="Reforço sub-leito"/>
      <sheetName val="Sub-base"/>
      <sheetName val=" base  "/>
      <sheetName val="OAC2"/>
      <sheetName val="Limpeza da faixa de domínio"/>
      <sheetName val="GRAMA MUDAS"/>
      <sheetName val="Imprimação"/>
      <sheetName val="Cerca"/>
      <sheetName val="secção tipo"/>
      <sheetName val="Dados Contratuais"/>
      <sheetName val="CÁLC.DMT-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ma PLACA"/>
      <sheetName val="Hidrosemeadura"/>
      <sheetName val="Grama muda"/>
      <sheetName val="Sin Hor"/>
      <sheetName val="Placas"/>
      <sheetName val="Bueiros"/>
      <sheetName val="Rel-15ª med."/>
      <sheetName val="Resumo"/>
      <sheetName val="Reaj"/>
      <sheetName val="Cron"/>
      <sheetName val="Rem. e limpeza "/>
      <sheetName val="Cub trevo"/>
      <sheetName val="Solo Mole"/>
      <sheetName val="Empres estrada"/>
      <sheetName val="DMT-11ª MEDIÇÃO"/>
      <sheetName val="Regula"/>
      <sheetName val="Sub-base"/>
      <sheetName val="Base"/>
      <sheetName val="Imprimação"/>
      <sheetName val="PMF"/>
      <sheetName val="Transp-Brita_Massa"/>
      <sheetName val="TSS"/>
      <sheetName val="TSD"/>
      <sheetName val="FOG"/>
      <sheetName val="AGREGADOS_TSD"/>
      <sheetName val="meiofio"/>
      <sheetName val="meiofio CONJ"/>
      <sheetName val="CANALETA"/>
      <sheetName val="dreno"/>
      <sheetName val="Descida"/>
      <sheetName val="Cerca Rem e rec"/>
      <sheetName val="Cerca cons"/>
      <sheetName val="AGREGADOS_TSD (2)"/>
      <sheetName val="Extras"/>
      <sheetName val="Plan1"/>
      <sheetName val="Cronograma Semanal"/>
      <sheetName val="AGREGADOS_PMF"/>
      <sheetName val="Colchão drenante"/>
      <sheetName val="Pintura"/>
      <sheetName val="DRENO SALDO"/>
      <sheetName val="AÇO CA-50"/>
      <sheetName val="AÇO CA-50 (2)"/>
      <sheetName val="Transporte de brita"/>
      <sheetName val="DMT - TEORICO 2"/>
      <sheetName val="Acumulado"/>
      <sheetName val="Cronograma conclusivo"/>
      <sheetName val="Previsão"/>
      <sheetName val="REAJUSTE "/>
      <sheetName val="BDTC"/>
      <sheetName val="Reajustamento "/>
      <sheetName val="Sub Base"/>
    </sheetNames>
    <sheetDataSet>
      <sheetData sheetId="0"/>
      <sheetData sheetId="1" refreshError="1"/>
      <sheetData sheetId="2" refreshError="1"/>
      <sheetData sheetId="3" refreshError="1"/>
      <sheetData sheetId="4" refreshError="1"/>
      <sheetData sheetId="5" refreshError="1"/>
      <sheetData sheetId="6"/>
      <sheetData sheetId="7"/>
      <sheetData sheetId="8"/>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sheetData sheetId="19"/>
      <sheetData sheetId="20" refreshError="1"/>
      <sheetData sheetId="21" refreshError="1"/>
      <sheetData sheetId="22"/>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E 2003 "/>
      <sheetName val="PROPOSTAS ENTREGUES_2002"/>
      <sheetName val="CONTROLE 2004"/>
      <sheetName val="ÍNDICE DE PROPOSTAS"/>
      <sheetName val="ETIQUETA"/>
      <sheetName val="ETIQUETA (2)"/>
      <sheetName val="FRENTE"/>
      <sheetName val="VERSO"/>
      <sheetName val="PROJE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CEGERAL"/>
      <sheetName val="CONSIDCE"/>
      <sheetName val="PCUSTCE"/>
      <sheetName val="PCUSTCE1"/>
      <sheetName val="PCUSTCE2"/>
      <sheetName val="BALANCETECE"/>
      <sheetName val="BALANCETEC1"/>
      <sheetName val="BALANCETEC2"/>
      <sheetName val="BALANCETCEG"/>
      <sheetName val="BALANCETCE1A"/>
      <sheetName val="BALANCETCE2A"/>
      <sheetName val="PSCE1"/>
      <sheetName val="PSCE2 "/>
      <sheetName val="ADM1CE1"/>
      <sheetName val="ADM1CE2"/>
      <sheetName val="ADM1CEG"/>
      <sheetName val="DADMCE12"/>
      <sheetName val="DEADMCET"/>
      <sheetName val="PRODCEG"/>
      <sheetName val="PRODCE2"/>
      <sheetName val="PRODCE1"/>
      <sheetName val="SALJURCE1 (2)"/>
      <sheetName val="SALJURCE2 (2)"/>
      <sheetName val="PRDTOTCE"/>
      <sheetName val="EQPTTCE2"/>
      <sheetName val="EQPTTCE1"/>
      <sheetName val="EQPTTCE"/>
      <sheetName val="EQPTPCE1"/>
      <sheetName val="EQPTPCE2"/>
      <sheetName val="COMTCE"/>
      <sheetName val="COMTCE1"/>
      <sheetName val="COMTCE2"/>
      <sheetName val="CBEQPCE2"/>
      <sheetName val="CBEQPCE1"/>
      <sheetName val="ADMTOTCE"/>
      <sheetName val="ADM2CEG"/>
      <sheetName val="ADM2CE1"/>
      <sheetName val="ADM2CE2"/>
      <sheetName val="MATCE1CE2"/>
      <sheetName val="AUX1"/>
      <sheetName val="QuQuant"/>
      <sheetName val="PATO"/>
      <sheetName val="RESUMO-DVOP 4ª MED"/>
      <sheetName val="PROJETO"/>
      <sheetName val="Ofício"/>
      <sheetName val="resumo"/>
      <sheetName val="REAJU"/>
      <sheetName val="relatório"/>
      <sheetName val="Rel-15ª med."/>
      <sheetName val="PMF"/>
      <sheetName val="Regula"/>
      <sheetName val="DADOS"/>
      <sheetName val="CONTROLE 2004"/>
      <sheetName val="Q.01-Cant."/>
      <sheetName val="resumo_aut1"/>
    </sheetNames>
    <sheetDataSet>
      <sheetData sheetId="0">
        <row r="7">
          <cell r="A7" t="str">
            <v>Até Set/98</v>
          </cell>
          <cell r="B7" t="str">
            <v>P</v>
          </cell>
          <cell r="C7">
            <v>809322.21</v>
          </cell>
          <cell r="D7">
            <v>1368318.72</v>
          </cell>
          <cell r="E7">
            <v>722494.58000000007</v>
          </cell>
          <cell r="F7">
            <v>233143.16999999998</v>
          </cell>
          <cell r="G7">
            <v>103856.15</v>
          </cell>
          <cell r="H7">
            <v>179974.61</v>
          </cell>
          <cell r="I7">
            <v>3417109.4399999995</v>
          </cell>
          <cell r="J7">
            <v>319073.62</v>
          </cell>
          <cell r="K7">
            <v>142134.81</v>
          </cell>
          <cell r="L7">
            <v>246308.45</v>
          </cell>
          <cell r="M7">
            <v>0</v>
          </cell>
          <cell r="N7">
            <v>726180.86</v>
          </cell>
          <cell r="O7">
            <v>402945</v>
          </cell>
          <cell r="P7">
            <v>280013</v>
          </cell>
          <cell r="Q7">
            <v>282607.61</v>
          </cell>
          <cell r="R7">
            <v>561397.63</v>
          </cell>
          <cell r="S7">
            <v>2960660.98</v>
          </cell>
          <cell r="T7">
            <v>298510</v>
          </cell>
          <cell r="U7">
            <v>437302.58</v>
          </cell>
          <cell r="V7">
            <v>3696473.56</v>
          </cell>
          <cell r="W7">
            <v>7113583</v>
          </cell>
          <cell r="X7">
            <v>6030646.4499999993</v>
          </cell>
          <cell r="Y7">
            <v>197524.95</v>
          </cell>
          <cell r="AA7">
            <v>6228171.3999999994</v>
          </cell>
          <cell r="AB7">
            <v>-885411.60000000056</v>
          </cell>
          <cell r="AC7">
            <v>-221352.89999999991</v>
          </cell>
          <cell r="AD7">
            <v>39910.387499999997</v>
          </cell>
          <cell r="AE7">
            <v>283201</v>
          </cell>
          <cell r="AF7">
            <v>101758.4875000001</v>
          </cell>
          <cell r="AG7">
            <v>-987170.08750000037</v>
          </cell>
        </row>
        <row r="8">
          <cell r="B8" t="str">
            <v>R</v>
          </cell>
          <cell r="C8">
            <v>809322.21</v>
          </cell>
          <cell r="D8">
            <v>1368318.72</v>
          </cell>
          <cell r="E8">
            <v>722494.58000000007</v>
          </cell>
          <cell r="F8">
            <v>233143.16999999998</v>
          </cell>
          <cell r="G8">
            <v>103856.15</v>
          </cell>
          <cell r="H8">
            <v>179974.61</v>
          </cell>
          <cell r="I8">
            <v>3417109.4399999995</v>
          </cell>
          <cell r="J8">
            <v>319073.62</v>
          </cell>
          <cell r="K8">
            <v>142134.81</v>
          </cell>
          <cell r="L8">
            <v>246308.45</v>
          </cell>
          <cell r="N8">
            <v>726180.86</v>
          </cell>
          <cell r="O8">
            <v>402945</v>
          </cell>
          <cell r="P8">
            <v>280013</v>
          </cell>
          <cell r="Q8">
            <v>282607.61</v>
          </cell>
          <cell r="R8">
            <v>561397.63</v>
          </cell>
          <cell r="S8">
            <v>2960660.98</v>
          </cell>
          <cell r="T8">
            <v>298510</v>
          </cell>
          <cell r="U8">
            <v>437302.58</v>
          </cell>
          <cell r="V8">
            <v>3696473.56</v>
          </cell>
          <cell r="W8">
            <v>7113583</v>
          </cell>
          <cell r="X8">
            <v>6030646.4499999993</v>
          </cell>
          <cell r="Y8">
            <v>197524.95</v>
          </cell>
          <cell r="AA8">
            <v>6228171.3999999994</v>
          </cell>
          <cell r="AB8">
            <v>-885411.60000000056</v>
          </cell>
          <cell r="AC8">
            <v>-221352.9</v>
          </cell>
          <cell r="AD8">
            <v>39910.387500000004</v>
          </cell>
          <cell r="AE8">
            <v>283201</v>
          </cell>
          <cell r="AF8">
            <v>101758.48750000002</v>
          </cell>
          <cell r="AG8">
            <v>-987170.08750000037</v>
          </cell>
        </row>
        <row r="9">
          <cell r="A9">
            <v>36069</v>
          </cell>
          <cell r="B9" t="str">
            <v>P</v>
          </cell>
          <cell r="C9">
            <v>158604</v>
          </cell>
          <cell r="D9">
            <v>412656.85</v>
          </cell>
          <cell r="E9">
            <v>120928.47</v>
          </cell>
          <cell r="F9">
            <v>30075</v>
          </cell>
          <cell r="G9">
            <v>18646.5</v>
          </cell>
          <cell r="H9">
            <v>20583.3747392</v>
          </cell>
          <cell r="I9">
            <v>761494.19473919994</v>
          </cell>
          <cell r="J9">
            <v>42670.528959999996</v>
          </cell>
          <cell r="K9">
            <v>26455.727955199996</v>
          </cell>
          <cell r="L9">
            <v>25286.6</v>
          </cell>
          <cell r="M9">
            <v>5892.3878457600003</v>
          </cell>
          <cell r="N9">
            <v>160203</v>
          </cell>
          <cell r="O9">
            <v>64685</v>
          </cell>
          <cell r="P9">
            <v>85569</v>
          </cell>
          <cell r="Q9">
            <v>38429.049999999996</v>
          </cell>
          <cell r="R9">
            <v>131757.765804</v>
          </cell>
          <cell r="S9">
            <v>580949.06056496</v>
          </cell>
          <cell r="T9">
            <v>61622.754265208001</v>
          </cell>
          <cell r="U9">
            <v>60000</v>
          </cell>
          <cell r="V9">
            <v>702571.81483016803</v>
          </cell>
          <cell r="W9">
            <v>1464066.0095693679</v>
          </cell>
          <cell r="X9">
            <v>1467221.15</v>
          </cell>
          <cell r="Y9">
            <v>63066.49</v>
          </cell>
          <cell r="AA9">
            <v>1530287.64</v>
          </cell>
          <cell r="AB9">
            <v>66221.630430632038</v>
          </cell>
          <cell r="AC9">
            <v>16555.40760765801</v>
          </cell>
          <cell r="AD9">
            <v>5892.3878457600003</v>
          </cell>
          <cell r="AE9">
            <v>15059.197952934323</v>
          </cell>
          <cell r="AF9">
            <v>37506.993406352332</v>
          </cell>
          <cell r="AG9">
            <v>28714.637024279684</v>
          </cell>
        </row>
        <row r="10">
          <cell r="B10" t="str">
            <v>R</v>
          </cell>
          <cell r="C10">
            <v>157788.24</v>
          </cell>
          <cell r="D10">
            <v>414440.35</v>
          </cell>
          <cell r="E10">
            <v>95711.49</v>
          </cell>
          <cell r="F10">
            <v>114228.2</v>
          </cell>
          <cell r="H10">
            <v>15750.19</v>
          </cell>
          <cell r="I10">
            <v>797918.46999999986</v>
          </cell>
          <cell r="J10">
            <v>82581.240000000005</v>
          </cell>
          <cell r="L10">
            <v>11386.6</v>
          </cell>
          <cell r="N10">
            <v>158673.20000000001</v>
          </cell>
          <cell r="O10">
            <v>83804.070000000007</v>
          </cell>
          <cell r="P10">
            <v>72875.240000000005</v>
          </cell>
          <cell r="Q10">
            <v>32286.67</v>
          </cell>
          <cell r="R10">
            <v>138189.38</v>
          </cell>
          <cell r="S10">
            <v>579796.4</v>
          </cell>
          <cell r="T10">
            <v>64576.99</v>
          </cell>
          <cell r="U10">
            <v>76184.94</v>
          </cell>
          <cell r="V10">
            <v>720558.33000000007</v>
          </cell>
          <cell r="W10">
            <v>1518476.7999999998</v>
          </cell>
          <cell r="X10">
            <v>1467221.85</v>
          </cell>
          <cell r="Y10">
            <v>110630.59999999986</v>
          </cell>
          <cell r="AA10">
            <v>1577852.45</v>
          </cell>
          <cell r="AB10">
            <v>59375.65000000014</v>
          </cell>
          <cell r="AC10">
            <v>14843.912500000035</v>
          </cell>
          <cell r="AD10">
            <v>9840.4720000000016</v>
          </cell>
          <cell r="AE10">
            <v>62702</v>
          </cell>
          <cell r="AF10">
            <v>87386.384500000044</v>
          </cell>
          <cell r="AG10">
            <v>-28010.73450000002</v>
          </cell>
        </row>
        <row r="11">
          <cell r="A11">
            <v>36100</v>
          </cell>
          <cell r="B11" t="str">
            <v>P</v>
          </cell>
          <cell r="C11">
            <v>213436</v>
          </cell>
          <cell r="D11">
            <v>677821.36</v>
          </cell>
          <cell r="E11">
            <v>86410.14</v>
          </cell>
          <cell r="F11">
            <v>29428.199999999997</v>
          </cell>
          <cell r="G11">
            <v>18245.484</v>
          </cell>
          <cell r="H11">
            <v>25335.18</v>
          </cell>
          <cell r="I11">
            <v>1050676.3640000001</v>
          </cell>
          <cell r="J11">
            <v>42493.912960000001</v>
          </cell>
          <cell r="K11">
            <v>26346.226035199998</v>
          </cell>
          <cell r="L11">
            <v>35945.653595903997</v>
          </cell>
          <cell r="M11">
            <v>5825.6911497600004</v>
          </cell>
          <cell r="N11">
            <v>229543.96999999997</v>
          </cell>
          <cell r="O11">
            <v>84229.138234999991</v>
          </cell>
          <cell r="P11">
            <v>52952.680000000008</v>
          </cell>
          <cell r="Q11">
            <v>37949</v>
          </cell>
          <cell r="R11">
            <v>123484.468717995</v>
          </cell>
          <cell r="S11">
            <v>638770.74069385894</v>
          </cell>
          <cell r="T11">
            <v>78873.12873469296</v>
          </cell>
          <cell r="U11">
            <v>60000</v>
          </cell>
          <cell r="V11">
            <v>777643.86942855187</v>
          </cell>
          <cell r="W11">
            <v>1828320.2334285518</v>
          </cell>
          <cell r="X11">
            <v>1372438.51</v>
          </cell>
          <cell r="Y11">
            <v>61759.732950000005</v>
          </cell>
          <cell r="AA11">
            <v>1434198.2429500001</v>
          </cell>
          <cell r="AB11">
            <v>-394121.99047855171</v>
          </cell>
          <cell r="AC11">
            <v>-98530.497619638016</v>
          </cell>
          <cell r="AD11">
            <v>5825.6911497599995</v>
          </cell>
          <cell r="AE11">
            <v>2612.8694853580032</v>
          </cell>
          <cell r="AF11">
            <v>-90091.936984520013</v>
          </cell>
          <cell r="AG11">
            <v>-304030.05349403177</v>
          </cell>
        </row>
        <row r="12">
          <cell r="B12" t="str">
            <v>R</v>
          </cell>
          <cell r="C12">
            <v>183197.63</v>
          </cell>
          <cell r="D12">
            <v>426881.16</v>
          </cell>
          <cell r="E12">
            <v>146118.68</v>
          </cell>
          <cell r="F12">
            <v>79530.98</v>
          </cell>
          <cell r="G12">
            <v>0</v>
          </cell>
          <cell r="H12">
            <v>25908.74</v>
          </cell>
          <cell r="I12">
            <v>861637.19</v>
          </cell>
          <cell r="J12">
            <v>66880.990000000005</v>
          </cell>
          <cell r="K12">
            <v>0</v>
          </cell>
          <cell r="L12">
            <v>21787.759999999998</v>
          </cell>
          <cell r="N12">
            <v>167866.32</v>
          </cell>
          <cell r="O12">
            <v>90503.6</v>
          </cell>
          <cell r="P12">
            <v>89424.960000000006</v>
          </cell>
          <cell r="Q12">
            <v>59994.41</v>
          </cell>
          <cell r="R12">
            <v>87754.52</v>
          </cell>
          <cell r="S12">
            <v>584212.56000000006</v>
          </cell>
          <cell r="T12">
            <v>66427</v>
          </cell>
          <cell r="U12">
            <v>41882.74</v>
          </cell>
          <cell r="V12">
            <v>692522.3</v>
          </cell>
          <cell r="W12">
            <v>1554159.49</v>
          </cell>
          <cell r="X12">
            <v>1566959.89</v>
          </cell>
          <cell r="Y12">
            <v>71664.850000000006</v>
          </cell>
          <cell r="AA12">
            <v>1638624.74</v>
          </cell>
          <cell r="AB12">
            <v>84465.25</v>
          </cell>
          <cell r="AC12">
            <v>21116.3125</v>
          </cell>
          <cell r="AD12">
            <v>7320.5985000000001</v>
          </cell>
          <cell r="AE12">
            <v>40418</v>
          </cell>
          <cell r="AF12">
            <v>68854.910999999993</v>
          </cell>
          <cell r="AG12">
            <v>15610.33899999992</v>
          </cell>
        </row>
        <row r="13">
          <cell r="A13">
            <v>36130</v>
          </cell>
          <cell r="B13" t="str">
            <v>P</v>
          </cell>
          <cell r="C13">
            <v>202686</v>
          </cell>
          <cell r="D13">
            <v>818594.83000000007</v>
          </cell>
          <cell r="E13">
            <v>144665.25</v>
          </cell>
          <cell r="F13">
            <v>30695.399999999998</v>
          </cell>
          <cell r="G13">
            <v>19031.148000000001</v>
          </cell>
          <cell r="H13">
            <v>24790.31568</v>
          </cell>
          <cell r="I13">
            <v>1240462.94368</v>
          </cell>
          <cell r="J13">
            <v>42493.912960000001</v>
          </cell>
          <cell r="K13">
            <v>26346.226035199998</v>
          </cell>
          <cell r="L13">
            <v>35796.872277504001</v>
          </cell>
          <cell r="M13">
            <v>5928.3343497599999</v>
          </cell>
          <cell r="N13">
            <v>231540.33</v>
          </cell>
          <cell r="O13">
            <v>85218.334615</v>
          </cell>
          <cell r="P13">
            <v>52662.080000000009</v>
          </cell>
          <cell r="Q13">
            <v>37949</v>
          </cell>
          <cell r="R13">
            <v>196468.32449821499</v>
          </cell>
          <cell r="S13">
            <v>714403.41473567905</v>
          </cell>
          <cell r="T13">
            <v>92050.221420783957</v>
          </cell>
          <cell r="U13">
            <v>60000</v>
          </cell>
          <cell r="V13">
            <v>866453.63615646306</v>
          </cell>
          <cell r="W13">
            <v>2106916.5798364631</v>
          </cell>
          <cell r="X13">
            <v>2183600.0700000003</v>
          </cell>
          <cell r="Y13">
            <v>98262.003150000004</v>
          </cell>
          <cell r="AA13">
            <v>2281862.0731500005</v>
          </cell>
          <cell r="AB13">
            <v>174945.49331353744</v>
          </cell>
          <cell r="AC13">
            <v>43736.373328384332</v>
          </cell>
          <cell r="AD13">
            <v>5928.3343497599999</v>
          </cell>
          <cell r="AE13">
            <v>10359.511616781019</v>
          </cell>
          <cell r="AF13">
            <v>60024.219294925351</v>
          </cell>
          <cell r="AG13">
            <v>114921.27401861222</v>
          </cell>
        </row>
        <row r="14">
          <cell r="B14" t="str">
            <v>R</v>
          </cell>
          <cell r="C14">
            <v>0</v>
          </cell>
          <cell r="D14">
            <v>0</v>
          </cell>
          <cell r="E14">
            <v>0</v>
          </cell>
          <cell r="F14">
            <v>0</v>
          </cell>
          <cell r="G14">
            <v>0</v>
          </cell>
          <cell r="H14">
            <v>0</v>
          </cell>
          <cell r="I14">
            <v>0</v>
          </cell>
          <cell r="J14">
            <v>0</v>
          </cell>
          <cell r="K14">
            <v>0</v>
          </cell>
          <cell r="L14">
            <v>0</v>
          </cell>
          <cell r="N14">
            <v>0</v>
          </cell>
          <cell r="O14">
            <v>0</v>
          </cell>
          <cell r="P14">
            <v>0</v>
          </cell>
          <cell r="Q14">
            <v>0</v>
          </cell>
          <cell r="R14">
            <v>0</v>
          </cell>
          <cell r="S14">
            <v>0</v>
          </cell>
          <cell r="T14">
            <v>0</v>
          </cell>
          <cell r="U14">
            <v>0</v>
          </cell>
          <cell r="V14">
            <v>0</v>
          </cell>
          <cell r="W14">
            <v>0</v>
          </cell>
          <cell r="X14">
            <v>0</v>
          </cell>
          <cell r="Y14">
            <v>0</v>
          </cell>
          <cell r="AA14">
            <v>0</v>
          </cell>
          <cell r="AB14">
            <v>0</v>
          </cell>
          <cell r="AC14">
            <v>0</v>
          </cell>
          <cell r="AD14">
            <v>0</v>
          </cell>
          <cell r="AE14">
            <v>0</v>
          </cell>
          <cell r="AF14">
            <v>0</v>
          </cell>
          <cell r="AG14">
            <v>0</v>
          </cell>
        </row>
        <row r="15">
          <cell r="A15">
            <v>36161</v>
          </cell>
          <cell r="B15" t="str">
            <v>P</v>
          </cell>
          <cell r="C15">
            <v>214936</v>
          </cell>
          <cell r="D15">
            <v>842020.43</v>
          </cell>
          <cell r="E15">
            <v>135215.82</v>
          </cell>
          <cell r="F15">
            <v>30695.399999999998</v>
          </cell>
          <cell r="G15">
            <v>19031.148000000001</v>
          </cell>
          <cell r="H15">
            <v>25857.804960000001</v>
          </cell>
          <cell r="I15">
            <v>1267756.6029600003</v>
          </cell>
          <cell r="J15">
            <v>42493.912960000001</v>
          </cell>
          <cell r="K15">
            <v>26346.226035199998</v>
          </cell>
          <cell r="L15">
            <v>35796.872277504001</v>
          </cell>
          <cell r="M15">
            <v>5928.3343497599999</v>
          </cell>
          <cell r="N15">
            <v>233417.73</v>
          </cell>
          <cell r="O15">
            <v>86148.586315000008</v>
          </cell>
          <cell r="P15">
            <v>52883.48000000001</v>
          </cell>
          <cell r="Q15">
            <v>37949</v>
          </cell>
          <cell r="R15">
            <v>220706.60453919001</v>
          </cell>
          <cell r="S15">
            <v>741670.74647665396</v>
          </cell>
          <cell r="T15">
            <v>94778.27097183271</v>
          </cell>
          <cell r="U15">
            <v>60000</v>
          </cell>
          <cell r="V15">
            <v>896449.01744848664</v>
          </cell>
          <cell r="W15">
            <v>2164205.620408487</v>
          </cell>
          <cell r="X15">
            <v>2452990.62</v>
          </cell>
          <cell r="Y15">
            <v>110384.57789999999</v>
          </cell>
          <cell r="AA15">
            <v>2563375.1979</v>
          </cell>
          <cell r="AB15">
            <v>399169.57749151299</v>
          </cell>
          <cell r="AC15">
            <v>99792.394372878276</v>
          </cell>
          <cell r="AD15">
            <v>5928.3343497599999</v>
          </cell>
          <cell r="AE15">
            <v>-4958.9929342989626</v>
          </cell>
          <cell r="AF15">
            <v>100761.73578833931</v>
          </cell>
          <cell r="AG15">
            <v>298407.8417031737</v>
          </cell>
        </row>
        <row r="16">
          <cell r="B16" t="str">
            <v>R</v>
          </cell>
          <cell r="C16">
            <v>0</v>
          </cell>
          <cell r="D16">
            <v>0</v>
          </cell>
          <cell r="E16">
            <v>0</v>
          </cell>
          <cell r="F16">
            <v>0</v>
          </cell>
          <cell r="G16">
            <v>0</v>
          </cell>
          <cell r="H16">
            <v>0</v>
          </cell>
          <cell r="I16">
            <v>0</v>
          </cell>
          <cell r="J16">
            <v>0</v>
          </cell>
          <cell r="K16">
            <v>0</v>
          </cell>
          <cell r="L16">
            <v>0</v>
          </cell>
          <cell r="N16">
            <v>0</v>
          </cell>
          <cell r="O16">
            <v>0</v>
          </cell>
          <cell r="P16">
            <v>0</v>
          </cell>
          <cell r="Q16">
            <v>0</v>
          </cell>
          <cell r="R16">
            <v>0</v>
          </cell>
          <cell r="S16">
            <v>0</v>
          </cell>
          <cell r="T16">
            <v>0</v>
          </cell>
          <cell r="U16">
            <v>0</v>
          </cell>
          <cell r="V16">
            <v>0</v>
          </cell>
          <cell r="W16">
            <v>0</v>
          </cell>
          <cell r="X16">
            <v>0</v>
          </cell>
          <cell r="Y16">
            <v>0</v>
          </cell>
          <cell r="AA16">
            <v>0</v>
          </cell>
          <cell r="AB16">
            <v>0</v>
          </cell>
          <cell r="AC16">
            <v>0</v>
          </cell>
          <cell r="AD16">
            <v>0</v>
          </cell>
          <cell r="AE16">
            <v>0</v>
          </cell>
          <cell r="AF16">
            <v>0</v>
          </cell>
          <cell r="AG16">
            <v>0</v>
          </cell>
        </row>
        <row r="17">
          <cell r="A17">
            <v>36192</v>
          </cell>
          <cell r="B17" t="str">
            <v>P</v>
          </cell>
          <cell r="C17">
            <v>236436</v>
          </cell>
          <cell r="D17">
            <v>808748.83000000007</v>
          </cell>
          <cell r="E17">
            <v>137653.78</v>
          </cell>
          <cell r="F17">
            <v>29355.599999999999</v>
          </cell>
          <cell r="G17">
            <v>18200.471999999998</v>
          </cell>
          <cell r="H17">
            <v>25857.804960000001</v>
          </cell>
          <cell r="I17">
            <v>1256252.4869600004</v>
          </cell>
          <cell r="J17">
            <v>41320.388959999997</v>
          </cell>
          <cell r="K17">
            <v>25618.641155199999</v>
          </cell>
          <cell r="L17">
            <v>35796.872277504001</v>
          </cell>
          <cell r="M17">
            <v>5724.7551057599994</v>
          </cell>
          <cell r="N17">
            <v>233417.73</v>
          </cell>
          <cell r="O17">
            <v>86148.586315000008</v>
          </cell>
          <cell r="P17">
            <v>52883.48000000001</v>
          </cell>
          <cell r="Q17">
            <v>37949</v>
          </cell>
          <cell r="R17">
            <v>225032.76744564</v>
          </cell>
          <cell r="S17">
            <v>743892.22125910409</v>
          </cell>
          <cell r="T17">
            <v>94726.808910955209</v>
          </cell>
          <cell r="U17">
            <v>60000</v>
          </cell>
          <cell r="V17">
            <v>898619.0301700593</v>
          </cell>
          <cell r="W17">
            <v>2154871.5171300597</v>
          </cell>
          <cell r="X17">
            <v>2501072.7200000002</v>
          </cell>
          <cell r="Y17">
            <v>112548.2724</v>
          </cell>
          <cell r="AA17">
            <v>2613620.9924000003</v>
          </cell>
          <cell r="AB17">
            <v>458749.47526994068</v>
          </cell>
          <cell r="AC17">
            <v>114687.36881748526</v>
          </cell>
          <cell r="AD17">
            <v>5724.7551057599994</v>
          </cell>
          <cell r="AE17">
            <v>-9028.237521902498</v>
          </cell>
          <cell r="AF17">
            <v>111383.88640134277</v>
          </cell>
          <cell r="AG17">
            <v>347365.58886859799</v>
          </cell>
        </row>
        <row r="18">
          <cell r="B18" t="str">
            <v>R</v>
          </cell>
          <cell r="C18">
            <v>0</v>
          </cell>
          <cell r="D18">
            <v>0</v>
          </cell>
          <cell r="E18">
            <v>0</v>
          </cell>
          <cell r="F18">
            <v>0</v>
          </cell>
          <cell r="G18">
            <v>0</v>
          </cell>
          <cell r="H18">
            <v>0</v>
          </cell>
          <cell r="I18">
            <v>0</v>
          </cell>
          <cell r="J18">
            <v>0</v>
          </cell>
          <cell r="K18">
            <v>0</v>
          </cell>
          <cell r="L18">
            <v>0</v>
          </cell>
          <cell r="N18">
            <v>0</v>
          </cell>
          <cell r="O18">
            <v>0</v>
          </cell>
          <cell r="P18">
            <v>0</v>
          </cell>
          <cell r="Q18">
            <v>0</v>
          </cell>
          <cell r="R18">
            <v>0</v>
          </cell>
          <cell r="S18">
            <v>0</v>
          </cell>
          <cell r="T18">
            <v>0</v>
          </cell>
          <cell r="U18">
            <v>0</v>
          </cell>
          <cell r="V18">
            <v>0</v>
          </cell>
          <cell r="W18">
            <v>0</v>
          </cell>
          <cell r="X18">
            <v>0</v>
          </cell>
          <cell r="Y18">
            <v>0</v>
          </cell>
          <cell r="AA18">
            <v>0</v>
          </cell>
          <cell r="AB18">
            <v>0</v>
          </cell>
          <cell r="AC18">
            <v>0</v>
          </cell>
          <cell r="AD18">
            <v>0</v>
          </cell>
          <cell r="AE18">
            <v>0</v>
          </cell>
          <cell r="AF18">
            <v>0</v>
          </cell>
          <cell r="AG18">
            <v>0</v>
          </cell>
        </row>
        <row r="19">
          <cell r="A19">
            <v>36220</v>
          </cell>
          <cell r="B19" t="str">
            <v>P</v>
          </cell>
          <cell r="C19">
            <v>164181</v>
          </cell>
          <cell r="D19">
            <v>468207.5</v>
          </cell>
          <cell r="E19">
            <v>112317.2</v>
          </cell>
          <cell r="F19">
            <v>25987.4</v>
          </cell>
          <cell r="G19">
            <v>16112.187999999998</v>
          </cell>
          <cell r="H19">
            <v>24729.157439999999</v>
          </cell>
          <cell r="I19">
            <v>811534.44543999992</v>
          </cell>
          <cell r="J19">
            <v>39554.448960000002</v>
          </cell>
          <cell r="K19">
            <v>24523.7583552</v>
          </cell>
          <cell r="L19">
            <v>34808.295659903997</v>
          </cell>
          <cell r="M19">
            <v>5308.88976576</v>
          </cell>
          <cell r="N19">
            <v>217464.33000000002</v>
          </cell>
          <cell r="O19">
            <v>82059.02661500001</v>
          </cell>
          <cell r="P19">
            <v>49883.880000000005</v>
          </cell>
          <cell r="Q19">
            <v>37949</v>
          </cell>
          <cell r="R19">
            <v>204737.132205375</v>
          </cell>
          <cell r="S19">
            <v>696288.76156123902</v>
          </cell>
          <cell r="T19">
            <v>70954.972850061953</v>
          </cell>
          <cell r="U19">
            <v>60000</v>
          </cell>
          <cell r="V19">
            <v>827243.73441130097</v>
          </cell>
          <cell r="W19">
            <v>1638778.179851301</v>
          </cell>
          <cell r="X19">
            <v>2275501.75</v>
          </cell>
          <cell r="Y19">
            <v>102397.57874999999</v>
          </cell>
          <cell r="AA19">
            <v>2377899.3287499999</v>
          </cell>
          <cell r="AB19">
            <v>739121.14889869886</v>
          </cell>
          <cell r="AC19">
            <v>184780.28722467474</v>
          </cell>
          <cell r="AD19">
            <v>5308.88976576</v>
          </cell>
          <cell r="AE19">
            <v>-11272.875670329049</v>
          </cell>
          <cell r="AF19">
            <v>178816.30132010567</v>
          </cell>
          <cell r="AG19">
            <v>560304.84757859306</v>
          </cell>
        </row>
        <row r="20">
          <cell r="B20" t="str">
            <v>R</v>
          </cell>
          <cell r="C20">
            <v>0</v>
          </cell>
          <cell r="D20">
            <v>0</v>
          </cell>
          <cell r="E20">
            <v>0</v>
          </cell>
          <cell r="F20">
            <v>0</v>
          </cell>
          <cell r="G20">
            <v>0</v>
          </cell>
          <cell r="H20">
            <v>0</v>
          </cell>
          <cell r="I20">
            <v>0</v>
          </cell>
          <cell r="J20">
            <v>0</v>
          </cell>
          <cell r="K20">
            <v>0</v>
          </cell>
          <cell r="L20">
            <v>0</v>
          </cell>
          <cell r="N20">
            <v>0</v>
          </cell>
          <cell r="O20">
            <v>0</v>
          </cell>
          <cell r="P20">
            <v>0</v>
          </cell>
          <cell r="Q20">
            <v>0</v>
          </cell>
          <cell r="R20">
            <v>0</v>
          </cell>
          <cell r="S20">
            <v>0</v>
          </cell>
          <cell r="T20">
            <v>0</v>
          </cell>
          <cell r="U20">
            <v>0</v>
          </cell>
          <cell r="V20">
            <v>0</v>
          </cell>
          <cell r="W20">
            <v>0</v>
          </cell>
          <cell r="X20">
            <v>0</v>
          </cell>
          <cell r="Y20">
            <v>0</v>
          </cell>
          <cell r="AA20">
            <v>0</v>
          </cell>
          <cell r="AB20">
            <v>0</v>
          </cell>
          <cell r="AC20">
            <v>0</v>
          </cell>
          <cell r="AD20">
            <v>0</v>
          </cell>
          <cell r="AE20">
            <v>0</v>
          </cell>
          <cell r="AF20">
            <v>0</v>
          </cell>
          <cell r="AG20">
            <v>0</v>
          </cell>
        </row>
        <row r="21">
          <cell r="A21">
            <v>36251</v>
          </cell>
          <cell r="B21" t="str">
            <v>P</v>
          </cell>
          <cell r="C21">
            <v>73095</v>
          </cell>
          <cell r="D21">
            <v>206620.81</v>
          </cell>
          <cell r="E21">
            <v>79318.39</v>
          </cell>
          <cell r="F21">
            <v>15455.6</v>
          </cell>
          <cell r="G21">
            <v>9582.4720000000016</v>
          </cell>
          <cell r="H21">
            <v>21891.785759999999</v>
          </cell>
          <cell r="I21">
            <v>405964.05776</v>
          </cell>
          <cell r="J21">
            <v>33379.100959999996</v>
          </cell>
          <cell r="K21">
            <v>20695.042595199997</v>
          </cell>
          <cell r="L21">
            <v>33320.667803903998</v>
          </cell>
          <cell r="M21">
            <v>3955.6107777599996</v>
          </cell>
          <cell r="N21">
            <v>194079.55</v>
          </cell>
          <cell r="O21">
            <v>73692.618124999994</v>
          </cell>
          <cell r="P21">
            <v>45109.688000000009</v>
          </cell>
          <cell r="Q21">
            <v>27402</v>
          </cell>
          <cell r="R21">
            <v>143558.30421932999</v>
          </cell>
          <cell r="S21">
            <v>575192.58248119394</v>
          </cell>
          <cell r="T21">
            <v>47929.181242059698</v>
          </cell>
          <cell r="U21">
            <v>60000</v>
          </cell>
          <cell r="V21">
            <v>683121.76372325362</v>
          </cell>
          <cell r="W21">
            <v>1089085.8214832535</v>
          </cell>
          <cell r="X21">
            <v>1595544.3399999999</v>
          </cell>
          <cell r="Y21">
            <v>71799.495299999995</v>
          </cell>
          <cell r="AA21">
            <v>1667343.8352999999</v>
          </cell>
          <cell r="AB21">
            <v>578258.01381674642</v>
          </cell>
          <cell r="AC21">
            <v>144564.50345418655</v>
          </cell>
          <cell r="AD21">
            <v>3955.61077776</v>
          </cell>
          <cell r="AE21">
            <v>-21084.959087762763</v>
          </cell>
          <cell r="AF21">
            <v>127435.15514418379</v>
          </cell>
          <cell r="AG21">
            <v>450822.85867256252</v>
          </cell>
        </row>
        <row r="22">
          <cell r="B22" t="str">
            <v>R</v>
          </cell>
          <cell r="C22">
            <v>0</v>
          </cell>
          <cell r="D22">
            <v>0</v>
          </cell>
          <cell r="E22">
            <v>0</v>
          </cell>
          <cell r="F22">
            <v>0</v>
          </cell>
          <cell r="G22">
            <v>0</v>
          </cell>
          <cell r="H22">
            <v>0</v>
          </cell>
          <cell r="I22">
            <v>0</v>
          </cell>
          <cell r="J22">
            <v>0</v>
          </cell>
          <cell r="K22">
            <v>0</v>
          </cell>
          <cell r="L22">
            <v>0</v>
          </cell>
          <cell r="N22">
            <v>0</v>
          </cell>
          <cell r="O22">
            <v>0</v>
          </cell>
          <cell r="P22">
            <v>0</v>
          </cell>
          <cell r="Q22">
            <v>0</v>
          </cell>
          <cell r="R22">
            <v>0</v>
          </cell>
          <cell r="S22">
            <v>0</v>
          </cell>
          <cell r="T22">
            <v>0</v>
          </cell>
          <cell r="U22">
            <v>0</v>
          </cell>
          <cell r="V22">
            <v>0</v>
          </cell>
          <cell r="W22">
            <v>0</v>
          </cell>
          <cell r="X22">
            <v>0</v>
          </cell>
          <cell r="Y22">
            <v>0</v>
          </cell>
          <cell r="AA22">
            <v>0</v>
          </cell>
          <cell r="AB22">
            <v>0</v>
          </cell>
          <cell r="AC22">
            <v>0</v>
          </cell>
          <cell r="AD22">
            <v>0</v>
          </cell>
          <cell r="AE22">
            <v>0</v>
          </cell>
          <cell r="AF22">
            <v>0</v>
          </cell>
          <cell r="AG22">
            <v>0</v>
          </cell>
        </row>
        <row r="23">
          <cell r="A23">
            <v>36281</v>
          </cell>
          <cell r="B23" t="str">
            <v>P</v>
          </cell>
          <cell r="C23">
            <v>51811</v>
          </cell>
          <cell r="D23">
            <v>205339.05</v>
          </cell>
          <cell r="E23">
            <v>67001.52</v>
          </cell>
          <cell r="F23">
            <v>13572.4</v>
          </cell>
          <cell r="G23">
            <v>8414.887999999999</v>
          </cell>
          <cell r="H23">
            <v>13019.797440000002</v>
          </cell>
          <cell r="I23">
            <v>359158.65544</v>
          </cell>
          <cell r="J23">
            <v>32786.009120000002</v>
          </cell>
          <cell r="K23">
            <v>20327.3256544</v>
          </cell>
          <cell r="L23">
            <v>28118.554648703997</v>
          </cell>
          <cell r="M23">
            <v>3755.0311387200004</v>
          </cell>
          <cell r="N23">
            <v>104891.0154</v>
          </cell>
          <cell r="O23">
            <v>40914.929130700002</v>
          </cell>
          <cell r="P23">
            <v>23600.847999999998</v>
          </cell>
          <cell r="Q23">
            <v>16989.240000000002</v>
          </cell>
          <cell r="R23">
            <v>92260.977880994993</v>
          </cell>
          <cell r="S23">
            <v>363643.93097351899</v>
          </cell>
          <cell r="T23">
            <v>34469.548550675951</v>
          </cell>
          <cell r="U23">
            <v>31530</v>
          </cell>
          <cell r="V23">
            <v>429643.47952419496</v>
          </cell>
          <cell r="W23">
            <v>788802.13496419496</v>
          </cell>
          <cell r="X23">
            <v>1025412.51</v>
          </cell>
          <cell r="Y23">
            <v>46143.56295</v>
          </cell>
          <cell r="AA23">
            <v>1071556.0729499999</v>
          </cell>
          <cell r="AB23">
            <v>282753.93798580498</v>
          </cell>
          <cell r="AC23">
            <v>70688.484496451245</v>
          </cell>
          <cell r="AD23">
            <v>3755.0311387199999</v>
          </cell>
          <cell r="AE23">
            <v>-7062.7224561255243</v>
          </cell>
          <cell r="AF23">
            <v>67380.793179045722</v>
          </cell>
          <cell r="AG23">
            <v>215373.1448067592</v>
          </cell>
        </row>
        <row r="24">
          <cell r="B24" t="str">
            <v>R</v>
          </cell>
          <cell r="C24">
            <v>0</v>
          </cell>
          <cell r="D24">
            <v>0</v>
          </cell>
          <cell r="E24">
            <v>0</v>
          </cell>
          <cell r="F24">
            <v>0</v>
          </cell>
          <cell r="G24">
            <v>0</v>
          </cell>
          <cell r="H24">
            <v>0</v>
          </cell>
          <cell r="I24">
            <v>0</v>
          </cell>
          <cell r="J24">
            <v>0</v>
          </cell>
          <cell r="K24">
            <v>0</v>
          </cell>
          <cell r="L24">
            <v>0</v>
          </cell>
          <cell r="N24">
            <v>0</v>
          </cell>
          <cell r="O24">
            <v>0</v>
          </cell>
          <cell r="P24">
            <v>0</v>
          </cell>
          <cell r="Q24">
            <v>0</v>
          </cell>
          <cell r="R24">
            <v>0</v>
          </cell>
          <cell r="S24">
            <v>0</v>
          </cell>
          <cell r="T24">
            <v>0</v>
          </cell>
          <cell r="U24">
            <v>0</v>
          </cell>
          <cell r="V24">
            <v>0</v>
          </cell>
          <cell r="W24">
            <v>0</v>
          </cell>
          <cell r="X24">
            <v>0</v>
          </cell>
          <cell r="Y24">
            <v>0</v>
          </cell>
          <cell r="AA24">
            <v>0</v>
          </cell>
          <cell r="AB24">
            <v>0</v>
          </cell>
          <cell r="AC24">
            <v>0</v>
          </cell>
          <cell r="AD24">
            <v>0</v>
          </cell>
          <cell r="AE24">
            <v>0</v>
          </cell>
          <cell r="AF24">
            <v>0</v>
          </cell>
          <cell r="AG24">
            <v>0</v>
          </cell>
        </row>
        <row r="25">
          <cell r="A25">
            <v>36312</v>
          </cell>
          <cell r="B25" t="str">
            <v>P</v>
          </cell>
          <cell r="C25">
            <v>0</v>
          </cell>
          <cell r="D25">
            <v>29792.63</v>
          </cell>
          <cell r="E25">
            <v>25923.13</v>
          </cell>
          <cell r="F25">
            <v>3069</v>
          </cell>
          <cell r="G25">
            <v>1902.7800000000002</v>
          </cell>
          <cell r="H25">
            <v>11433.38976</v>
          </cell>
          <cell r="I25">
            <v>72120.929759999999</v>
          </cell>
          <cell r="J25">
            <v>26490.883600000001</v>
          </cell>
          <cell r="K25">
            <v>16424.347831999999</v>
          </cell>
          <cell r="L25">
            <v>27618.934082688</v>
          </cell>
          <cell r="M25">
            <v>2394.3505716</v>
          </cell>
          <cell r="N25">
            <v>0</v>
          </cell>
          <cell r="O25">
            <v>32178.570430700001</v>
          </cell>
          <cell r="P25">
            <v>17518.448000000004</v>
          </cell>
          <cell r="Q25">
            <v>16989.240000000002</v>
          </cell>
          <cell r="R25">
            <v>63559.725107339989</v>
          </cell>
          <cell r="S25">
            <v>203174.49962432799</v>
          </cell>
          <cell r="T25">
            <v>15341.271469216401</v>
          </cell>
          <cell r="U25">
            <v>31530</v>
          </cell>
          <cell r="V25">
            <v>250045.77109354438</v>
          </cell>
          <cell r="W25">
            <v>322166.7008535444</v>
          </cell>
          <cell r="X25">
            <v>706419.32</v>
          </cell>
          <cell r="Y25">
            <v>31788.869399999996</v>
          </cell>
          <cell r="AA25">
            <v>738208.18939999992</v>
          </cell>
          <cell r="AB25">
            <v>416041.48854645551</v>
          </cell>
          <cell r="AC25">
            <v>104010.37213661388</v>
          </cell>
          <cell r="AD25">
            <v>2394.3505716</v>
          </cell>
          <cell r="AE25">
            <v>-6869.1517542669226</v>
          </cell>
          <cell r="AF25">
            <v>99535.570953946954</v>
          </cell>
          <cell r="AG25">
            <v>316505.91759250854</v>
          </cell>
        </row>
        <row r="26">
          <cell r="B26" t="str">
            <v>R</v>
          </cell>
          <cell r="C26">
            <v>0</v>
          </cell>
          <cell r="D26">
            <v>0</v>
          </cell>
          <cell r="E26">
            <v>0</v>
          </cell>
          <cell r="F26">
            <v>0</v>
          </cell>
          <cell r="G26">
            <v>0</v>
          </cell>
          <cell r="H26">
            <v>0</v>
          </cell>
          <cell r="I26">
            <v>0</v>
          </cell>
          <cell r="J26">
            <v>0</v>
          </cell>
          <cell r="K26">
            <v>0</v>
          </cell>
          <cell r="L26">
            <v>0</v>
          </cell>
          <cell r="N26">
            <v>0</v>
          </cell>
          <cell r="O26">
            <v>0</v>
          </cell>
          <cell r="P26">
            <v>0</v>
          </cell>
          <cell r="Q26">
            <v>0</v>
          </cell>
          <cell r="R26">
            <v>0</v>
          </cell>
          <cell r="S26">
            <v>0</v>
          </cell>
          <cell r="T26">
            <v>0</v>
          </cell>
          <cell r="U26">
            <v>0</v>
          </cell>
          <cell r="V26">
            <v>0</v>
          </cell>
          <cell r="W26">
            <v>0</v>
          </cell>
          <cell r="X26">
            <v>0</v>
          </cell>
          <cell r="Y26">
            <v>0</v>
          </cell>
          <cell r="AA26">
            <v>0</v>
          </cell>
          <cell r="AB26">
            <v>0</v>
          </cell>
          <cell r="AC26">
            <v>0</v>
          </cell>
          <cell r="AD26">
            <v>0</v>
          </cell>
          <cell r="AE26">
            <v>0</v>
          </cell>
          <cell r="AF26">
            <v>0</v>
          </cell>
          <cell r="AG26">
            <v>0</v>
          </cell>
        </row>
        <row r="27">
          <cell r="A27">
            <v>36342</v>
          </cell>
          <cell r="B27" t="str">
            <v>P</v>
          </cell>
          <cell r="C27">
            <v>0</v>
          </cell>
          <cell r="D27">
            <v>0</v>
          </cell>
          <cell r="E27">
            <v>0</v>
          </cell>
          <cell r="F27">
            <v>798.59999999999991</v>
          </cell>
          <cell r="G27">
            <v>495.13199999999995</v>
          </cell>
          <cell r="H27">
            <v>2585.3256000000001</v>
          </cell>
          <cell r="I27">
            <v>3879.0576000000001</v>
          </cell>
          <cell r="J27">
            <v>18319.377840000001</v>
          </cell>
          <cell r="K27">
            <v>11358.014260800001</v>
          </cell>
          <cell r="L27">
            <v>22315.920344639999</v>
          </cell>
          <cell r="M27">
            <v>1548.5562050400001</v>
          </cell>
          <cell r="N27">
            <v>0</v>
          </cell>
          <cell r="O27">
            <v>0</v>
          </cell>
          <cell r="P27">
            <v>0</v>
          </cell>
          <cell r="Q27">
            <v>16989.240000000002</v>
          </cell>
          <cell r="R27">
            <v>3536.4153316799998</v>
          </cell>
          <cell r="S27">
            <v>74067.523982159997</v>
          </cell>
          <cell r="T27">
            <v>4647.3290791079999</v>
          </cell>
          <cell r="U27">
            <v>15000</v>
          </cell>
          <cell r="V27">
            <v>93714.85306126799</v>
          </cell>
          <cell r="W27">
            <v>97593.91066126799</v>
          </cell>
          <cell r="X27">
            <v>39304.639999999999</v>
          </cell>
          <cell r="Y27">
            <v>1768.7087999999999</v>
          </cell>
          <cell r="AA27">
            <v>41073.3488</v>
          </cell>
          <cell r="AB27">
            <v>-56520.56186126799</v>
          </cell>
          <cell r="AC27">
            <v>-14130.140465317001</v>
          </cell>
          <cell r="AD27">
            <v>1548.5562050400001</v>
          </cell>
          <cell r="AE27">
            <v>-10434.390570969068</v>
          </cell>
          <cell r="AF27">
            <v>-23015.974831246069</v>
          </cell>
          <cell r="AG27">
            <v>-33504.587030021918</v>
          </cell>
        </row>
        <row r="28">
          <cell r="B28" t="str">
            <v>R</v>
          </cell>
          <cell r="C28">
            <v>0</v>
          </cell>
          <cell r="D28">
            <v>0</v>
          </cell>
          <cell r="E28">
            <v>0</v>
          </cell>
          <cell r="F28">
            <v>0</v>
          </cell>
          <cell r="G28">
            <v>0</v>
          </cell>
          <cell r="H28">
            <v>0</v>
          </cell>
          <cell r="I28">
            <v>0</v>
          </cell>
          <cell r="J28">
            <v>0</v>
          </cell>
          <cell r="K28">
            <v>0</v>
          </cell>
          <cell r="L28">
            <v>0</v>
          </cell>
          <cell r="N28">
            <v>0</v>
          </cell>
          <cell r="O28">
            <v>0</v>
          </cell>
          <cell r="P28">
            <v>0</v>
          </cell>
          <cell r="Q28">
            <v>0</v>
          </cell>
          <cell r="R28">
            <v>0</v>
          </cell>
          <cell r="S28">
            <v>0</v>
          </cell>
          <cell r="T28">
            <v>0</v>
          </cell>
          <cell r="U28">
            <v>0</v>
          </cell>
          <cell r="V28">
            <v>0</v>
          </cell>
          <cell r="W28">
            <v>0</v>
          </cell>
          <cell r="X28">
            <v>0</v>
          </cell>
          <cell r="Y28">
            <v>0</v>
          </cell>
          <cell r="AA28">
            <v>0</v>
          </cell>
          <cell r="AB28">
            <v>0</v>
          </cell>
          <cell r="AC28">
            <v>0</v>
          </cell>
          <cell r="AD28">
            <v>0</v>
          </cell>
          <cell r="AE28">
            <v>0</v>
          </cell>
          <cell r="AF28">
            <v>0</v>
          </cell>
          <cell r="AG28">
            <v>0</v>
          </cell>
        </row>
        <row r="29">
          <cell r="A29">
            <v>36373</v>
          </cell>
          <cell r="B29" t="str">
            <v>P</v>
          </cell>
          <cell r="C29">
            <v>0</v>
          </cell>
          <cell r="D29">
            <v>0</v>
          </cell>
          <cell r="E29">
            <v>0</v>
          </cell>
          <cell r="F29">
            <v>0</v>
          </cell>
          <cell r="G29">
            <v>0</v>
          </cell>
          <cell r="H29">
            <v>95535.28800000003</v>
          </cell>
          <cell r="I29">
            <v>95535.28800000003</v>
          </cell>
          <cell r="J29">
            <v>0</v>
          </cell>
          <cell r="K29">
            <v>0</v>
          </cell>
          <cell r="L29">
            <v>179636.56758662401</v>
          </cell>
          <cell r="M29">
            <v>0</v>
          </cell>
          <cell r="N29">
            <v>0</v>
          </cell>
          <cell r="O29">
            <v>0</v>
          </cell>
          <cell r="P29">
            <v>0</v>
          </cell>
          <cell r="Q29">
            <v>0</v>
          </cell>
          <cell r="R29">
            <v>0</v>
          </cell>
          <cell r="S29">
            <v>179636.56758662401</v>
          </cell>
          <cell r="T29">
            <v>5378.621424451203</v>
          </cell>
          <cell r="U29">
            <v>0</v>
          </cell>
          <cell r="V29">
            <v>185015.18901107521</v>
          </cell>
          <cell r="W29">
            <v>280550.47701107524</v>
          </cell>
          <cell r="X29">
            <v>0</v>
          </cell>
          <cell r="Y29">
            <v>0</v>
          </cell>
          <cell r="AA29">
            <v>0</v>
          </cell>
          <cell r="AB29">
            <v>-280550.47701107524</v>
          </cell>
          <cell r="AC29">
            <v>-41666.939167168821</v>
          </cell>
          <cell r="AD29">
            <v>0</v>
          </cell>
          <cell r="AE29">
            <v>5753.8262482877717</v>
          </cell>
          <cell r="AF29">
            <v>-35913.112918881052</v>
          </cell>
          <cell r="AG29">
            <v>-244637.36409219418</v>
          </cell>
        </row>
        <row r="30">
          <cell r="B30" t="str">
            <v>R</v>
          </cell>
          <cell r="C30">
            <v>0</v>
          </cell>
          <cell r="D30">
            <v>0</v>
          </cell>
          <cell r="E30">
            <v>0</v>
          </cell>
          <cell r="F30">
            <v>0</v>
          </cell>
          <cell r="G30">
            <v>0</v>
          </cell>
          <cell r="H30">
            <v>0</v>
          </cell>
          <cell r="I30">
            <v>0</v>
          </cell>
          <cell r="J30">
            <v>0</v>
          </cell>
          <cell r="K30">
            <v>0</v>
          </cell>
          <cell r="L30">
            <v>0</v>
          </cell>
          <cell r="N30">
            <v>0</v>
          </cell>
          <cell r="O30">
            <v>0</v>
          </cell>
          <cell r="P30">
            <v>0</v>
          </cell>
          <cell r="Q30">
            <v>0</v>
          </cell>
          <cell r="R30">
            <v>0</v>
          </cell>
          <cell r="S30">
            <v>0</v>
          </cell>
          <cell r="T30">
            <v>0</v>
          </cell>
          <cell r="U30">
            <v>0</v>
          </cell>
          <cell r="V30">
            <v>0</v>
          </cell>
          <cell r="W30">
            <v>0</v>
          </cell>
          <cell r="X30">
            <v>0</v>
          </cell>
          <cell r="Y30">
            <v>0</v>
          </cell>
          <cell r="AA30">
            <v>0</v>
          </cell>
          <cell r="AB30">
            <v>0</v>
          </cell>
          <cell r="AC30">
            <v>0</v>
          </cell>
          <cell r="AD30">
            <v>0</v>
          </cell>
          <cell r="AE30">
            <v>0</v>
          </cell>
          <cell r="AF30">
            <v>0</v>
          </cell>
          <cell r="AG30">
            <v>0</v>
          </cell>
        </row>
        <row r="31">
          <cell r="A31">
            <v>36404</v>
          </cell>
          <cell r="B31" t="str">
            <v>P</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AA31">
            <v>0</v>
          </cell>
          <cell r="AB31">
            <v>0</v>
          </cell>
          <cell r="AC31">
            <v>0</v>
          </cell>
          <cell r="AD31">
            <v>0</v>
          </cell>
          <cell r="AE31">
            <v>2041.2348566976002</v>
          </cell>
          <cell r="AF31">
            <v>2041.2348566976002</v>
          </cell>
          <cell r="AG31">
            <v>-2041.2348566976002</v>
          </cell>
        </row>
        <row r="32">
          <cell r="B32" t="str">
            <v>R</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AA32">
            <v>0</v>
          </cell>
          <cell r="AB32">
            <v>0</v>
          </cell>
          <cell r="AC32">
            <v>0</v>
          </cell>
          <cell r="AD32">
            <v>0</v>
          </cell>
          <cell r="AE32">
            <v>0</v>
          </cell>
          <cell r="AF32">
            <v>0</v>
          </cell>
          <cell r="AG32">
            <v>0</v>
          </cell>
        </row>
        <row r="33">
          <cell r="A33" t="str">
            <v xml:space="preserve">                </v>
          </cell>
          <cell r="B33" t="str">
            <v>P</v>
          </cell>
          <cell r="C33">
            <v>0</v>
          </cell>
          <cell r="D33">
            <v>0</v>
          </cell>
          <cell r="E33">
            <v>0</v>
          </cell>
          <cell r="F33">
            <v>0</v>
          </cell>
          <cell r="G33">
            <v>0</v>
          </cell>
          <cell r="I33">
            <v>0</v>
          </cell>
          <cell r="J33">
            <v>0</v>
          </cell>
          <cell r="K33">
            <v>0</v>
          </cell>
          <cell r="L33">
            <v>0</v>
          </cell>
          <cell r="M33">
            <v>0</v>
          </cell>
          <cell r="N33">
            <v>0</v>
          </cell>
          <cell r="O33">
            <v>0</v>
          </cell>
          <cell r="P33">
            <v>0</v>
          </cell>
          <cell r="Q33">
            <v>0</v>
          </cell>
          <cell r="R33">
            <v>0</v>
          </cell>
          <cell r="S33">
            <v>0</v>
          </cell>
          <cell r="U33">
            <v>0</v>
          </cell>
          <cell r="X33">
            <v>0</v>
          </cell>
          <cell r="Y33">
            <v>0</v>
          </cell>
          <cell r="AA33">
            <v>0</v>
          </cell>
          <cell r="AD33">
            <v>0</v>
          </cell>
          <cell r="AF33">
            <v>0</v>
          </cell>
          <cell r="AG33">
            <v>0</v>
          </cell>
        </row>
        <row r="34">
          <cell r="B34" t="str">
            <v>R</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AA34">
            <v>0</v>
          </cell>
          <cell r="AB34">
            <v>0</v>
          </cell>
          <cell r="AC34">
            <v>0</v>
          </cell>
          <cell r="AD34">
            <v>0</v>
          </cell>
          <cell r="AE34">
            <v>0</v>
          </cell>
          <cell r="AF34">
            <v>0</v>
          </cell>
          <cell r="AG34">
            <v>0</v>
          </cell>
        </row>
        <row r="35">
          <cell r="A35" t="str">
            <v>TOTAL</v>
          </cell>
          <cell r="B35" t="str">
            <v>P</v>
          </cell>
          <cell r="C35">
            <v>2124507.21</v>
          </cell>
          <cell r="D35">
            <v>5838121.0099999988</v>
          </cell>
          <cell r="E35">
            <v>1631928.2799999998</v>
          </cell>
          <cell r="F35">
            <v>442275.77</v>
          </cell>
          <cell r="G35">
            <v>233518.36200000002</v>
          </cell>
          <cell r="H35">
            <v>471593.83433919994</v>
          </cell>
          <cell r="I35">
            <v>10741944.466339203</v>
          </cell>
          <cell r="J35">
            <v>681076.09727999987</v>
          </cell>
          <cell r="K35">
            <v>366576.3459136</v>
          </cell>
          <cell r="L35">
            <v>740750.26055488014</v>
          </cell>
          <cell r="M35">
            <v>46261.941259679996</v>
          </cell>
          <cell r="N35">
            <v>2330738.5153999999</v>
          </cell>
          <cell r="O35">
            <v>1038219.7897813999</v>
          </cell>
          <cell r="P35">
            <v>713076.58399999992</v>
          </cell>
          <cell r="Q35">
            <v>589151.37999999989</v>
          </cell>
          <cell r="R35">
            <v>1966500.1157497598</v>
          </cell>
          <cell r="S35">
            <v>8472351.0299393199</v>
          </cell>
          <cell r="T35">
            <v>899282.10891904612</v>
          </cell>
          <cell r="U35">
            <v>935362.58000000007</v>
          </cell>
          <cell r="V35">
            <v>10306995.718858365</v>
          </cell>
          <cell r="W35">
            <v>21048940.185197569</v>
          </cell>
          <cell r="X35">
            <v>21650152.080000006</v>
          </cell>
          <cell r="Y35">
            <v>897444.24160000007</v>
          </cell>
          <cell r="Z35">
            <v>0</v>
          </cell>
          <cell r="AA35">
            <v>22547596.321599998</v>
          </cell>
          <cell r="AB35">
            <v>1498656.1364024333</v>
          </cell>
          <cell r="AC35">
            <v>403134.71418620856</v>
          </cell>
          <cell r="AD35">
            <v>86172.328759680022</v>
          </cell>
          <cell r="AE35">
            <v>248316.31016440401</v>
          </cell>
          <cell r="AF35">
            <v>737623.35311029246</v>
          </cell>
          <cell r="AG35">
            <v>761032.78329214093</v>
          </cell>
        </row>
        <row r="36">
          <cell r="A36" t="str">
            <v>TOTAL</v>
          </cell>
          <cell r="B36" t="str">
            <v>R</v>
          </cell>
          <cell r="C36">
            <v>1150308.08</v>
          </cell>
          <cell r="D36">
            <v>2209640.23</v>
          </cell>
          <cell r="E36">
            <v>964324.75</v>
          </cell>
          <cell r="F36">
            <v>426902.35</v>
          </cell>
          <cell r="G36">
            <v>103856.15</v>
          </cell>
          <cell r="H36">
            <v>221633.53999999998</v>
          </cell>
          <cell r="I36">
            <v>5076665.0999999996</v>
          </cell>
          <cell r="J36">
            <v>468535.85</v>
          </cell>
          <cell r="K36">
            <v>142134.81</v>
          </cell>
          <cell r="L36">
            <v>279482.81</v>
          </cell>
          <cell r="M36">
            <v>0</v>
          </cell>
          <cell r="N36">
            <v>1052720.3800000001</v>
          </cell>
          <cell r="O36">
            <v>577252.67000000004</v>
          </cell>
          <cell r="P36">
            <v>442313.2</v>
          </cell>
          <cell r="Q36">
            <v>374888.68999999994</v>
          </cell>
          <cell r="R36">
            <v>787341.53</v>
          </cell>
          <cell r="S36">
            <v>4124669.94</v>
          </cell>
          <cell r="T36">
            <v>429513.99</v>
          </cell>
          <cell r="U36">
            <v>555370.26</v>
          </cell>
          <cell r="V36">
            <v>5109554.1900000004</v>
          </cell>
          <cell r="W36">
            <v>10186219.290000001</v>
          </cell>
          <cell r="X36">
            <v>9064828.1899999995</v>
          </cell>
          <cell r="Y36">
            <v>379820.39999999991</v>
          </cell>
          <cell r="Z36">
            <v>0</v>
          </cell>
          <cell r="AA36">
            <v>9444648.5899999999</v>
          </cell>
          <cell r="AB36">
            <v>-741570.70000000042</v>
          </cell>
          <cell r="AC36">
            <v>-185392.67499999996</v>
          </cell>
          <cell r="AD36">
            <v>57071.458000000006</v>
          </cell>
          <cell r="AE36">
            <v>386321</v>
          </cell>
          <cell r="AF36">
            <v>257999.78300000005</v>
          </cell>
          <cell r="AG36">
            <v>-999570.48300000047</v>
          </cell>
        </row>
      </sheetData>
      <sheetData sheetId="1">
        <row r="7">
          <cell r="A7" t="str">
            <v>Até Set/98</v>
          </cell>
        </row>
      </sheetData>
      <sheetData sheetId="2">
        <row r="7">
          <cell r="A7" t="str">
            <v>Até Set/98</v>
          </cell>
        </row>
      </sheetData>
      <sheetData sheetId="3">
        <row r="7">
          <cell r="A7" t="str">
            <v>Até Set/98</v>
          </cell>
        </row>
      </sheetData>
      <sheetData sheetId="4">
        <row r="7">
          <cell r="A7" t="str">
            <v>Até Set/98</v>
          </cell>
        </row>
      </sheetData>
      <sheetData sheetId="5">
        <row r="7">
          <cell r="A7" t="str">
            <v>Até Set/98</v>
          </cell>
        </row>
      </sheetData>
      <sheetData sheetId="6">
        <row r="7">
          <cell r="A7" t="str">
            <v>Até Set/98</v>
          </cell>
        </row>
      </sheetData>
      <sheetData sheetId="7">
        <row r="7">
          <cell r="A7" t="str">
            <v>Até Set/98</v>
          </cell>
        </row>
      </sheetData>
      <sheetData sheetId="8">
        <row r="7">
          <cell r="A7" t="str">
            <v>Até Set/98</v>
          </cell>
        </row>
      </sheetData>
      <sheetData sheetId="9">
        <row r="7">
          <cell r="A7" t="str">
            <v>Até Set/98</v>
          </cell>
        </row>
      </sheetData>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dro Geral"/>
      <sheetName val="qorcamentodnerL1"/>
      <sheetName val="Teor"/>
      <sheetName val="Equipamentos"/>
      <sheetName val="PSCEGERAL"/>
      <sheetName val="projeto"/>
      <sheetName val="Quantitativo"/>
      <sheetName val="Especificações Tecnicas DNER"/>
      <sheetName val="PRO-08"/>
      <sheetName val="2.2.5.CBUQ"/>
      <sheetName val="2.2.5.PMQ"/>
      <sheetName val="Plan1"/>
      <sheetName val="Códigos"/>
      <sheetName val="Planilha"/>
      <sheetName val="QuQuant"/>
      <sheetName val="consultoria"/>
      <sheetName val="Vínculo"/>
      <sheetName val="Custo MB - (1)"/>
      <sheetName val="BRASIL"/>
      <sheetName val="Desmat 0,15"/>
      <sheetName val="DMT modelo"/>
      <sheetName val="eq"/>
      <sheetName val="mo"/>
      <sheetName val="Price List"/>
      <sheetName val="Fator Reajustes"/>
      <sheetName val="RELATÓRIO"/>
      <sheetName val="reaj"/>
      <sheetName val="alphaville"/>
      <sheetName val="Ofício"/>
      <sheetName val="CUSTO EQUIP"/>
      <sheetName val="Comp P Unit "/>
      <sheetName val="CALCULOS AUXILIARES"/>
      <sheetName val="CUSTO MATERIAL"/>
      <sheetName val="Croqui"/>
      <sheetName val="C MÃO OBRA"/>
      <sheetName val="resumo financeiro"/>
      <sheetName val="P reaj x P atual"/>
      <sheetName val="serviços"/>
      <sheetName val="resumo_aut1"/>
      <sheetName val="Conversão"/>
    </sheetNames>
    <sheetDataSet>
      <sheetData sheetId="0">
        <row r="1">
          <cell r="A1" t="str">
            <v>DNIT - Sistema de Custos Rodoviários</v>
          </cell>
          <cell r="D1" t="str">
            <v>Sicro2</v>
          </cell>
          <cell r="H1" t="str">
            <v>Esp. Técnica</v>
          </cell>
        </row>
        <row r="2">
          <cell r="A2" t="str">
            <v>Atividades Auxiliares</v>
          </cell>
          <cell r="D2" t="str">
            <v>Minas Gerais</v>
          </cell>
          <cell r="H2" t="str">
            <v>Minas Gerais</v>
          </cell>
        </row>
        <row r="3">
          <cell r="A3" t="str">
            <v>Resumo dos Custos Unitários de Referência: Maio de 2005</v>
          </cell>
          <cell r="D3" t="str">
            <v>RCtR0330</v>
          </cell>
          <cell r="H3" t="str">
            <v>=</v>
          </cell>
        </row>
        <row r="5">
          <cell r="A5" t="str">
            <v>Código</v>
          </cell>
          <cell r="C5" t="str">
            <v>Atividade / Serviço</v>
          </cell>
          <cell r="D5" t="str">
            <v>Unidade</v>
          </cell>
          <cell r="F5" t="str">
            <v>Preço Unitário</v>
          </cell>
          <cell r="H5" t="str">
            <v>Código</v>
          </cell>
        </row>
        <row r="6">
          <cell r="D6" t="str">
            <v>Und</v>
          </cell>
          <cell r="E6" t="str">
            <v>Direto</v>
          </cell>
          <cell r="F6" t="str">
            <v>LDI</v>
          </cell>
          <cell r="G6" t="str">
            <v>Total</v>
          </cell>
        </row>
        <row r="8">
          <cell r="A8" t="str">
            <v>1 A 00 001 00</v>
          </cell>
          <cell r="B8" t="str">
            <v>-</v>
          </cell>
          <cell r="C8" t="str">
            <v>Transporte local c/ basc. 5 m3 rodov. não pav.</v>
          </cell>
          <cell r="D8" t="str">
            <v>tkm</v>
          </cell>
          <cell r="E8">
            <v>0.46</v>
          </cell>
          <cell r="F8">
            <v>0</v>
          </cell>
          <cell r="G8">
            <v>0.46</v>
          </cell>
          <cell r="H8" t="str">
            <v>-</v>
          </cell>
        </row>
        <row r="9">
          <cell r="A9" t="str">
            <v>1 A 00 001 05</v>
          </cell>
          <cell r="B9" t="str">
            <v>-</v>
          </cell>
          <cell r="C9" t="str">
            <v>Transp. local c/ basc. 10m3 rodov. não pav (const)</v>
          </cell>
          <cell r="D9" t="str">
            <v>tkm</v>
          </cell>
          <cell r="E9">
            <v>0.42</v>
          </cell>
          <cell r="F9">
            <v>0</v>
          </cell>
          <cell r="G9">
            <v>0.42</v>
          </cell>
          <cell r="H9" t="str">
            <v>-</v>
          </cell>
        </row>
        <row r="10">
          <cell r="A10" t="str">
            <v>1 A 00 001 06</v>
          </cell>
          <cell r="B10" t="str">
            <v>-</v>
          </cell>
          <cell r="C10" t="str">
            <v>Transp. local c/ basc. 10m3 rodov. não pav (consv)</v>
          </cell>
          <cell r="D10" t="str">
            <v>tkm</v>
          </cell>
          <cell r="E10">
            <v>0.5</v>
          </cell>
          <cell r="F10">
            <v>0</v>
          </cell>
          <cell r="G10">
            <v>0.5</v>
          </cell>
          <cell r="H10" t="str">
            <v>-</v>
          </cell>
        </row>
        <row r="11">
          <cell r="A11" t="str">
            <v>1 A 00 001 07</v>
          </cell>
          <cell r="B11" t="str">
            <v>-</v>
          </cell>
          <cell r="C11" t="str">
            <v>Transp. local c/ basc. 10m3 rodov. não pav (restr)</v>
          </cell>
          <cell r="D11" t="str">
            <v>tkm</v>
          </cell>
          <cell r="E11">
            <v>0.49</v>
          </cell>
          <cell r="F11">
            <v>0</v>
          </cell>
          <cell r="G11">
            <v>0.49</v>
          </cell>
          <cell r="H11" t="str">
            <v>-</v>
          </cell>
        </row>
        <row r="12">
          <cell r="A12" t="str">
            <v>1 A 00 001 08</v>
          </cell>
          <cell r="B12" t="str">
            <v>-</v>
          </cell>
          <cell r="C12" t="str">
            <v>Transporte local c/ basc. p/ rocha rodov. não pav.</v>
          </cell>
          <cell r="D12" t="str">
            <v>tkm</v>
          </cell>
          <cell r="E12">
            <v>0.62</v>
          </cell>
          <cell r="F12">
            <v>0</v>
          </cell>
          <cell r="G12">
            <v>0.62</v>
          </cell>
          <cell r="H12" t="str">
            <v>-</v>
          </cell>
        </row>
        <row r="13">
          <cell r="A13" t="str">
            <v>1 A 00 001 40</v>
          </cell>
          <cell r="B13" t="str">
            <v>-</v>
          </cell>
          <cell r="C13" t="str">
            <v>Transp. local c/ carroceria 15 t rodov. não pav.</v>
          </cell>
          <cell r="D13" t="str">
            <v>tkm</v>
          </cell>
          <cell r="E13">
            <v>0.53</v>
          </cell>
          <cell r="F13">
            <v>0</v>
          </cell>
          <cell r="G13">
            <v>0.53</v>
          </cell>
          <cell r="H13" t="str">
            <v>-</v>
          </cell>
        </row>
        <row r="14">
          <cell r="A14" t="str">
            <v>1 A 00 001 41</v>
          </cell>
          <cell r="B14" t="str">
            <v>-</v>
          </cell>
          <cell r="C14" t="str">
            <v>Transporte local c/ carroceria 4t rodov. não pav.</v>
          </cell>
          <cell r="D14" t="str">
            <v>tkm</v>
          </cell>
          <cell r="E14">
            <v>0.66</v>
          </cell>
          <cell r="F14">
            <v>0</v>
          </cell>
          <cell r="G14">
            <v>0.66</v>
          </cell>
          <cell r="H14" t="str">
            <v>-</v>
          </cell>
        </row>
        <row r="15">
          <cell r="A15" t="str">
            <v>1 A 00 001 50</v>
          </cell>
          <cell r="B15" t="str">
            <v>-</v>
          </cell>
          <cell r="C15" t="str">
            <v>Transporte local c/ betoneira rodov. não pav.</v>
          </cell>
          <cell r="D15" t="str">
            <v>tkm</v>
          </cell>
          <cell r="E15">
            <v>0.62</v>
          </cell>
          <cell r="F15">
            <v>0</v>
          </cell>
          <cell r="G15">
            <v>0.62</v>
          </cell>
          <cell r="H15" t="str">
            <v>-</v>
          </cell>
        </row>
        <row r="16">
          <cell r="A16" t="str">
            <v>1 A 00 001 60</v>
          </cell>
          <cell r="B16" t="str">
            <v>-</v>
          </cell>
          <cell r="C16" t="str">
            <v>Transp. local c/ carroc. c/ guind. rodov. não pav.</v>
          </cell>
          <cell r="D16" t="str">
            <v>tkm</v>
          </cell>
          <cell r="E16">
            <v>0.71</v>
          </cell>
          <cell r="F16">
            <v>0</v>
          </cell>
          <cell r="G16">
            <v>0.71</v>
          </cell>
          <cell r="H16" t="str">
            <v>-</v>
          </cell>
        </row>
        <row r="17">
          <cell r="A17" t="str">
            <v>1 A 00 001 90</v>
          </cell>
          <cell r="B17" t="str">
            <v>-</v>
          </cell>
          <cell r="C17" t="str">
            <v>Transporte comercial c/ carroc. rodov. não pav.</v>
          </cell>
          <cell r="D17" t="str">
            <v>tkm</v>
          </cell>
          <cell r="E17">
            <v>0.32</v>
          </cell>
          <cell r="F17">
            <v>0</v>
          </cell>
          <cell r="G17">
            <v>0.32</v>
          </cell>
          <cell r="H17" t="str">
            <v>-</v>
          </cell>
        </row>
        <row r="18">
          <cell r="A18" t="str">
            <v>1 A 00 001 91</v>
          </cell>
          <cell r="B18" t="str">
            <v>-</v>
          </cell>
          <cell r="C18" t="str">
            <v>Transporte comercial c/ basc. 10m3 rod. não pav.</v>
          </cell>
          <cell r="D18" t="str">
            <v>tkm</v>
          </cell>
          <cell r="E18">
            <v>0.33</v>
          </cell>
          <cell r="F18">
            <v>0</v>
          </cell>
          <cell r="G18">
            <v>0.33</v>
          </cell>
          <cell r="H18" t="str">
            <v>-</v>
          </cell>
        </row>
        <row r="19">
          <cell r="A19" t="str">
            <v>1 A 00 002 00</v>
          </cell>
          <cell r="B19" t="str">
            <v>-</v>
          </cell>
          <cell r="C19" t="str">
            <v>Transporte local c/ basc. 5m3 rodov. pav.</v>
          </cell>
          <cell r="D19" t="str">
            <v>tkm</v>
          </cell>
          <cell r="E19">
            <v>0.37</v>
          </cell>
          <cell r="F19">
            <v>0</v>
          </cell>
          <cell r="G19">
            <v>0.37</v>
          </cell>
          <cell r="H19" t="str">
            <v>-</v>
          </cell>
        </row>
        <row r="20">
          <cell r="A20" t="str">
            <v>1 A 00 002 03</v>
          </cell>
          <cell r="B20" t="str">
            <v>-</v>
          </cell>
          <cell r="C20" t="str">
            <v>Transp. local material para remendos</v>
          </cell>
          <cell r="D20" t="str">
            <v>tkm</v>
          </cell>
          <cell r="E20">
            <v>0.75</v>
          </cell>
          <cell r="F20">
            <v>0</v>
          </cell>
          <cell r="G20">
            <v>0.75</v>
          </cell>
          <cell r="H20" t="str">
            <v>-</v>
          </cell>
        </row>
        <row r="21">
          <cell r="A21" t="str">
            <v>1 A 00 002 05</v>
          </cell>
          <cell r="B21" t="str">
            <v>-</v>
          </cell>
          <cell r="C21" t="str">
            <v>Transp. local c/ basc. 10m3 rodov. pav. (const)</v>
          </cell>
          <cell r="D21" t="str">
            <v>tkm</v>
          </cell>
          <cell r="E21">
            <v>0.33</v>
          </cell>
          <cell r="F21">
            <v>0</v>
          </cell>
          <cell r="G21">
            <v>0.33</v>
          </cell>
          <cell r="H21" t="str">
            <v>-</v>
          </cell>
        </row>
        <row r="22">
          <cell r="A22" t="str">
            <v>1 A 00 002 06</v>
          </cell>
          <cell r="B22" t="str">
            <v>-</v>
          </cell>
          <cell r="C22" t="str">
            <v>Transp. local c/ basc. 10m3 rodov. pav. (consv)</v>
          </cell>
          <cell r="D22" t="str">
            <v>tkm</v>
          </cell>
          <cell r="E22">
            <v>0.38</v>
          </cell>
          <cell r="F22">
            <v>0</v>
          </cell>
          <cell r="G22">
            <v>0.38</v>
          </cell>
          <cell r="H22" t="str">
            <v>-</v>
          </cell>
        </row>
        <row r="23">
          <cell r="A23" t="str">
            <v>1 A 00 002 07</v>
          </cell>
          <cell r="B23" t="str">
            <v>-</v>
          </cell>
          <cell r="C23" t="str">
            <v>Transp. local c/ basc. 10m3 rodov. pav. (restr)</v>
          </cell>
          <cell r="D23" t="str">
            <v>tkm</v>
          </cell>
          <cell r="E23">
            <v>0.37</v>
          </cell>
          <cell r="F23">
            <v>0</v>
          </cell>
          <cell r="G23">
            <v>0.37</v>
          </cell>
          <cell r="H23" t="str">
            <v>-</v>
          </cell>
        </row>
        <row r="24">
          <cell r="A24" t="str">
            <v>1 A 00 002 08</v>
          </cell>
          <cell r="B24" t="str">
            <v>-</v>
          </cell>
          <cell r="C24" t="str">
            <v>Transporte local c/ basc. p/ rocha rodov. pav.</v>
          </cell>
          <cell r="D24" t="str">
            <v>tkm</v>
          </cell>
          <cell r="E24">
            <v>0.47</v>
          </cell>
          <cell r="F24">
            <v>0</v>
          </cell>
          <cell r="G24">
            <v>0.47</v>
          </cell>
          <cell r="H24" t="str">
            <v>-</v>
          </cell>
        </row>
        <row r="25">
          <cell r="A25" t="str">
            <v>1 A 00 002 40</v>
          </cell>
          <cell r="B25" t="str">
            <v>-</v>
          </cell>
          <cell r="C25" t="str">
            <v>Transporte local c/ carroceria 15 t rodov. pav.</v>
          </cell>
          <cell r="D25" t="str">
            <v>tkm</v>
          </cell>
          <cell r="E25">
            <v>0.39</v>
          </cell>
          <cell r="F25">
            <v>0</v>
          </cell>
          <cell r="G25">
            <v>0.39</v>
          </cell>
          <cell r="H25" t="str">
            <v>-</v>
          </cell>
        </row>
        <row r="26">
          <cell r="A26" t="str">
            <v>1 A 00 002 41</v>
          </cell>
          <cell r="B26" t="str">
            <v>-</v>
          </cell>
          <cell r="C26" t="str">
            <v>Transporte local c/ carroceria 4t rodov. pav.</v>
          </cell>
          <cell r="D26" t="str">
            <v>tkm</v>
          </cell>
          <cell r="E26">
            <v>0.52</v>
          </cell>
          <cell r="F26">
            <v>0</v>
          </cell>
          <cell r="G26">
            <v>0.52</v>
          </cell>
          <cell r="H26" t="str">
            <v>-</v>
          </cell>
        </row>
        <row r="27">
          <cell r="A27" t="str">
            <v>1 A 00 002 50</v>
          </cell>
          <cell r="B27" t="str">
            <v>-</v>
          </cell>
          <cell r="C27" t="str">
            <v>Transporte local c/ betoneira rodov. pav.</v>
          </cell>
          <cell r="D27" t="str">
            <v>tkm</v>
          </cell>
          <cell r="E27">
            <v>0.46</v>
          </cell>
          <cell r="F27">
            <v>0</v>
          </cell>
          <cell r="G27">
            <v>0.46</v>
          </cell>
          <cell r="H27" t="str">
            <v>-</v>
          </cell>
        </row>
        <row r="28">
          <cell r="A28" t="str">
            <v>1 A 00 002 60</v>
          </cell>
          <cell r="B28" t="str">
            <v>-</v>
          </cell>
          <cell r="C28" t="str">
            <v>Transp. local c/ carroceria c/ guind. rodov. pav.</v>
          </cell>
          <cell r="D28" t="str">
            <v>tkm</v>
          </cell>
          <cell r="E28">
            <v>0.63</v>
          </cell>
          <cell r="F28">
            <v>0</v>
          </cell>
          <cell r="G28">
            <v>0.63</v>
          </cell>
          <cell r="H28" t="str">
            <v>-</v>
          </cell>
        </row>
        <row r="29">
          <cell r="A29" t="str">
            <v>1 A 00 002 90</v>
          </cell>
          <cell r="B29" t="str">
            <v>-</v>
          </cell>
          <cell r="C29" t="str">
            <v>Transporte comercial c/ carroceria rodov. pav.</v>
          </cell>
          <cell r="D29" t="str">
            <v>tkm</v>
          </cell>
          <cell r="E29">
            <v>0.21</v>
          </cell>
          <cell r="F29">
            <v>0</v>
          </cell>
          <cell r="G29">
            <v>0.21</v>
          </cell>
          <cell r="H29" t="str">
            <v>-</v>
          </cell>
        </row>
        <row r="30">
          <cell r="A30" t="str">
            <v>1 A 00 002 91</v>
          </cell>
          <cell r="B30" t="str">
            <v>-</v>
          </cell>
          <cell r="C30" t="str">
            <v>Transporte comercial c/ basc. 10m3 rod. pav.</v>
          </cell>
          <cell r="D30" t="str">
            <v>tkm</v>
          </cell>
          <cell r="E30">
            <v>0.22</v>
          </cell>
          <cell r="F30">
            <v>0</v>
          </cell>
          <cell r="G30">
            <v>0.22</v>
          </cell>
          <cell r="H30" t="str">
            <v>-</v>
          </cell>
        </row>
        <row r="31">
          <cell r="A31" t="str">
            <v>1 A 00 102 00</v>
          </cell>
          <cell r="B31" t="str">
            <v>-</v>
          </cell>
          <cell r="C31" t="str">
            <v>Transporte local de material betuminoso</v>
          </cell>
          <cell r="D31" t="str">
            <v>tkm</v>
          </cell>
          <cell r="E31">
            <v>0.88</v>
          </cell>
          <cell r="F31">
            <v>0</v>
          </cell>
          <cell r="G31">
            <v>0.88</v>
          </cell>
          <cell r="H31" t="str">
            <v>-</v>
          </cell>
        </row>
        <row r="32">
          <cell r="A32" t="str">
            <v>1 A 00 112 90</v>
          </cell>
          <cell r="B32" t="str">
            <v>-</v>
          </cell>
          <cell r="C32" t="str">
            <v>Transporte comercial material betuminoso a quente</v>
          </cell>
          <cell r="D32" t="str">
            <v>tkm</v>
          </cell>
          <cell r="E32">
            <v>0</v>
          </cell>
          <cell r="F32">
            <v>0</v>
          </cell>
          <cell r="G32">
            <v>0</v>
          </cell>
          <cell r="H32" t="str">
            <v>-</v>
          </cell>
        </row>
        <row r="33">
          <cell r="A33" t="str">
            <v>1 A 00 112 91</v>
          </cell>
          <cell r="B33" t="str">
            <v>-</v>
          </cell>
          <cell r="C33" t="str">
            <v>Transporte comercial material betuminoso a frio</v>
          </cell>
          <cell r="D33" t="str">
            <v>tkm</v>
          </cell>
          <cell r="E33">
            <v>0</v>
          </cell>
          <cell r="F33">
            <v>0</v>
          </cell>
          <cell r="G33">
            <v>0</v>
          </cell>
          <cell r="H33" t="str">
            <v>-</v>
          </cell>
        </row>
        <row r="34">
          <cell r="A34" t="str">
            <v>1 A 00 201 70</v>
          </cell>
          <cell r="B34" t="str">
            <v>-</v>
          </cell>
          <cell r="C34" t="str">
            <v>Transp. local água c/ cam. tanque rodov. não pav.</v>
          </cell>
          <cell r="D34" t="str">
            <v>tkm</v>
          </cell>
          <cell r="E34">
            <v>0.59</v>
          </cell>
          <cell r="F34">
            <v>0</v>
          </cell>
          <cell r="G34">
            <v>0.59</v>
          </cell>
          <cell r="H34" t="str">
            <v>-</v>
          </cell>
        </row>
        <row r="35">
          <cell r="A35" t="str">
            <v>1 A 00 202 70</v>
          </cell>
          <cell r="B35" t="str">
            <v>-</v>
          </cell>
          <cell r="C35" t="str">
            <v>Transp. local de água c/ cam. tanque rodov. pav.</v>
          </cell>
          <cell r="D35" t="str">
            <v>tkm</v>
          </cell>
          <cell r="E35">
            <v>0.44</v>
          </cell>
          <cell r="F35">
            <v>0</v>
          </cell>
          <cell r="G35">
            <v>0.44</v>
          </cell>
          <cell r="H35" t="str">
            <v>-</v>
          </cell>
        </row>
        <row r="36">
          <cell r="A36" t="str">
            <v>1 A 00 301 00</v>
          </cell>
          <cell r="B36" t="str">
            <v>-</v>
          </cell>
          <cell r="C36" t="str">
            <v>Fornecimento de Aço CA-25</v>
          </cell>
          <cell r="D36" t="str">
            <v>kg</v>
          </cell>
          <cell r="E36">
            <v>3.47</v>
          </cell>
          <cell r="F36">
            <v>0</v>
          </cell>
          <cell r="G36">
            <v>3.47</v>
          </cell>
          <cell r="H36" t="str">
            <v>-</v>
          </cell>
        </row>
        <row r="37">
          <cell r="A37" t="str">
            <v>1 A 00 302 00</v>
          </cell>
          <cell r="B37" t="str">
            <v>-</v>
          </cell>
          <cell r="C37" t="str">
            <v>Fornecimento de Aço CA-50</v>
          </cell>
          <cell r="D37" t="str">
            <v>kg</v>
          </cell>
          <cell r="E37">
            <v>3.31</v>
          </cell>
          <cell r="F37">
            <v>0</v>
          </cell>
          <cell r="G37">
            <v>3.31</v>
          </cell>
          <cell r="H37" t="str">
            <v>-</v>
          </cell>
        </row>
        <row r="38">
          <cell r="A38" t="str">
            <v>1 A 00 303 00</v>
          </cell>
          <cell r="B38" t="str">
            <v>-</v>
          </cell>
          <cell r="C38" t="str">
            <v>Fornecimento de Aço CA-60</v>
          </cell>
          <cell r="D38" t="str">
            <v>kg</v>
          </cell>
          <cell r="E38">
            <v>3.83</v>
          </cell>
          <cell r="F38">
            <v>0</v>
          </cell>
          <cell r="G38">
            <v>3.83</v>
          </cell>
          <cell r="H38" t="str">
            <v>-</v>
          </cell>
        </row>
        <row r="39">
          <cell r="A39" t="str">
            <v>1 A 00 716 00</v>
          </cell>
          <cell r="B39" t="str">
            <v>-</v>
          </cell>
          <cell r="C39" t="str">
            <v>Areia comercial</v>
          </cell>
          <cell r="D39" t="str">
            <v>m³</v>
          </cell>
          <cell r="E39">
            <v>20.25</v>
          </cell>
          <cell r="F39">
            <v>0</v>
          </cell>
          <cell r="G39">
            <v>20.25</v>
          </cell>
          <cell r="H39" t="str">
            <v>-</v>
          </cell>
        </row>
        <row r="40">
          <cell r="A40" t="str">
            <v>1 A 00 717 00</v>
          </cell>
          <cell r="B40" t="str">
            <v>-</v>
          </cell>
          <cell r="C40" t="str">
            <v>Brita Comercial</v>
          </cell>
          <cell r="D40" t="str">
            <v>m³</v>
          </cell>
          <cell r="E40">
            <v>20.75</v>
          </cell>
          <cell r="F40">
            <v>0</v>
          </cell>
          <cell r="G40">
            <v>20.75</v>
          </cell>
          <cell r="H40" t="str">
            <v>-</v>
          </cell>
        </row>
        <row r="41">
          <cell r="A41" t="str">
            <v>1 A 00 901 01</v>
          </cell>
          <cell r="B41" t="str">
            <v>-</v>
          </cell>
          <cell r="C41" t="str">
            <v>Alvenaria de pedra argamassada</v>
          </cell>
          <cell r="D41" t="str">
            <v>m³</v>
          </cell>
          <cell r="E41">
            <v>106.44</v>
          </cell>
          <cell r="F41">
            <v>0</v>
          </cell>
          <cell r="G41">
            <v>106.44</v>
          </cell>
          <cell r="H41" t="str">
            <v>-</v>
          </cell>
        </row>
        <row r="42">
          <cell r="A42" t="str">
            <v>1 A 00 901 51</v>
          </cell>
          <cell r="B42" t="str">
            <v>-</v>
          </cell>
          <cell r="C42" t="str">
            <v>Alvenaria de pedra argamassada AC/PC</v>
          </cell>
          <cell r="D42" t="str">
            <v>m³</v>
          </cell>
          <cell r="E42">
            <v>114.39</v>
          </cell>
          <cell r="F42">
            <v>0</v>
          </cell>
          <cell r="G42">
            <v>114.39</v>
          </cell>
          <cell r="H42" t="str">
            <v>-</v>
          </cell>
        </row>
        <row r="43">
          <cell r="A43" t="str">
            <v>1 A 00 902 01</v>
          </cell>
          <cell r="B43" t="str">
            <v>-</v>
          </cell>
          <cell r="C43" t="str">
            <v>Alvenaria de tijolos</v>
          </cell>
          <cell r="D43" t="str">
            <v>m²</v>
          </cell>
          <cell r="E43">
            <v>29.49</v>
          </cell>
          <cell r="F43">
            <v>0</v>
          </cell>
          <cell r="G43">
            <v>29.49</v>
          </cell>
          <cell r="H43" t="str">
            <v>-</v>
          </cell>
        </row>
        <row r="44">
          <cell r="A44" t="str">
            <v>1 A 00 902 51</v>
          </cell>
          <cell r="B44" t="str">
            <v>-</v>
          </cell>
          <cell r="C44" t="str">
            <v>Alvenaria de tijolos AC</v>
          </cell>
          <cell r="D44" t="str">
            <v>m²</v>
          </cell>
          <cell r="E44">
            <v>30.05</v>
          </cell>
          <cell r="F44">
            <v>0</v>
          </cell>
          <cell r="G44">
            <v>30.05</v>
          </cell>
          <cell r="H44" t="str">
            <v>-</v>
          </cell>
        </row>
        <row r="45">
          <cell r="A45" t="str">
            <v>1 A 00 903 01</v>
          </cell>
          <cell r="B45" t="str">
            <v>-</v>
          </cell>
          <cell r="C45" t="str">
            <v>Dentes para bueiros duplos D=1,00 m</v>
          </cell>
          <cell r="D45" t="str">
            <v>und</v>
          </cell>
          <cell r="E45">
            <v>84.5</v>
          </cell>
          <cell r="F45">
            <v>0</v>
          </cell>
          <cell r="G45">
            <v>84.5</v>
          </cell>
          <cell r="H45" t="str">
            <v>-</v>
          </cell>
        </row>
        <row r="46">
          <cell r="A46" t="str">
            <v>1 A 00 903 51</v>
          </cell>
          <cell r="B46" t="str">
            <v>-</v>
          </cell>
          <cell r="C46" t="str">
            <v>Dentes para bueiros duplos D=1,00 m AC/BC/PC</v>
          </cell>
          <cell r="D46" t="str">
            <v>und</v>
          </cell>
          <cell r="E46">
            <v>88.02</v>
          </cell>
          <cell r="F46">
            <v>0</v>
          </cell>
          <cell r="G46">
            <v>88.02</v>
          </cell>
          <cell r="H46" t="str">
            <v>-</v>
          </cell>
        </row>
        <row r="47">
          <cell r="A47" t="str">
            <v>1 A 00 904 01</v>
          </cell>
          <cell r="B47" t="str">
            <v>-</v>
          </cell>
          <cell r="C47" t="str">
            <v>Dentes para bueiros duplos D=1,20 m</v>
          </cell>
          <cell r="D47" t="str">
            <v>und</v>
          </cell>
          <cell r="E47">
            <v>95.11</v>
          </cell>
          <cell r="F47">
            <v>0</v>
          </cell>
          <cell r="G47">
            <v>95.11</v>
          </cell>
          <cell r="H47" t="str">
            <v>-</v>
          </cell>
        </row>
        <row r="48">
          <cell r="A48" t="str">
            <v>1 A 00 904 51</v>
          </cell>
          <cell r="B48" t="str">
            <v>-</v>
          </cell>
          <cell r="C48" t="str">
            <v>Dentes para bueiros duplos D=1,20 m AC/BC/PC</v>
          </cell>
          <cell r="D48" t="str">
            <v>und</v>
          </cell>
          <cell r="E48">
            <v>99.17</v>
          </cell>
          <cell r="F48">
            <v>0</v>
          </cell>
          <cell r="G48">
            <v>99.17</v>
          </cell>
          <cell r="H48" t="str">
            <v>-</v>
          </cell>
        </row>
        <row r="49">
          <cell r="A49" t="str">
            <v>1 A 00 905 01</v>
          </cell>
          <cell r="B49" t="str">
            <v>-</v>
          </cell>
          <cell r="C49" t="str">
            <v>Dentes para bueiros duplos D=1,50 m</v>
          </cell>
          <cell r="D49" t="str">
            <v>und</v>
          </cell>
          <cell r="E49">
            <v>118.65</v>
          </cell>
          <cell r="F49">
            <v>0</v>
          </cell>
          <cell r="G49">
            <v>118.65</v>
          </cell>
          <cell r="H49" t="str">
            <v>-</v>
          </cell>
        </row>
        <row r="50">
          <cell r="A50" t="str">
            <v>1 A 00 905 51</v>
          </cell>
          <cell r="B50" t="str">
            <v>-</v>
          </cell>
          <cell r="C50" t="str">
            <v>Dentes para bueiros duplos D=1,50 m AC/BC/PC</v>
          </cell>
          <cell r="D50" t="str">
            <v>und</v>
          </cell>
          <cell r="E50">
            <v>123.5</v>
          </cell>
          <cell r="F50">
            <v>0</v>
          </cell>
          <cell r="G50">
            <v>123.5</v>
          </cell>
          <cell r="H50" t="str">
            <v>-</v>
          </cell>
        </row>
        <row r="51">
          <cell r="A51" t="str">
            <v>1 A 00 906 01</v>
          </cell>
          <cell r="B51" t="str">
            <v>-</v>
          </cell>
          <cell r="C51" t="str">
            <v>Dentes para bueiros simples D=0,60 m</v>
          </cell>
          <cell r="D51" t="str">
            <v>und</v>
          </cell>
          <cell r="E51">
            <v>28.55</v>
          </cell>
          <cell r="F51">
            <v>0</v>
          </cell>
          <cell r="G51">
            <v>28.55</v>
          </cell>
          <cell r="H51" t="str">
            <v>-</v>
          </cell>
        </row>
        <row r="52">
          <cell r="A52" t="str">
            <v>1 A 00 906 51</v>
          </cell>
          <cell r="B52" t="str">
            <v>-</v>
          </cell>
          <cell r="C52" t="str">
            <v>Dentes para bueiros simples D=0,60 m AC/BC/PC</v>
          </cell>
          <cell r="D52" t="str">
            <v>und</v>
          </cell>
          <cell r="E52">
            <v>29.73</v>
          </cell>
          <cell r="F52">
            <v>0</v>
          </cell>
          <cell r="G52">
            <v>29.73</v>
          </cell>
          <cell r="H52" t="str">
            <v>-</v>
          </cell>
        </row>
        <row r="53">
          <cell r="A53" t="str">
            <v>1 A 00 907 01</v>
          </cell>
          <cell r="B53" t="str">
            <v>-</v>
          </cell>
          <cell r="C53" t="str">
            <v>Dentes para bueiros simples D=0,80 m</v>
          </cell>
          <cell r="D53" t="str">
            <v>und</v>
          </cell>
          <cell r="E53">
            <v>35.630000000000003</v>
          </cell>
          <cell r="F53">
            <v>0</v>
          </cell>
          <cell r="G53">
            <v>35.630000000000003</v>
          </cell>
          <cell r="H53" t="str">
            <v>-</v>
          </cell>
        </row>
        <row r="54">
          <cell r="A54" t="str">
            <v>1 A 00 907 51</v>
          </cell>
          <cell r="B54" t="str">
            <v>-</v>
          </cell>
          <cell r="C54" t="str">
            <v>Dentes para bueiros simples D=0,80 m AC/BC/PC</v>
          </cell>
          <cell r="D54" t="str">
            <v>und</v>
          </cell>
          <cell r="E54">
            <v>37.1</v>
          </cell>
          <cell r="F54">
            <v>0</v>
          </cell>
          <cell r="G54">
            <v>37.1</v>
          </cell>
          <cell r="H54" t="str">
            <v>-</v>
          </cell>
        </row>
        <row r="55">
          <cell r="A55" t="str">
            <v>1 A 00 908 01</v>
          </cell>
          <cell r="B55" t="str">
            <v>-</v>
          </cell>
          <cell r="C55" t="str">
            <v>Dentes para bueiros simples D=1,00 m</v>
          </cell>
          <cell r="D55" t="str">
            <v>und</v>
          </cell>
          <cell r="E55">
            <v>42.18</v>
          </cell>
          <cell r="F55">
            <v>0</v>
          </cell>
          <cell r="G55">
            <v>42.18</v>
          </cell>
          <cell r="H55" t="str">
            <v>-</v>
          </cell>
        </row>
        <row r="56">
          <cell r="A56" t="str">
            <v>1 A 00 908 51</v>
          </cell>
          <cell r="B56" t="str">
            <v>-</v>
          </cell>
          <cell r="C56" t="str">
            <v>Dentes para bueiros simples D=1,00 m AC/BC/PC</v>
          </cell>
          <cell r="D56" t="str">
            <v>und</v>
          </cell>
          <cell r="E56">
            <v>43.94</v>
          </cell>
          <cell r="F56">
            <v>0</v>
          </cell>
          <cell r="G56">
            <v>43.94</v>
          </cell>
          <cell r="H56" t="str">
            <v>-</v>
          </cell>
        </row>
        <row r="57">
          <cell r="A57" t="str">
            <v>1 A 00 909 01</v>
          </cell>
          <cell r="B57" t="str">
            <v>-</v>
          </cell>
          <cell r="C57" t="str">
            <v>Dentes para bueiros simples D=1,20 m</v>
          </cell>
          <cell r="D57" t="str">
            <v>und</v>
          </cell>
          <cell r="E57">
            <v>47.62</v>
          </cell>
          <cell r="F57">
            <v>0</v>
          </cell>
          <cell r="G57">
            <v>47.62</v>
          </cell>
          <cell r="H57" t="str">
            <v>-</v>
          </cell>
        </row>
        <row r="58">
          <cell r="A58" t="str">
            <v>1 A 00 909 51</v>
          </cell>
          <cell r="B58" t="str">
            <v>-</v>
          </cell>
          <cell r="C58" t="str">
            <v>Dentes para bueiros simples D=1,20 m AC/BC/PC</v>
          </cell>
          <cell r="D58" t="str">
            <v>und</v>
          </cell>
          <cell r="E58">
            <v>49.65</v>
          </cell>
          <cell r="F58">
            <v>0</v>
          </cell>
          <cell r="G58">
            <v>49.65</v>
          </cell>
          <cell r="H58" t="str">
            <v>-</v>
          </cell>
        </row>
        <row r="59">
          <cell r="A59" t="str">
            <v>1 A 00 910 01</v>
          </cell>
          <cell r="B59" t="str">
            <v>-</v>
          </cell>
          <cell r="C59" t="str">
            <v>Dentes para bueiros simples D=1,50 m</v>
          </cell>
          <cell r="D59" t="str">
            <v>und</v>
          </cell>
          <cell r="E59">
            <v>61.76</v>
          </cell>
          <cell r="F59">
            <v>0</v>
          </cell>
          <cell r="G59">
            <v>61.76</v>
          </cell>
          <cell r="H59" t="str">
            <v>-</v>
          </cell>
        </row>
        <row r="60">
          <cell r="A60" t="str">
            <v>1 A 00 910 51</v>
          </cell>
          <cell r="B60" t="str">
            <v>-</v>
          </cell>
          <cell r="C60" t="str">
            <v>Dentes para bueiros simples D=1,50 m AC/BC/PC</v>
          </cell>
          <cell r="D60" t="str">
            <v>und</v>
          </cell>
          <cell r="E60">
            <v>64.180000000000007</v>
          </cell>
          <cell r="F60">
            <v>0</v>
          </cell>
          <cell r="G60">
            <v>64.180000000000007</v>
          </cell>
          <cell r="H60" t="str">
            <v>-</v>
          </cell>
        </row>
        <row r="61">
          <cell r="A61" t="str">
            <v>1 A 00 911 01</v>
          </cell>
          <cell r="B61" t="str">
            <v>-</v>
          </cell>
          <cell r="C61" t="str">
            <v>Dentes para bueiros triplos D=1,00 m</v>
          </cell>
          <cell r="D61" t="str">
            <v>und</v>
          </cell>
          <cell r="E61">
            <v>122.69</v>
          </cell>
          <cell r="F61">
            <v>0</v>
          </cell>
          <cell r="G61">
            <v>122.69</v>
          </cell>
          <cell r="H61" t="str">
            <v>-</v>
          </cell>
        </row>
        <row r="62">
          <cell r="A62" t="str">
            <v>1 A 00 911 51</v>
          </cell>
          <cell r="B62" t="str">
            <v>-</v>
          </cell>
          <cell r="C62" t="str">
            <v>Dentes para bueiros triplos D=1,00 m AC/BC/PC</v>
          </cell>
          <cell r="D62" t="str">
            <v>und</v>
          </cell>
          <cell r="E62">
            <v>127.97</v>
          </cell>
          <cell r="F62">
            <v>0</v>
          </cell>
          <cell r="G62">
            <v>127.97</v>
          </cell>
          <cell r="H62" t="str">
            <v>-</v>
          </cell>
        </row>
        <row r="63">
          <cell r="A63" t="str">
            <v>1 A 00 912 01</v>
          </cell>
          <cell r="B63" t="str">
            <v>-</v>
          </cell>
          <cell r="C63" t="str">
            <v>Dentes para bueiros triplos D=1,20 m</v>
          </cell>
          <cell r="D63" t="str">
            <v>und</v>
          </cell>
          <cell r="E63">
            <v>142.74</v>
          </cell>
          <cell r="F63">
            <v>0</v>
          </cell>
          <cell r="G63">
            <v>142.74</v>
          </cell>
          <cell r="H63" t="str">
            <v>-</v>
          </cell>
        </row>
        <row r="64">
          <cell r="A64" t="str">
            <v>1 A 00 912 51</v>
          </cell>
          <cell r="B64" t="str">
            <v>-</v>
          </cell>
          <cell r="C64" t="str">
            <v>Dentes para bueiros triplos D=1,20 m AC/BC/PC</v>
          </cell>
          <cell r="D64" t="str">
            <v>und</v>
          </cell>
          <cell r="E64">
            <v>148.83000000000001</v>
          </cell>
          <cell r="F64">
            <v>0</v>
          </cell>
          <cell r="G64">
            <v>148.83000000000001</v>
          </cell>
          <cell r="H64" t="str">
            <v>-</v>
          </cell>
        </row>
        <row r="65">
          <cell r="A65" t="str">
            <v>1 A 00 913 01</v>
          </cell>
          <cell r="B65" t="str">
            <v>-</v>
          </cell>
          <cell r="C65" t="str">
            <v>Dentes para bueiros triplos D=1,50 m</v>
          </cell>
          <cell r="D65" t="str">
            <v>und</v>
          </cell>
          <cell r="E65">
            <v>175.01</v>
          </cell>
          <cell r="F65">
            <v>0</v>
          </cell>
          <cell r="G65">
            <v>175.01</v>
          </cell>
          <cell r="H65" t="str">
            <v>-</v>
          </cell>
        </row>
        <row r="66">
          <cell r="A66" t="str">
            <v>1 A 00 913 51</v>
          </cell>
          <cell r="B66" t="str">
            <v>-</v>
          </cell>
          <cell r="C66" t="str">
            <v>Dentes para bueiros triplos D=1,50 m AC/BC/PC</v>
          </cell>
          <cell r="D66" t="str">
            <v>und</v>
          </cell>
          <cell r="E66">
            <v>182.27</v>
          </cell>
          <cell r="F66">
            <v>0</v>
          </cell>
          <cell r="G66">
            <v>182.27</v>
          </cell>
          <cell r="H66" t="str">
            <v>-</v>
          </cell>
        </row>
        <row r="67">
          <cell r="A67" t="str">
            <v>1 A 00 961 00</v>
          </cell>
          <cell r="B67" t="str">
            <v>-</v>
          </cell>
          <cell r="C67" t="str">
            <v>Peças de Desgaste do Britador 30m3/h</v>
          </cell>
          <cell r="D67" t="str">
            <v>cjh</v>
          </cell>
          <cell r="E67">
            <v>46.15</v>
          </cell>
          <cell r="F67">
            <v>0</v>
          </cell>
          <cell r="G67">
            <v>46.15</v>
          </cell>
          <cell r="H67" t="str">
            <v>-</v>
          </cell>
        </row>
        <row r="68">
          <cell r="A68" t="str">
            <v>1 A 00 962 00</v>
          </cell>
          <cell r="B68" t="str">
            <v>-</v>
          </cell>
          <cell r="C68" t="str">
            <v>Peças de Desgaste do Britador 9 a 20m3/h</v>
          </cell>
          <cell r="D68" t="str">
            <v>cjh</v>
          </cell>
          <cell r="E68">
            <v>19.72</v>
          </cell>
          <cell r="F68">
            <v>0</v>
          </cell>
          <cell r="G68">
            <v>19.72</v>
          </cell>
          <cell r="H68" t="str">
            <v>-</v>
          </cell>
        </row>
        <row r="69">
          <cell r="A69" t="str">
            <v>1 A 00 963 00</v>
          </cell>
          <cell r="B69" t="str">
            <v>-</v>
          </cell>
          <cell r="C69" t="str">
            <v>Peças de Desgaste do Britador 80m3/h</v>
          </cell>
          <cell r="D69" t="str">
            <v>cjh</v>
          </cell>
          <cell r="E69">
            <v>112.13</v>
          </cell>
          <cell r="F69">
            <v>0</v>
          </cell>
          <cell r="G69">
            <v>112.13</v>
          </cell>
          <cell r="H69" t="str">
            <v>-</v>
          </cell>
        </row>
        <row r="70">
          <cell r="A70" t="str">
            <v>1 A 00 964 00</v>
          </cell>
          <cell r="B70" t="str">
            <v>-</v>
          </cell>
          <cell r="C70" t="str">
            <v>Peças de desgaste britador prod. de rachão</v>
          </cell>
          <cell r="D70" t="str">
            <v>cjh</v>
          </cell>
          <cell r="E70">
            <v>36.07</v>
          </cell>
          <cell r="F70">
            <v>0</v>
          </cell>
          <cell r="G70">
            <v>36.07</v>
          </cell>
          <cell r="H70" t="str">
            <v>-</v>
          </cell>
        </row>
        <row r="71">
          <cell r="A71" t="str">
            <v>1 A 00 999 06</v>
          </cell>
          <cell r="B71" t="str">
            <v>-</v>
          </cell>
          <cell r="C71" t="str">
            <v>Solo local / selo de argila apiloado</v>
          </cell>
          <cell r="D71" t="str">
            <v>m³</v>
          </cell>
          <cell r="E71">
            <v>9.01</v>
          </cell>
          <cell r="F71">
            <v>0</v>
          </cell>
          <cell r="G71">
            <v>9.01</v>
          </cell>
          <cell r="H71" t="str">
            <v>-</v>
          </cell>
        </row>
        <row r="72">
          <cell r="A72" t="str">
            <v>1 A 01 100 01</v>
          </cell>
          <cell r="B72" t="str">
            <v>-</v>
          </cell>
          <cell r="C72" t="str">
            <v>Limpeza camada vegetal em jazida (const e restr.)</v>
          </cell>
          <cell r="D72" t="str">
            <v>m²</v>
          </cell>
          <cell r="E72">
            <v>0.28999999999999998</v>
          </cell>
          <cell r="F72">
            <v>0</v>
          </cell>
          <cell r="G72">
            <v>0.28999999999999998</v>
          </cell>
          <cell r="H72" t="str">
            <v>-</v>
          </cell>
        </row>
        <row r="73">
          <cell r="A73" t="str">
            <v>1 A 01 100 02</v>
          </cell>
          <cell r="B73" t="str">
            <v>-</v>
          </cell>
          <cell r="C73" t="str">
            <v>Limpeza de camada vegetal em jazida (consv)</v>
          </cell>
          <cell r="D73" t="str">
            <v>m²</v>
          </cell>
          <cell r="E73">
            <v>0.59</v>
          </cell>
          <cell r="F73">
            <v>0</v>
          </cell>
          <cell r="G73">
            <v>0.59</v>
          </cell>
          <cell r="H73" t="str">
            <v>-</v>
          </cell>
        </row>
        <row r="74">
          <cell r="A74" t="str">
            <v>1 A 01 105 01</v>
          </cell>
          <cell r="B74" t="str">
            <v>-</v>
          </cell>
          <cell r="C74" t="str">
            <v>Expurgo de jazida (const e restr)</v>
          </cell>
          <cell r="D74" t="str">
            <v>m³</v>
          </cell>
          <cell r="E74">
            <v>1.57</v>
          </cell>
          <cell r="F74">
            <v>0</v>
          </cell>
          <cell r="G74">
            <v>1.57</v>
          </cell>
          <cell r="H74" t="str">
            <v>-</v>
          </cell>
        </row>
        <row r="75">
          <cell r="A75" t="str">
            <v>1 A 01 105 02</v>
          </cell>
          <cell r="B75" t="str">
            <v>-</v>
          </cell>
          <cell r="C75" t="str">
            <v>Expurgo de jazida (consv)</v>
          </cell>
          <cell r="D75" t="str">
            <v>m³</v>
          </cell>
          <cell r="E75">
            <v>3.23</v>
          </cell>
          <cell r="F75">
            <v>0</v>
          </cell>
          <cell r="G75">
            <v>3.23</v>
          </cell>
          <cell r="H75" t="str">
            <v>-</v>
          </cell>
        </row>
        <row r="76">
          <cell r="A76" t="str">
            <v>1 A 01 111 00</v>
          </cell>
          <cell r="B76" t="str">
            <v>-</v>
          </cell>
          <cell r="C76" t="str">
            <v>Material de base (consv)</v>
          </cell>
          <cell r="D76" t="str">
            <v>m³</v>
          </cell>
          <cell r="E76">
            <v>0</v>
          </cell>
          <cell r="F76">
            <v>0</v>
          </cell>
          <cell r="G76">
            <v>0</v>
          </cell>
          <cell r="H76" t="str">
            <v>-</v>
          </cell>
        </row>
        <row r="77">
          <cell r="A77" t="str">
            <v>1 A 01 111 01</v>
          </cell>
          <cell r="B77" t="str">
            <v>-</v>
          </cell>
          <cell r="C77" t="str">
            <v>Esc. e carga material de jazida (consv)</v>
          </cell>
          <cell r="D77" t="str">
            <v>m³</v>
          </cell>
          <cell r="E77">
            <v>6.07</v>
          </cell>
          <cell r="F77">
            <v>0</v>
          </cell>
          <cell r="G77">
            <v>6.07</v>
          </cell>
          <cell r="H77" t="str">
            <v>-</v>
          </cell>
        </row>
        <row r="78">
          <cell r="A78" t="str">
            <v>1 A 01 120 01</v>
          </cell>
          <cell r="B78" t="str">
            <v>-</v>
          </cell>
          <cell r="C78" t="str">
            <v>Escav. e carga de mater. de jazida(const e restr)</v>
          </cell>
          <cell r="D78" t="str">
            <v>m³</v>
          </cell>
          <cell r="E78">
            <v>3.26</v>
          </cell>
          <cell r="F78">
            <v>0</v>
          </cell>
          <cell r="G78">
            <v>3.26</v>
          </cell>
          <cell r="H78" t="str">
            <v>-</v>
          </cell>
        </row>
        <row r="79">
          <cell r="A79" t="str">
            <v>1 A 01 150 01</v>
          </cell>
          <cell r="B79" t="str">
            <v>-</v>
          </cell>
          <cell r="C79" t="str">
            <v>Rocha p/ britagem c/ perfur. sobre esteira</v>
          </cell>
          <cell r="D79" t="str">
            <v>m³</v>
          </cell>
          <cell r="E79">
            <v>21.78</v>
          </cell>
          <cell r="F79">
            <v>0</v>
          </cell>
          <cell r="G79">
            <v>21.78</v>
          </cell>
          <cell r="H79" t="str">
            <v>-</v>
          </cell>
        </row>
        <row r="80">
          <cell r="A80" t="str">
            <v>1 A 01 150 02</v>
          </cell>
          <cell r="B80" t="str">
            <v>-</v>
          </cell>
          <cell r="C80" t="str">
            <v>Rocha p/ britagem com perfuratriz manual</v>
          </cell>
          <cell r="D80" t="str">
            <v>m³</v>
          </cell>
          <cell r="E80">
            <v>22.5</v>
          </cell>
          <cell r="F80">
            <v>0</v>
          </cell>
          <cell r="G80">
            <v>22.5</v>
          </cell>
          <cell r="H80" t="str">
            <v>-</v>
          </cell>
        </row>
        <row r="81">
          <cell r="A81" t="str">
            <v>1 A 01 155 01</v>
          </cell>
          <cell r="B81" t="str">
            <v>-</v>
          </cell>
          <cell r="C81" t="str">
            <v>Rachão ou pedra-de-mão produzidos-(const e rest)</v>
          </cell>
          <cell r="D81" t="str">
            <v>m³</v>
          </cell>
          <cell r="E81">
            <v>17.39</v>
          </cell>
          <cell r="F81">
            <v>0</v>
          </cell>
          <cell r="G81">
            <v>17.39</v>
          </cell>
          <cell r="H81" t="str">
            <v>-</v>
          </cell>
        </row>
        <row r="82">
          <cell r="A82" t="str">
            <v>1 A 01 155 51</v>
          </cell>
          <cell r="B82" t="str">
            <v>-</v>
          </cell>
          <cell r="C82" t="str">
            <v>Rachão ou pedra-de-mão comercial (cont e rest)/ PC</v>
          </cell>
          <cell r="D82" t="str">
            <v>m³</v>
          </cell>
          <cell r="E82">
            <v>21</v>
          </cell>
          <cell r="F82">
            <v>0</v>
          </cell>
          <cell r="G82">
            <v>21</v>
          </cell>
          <cell r="H82" t="str">
            <v>-</v>
          </cell>
        </row>
        <row r="83">
          <cell r="A83" t="str">
            <v>1 A 01 170 01</v>
          </cell>
          <cell r="B83" t="str">
            <v>-</v>
          </cell>
          <cell r="C83" t="str">
            <v>Areia extraída com escavadeira hidráulica</v>
          </cell>
          <cell r="D83" t="str">
            <v>m³</v>
          </cell>
          <cell r="E83">
            <v>5.16</v>
          </cell>
          <cell r="F83">
            <v>0</v>
          </cell>
          <cell r="G83">
            <v>5.16</v>
          </cell>
          <cell r="H83" t="str">
            <v>-</v>
          </cell>
        </row>
        <row r="84">
          <cell r="A84" t="str">
            <v>1 A 01 170 02</v>
          </cell>
          <cell r="B84" t="str">
            <v>-</v>
          </cell>
          <cell r="C84" t="str">
            <v>Areia extraída com trator e carregadeira</v>
          </cell>
          <cell r="D84" t="str">
            <v>m³</v>
          </cell>
          <cell r="E84">
            <v>4.37</v>
          </cell>
          <cell r="F84">
            <v>0</v>
          </cell>
          <cell r="G84">
            <v>4.37</v>
          </cell>
          <cell r="H84" t="str">
            <v>-</v>
          </cell>
        </row>
        <row r="85">
          <cell r="A85" t="str">
            <v>1 A 01 170 03</v>
          </cell>
          <cell r="B85" t="str">
            <v>-</v>
          </cell>
          <cell r="C85" t="str">
            <v>Areia extraída com draga de sucção (tipo bomba)</v>
          </cell>
          <cell r="D85" t="str">
            <v>m³</v>
          </cell>
          <cell r="E85">
            <v>14.15</v>
          </cell>
          <cell r="F85">
            <v>0</v>
          </cell>
          <cell r="G85">
            <v>14.15</v>
          </cell>
          <cell r="H85" t="str">
            <v>-</v>
          </cell>
        </row>
        <row r="86">
          <cell r="A86" t="str">
            <v>1 A 01 200 01</v>
          </cell>
          <cell r="B86" t="str">
            <v>-</v>
          </cell>
          <cell r="C86" t="str">
            <v>Brita produzida em central de britagem de 80 m3/h</v>
          </cell>
          <cell r="D86" t="str">
            <v>m³</v>
          </cell>
          <cell r="E86">
            <v>21.28</v>
          </cell>
          <cell r="F86">
            <v>0</v>
          </cell>
          <cell r="G86">
            <v>21.28</v>
          </cell>
          <cell r="H86" t="str">
            <v>-</v>
          </cell>
        </row>
        <row r="87">
          <cell r="A87" t="str">
            <v>1 A 01 200 02</v>
          </cell>
          <cell r="B87" t="str">
            <v>-</v>
          </cell>
          <cell r="C87" t="str">
            <v>Brita produzida em central de britagem de 30 m3/h</v>
          </cell>
          <cell r="D87" t="str">
            <v>m³</v>
          </cell>
          <cell r="E87">
            <v>26.92</v>
          </cell>
          <cell r="F87">
            <v>0</v>
          </cell>
          <cell r="G87">
            <v>26.92</v>
          </cell>
          <cell r="H87" t="str">
            <v>-</v>
          </cell>
        </row>
        <row r="88">
          <cell r="A88" t="str">
            <v>1 A 01 200 04</v>
          </cell>
          <cell r="B88" t="str">
            <v>-</v>
          </cell>
          <cell r="C88" t="str">
            <v>Pedra de mão produzida manualmente (consv)</v>
          </cell>
          <cell r="D88" t="str">
            <v>m³</v>
          </cell>
          <cell r="E88">
            <v>28.38</v>
          </cell>
          <cell r="F88">
            <v>0</v>
          </cell>
          <cell r="G88">
            <v>28.38</v>
          </cell>
          <cell r="H88" t="str">
            <v>-</v>
          </cell>
        </row>
        <row r="89">
          <cell r="A89" t="str">
            <v>1 A 01 390 02</v>
          </cell>
          <cell r="B89" t="str">
            <v>-</v>
          </cell>
          <cell r="C89" t="str">
            <v>Usinagem de CBUQ (capa de rolamento)</v>
          </cell>
          <cell r="D89" t="str">
            <v>t</v>
          </cell>
          <cell r="E89">
            <v>26.16</v>
          </cell>
          <cell r="F89">
            <v>0</v>
          </cell>
          <cell r="G89">
            <v>26.16</v>
          </cell>
          <cell r="H89" t="str">
            <v>-</v>
          </cell>
        </row>
        <row r="90">
          <cell r="A90" t="str">
            <v>1 A 01 390 03</v>
          </cell>
          <cell r="B90" t="str">
            <v>-</v>
          </cell>
          <cell r="C90" t="str">
            <v>Usinagem de CBUQ (binder)</v>
          </cell>
          <cell r="D90" t="str">
            <v>t</v>
          </cell>
          <cell r="E90">
            <v>25.61</v>
          </cell>
          <cell r="F90">
            <v>0</v>
          </cell>
          <cell r="G90">
            <v>25.61</v>
          </cell>
          <cell r="H90" t="str">
            <v>-</v>
          </cell>
        </row>
        <row r="91">
          <cell r="A91" t="str">
            <v>1 A 01 390 52</v>
          </cell>
          <cell r="B91" t="str">
            <v>-</v>
          </cell>
          <cell r="C91" t="str">
            <v>Usinagem de CBUQ (capa de rolamento) AC/BC</v>
          </cell>
          <cell r="D91" t="str">
            <v>t</v>
          </cell>
          <cell r="E91">
            <v>28.35</v>
          </cell>
          <cell r="F91">
            <v>0</v>
          </cell>
          <cell r="G91">
            <v>28.35</v>
          </cell>
          <cell r="H91" t="str">
            <v>-</v>
          </cell>
        </row>
        <row r="92">
          <cell r="A92" t="str">
            <v>1 A 01 390 53</v>
          </cell>
          <cell r="B92" t="str">
            <v>-</v>
          </cell>
          <cell r="C92" t="str">
            <v>Usinagem de CBUQ (binder) AC/BC</v>
          </cell>
          <cell r="D92" t="str">
            <v>t</v>
          </cell>
          <cell r="E92">
            <v>27.78</v>
          </cell>
          <cell r="F92">
            <v>0</v>
          </cell>
          <cell r="G92">
            <v>27.78</v>
          </cell>
          <cell r="H92" t="str">
            <v>-</v>
          </cell>
        </row>
        <row r="93">
          <cell r="A93" t="str">
            <v>1 A 01 391 02</v>
          </cell>
          <cell r="B93" t="str">
            <v>-</v>
          </cell>
          <cell r="C93" t="str">
            <v>Usinagem de areia-asfalto</v>
          </cell>
          <cell r="D93" t="str">
            <v>t</v>
          </cell>
          <cell r="E93">
            <v>28.44</v>
          </cell>
          <cell r="F93">
            <v>0</v>
          </cell>
          <cell r="G93">
            <v>28.44</v>
          </cell>
          <cell r="H93" t="str">
            <v>-</v>
          </cell>
        </row>
        <row r="94">
          <cell r="A94" t="str">
            <v>1 A 01 391 52</v>
          </cell>
          <cell r="B94" t="str">
            <v>-</v>
          </cell>
          <cell r="C94" t="str">
            <v>Usinagem de areia-asfalto AC</v>
          </cell>
          <cell r="D94" t="str">
            <v>t</v>
          </cell>
          <cell r="E94">
            <v>39.31</v>
          </cell>
          <cell r="F94">
            <v>0</v>
          </cell>
          <cell r="G94">
            <v>39.31</v>
          </cell>
          <cell r="H94" t="str">
            <v>-</v>
          </cell>
        </row>
        <row r="95">
          <cell r="A95" t="str">
            <v>1 A 01 395 01</v>
          </cell>
          <cell r="B95" t="str">
            <v>-</v>
          </cell>
          <cell r="C95" t="str">
            <v>Usinagem de brita graduada</v>
          </cell>
          <cell r="D95" t="str">
            <v>m³</v>
          </cell>
          <cell r="E95">
            <v>36.54</v>
          </cell>
          <cell r="F95">
            <v>0</v>
          </cell>
          <cell r="G95">
            <v>36.54</v>
          </cell>
          <cell r="H95" t="str">
            <v>-</v>
          </cell>
        </row>
        <row r="96">
          <cell r="A96" t="str">
            <v>1 A 01 395 02</v>
          </cell>
          <cell r="B96" t="str">
            <v>-</v>
          </cell>
          <cell r="C96" t="str">
            <v>Usinagem de solo-brita</v>
          </cell>
          <cell r="D96" t="str">
            <v>m³</v>
          </cell>
          <cell r="E96">
            <v>19.72</v>
          </cell>
          <cell r="F96">
            <v>0</v>
          </cell>
          <cell r="G96">
            <v>19.72</v>
          </cell>
          <cell r="H96" t="str">
            <v>-</v>
          </cell>
        </row>
        <row r="97">
          <cell r="A97" t="str">
            <v>1 A 01 395 51</v>
          </cell>
          <cell r="B97" t="str">
            <v>-</v>
          </cell>
          <cell r="C97" t="str">
            <v>Usinagem de brita graduada BC</v>
          </cell>
          <cell r="D97" t="str">
            <v>m³</v>
          </cell>
          <cell r="E97">
            <v>35.69</v>
          </cell>
          <cell r="F97">
            <v>0</v>
          </cell>
          <cell r="G97">
            <v>35.69</v>
          </cell>
          <cell r="H97" t="str">
            <v>-</v>
          </cell>
        </row>
        <row r="98">
          <cell r="A98" t="str">
            <v>1 A 01 395 52</v>
          </cell>
          <cell r="B98" t="str">
            <v>-</v>
          </cell>
          <cell r="C98" t="str">
            <v>Usinagem de solo-brita BC</v>
          </cell>
          <cell r="D98" t="str">
            <v>m³</v>
          </cell>
          <cell r="E98">
            <v>19.37</v>
          </cell>
          <cell r="F98">
            <v>0</v>
          </cell>
          <cell r="G98">
            <v>19.37</v>
          </cell>
          <cell r="H98" t="str">
            <v>-</v>
          </cell>
        </row>
        <row r="99">
          <cell r="A99" t="str">
            <v>1 A 01 396 01</v>
          </cell>
          <cell r="B99" t="str">
            <v>-</v>
          </cell>
          <cell r="C99" t="str">
            <v>Usinagem de solo-cimento</v>
          </cell>
          <cell r="D99" t="str">
            <v>m³</v>
          </cell>
          <cell r="E99">
            <v>64.83</v>
          </cell>
          <cell r="F99">
            <v>0</v>
          </cell>
          <cell r="G99">
            <v>64.83</v>
          </cell>
          <cell r="H99" t="str">
            <v>-</v>
          </cell>
        </row>
        <row r="100">
          <cell r="A100" t="str">
            <v>1 A 01 396 02</v>
          </cell>
          <cell r="B100" t="str">
            <v>-</v>
          </cell>
          <cell r="C100" t="str">
            <v>Usinagem de solo melhorado com cimento.</v>
          </cell>
          <cell r="D100" t="str">
            <v>m³</v>
          </cell>
          <cell r="E100">
            <v>35.6</v>
          </cell>
          <cell r="F100">
            <v>0</v>
          </cell>
          <cell r="G100">
            <v>35.6</v>
          </cell>
          <cell r="H100" t="str">
            <v>-</v>
          </cell>
        </row>
        <row r="101">
          <cell r="A101" t="str">
            <v>1 A 01 397 02</v>
          </cell>
          <cell r="B101" t="str">
            <v>-</v>
          </cell>
          <cell r="C101" t="str">
            <v>Usinagem de P.M.F.</v>
          </cell>
          <cell r="D101" t="str">
            <v>m³</v>
          </cell>
          <cell r="E101">
            <v>34.97</v>
          </cell>
          <cell r="F101">
            <v>0</v>
          </cell>
          <cell r="G101">
            <v>34.97</v>
          </cell>
          <cell r="H101" t="str">
            <v>-</v>
          </cell>
        </row>
        <row r="102">
          <cell r="A102" t="str">
            <v>1 A 01 397 52</v>
          </cell>
          <cell r="B102" t="str">
            <v>-</v>
          </cell>
          <cell r="C102" t="str">
            <v>Usinagem de P.M.F. AC/BC</v>
          </cell>
          <cell r="D102" t="str">
            <v>m³</v>
          </cell>
          <cell r="E102">
            <v>37.020000000000003</v>
          </cell>
          <cell r="F102">
            <v>0</v>
          </cell>
          <cell r="G102">
            <v>37.020000000000003</v>
          </cell>
          <cell r="H102" t="str">
            <v>-</v>
          </cell>
        </row>
        <row r="103">
          <cell r="A103" t="str">
            <v>1 A 01 398 02</v>
          </cell>
          <cell r="B103" t="str">
            <v>-</v>
          </cell>
          <cell r="C103" t="str">
            <v>Usinagem de CBUQ p/ reciclagem em usina fixa.</v>
          </cell>
          <cell r="D103" t="str">
            <v>t</v>
          </cell>
          <cell r="E103">
            <v>21.63</v>
          </cell>
          <cell r="F103">
            <v>0</v>
          </cell>
          <cell r="G103">
            <v>21.63</v>
          </cell>
          <cell r="H103" t="str">
            <v>-</v>
          </cell>
        </row>
        <row r="104">
          <cell r="A104" t="str">
            <v>1 A 01 398 52</v>
          </cell>
          <cell r="B104" t="str">
            <v>-</v>
          </cell>
          <cell r="C104" t="str">
            <v>Usinagem de CBUQ p/ reciclagem em usina fixa BC</v>
          </cell>
          <cell r="D104" t="str">
            <v>t</v>
          </cell>
          <cell r="E104">
            <v>21.45</v>
          </cell>
          <cell r="F104">
            <v>0</v>
          </cell>
          <cell r="G104">
            <v>21.45</v>
          </cell>
          <cell r="H104" t="str">
            <v>-</v>
          </cell>
        </row>
        <row r="105">
          <cell r="A105" t="str">
            <v>1 A 01 401 01</v>
          </cell>
          <cell r="B105" t="str">
            <v>-</v>
          </cell>
          <cell r="C105" t="str">
            <v>Fôrma comum de madeira</v>
          </cell>
          <cell r="D105" t="str">
            <v>m²</v>
          </cell>
          <cell r="E105">
            <v>30.39</v>
          </cell>
          <cell r="F105">
            <v>0</v>
          </cell>
          <cell r="G105">
            <v>30.39</v>
          </cell>
          <cell r="H105" t="str">
            <v>-</v>
          </cell>
        </row>
        <row r="106">
          <cell r="A106" t="str">
            <v>1 A 01 402 01</v>
          </cell>
          <cell r="B106" t="str">
            <v>-</v>
          </cell>
          <cell r="C106" t="str">
            <v>Fôrma de placa compensada resinada</v>
          </cell>
          <cell r="D106" t="str">
            <v>m²</v>
          </cell>
          <cell r="E106">
            <v>21.9</v>
          </cell>
          <cell r="F106">
            <v>0</v>
          </cell>
          <cell r="G106">
            <v>21.9</v>
          </cell>
          <cell r="H106" t="str">
            <v>-</v>
          </cell>
        </row>
        <row r="107">
          <cell r="A107" t="str">
            <v>1 A 01 403 01</v>
          </cell>
          <cell r="B107" t="str">
            <v>-</v>
          </cell>
          <cell r="C107" t="str">
            <v>Fôrma de placa compensada plastificada</v>
          </cell>
          <cell r="D107" t="str">
            <v>m²</v>
          </cell>
          <cell r="E107">
            <v>24.01</v>
          </cell>
          <cell r="F107">
            <v>0</v>
          </cell>
          <cell r="G107">
            <v>24.01</v>
          </cell>
          <cell r="H107" t="str">
            <v>-</v>
          </cell>
        </row>
        <row r="108">
          <cell r="A108" t="str">
            <v>1 A 01 404 01</v>
          </cell>
          <cell r="B108" t="str">
            <v>-</v>
          </cell>
          <cell r="C108" t="str">
            <v>Fôrma para tubulão</v>
          </cell>
          <cell r="D108" t="str">
            <v>m²</v>
          </cell>
          <cell r="E108">
            <v>15.85</v>
          </cell>
          <cell r="F108">
            <v>0</v>
          </cell>
          <cell r="G108">
            <v>15.85</v>
          </cell>
          <cell r="H108" t="str">
            <v>-</v>
          </cell>
        </row>
        <row r="109">
          <cell r="A109" t="str">
            <v>1 A 01 407 01</v>
          </cell>
          <cell r="B109" t="str">
            <v>-</v>
          </cell>
          <cell r="C109" t="str">
            <v>Confecção e lançam. de concreto magro em betoneira</v>
          </cell>
          <cell r="D109" t="str">
            <v>m³</v>
          </cell>
          <cell r="E109">
            <v>134.13999999999999</v>
          </cell>
          <cell r="F109">
            <v>0</v>
          </cell>
          <cell r="G109">
            <v>134.13999999999999</v>
          </cell>
          <cell r="H109" t="str">
            <v>-</v>
          </cell>
        </row>
        <row r="110">
          <cell r="A110" t="str">
            <v>1 A 01 407 51</v>
          </cell>
          <cell r="B110" t="str">
            <v>-</v>
          </cell>
          <cell r="C110" t="str">
            <v>Conf.e lanç. de concreto magro em betoneira AC/BC</v>
          </cell>
          <cell r="D110" t="str">
            <v>m³</v>
          </cell>
          <cell r="E110">
            <v>144.44999999999999</v>
          </cell>
          <cell r="F110">
            <v>0</v>
          </cell>
          <cell r="G110">
            <v>144.44999999999999</v>
          </cell>
          <cell r="H110" t="str">
            <v>-</v>
          </cell>
        </row>
        <row r="111">
          <cell r="A111" t="str">
            <v>1 A 01 408 01</v>
          </cell>
          <cell r="B111" t="str">
            <v>-</v>
          </cell>
          <cell r="C111" t="str">
            <v>Concreto fck=8MPa contr raz uso geral conf e lanç</v>
          </cell>
          <cell r="D111" t="str">
            <v>m³</v>
          </cell>
          <cell r="E111">
            <v>156.01</v>
          </cell>
          <cell r="F111">
            <v>0</v>
          </cell>
          <cell r="G111">
            <v>156.01</v>
          </cell>
          <cell r="H111" t="str">
            <v>-</v>
          </cell>
        </row>
        <row r="112">
          <cell r="A112" t="str">
            <v>1 A 01 408 51</v>
          </cell>
          <cell r="B112" t="str">
            <v>-</v>
          </cell>
          <cell r="C112" t="str">
            <v>Concr.fck=8MPa c.raz uso ger conf e lanç AC/BC</v>
          </cell>
          <cell r="D112" t="str">
            <v>m³</v>
          </cell>
          <cell r="E112">
            <v>165.63</v>
          </cell>
          <cell r="F112">
            <v>0</v>
          </cell>
          <cell r="G112">
            <v>165.63</v>
          </cell>
          <cell r="H112" t="str">
            <v>-</v>
          </cell>
        </row>
        <row r="113">
          <cell r="A113" t="str">
            <v>1 A 01 410 01</v>
          </cell>
          <cell r="B113" t="str">
            <v>-</v>
          </cell>
          <cell r="C113" t="str">
            <v>Concreto fck=10MPa contr raz uso geral conf e lanç</v>
          </cell>
          <cell r="D113" t="str">
            <v>m³</v>
          </cell>
          <cell r="E113">
            <v>163.52000000000001</v>
          </cell>
          <cell r="F113">
            <v>0</v>
          </cell>
          <cell r="G113">
            <v>163.52000000000001</v>
          </cell>
          <cell r="H113" t="str">
            <v>-</v>
          </cell>
        </row>
        <row r="114">
          <cell r="A114" t="str">
            <v>1 A 01 410 51</v>
          </cell>
          <cell r="B114" t="str">
            <v>-</v>
          </cell>
          <cell r="C114" t="str">
            <v>Concr.fck=10MPa c.raz uso ger conf/lanç AC/BC</v>
          </cell>
          <cell r="D114" t="str">
            <v>m³</v>
          </cell>
          <cell r="E114">
            <v>172.9</v>
          </cell>
          <cell r="F114">
            <v>0</v>
          </cell>
          <cell r="G114">
            <v>172.9</v>
          </cell>
          <cell r="H114" t="str">
            <v>-</v>
          </cell>
        </row>
        <row r="115">
          <cell r="A115" t="str">
            <v>1 A 01 412 01</v>
          </cell>
          <cell r="B115" t="str">
            <v>-</v>
          </cell>
          <cell r="C115" t="str">
            <v>Concreto fck=12MPa contr raz uso geral conf e lanç</v>
          </cell>
          <cell r="D115" t="str">
            <v>m³</v>
          </cell>
          <cell r="E115">
            <v>171.35</v>
          </cell>
          <cell r="F115">
            <v>0</v>
          </cell>
          <cell r="G115">
            <v>171.35</v>
          </cell>
          <cell r="H115" t="str">
            <v>-</v>
          </cell>
        </row>
        <row r="116">
          <cell r="A116" t="str">
            <v>1 A 01 412 51</v>
          </cell>
          <cell r="B116" t="str">
            <v>-</v>
          </cell>
          <cell r="C116" t="str">
            <v>Concr.fck=12MPa c.raz uso ger conf/lanç AC/BC</v>
          </cell>
          <cell r="D116" t="str">
            <v>m³</v>
          </cell>
          <cell r="E116">
            <v>180.49</v>
          </cell>
          <cell r="F116">
            <v>0</v>
          </cell>
          <cell r="G116">
            <v>180.49</v>
          </cell>
          <cell r="H116" t="str">
            <v>-</v>
          </cell>
        </row>
        <row r="117">
          <cell r="A117" t="str">
            <v>1 A 01 415 01</v>
          </cell>
          <cell r="B117" t="str">
            <v>-</v>
          </cell>
          <cell r="C117" t="str">
            <v>Concr estr fck=15MPa contr raz uso ger conf e lanç</v>
          </cell>
          <cell r="D117" t="str">
            <v>m³</v>
          </cell>
          <cell r="E117">
            <v>179.84</v>
          </cell>
          <cell r="F117">
            <v>0</v>
          </cell>
          <cell r="G117">
            <v>179.84</v>
          </cell>
          <cell r="H117" t="str">
            <v>-</v>
          </cell>
        </row>
        <row r="118">
          <cell r="A118" t="str">
            <v>1 A 01 415 51</v>
          </cell>
          <cell r="B118" t="str">
            <v>-</v>
          </cell>
          <cell r="C118" t="str">
            <v>Concr estr fck=15MPa c.raz uso ger conf/lanç AC/BC</v>
          </cell>
          <cell r="D118" t="str">
            <v>m³</v>
          </cell>
          <cell r="E118">
            <v>188.71</v>
          </cell>
          <cell r="F118">
            <v>0</v>
          </cell>
          <cell r="G118">
            <v>188.71</v>
          </cell>
          <cell r="H118" t="str">
            <v>-</v>
          </cell>
        </row>
        <row r="119">
          <cell r="A119" t="str">
            <v>1 A 01 518 01</v>
          </cell>
          <cell r="B119" t="str">
            <v>-</v>
          </cell>
          <cell r="C119" t="str">
            <v>Concr estr fck=18MPa contr raz uso ger conf e lanç</v>
          </cell>
          <cell r="D119" t="str">
            <v>m³</v>
          </cell>
          <cell r="E119">
            <v>188</v>
          </cell>
          <cell r="F119">
            <v>0</v>
          </cell>
          <cell r="G119">
            <v>188</v>
          </cell>
          <cell r="H119" t="str">
            <v>-</v>
          </cell>
        </row>
        <row r="120">
          <cell r="A120" t="str">
            <v>1 A 01 418 51</v>
          </cell>
          <cell r="B120" t="str">
            <v>-</v>
          </cell>
          <cell r="C120" t="str">
            <v>Concr.estr fck=18MPa c.raz uso ger conf/lanç AC/BC</v>
          </cell>
          <cell r="D120" t="str">
            <v>m³</v>
          </cell>
          <cell r="E120">
            <v>196.59</v>
          </cell>
          <cell r="F120">
            <v>0</v>
          </cell>
          <cell r="G120">
            <v>196.59</v>
          </cell>
          <cell r="H120" t="str">
            <v>-</v>
          </cell>
        </row>
        <row r="121">
          <cell r="A121" t="str">
            <v>1 A 01 422 00</v>
          </cell>
          <cell r="B121" t="str">
            <v>-</v>
          </cell>
          <cell r="C121" t="str">
            <v>Concr estr fck=22MPa contr raz uso ger conf e lanç</v>
          </cell>
          <cell r="D121" t="str">
            <v>m³</v>
          </cell>
          <cell r="E121">
            <v>202.69</v>
          </cell>
          <cell r="F121">
            <v>0</v>
          </cell>
          <cell r="G121">
            <v>202.69</v>
          </cell>
          <cell r="H121" t="str">
            <v>-</v>
          </cell>
        </row>
        <row r="122">
          <cell r="A122" t="str">
            <v>1 A 01 422 51</v>
          </cell>
          <cell r="B122" t="str">
            <v>-</v>
          </cell>
          <cell r="C122" t="str">
            <v>Concr.estr.fck=22MPa c.raz uso ger conf/lanç AC/BC</v>
          </cell>
          <cell r="D122" t="str">
            <v>m³</v>
          </cell>
          <cell r="E122">
            <v>210.82</v>
          </cell>
          <cell r="F122">
            <v>0</v>
          </cell>
          <cell r="G122">
            <v>210.82</v>
          </cell>
          <cell r="H122" t="str">
            <v>-</v>
          </cell>
        </row>
        <row r="123">
          <cell r="A123" t="str">
            <v>1 A 01 423 00</v>
          </cell>
          <cell r="B123" t="str">
            <v>-</v>
          </cell>
          <cell r="C123" t="str">
            <v>Concreto fck=18MPa para pré-moldados (tubos)</v>
          </cell>
          <cell r="D123" t="str">
            <v>m³</v>
          </cell>
          <cell r="E123">
            <v>182.22</v>
          </cell>
          <cell r="F123">
            <v>0</v>
          </cell>
          <cell r="G123">
            <v>182.22</v>
          </cell>
          <cell r="H123" t="str">
            <v>-</v>
          </cell>
        </row>
        <row r="124">
          <cell r="A124" t="str">
            <v>1 A 01 423 50</v>
          </cell>
          <cell r="B124" t="str">
            <v>-</v>
          </cell>
          <cell r="C124" t="str">
            <v>Concr.fck=18MPa para pré-moldados (tubos) AC/BC</v>
          </cell>
          <cell r="D124" t="str">
            <v>m³</v>
          </cell>
          <cell r="E124">
            <v>191.1</v>
          </cell>
          <cell r="F124">
            <v>0</v>
          </cell>
          <cell r="G124">
            <v>191.1</v>
          </cell>
          <cell r="H124" t="str">
            <v>-</v>
          </cell>
        </row>
        <row r="125">
          <cell r="A125" t="str">
            <v>1 A 01 424 00</v>
          </cell>
          <cell r="B125" t="str">
            <v>-</v>
          </cell>
          <cell r="C125" t="str">
            <v>Concreto poroso para pré-moldados (tubos)</v>
          </cell>
          <cell r="D125" t="str">
            <v>m³</v>
          </cell>
          <cell r="E125">
            <v>187.06</v>
          </cell>
          <cell r="F125">
            <v>0</v>
          </cell>
          <cell r="G125">
            <v>187.06</v>
          </cell>
          <cell r="H125" t="str">
            <v>-</v>
          </cell>
        </row>
        <row r="126">
          <cell r="A126" t="str">
            <v>1 A 01 424 50</v>
          </cell>
          <cell r="B126" t="str">
            <v>-</v>
          </cell>
          <cell r="C126" t="str">
            <v>Concreto poroso para pré-moldados (tubos) AC/BC</v>
          </cell>
          <cell r="D126" t="str">
            <v>m³</v>
          </cell>
          <cell r="E126">
            <v>191.25</v>
          </cell>
          <cell r="F126">
            <v>0</v>
          </cell>
          <cell r="G126">
            <v>191.25</v>
          </cell>
          <cell r="H126" t="str">
            <v>-</v>
          </cell>
        </row>
        <row r="127">
          <cell r="A127" t="str">
            <v>1 A 01 450 01</v>
          </cell>
          <cell r="B127" t="str">
            <v>-</v>
          </cell>
          <cell r="C127" t="str">
            <v>Escoramento de bueiros celulares</v>
          </cell>
          <cell r="D127" t="str">
            <v>m³</v>
          </cell>
          <cell r="E127">
            <v>27.96</v>
          </cell>
          <cell r="F127">
            <v>0</v>
          </cell>
          <cell r="G127">
            <v>27.96</v>
          </cell>
          <cell r="H127" t="str">
            <v>-</v>
          </cell>
        </row>
        <row r="128">
          <cell r="A128" t="str">
            <v>1 A 01 512 10</v>
          </cell>
          <cell r="B128" t="str">
            <v>-</v>
          </cell>
          <cell r="C128" t="str">
            <v>Concreto ciclópico fck=12 MPa</v>
          </cell>
          <cell r="D128" t="str">
            <v>m³</v>
          </cell>
          <cell r="E128">
            <v>132.57</v>
          </cell>
          <cell r="F128">
            <v>0</v>
          </cell>
          <cell r="G128">
            <v>132.57</v>
          </cell>
          <cell r="H128" t="str">
            <v>-</v>
          </cell>
        </row>
        <row r="129">
          <cell r="A129" t="str">
            <v>1 A 01 512 60</v>
          </cell>
          <cell r="B129" t="str">
            <v>-</v>
          </cell>
          <cell r="C129" t="str">
            <v>Concreto ciclópico fck=12 MPa AC/BC/PC</v>
          </cell>
          <cell r="D129" t="str">
            <v>m³</v>
          </cell>
          <cell r="E129">
            <v>140.21</v>
          </cell>
          <cell r="F129">
            <v>0</v>
          </cell>
          <cell r="G129">
            <v>140.21</v>
          </cell>
          <cell r="H129" t="str">
            <v>-</v>
          </cell>
        </row>
        <row r="130">
          <cell r="A130" t="str">
            <v>1 A 01 515 10</v>
          </cell>
          <cell r="B130" t="str">
            <v>-</v>
          </cell>
          <cell r="C130" t="str">
            <v>Concreto ciclópico fck=15 MPa</v>
          </cell>
          <cell r="D130" t="str">
            <v>m³</v>
          </cell>
          <cell r="E130">
            <v>138.51</v>
          </cell>
          <cell r="F130">
            <v>0</v>
          </cell>
          <cell r="G130">
            <v>138.51</v>
          </cell>
          <cell r="H130" t="str">
            <v>-</v>
          </cell>
        </row>
        <row r="131">
          <cell r="A131" t="str">
            <v>1 A 01 515 60</v>
          </cell>
          <cell r="B131" t="str">
            <v>-</v>
          </cell>
          <cell r="C131" t="str">
            <v>Concreto ciclópico fck=15 MPa AC/BC/PC</v>
          </cell>
          <cell r="D131" t="str">
            <v>m³</v>
          </cell>
          <cell r="E131">
            <v>145.96</v>
          </cell>
          <cell r="F131">
            <v>0</v>
          </cell>
          <cell r="G131">
            <v>145.96</v>
          </cell>
          <cell r="H131" t="str">
            <v>-</v>
          </cell>
        </row>
        <row r="132">
          <cell r="A132" t="str">
            <v>1 A 01 580 01</v>
          </cell>
          <cell r="B132" t="str">
            <v>-</v>
          </cell>
          <cell r="C132" t="str">
            <v>Fornecimento, preparo e colocação formas aço CA 60</v>
          </cell>
          <cell r="D132" t="str">
            <v>kg</v>
          </cell>
          <cell r="E132">
            <v>5.86</v>
          </cell>
          <cell r="F132">
            <v>0</v>
          </cell>
          <cell r="G132">
            <v>5.86</v>
          </cell>
          <cell r="H132" t="str">
            <v>-</v>
          </cell>
        </row>
        <row r="133">
          <cell r="A133" t="str">
            <v>1 A 01 580 02</v>
          </cell>
          <cell r="B133" t="str">
            <v>-</v>
          </cell>
          <cell r="C133" t="str">
            <v>Fornecimento, preparo e colocação formas aço CA 50</v>
          </cell>
          <cell r="D133" t="str">
            <v>kg</v>
          </cell>
          <cell r="E133">
            <v>5.29</v>
          </cell>
          <cell r="F133">
            <v>0</v>
          </cell>
          <cell r="G133">
            <v>5.29</v>
          </cell>
          <cell r="H133" t="str">
            <v>-</v>
          </cell>
        </row>
        <row r="134">
          <cell r="A134" t="str">
            <v>1 A 01 580 03</v>
          </cell>
          <cell r="B134" t="str">
            <v>-</v>
          </cell>
          <cell r="C134" t="str">
            <v>Fornecimento, preparo e colocação formas aço CA 25</v>
          </cell>
          <cell r="D134" t="str">
            <v>kg</v>
          </cell>
          <cell r="E134">
            <v>5.46</v>
          </cell>
          <cell r="F134">
            <v>0</v>
          </cell>
          <cell r="G134">
            <v>5.46</v>
          </cell>
          <cell r="H134" t="str">
            <v>-</v>
          </cell>
        </row>
        <row r="135">
          <cell r="A135" t="str">
            <v>1 A 01 603 01</v>
          </cell>
          <cell r="B135" t="str">
            <v>-</v>
          </cell>
          <cell r="C135" t="str">
            <v>Argamassa cimento-areia 1:3</v>
          </cell>
          <cell r="D135" t="str">
            <v>m³</v>
          </cell>
          <cell r="E135">
            <v>196.53</v>
          </cell>
          <cell r="F135">
            <v>0</v>
          </cell>
          <cell r="G135">
            <v>196.53</v>
          </cell>
          <cell r="H135" t="str">
            <v>-</v>
          </cell>
        </row>
        <row r="136">
          <cell r="A136" t="str">
            <v>1 A 01 603 51</v>
          </cell>
          <cell r="B136" t="str">
            <v>-</v>
          </cell>
          <cell r="C136" t="str">
            <v>Argamassa cimento-areia 1:3 AC</v>
          </cell>
          <cell r="D136" t="str">
            <v>m³</v>
          </cell>
          <cell r="E136">
            <v>212.37</v>
          </cell>
          <cell r="F136">
            <v>0</v>
          </cell>
          <cell r="G136">
            <v>212.37</v>
          </cell>
          <cell r="H136" t="str">
            <v>-</v>
          </cell>
        </row>
        <row r="137">
          <cell r="A137" t="str">
            <v>1 A 01 604 01</v>
          </cell>
          <cell r="B137" t="str">
            <v>-</v>
          </cell>
          <cell r="C137" t="str">
            <v>Argamassa cimento-areia 1:4</v>
          </cell>
          <cell r="D137" t="str">
            <v>m³</v>
          </cell>
          <cell r="E137">
            <v>164.05</v>
          </cell>
          <cell r="F137">
            <v>0</v>
          </cell>
          <cell r="G137">
            <v>164.05</v>
          </cell>
          <cell r="H137" t="str">
            <v>-</v>
          </cell>
        </row>
        <row r="138">
          <cell r="A138" t="str">
            <v>1 A 01 604 51</v>
          </cell>
          <cell r="B138" t="str">
            <v>-</v>
          </cell>
          <cell r="C138" t="str">
            <v>Argamassa cimento-areia 1:4 AC</v>
          </cell>
          <cell r="D138" t="str">
            <v>m³</v>
          </cell>
          <cell r="E138">
            <v>181.4</v>
          </cell>
          <cell r="F138">
            <v>0</v>
          </cell>
          <cell r="G138">
            <v>181.4</v>
          </cell>
          <cell r="H138" t="str">
            <v>-</v>
          </cell>
        </row>
        <row r="139">
          <cell r="A139" t="str">
            <v>1 A 01 606 01</v>
          </cell>
          <cell r="B139" t="str">
            <v>-</v>
          </cell>
          <cell r="C139" t="str">
            <v>Argamassa cimento-areia 1:6</v>
          </cell>
          <cell r="D139" t="str">
            <v>m³</v>
          </cell>
          <cell r="E139">
            <v>139.56</v>
          </cell>
          <cell r="F139">
            <v>0</v>
          </cell>
          <cell r="G139">
            <v>139.56</v>
          </cell>
          <cell r="H139" t="str">
            <v>-</v>
          </cell>
        </row>
        <row r="140">
          <cell r="A140" t="str">
            <v>1 A 01 606 51</v>
          </cell>
          <cell r="B140" t="str">
            <v>-</v>
          </cell>
          <cell r="C140" t="str">
            <v xml:space="preserve"> Argamassa cimento-areia 1:6 AC</v>
          </cell>
          <cell r="D140" t="str">
            <v>m³</v>
          </cell>
          <cell r="E140">
            <v>157.66</v>
          </cell>
          <cell r="F140">
            <v>0</v>
          </cell>
          <cell r="G140">
            <v>157.66</v>
          </cell>
          <cell r="H140" t="str">
            <v>-</v>
          </cell>
        </row>
        <row r="141">
          <cell r="A141" t="str">
            <v>1 A 01 620 01</v>
          </cell>
          <cell r="B141" t="str">
            <v>-</v>
          </cell>
          <cell r="C141" t="str">
            <v>Argamassa cimento-solo 1:10</v>
          </cell>
          <cell r="D141" t="str">
            <v>m³</v>
          </cell>
          <cell r="E141">
            <v>91.73</v>
          </cell>
          <cell r="F141">
            <v>0</v>
          </cell>
          <cell r="G141">
            <v>91.73</v>
          </cell>
          <cell r="H141" t="str">
            <v>-</v>
          </cell>
        </row>
        <row r="142">
          <cell r="A142" t="str">
            <v>1 A 01 653 00</v>
          </cell>
          <cell r="B142" t="str">
            <v>-</v>
          </cell>
          <cell r="C142" t="str">
            <v>Usinagem para sub-base de concreto rolado</v>
          </cell>
          <cell r="D142" t="str">
            <v>m³</v>
          </cell>
          <cell r="E142">
            <v>64.599999999999994</v>
          </cell>
          <cell r="F142">
            <v>0</v>
          </cell>
          <cell r="G142">
            <v>64.599999999999994</v>
          </cell>
          <cell r="H142" t="str">
            <v>-</v>
          </cell>
        </row>
        <row r="143">
          <cell r="A143" t="str">
            <v>1 A 01 653 50</v>
          </cell>
          <cell r="B143" t="str">
            <v>-</v>
          </cell>
          <cell r="C143" t="str">
            <v>Usinagem p/ sub-base de concreto rolado AC/BC</v>
          </cell>
          <cell r="D143" t="str">
            <v>m³</v>
          </cell>
          <cell r="E143">
            <v>63.74</v>
          </cell>
          <cell r="F143">
            <v>0</v>
          </cell>
          <cell r="G143">
            <v>63.74</v>
          </cell>
          <cell r="H143" t="str">
            <v>-</v>
          </cell>
        </row>
        <row r="144">
          <cell r="A144" t="str">
            <v>1 A 01 654 00</v>
          </cell>
          <cell r="B144" t="str">
            <v>-</v>
          </cell>
          <cell r="C144" t="str">
            <v>Usinagem p/ sub-base de concr. de cimento portland</v>
          </cell>
          <cell r="D144" t="str">
            <v>m³</v>
          </cell>
          <cell r="E144">
            <v>85.55</v>
          </cell>
          <cell r="F144">
            <v>0</v>
          </cell>
          <cell r="G144">
            <v>85.55</v>
          </cell>
          <cell r="H144" t="str">
            <v>-</v>
          </cell>
        </row>
        <row r="145">
          <cell r="A145" t="str">
            <v>1 A 01 654 50</v>
          </cell>
          <cell r="B145" t="str">
            <v>-</v>
          </cell>
          <cell r="C145" t="str">
            <v>Usinagem p/sub-base de concr.cimento portl. AC/BC</v>
          </cell>
          <cell r="D145" t="str">
            <v>m³</v>
          </cell>
          <cell r="E145">
            <v>84.69</v>
          </cell>
          <cell r="F145">
            <v>0</v>
          </cell>
          <cell r="G145">
            <v>84.69</v>
          </cell>
          <cell r="H145" t="str">
            <v>-</v>
          </cell>
        </row>
        <row r="146">
          <cell r="A146" t="str">
            <v>1 A 01 656 00</v>
          </cell>
          <cell r="B146" t="str">
            <v>-</v>
          </cell>
          <cell r="C146" t="str">
            <v>Usinagem p/ conc. de cim. portland c/ forma desliz</v>
          </cell>
          <cell r="D146" t="str">
            <v>m³</v>
          </cell>
          <cell r="E146">
            <v>125.33</v>
          </cell>
          <cell r="F146">
            <v>0</v>
          </cell>
          <cell r="G146">
            <v>125.33</v>
          </cell>
          <cell r="H146" t="str">
            <v>-</v>
          </cell>
        </row>
        <row r="147">
          <cell r="A147" t="str">
            <v>1 A 01 656 50</v>
          </cell>
          <cell r="B147" t="str">
            <v>-</v>
          </cell>
          <cell r="C147" t="str">
            <v>Usinagem p/ conc.cim.portl.c/ forma desliz AC/BC</v>
          </cell>
          <cell r="D147" t="str">
            <v>m³</v>
          </cell>
          <cell r="E147">
            <v>135.15</v>
          </cell>
          <cell r="F147">
            <v>0</v>
          </cell>
          <cell r="G147">
            <v>135.15</v>
          </cell>
          <cell r="H147" t="str">
            <v>-</v>
          </cell>
        </row>
        <row r="148">
          <cell r="A148" t="str">
            <v>1 A 01 657 00</v>
          </cell>
          <cell r="B148" t="str">
            <v>-</v>
          </cell>
          <cell r="C148" t="str">
            <v>Usinagem p/ conc.cim. portland c/ equip. peq. por.</v>
          </cell>
          <cell r="D148" t="str">
            <v>m³</v>
          </cell>
          <cell r="E148">
            <v>185.09</v>
          </cell>
          <cell r="F148">
            <v>0</v>
          </cell>
          <cell r="G148">
            <v>185.09</v>
          </cell>
          <cell r="H148" t="str">
            <v>-</v>
          </cell>
        </row>
        <row r="149">
          <cell r="A149" t="str">
            <v>1 A 01 657 50</v>
          </cell>
          <cell r="B149" t="str">
            <v>-</v>
          </cell>
          <cell r="C149" t="str">
            <v>Usinagem p/conc.cim. portl.c/ equip.peq.por.AC/BC</v>
          </cell>
          <cell r="D149" t="str">
            <v>m³</v>
          </cell>
          <cell r="E149">
            <v>193.21</v>
          </cell>
          <cell r="F149">
            <v>0</v>
          </cell>
          <cell r="G149">
            <v>193.21</v>
          </cell>
          <cell r="H149" t="str">
            <v>-</v>
          </cell>
        </row>
        <row r="150">
          <cell r="A150" t="str">
            <v>1 A 01 700 00</v>
          </cell>
          <cell r="B150" t="str">
            <v>-</v>
          </cell>
          <cell r="C150" t="str">
            <v>Fabricação de peças pré mold. de conc. p/ pavim.</v>
          </cell>
          <cell r="D150" t="str">
            <v>m³</v>
          </cell>
          <cell r="E150">
            <v>201.84</v>
          </cell>
          <cell r="F150">
            <v>0</v>
          </cell>
          <cell r="G150">
            <v>201.84</v>
          </cell>
          <cell r="H150" t="str">
            <v>-</v>
          </cell>
        </row>
        <row r="151">
          <cell r="A151" t="str">
            <v>1 A 01 700 50</v>
          </cell>
          <cell r="B151" t="str">
            <v>-</v>
          </cell>
          <cell r="C151" t="str">
            <v>Fabric.de peças pré mold.de conc. p/pavim.AC/BC</v>
          </cell>
          <cell r="D151" t="str">
            <v>m³</v>
          </cell>
          <cell r="E151">
            <v>209.49</v>
          </cell>
          <cell r="F151">
            <v>0</v>
          </cell>
          <cell r="G151">
            <v>209.49</v>
          </cell>
          <cell r="H151" t="str">
            <v>-</v>
          </cell>
        </row>
        <row r="152">
          <cell r="A152" t="str">
            <v>1 A 01 720 00</v>
          </cell>
          <cell r="B152" t="str">
            <v>-</v>
          </cell>
          <cell r="C152" t="str">
            <v>Concreto fck=18MPa p/ pré-moldados (guarda-corpo)</v>
          </cell>
          <cell r="D152" t="str">
            <v>m³</v>
          </cell>
          <cell r="E152">
            <v>184.93</v>
          </cell>
          <cell r="F152">
            <v>0</v>
          </cell>
          <cell r="G152">
            <v>184.93</v>
          </cell>
          <cell r="H152" t="str">
            <v>-</v>
          </cell>
        </row>
        <row r="153">
          <cell r="A153" t="str">
            <v>1 A 01 720 01</v>
          </cell>
          <cell r="B153" t="str">
            <v>-</v>
          </cell>
          <cell r="C153" t="str">
            <v>Guarda-corpo tipo GM, moldado no local</v>
          </cell>
          <cell r="D153" t="str">
            <v>m³</v>
          </cell>
          <cell r="E153">
            <v>165.48</v>
          </cell>
          <cell r="F153">
            <v>0</v>
          </cell>
          <cell r="G153">
            <v>165.48</v>
          </cell>
          <cell r="H153" t="str">
            <v>-</v>
          </cell>
        </row>
        <row r="154">
          <cell r="A154" t="str">
            <v>1 A 01 720 02</v>
          </cell>
          <cell r="B154" t="str">
            <v>-</v>
          </cell>
          <cell r="C154" t="str">
            <v>Fabricação de Guarda-corpo</v>
          </cell>
          <cell r="D154" t="str">
            <v>m³</v>
          </cell>
          <cell r="E154">
            <v>30.74</v>
          </cell>
          <cell r="F154">
            <v>0</v>
          </cell>
          <cell r="G154">
            <v>30.74</v>
          </cell>
          <cell r="H154" t="str">
            <v>-</v>
          </cell>
        </row>
        <row r="155">
          <cell r="A155" t="str">
            <v>1 A 01 720 50</v>
          </cell>
          <cell r="B155" t="str">
            <v>-</v>
          </cell>
          <cell r="C155" t="str">
            <v>Concr.fck = 18 mPa p/pré-mold.(guarda-corpo)AC/BC</v>
          </cell>
          <cell r="D155" t="str">
            <v>m³</v>
          </cell>
          <cell r="E155">
            <v>193.82</v>
          </cell>
          <cell r="F155">
            <v>0</v>
          </cell>
          <cell r="G155">
            <v>193.82</v>
          </cell>
          <cell r="H155" t="str">
            <v>-</v>
          </cell>
        </row>
        <row r="156">
          <cell r="A156" t="str">
            <v>1 A 01 720 51</v>
          </cell>
          <cell r="B156" t="str">
            <v>-</v>
          </cell>
          <cell r="C156" t="str">
            <v>Guarda-corpo tipo GM, moldado no local AC/BC</v>
          </cell>
          <cell r="D156" t="str">
            <v>m</v>
          </cell>
          <cell r="E156">
            <v>167.48</v>
          </cell>
          <cell r="F156">
            <v>0</v>
          </cell>
          <cell r="G156">
            <v>167.48</v>
          </cell>
          <cell r="H156" t="str">
            <v>-</v>
          </cell>
        </row>
        <row r="157">
          <cell r="A157" t="str">
            <v>1 A 01 720 52</v>
          </cell>
          <cell r="B157" t="str">
            <v>-</v>
          </cell>
          <cell r="C157" t="str">
            <v>Fabricação de guarda - corpo AC/BC</v>
          </cell>
          <cell r="D157" t="str">
            <v>m</v>
          </cell>
          <cell r="E157">
            <v>0</v>
          </cell>
          <cell r="F157">
            <v>0</v>
          </cell>
          <cell r="G157">
            <v>0</v>
          </cell>
          <cell r="H157" t="str">
            <v>-</v>
          </cell>
        </row>
        <row r="158">
          <cell r="A158" t="str">
            <v>1 A 01 725 01</v>
          </cell>
          <cell r="B158" t="str">
            <v>-</v>
          </cell>
          <cell r="C158" t="str">
            <v>Fabricação de balizador de concreto</v>
          </cell>
          <cell r="D158" t="str">
            <v>un</v>
          </cell>
          <cell r="E158">
            <v>9.0399999999999991</v>
          </cell>
          <cell r="F158">
            <v>0</v>
          </cell>
          <cell r="G158">
            <v>9.0399999999999991</v>
          </cell>
          <cell r="H158" t="str">
            <v>-</v>
          </cell>
        </row>
        <row r="159">
          <cell r="A159" t="str">
            <v>1 A 01 725 51</v>
          </cell>
          <cell r="B159" t="str">
            <v>-</v>
          </cell>
          <cell r="C159" t="str">
            <v>Fabricação de balizador de concreto AC/BC</v>
          </cell>
          <cell r="D159" t="str">
            <v>un</v>
          </cell>
          <cell r="E159">
            <v>9.08</v>
          </cell>
          <cell r="F159">
            <v>0</v>
          </cell>
          <cell r="G159">
            <v>9.08</v>
          </cell>
          <cell r="H159" t="str">
            <v>-</v>
          </cell>
        </row>
        <row r="160">
          <cell r="A160" t="str">
            <v>1 A 01 730 00</v>
          </cell>
          <cell r="B160" t="str">
            <v>-</v>
          </cell>
          <cell r="C160" t="str">
            <v>Concreto fck=18MPa p/ pré moldados (mourões)</v>
          </cell>
          <cell r="D160" t="str">
            <v>m³</v>
          </cell>
          <cell r="E160">
            <v>156.22999999999999</v>
          </cell>
          <cell r="F160">
            <v>0</v>
          </cell>
          <cell r="G160">
            <v>156.22999999999999</v>
          </cell>
          <cell r="H160" t="str">
            <v>-</v>
          </cell>
        </row>
        <row r="161">
          <cell r="A161" t="str">
            <v>1 A 01 730 01</v>
          </cell>
          <cell r="B161" t="str">
            <v>-</v>
          </cell>
          <cell r="C161" t="str">
            <v>Fabr. mourão de concr. esticador seção quad. 15cm</v>
          </cell>
          <cell r="D161" t="str">
            <v>un</v>
          </cell>
          <cell r="E161">
            <v>25.25</v>
          </cell>
          <cell r="F161">
            <v>0</v>
          </cell>
          <cell r="G161">
            <v>25.25</v>
          </cell>
          <cell r="H161" t="str">
            <v>-</v>
          </cell>
        </row>
        <row r="162">
          <cell r="A162" t="str">
            <v>1 A 01 730 02</v>
          </cell>
          <cell r="B162" t="str">
            <v>-</v>
          </cell>
          <cell r="C162" t="str">
            <v>Fabr. mourão de concr esticador seção triang. 15cm</v>
          </cell>
          <cell r="D162" t="str">
            <v>un</v>
          </cell>
          <cell r="E162">
            <v>16.96</v>
          </cell>
          <cell r="F162">
            <v>0</v>
          </cell>
          <cell r="G162">
            <v>16.96</v>
          </cell>
          <cell r="H162" t="str">
            <v>-</v>
          </cell>
        </row>
        <row r="163">
          <cell r="A163" t="str">
            <v>1 A 01 730 50</v>
          </cell>
          <cell r="B163" t="str">
            <v>-</v>
          </cell>
          <cell r="C163" t="str">
            <v>Concreto fck=18MPa p/pré moldados (mourões) AC/BC</v>
          </cell>
          <cell r="D163" t="str">
            <v>m³</v>
          </cell>
          <cell r="E163">
            <v>165.11</v>
          </cell>
          <cell r="F163">
            <v>0</v>
          </cell>
          <cell r="G163">
            <v>165.11</v>
          </cell>
          <cell r="H163" t="str">
            <v>-</v>
          </cell>
        </row>
        <row r="164">
          <cell r="A164" t="str">
            <v>1 A 01 730 51</v>
          </cell>
          <cell r="B164" t="str">
            <v>-</v>
          </cell>
          <cell r="C164" t="str">
            <v>Fabric.Mourão concr.estic.seção quadr.15cm AC/BC</v>
          </cell>
          <cell r="D164" t="str">
            <v>un</v>
          </cell>
          <cell r="E164">
            <v>25.69</v>
          </cell>
          <cell r="F164">
            <v>0</v>
          </cell>
          <cell r="G164">
            <v>25.69</v>
          </cell>
          <cell r="H164" t="str">
            <v>-</v>
          </cell>
        </row>
        <row r="165">
          <cell r="A165" t="str">
            <v>1 A 01 730 52</v>
          </cell>
          <cell r="B165" t="str">
            <v>-</v>
          </cell>
          <cell r="C165" t="str">
            <v>Fabric.Mourão concr.estic.seção triang.15cm AC/BC</v>
          </cell>
          <cell r="D165" t="str">
            <v>un</v>
          </cell>
          <cell r="E165">
            <v>17.18</v>
          </cell>
          <cell r="F165">
            <v>0</v>
          </cell>
          <cell r="G165">
            <v>17.18</v>
          </cell>
          <cell r="H165" t="str">
            <v>-</v>
          </cell>
        </row>
        <row r="166">
          <cell r="A166" t="str">
            <v>1 A 01 735 01</v>
          </cell>
          <cell r="B166" t="str">
            <v>-</v>
          </cell>
          <cell r="C166" t="str">
            <v>Fabr. mourão de concreto suporte seção quad. 11cm</v>
          </cell>
          <cell r="D166" t="str">
            <v>un</v>
          </cell>
          <cell r="E166">
            <v>18.850000000000001</v>
          </cell>
          <cell r="F166">
            <v>0</v>
          </cell>
          <cell r="G166">
            <v>18.850000000000001</v>
          </cell>
          <cell r="H166" t="str">
            <v>-</v>
          </cell>
        </row>
        <row r="167">
          <cell r="A167" t="str">
            <v>1 A 01 735 02</v>
          </cell>
          <cell r="B167" t="str">
            <v>-</v>
          </cell>
          <cell r="C167" t="str">
            <v>Fabr. mourão de concr. suporte seção triang. 11cm</v>
          </cell>
          <cell r="D167" t="str">
            <v>un</v>
          </cell>
          <cell r="E167">
            <v>12.94</v>
          </cell>
          <cell r="F167">
            <v>0</v>
          </cell>
          <cell r="G167">
            <v>12.94</v>
          </cell>
          <cell r="H167" t="str">
            <v>-</v>
          </cell>
        </row>
        <row r="168">
          <cell r="A168" t="str">
            <v>1 A 01 735 51</v>
          </cell>
          <cell r="B168" t="str">
            <v>-</v>
          </cell>
          <cell r="C168" t="str">
            <v>Fabric.Mourão concr.suporte seção quadr.11cm AC/BC</v>
          </cell>
          <cell r="D168" t="str">
            <v>un</v>
          </cell>
          <cell r="E168">
            <v>19.079999999999998</v>
          </cell>
          <cell r="F168">
            <v>0</v>
          </cell>
          <cell r="G168">
            <v>19.079999999999998</v>
          </cell>
          <cell r="H168" t="str">
            <v>-</v>
          </cell>
        </row>
        <row r="169">
          <cell r="A169" t="str">
            <v>1 A 01 735 52</v>
          </cell>
          <cell r="B169" t="str">
            <v>-</v>
          </cell>
          <cell r="C169" t="str">
            <v>Fabric.Mourão concr.suporte sec.triang.11cm AC/BC</v>
          </cell>
          <cell r="D169" t="str">
            <v>un</v>
          </cell>
          <cell r="E169">
            <v>13.05</v>
          </cell>
          <cell r="F169">
            <v>0</v>
          </cell>
          <cell r="G169">
            <v>13.05</v>
          </cell>
          <cell r="H169" t="str">
            <v>-</v>
          </cell>
        </row>
        <row r="170">
          <cell r="A170" t="str">
            <v>1 A 01 739 01</v>
          </cell>
          <cell r="B170" t="str">
            <v>-</v>
          </cell>
          <cell r="C170" t="str">
            <v>Confecção de tubos de concreto D=0,20m</v>
          </cell>
          <cell r="D170" t="str">
            <v>m</v>
          </cell>
          <cell r="E170">
            <v>10.199999999999999</v>
          </cell>
          <cell r="F170">
            <v>0</v>
          </cell>
          <cell r="G170">
            <v>10.199999999999999</v>
          </cell>
          <cell r="H170" t="str">
            <v>-</v>
          </cell>
        </row>
        <row r="171">
          <cell r="A171" t="str">
            <v>1 A 01 739 51</v>
          </cell>
          <cell r="B171" t="str">
            <v>-</v>
          </cell>
          <cell r="C171" t="str">
            <v>Confecção de tubos de concreto D=0,20m AC/BC</v>
          </cell>
          <cell r="D171" t="str">
            <v>m</v>
          </cell>
          <cell r="E171">
            <v>10.47</v>
          </cell>
          <cell r="F171">
            <v>0</v>
          </cell>
          <cell r="G171">
            <v>10.47</v>
          </cell>
          <cell r="H171" t="str">
            <v>-</v>
          </cell>
        </row>
        <row r="172">
          <cell r="A172" t="str">
            <v>1 A 01 740 01</v>
          </cell>
          <cell r="B172" t="str">
            <v>-</v>
          </cell>
          <cell r="C172" t="str">
            <v>Confecção de tubos de concreto perfurado D=0,20m</v>
          </cell>
          <cell r="D172" t="str">
            <v>m</v>
          </cell>
          <cell r="E172">
            <v>10.46</v>
          </cell>
          <cell r="F172">
            <v>0</v>
          </cell>
          <cell r="G172">
            <v>10.46</v>
          </cell>
          <cell r="H172" t="str">
            <v>-</v>
          </cell>
        </row>
        <row r="173">
          <cell r="A173" t="str">
            <v>1 A 01 740 51</v>
          </cell>
          <cell r="B173" t="str">
            <v>-</v>
          </cell>
          <cell r="C173" t="str">
            <v>Confecção tubos concr.perfurado D=0,20m AC/BC</v>
          </cell>
          <cell r="D173" t="str">
            <v>m</v>
          </cell>
          <cell r="E173">
            <v>10.73</v>
          </cell>
          <cell r="F173">
            <v>0</v>
          </cell>
          <cell r="G173">
            <v>10.73</v>
          </cell>
          <cell r="H173" t="str">
            <v>-</v>
          </cell>
        </row>
        <row r="174">
          <cell r="A174" t="str">
            <v>1 A 01 741 01</v>
          </cell>
          <cell r="B174" t="str">
            <v>-</v>
          </cell>
          <cell r="C174" t="str">
            <v>Confecção de tubos de concreto poroso D=0,20m</v>
          </cell>
          <cell r="D174" t="str">
            <v>m</v>
          </cell>
          <cell r="E174">
            <v>10.34</v>
          </cell>
          <cell r="F174">
            <v>0</v>
          </cell>
          <cell r="G174">
            <v>10.34</v>
          </cell>
          <cell r="H174" t="str">
            <v>-</v>
          </cell>
        </row>
        <row r="175">
          <cell r="A175" t="str">
            <v>1 A 01 741 51</v>
          </cell>
          <cell r="B175" t="str">
            <v>-</v>
          </cell>
          <cell r="C175" t="str">
            <v>Confecção de tubos de concr.poroso D=0,20m AC/BC</v>
          </cell>
          <cell r="D175" t="str">
            <v>m</v>
          </cell>
          <cell r="E175">
            <v>10.47</v>
          </cell>
          <cell r="F175">
            <v>0</v>
          </cell>
          <cell r="G175">
            <v>10.47</v>
          </cell>
          <cell r="H175" t="str">
            <v>-</v>
          </cell>
        </row>
        <row r="176">
          <cell r="A176" t="str">
            <v>1 A 01 745 01</v>
          </cell>
          <cell r="B176" t="str">
            <v>-</v>
          </cell>
          <cell r="C176" t="str">
            <v>Confecção de tubos de concreto D=0,30m</v>
          </cell>
          <cell r="D176" t="str">
            <v>m</v>
          </cell>
          <cell r="E176">
            <v>16.41</v>
          </cell>
          <cell r="F176">
            <v>0</v>
          </cell>
          <cell r="G176">
            <v>16.41</v>
          </cell>
          <cell r="H176" t="str">
            <v>-</v>
          </cell>
        </row>
        <row r="177">
          <cell r="A177" t="str">
            <v>1 A 01 745 51</v>
          </cell>
          <cell r="B177" t="str">
            <v>-</v>
          </cell>
          <cell r="C177" t="str">
            <v>Confecção de tubos de concreto D=0,30m AC/BC</v>
          </cell>
          <cell r="D177" t="str">
            <v>m</v>
          </cell>
          <cell r="E177">
            <v>16.899999999999999</v>
          </cell>
          <cell r="F177">
            <v>0</v>
          </cell>
          <cell r="G177">
            <v>16.899999999999999</v>
          </cell>
          <cell r="H177" t="str">
            <v>-</v>
          </cell>
        </row>
        <row r="178">
          <cell r="A178" t="str">
            <v xml:space="preserve">1 A 01 746 01 </v>
          </cell>
          <cell r="B178" t="str">
            <v>-</v>
          </cell>
          <cell r="C178" t="str">
            <v>Confecção de tubos de concreto perfurado D=0,30m</v>
          </cell>
          <cell r="D178" t="str">
            <v>m</v>
          </cell>
          <cell r="E178">
            <v>16.670000000000002</v>
          </cell>
          <cell r="F178">
            <v>0</v>
          </cell>
          <cell r="G178">
            <v>16.670000000000002</v>
          </cell>
          <cell r="H178" t="str">
            <v>-</v>
          </cell>
        </row>
        <row r="179">
          <cell r="A179" t="str">
            <v>1 A 01 746 51</v>
          </cell>
          <cell r="B179" t="str">
            <v>-</v>
          </cell>
          <cell r="C179" t="str">
            <v>Confecção de tubos concr.perfurado D=0,30m AC/BC</v>
          </cell>
          <cell r="D179" t="str">
            <v>m</v>
          </cell>
          <cell r="E179">
            <v>17.16</v>
          </cell>
          <cell r="F179">
            <v>0</v>
          </cell>
          <cell r="G179">
            <v>17.16</v>
          </cell>
          <cell r="H179" t="str">
            <v>-</v>
          </cell>
        </row>
        <row r="180">
          <cell r="A180" t="str">
            <v>1 A 01 747 01</v>
          </cell>
          <cell r="B180" t="str">
            <v>-</v>
          </cell>
          <cell r="C180" t="str">
            <v>Confecção de tubos de concreto poroso D=0,30m</v>
          </cell>
          <cell r="D180" t="str">
            <v>m</v>
          </cell>
          <cell r="E180">
            <v>16.68</v>
          </cell>
          <cell r="F180">
            <v>0</v>
          </cell>
          <cell r="G180">
            <v>16.68</v>
          </cell>
          <cell r="H180" t="str">
            <v>-</v>
          </cell>
        </row>
        <row r="181">
          <cell r="A181" t="str">
            <v>1 A 01 747 51</v>
          </cell>
          <cell r="B181" t="str">
            <v>-</v>
          </cell>
          <cell r="C181" t="str">
            <v>Confecção de tubos concr.poroso D=0,30m AC/BC</v>
          </cell>
          <cell r="D181" t="str">
            <v>m</v>
          </cell>
          <cell r="E181">
            <v>16.91</v>
          </cell>
          <cell r="F181">
            <v>0</v>
          </cell>
          <cell r="G181">
            <v>16.91</v>
          </cell>
          <cell r="H181" t="str">
            <v>-</v>
          </cell>
        </row>
        <row r="182">
          <cell r="A182" t="str">
            <v>1 A 01 751 01</v>
          </cell>
          <cell r="B182" t="str">
            <v>-</v>
          </cell>
          <cell r="C182" t="str">
            <v>Confecção de tubos de concreto D=0,40m</v>
          </cell>
          <cell r="D182" t="str">
            <v>m</v>
          </cell>
          <cell r="E182">
            <v>23.89</v>
          </cell>
          <cell r="F182">
            <v>0</v>
          </cell>
          <cell r="G182">
            <v>23.89</v>
          </cell>
          <cell r="H182" t="str">
            <v>-</v>
          </cell>
        </row>
        <row r="183">
          <cell r="A183" t="str">
            <v>1 A 01 751 51</v>
          </cell>
          <cell r="B183" t="str">
            <v>-</v>
          </cell>
          <cell r="C183" t="str">
            <v>Confecção de tubos de concreto D=0,40m AC/BC</v>
          </cell>
          <cell r="D183" t="str">
            <v>m</v>
          </cell>
          <cell r="E183">
            <v>24.66</v>
          </cell>
          <cell r="F183">
            <v>0</v>
          </cell>
          <cell r="G183">
            <v>24.66</v>
          </cell>
          <cell r="H183" t="str">
            <v>-</v>
          </cell>
        </row>
        <row r="184">
          <cell r="A184" t="str">
            <v>1 A 01 752 01</v>
          </cell>
          <cell r="B184" t="str">
            <v>-</v>
          </cell>
          <cell r="C184" t="str">
            <v>Confecção de tubos de concreto perfurado D=0,40m</v>
          </cell>
          <cell r="D184" t="str">
            <v>m</v>
          </cell>
          <cell r="E184">
            <v>24.15</v>
          </cell>
          <cell r="F184">
            <v>0</v>
          </cell>
          <cell r="G184">
            <v>24.15</v>
          </cell>
          <cell r="H184" t="str">
            <v>-</v>
          </cell>
        </row>
        <row r="185">
          <cell r="A185" t="str">
            <v>1 A 01 752 51</v>
          </cell>
          <cell r="B185" t="str">
            <v>-</v>
          </cell>
          <cell r="C185" t="str">
            <v>Confecção de tubos concr.perfurado D=0,40m AC/BC</v>
          </cell>
          <cell r="D185" t="str">
            <v>m</v>
          </cell>
          <cell r="E185">
            <v>24.92</v>
          </cell>
          <cell r="F185">
            <v>0</v>
          </cell>
          <cell r="G185">
            <v>24.92</v>
          </cell>
          <cell r="H185" t="str">
            <v>-</v>
          </cell>
        </row>
        <row r="186">
          <cell r="A186" t="str">
            <v>1 A 01 753 01</v>
          </cell>
          <cell r="B186" t="str">
            <v>-</v>
          </cell>
          <cell r="C186" t="str">
            <v>Confecção de tubos de concreto poroso D=0,40m</v>
          </cell>
          <cell r="D186" t="str">
            <v>m</v>
          </cell>
          <cell r="E186">
            <v>24.31</v>
          </cell>
          <cell r="F186">
            <v>0</v>
          </cell>
          <cell r="G186">
            <v>24.31</v>
          </cell>
          <cell r="H186" t="str">
            <v>-</v>
          </cell>
        </row>
        <row r="187">
          <cell r="A187" t="str">
            <v>1 A 01 753 51</v>
          </cell>
          <cell r="B187" t="str">
            <v>-</v>
          </cell>
          <cell r="C187" t="str">
            <v>Confecção de tubos concr.poroso D=0,40m AC/BC</v>
          </cell>
          <cell r="D187" t="str">
            <v>m</v>
          </cell>
          <cell r="E187">
            <v>24.68</v>
          </cell>
          <cell r="F187">
            <v>0</v>
          </cell>
          <cell r="G187">
            <v>24.68</v>
          </cell>
          <cell r="H187" t="str">
            <v>-</v>
          </cell>
        </row>
        <row r="188">
          <cell r="A188" t="str">
            <v>1 A 01 755 01</v>
          </cell>
          <cell r="B188" t="str">
            <v>-</v>
          </cell>
          <cell r="C188" t="str">
            <v>Confecção de tubos de concreto armado D=0,60m CA-4</v>
          </cell>
          <cell r="D188" t="str">
            <v>m</v>
          </cell>
          <cell r="E188">
            <v>118.18</v>
          </cell>
          <cell r="F188">
            <v>0</v>
          </cell>
          <cell r="G188">
            <v>118.18</v>
          </cell>
          <cell r="H188" t="str">
            <v>-</v>
          </cell>
        </row>
        <row r="189">
          <cell r="A189" t="str">
            <v>1 A 01 755 51</v>
          </cell>
          <cell r="B189" t="str">
            <v>-</v>
          </cell>
          <cell r="C189" t="str">
            <v xml:space="preserve"> Confecção de tubos concr.armado D=0,60m CA-4 AC/BC</v>
          </cell>
          <cell r="D189" t="str">
            <v>m</v>
          </cell>
          <cell r="E189">
            <v>119.69</v>
          </cell>
          <cell r="F189">
            <v>0</v>
          </cell>
          <cell r="G189">
            <v>119.69</v>
          </cell>
          <cell r="H189" t="str">
            <v>-</v>
          </cell>
        </row>
        <row r="190">
          <cell r="A190" t="str">
            <v>1 A 01 760 01</v>
          </cell>
          <cell r="B190" t="str">
            <v>-</v>
          </cell>
          <cell r="C190" t="str">
            <v>Confecção de tubos de concreto armado D=0,80m CA-4</v>
          </cell>
          <cell r="D190" t="str">
            <v>m</v>
          </cell>
          <cell r="E190">
            <v>179.6</v>
          </cell>
          <cell r="F190">
            <v>0</v>
          </cell>
          <cell r="G190">
            <v>179.6</v>
          </cell>
          <cell r="H190" t="str">
            <v>-</v>
          </cell>
        </row>
        <row r="191">
          <cell r="A191" t="str">
            <v>1 A 01 760 51</v>
          </cell>
          <cell r="B191" t="str">
            <v>-</v>
          </cell>
          <cell r="C191" t="str">
            <v>Confecção de tubos concr.armado D=0,80m CA-4 AC/BC</v>
          </cell>
          <cell r="D191" t="str">
            <v>m</v>
          </cell>
          <cell r="E191">
            <v>182.11</v>
          </cell>
          <cell r="F191">
            <v>0</v>
          </cell>
          <cell r="G191">
            <v>182.11</v>
          </cell>
          <cell r="H191" t="str">
            <v>-</v>
          </cell>
        </row>
        <row r="192">
          <cell r="A192" t="str">
            <v>1 A 01 765 01</v>
          </cell>
          <cell r="B192" t="str">
            <v>-</v>
          </cell>
          <cell r="C192" t="str">
            <v>Confecção de tubos de concreto armado D=1,00m CA-4</v>
          </cell>
          <cell r="D192" t="str">
            <v>m</v>
          </cell>
          <cell r="E192">
            <v>271.69</v>
          </cell>
          <cell r="F192">
            <v>0</v>
          </cell>
          <cell r="G192">
            <v>271.69</v>
          </cell>
          <cell r="H192" t="str">
            <v>-</v>
          </cell>
        </row>
        <row r="193">
          <cell r="A193" t="str">
            <v>1 A 01 765 51</v>
          </cell>
          <cell r="B193" t="str">
            <v>-</v>
          </cell>
          <cell r="C193" t="str">
            <v>Confecção de tubos concr.armado D=1,00m CA-4 AC/BC</v>
          </cell>
          <cell r="D193" t="str">
            <v>m</v>
          </cell>
          <cell r="E193">
            <v>275.44</v>
          </cell>
          <cell r="F193">
            <v>0</v>
          </cell>
          <cell r="G193">
            <v>275.44</v>
          </cell>
          <cell r="H193" t="str">
            <v>-</v>
          </cell>
        </row>
        <row r="194">
          <cell r="A194" t="str">
            <v>1 A 01 770 01</v>
          </cell>
          <cell r="B194" t="str">
            <v>-</v>
          </cell>
          <cell r="C194" t="str">
            <v>Confecção de tubos de concreto armado D=1,20m CA-4</v>
          </cell>
          <cell r="D194" t="str">
            <v>m</v>
          </cell>
          <cell r="E194">
            <v>382.35</v>
          </cell>
          <cell r="F194">
            <v>0</v>
          </cell>
          <cell r="G194">
            <v>382.35</v>
          </cell>
          <cell r="H194" t="str">
            <v>-</v>
          </cell>
        </row>
        <row r="195">
          <cell r="A195" t="str">
            <v>1 A 01 700 51</v>
          </cell>
          <cell r="B195" t="str">
            <v>-</v>
          </cell>
          <cell r="C195" t="str">
            <v>Confecção de tubos concr.armado D=1,20m CA-4 AC/BC</v>
          </cell>
          <cell r="D195" t="str">
            <v>m</v>
          </cell>
          <cell r="E195">
            <v>387.18</v>
          </cell>
          <cell r="F195">
            <v>0</v>
          </cell>
          <cell r="G195">
            <v>387.18</v>
          </cell>
          <cell r="H195" t="str">
            <v>-</v>
          </cell>
        </row>
        <row r="196">
          <cell r="A196" t="str">
            <v>1 A 01 775 01</v>
          </cell>
          <cell r="B196" t="str">
            <v>-</v>
          </cell>
          <cell r="C196" t="str">
            <v>Confecção de tubos de concreto armado D=1,50m CA-4</v>
          </cell>
          <cell r="D196" t="str">
            <v>m</v>
          </cell>
          <cell r="E196">
            <v>608.49</v>
          </cell>
          <cell r="F196">
            <v>0</v>
          </cell>
          <cell r="G196">
            <v>608.49</v>
          </cell>
          <cell r="H196" t="str">
            <v>-</v>
          </cell>
        </row>
        <row r="197">
          <cell r="A197" t="str">
            <v>1 A 01 775 51</v>
          </cell>
          <cell r="B197" t="str">
            <v>-</v>
          </cell>
          <cell r="C197" t="str">
            <v>Confecção de tubos concr.armado D=1,50m CA-4 AC/BC</v>
          </cell>
          <cell r="D197" t="str">
            <v>m</v>
          </cell>
          <cell r="E197">
            <v>614.9</v>
          </cell>
          <cell r="F197">
            <v>0</v>
          </cell>
          <cell r="G197">
            <v>614.9</v>
          </cell>
          <cell r="H197" t="str">
            <v>-</v>
          </cell>
        </row>
        <row r="198">
          <cell r="A198" t="str">
            <v>1 A 01 780 01</v>
          </cell>
          <cell r="B198" t="str">
            <v>-</v>
          </cell>
          <cell r="C198" t="str">
            <v>Obtenção de grama para replantio</v>
          </cell>
          <cell r="D198" t="str">
            <v>m²</v>
          </cell>
          <cell r="E198">
            <v>0.8</v>
          </cell>
          <cell r="F198">
            <v>0</v>
          </cell>
          <cell r="G198">
            <v>0.8</v>
          </cell>
          <cell r="H198" t="str">
            <v>-</v>
          </cell>
        </row>
        <row r="199">
          <cell r="A199" t="str">
            <v>1 A 01 790 01</v>
          </cell>
          <cell r="B199" t="str">
            <v>-</v>
          </cell>
          <cell r="C199" t="str">
            <v>Guia de madeira - 2,5 x 7,0 cm</v>
          </cell>
          <cell r="D199" t="str">
            <v>m</v>
          </cell>
          <cell r="E199">
            <v>1.66</v>
          </cell>
          <cell r="F199">
            <v>0</v>
          </cell>
          <cell r="G199">
            <v>1.66</v>
          </cell>
          <cell r="H199" t="str">
            <v>-</v>
          </cell>
        </row>
        <row r="200">
          <cell r="A200" t="str">
            <v>1 A 01 790 02</v>
          </cell>
          <cell r="B200" t="str">
            <v>-</v>
          </cell>
          <cell r="C200" t="str">
            <v>Guia de madeira - 2,5 x 10,0 cm</v>
          </cell>
          <cell r="D200" t="str">
            <v>m</v>
          </cell>
          <cell r="E200">
            <v>1.88</v>
          </cell>
          <cell r="F200">
            <v>0</v>
          </cell>
          <cell r="G200">
            <v>1.88</v>
          </cell>
          <cell r="H200" t="str">
            <v>-</v>
          </cell>
        </row>
        <row r="201">
          <cell r="A201" t="str">
            <v>1 A 01 800 01</v>
          </cell>
          <cell r="B201" t="str">
            <v>-</v>
          </cell>
          <cell r="C201" t="str">
            <v>Recuperação de chapa para placa de sinalização</v>
          </cell>
          <cell r="D201" t="str">
            <v>m²</v>
          </cell>
          <cell r="E201">
            <v>18.18</v>
          </cell>
          <cell r="F201">
            <v>0</v>
          </cell>
          <cell r="G201">
            <v>18.18</v>
          </cell>
          <cell r="H201" t="str">
            <v>-</v>
          </cell>
        </row>
        <row r="202">
          <cell r="A202" t="str">
            <v>1 A 01 810 01</v>
          </cell>
          <cell r="B202" t="str">
            <v>-</v>
          </cell>
          <cell r="C202" t="str">
            <v>Calha metálica semi-circular D=0,40 m</v>
          </cell>
          <cell r="D202" t="str">
            <v>m</v>
          </cell>
          <cell r="E202">
            <v>146.99</v>
          </cell>
          <cell r="F202">
            <v>0</v>
          </cell>
          <cell r="G202">
            <v>146.99</v>
          </cell>
          <cell r="H202" t="str">
            <v>-</v>
          </cell>
        </row>
        <row r="203">
          <cell r="A203" t="str">
            <v>1 A 01 850 01</v>
          </cell>
          <cell r="B203" t="str">
            <v>-</v>
          </cell>
          <cell r="C203" t="str">
            <v>Confecção de placa de sinalização semi-refletiva</v>
          </cell>
          <cell r="D203" t="str">
            <v>m²</v>
          </cell>
          <cell r="E203">
            <v>147.69</v>
          </cell>
          <cell r="F203">
            <v>0</v>
          </cell>
          <cell r="G203">
            <v>147.69</v>
          </cell>
          <cell r="H203" t="str">
            <v>-</v>
          </cell>
        </row>
        <row r="204">
          <cell r="A204" t="str">
            <v>1 A 01 860 01</v>
          </cell>
          <cell r="B204" t="str">
            <v>-</v>
          </cell>
          <cell r="C204" t="str">
            <v>Confecção de placa de sinalização tot. refletiva</v>
          </cell>
          <cell r="D204" t="str">
            <v>m²</v>
          </cell>
          <cell r="E204">
            <v>199.35</v>
          </cell>
          <cell r="F204">
            <v>0</v>
          </cell>
          <cell r="G204">
            <v>199.35</v>
          </cell>
          <cell r="H204" t="str">
            <v>-</v>
          </cell>
        </row>
        <row r="205">
          <cell r="A205" t="str">
            <v>1 A 01 870 01</v>
          </cell>
          <cell r="B205" t="str">
            <v>-</v>
          </cell>
          <cell r="C205" t="str">
            <v>Confecção de suporte e travessa p/ placa de sinal.</v>
          </cell>
          <cell r="D205" t="str">
            <v>un</v>
          </cell>
          <cell r="E205">
            <v>18.57</v>
          </cell>
          <cell r="F205">
            <v>0</v>
          </cell>
          <cell r="G205">
            <v>18.57</v>
          </cell>
          <cell r="H205" t="str">
            <v>-</v>
          </cell>
        </row>
        <row r="206">
          <cell r="A206" t="str">
            <v>1 A 01 890 01</v>
          </cell>
          <cell r="B206" t="str">
            <v>-</v>
          </cell>
          <cell r="C206" t="str">
            <v>Escavação manual em material de 1a categoria</v>
          </cell>
          <cell r="D206" t="str">
            <v>m³</v>
          </cell>
          <cell r="E206">
            <v>16.68</v>
          </cell>
          <cell r="F206">
            <v>0</v>
          </cell>
          <cell r="G206">
            <v>16.68</v>
          </cell>
          <cell r="H206" t="str">
            <v>-</v>
          </cell>
        </row>
        <row r="207">
          <cell r="A207" t="str">
            <v>1 A 01 891 01</v>
          </cell>
          <cell r="B207" t="str">
            <v>-</v>
          </cell>
          <cell r="C207" t="str">
            <v>Escavação manual de vala em material de 1a cat.</v>
          </cell>
          <cell r="D207" t="str">
            <v>m³</v>
          </cell>
          <cell r="E207">
            <v>19.27</v>
          </cell>
          <cell r="F207">
            <v>0</v>
          </cell>
          <cell r="G207">
            <v>19.27</v>
          </cell>
          <cell r="H207" t="str">
            <v>-</v>
          </cell>
        </row>
        <row r="208">
          <cell r="A208" t="str">
            <v>1 A 01 892 01</v>
          </cell>
          <cell r="B208" t="str">
            <v>-</v>
          </cell>
          <cell r="C208" t="str">
            <v>Escavação mecânica de vala em material de 1a cat.</v>
          </cell>
          <cell r="D208" t="str">
            <v>m³</v>
          </cell>
          <cell r="E208">
            <v>3.09</v>
          </cell>
          <cell r="F208">
            <v>0</v>
          </cell>
          <cell r="G208">
            <v>3.09</v>
          </cell>
          <cell r="H208" t="str">
            <v>-</v>
          </cell>
        </row>
        <row r="209">
          <cell r="A209" t="str">
            <v>1 A 01 893 01</v>
          </cell>
          <cell r="B209" t="str">
            <v>-</v>
          </cell>
          <cell r="C209" t="str">
            <v>Compactação manual</v>
          </cell>
          <cell r="D209" t="str">
            <v>m³</v>
          </cell>
          <cell r="E209">
            <v>8.01</v>
          </cell>
          <cell r="F209">
            <v>0</v>
          </cell>
          <cell r="G209">
            <v>8.01</v>
          </cell>
          <cell r="H209" t="str">
            <v>-</v>
          </cell>
        </row>
        <row r="210">
          <cell r="A210" t="str">
            <v>1 A 01 894 01</v>
          </cell>
          <cell r="B210" t="str">
            <v>-</v>
          </cell>
          <cell r="C210" t="str">
            <v>Lastro de brita</v>
          </cell>
          <cell r="D210" t="str">
            <v>m³</v>
          </cell>
          <cell r="E210">
            <v>30.79</v>
          </cell>
          <cell r="F210">
            <v>0</v>
          </cell>
          <cell r="G210">
            <v>30.79</v>
          </cell>
          <cell r="H210" t="str">
            <v>-</v>
          </cell>
        </row>
        <row r="211">
          <cell r="A211" t="str">
            <v>1 A 01 894 51</v>
          </cell>
          <cell r="B211" t="str">
            <v>-</v>
          </cell>
          <cell r="C211" t="str">
            <v>Lastro de brita BC</v>
          </cell>
          <cell r="D211" t="str">
            <v>m³</v>
          </cell>
          <cell r="E211">
            <v>30.15</v>
          </cell>
          <cell r="F211">
            <v>0</v>
          </cell>
          <cell r="G211">
            <v>30.15</v>
          </cell>
          <cell r="H211" t="str">
            <v>-</v>
          </cell>
        </row>
        <row r="212">
          <cell r="A212" t="str">
            <v>1 A 02 702 00</v>
          </cell>
          <cell r="B212" t="str">
            <v>-</v>
          </cell>
          <cell r="C212" t="str">
            <v>Limpeza e enchim. junta pav. concr.(const e rest)</v>
          </cell>
          <cell r="D212" t="str">
            <v>m</v>
          </cell>
          <cell r="E212">
            <v>4.8</v>
          </cell>
          <cell r="F212">
            <v>0</v>
          </cell>
          <cell r="G212">
            <v>4.8</v>
          </cell>
          <cell r="H212" t="str">
            <v>-</v>
          </cell>
        </row>
        <row r="213">
          <cell r="A213" t="str">
            <v>1 A 99 001 00</v>
          </cell>
          <cell r="B213" t="str">
            <v>-</v>
          </cell>
          <cell r="C213" t="str">
            <v>Mistura areia-asfalto usinada a frio</v>
          </cell>
          <cell r="D213" t="str">
            <v>m³</v>
          </cell>
          <cell r="E213">
            <v>0</v>
          </cell>
          <cell r="F213">
            <v>0</v>
          </cell>
          <cell r="G213">
            <v>0</v>
          </cell>
          <cell r="H213" t="str">
            <v>-</v>
          </cell>
        </row>
        <row r="214">
          <cell r="A214" t="str">
            <v>1 A 99 002 00</v>
          </cell>
          <cell r="B214" t="str">
            <v>-</v>
          </cell>
          <cell r="C214" t="str">
            <v>Mistura areia-asfalto usinada a quente</v>
          </cell>
          <cell r="D214" t="str">
            <v>m³</v>
          </cell>
          <cell r="E214">
            <v>0</v>
          </cell>
          <cell r="F214">
            <v>0</v>
          </cell>
          <cell r="G214">
            <v>0</v>
          </cell>
          <cell r="H214" t="str">
            <v>-</v>
          </cell>
        </row>
        <row r="215">
          <cell r="A215" t="str">
            <v>1 A 99 003 00</v>
          </cell>
          <cell r="B215" t="str">
            <v>-</v>
          </cell>
          <cell r="C215" t="str">
            <v>Mistura betuminosa usinada a frio</v>
          </cell>
          <cell r="D215" t="str">
            <v>m³</v>
          </cell>
          <cell r="E215">
            <v>0</v>
          </cell>
          <cell r="F215">
            <v>0</v>
          </cell>
          <cell r="G215">
            <v>0</v>
          </cell>
          <cell r="H215" t="str">
            <v>-</v>
          </cell>
        </row>
        <row r="216">
          <cell r="A216" t="str">
            <v>1 A 99 004 00</v>
          </cell>
          <cell r="B216" t="str">
            <v>-</v>
          </cell>
          <cell r="C216" t="str">
            <v>Mistura betuminosa usinada a quente</v>
          </cell>
          <cell r="D216" t="str">
            <v>m³</v>
          </cell>
          <cell r="E216">
            <v>0</v>
          </cell>
          <cell r="F216">
            <v>0</v>
          </cell>
          <cell r="G216">
            <v>0</v>
          </cell>
          <cell r="H216" t="str">
            <v>-</v>
          </cell>
        </row>
        <row r="217">
          <cell r="A217" t="str">
            <v>1 A 99 005 00</v>
          </cell>
          <cell r="B217" t="str">
            <v>-</v>
          </cell>
          <cell r="C217" t="str">
            <v>Mistura betuminosa</v>
          </cell>
          <cell r="D217" t="str">
            <v>m³</v>
          </cell>
          <cell r="E217">
            <v>0</v>
          </cell>
          <cell r="F217">
            <v>0</v>
          </cell>
          <cell r="G217">
            <v>0</v>
          </cell>
          <cell r="H217" t="str">
            <v>-</v>
          </cell>
        </row>
        <row r="219">
          <cell r="A219" t="str">
            <v>DNIT - Sistema de Custos Rodoviários</v>
          </cell>
          <cell r="D219" t="str">
            <v>Sicro2</v>
          </cell>
          <cell r="H219" t="str">
            <v>Esp. Técnica</v>
          </cell>
        </row>
        <row r="220">
          <cell r="A220" t="str">
            <v>construção Rodoviária</v>
          </cell>
          <cell r="D220" t="str">
            <v>Minas Gerais</v>
          </cell>
          <cell r="H220" t="str">
            <v>Minas Gerais</v>
          </cell>
        </row>
        <row r="221">
          <cell r="A221" t="str">
            <v>Resumo dos Custos Unitários de Referência: Maio de 2005</v>
          </cell>
          <cell r="D221" t="str">
            <v>RCtR0330</v>
          </cell>
          <cell r="H221" t="str">
            <v>=</v>
          </cell>
        </row>
        <row r="223">
          <cell r="A223" t="str">
            <v>Código</v>
          </cell>
          <cell r="C223" t="str">
            <v>Atividade / Serviço</v>
          </cell>
          <cell r="D223" t="str">
            <v>Unidade</v>
          </cell>
          <cell r="F223" t="str">
            <v>Preço Unitário</v>
          </cell>
          <cell r="H223" t="str">
            <v>Código</v>
          </cell>
        </row>
        <row r="224">
          <cell r="D224" t="str">
            <v>Und</v>
          </cell>
          <cell r="E224" t="str">
            <v>Direto</v>
          </cell>
          <cell r="F224" t="str">
            <v>LDI</v>
          </cell>
          <cell r="G224" t="str">
            <v>Total</v>
          </cell>
        </row>
        <row r="226">
          <cell r="A226" t="str">
            <v>2 S 01 000 00</v>
          </cell>
          <cell r="B226" t="str">
            <v>-</v>
          </cell>
          <cell r="C226" t="str">
            <v>Desm. dest. limpeza áreas c/arv. diam. até 0,15 m</v>
          </cell>
          <cell r="D226" t="str">
            <v>m²</v>
          </cell>
          <cell r="E226">
            <v>0.2</v>
          </cell>
          <cell r="F226">
            <v>0.04</v>
          </cell>
          <cell r="G226">
            <v>0.25</v>
          </cell>
          <cell r="H226" t="str">
            <v>DNER-ES-278/97</v>
          </cell>
        </row>
        <row r="227">
          <cell r="A227" t="str">
            <v>2 S 01 010 00</v>
          </cell>
          <cell r="B227" t="str">
            <v>-</v>
          </cell>
          <cell r="C227" t="str">
            <v>Destocamento de árvores D=0,15 a 0,30 m</v>
          </cell>
          <cell r="D227" t="str">
            <v>und</v>
          </cell>
          <cell r="E227">
            <v>19.420000000000002</v>
          </cell>
          <cell r="F227">
            <v>4.6399999999999997</v>
          </cell>
          <cell r="G227">
            <v>24.07</v>
          </cell>
          <cell r="H227" t="str">
            <v>DNER-ES-278/97</v>
          </cell>
        </row>
        <row r="228">
          <cell r="A228" t="str">
            <v>2 S 01 012 00</v>
          </cell>
          <cell r="B228" t="str">
            <v>-</v>
          </cell>
          <cell r="C228" t="str">
            <v>Destocamento de árvores c/diâm. &gt; 0,30 m</v>
          </cell>
          <cell r="D228" t="str">
            <v>und</v>
          </cell>
          <cell r="E228">
            <v>48.56</v>
          </cell>
          <cell r="F228">
            <v>11.6</v>
          </cell>
          <cell r="G228">
            <v>60.17</v>
          </cell>
          <cell r="H228" t="str">
            <v>DNER-ES-278/97</v>
          </cell>
        </row>
        <row r="229">
          <cell r="A229" t="str">
            <v>2 S 01 100 01</v>
          </cell>
          <cell r="B229" t="str">
            <v>-</v>
          </cell>
          <cell r="C229" t="str">
            <v>Esc. carga transp. mat 1ª cat DMT 50 m</v>
          </cell>
          <cell r="D229" t="str">
            <v>m³</v>
          </cell>
          <cell r="E229">
            <v>1.03</v>
          </cell>
          <cell r="F229">
            <v>0.24</v>
          </cell>
          <cell r="G229">
            <v>1.28</v>
          </cell>
          <cell r="H229" t="str">
            <v>DNER-ES-280/97</v>
          </cell>
        </row>
        <row r="230">
          <cell r="A230" t="str">
            <v>2 S 01 100 02</v>
          </cell>
          <cell r="B230" t="str">
            <v>-</v>
          </cell>
          <cell r="C230" t="str">
            <v>Esc. carga transp. mat 1ª cat DMT 50 a 200m c/m</v>
          </cell>
          <cell r="D230" t="str">
            <v>m³</v>
          </cell>
          <cell r="E230">
            <v>3.41</v>
          </cell>
          <cell r="F230">
            <v>0.81</v>
          </cell>
          <cell r="G230">
            <v>4.22</v>
          </cell>
          <cell r="H230" t="str">
            <v>DNER-ES-280/97</v>
          </cell>
        </row>
        <row r="231">
          <cell r="A231" t="str">
            <v>2 S 01 100 03</v>
          </cell>
          <cell r="B231" t="str">
            <v>-</v>
          </cell>
          <cell r="C231" t="str">
            <v>Esc. carga transp. mat 1ª cat DMT 200 a 400m c/m</v>
          </cell>
          <cell r="D231" t="str">
            <v>m³</v>
          </cell>
          <cell r="E231">
            <v>4.1500000000000004</v>
          </cell>
          <cell r="F231">
            <v>0.99</v>
          </cell>
          <cell r="G231">
            <v>5.14</v>
          </cell>
          <cell r="H231" t="str">
            <v>DNER-ES-280/97</v>
          </cell>
        </row>
        <row r="232">
          <cell r="A232" t="str">
            <v>2 S 01 100 04</v>
          </cell>
          <cell r="B232" t="str">
            <v>-</v>
          </cell>
          <cell r="C232" t="str">
            <v>Esc. carga transp. mat 1ª cat DMT 400 a 600m c/m</v>
          </cell>
          <cell r="D232" t="str">
            <v>m³</v>
          </cell>
          <cell r="E232">
            <v>4.9400000000000004</v>
          </cell>
          <cell r="F232">
            <v>1.18</v>
          </cell>
          <cell r="G232">
            <v>6.12</v>
          </cell>
          <cell r="H232" t="str">
            <v>DNER-ES-280/97</v>
          </cell>
        </row>
        <row r="233">
          <cell r="A233" t="str">
            <v>2 S 01 100 05</v>
          </cell>
          <cell r="B233" t="str">
            <v>-</v>
          </cell>
          <cell r="C233" t="str">
            <v>Esc. carga transp. mat 1ª cat DMT 600 a 800m c/m</v>
          </cell>
          <cell r="D233" t="str">
            <v>m³</v>
          </cell>
          <cell r="E233">
            <v>5.64</v>
          </cell>
          <cell r="F233">
            <v>1.34</v>
          </cell>
          <cell r="G233">
            <v>6.99</v>
          </cell>
          <cell r="H233" t="str">
            <v>DNER-ES-280/97</v>
          </cell>
        </row>
        <row r="234">
          <cell r="A234" t="str">
            <v>2 S 01 100 06</v>
          </cell>
          <cell r="B234" t="str">
            <v>-</v>
          </cell>
          <cell r="C234" t="str">
            <v>Esc. carga transp. mat 1ª cat DMT 800 a 1000m c/m</v>
          </cell>
          <cell r="D234" t="str">
            <v>m³</v>
          </cell>
          <cell r="E234">
            <v>6.52</v>
          </cell>
          <cell r="F234">
            <v>1.55</v>
          </cell>
          <cell r="G234">
            <v>8.07</v>
          </cell>
          <cell r="H234" t="str">
            <v>DNER-ES-280/97</v>
          </cell>
        </row>
        <row r="235">
          <cell r="A235" t="str">
            <v>2 S 01 100 07</v>
          </cell>
          <cell r="B235" t="str">
            <v>-</v>
          </cell>
          <cell r="C235" t="str">
            <v>Esc. carga transp. mat 1ª cat DMT 1000 a 1200m c/m</v>
          </cell>
          <cell r="D235" t="str">
            <v>m³</v>
          </cell>
          <cell r="E235">
            <v>7.44</v>
          </cell>
          <cell r="F235">
            <v>1.77</v>
          </cell>
          <cell r="G235">
            <v>9.2200000000000006</v>
          </cell>
          <cell r="H235" t="str">
            <v>DNER-ES-280/97</v>
          </cell>
        </row>
        <row r="236">
          <cell r="A236" t="str">
            <v>2 S 01 100 08</v>
          </cell>
          <cell r="B236" t="str">
            <v>-</v>
          </cell>
          <cell r="C236" t="str">
            <v>Esc. carga transp. mat 1ª cat DMT 1200 a 1400m c/m</v>
          </cell>
          <cell r="D236" t="str">
            <v>m³</v>
          </cell>
          <cell r="E236">
            <v>8.2899999999999991</v>
          </cell>
          <cell r="F236">
            <v>1.98</v>
          </cell>
          <cell r="G236">
            <v>10.27</v>
          </cell>
          <cell r="H236" t="str">
            <v>DNER-ES-280/97</v>
          </cell>
        </row>
        <row r="237">
          <cell r="A237" t="str">
            <v>2 S 01 100 09</v>
          </cell>
          <cell r="B237" t="str">
            <v>-</v>
          </cell>
          <cell r="C237" t="str">
            <v>Esc. carga tr. mat 1ª c. DMT 50 a 200m c/carreg</v>
          </cell>
          <cell r="D237" t="str">
            <v>m³</v>
          </cell>
          <cell r="E237">
            <v>3.92</v>
          </cell>
          <cell r="F237">
            <v>0.93</v>
          </cell>
          <cell r="G237">
            <v>4.8499999999999996</v>
          </cell>
          <cell r="H237" t="str">
            <v>DNER-ES-280/97</v>
          </cell>
        </row>
        <row r="238">
          <cell r="A238" t="str">
            <v>2 S 01 100 10</v>
          </cell>
          <cell r="B238" t="str">
            <v>-</v>
          </cell>
          <cell r="C238" t="str">
            <v>Esc. carga tr. mat 1ª c. DMT 200 a 400m c/carreg</v>
          </cell>
          <cell r="D238" t="str">
            <v>m³</v>
          </cell>
          <cell r="E238">
            <v>4.26</v>
          </cell>
          <cell r="F238">
            <v>1.01</v>
          </cell>
          <cell r="G238">
            <v>5.28</v>
          </cell>
          <cell r="H238" t="str">
            <v>DNER-ES-280/97</v>
          </cell>
        </row>
        <row r="239">
          <cell r="A239" t="str">
            <v>2 S 01 100 11</v>
          </cell>
          <cell r="B239" t="str">
            <v>-</v>
          </cell>
          <cell r="C239" t="str">
            <v>Esc. carga tr. mat 1ª c. DMT 400 a 600m c/carreg</v>
          </cell>
          <cell r="D239" t="str">
            <v>m³</v>
          </cell>
          <cell r="E239">
            <v>4.4400000000000004</v>
          </cell>
          <cell r="F239">
            <v>1.06</v>
          </cell>
          <cell r="G239">
            <v>5.5</v>
          </cell>
          <cell r="H239" t="str">
            <v>DNER-ES-280/97</v>
          </cell>
        </row>
        <row r="240">
          <cell r="A240" t="str">
            <v>2 S 01 100 12</v>
          </cell>
          <cell r="B240" t="str">
            <v>-</v>
          </cell>
          <cell r="C240" t="str">
            <v>Esc. carga tr. mat 1ª c. DMT 600 a 800m c/carreg</v>
          </cell>
          <cell r="D240" t="str">
            <v>m³</v>
          </cell>
          <cell r="E240">
            <v>4.6500000000000004</v>
          </cell>
          <cell r="F240">
            <v>1.1100000000000001</v>
          </cell>
          <cell r="G240">
            <v>5.76</v>
          </cell>
          <cell r="H240" t="str">
            <v>DNER-ES-280/97</v>
          </cell>
        </row>
        <row r="241">
          <cell r="A241" t="str">
            <v>2 S 01 100 13</v>
          </cell>
          <cell r="B241" t="str">
            <v>-</v>
          </cell>
          <cell r="C241" t="str">
            <v>Esc. carga tr. mat 1ª c. DMT 800 a 1000m c/carreg</v>
          </cell>
          <cell r="D241" t="str">
            <v>m³</v>
          </cell>
          <cell r="E241">
            <v>4.9800000000000004</v>
          </cell>
          <cell r="F241">
            <v>1.19</v>
          </cell>
          <cell r="G241">
            <v>6.17</v>
          </cell>
          <cell r="H241" t="str">
            <v>DNER-ES-280/97</v>
          </cell>
        </row>
        <row r="242">
          <cell r="A242" t="str">
            <v>2 S 01 100 14</v>
          </cell>
          <cell r="B242" t="str">
            <v>-</v>
          </cell>
          <cell r="C242" t="str">
            <v>Esc. carga tr. mat 1ª c. DMT 1000 a 1200m c/carreg</v>
          </cell>
          <cell r="D242" t="str">
            <v>m³</v>
          </cell>
          <cell r="E242">
            <v>5.17</v>
          </cell>
          <cell r="F242">
            <v>1.23</v>
          </cell>
          <cell r="G242">
            <v>6.41</v>
          </cell>
          <cell r="H242" t="str">
            <v>DNER-ES-280/97</v>
          </cell>
        </row>
        <row r="243">
          <cell r="A243" t="str">
            <v>2 S 01 100 15</v>
          </cell>
          <cell r="B243" t="str">
            <v>-</v>
          </cell>
          <cell r="C243" t="str">
            <v>Esc. carga tr. mat 1ª c. DMT 1200 a 1400m c/carreg</v>
          </cell>
          <cell r="D243" t="str">
            <v>m³</v>
          </cell>
          <cell r="E243">
            <v>5.34</v>
          </cell>
          <cell r="F243">
            <v>1.27</v>
          </cell>
          <cell r="G243">
            <v>6.62</v>
          </cell>
          <cell r="H243" t="str">
            <v>DNER-ES-280/97</v>
          </cell>
        </row>
        <row r="244">
          <cell r="A244" t="str">
            <v>2 S 01 100 16</v>
          </cell>
          <cell r="B244" t="str">
            <v>-</v>
          </cell>
          <cell r="C244" t="str">
            <v>Esc. carga tr. mat 1ª c. DMT 1400 a 1600m c/carreg</v>
          </cell>
          <cell r="D244" t="str">
            <v>m³</v>
          </cell>
          <cell r="E244">
            <v>5.6</v>
          </cell>
          <cell r="F244">
            <v>1.34</v>
          </cell>
          <cell r="G244">
            <v>6.94</v>
          </cell>
          <cell r="H244" t="str">
            <v>DNER-ES-280/97</v>
          </cell>
        </row>
        <row r="245">
          <cell r="A245" t="str">
            <v>2 S 01 100 17</v>
          </cell>
          <cell r="B245" t="str">
            <v>-</v>
          </cell>
          <cell r="C245" t="str">
            <v>Esc. carga tr. mat 1ª c. DMT 1600 a 1800m c/carreg</v>
          </cell>
          <cell r="D245" t="str">
            <v>m³</v>
          </cell>
          <cell r="E245">
            <v>5.69</v>
          </cell>
          <cell r="F245">
            <v>1.36</v>
          </cell>
          <cell r="G245">
            <v>7.05</v>
          </cell>
          <cell r="H245" t="str">
            <v>DNER-ES-280/97</v>
          </cell>
        </row>
        <row r="246">
          <cell r="A246" t="str">
            <v>2 S 01 100 18</v>
          </cell>
          <cell r="B246" t="str">
            <v>-</v>
          </cell>
          <cell r="C246" t="str">
            <v>Esc. carga tr. mat 1ª c. DMT 1800 a 2000m c/carreg</v>
          </cell>
          <cell r="D246" t="str">
            <v>m³</v>
          </cell>
          <cell r="E246">
            <v>6.02</v>
          </cell>
          <cell r="F246">
            <v>1.44</v>
          </cell>
          <cell r="G246">
            <v>7.47</v>
          </cell>
          <cell r="H246" t="str">
            <v>DNER-ES-280/97</v>
          </cell>
        </row>
        <row r="247">
          <cell r="A247" t="str">
            <v>2 S 01 100 19</v>
          </cell>
          <cell r="B247" t="str">
            <v>-</v>
          </cell>
          <cell r="C247" t="str">
            <v>Esc. carga tr. mat 1ª c. DMT 2000 a 3000m c/carreg</v>
          </cell>
          <cell r="D247" t="str">
            <v>m³</v>
          </cell>
          <cell r="E247">
            <v>6.71</v>
          </cell>
          <cell r="F247">
            <v>1.6</v>
          </cell>
          <cell r="G247">
            <v>8.31</v>
          </cell>
          <cell r="H247" t="str">
            <v>DNER-ES-280/97</v>
          </cell>
        </row>
        <row r="248">
          <cell r="A248" t="str">
            <v>2 S 01 100 20</v>
          </cell>
          <cell r="B248" t="str">
            <v>-</v>
          </cell>
          <cell r="C248" t="str">
            <v>Esc. carga tr. mat 1ª c. DMT 3000 a 5000m c/carreg</v>
          </cell>
          <cell r="D248" t="str">
            <v>m³</v>
          </cell>
          <cell r="E248">
            <v>8.57</v>
          </cell>
          <cell r="F248">
            <v>2.04</v>
          </cell>
          <cell r="G248">
            <v>10.62</v>
          </cell>
          <cell r="H248" t="str">
            <v>DNER-ES-280/97</v>
          </cell>
        </row>
        <row r="249">
          <cell r="A249" t="str">
            <v>2 S 01 100 21</v>
          </cell>
          <cell r="B249" t="str">
            <v>-</v>
          </cell>
          <cell r="C249" t="str">
            <v>Escavação carga transp. manual mat.1a cat. DT=20m</v>
          </cell>
          <cell r="D249" t="str">
            <v>m³</v>
          </cell>
          <cell r="E249">
            <v>14.05</v>
          </cell>
          <cell r="F249">
            <v>3.35</v>
          </cell>
          <cell r="G249">
            <v>117.41</v>
          </cell>
          <cell r="H249" t="str">
            <v>DNER-ES-280/97</v>
          </cell>
        </row>
        <row r="250">
          <cell r="A250" t="str">
            <v>2 S 01 100 22</v>
          </cell>
          <cell r="B250" t="str">
            <v>-</v>
          </cell>
          <cell r="C250" t="str">
            <v>Esc. carga transp. mat 1ª cat DMT 50 a 200m c/e</v>
          </cell>
          <cell r="D250" t="str">
            <v>m³</v>
          </cell>
          <cell r="E250">
            <v>3.31</v>
          </cell>
          <cell r="F250">
            <v>0.79</v>
          </cell>
          <cell r="G250">
            <v>4.0999999999999996</v>
          </cell>
          <cell r="H250" t="str">
            <v>DNER-ES-280/97</v>
          </cell>
        </row>
        <row r="251">
          <cell r="A251" t="str">
            <v>2 S 01 100 23</v>
          </cell>
          <cell r="B251" t="str">
            <v>-</v>
          </cell>
          <cell r="C251" t="str">
            <v>Esc. carga transp. mat 1ª cat DMT 200 a 400m c/e</v>
          </cell>
          <cell r="D251" t="str">
            <v>m³</v>
          </cell>
          <cell r="E251">
            <v>3.58</v>
          </cell>
          <cell r="F251">
            <v>0.85</v>
          </cell>
          <cell r="G251">
            <v>4.43</v>
          </cell>
          <cell r="H251" t="str">
            <v>DNER-ES-280/97</v>
          </cell>
        </row>
        <row r="252">
          <cell r="A252" t="str">
            <v>2 S 01 100 24</v>
          </cell>
          <cell r="B252" t="str">
            <v>-</v>
          </cell>
          <cell r="C252" t="str">
            <v>Esc. carga transp. mat 1ª cat DMT 400 a 600m c/e</v>
          </cell>
          <cell r="D252" t="str">
            <v>m³</v>
          </cell>
          <cell r="E252">
            <v>3.85</v>
          </cell>
          <cell r="F252">
            <v>0.92</v>
          </cell>
          <cell r="G252">
            <v>4.78</v>
          </cell>
          <cell r="H252" t="str">
            <v>DNER-ES-280/97</v>
          </cell>
        </row>
        <row r="253">
          <cell r="A253" t="str">
            <v>2 S 01 100 25</v>
          </cell>
          <cell r="B253" t="str">
            <v>-</v>
          </cell>
          <cell r="C253" t="str">
            <v>Esc. carga transp. mat 1ª cat DMT 600 a 800m c/e</v>
          </cell>
          <cell r="D253" t="str">
            <v>m³</v>
          </cell>
          <cell r="E253">
            <v>4.1100000000000003</v>
          </cell>
          <cell r="F253">
            <v>0.98</v>
          </cell>
          <cell r="G253">
            <v>5.0999999999999996</v>
          </cell>
          <cell r="H253" t="str">
            <v>DNER-ES-280/97</v>
          </cell>
        </row>
        <row r="254">
          <cell r="A254" t="str">
            <v>2 S 01 100 26</v>
          </cell>
          <cell r="B254" t="str">
            <v>-</v>
          </cell>
          <cell r="C254" t="str">
            <v>Esc. carga transp. mat 1ª cat DMT 800 a 1000m c/e</v>
          </cell>
          <cell r="D254" t="str">
            <v>m³</v>
          </cell>
          <cell r="E254">
            <v>4.34</v>
          </cell>
          <cell r="F254">
            <v>1.03</v>
          </cell>
          <cell r="G254">
            <v>5.38</v>
          </cell>
          <cell r="H254" t="str">
            <v>DNER-ES-280/97</v>
          </cell>
        </row>
        <row r="255">
          <cell r="A255" t="str">
            <v>2 S 01 100 27</v>
          </cell>
          <cell r="B255" t="str">
            <v>-</v>
          </cell>
          <cell r="C255" t="str">
            <v>Esc. carga transp. mat 1ª cat DMT 1000 a 1200m c/e</v>
          </cell>
          <cell r="D255" t="str">
            <v>m³</v>
          </cell>
          <cell r="E255">
            <v>4.57</v>
          </cell>
          <cell r="F255">
            <v>1.0900000000000001</v>
          </cell>
          <cell r="G255">
            <v>5.67</v>
          </cell>
          <cell r="H255" t="str">
            <v>DNER-ES-280/97</v>
          </cell>
        </row>
        <row r="256">
          <cell r="A256" t="str">
            <v>2 S 01 100 28</v>
          </cell>
          <cell r="B256" t="str">
            <v>-</v>
          </cell>
          <cell r="C256" t="str">
            <v>Esc. carga transp. mat 1ª cat DMT 1200 a 1400m c/e</v>
          </cell>
          <cell r="D256" t="str">
            <v>m³</v>
          </cell>
          <cell r="E256">
            <v>4.8</v>
          </cell>
          <cell r="F256">
            <v>1.1399999999999999</v>
          </cell>
          <cell r="G256">
            <v>5.94</v>
          </cell>
          <cell r="H256" t="str">
            <v>DNER-ES-280/97</v>
          </cell>
        </row>
        <row r="257">
          <cell r="A257" t="str">
            <v>2 S 01 100 29</v>
          </cell>
          <cell r="B257" t="str">
            <v>-</v>
          </cell>
          <cell r="C257" t="str">
            <v>Esc. carga transp. mat 1ª cat DMT 1400 a 1600m c/e</v>
          </cell>
          <cell r="D257" t="str">
            <v>m³</v>
          </cell>
          <cell r="E257">
            <v>4.9800000000000004</v>
          </cell>
          <cell r="F257">
            <v>1.19</v>
          </cell>
          <cell r="G257">
            <v>6.17</v>
          </cell>
          <cell r="H257" t="str">
            <v>DNER-ES-280/97</v>
          </cell>
        </row>
        <row r="258">
          <cell r="A258" t="str">
            <v>2 S 01 100 30</v>
          </cell>
          <cell r="B258" t="str">
            <v>-</v>
          </cell>
          <cell r="C258" t="str">
            <v>Esc. carga transp. mat 1ª cat DMT 1600 a 1800m c/e</v>
          </cell>
          <cell r="D258" t="str">
            <v>m³</v>
          </cell>
          <cell r="E258">
            <v>5.0599999999999996</v>
          </cell>
          <cell r="F258">
            <v>1.2</v>
          </cell>
          <cell r="G258">
            <v>6.26</v>
          </cell>
          <cell r="H258" t="str">
            <v>DNER-ES-280/97</v>
          </cell>
        </row>
        <row r="259">
          <cell r="A259" t="str">
            <v>2 S 01 100 31</v>
          </cell>
          <cell r="B259" t="str">
            <v>-</v>
          </cell>
          <cell r="C259" t="str">
            <v>Esc. carga transp. mat 1ª cat DMT 1800 a 2000m c/e</v>
          </cell>
          <cell r="D259" t="str">
            <v>m³</v>
          </cell>
          <cell r="E259">
            <v>5.42</v>
          </cell>
          <cell r="F259">
            <v>1.29</v>
          </cell>
          <cell r="G259">
            <v>6.71</v>
          </cell>
          <cell r="H259" t="str">
            <v>DNER-ES-280/97</v>
          </cell>
        </row>
        <row r="260">
          <cell r="A260" t="str">
            <v>2 S 01 100 32</v>
          </cell>
          <cell r="B260" t="str">
            <v>-</v>
          </cell>
          <cell r="C260" t="str">
            <v>Esc. carga transp. mat 1ª cat DMT 2000 a 3000m c/e</v>
          </cell>
          <cell r="D260" t="str">
            <v>m³</v>
          </cell>
          <cell r="E260">
            <v>6.06</v>
          </cell>
          <cell r="F260">
            <v>1.44</v>
          </cell>
          <cell r="G260">
            <v>7.51</v>
          </cell>
          <cell r="H260" t="str">
            <v>DNER-ES-280/97</v>
          </cell>
        </row>
        <row r="261">
          <cell r="A261" t="str">
            <v>2 S 01 100 33</v>
          </cell>
          <cell r="B261" t="str">
            <v>-</v>
          </cell>
          <cell r="C261" t="str">
            <v>Esc. carga transp. mat 1ª cat DMT 3000 a 5000m c/e</v>
          </cell>
          <cell r="D261" t="str">
            <v>m³</v>
          </cell>
          <cell r="E261">
            <v>8</v>
          </cell>
          <cell r="F261">
            <v>1.91</v>
          </cell>
          <cell r="G261">
            <v>9.91</v>
          </cell>
          <cell r="H261" t="str">
            <v>DNER-ES-280/97</v>
          </cell>
        </row>
        <row r="262">
          <cell r="A262" t="str">
            <v>2 S 01 101 01</v>
          </cell>
          <cell r="B262" t="str">
            <v>-</v>
          </cell>
          <cell r="C262" t="str">
            <v>Esc. carga transp. mat 2ª cat DMT 50m</v>
          </cell>
          <cell r="D262" t="str">
            <v>m³</v>
          </cell>
          <cell r="E262">
            <v>2.2000000000000002</v>
          </cell>
          <cell r="F262">
            <v>0.52</v>
          </cell>
          <cell r="G262">
            <v>2.72</v>
          </cell>
          <cell r="H262" t="str">
            <v>DNER-ES-280/97</v>
          </cell>
        </row>
        <row r="263">
          <cell r="A263" t="str">
            <v>2 S 01 101 02</v>
          </cell>
          <cell r="B263" t="str">
            <v>-</v>
          </cell>
          <cell r="C263" t="str">
            <v>Esc. carga transp. mat 2ª cat DMT 50 a 200m c/m</v>
          </cell>
          <cell r="D263" t="str">
            <v>m³</v>
          </cell>
          <cell r="E263">
            <v>5.88</v>
          </cell>
          <cell r="F263">
            <v>1.4</v>
          </cell>
          <cell r="G263">
            <v>7.29</v>
          </cell>
          <cell r="H263" t="str">
            <v>DNER-ES-280/97</v>
          </cell>
        </row>
        <row r="264">
          <cell r="A264" t="str">
            <v>2 S 01 101 03</v>
          </cell>
          <cell r="B264" t="str">
            <v>-</v>
          </cell>
          <cell r="C264" t="str">
            <v>Esc. carga transp. mat 2ª cat DMT 200 a 400m c/m</v>
          </cell>
          <cell r="D264" t="str">
            <v>m³</v>
          </cell>
          <cell r="E264">
            <v>5.9</v>
          </cell>
          <cell r="F264">
            <v>1.41</v>
          </cell>
          <cell r="G264">
            <v>7.31</v>
          </cell>
          <cell r="H264" t="str">
            <v>DNER-ES-280/97</v>
          </cell>
        </row>
        <row r="265">
          <cell r="A265" t="str">
            <v>2 S 01 101 04</v>
          </cell>
          <cell r="B265" t="str">
            <v>-</v>
          </cell>
          <cell r="C265" t="str">
            <v>Esc. carga transp. mat 2ª cat DMT 400 a 600m c/m</v>
          </cell>
          <cell r="D265" t="str">
            <v>m³</v>
          </cell>
          <cell r="E265">
            <v>7.2</v>
          </cell>
          <cell r="F265">
            <v>1.72</v>
          </cell>
          <cell r="G265">
            <v>8.92</v>
          </cell>
          <cell r="H265" t="str">
            <v>DNER-ES-280/97</v>
          </cell>
        </row>
        <row r="266">
          <cell r="A266" t="str">
            <v>2 S 01 101 05</v>
          </cell>
          <cell r="B266" t="str">
            <v>-</v>
          </cell>
          <cell r="C266" t="str">
            <v>Esc. carga transp. mat 2ª cat DMT 600 a 800m c/m</v>
          </cell>
          <cell r="D266" t="str">
            <v>m³</v>
          </cell>
          <cell r="E266">
            <v>8.49</v>
          </cell>
          <cell r="F266">
            <v>2.0299999999999998</v>
          </cell>
          <cell r="G266">
            <v>10.52</v>
          </cell>
          <cell r="H266" t="str">
            <v>DNER-ES-280/97</v>
          </cell>
        </row>
        <row r="267">
          <cell r="A267" t="str">
            <v>2 S 01 101 06</v>
          </cell>
          <cell r="B267" t="str">
            <v>-</v>
          </cell>
          <cell r="C267" t="str">
            <v>Esc. carga transp. mat 2ª cat DMT 800 a 1000m c/m</v>
          </cell>
          <cell r="D267" t="str">
            <v>m³</v>
          </cell>
          <cell r="E267">
            <v>9.7899999999999991</v>
          </cell>
          <cell r="F267">
            <v>2.34</v>
          </cell>
          <cell r="G267">
            <v>12.13</v>
          </cell>
          <cell r="H267" t="str">
            <v>DNER-ES-280/97</v>
          </cell>
        </row>
        <row r="268">
          <cell r="A268" t="str">
            <v>2 S 01 101 07</v>
          </cell>
          <cell r="B268" t="str">
            <v>-</v>
          </cell>
          <cell r="C268" t="str">
            <v>Esc. carga transp. mat 2ª cat DMT 1000 a 1200m c/m</v>
          </cell>
          <cell r="D268" t="str">
            <v>m³</v>
          </cell>
          <cell r="E268">
            <v>9.8000000000000007</v>
          </cell>
          <cell r="F268">
            <v>2.34</v>
          </cell>
          <cell r="G268">
            <v>12.15</v>
          </cell>
          <cell r="H268" t="str">
            <v>DNER-ES-280/97</v>
          </cell>
        </row>
        <row r="269">
          <cell r="A269" t="str">
            <v>2 S 01 101 08</v>
          </cell>
          <cell r="B269" t="str">
            <v>-</v>
          </cell>
          <cell r="C269" t="str">
            <v>Esc. carga transp. mat 2ª cat DMT 1200 a 1400m c/m</v>
          </cell>
          <cell r="D269" t="str">
            <v>m³</v>
          </cell>
          <cell r="E269">
            <v>11.1</v>
          </cell>
          <cell r="F269">
            <v>2.65</v>
          </cell>
          <cell r="G269">
            <v>13.76</v>
          </cell>
          <cell r="H269" t="str">
            <v>DNER-ES-280/97</v>
          </cell>
        </row>
        <row r="270">
          <cell r="A270" t="str">
            <v>2 S 01 101 09</v>
          </cell>
          <cell r="B270" t="str">
            <v>-</v>
          </cell>
          <cell r="C270" t="str">
            <v>Esc. carga tr. mat 2ª c. DMT 50 a 200m c/carreg</v>
          </cell>
          <cell r="D270" t="str">
            <v>m³</v>
          </cell>
          <cell r="E270">
            <v>6.07</v>
          </cell>
          <cell r="F270">
            <v>1.45</v>
          </cell>
          <cell r="G270">
            <v>7.52</v>
          </cell>
          <cell r="H270" t="str">
            <v>DNER-ES-280/97</v>
          </cell>
        </row>
        <row r="271">
          <cell r="A271" t="str">
            <v>2 S 01 101 10</v>
          </cell>
          <cell r="B271" t="str">
            <v>-</v>
          </cell>
          <cell r="C271" t="str">
            <v>Esc. carga tr. mat 2ª c. DMT 200 a 400m c/carreg</v>
          </cell>
          <cell r="D271" t="str">
            <v>m³</v>
          </cell>
          <cell r="E271">
            <v>6.36</v>
          </cell>
          <cell r="F271">
            <v>1.52</v>
          </cell>
          <cell r="G271">
            <v>7.88</v>
          </cell>
          <cell r="H271" t="str">
            <v>DNER-ES-280/97</v>
          </cell>
        </row>
        <row r="272">
          <cell r="A272" t="str">
            <v>2 S 01 101 11</v>
          </cell>
          <cell r="B272" t="str">
            <v>-</v>
          </cell>
          <cell r="C272" t="str">
            <v>Esc. carga tr. mat 2a c. DMT 400 a 600m c/carreg</v>
          </cell>
          <cell r="D272" t="str">
            <v>m³</v>
          </cell>
          <cell r="E272">
            <v>6.72</v>
          </cell>
          <cell r="F272">
            <v>1.6</v>
          </cell>
          <cell r="G272">
            <v>8.33</v>
          </cell>
          <cell r="H272" t="str">
            <v>DNER-ES-280/97</v>
          </cell>
        </row>
        <row r="273">
          <cell r="A273" t="str">
            <v>2 S 01 101 12</v>
          </cell>
          <cell r="B273" t="str">
            <v>-</v>
          </cell>
          <cell r="C273" t="str">
            <v>Esc. carga tr. mat 2a c. DMT 600 a 800m c/carreg</v>
          </cell>
          <cell r="D273" t="str">
            <v>m³</v>
          </cell>
          <cell r="E273">
            <v>7.06</v>
          </cell>
          <cell r="F273">
            <v>1.68</v>
          </cell>
          <cell r="G273">
            <v>8.75</v>
          </cell>
          <cell r="H273" t="str">
            <v>DNER-ES-280/97</v>
          </cell>
        </row>
        <row r="274">
          <cell r="A274" t="str">
            <v>2 S 01 101 13</v>
          </cell>
          <cell r="B274" t="str">
            <v>-</v>
          </cell>
          <cell r="C274" t="str">
            <v>Esc. carga tr. mat 2a c. DMT 800 a 1000m c/carreg</v>
          </cell>
          <cell r="D274" t="str">
            <v>m³</v>
          </cell>
          <cell r="E274">
            <v>7.27</v>
          </cell>
          <cell r="F274">
            <v>1.73</v>
          </cell>
          <cell r="G274">
            <v>9.01</v>
          </cell>
          <cell r="H274" t="str">
            <v>DNER-ES-280/97</v>
          </cell>
        </row>
        <row r="275">
          <cell r="A275" t="str">
            <v>2 S 01 101 14</v>
          </cell>
          <cell r="B275" t="str">
            <v>-</v>
          </cell>
          <cell r="C275" t="str">
            <v>Esc. carga tr. mat 2a c. DMT 1000 a 1200m c/carreg</v>
          </cell>
          <cell r="D275" t="str">
            <v>m³</v>
          </cell>
          <cell r="E275">
            <v>7.66</v>
          </cell>
          <cell r="F275">
            <v>1.83</v>
          </cell>
          <cell r="G275">
            <v>9.49</v>
          </cell>
          <cell r="H275" t="str">
            <v>DNER-ES-280/97</v>
          </cell>
        </row>
        <row r="276">
          <cell r="A276" t="str">
            <v>2 S 01 101 15</v>
          </cell>
          <cell r="B276" t="str">
            <v>-</v>
          </cell>
          <cell r="C276" t="str">
            <v>Esc. carga tr. mat 2a c. DMT 1200 a 1400m c/carreg</v>
          </cell>
          <cell r="D276" t="str">
            <v>m³</v>
          </cell>
          <cell r="E276">
            <v>7.88</v>
          </cell>
          <cell r="F276">
            <v>1.88</v>
          </cell>
          <cell r="G276">
            <v>9.77</v>
          </cell>
          <cell r="H276" t="str">
            <v>DNER-ES-280/97</v>
          </cell>
        </row>
        <row r="277">
          <cell r="A277" t="str">
            <v>2 S 01 101 16</v>
          </cell>
          <cell r="B277" t="str">
            <v>-</v>
          </cell>
          <cell r="C277" t="str">
            <v>Esc. carga tr. mat 2a c. DMT 1400 a 1600m c/carreg</v>
          </cell>
          <cell r="D277" t="str">
            <v>m³</v>
          </cell>
          <cell r="E277">
            <v>8.1</v>
          </cell>
          <cell r="F277">
            <v>1.93</v>
          </cell>
          <cell r="G277">
            <v>10.029999999999999</v>
          </cell>
          <cell r="H277" t="str">
            <v>DNER-ES-280/97</v>
          </cell>
        </row>
        <row r="278">
          <cell r="A278" t="str">
            <v>2 S 01 101 17</v>
          </cell>
          <cell r="B278" t="str">
            <v>-</v>
          </cell>
          <cell r="C278" t="str">
            <v>Esc. carga tr. mat 2a c. DMT 1600 a 1800m c/carreg</v>
          </cell>
          <cell r="D278" t="str">
            <v>m³</v>
          </cell>
          <cell r="E278">
            <v>8.19</v>
          </cell>
          <cell r="F278">
            <v>1.95</v>
          </cell>
          <cell r="G278">
            <v>10.15</v>
          </cell>
          <cell r="H278" t="str">
            <v>DNER-ES-280/97</v>
          </cell>
        </row>
        <row r="279">
          <cell r="A279" t="str">
            <v>2 S 01 101 18</v>
          </cell>
          <cell r="B279" t="str">
            <v>-</v>
          </cell>
          <cell r="C279" t="str">
            <v>Esc. carga tr. mat 2a c. DMT 1800 a 2000m c/carreg</v>
          </cell>
          <cell r="D279" t="str">
            <v>m³</v>
          </cell>
          <cell r="E279">
            <v>8.59</v>
          </cell>
          <cell r="F279">
            <v>2.0499999999999998</v>
          </cell>
          <cell r="G279">
            <v>10.64</v>
          </cell>
          <cell r="H279" t="str">
            <v>DNER-ES-280/97</v>
          </cell>
        </row>
        <row r="280">
          <cell r="A280" t="str">
            <v>2 S 01 101 19</v>
          </cell>
          <cell r="B280" t="str">
            <v>-</v>
          </cell>
          <cell r="C280" t="str">
            <v>Esc. carga tr. mat 2a c. DMT 2000 a 3000m c/carreg</v>
          </cell>
          <cell r="D280" t="str">
            <v>m³</v>
          </cell>
          <cell r="E280">
            <v>9.36</v>
          </cell>
          <cell r="F280">
            <v>2.23</v>
          </cell>
          <cell r="G280">
            <v>11.6</v>
          </cell>
          <cell r="H280" t="str">
            <v>DNER-ES-280/97</v>
          </cell>
        </row>
        <row r="281">
          <cell r="A281" t="str">
            <v>2 S 01 101 20</v>
          </cell>
          <cell r="B281" t="str">
            <v>-</v>
          </cell>
          <cell r="C281" t="str">
            <v>Esc. carga tr. mat 2a c. DMT 3000 a 5000m c/carreg</v>
          </cell>
          <cell r="D281" t="str">
            <v>m³</v>
          </cell>
          <cell r="E281">
            <v>11.82</v>
          </cell>
          <cell r="F281">
            <v>2.82</v>
          </cell>
          <cell r="G281">
            <v>14.64</v>
          </cell>
          <cell r="H281" t="str">
            <v>DNER-ES-280/97</v>
          </cell>
        </row>
        <row r="282">
          <cell r="A282" t="str">
            <v>2 S 01 101 22</v>
          </cell>
          <cell r="B282" t="str">
            <v>-</v>
          </cell>
          <cell r="C282" t="str">
            <v>Esc. carga transp. mat 2a cat DMT 50 a 200m c/e</v>
          </cell>
          <cell r="D282" t="str">
            <v>m³</v>
          </cell>
          <cell r="E282">
            <v>4.6399999999999997</v>
          </cell>
          <cell r="F282">
            <v>1.1100000000000001</v>
          </cell>
          <cell r="G282">
            <v>5.75</v>
          </cell>
          <cell r="H282" t="str">
            <v>DNER-ES-280/97</v>
          </cell>
        </row>
        <row r="283">
          <cell r="A283" t="str">
            <v>2 S 01 101 23</v>
          </cell>
          <cell r="B283" t="str">
            <v>-</v>
          </cell>
          <cell r="C283" t="str">
            <v>Esc. carga transp. mat 2a cat DMT 200 a 400m c/e</v>
          </cell>
          <cell r="D283" t="str">
            <v>m³</v>
          </cell>
          <cell r="E283">
            <v>4.99</v>
          </cell>
          <cell r="F283">
            <v>1.19</v>
          </cell>
          <cell r="G283">
            <v>6.18</v>
          </cell>
          <cell r="H283" t="str">
            <v>DNER-ES-280/97</v>
          </cell>
        </row>
        <row r="284">
          <cell r="A284" t="str">
            <v>2 S 01 101 24</v>
          </cell>
          <cell r="B284" t="str">
            <v>-</v>
          </cell>
          <cell r="C284" t="str">
            <v>Esc. carga transp. mat 2a cat DMT 400 a 600m c/e</v>
          </cell>
          <cell r="D284" t="str">
            <v>m³</v>
          </cell>
          <cell r="E284">
            <v>5.25</v>
          </cell>
          <cell r="F284">
            <v>1.25</v>
          </cell>
          <cell r="G284">
            <v>6.5</v>
          </cell>
          <cell r="H284" t="str">
            <v>DNER-ES-280/97</v>
          </cell>
        </row>
        <row r="285">
          <cell r="A285" t="str">
            <v>2 S 01 101 25</v>
          </cell>
          <cell r="B285" t="str">
            <v>-</v>
          </cell>
          <cell r="C285" t="str">
            <v>Esc. carga transp. mat 2a cat DMT 600 a 800m c/e</v>
          </cell>
          <cell r="D285" t="str">
            <v>m³</v>
          </cell>
          <cell r="E285">
            <v>5.46</v>
          </cell>
          <cell r="F285">
            <v>1.3</v>
          </cell>
          <cell r="G285">
            <v>6.76</v>
          </cell>
          <cell r="H285" t="str">
            <v>DNER-ES-280/97</v>
          </cell>
        </row>
        <row r="286">
          <cell r="A286" t="str">
            <v>2 S 01 101 26</v>
          </cell>
          <cell r="B286" t="str">
            <v>-</v>
          </cell>
          <cell r="C286" t="str">
            <v>Esc. carga transp. mat 2a cat DMT 800 a 1000m c/e</v>
          </cell>
          <cell r="D286" t="str">
            <v>m³</v>
          </cell>
          <cell r="E286">
            <v>5.92</v>
          </cell>
          <cell r="F286">
            <v>1.41</v>
          </cell>
          <cell r="G286">
            <v>7.34</v>
          </cell>
          <cell r="H286" t="str">
            <v>DNER-ES-280/97</v>
          </cell>
        </row>
        <row r="287">
          <cell r="A287" t="str">
            <v>2 S 01 101 27</v>
          </cell>
          <cell r="B287" t="str">
            <v>-</v>
          </cell>
          <cell r="C287" t="str">
            <v>Esc. carga transp. mat 2a cat DMT 1000 a 1200m c/e</v>
          </cell>
          <cell r="D287" t="str">
            <v>m³</v>
          </cell>
          <cell r="E287">
            <v>6.23</v>
          </cell>
          <cell r="F287">
            <v>1.48</v>
          </cell>
          <cell r="G287">
            <v>7.72</v>
          </cell>
          <cell r="H287" t="str">
            <v>DNER-ES-280/97</v>
          </cell>
        </row>
        <row r="288">
          <cell r="A288" t="str">
            <v>2 S 01 101 28</v>
          </cell>
          <cell r="B288" t="str">
            <v>-</v>
          </cell>
          <cell r="C288" t="str">
            <v>Esc. carga transp. mat 2a cat DMT 1200 a 1400m c/e</v>
          </cell>
          <cell r="D288" t="str">
            <v>m³</v>
          </cell>
          <cell r="E288">
            <v>6.46</v>
          </cell>
          <cell r="F288">
            <v>1.54</v>
          </cell>
          <cell r="G288">
            <v>8.01</v>
          </cell>
          <cell r="H288" t="str">
            <v>DNER-ES-280/97</v>
          </cell>
        </row>
        <row r="289">
          <cell r="A289" t="str">
            <v>2 S 01 101 29</v>
          </cell>
          <cell r="B289" t="str">
            <v>-</v>
          </cell>
          <cell r="C289" t="str">
            <v>Esc. carga transp. mat 2a cat DMT 1400 a 1600m c/e</v>
          </cell>
          <cell r="D289" t="str">
            <v>m³</v>
          </cell>
          <cell r="E289">
            <v>6.64</v>
          </cell>
          <cell r="F289">
            <v>1.58</v>
          </cell>
          <cell r="G289">
            <v>8.23</v>
          </cell>
          <cell r="H289" t="str">
            <v>DNER-ES-280/97</v>
          </cell>
        </row>
        <row r="290">
          <cell r="A290" t="str">
            <v>2 S 01 101 30</v>
          </cell>
          <cell r="B290" t="str">
            <v>-</v>
          </cell>
          <cell r="C290" t="str">
            <v>Esc. carga transp. mat 2a cat DMT 1600 a 1800m c/e</v>
          </cell>
          <cell r="D290" t="str">
            <v>m³</v>
          </cell>
          <cell r="E290">
            <v>6.84</v>
          </cell>
          <cell r="F290">
            <v>1.63</v>
          </cell>
          <cell r="G290">
            <v>8.48</v>
          </cell>
          <cell r="H290" t="str">
            <v>DNER-ES-280/97</v>
          </cell>
        </row>
        <row r="291">
          <cell r="A291" t="str">
            <v>2 S 01 101 31</v>
          </cell>
          <cell r="B291" t="str">
            <v>-</v>
          </cell>
          <cell r="C291" t="str">
            <v>Esc. carga transp. mat 2a cat DMT 1800 a 2000m c/e</v>
          </cell>
          <cell r="D291" t="str">
            <v>m³</v>
          </cell>
          <cell r="E291">
            <v>7.17</v>
          </cell>
          <cell r="F291">
            <v>1.71</v>
          </cell>
          <cell r="G291">
            <v>8.8800000000000008</v>
          </cell>
          <cell r="H291" t="str">
            <v>DNER-ES-280/97</v>
          </cell>
        </row>
        <row r="292">
          <cell r="A292" t="str">
            <v>2 S 01 101 32</v>
          </cell>
          <cell r="B292" t="str">
            <v>-</v>
          </cell>
          <cell r="C292" t="str">
            <v>Esc. carga transp. mat 2a cat DMT 2000 a 3000m c/e</v>
          </cell>
          <cell r="D292" t="str">
            <v>m³</v>
          </cell>
          <cell r="E292">
            <v>7.84</v>
          </cell>
          <cell r="F292">
            <v>1.87</v>
          </cell>
          <cell r="G292">
            <v>9.7200000000000006</v>
          </cell>
          <cell r="H292" t="str">
            <v>DNER-ES-280/97</v>
          </cell>
        </row>
        <row r="293">
          <cell r="A293" t="str">
            <v>2 S 01 101 33</v>
          </cell>
          <cell r="B293" t="str">
            <v>-</v>
          </cell>
          <cell r="C293" t="str">
            <v>Esc. carga transp. mat 2a cat DMT 3000 a 5000m c/e</v>
          </cell>
          <cell r="D293" t="str">
            <v>m³</v>
          </cell>
          <cell r="E293">
            <v>10.199999999999999</v>
          </cell>
          <cell r="F293">
            <v>2.4300000000000002</v>
          </cell>
          <cell r="G293">
            <v>12.64</v>
          </cell>
          <cell r="H293" t="str">
            <v>DNER-ES-280/97</v>
          </cell>
        </row>
        <row r="294">
          <cell r="A294" t="str">
            <v>2 S 01 102 01</v>
          </cell>
          <cell r="B294" t="str">
            <v>-</v>
          </cell>
          <cell r="C294" t="str">
            <v>Esc. carga transp. mat 3a cat DMT até 50m</v>
          </cell>
          <cell r="D294" t="str">
            <v>m³</v>
          </cell>
          <cell r="E294">
            <v>15.07</v>
          </cell>
          <cell r="F294">
            <v>3.6</v>
          </cell>
          <cell r="G294">
            <v>18.670000000000002</v>
          </cell>
          <cell r="H294" t="str">
            <v>DNER-ES-280/97</v>
          </cell>
        </row>
        <row r="295">
          <cell r="A295" t="str">
            <v>2 S 01 102 02</v>
          </cell>
          <cell r="B295" t="str">
            <v>-</v>
          </cell>
          <cell r="C295" t="str">
            <v>Esc. carga transp. mat 3a cat DMT 50 a 200m</v>
          </cell>
          <cell r="D295" t="str">
            <v>m³</v>
          </cell>
          <cell r="E295">
            <v>17.62</v>
          </cell>
          <cell r="F295">
            <v>4.21</v>
          </cell>
          <cell r="G295">
            <v>21.83</v>
          </cell>
          <cell r="H295" t="str">
            <v>DNER-ES-280/97</v>
          </cell>
        </row>
        <row r="296">
          <cell r="A296" t="str">
            <v>2 S 01 102 03</v>
          </cell>
          <cell r="B296" t="str">
            <v>-</v>
          </cell>
          <cell r="C296" t="str">
            <v>Esc. carga transp. mat 3a cat DMT 200 a 400m</v>
          </cell>
          <cell r="D296" t="str">
            <v>m³</v>
          </cell>
          <cell r="E296">
            <v>18.14</v>
          </cell>
          <cell r="F296">
            <v>4.33</v>
          </cell>
          <cell r="G296">
            <v>22.48</v>
          </cell>
          <cell r="H296" t="str">
            <v>DNER-ES-280/97</v>
          </cell>
        </row>
        <row r="297">
          <cell r="A297" t="str">
            <v>2 S 01 102 04</v>
          </cell>
          <cell r="B297" t="str">
            <v>-</v>
          </cell>
          <cell r="C297" t="str">
            <v>Esc. carga transp. mat 3a cat DMT 400 a 600m</v>
          </cell>
          <cell r="D297" t="str">
            <v>m³</v>
          </cell>
          <cell r="E297">
            <v>18.87</v>
          </cell>
          <cell r="F297">
            <v>4.51</v>
          </cell>
          <cell r="G297">
            <v>23.38</v>
          </cell>
          <cell r="H297" t="str">
            <v>DNER-ES-280/97</v>
          </cell>
        </row>
        <row r="298">
          <cell r="A298" t="str">
            <v>2 S 01 102 05</v>
          </cell>
          <cell r="B298" t="str">
            <v>-</v>
          </cell>
          <cell r="C298" t="str">
            <v>Esc. carga transp. mat 3a cat DMT 600 a 800m</v>
          </cell>
          <cell r="D298" t="str">
            <v>m³</v>
          </cell>
          <cell r="E298">
            <v>19.39</v>
          </cell>
          <cell r="F298">
            <v>4.63</v>
          </cell>
          <cell r="G298">
            <v>24.03</v>
          </cell>
          <cell r="H298" t="str">
            <v>DNER-ES-280/97</v>
          </cell>
        </row>
        <row r="299">
          <cell r="A299" t="str">
            <v>2 S 01 102 06</v>
          </cell>
          <cell r="B299" t="str">
            <v>-</v>
          </cell>
          <cell r="C299" t="str">
            <v>Esc. carga transp. mat 3a cat DMT 800 a 1000m</v>
          </cell>
          <cell r="D299" t="str">
            <v>m³</v>
          </cell>
          <cell r="E299">
            <v>19.920000000000002</v>
          </cell>
          <cell r="F299">
            <v>4.76</v>
          </cell>
          <cell r="G299">
            <v>24.68</v>
          </cell>
          <cell r="H299" t="str">
            <v>DNER-ES-280/97</v>
          </cell>
        </row>
        <row r="300">
          <cell r="A300" t="str">
            <v>2 S 01 102 07</v>
          </cell>
          <cell r="B300" t="str">
            <v>-</v>
          </cell>
          <cell r="C300" t="str">
            <v>Esc. carga transp. mat 3a cat DMT 1000 a 1200m</v>
          </cell>
          <cell r="D300" t="str">
            <v>m³</v>
          </cell>
          <cell r="E300">
            <v>20.14</v>
          </cell>
          <cell r="F300">
            <v>4.8099999999999996</v>
          </cell>
          <cell r="G300">
            <v>24.96</v>
          </cell>
          <cell r="H300" t="str">
            <v>DNER-ES-280/97</v>
          </cell>
        </row>
        <row r="301">
          <cell r="A301" t="str">
            <v>2 S 01 102 08</v>
          </cell>
          <cell r="B301" t="str">
            <v>-</v>
          </cell>
          <cell r="C301" t="str">
            <v>Esc. carga transp. mat 3a cat DMT 1200 a 1400m</v>
          </cell>
          <cell r="D301" t="str">
            <v>m³</v>
          </cell>
          <cell r="E301">
            <v>20.14</v>
          </cell>
          <cell r="F301">
            <v>4.8099999999999996</v>
          </cell>
          <cell r="G301">
            <v>24.96</v>
          </cell>
          <cell r="H301" t="str">
            <v>DNER-ES-280/97</v>
          </cell>
        </row>
        <row r="302">
          <cell r="A302" t="str">
            <v>2 S 01 300 01</v>
          </cell>
          <cell r="B302" t="str">
            <v>-</v>
          </cell>
          <cell r="C302" t="str">
            <v>Esc. carga transp. solos moles DMT 0 a 200m</v>
          </cell>
          <cell r="D302" t="str">
            <v>m³</v>
          </cell>
          <cell r="E302">
            <v>9.0500000000000007</v>
          </cell>
          <cell r="F302">
            <v>2.16</v>
          </cell>
          <cell r="G302">
            <v>11.21</v>
          </cell>
          <cell r="H302" t="str">
            <v>DNER-ES-280/97</v>
          </cell>
        </row>
        <row r="303">
          <cell r="A303" t="str">
            <v>2 S 01 300 02</v>
          </cell>
          <cell r="B303" t="str">
            <v>-</v>
          </cell>
          <cell r="C303" t="str">
            <v>Esc. carga transp. solos moles DMT 200 a 400m</v>
          </cell>
          <cell r="D303" t="str">
            <v>m³</v>
          </cell>
          <cell r="E303">
            <v>9.6999999999999993</v>
          </cell>
          <cell r="F303">
            <v>2.3199999999999998</v>
          </cell>
          <cell r="G303">
            <v>12.02</v>
          </cell>
          <cell r="H303" t="str">
            <v>DNER-ES-280/97</v>
          </cell>
        </row>
        <row r="304">
          <cell r="A304" t="str">
            <v>2 S 01 300 03</v>
          </cell>
          <cell r="B304" t="str">
            <v>-</v>
          </cell>
          <cell r="C304" t="str">
            <v>Esc. carga transp. solos moles DMT 400 a 600m</v>
          </cell>
          <cell r="D304" t="str">
            <v>m³</v>
          </cell>
          <cell r="E304">
            <v>9.98</v>
          </cell>
          <cell r="F304">
            <v>2.38</v>
          </cell>
          <cell r="G304">
            <v>12.37</v>
          </cell>
          <cell r="H304" t="str">
            <v>DNER-ES-280/97</v>
          </cell>
        </row>
        <row r="305">
          <cell r="A305" t="str">
            <v>2 S 01 300 04</v>
          </cell>
          <cell r="B305" t="str">
            <v>-</v>
          </cell>
          <cell r="C305" t="str">
            <v>Esc. carga transp. solos moles DMT 600 a 800m</v>
          </cell>
          <cell r="D305" t="str">
            <v>m³</v>
          </cell>
          <cell r="E305">
            <v>10.31</v>
          </cell>
          <cell r="F305">
            <v>2.46</v>
          </cell>
          <cell r="G305">
            <v>12.77</v>
          </cell>
          <cell r="H305" t="str">
            <v>DNER-ES-280/97</v>
          </cell>
        </row>
        <row r="306">
          <cell r="A306" t="str">
            <v>2 S 01 300 05</v>
          </cell>
          <cell r="B306" t="str">
            <v>-</v>
          </cell>
          <cell r="C306" t="str">
            <v>Esc. carga transp. solos moles DMT 800 a 1000m</v>
          </cell>
          <cell r="D306" t="str">
            <v>m³</v>
          </cell>
          <cell r="E306">
            <v>10.96</v>
          </cell>
          <cell r="F306">
            <v>2.61</v>
          </cell>
          <cell r="G306">
            <v>13.58</v>
          </cell>
          <cell r="H306" t="str">
            <v>DNER-ES-280/97</v>
          </cell>
        </row>
        <row r="307">
          <cell r="A307" t="str">
            <v>2 S 01 510 00</v>
          </cell>
          <cell r="B307" t="str">
            <v>-</v>
          </cell>
          <cell r="C307" t="str">
            <v>Compactação de aterros a 95% proctor normal</v>
          </cell>
          <cell r="D307" t="str">
            <v>m³</v>
          </cell>
          <cell r="E307">
            <v>1.39</v>
          </cell>
          <cell r="F307">
            <v>0.33</v>
          </cell>
          <cell r="G307">
            <v>1.73</v>
          </cell>
          <cell r="H307" t="str">
            <v>DNER-ES-282/97</v>
          </cell>
        </row>
        <row r="308">
          <cell r="A308" t="str">
            <v>2 S 01 511 00</v>
          </cell>
          <cell r="B308" t="str">
            <v>-</v>
          </cell>
          <cell r="C308" t="str">
            <v>Compactação de aterros a 100% proctor normal</v>
          </cell>
          <cell r="D308" t="str">
            <v>m³</v>
          </cell>
          <cell r="E308">
            <v>1.63</v>
          </cell>
          <cell r="F308">
            <v>0.38</v>
          </cell>
          <cell r="G308">
            <v>2.0099999999999998</v>
          </cell>
          <cell r="H308" t="str">
            <v>DNER-ES-282/97</v>
          </cell>
        </row>
        <row r="309">
          <cell r="A309" t="str">
            <v>2 S 01 512 01</v>
          </cell>
          <cell r="B309" t="str">
            <v>-</v>
          </cell>
          <cell r="C309" t="str">
            <v>Construção de corpo de aterro em rocha</v>
          </cell>
          <cell r="D309" t="str">
            <v>m³</v>
          </cell>
          <cell r="E309">
            <v>4.71</v>
          </cell>
          <cell r="F309">
            <v>1.1200000000000001</v>
          </cell>
          <cell r="G309">
            <v>5.83</v>
          </cell>
          <cell r="H309" t="str">
            <v>DNER-ES-282/97</v>
          </cell>
        </row>
        <row r="310">
          <cell r="A310" t="str">
            <v>2 S 01 512 02</v>
          </cell>
          <cell r="B310" t="str">
            <v>-</v>
          </cell>
          <cell r="C310" t="str">
            <v>Compactação de camada final de aterro de rocha</v>
          </cell>
          <cell r="D310" t="str">
            <v>m³</v>
          </cell>
          <cell r="E310">
            <v>13.34</v>
          </cell>
          <cell r="F310">
            <v>3.18</v>
          </cell>
          <cell r="G310">
            <v>16.53</v>
          </cell>
          <cell r="H310" t="str">
            <v>DNER-ES-282/97</v>
          </cell>
        </row>
        <row r="311">
          <cell r="A311" t="str">
            <v>2 S 01 512 52</v>
          </cell>
          <cell r="B311" t="str">
            <v>-</v>
          </cell>
          <cell r="C311" t="str">
            <v>Compactação camada final de aterro de rocha BC</v>
          </cell>
          <cell r="D311" t="str">
            <v>m³</v>
          </cell>
          <cell r="E311">
            <v>12.66</v>
          </cell>
          <cell r="F311">
            <v>3.02</v>
          </cell>
          <cell r="G311">
            <v>15.68</v>
          </cell>
          <cell r="H311" t="str">
            <v>DNER-ES-282/97</v>
          </cell>
        </row>
        <row r="312">
          <cell r="A312" t="str">
            <v>2 S 01 513 01</v>
          </cell>
          <cell r="B312" t="str">
            <v>-</v>
          </cell>
          <cell r="C312" t="str">
            <v>Compactação de material de "bota-fora"</v>
          </cell>
          <cell r="D312" t="str">
            <v>m³</v>
          </cell>
          <cell r="E312">
            <v>1.0900000000000001</v>
          </cell>
          <cell r="F312">
            <v>0.26</v>
          </cell>
          <cell r="G312">
            <v>1.35</v>
          </cell>
          <cell r="H312" t="str">
            <v>DNER-ES-282/97</v>
          </cell>
        </row>
        <row r="313">
          <cell r="A313" t="str">
            <v>2 S 02 100 00</v>
          </cell>
          <cell r="B313" t="str">
            <v>-</v>
          </cell>
          <cell r="C313" t="str">
            <v>Reforço do subleito</v>
          </cell>
          <cell r="D313" t="str">
            <v>m³</v>
          </cell>
          <cell r="E313">
            <v>7.32</v>
          </cell>
          <cell r="F313">
            <v>1.75</v>
          </cell>
          <cell r="G313">
            <v>9.07</v>
          </cell>
          <cell r="H313" t="str">
            <v>DNER-ES-300/97</v>
          </cell>
        </row>
        <row r="314">
          <cell r="A314" t="str">
            <v>2 S 02 110 00</v>
          </cell>
          <cell r="B314" t="str">
            <v>-</v>
          </cell>
          <cell r="C314" t="str">
            <v>Regularização do subleito</v>
          </cell>
          <cell r="D314" t="str">
            <v>m²</v>
          </cell>
          <cell r="E314">
            <v>0.42</v>
          </cell>
          <cell r="F314">
            <v>0.1</v>
          </cell>
          <cell r="G314">
            <v>0.52</v>
          </cell>
          <cell r="H314" t="str">
            <v>DNER-ES-299/97</v>
          </cell>
        </row>
        <row r="315">
          <cell r="A315" t="str">
            <v>2 S 02 110 01</v>
          </cell>
          <cell r="B315" t="str">
            <v>-</v>
          </cell>
          <cell r="C315" t="str">
            <v>Regul. subleito c/ fres. corte contr.autom. greide</v>
          </cell>
          <cell r="D315" t="str">
            <v>m²</v>
          </cell>
          <cell r="E315">
            <v>0.57999999999999996</v>
          </cell>
          <cell r="F315">
            <v>0.14000000000000001</v>
          </cell>
          <cell r="G315">
            <v>0.72</v>
          </cell>
          <cell r="H315" t="str">
            <v>-</v>
          </cell>
        </row>
        <row r="316">
          <cell r="A316" t="str">
            <v>2 S 02 200 00</v>
          </cell>
          <cell r="B316" t="str">
            <v>-</v>
          </cell>
          <cell r="C316" t="str">
            <v>Sub-base solo estabilizado granul. s/ mistura</v>
          </cell>
          <cell r="D316" t="str">
            <v>m³</v>
          </cell>
          <cell r="E316">
            <v>7.32</v>
          </cell>
          <cell r="F316">
            <v>1.75</v>
          </cell>
          <cell r="G316">
            <v>9.07</v>
          </cell>
          <cell r="H316" t="str">
            <v>DNER-ES-301/97</v>
          </cell>
        </row>
        <row r="317">
          <cell r="A317" t="str">
            <v>2 S 02 200 01</v>
          </cell>
          <cell r="B317" t="str">
            <v>-</v>
          </cell>
          <cell r="C317" t="str">
            <v>Base solo estabilizado granul. s/ mistura</v>
          </cell>
          <cell r="D317" t="str">
            <v>m³</v>
          </cell>
          <cell r="E317">
            <v>7.32</v>
          </cell>
          <cell r="F317">
            <v>1.75</v>
          </cell>
          <cell r="G317">
            <v>9.07</v>
          </cell>
          <cell r="H317" t="str">
            <v>DNER-ES-303/97</v>
          </cell>
        </row>
        <row r="318">
          <cell r="A318" t="str">
            <v>2 S 02 210 00</v>
          </cell>
          <cell r="B318" t="str">
            <v>-</v>
          </cell>
          <cell r="C318" t="str">
            <v>Sub-base estab. granul. c/ mistura solo na pista</v>
          </cell>
          <cell r="D318" t="str">
            <v>m³</v>
          </cell>
          <cell r="E318">
            <v>7.88</v>
          </cell>
          <cell r="F318">
            <v>1.88</v>
          </cell>
          <cell r="G318">
            <v>9.77</v>
          </cell>
          <cell r="H318" t="str">
            <v>-</v>
          </cell>
        </row>
        <row r="319">
          <cell r="A319" t="str">
            <v>2 S 02 210 01</v>
          </cell>
          <cell r="B319" t="str">
            <v>-</v>
          </cell>
          <cell r="C319" t="str">
            <v>Sub-base estab. granul. c/ mist. solo-areia pista</v>
          </cell>
          <cell r="D319" t="str">
            <v>m³</v>
          </cell>
          <cell r="E319">
            <v>8.8000000000000007</v>
          </cell>
          <cell r="F319">
            <v>2.1</v>
          </cell>
          <cell r="G319">
            <v>10.91</v>
          </cell>
          <cell r="H319" t="str">
            <v>-</v>
          </cell>
        </row>
        <row r="320">
          <cell r="A320" t="str">
            <v>2 S 02 210 02</v>
          </cell>
          <cell r="B320" t="str">
            <v>-</v>
          </cell>
          <cell r="C320" t="str">
            <v>Base estab.granul.c/ mist.solo - areia na pista</v>
          </cell>
          <cell r="D320" t="str">
            <v>m³</v>
          </cell>
          <cell r="E320">
            <v>8.8000000000000007</v>
          </cell>
          <cell r="F320">
            <v>2.1</v>
          </cell>
          <cell r="G320">
            <v>10.91</v>
          </cell>
          <cell r="H320" t="str">
            <v>-</v>
          </cell>
        </row>
        <row r="321">
          <cell r="A321" t="str">
            <v>2 S 02 210 51</v>
          </cell>
          <cell r="B321" t="str">
            <v>-</v>
          </cell>
          <cell r="C321" t="str">
            <v>Sub-base estab.granul.c/mist.soloareia pista AC</v>
          </cell>
          <cell r="D321" t="str">
            <v>m³</v>
          </cell>
          <cell r="E321">
            <v>14.09</v>
          </cell>
          <cell r="F321">
            <v>3.36</v>
          </cell>
          <cell r="G321">
            <v>17.45</v>
          </cell>
          <cell r="H321" t="str">
            <v>-</v>
          </cell>
        </row>
        <row r="322">
          <cell r="A322" t="str">
            <v>2 S 02 210 52</v>
          </cell>
          <cell r="B322" t="str">
            <v>-</v>
          </cell>
          <cell r="C322" t="str">
            <v>Base estab.granul.c/mist.soloareia na pista AC</v>
          </cell>
          <cell r="D322" t="str">
            <v>m³</v>
          </cell>
          <cell r="E322">
            <v>14.09</v>
          </cell>
          <cell r="F322">
            <v>3.36</v>
          </cell>
          <cell r="G322">
            <v>17.45</v>
          </cell>
          <cell r="H322" t="str">
            <v>-</v>
          </cell>
        </row>
        <row r="323">
          <cell r="A323" t="str">
            <v>2 S 02 220 00</v>
          </cell>
          <cell r="B323" t="str">
            <v>-</v>
          </cell>
          <cell r="C323" t="str">
            <v>Base estab.granul.c/ mistura solo - brita</v>
          </cell>
          <cell r="D323" t="str">
            <v>m³</v>
          </cell>
          <cell r="E323">
            <v>25.35</v>
          </cell>
          <cell r="F323">
            <v>6.05</v>
          </cell>
          <cell r="G323">
            <v>31.41</v>
          </cell>
          <cell r="H323" t="str">
            <v>-</v>
          </cell>
        </row>
        <row r="324">
          <cell r="A324" t="str">
            <v>2 S 02 220 50</v>
          </cell>
          <cell r="B324" t="str">
            <v>-</v>
          </cell>
          <cell r="C324" t="str">
            <v>Base estab.granul.c/ mistura solo - brita BC</v>
          </cell>
          <cell r="D324" t="str">
            <v>m³</v>
          </cell>
          <cell r="E324">
            <v>25</v>
          </cell>
          <cell r="F324">
            <v>5.97</v>
          </cell>
          <cell r="G324">
            <v>30.98</v>
          </cell>
          <cell r="H324" t="str">
            <v>-</v>
          </cell>
        </row>
        <row r="325">
          <cell r="A325" t="str">
            <v>2 S 02 230 00</v>
          </cell>
          <cell r="B325" t="str">
            <v>-</v>
          </cell>
          <cell r="C325" t="str">
            <v>Base de brita graduada</v>
          </cell>
          <cell r="D325" t="str">
            <v>m³</v>
          </cell>
          <cell r="E325">
            <v>41.4</v>
          </cell>
          <cell r="F325">
            <v>9.89</v>
          </cell>
          <cell r="G325">
            <v>51.3</v>
          </cell>
          <cell r="H325" t="str">
            <v>EP-P-01</v>
          </cell>
        </row>
        <row r="326">
          <cell r="A326" t="str">
            <v>2 S 02 230 01</v>
          </cell>
          <cell r="B326" t="str">
            <v>-</v>
          </cell>
          <cell r="C326" t="str">
            <v>Base brita grad. c/ dist. agreg. contr. de greide</v>
          </cell>
          <cell r="D326" t="str">
            <v>m³</v>
          </cell>
          <cell r="E326">
            <v>41.92</v>
          </cell>
          <cell r="F326">
            <v>10.02</v>
          </cell>
          <cell r="G326">
            <v>51.94</v>
          </cell>
          <cell r="H326" t="str">
            <v>-</v>
          </cell>
        </row>
        <row r="327">
          <cell r="A327" t="str">
            <v>2 S 02 230 50</v>
          </cell>
          <cell r="B327" t="str">
            <v>-</v>
          </cell>
          <cell r="C327" t="str">
            <v>Base de brita graduada BC</v>
          </cell>
          <cell r="D327" t="str">
            <v>m³</v>
          </cell>
          <cell r="E327">
            <v>40.549999999999997</v>
          </cell>
          <cell r="F327">
            <v>9.69</v>
          </cell>
          <cell r="G327">
            <v>50.24</v>
          </cell>
          <cell r="H327" t="str">
            <v>-</v>
          </cell>
        </row>
        <row r="328">
          <cell r="A328" t="str">
            <v>2 S 02 230 51</v>
          </cell>
          <cell r="B328" t="str">
            <v>-</v>
          </cell>
          <cell r="C328" t="str">
            <v>Base brita grad.c/dist.agreg.contr.de greide BC</v>
          </cell>
          <cell r="D328" t="str">
            <v>m³</v>
          </cell>
          <cell r="E328">
            <v>41.06</v>
          </cell>
          <cell r="F328">
            <v>9.81</v>
          </cell>
          <cell r="G328">
            <v>50.88</v>
          </cell>
          <cell r="H328" t="str">
            <v>-</v>
          </cell>
        </row>
        <row r="329">
          <cell r="A329" t="str">
            <v>2 S 02 231 00</v>
          </cell>
          <cell r="B329" t="str">
            <v>-</v>
          </cell>
          <cell r="C329" t="str">
            <v>Base de macadame hidráulico</v>
          </cell>
          <cell r="D329" t="str">
            <v>m³</v>
          </cell>
          <cell r="E329">
            <v>36.39</v>
          </cell>
          <cell r="F329">
            <v>8.69</v>
          </cell>
          <cell r="G329">
            <v>45.09</v>
          </cell>
          <cell r="H329" t="str">
            <v>-</v>
          </cell>
        </row>
        <row r="330">
          <cell r="A330" t="str">
            <v>2 S 02 231 50</v>
          </cell>
          <cell r="B330" t="str">
            <v>-</v>
          </cell>
          <cell r="C330" t="str">
            <v>Base de macadame hidráulico BC</v>
          </cell>
          <cell r="D330" t="str">
            <v>m³</v>
          </cell>
          <cell r="E330">
            <v>35.590000000000003</v>
          </cell>
          <cell r="F330">
            <v>8.5</v>
          </cell>
          <cell r="G330">
            <v>44.1</v>
          </cell>
          <cell r="H330" t="str">
            <v>-</v>
          </cell>
        </row>
        <row r="331">
          <cell r="A331" t="str">
            <v>2 S 02 241 01</v>
          </cell>
          <cell r="B331" t="str">
            <v>-</v>
          </cell>
          <cell r="C331" t="str">
            <v>Base de solo cimento c/ mistura em usina</v>
          </cell>
          <cell r="D331" t="str">
            <v>m³</v>
          </cell>
          <cell r="E331">
            <v>72.59</v>
          </cell>
          <cell r="F331">
            <v>17.350000000000001</v>
          </cell>
          <cell r="G331">
            <v>89.94</v>
          </cell>
          <cell r="H331" t="str">
            <v>-</v>
          </cell>
        </row>
        <row r="332">
          <cell r="A332" t="str">
            <v>2 S 02 243 01</v>
          </cell>
          <cell r="B332" t="str">
            <v>-</v>
          </cell>
          <cell r="C332" t="str">
            <v>Sub-base de solo melhor. c/ cimento mist. em usina</v>
          </cell>
          <cell r="D332" t="str">
            <v>m³</v>
          </cell>
          <cell r="E332">
            <v>42.86</v>
          </cell>
          <cell r="F332">
            <v>10.24</v>
          </cell>
          <cell r="G332">
            <v>53.1</v>
          </cell>
          <cell r="H332" t="str">
            <v>-</v>
          </cell>
        </row>
        <row r="333">
          <cell r="A333" t="str">
            <v>2 S 02 300 00</v>
          </cell>
          <cell r="B333" t="str">
            <v>-</v>
          </cell>
          <cell r="C333" t="str">
            <v>Imprimação</v>
          </cell>
          <cell r="D333" t="str">
            <v>m²</v>
          </cell>
          <cell r="E333">
            <v>0.12</v>
          </cell>
          <cell r="F333">
            <v>0.03</v>
          </cell>
          <cell r="G333">
            <v>0.16</v>
          </cell>
          <cell r="H333" t="str">
            <v>DNER-ES-306/97</v>
          </cell>
        </row>
        <row r="334">
          <cell r="A334" t="str">
            <v>2 S 02 400 00</v>
          </cell>
          <cell r="B334" t="str">
            <v>-</v>
          </cell>
          <cell r="C334" t="str">
            <v>Pintura de ligação</v>
          </cell>
          <cell r="D334" t="str">
            <v>m²</v>
          </cell>
          <cell r="E334">
            <v>0.09</v>
          </cell>
          <cell r="F334">
            <v>0.02</v>
          </cell>
          <cell r="G334">
            <v>0.11</v>
          </cell>
          <cell r="H334" t="str">
            <v>DNER-ES-307/97</v>
          </cell>
        </row>
        <row r="335">
          <cell r="A335" t="str">
            <v>2 S 02 500 00</v>
          </cell>
          <cell r="B335" t="str">
            <v>-</v>
          </cell>
          <cell r="C335" t="str">
            <v>Tratamento superficial simples c/ cap</v>
          </cell>
          <cell r="D335" t="str">
            <v>m²</v>
          </cell>
          <cell r="E335">
            <v>0.46</v>
          </cell>
          <cell r="F335">
            <v>0.11</v>
          </cell>
          <cell r="G335">
            <v>0.56999999999999995</v>
          </cell>
          <cell r="H335" t="str">
            <v>DNER-ES-308/97</v>
          </cell>
        </row>
        <row r="336">
          <cell r="A336" t="str">
            <v>2 S 02 500 01</v>
          </cell>
          <cell r="B336" t="str">
            <v>-</v>
          </cell>
          <cell r="C336" t="str">
            <v>Tratamento superficial simples c/ emulsão</v>
          </cell>
          <cell r="D336" t="str">
            <v>m²</v>
          </cell>
          <cell r="E336">
            <v>0.43</v>
          </cell>
          <cell r="F336">
            <v>0.1</v>
          </cell>
          <cell r="G336">
            <v>0.53</v>
          </cell>
          <cell r="H336" t="str">
            <v>DNER-ES-308/97</v>
          </cell>
        </row>
        <row r="337">
          <cell r="A337" t="str">
            <v>2 S 02 500 02</v>
          </cell>
          <cell r="B337" t="str">
            <v>-</v>
          </cell>
          <cell r="C337" t="str">
            <v>Tratamento superficial simples c/ banho diluído</v>
          </cell>
          <cell r="D337" t="str">
            <v>m²</v>
          </cell>
          <cell r="E337">
            <v>0.5</v>
          </cell>
          <cell r="F337">
            <v>0.11</v>
          </cell>
          <cell r="G337">
            <v>0.62</v>
          </cell>
          <cell r="H337" t="str">
            <v>DNER-ES-308/97</v>
          </cell>
        </row>
        <row r="338">
          <cell r="A338" t="str">
            <v>2 S 02 500 50</v>
          </cell>
          <cell r="B338" t="str">
            <v>-</v>
          </cell>
          <cell r="C338" t="str">
            <v>Tratamento superficial simples c/cap BC</v>
          </cell>
          <cell r="D338" t="str">
            <v>m²</v>
          </cell>
          <cell r="E338">
            <v>0.46</v>
          </cell>
          <cell r="F338">
            <v>0.11</v>
          </cell>
          <cell r="G338">
            <v>0.56999999999999995</v>
          </cell>
          <cell r="H338" t="str">
            <v>DNER-ES-308/97</v>
          </cell>
        </row>
        <row r="339">
          <cell r="A339" t="str">
            <v>2 S 02 500 51</v>
          </cell>
          <cell r="B339" t="str">
            <v>-</v>
          </cell>
          <cell r="C339" t="str">
            <v>Tratamento superficial simples c/emulsão BC</v>
          </cell>
          <cell r="D339" t="str">
            <v>m²</v>
          </cell>
          <cell r="E339">
            <v>0.43</v>
          </cell>
          <cell r="F339">
            <v>0.1</v>
          </cell>
          <cell r="G339">
            <v>0.53</v>
          </cell>
          <cell r="H339" t="str">
            <v>DNER-ES-308/97</v>
          </cell>
        </row>
        <row r="340">
          <cell r="A340" t="str">
            <v>2 S 02 500 52</v>
          </cell>
          <cell r="B340" t="str">
            <v>-</v>
          </cell>
          <cell r="C340" t="str">
            <v>Tratamento superf.simples c/banho diluído BC</v>
          </cell>
          <cell r="D340" t="str">
            <v>m²</v>
          </cell>
          <cell r="E340">
            <v>0.49</v>
          </cell>
          <cell r="F340">
            <v>0.11</v>
          </cell>
          <cell r="G340">
            <v>0.61</v>
          </cell>
          <cell r="H340" t="str">
            <v>DNER-ES-308/97</v>
          </cell>
        </row>
        <row r="341">
          <cell r="A341" t="str">
            <v>2 S 02 501 00</v>
          </cell>
          <cell r="B341" t="str">
            <v>-</v>
          </cell>
          <cell r="C341" t="str">
            <v>Tratamento superficial duplo c/ cap</v>
          </cell>
          <cell r="D341" t="str">
            <v>m²</v>
          </cell>
          <cell r="E341">
            <v>1.35</v>
          </cell>
          <cell r="F341">
            <v>0.32</v>
          </cell>
          <cell r="G341">
            <v>1.68</v>
          </cell>
          <cell r="H341" t="str">
            <v>DNER-ES-309/97</v>
          </cell>
        </row>
        <row r="342">
          <cell r="A342" t="str">
            <v>2 S 02 501 01</v>
          </cell>
          <cell r="B342" t="str">
            <v>-</v>
          </cell>
          <cell r="C342" t="str">
            <v>Tratamento superficial duplo c/ emulsão</v>
          </cell>
          <cell r="D342" t="str">
            <v>m²</v>
          </cell>
          <cell r="E342">
            <v>1.34</v>
          </cell>
          <cell r="F342">
            <v>0.32</v>
          </cell>
          <cell r="G342">
            <v>1.66</v>
          </cell>
          <cell r="H342" t="str">
            <v>DNER-ES-309/97</v>
          </cell>
        </row>
        <row r="343">
          <cell r="A343" t="str">
            <v>2 S 02 501 02</v>
          </cell>
          <cell r="B343" t="str">
            <v>-</v>
          </cell>
          <cell r="C343" t="str">
            <v>Tratamento superficial duplo c/ banho diluído</v>
          </cell>
          <cell r="D343" t="str">
            <v>m²</v>
          </cell>
          <cell r="E343">
            <v>1.49</v>
          </cell>
          <cell r="F343">
            <v>0.35</v>
          </cell>
          <cell r="G343">
            <v>1.84</v>
          </cell>
          <cell r="H343" t="str">
            <v>DNER-ES-309/97</v>
          </cell>
        </row>
        <row r="344">
          <cell r="A344" t="str">
            <v>2 S 02 501 50</v>
          </cell>
          <cell r="B344" t="str">
            <v>-</v>
          </cell>
          <cell r="C344" t="str">
            <v>Tratamento superficial duplo c/cap BC</v>
          </cell>
          <cell r="D344" t="str">
            <v>m²</v>
          </cell>
          <cell r="E344">
            <v>1.34</v>
          </cell>
          <cell r="F344">
            <v>0.32</v>
          </cell>
          <cell r="G344">
            <v>1.66</v>
          </cell>
          <cell r="H344" t="str">
            <v>DNER-ES-309/97</v>
          </cell>
        </row>
        <row r="345">
          <cell r="A345" t="str">
            <v>2 S 02 501 51</v>
          </cell>
          <cell r="B345" t="str">
            <v>-</v>
          </cell>
          <cell r="C345" t="str">
            <v>Tratamento superficial duplo c/ emulsão BC</v>
          </cell>
          <cell r="D345" t="str">
            <v>m²</v>
          </cell>
          <cell r="E345">
            <v>1.33</v>
          </cell>
          <cell r="F345">
            <v>0.31</v>
          </cell>
          <cell r="G345">
            <v>1.65</v>
          </cell>
          <cell r="H345" t="str">
            <v>DNER-ES-309/97</v>
          </cell>
        </row>
        <row r="346">
          <cell r="A346" t="str">
            <v>2 S 02 501 52</v>
          </cell>
          <cell r="B346" t="str">
            <v>-</v>
          </cell>
          <cell r="C346" t="str">
            <v>Tratamento superficial duplo c/banho diluído BC</v>
          </cell>
          <cell r="D346" t="str">
            <v>m²</v>
          </cell>
          <cell r="E346">
            <v>1.47</v>
          </cell>
          <cell r="F346">
            <v>0.35</v>
          </cell>
          <cell r="G346">
            <v>1.83</v>
          </cell>
          <cell r="H346" t="str">
            <v>DNER-ES-309/97</v>
          </cell>
        </row>
        <row r="347">
          <cell r="A347" t="str">
            <v>2 S 02 502 00</v>
          </cell>
          <cell r="B347" t="str">
            <v>-</v>
          </cell>
          <cell r="C347" t="str">
            <v>Tratamento superficial triplo c/ cap</v>
          </cell>
          <cell r="D347" t="str">
            <v>m²</v>
          </cell>
          <cell r="E347">
            <v>1.91</v>
          </cell>
          <cell r="F347">
            <v>0.45</v>
          </cell>
          <cell r="G347">
            <v>2.37</v>
          </cell>
          <cell r="H347" t="str">
            <v>DNER-ES-310/97</v>
          </cell>
        </row>
        <row r="348">
          <cell r="A348" t="str">
            <v>2 S 02 502 01</v>
          </cell>
          <cell r="B348" t="str">
            <v>-</v>
          </cell>
          <cell r="C348" t="str">
            <v>Tratamento superficial triplo c/ emulsão</v>
          </cell>
          <cell r="D348" t="str">
            <v>m²</v>
          </cell>
          <cell r="E348">
            <v>1.94</v>
          </cell>
          <cell r="F348">
            <v>0.46</v>
          </cell>
          <cell r="G348">
            <v>2.4</v>
          </cell>
          <cell r="H348" t="str">
            <v>DNER-ES-310/97</v>
          </cell>
        </row>
        <row r="349">
          <cell r="A349" t="str">
            <v>2 S 02 502 02</v>
          </cell>
          <cell r="B349" t="str">
            <v>-</v>
          </cell>
          <cell r="C349" t="str">
            <v>Tratamento superficial triplo c/ banho diluído</v>
          </cell>
          <cell r="D349" t="str">
            <v>m²</v>
          </cell>
          <cell r="E349">
            <v>2.11</v>
          </cell>
          <cell r="F349">
            <v>0.5</v>
          </cell>
          <cell r="G349">
            <v>2.61</v>
          </cell>
          <cell r="H349" t="str">
            <v>DNER-ES-310/97</v>
          </cell>
        </row>
        <row r="350">
          <cell r="A350" t="str">
            <v>2 S 02 502 50</v>
          </cell>
          <cell r="B350" t="str">
            <v>-</v>
          </cell>
          <cell r="C350" t="str">
            <v>Tratamento superficial triplo c/ cap BC</v>
          </cell>
          <cell r="D350" t="str">
            <v>m²</v>
          </cell>
          <cell r="E350">
            <v>1.9</v>
          </cell>
          <cell r="F350">
            <v>0.45</v>
          </cell>
          <cell r="G350">
            <v>2.35</v>
          </cell>
          <cell r="H350" t="str">
            <v>DNER-ES-310/97</v>
          </cell>
        </row>
        <row r="351">
          <cell r="A351" t="str">
            <v>2 S 02 502 51</v>
          </cell>
          <cell r="B351" t="str">
            <v>-</v>
          </cell>
          <cell r="C351" t="str">
            <v>Tratamento superficial triplo c/ emulsão BC</v>
          </cell>
          <cell r="D351" t="str">
            <v>m²</v>
          </cell>
          <cell r="E351">
            <v>1.92</v>
          </cell>
          <cell r="F351">
            <v>0.46</v>
          </cell>
          <cell r="G351">
            <v>2.38</v>
          </cell>
          <cell r="H351" t="str">
            <v>DNER-ES-310/97</v>
          </cell>
        </row>
        <row r="352">
          <cell r="A352" t="str">
            <v>2 S 02 502 52</v>
          </cell>
          <cell r="B352" t="str">
            <v>-</v>
          </cell>
          <cell r="C352" t="str">
            <v>Tratamento superficial triplo c/banho diluído BC</v>
          </cell>
          <cell r="D352" t="str">
            <v>m²</v>
          </cell>
          <cell r="E352">
            <v>2.09</v>
          </cell>
          <cell r="F352">
            <v>0.5</v>
          </cell>
          <cell r="G352">
            <v>2.59</v>
          </cell>
          <cell r="H352" t="str">
            <v>DNER-ES-310/97</v>
          </cell>
        </row>
        <row r="353">
          <cell r="A353" t="str">
            <v>2 S 02 530 00</v>
          </cell>
          <cell r="B353" t="str">
            <v>-</v>
          </cell>
          <cell r="C353" t="str">
            <v>Pré-misturado a frio</v>
          </cell>
          <cell r="D353" t="str">
            <v>m³</v>
          </cell>
          <cell r="E353">
            <v>54.99</v>
          </cell>
          <cell r="F353">
            <v>13.14</v>
          </cell>
          <cell r="G353">
            <v>68.14</v>
          </cell>
          <cell r="H353" t="str">
            <v>DNER-ES-317/97</v>
          </cell>
        </row>
        <row r="354">
          <cell r="A354" t="str">
            <v>2 S 02 530 50</v>
          </cell>
          <cell r="B354" t="str">
            <v>-</v>
          </cell>
          <cell r="C354" t="str">
            <v>Pré-misturado a frio AC/BC</v>
          </cell>
          <cell r="D354" t="str">
            <v>m³</v>
          </cell>
          <cell r="E354">
            <v>57.04</v>
          </cell>
          <cell r="F354">
            <v>13.63</v>
          </cell>
          <cell r="G354">
            <v>70.67</v>
          </cell>
          <cell r="H354" t="str">
            <v>DNER-ES-317/97</v>
          </cell>
        </row>
        <row r="355">
          <cell r="A355" t="str">
            <v>2 S 02 531 00</v>
          </cell>
          <cell r="B355" t="str">
            <v>-</v>
          </cell>
          <cell r="C355" t="str">
            <v>Macadame betuminoso por penetração</v>
          </cell>
          <cell r="D355" t="str">
            <v>m³</v>
          </cell>
          <cell r="E355">
            <v>48.57</v>
          </cell>
          <cell r="F355">
            <v>11.61</v>
          </cell>
          <cell r="G355">
            <v>60.18</v>
          </cell>
          <cell r="H355" t="str">
            <v>DNER-ES-311/97</v>
          </cell>
        </row>
        <row r="356">
          <cell r="A356" t="str">
            <v>2 S 02 531 50</v>
          </cell>
          <cell r="B356" t="str">
            <v>-</v>
          </cell>
          <cell r="C356" t="str">
            <v>Macadame betuminoso por penetração BC</v>
          </cell>
          <cell r="D356" t="str">
            <v>m³</v>
          </cell>
          <cell r="E356">
            <v>47.83</v>
          </cell>
          <cell r="F356">
            <v>11.43</v>
          </cell>
          <cell r="G356">
            <v>59.26</v>
          </cell>
          <cell r="H356" t="str">
            <v>DNER-ES-311/97</v>
          </cell>
        </row>
        <row r="357">
          <cell r="A357" t="str">
            <v>2 S 02 532 00</v>
          </cell>
          <cell r="B357" t="str">
            <v>-</v>
          </cell>
          <cell r="C357" t="str">
            <v>Areia-asfalto a quente</v>
          </cell>
          <cell r="D357" t="str">
            <v>t</v>
          </cell>
          <cell r="E357">
            <v>34.79</v>
          </cell>
          <cell r="F357">
            <v>8.31</v>
          </cell>
          <cell r="G357">
            <v>43.11</v>
          </cell>
          <cell r="H357" t="str">
            <v>DNIT 032/2005-ES</v>
          </cell>
        </row>
        <row r="358">
          <cell r="A358" t="str">
            <v>2 S 02 532 50</v>
          </cell>
          <cell r="B358" t="str">
            <v>-</v>
          </cell>
          <cell r="C358" t="str">
            <v>Areia-asfalto a quente AC</v>
          </cell>
          <cell r="D358" t="str">
            <v>t</v>
          </cell>
          <cell r="E358">
            <v>45.66</v>
          </cell>
          <cell r="F358">
            <v>10.91</v>
          </cell>
          <cell r="G358">
            <v>56.57</v>
          </cell>
          <cell r="H358" t="str">
            <v>DNIT 032/2005-ES</v>
          </cell>
        </row>
        <row r="359">
          <cell r="A359" t="str">
            <v>2 S 02 540 01</v>
          </cell>
          <cell r="B359" t="str">
            <v>-</v>
          </cell>
          <cell r="C359" t="str">
            <v>Conc. betuminoso usinado a quente - capa rolamento</v>
          </cell>
          <cell r="D359" t="str">
            <v>t</v>
          </cell>
          <cell r="E359">
            <v>31.75</v>
          </cell>
          <cell r="F359">
            <v>7.58</v>
          </cell>
          <cell r="G359">
            <v>39.340000000000003</v>
          </cell>
          <cell r="H359" t="str">
            <v>DNIT 031/2004-ES</v>
          </cell>
        </row>
        <row r="360">
          <cell r="A360" t="str">
            <v>2 S 02 540 02</v>
          </cell>
          <cell r="B360" t="str">
            <v>-</v>
          </cell>
          <cell r="C360" t="str">
            <v>Concreto betuminoso usinado a quente - "blinder"</v>
          </cell>
          <cell r="D360" t="str">
            <v>t</v>
          </cell>
          <cell r="E360">
            <v>31.2</v>
          </cell>
          <cell r="F360">
            <v>7.45</v>
          </cell>
          <cell r="G360">
            <v>38.659999999999997</v>
          </cell>
          <cell r="H360" t="str">
            <v>DNIT 031/2004-ES</v>
          </cell>
        </row>
        <row r="361">
          <cell r="A361" t="str">
            <v>2 S 02 540 51</v>
          </cell>
          <cell r="B361" t="str">
            <v>-</v>
          </cell>
          <cell r="C361" t="str">
            <v>CBUQ - capa rolamento AC/BC</v>
          </cell>
          <cell r="D361" t="str">
            <v>t</v>
          </cell>
          <cell r="E361">
            <v>33.94</v>
          </cell>
          <cell r="F361">
            <v>8.11</v>
          </cell>
          <cell r="G361">
            <v>42.05</v>
          </cell>
          <cell r="H361" t="str">
            <v>DNIT 031/2004-ES</v>
          </cell>
        </row>
        <row r="362">
          <cell r="A362" t="str">
            <v>2 S 02 540 52</v>
          </cell>
          <cell r="B362" t="str">
            <v>-</v>
          </cell>
          <cell r="C362" t="str">
            <v>CBUQ - "binder" AC/BC</v>
          </cell>
          <cell r="D362" t="str">
            <v>t</v>
          </cell>
          <cell r="E362">
            <v>33.380000000000003</v>
          </cell>
          <cell r="F362">
            <v>7.97</v>
          </cell>
          <cell r="G362">
            <v>41.35</v>
          </cell>
          <cell r="H362" t="str">
            <v>DNIT 031/2004-ES</v>
          </cell>
        </row>
        <row r="363">
          <cell r="A363" t="str">
            <v>2 S 02 603 00</v>
          </cell>
          <cell r="B363" t="str">
            <v>-</v>
          </cell>
          <cell r="C363" t="str">
            <v>Sub-base de concreto rolado</v>
          </cell>
          <cell r="D363" t="str">
            <v>m³</v>
          </cell>
          <cell r="E363">
            <v>68.31</v>
          </cell>
          <cell r="F363">
            <v>16.32</v>
          </cell>
          <cell r="G363">
            <v>84.63</v>
          </cell>
        </row>
        <row r="364">
          <cell r="A364" t="str">
            <v>2 S 02 603 50</v>
          </cell>
          <cell r="B364" t="str">
            <v>-</v>
          </cell>
          <cell r="C364" t="str">
            <v>Sub-base de concreto rolado AC/BC</v>
          </cell>
          <cell r="D364" t="str">
            <v>m³</v>
          </cell>
          <cell r="E364">
            <v>67.45</v>
          </cell>
          <cell r="F364">
            <v>16.12</v>
          </cell>
          <cell r="G364">
            <v>83.57</v>
          </cell>
        </row>
        <row r="365">
          <cell r="A365" t="str">
            <v>2 S 02 604 00</v>
          </cell>
          <cell r="B365" t="str">
            <v>-</v>
          </cell>
          <cell r="C365" t="str">
            <v>Sub-base de concreto de cimento portland</v>
          </cell>
          <cell r="D365" t="str">
            <v>m³</v>
          </cell>
          <cell r="E365">
            <v>112.16</v>
          </cell>
          <cell r="F365">
            <v>26.8</v>
          </cell>
          <cell r="G365">
            <v>138.97</v>
          </cell>
        </row>
        <row r="366">
          <cell r="A366" t="str">
            <v>2 S 02 604 50</v>
          </cell>
          <cell r="B366" t="str">
            <v>-</v>
          </cell>
          <cell r="C366" t="str">
            <v>Sub-base de concreto de cimento portland AC/BC</v>
          </cell>
          <cell r="D366" t="str">
            <v>m³</v>
          </cell>
          <cell r="E366">
            <v>111.31</v>
          </cell>
          <cell r="F366">
            <v>26.6</v>
          </cell>
          <cell r="G366">
            <v>137.91</v>
          </cell>
        </row>
        <row r="367">
          <cell r="A367" t="str">
            <v>2 S 02 606 00</v>
          </cell>
          <cell r="B367" t="str">
            <v>-</v>
          </cell>
          <cell r="C367" t="str">
            <v>Concreto de cimento portland com fôrma deslizante</v>
          </cell>
          <cell r="D367" t="str">
            <v>m³</v>
          </cell>
          <cell r="E367">
            <v>146.22</v>
          </cell>
          <cell r="F367">
            <v>34.94</v>
          </cell>
          <cell r="G367">
            <v>181.17</v>
          </cell>
        </row>
        <row r="368">
          <cell r="A368" t="str">
            <v>2 S 02 606 50</v>
          </cell>
          <cell r="B368" t="str">
            <v>-</v>
          </cell>
          <cell r="C368" t="str">
            <v>Concr.de cimento portl.com fôrma deslizante AC/BC</v>
          </cell>
          <cell r="D368" t="str">
            <v>m³</v>
          </cell>
          <cell r="E368">
            <v>156.04</v>
          </cell>
          <cell r="F368">
            <v>37.29</v>
          </cell>
          <cell r="G368">
            <v>193.34</v>
          </cell>
        </row>
        <row r="369">
          <cell r="A369" t="str">
            <v>2 S 02 607 00</v>
          </cell>
          <cell r="B369" t="str">
            <v>-</v>
          </cell>
          <cell r="C369" t="str">
            <v>Concreto cimento portland c/ equip. pequeno porte</v>
          </cell>
          <cell r="D369" t="str">
            <v>m³</v>
          </cell>
          <cell r="E369">
            <v>221.2</v>
          </cell>
          <cell r="F369">
            <v>52.86</v>
          </cell>
          <cell r="G369">
            <v>274.07</v>
          </cell>
        </row>
        <row r="370">
          <cell r="A370" t="str">
            <v>2 S 02 607 50</v>
          </cell>
          <cell r="B370" t="str">
            <v>-</v>
          </cell>
          <cell r="C370" t="str">
            <v>Concr.cimento portl.c/equip.pequeno porte AC/BC</v>
          </cell>
          <cell r="D370" t="str">
            <v>m³</v>
          </cell>
          <cell r="E370">
            <v>229.32</v>
          </cell>
          <cell r="F370">
            <v>54.8</v>
          </cell>
          <cell r="G370">
            <v>284.13</v>
          </cell>
        </row>
        <row r="371">
          <cell r="A371" t="str">
            <v>2 S 02 700 01</v>
          </cell>
          <cell r="B371" t="str">
            <v>-</v>
          </cell>
          <cell r="C371" t="str">
            <v>Execução pavim. c/ peças pré-moldadas concr.</v>
          </cell>
          <cell r="D371" t="str">
            <v>m²</v>
          </cell>
          <cell r="E371">
            <v>34.06</v>
          </cell>
          <cell r="F371">
            <v>8.14</v>
          </cell>
          <cell r="G371">
            <v>42.2</v>
          </cell>
        </row>
        <row r="372">
          <cell r="A372" t="str">
            <v>2 S 02 700 51</v>
          </cell>
          <cell r="B372" t="str">
            <v>-</v>
          </cell>
          <cell r="C372" t="str">
            <v>Execução pavim.c/peças pré-moldadas concr. AC/BC</v>
          </cell>
          <cell r="D372" t="str">
            <v>m²</v>
          </cell>
          <cell r="E372">
            <v>35.43</v>
          </cell>
          <cell r="F372">
            <v>8.4600000000000009</v>
          </cell>
          <cell r="G372">
            <v>43.9</v>
          </cell>
        </row>
        <row r="373">
          <cell r="A373" t="str">
            <v>2 S 02 702 00</v>
          </cell>
          <cell r="B373" t="str">
            <v>-</v>
          </cell>
          <cell r="C373" t="str">
            <v>Limpeza e enchimento de junta de pavimento de conc</v>
          </cell>
          <cell r="D373" t="str">
            <v>m</v>
          </cell>
          <cell r="E373">
            <v>4.8</v>
          </cell>
          <cell r="F373">
            <v>1.1399999999999999</v>
          </cell>
          <cell r="G373">
            <v>5.94</v>
          </cell>
        </row>
        <row r="374">
          <cell r="A374" t="str">
            <v>2 S 03 000 02</v>
          </cell>
          <cell r="B374" t="str">
            <v>-</v>
          </cell>
          <cell r="C374" t="str">
            <v>Escavação manual de cavas em material 1a cat</v>
          </cell>
          <cell r="D374" t="str">
            <v>m³</v>
          </cell>
          <cell r="E374">
            <v>23.32</v>
          </cell>
          <cell r="F374">
            <v>5.57</v>
          </cell>
          <cell r="G374">
            <v>29.9</v>
          </cell>
        </row>
        <row r="375">
          <cell r="A375" t="str">
            <v>2 S 03 000 03</v>
          </cell>
          <cell r="B375" t="str">
            <v>-</v>
          </cell>
          <cell r="C375" t="str">
            <v>Escavação manual de cavas em material 2a cat</v>
          </cell>
          <cell r="D375" t="str">
            <v>m³</v>
          </cell>
          <cell r="E375">
            <v>31.1</v>
          </cell>
          <cell r="F375">
            <v>7.43</v>
          </cell>
          <cell r="G375">
            <v>38.54</v>
          </cell>
        </row>
        <row r="376">
          <cell r="A376" t="str">
            <v>2 S 03 010 01</v>
          </cell>
          <cell r="B376" t="str">
            <v>-</v>
          </cell>
          <cell r="C376" t="str">
            <v>Escavação em cavas de fundação com esgotamento</v>
          </cell>
          <cell r="D376" t="str">
            <v>m³</v>
          </cell>
          <cell r="E376">
            <v>26.55</v>
          </cell>
          <cell r="F376">
            <v>6.34</v>
          </cell>
          <cell r="G376">
            <v>32.89</v>
          </cell>
        </row>
        <row r="377">
          <cell r="A377" t="str">
            <v>2 S 03 119 01</v>
          </cell>
          <cell r="B377" t="str">
            <v>-</v>
          </cell>
          <cell r="C377" t="str">
            <v>Escoramento com madeira de OAE</v>
          </cell>
          <cell r="D377" t="str">
            <v>m³</v>
          </cell>
          <cell r="E377">
            <v>23.68</v>
          </cell>
          <cell r="F377">
            <v>5.66</v>
          </cell>
          <cell r="G377">
            <v>29.35</v>
          </cell>
        </row>
        <row r="378">
          <cell r="A378" t="str">
            <v>2 S 03 300 01</v>
          </cell>
          <cell r="B378" t="str">
            <v>-</v>
          </cell>
          <cell r="C378" t="str">
            <v>Confecção e lançamento concr. magro em betoneira</v>
          </cell>
          <cell r="D378" t="str">
            <v>m³</v>
          </cell>
          <cell r="E378">
            <v>136.08000000000001</v>
          </cell>
          <cell r="F378">
            <v>32.520000000000003</v>
          </cell>
          <cell r="G378">
            <v>168.61</v>
          </cell>
        </row>
        <row r="379">
          <cell r="A379" t="str">
            <v>2 S 03 300 51</v>
          </cell>
          <cell r="B379" t="str">
            <v>-</v>
          </cell>
          <cell r="C379" t="str">
            <v>Confecção e lanç.de concr.magro em betoneira AC/BC</v>
          </cell>
          <cell r="D379" t="str">
            <v>m³</v>
          </cell>
          <cell r="E379">
            <v>146.4</v>
          </cell>
          <cell r="F379">
            <v>34.99</v>
          </cell>
          <cell r="G379">
            <v>181.39</v>
          </cell>
        </row>
        <row r="380">
          <cell r="A380" t="str">
            <v>2 S 03 321 00</v>
          </cell>
          <cell r="B380" t="str">
            <v>-</v>
          </cell>
          <cell r="C380" t="str">
            <v>Conc.estr.fck=8 MPa-contr.raz.uso ger.conf. e lanç</v>
          </cell>
          <cell r="D380" t="str">
            <v>m³</v>
          </cell>
          <cell r="E380">
            <v>158.27000000000001</v>
          </cell>
          <cell r="F380">
            <v>37.82</v>
          </cell>
          <cell r="G380">
            <v>196.1</v>
          </cell>
          <cell r="H380" t="str">
            <v>DNER-ES-335/97</v>
          </cell>
        </row>
        <row r="381">
          <cell r="A381" t="str">
            <v>2 S 03 321 50</v>
          </cell>
          <cell r="B381" t="str">
            <v>-</v>
          </cell>
          <cell r="C381" t="str">
            <v>Concr.estr.fck=8 MPa-c.raz.uso ger.conf.lanç.AC/BC</v>
          </cell>
          <cell r="D381" t="str">
            <v>m³</v>
          </cell>
          <cell r="E381">
            <v>167.9</v>
          </cell>
          <cell r="F381">
            <v>40.119999999999997</v>
          </cell>
          <cell r="G381">
            <v>208.02</v>
          </cell>
          <cell r="H381" t="str">
            <v>DNER-ES-335/97</v>
          </cell>
        </row>
        <row r="382">
          <cell r="A382" t="str">
            <v>2 S 03 322 00</v>
          </cell>
          <cell r="B382" t="str">
            <v>-</v>
          </cell>
          <cell r="C382" t="str">
            <v>Conc.estr.fck=10 MPa-contr.raz.uso ger.conf.e lanç</v>
          </cell>
          <cell r="D382" t="str">
            <v>m³</v>
          </cell>
          <cell r="E382">
            <v>165.78</v>
          </cell>
          <cell r="F382">
            <v>39.619999999999997</v>
          </cell>
          <cell r="G382">
            <v>205.4</v>
          </cell>
          <cell r="H382" t="str">
            <v>DNER-ES-335/97</v>
          </cell>
        </row>
        <row r="383">
          <cell r="A383" t="str">
            <v>2 S 03 322 50</v>
          </cell>
          <cell r="B383" t="str">
            <v>-</v>
          </cell>
          <cell r="C383" t="str">
            <v>Concr.estr.fck=10MPa-c.raz.uso ger.conf.lanç.AC/BC</v>
          </cell>
          <cell r="D383" t="str">
            <v>m³</v>
          </cell>
          <cell r="E383">
            <v>175.16</v>
          </cell>
          <cell r="F383">
            <v>41.86</v>
          </cell>
          <cell r="G383">
            <v>217.03</v>
          </cell>
          <cell r="H383" t="str">
            <v>DNER-ES-335/97</v>
          </cell>
        </row>
        <row r="384">
          <cell r="A384" t="str">
            <v>2 S 03 323 00</v>
          </cell>
          <cell r="B384" t="str">
            <v>-</v>
          </cell>
          <cell r="C384" t="str">
            <v>Conc.estr.fck=12 MPa-contr.raz.uso ger.conf.e lanç</v>
          </cell>
          <cell r="D384" t="str">
            <v>m³</v>
          </cell>
          <cell r="E384">
            <v>173.94</v>
          </cell>
          <cell r="F384">
            <v>41.57</v>
          </cell>
          <cell r="G384">
            <v>215.51</v>
          </cell>
          <cell r="H384" t="str">
            <v>DNER-ES-335/97</v>
          </cell>
        </row>
        <row r="385">
          <cell r="A385" t="str">
            <v>2 S 03 323 50</v>
          </cell>
          <cell r="B385" t="str">
            <v>-</v>
          </cell>
          <cell r="C385" t="str">
            <v>Concr.estr.fck=12MPa-c.raz.uso ger.conf.lanç.AC/BC</v>
          </cell>
          <cell r="D385" t="str">
            <v>m³</v>
          </cell>
          <cell r="E385">
            <v>183.08</v>
          </cell>
          <cell r="F385">
            <v>43.75</v>
          </cell>
          <cell r="G385">
            <v>226.83</v>
          </cell>
          <cell r="H385" t="str">
            <v>DNER-ES-335/97</v>
          </cell>
        </row>
        <row r="386">
          <cell r="A386" t="str">
            <v>2 S 03 324 00</v>
          </cell>
          <cell r="B386" t="str">
            <v>-</v>
          </cell>
          <cell r="C386" t="str">
            <v>Conc.estr.fck=15 MPa-contr.raz.uso ger.conf.e lanç</v>
          </cell>
          <cell r="D386" t="str">
            <v>m³</v>
          </cell>
          <cell r="E386">
            <v>182.43</v>
          </cell>
          <cell r="F386">
            <v>43.6</v>
          </cell>
          <cell r="G386">
            <v>226.03</v>
          </cell>
          <cell r="H386" t="str">
            <v>DNER-ES-335/97</v>
          </cell>
        </row>
        <row r="387">
          <cell r="A387" t="str">
            <v>2 S 03 324 01</v>
          </cell>
          <cell r="B387" t="str">
            <v>-</v>
          </cell>
          <cell r="C387" t="str">
            <v>Conc.estr.fck=15 MPa-contr.raz.c/adit.conf. e lanç</v>
          </cell>
          <cell r="D387" t="str">
            <v>m³</v>
          </cell>
          <cell r="E387">
            <v>167.69</v>
          </cell>
          <cell r="F387">
            <v>40.08</v>
          </cell>
          <cell r="G387">
            <v>207.77</v>
          </cell>
          <cell r="H387" t="str">
            <v>DNER-ES-335/97</v>
          </cell>
        </row>
        <row r="388">
          <cell r="A388" t="str">
            <v>2 S 03 324 50</v>
          </cell>
          <cell r="B388" t="str">
            <v>-</v>
          </cell>
          <cell r="C388" t="str">
            <v>Concr.estr.fck=15MPa-c.raz.c/adit conf.lanç.AC/BC</v>
          </cell>
          <cell r="D388" t="str">
            <v>m³</v>
          </cell>
          <cell r="E388">
            <v>191.29</v>
          </cell>
          <cell r="F388">
            <v>45.72</v>
          </cell>
          <cell r="G388">
            <v>237.01</v>
          </cell>
          <cell r="H388" t="str">
            <v>DNER-ES-335/97</v>
          </cell>
        </row>
        <row r="389">
          <cell r="A389" t="str">
            <v>2 S 03 324 51</v>
          </cell>
          <cell r="B389" t="str">
            <v>-</v>
          </cell>
          <cell r="C389" t="str">
            <v>Concr.estr.fck=15MPa-c.raz.uso ger conf.lançAC/BC</v>
          </cell>
          <cell r="D389" t="str">
            <v>m³</v>
          </cell>
          <cell r="E389">
            <v>176.96</v>
          </cell>
          <cell r="F389">
            <v>42.29</v>
          </cell>
          <cell r="G389">
            <v>219.26</v>
          </cell>
          <cell r="H389" t="str">
            <v>DNER-ES-335/97</v>
          </cell>
        </row>
        <row r="390">
          <cell r="A390" t="str">
            <v>2 S 03 325 00</v>
          </cell>
          <cell r="B390" t="str">
            <v>-</v>
          </cell>
          <cell r="C390" t="str">
            <v>Conc.estr.fck=18 MPa-contr.raz.uso ger.conf.e lanç</v>
          </cell>
          <cell r="D390" t="str">
            <v>m³</v>
          </cell>
          <cell r="E390">
            <v>190.9</v>
          </cell>
          <cell r="F390">
            <v>45.62</v>
          </cell>
          <cell r="G390">
            <v>236.53</v>
          </cell>
          <cell r="H390" t="str">
            <v>DNER-ES-335/97</v>
          </cell>
        </row>
        <row r="391">
          <cell r="A391" t="str">
            <v>2 S 03 325 01</v>
          </cell>
          <cell r="B391" t="str">
            <v>-</v>
          </cell>
          <cell r="C391" t="str">
            <v>Conc.estr.fck=18 MPa-contr.raz.c/adit.conf. e lanç</v>
          </cell>
          <cell r="D391" t="str">
            <v>m³</v>
          </cell>
          <cell r="E391">
            <v>175.53</v>
          </cell>
          <cell r="F391">
            <v>41.95</v>
          </cell>
          <cell r="G391">
            <v>217.48</v>
          </cell>
          <cell r="H391" t="str">
            <v>DNER-ES-335/97</v>
          </cell>
        </row>
        <row r="392">
          <cell r="A392" t="str">
            <v>2 S 03 325 50</v>
          </cell>
          <cell r="B392" t="str">
            <v>-</v>
          </cell>
          <cell r="C392" t="str">
            <v>Concr.estr.fck=18MPa-c.raz.uso ger.conf.lanç.AC/BC</v>
          </cell>
          <cell r="D392" t="str">
            <v>m³</v>
          </cell>
          <cell r="E392">
            <v>199.5</v>
          </cell>
          <cell r="F392">
            <v>47.68</v>
          </cell>
          <cell r="G392">
            <v>247.18</v>
          </cell>
          <cell r="H392" t="str">
            <v>DNER-ES-335/97</v>
          </cell>
        </row>
        <row r="393">
          <cell r="A393" t="str">
            <v>2 S 03 325 51</v>
          </cell>
          <cell r="B393" t="str">
            <v>-</v>
          </cell>
          <cell r="C393" t="str">
            <v>Concr.estr.fck=18MPa-c.raz.c/adit conf. lanç.AC/BC</v>
          </cell>
          <cell r="D393" t="str">
            <v>m³</v>
          </cell>
          <cell r="E393">
            <v>184.54</v>
          </cell>
          <cell r="F393">
            <v>44.1</v>
          </cell>
          <cell r="G393">
            <v>228.65</v>
          </cell>
          <cell r="H393" t="str">
            <v>DNER-ES-335/97</v>
          </cell>
        </row>
        <row r="394">
          <cell r="A394" t="str">
            <v>2 S 03 326 00</v>
          </cell>
          <cell r="B394" t="str">
            <v>-</v>
          </cell>
          <cell r="C394" t="str">
            <v>Conc.estr.fck=20 MPa-contr.raz.uso ger.conf.e lanç</v>
          </cell>
          <cell r="D394" t="str">
            <v>m³</v>
          </cell>
          <cell r="E394">
            <v>197.76</v>
          </cell>
          <cell r="F394">
            <v>47.26</v>
          </cell>
          <cell r="G394">
            <v>245.03</v>
          </cell>
          <cell r="H394" t="str">
            <v>DNER-ES-335/97</v>
          </cell>
        </row>
        <row r="395">
          <cell r="A395" t="str">
            <v>2 S 03 326 01</v>
          </cell>
          <cell r="B395" t="str">
            <v>-</v>
          </cell>
          <cell r="C395" t="str">
            <v>Conc.estr.fck=20 MPa-contr.raz.c/adit.conf. e lanç</v>
          </cell>
          <cell r="D395" t="str">
            <v>m³</v>
          </cell>
          <cell r="E395">
            <v>182.52</v>
          </cell>
          <cell r="F395">
            <v>43.62</v>
          </cell>
          <cell r="G395">
            <v>226.14</v>
          </cell>
          <cell r="H395" t="str">
            <v>DNER-ES-335/97</v>
          </cell>
        </row>
        <row r="396">
          <cell r="A396" t="str">
            <v>2 S 03 326 50</v>
          </cell>
          <cell r="B396" t="str">
            <v>-</v>
          </cell>
          <cell r="C396" t="str">
            <v>Concr.estr.fck=20MPa-c.raz.uso ger.conf.lanç AC/BC</v>
          </cell>
          <cell r="D396" t="str">
            <v>m³</v>
          </cell>
          <cell r="E396">
            <v>206.14</v>
          </cell>
          <cell r="F396">
            <v>49.26</v>
          </cell>
          <cell r="G396">
            <v>255.41</v>
          </cell>
          <cell r="H396" t="str">
            <v>DNER-ES-335/97</v>
          </cell>
        </row>
        <row r="397">
          <cell r="A397" t="str">
            <v>2 S 03 326 51</v>
          </cell>
          <cell r="B397" t="str">
            <v>-</v>
          </cell>
          <cell r="C397" t="str">
            <v>Concr.estr.fck=20MPa-c.raz.c/adit conf.lanç.AC/BC</v>
          </cell>
          <cell r="D397" t="str">
            <v>m³</v>
          </cell>
          <cell r="E397">
            <v>191.32</v>
          </cell>
          <cell r="F397">
            <v>45.72</v>
          </cell>
          <cell r="G397">
            <v>237.05</v>
          </cell>
          <cell r="H397" t="str">
            <v>DNER-ES-335/97</v>
          </cell>
        </row>
        <row r="398">
          <cell r="A398" t="str">
            <v>2 S 03 327 00</v>
          </cell>
          <cell r="B398" t="str">
            <v>-</v>
          </cell>
          <cell r="C398" t="str">
            <v>Conc.estr.fck=22 MPa-contr.raz.uso ger.conf.e lanç</v>
          </cell>
          <cell r="D398" t="str">
            <v>m³</v>
          </cell>
          <cell r="E398">
            <v>205.91</v>
          </cell>
          <cell r="F398">
            <v>49.21</v>
          </cell>
          <cell r="G398">
            <v>255.13</v>
          </cell>
          <cell r="H398" t="str">
            <v>DNER-ES-335/97</v>
          </cell>
        </row>
        <row r="399">
          <cell r="A399" t="str">
            <v>2 S 03 327 50</v>
          </cell>
          <cell r="B399" t="str">
            <v>-</v>
          </cell>
          <cell r="C399" t="str">
            <v>Concr estr.fck=24MPa-c.raz.uso ger conf.lanç.AC/BC</v>
          </cell>
          <cell r="D399" t="str">
            <v>m³</v>
          </cell>
          <cell r="E399">
            <v>214.04</v>
          </cell>
          <cell r="F399">
            <v>51.15</v>
          </cell>
          <cell r="G399">
            <v>265.2</v>
          </cell>
          <cell r="H399" t="str">
            <v>DNER-ES-335/97</v>
          </cell>
        </row>
        <row r="400">
          <cell r="A400" t="str">
            <v>2 S 03 328 00</v>
          </cell>
          <cell r="B400" t="str">
            <v>-</v>
          </cell>
          <cell r="C400" t="str">
            <v>Conc.estr.fck=24 MPa-contr.raz.uso ger.conf.e lanç</v>
          </cell>
          <cell r="D400" t="str">
            <v>m³</v>
          </cell>
          <cell r="E400">
            <v>214.16</v>
          </cell>
          <cell r="F400">
            <v>51.18</v>
          </cell>
          <cell r="G400">
            <v>265.35000000000002</v>
          </cell>
          <cell r="H400" t="str">
            <v>DNER-ES-335/97</v>
          </cell>
        </row>
        <row r="401">
          <cell r="A401" t="str">
            <v>2 S 03 328 50</v>
          </cell>
          <cell r="B401" t="str">
            <v>-</v>
          </cell>
          <cell r="C401" t="str">
            <v>Concr.estr.fck=25MPa-c.raz.c/adit conf.lanç.AC/BC</v>
          </cell>
          <cell r="D401" t="str">
            <v>m³</v>
          </cell>
          <cell r="E401">
            <v>222.29</v>
          </cell>
          <cell r="F401">
            <v>53.12</v>
          </cell>
          <cell r="G401">
            <v>275.42</v>
          </cell>
          <cell r="H401" t="str">
            <v>DNER-ES-335/97</v>
          </cell>
        </row>
        <row r="402">
          <cell r="A402" t="str">
            <v>2 S 03 329 00</v>
          </cell>
          <cell r="B402" t="str">
            <v>-</v>
          </cell>
          <cell r="C402" t="str">
            <v>Conc.estr.fck=25 MPa-contr.raz.c/adit.conf. e lanç</v>
          </cell>
          <cell r="D402" t="str">
            <v>m³</v>
          </cell>
          <cell r="E402">
            <v>198.24</v>
          </cell>
          <cell r="F402">
            <v>47.37</v>
          </cell>
          <cell r="G402">
            <v>245.61</v>
          </cell>
          <cell r="H402" t="str">
            <v>DNER-ES-335/97</v>
          </cell>
        </row>
        <row r="403">
          <cell r="A403" t="str">
            <v>2 S 03 329 01</v>
          </cell>
          <cell r="B403" t="str">
            <v>-</v>
          </cell>
          <cell r="C403" t="str">
            <v>Conc.estr.fck=26 MPa-contr.raz.uso ger.conf.e lanç</v>
          </cell>
          <cell r="D403" t="str">
            <v>m³</v>
          </cell>
          <cell r="E403">
            <v>221.66</v>
          </cell>
          <cell r="F403">
            <v>52.97</v>
          </cell>
          <cell r="G403">
            <v>274.64</v>
          </cell>
          <cell r="H403" t="str">
            <v>DNER-ES-335/97</v>
          </cell>
        </row>
        <row r="404">
          <cell r="A404" t="str">
            <v>2 S 03 329 02</v>
          </cell>
          <cell r="B404" t="str">
            <v>-</v>
          </cell>
          <cell r="C404" t="str">
            <v>Conc.estr.fck=30 MPa-contr.raz.uso ger.conf.e lanç</v>
          </cell>
          <cell r="D404" t="str">
            <v>m³</v>
          </cell>
          <cell r="E404">
            <v>229.08</v>
          </cell>
          <cell r="F404">
            <v>54.75</v>
          </cell>
          <cell r="G404">
            <v>283.83</v>
          </cell>
          <cell r="H404" t="str">
            <v>DNER-ES-335/97</v>
          </cell>
        </row>
        <row r="405">
          <cell r="A405" t="str">
            <v>2 S 03 329 03</v>
          </cell>
          <cell r="B405" t="str">
            <v>-</v>
          </cell>
          <cell r="C405" t="str">
            <v>Conc.estr.fck=30 MPa-contr.raz. c/adit.conf.e lanç</v>
          </cell>
          <cell r="D405" t="str">
            <v>m³</v>
          </cell>
          <cell r="E405">
            <v>212.58</v>
          </cell>
          <cell r="F405">
            <v>50.8</v>
          </cell>
          <cell r="G405">
            <v>263.39</v>
          </cell>
          <cell r="H405" t="str">
            <v>DNER-ES-335/97</v>
          </cell>
        </row>
        <row r="406">
          <cell r="A406" t="str">
            <v>2 S 03 329 04</v>
          </cell>
          <cell r="B406" t="str">
            <v>-</v>
          </cell>
          <cell r="C406" t="str">
            <v>Conc.estr.fck=35 MPa-contr.raz.c/adit.conf. e lanç</v>
          </cell>
          <cell r="D406" t="str">
            <v>m³</v>
          </cell>
          <cell r="E406">
            <v>226.67</v>
          </cell>
          <cell r="F406">
            <v>54.17</v>
          </cell>
          <cell r="G406">
            <v>280.83999999999997</v>
          </cell>
          <cell r="H406" t="str">
            <v>DNER-ES-335/97</v>
          </cell>
        </row>
        <row r="407">
          <cell r="A407" t="str">
            <v>2 S 03 329 50</v>
          </cell>
          <cell r="B407" t="str">
            <v>-</v>
          </cell>
          <cell r="C407" t="str">
            <v>Concr.estr.fck=26MPa-c.raz.uso ger conf.lanc.AC/BC</v>
          </cell>
          <cell r="D407" t="str">
            <v>m³</v>
          </cell>
          <cell r="E407">
            <v>206.55</v>
          </cell>
          <cell r="F407">
            <v>49.36</v>
          </cell>
          <cell r="G407">
            <v>255.92</v>
          </cell>
          <cell r="H407" t="str">
            <v>DNER-ES-335/97</v>
          </cell>
        </row>
        <row r="408">
          <cell r="A408" t="str">
            <v>2 S 03 329 51</v>
          </cell>
          <cell r="B408" t="str">
            <v>-</v>
          </cell>
          <cell r="C408" t="str">
            <v>Concr.estr.fck=30MPa-c.raz.uso ger.conf.lanc.AC/BC</v>
          </cell>
          <cell r="D408" t="str">
            <v>m³</v>
          </cell>
          <cell r="E408">
            <v>229.52</v>
          </cell>
          <cell r="F408">
            <v>54.85</v>
          </cell>
          <cell r="G408">
            <v>284.37</v>
          </cell>
          <cell r="H408" t="str">
            <v>DNER-ES-335/97</v>
          </cell>
        </row>
        <row r="409">
          <cell r="A409" t="str">
            <v>2 S 03 329 52</v>
          </cell>
          <cell r="B409" t="str">
            <v>-</v>
          </cell>
          <cell r="C409" t="str">
            <v>Concr.estr.fck=30MPa-c.raz.c/adit.conf.lanc.AC/BC</v>
          </cell>
          <cell r="D409" t="str">
            <v>m³</v>
          </cell>
          <cell r="E409">
            <v>236.47</v>
          </cell>
          <cell r="F409">
            <v>56.51</v>
          </cell>
          <cell r="G409">
            <v>292.98</v>
          </cell>
          <cell r="H409" t="str">
            <v>DNER-ES-335/97</v>
          </cell>
        </row>
        <row r="410">
          <cell r="A410" t="str">
            <v>2 S 03 329 53</v>
          </cell>
          <cell r="B410" t="str">
            <v>-</v>
          </cell>
          <cell r="C410" t="str">
            <v>Concr.estr.fck=35MPa-c.raz.uso ger.conf.lanc.AC/BC</v>
          </cell>
          <cell r="D410" t="str">
            <v>m³</v>
          </cell>
          <cell r="E410">
            <v>220.48</v>
          </cell>
          <cell r="F410">
            <v>52.69</v>
          </cell>
          <cell r="G410">
            <v>273.17</v>
          </cell>
          <cell r="H410" t="str">
            <v>DNER-ES-335/97</v>
          </cell>
        </row>
        <row r="411">
          <cell r="A411" t="str">
            <v>2 S 03 329 54</v>
          </cell>
          <cell r="B411" t="str">
            <v>-</v>
          </cell>
          <cell r="C411" t="str">
            <v>Concr.estr.fck=35Mpa-c.raz c/adit.conf.lanc.AC/BC</v>
          </cell>
          <cell r="D411" t="str">
            <v>m³</v>
          </cell>
          <cell r="E411">
            <v>234.05</v>
          </cell>
          <cell r="F411">
            <v>55.93</v>
          </cell>
          <cell r="G411">
            <v>289.99</v>
          </cell>
          <cell r="H411" t="str">
            <v>DNER-ES-335/97</v>
          </cell>
        </row>
        <row r="412">
          <cell r="A412" t="str">
            <v>2 S 03 370 00</v>
          </cell>
          <cell r="B412" t="str">
            <v>-</v>
          </cell>
          <cell r="C412" t="str">
            <v>Forma comum de madeira</v>
          </cell>
          <cell r="D412" t="str">
            <v>m²</v>
          </cell>
          <cell r="E412">
            <v>30.39</v>
          </cell>
          <cell r="F412">
            <v>7.26</v>
          </cell>
          <cell r="G412">
            <v>37.659999999999997</v>
          </cell>
          <cell r="H412" t="str">
            <v>DNER-ES-333/97</v>
          </cell>
        </row>
        <row r="413">
          <cell r="A413" t="str">
            <v>2 S 03 371 01</v>
          </cell>
          <cell r="B413" t="str">
            <v>-</v>
          </cell>
          <cell r="C413" t="str">
            <v>Forma de placa compensada resinada</v>
          </cell>
          <cell r="D413" t="str">
            <v>m²</v>
          </cell>
          <cell r="E413">
            <v>21.9</v>
          </cell>
          <cell r="F413">
            <v>5.23</v>
          </cell>
          <cell r="G413">
            <v>27.13</v>
          </cell>
          <cell r="H413" t="str">
            <v>DNER-ES-333/97</v>
          </cell>
        </row>
        <row r="414">
          <cell r="A414" t="str">
            <v>2 S 03 371 02</v>
          </cell>
          <cell r="B414" t="str">
            <v>-</v>
          </cell>
          <cell r="C414" t="str">
            <v>Forma de placa compensada plastificada</v>
          </cell>
          <cell r="D414" t="str">
            <v>m²</v>
          </cell>
          <cell r="E414">
            <v>24.01</v>
          </cell>
          <cell r="F414">
            <v>5.74</v>
          </cell>
          <cell r="G414">
            <v>29.75</v>
          </cell>
          <cell r="H414" t="str">
            <v>DNER-ES-333/97</v>
          </cell>
        </row>
        <row r="415">
          <cell r="A415" t="str">
            <v>2 S 03 372 01</v>
          </cell>
          <cell r="B415" t="str">
            <v>-</v>
          </cell>
          <cell r="C415" t="str">
            <v>Formas para tubulão</v>
          </cell>
          <cell r="D415" t="str">
            <v>m²</v>
          </cell>
          <cell r="E415">
            <v>14.83</v>
          </cell>
          <cell r="F415">
            <v>3.54</v>
          </cell>
          <cell r="G415">
            <v>18.37</v>
          </cell>
          <cell r="H415" t="str">
            <v>DNER-ES-333/97</v>
          </cell>
        </row>
        <row r="416">
          <cell r="A416" t="str">
            <v>2 S 03 401 01</v>
          </cell>
          <cell r="B416" t="str">
            <v>-</v>
          </cell>
          <cell r="C416" t="str">
            <v>Estaca tipo Franki D=350 mm</v>
          </cell>
          <cell r="D416" t="str">
            <v>m</v>
          </cell>
          <cell r="E416">
            <v>110.41</v>
          </cell>
          <cell r="F416">
            <v>26.38</v>
          </cell>
          <cell r="G416">
            <v>136.80000000000001</v>
          </cell>
          <cell r="H416" t="str">
            <v>EC-OAE-22</v>
          </cell>
        </row>
        <row r="417">
          <cell r="A417" t="str">
            <v>2 S 03 401 02</v>
          </cell>
          <cell r="B417" t="str">
            <v>-</v>
          </cell>
          <cell r="C417" t="str">
            <v>Estaca tipo Franki D=400 mm</v>
          </cell>
          <cell r="D417" t="str">
            <v>m</v>
          </cell>
          <cell r="E417">
            <v>120.22</v>
          </cell>
          <cell r="F417">
            <v>28.73</v>
          </cell>
          <cell r="G417">
            <v>148.94999999999999</v>
          </cell>
          <cell r="H417" t="str">
            <v>EC-OAE-22</v>
          </cell>
        </row>
        <row r="418">
          <cell r="A418" t="str">
            <v>2 S 03 401 03</v>
          </cell>
          <cell r="B418" t="str">
            <v>-</v>
          </cell>
          <cell r="C418" t="str">
            <v>Estaca tipo Franki D=520 mm</v>
          </cell>
          <cell r="D418" t="str">
            <v>m</v>
          </cell>
          <cell r="E418">
            <v>166.79</v>
          </cell>
          <cell r="F418">
            <v>39.86</v>
          </cell>
          <cell r="G418">
            <v>206.66</v>
          </cell>
          <cell r="H418" t="str">
            <v>EC-OAE-22</v>
          </cell>
        </row>
        <row r="419">
          <cell r="A419" t="str">
            <v>2 S 03 401 04</v>
          </cell>
          <cell r="B419" t="str">
            <v>-</v>
          </cell>
          <cell r="C419" t="str">
            <v>Estaca tipo Franki D=600 mm</v>
          </cell>
          <cell r="D419" t="str">
            <v>m</v>
          </cell>
          <cell r="E419">
            <v>209.15</v>
          </cell>
          <cell r="F419">
            <v>49.98</v>
          </cell>
          <cell r="G419">
            <v>259.14</v>
          </cell>
          <cell r="H419" t="str">
            <v>EC-OAE-22</v>
          </cell>
        </row>
        <row r="420">
          <cell r="A420" t="str">
            <v>2 S 03 401 51</v>
          </cell>
          <cell r="B420" t="str">
            <v>-</v>
          </cell>
          <cell r="C420" t="str">
            <v>Estaca tipo Franki D=350 mm AC/BC</v>
          </cell>
          <cell r="D420" t="str">
            <v>m</v>
          </cell>
          <cell r="E420">
            <v>111.3</v>
          </cell>
          <cell r="F420">
            <v>26.6</v>
          </cell>
          <cell r="G420">
            <v>137.9</v>
          </cell>
          <cell r="H420" t="str">
            <v>EC-OAE-22</v>
          </cell>
        </row>
        <row r="421">
          <cell r="A421" t="str">
            <v>2 S 03 401 52</v>
          </cell>
          <cell r="B421" t="str">
            <v>-</v>
          </cell>
          <cell r="C421" t="str">
            <v>Estaca tipo Franki D=400 mm AC/BC</v>
          </cell>
          <cell r="D421" t="str">
            <v>m</v>
          </cell>
          <cell r="E421">
            <v>121.28</v>
          </cell>
          <cell r="F421">
            <v>28.98</v>
          </cell>
          <cell r="G421">
            <v>150.27000000000001</v>
          </cell>
          <cell r="H421" t="str">
            <v>EC-OAE-22</v>
          </cell>
        </row>
        <row r="422">
          <cell r="A422" t="str">
            <v>2 S 03 401 53</v>
          </cell>
          <cell r="B422" t="str">
            <v>-</v>
          </cell>
          <cell r="C422" t="str">
            <v>Estaca tipo Franki D=520 mm AC/BC</v>
          </cell>
          <cell r="D422" t="str">
            <v>m</v>
          </cell>
          <cell r="E422">
            <v>168.66</v>
          </cell>
          <cell r="F422">
            <v>40.299999999999997</v>
          </cell>
          <cell r="G422">
            <v>208.97</v>
          </cell>
          <cell r="H422" t="str">
            <v>EC-OAE-22</v>
          </cell>
        </row>
        <row r="423">
          <cell r="A423" t="str">
            <v>2 S 03 401 54</v>
          </cell>
          <cell r="B423" t="str">
            <v>-</v>
          </cell>
          <cell r="C423" t="str">
            <v>Estaca tipo Franki D=600 mm AC/BC</v>
          </cell>
          <cell r="D423" t="str">
            <v>m</v>
          </cell>
          <cell r="E423">
            <v>211.64</v>
          </cell>
          <cell r="F423">
            <v>50.58</v>
          </cell>
          <cell r="G423">
            <v>262.22000000000003</v>
          </cell>
          <cell r="H423" t="str">
            <v>EC-OAE-22</v>
          </cell>
        </row>
        <row r="424">
          <cell r="A424" t="str">
            <v>2 S 03 402 01</v>
          </cell>
          <cell r="B424" t="str">
            <v>-</v>
          </cell>
          <cell r="C424" t="str">
            <v>Cravação estacas pré-mold. de concreto 30 x 30 cm</v>
          </cell>
          <cell r="D424" t="str">
            <v>m</v>
          </cell>
          <cell r="E424">
            <v>114.46</v>
          </cell>
          <cell r="F424">
            <v>27.35</v>
          </cell>
          <cell r="G424">
            <v>141.81</v>
          </cell>
        </row>
        <row r="425">
          <cell r="A425" t="str">
            <v>2 S 03 402 51</v>
          </cell>
          <cell r="B425" t="str">
            <v>-</v>
          </cell>
          <cell r="C425" t="str">
            <v>Cravação estacas pré-mold. concreto 30x30 cm AC/BC</v>
          </cell>
          <cell r="D425" t="str">
            <v>m</v>
          </cell>
          <cell r="E425">
            <v>115.26</v>
          </cell>
          <cell r="F425">
            <v>27.54</v>
          </cell>
          <cell r="G425">
            <v>142.80000000000001</v>
          </cell>
        </row>
        <row r="426">
          <cell r="A426" t="str">
            <v>2 S 03 404 01</v>
          </cell>
          <cell r="B426" t="str">
            <v>-</v>
          </cell>
          <cell r="C426" t="str">
            <v>Forn. e crav. estacas perfil met. I de 10" simples</v>
          </cell>
          <cell r="D426" t="str">
            <v>m</v>
          </cell>
          <cell r="E426">
            <v>257.24</v>
          </cell>
          <cell r="F426">
            <v>61.48</v>
          </cell>
          <cell r="G426">
            <v>318.72000000000003</v>
          </cell>
        </row>
        <row r="427">
          <cell r="A427" t="str">
            <v>2 S 03 404 04</v>
          </cell>
          <cell r="B427" t="str">
            <v>-</v>
          </cell>
          <cell r="C427" t="str">
            <v>Forn. e crav. estacas perfil met. I de 10" duplo</v>
          </cell>
          <cell r="D427" t="str">
            <v>m</v>
          </cell>
          <cell r="E427">
            <v>416.51</v>
          </cell>
          <cell r="F427">
            <v>99.54</v>
          </cell>
          <cell r="G427">
            <v>516.05999999999995</v>
          </cell>
        </row>
        <row r="428">
          <cell r="A428" t="str">
            <v>2 S 03 404 11</v>
          </cell>
          <cell r="B428" t="str">
            <v>-</v>
          </cell>
          <cell r="C428" t="str">
            <v>Cravação estacas met. trilhos soldados - estrela</v>
          </cell>
          <cell r="D428" t="str">
            <v>m</v>
          </cell>
          <cell r="E428">
            <v>463.98</v>
          </cell>
          <cell r="F428">
            <v>110.89</v>
          </cell>
          <cell r="G428">
            <v>574.87</v>
          </cell>
        </row>
        <row r="429">
          <cell r="A429" t="str">
            <v>2 S 03 410 01</v>
          </cell>
          <cell r="B429" t="str">
            <v>-</v>
          </cell>
          <cell r="C429" t="str">
            <v>Tubulão a céu aberto diâmetro externo = 1,00 m</v>
          </cell>
          <cell r="D429" t="str">
            <v>m</v>
          </cell>
          <cell r="E429">
            <v>741.31</v>
          </cell>
          <cell r="F429">
            <v>177.17</v>
          </cell>
          <cell r="G429">
            <v>918.49</v>
          </cell>
          <cell r="H429" t="str">
            <v>DNER-ES-334/97</v>
          </cell>
        </row>
        <row r="430">
          <cell r="A430" t="str">
            <v>2 S 03 410 11</v>
          </cell>
          <cell r="B430" t="str">
            <v>-</v>
          </cell>
          <cell r="C430" t="str">
            <v>Tubulão a céu aberto diâmetro externo = 1,20 m</v>
          </cell>
          <cell r="D430" t="str">
            <v>m</v>
          </cell>
          <cell r="E430">
            <v>947.19</v>
          </cell>
          <cell r="F430">
            <v>226.37</v>
          </cell>
          <cell r="G430">
            <v>1173.57</v>
          </cell>
          <cell r="H430" t="str">
            <v>DNER-ES-334/97</v>
          </cell>
        </row>
        <row r="431">
          <cell r="A431" t="str">
            <v>2 S 03 410 21</v>
          </cell>
          <cell r="B431" t="str">
            <v>-</v>
          </cell>
          <cell r="C431" t="str">
            <v>Tubulão a céu aberto diâmetro externo = 1,40 m</v>
          </cell>
          <cell r="D431" t="str">
            <v>m</v>
          </cell>
          <cell r="E431">
            <v>1171</v>
          </cell>
          <cell r="F431">
            <v>279.86</v>
          </cell>
          <cell r="G431">
            <v>1450.87</v>
          </cell>
          <cell r="H431" t="str">
            <v>DNER-ES-334/97</v>
          </cell>
        </row>
        <row r="432">
          <cell r="A432" t="str">
            <v>2 S 03 410 31</v>
          </cell>
          <cell r="B432" t="str">
            <v>-</v>
          </cell>
          <cell r="C432" t="str">
            <v>Tubulão a céu aberto diâmetro externo = 1,60 m</v>
          </cell>
          <cell r="D432" t="str">
            <v>m</v>
          </cell>
          <cell r="E432">
            <v>1399.71</v>
          </cell>
          <cell r="F432">
            <v>334.53</v>
          </cell>
          <cell r="G432">
            <v>1734.24</v>
          </cell>
          <cell r="H432" t="str">
            <v>DNER-ES-334/97</v>
          </cell>
        </row>
        <row r="433">
          <cell r="A433" t="str">
            <v>2 S 03 410 41</v>
          </cell>
          <cell r="B433" t="str">
            <v>-</v>
          </cell>
          <cell r="C433" t="str">
            <v>Tubulão a céu aberto diâmetro externo = 1,80 m</v>
          </cell>
          <cell r="D433" t="str">
            <v>m</v>
          </cell>
          <cell r="E433">
            <v>1672.3</v>
          </cell>
          <cell r="F433">
            <v>399.68</v>
          </cell>
          <cell r="G433">
            <v>2071.98</v>
          </cell>
          <cell r="H433" t="str">
            <v>DNER-ES-334/97</v>
          </cell>
        </row>
        <row r="434">
          <cell r="A434" t="str">
            <v>2 S 03 410 51</v>
          </cell>
          <cell r="B434" t="str">
            <v>-</v>
          </cell>
          <cell r="C434" t="str">
            <v>Tubulão a céu aberto diâmetro externo = 2,00 m</v>
          </cell>
          <cell r="D434" t="str">
            <v>m</v>
          </cell>
          <cell r="E434">
            <v>1976.96</v>
          </cell>
          <cell r="F434">
            <v>472.49</v>
          </cell>
          <cell r="G434">
            <v>2449.46</v>
          </cell>
          <cell r="H434" t="str">
            <v>DNER-ES-334/97</v>
          </cell>
        </row>
        <row r="435">
          <cell r="A435" t="str">
            <v>2 S 03 410 61</v>
          </cell>
          <cell r="B435" t="str">
            <v>-</v>
          </cell>
          <cell r="C435" t="str">
            <v>Tubulão a céu aberto diâmetro externo = 2,20 m</v>
          </cell>
          <cell r="D435" t="str">
            <v>m</v>
          </cell>
          <cell r="E435">
            <v>2349.23</v>
          </cell>
          <cell r="F435">
            <v>561.46</v>
          </cell>
          <cell r="G435">
            <v>2910.69</v>
          </cell>
          <cell r="H435" t="str">
            <v>DNER-ES-334/97</v>
          </cell>
        </row>
        <row r="436">
          <cell r="A436" t="str">
            <v>2 S 03 411 11</v>
          </cell>
          <cell r="B436" t="str">
            <v>-</v>
          </cell>
          <cell r="C436" t="str">
            <v>Tub.ar comp.D=1,2 m prof.até 12 m lâmina d'água LF</v>
          </cell>
          <cell r="D436" t="str">
            <v>m</v>
          </cell>
          <cell r="E436">
            <v>1993.4</v>
          </cell>
          <cell r="F436">
            <v>476.42</v>
          </cell>
          <cell r="G436">
            <v>2469.8200000000002</v>
          </cell>
          <cell r="H436" t="str">
            <v>DNER-ES-334/97</v>
          </cell>
        </row>
        <row r="437">
          <cell r="A437" t="str">
            <v>2 S 03 411 12</v>
          </cell>
          <cell r="B437" t="str">
            <v>-</v>
          </cell>
          <cell r="C437" t="str">
            <v>Tub.ar comp.D=1,2 m prof. 12/18 m lâmina d'água LF</v>
          </cell>
          <cell r="D437" t="str">
            <v>m</v>
          </cell>
          <cell r="E437">
            <v>2202.86</v>
          </cell>
          <cell r="F437">
            <v>526.48</v>
          </cell>
          <cell r="G437">
            <v>2739.35</v>
          </cell>
          <cell r="H437" t="str">
            <v>DNER-ES-334/97</v>
          </cell>
        </row>
        <row r="438">
          <cell r="A438" t="str">
            <v>2 S 03 411 13</v>
          </cell>
          <cell r="B438" t="str">
            <v>-</v>
          </cell>
          <cell r="C438" t="str">
            <v>Tub.ar comp.D=1,2 m prof. 18/24 m lâmina d'água LF</v>
          </cell>
          <cell r="D438" t="str">
            <v>m</v>
          </cell>
          <cell r="E438">
            <v>2431.29</v>
          </cell>
          <cell r="F438">
            <v>581.08000000000004</v>
          </cell>
          <cell r="G438">
            <v>3012.37</v>
          </cell>
          <cell r="H438" t="str">
            <v>DNER-ES-334/97</v>
          </cell>
        </row>
        <row r="439">
          <cell r="A439" t="str">
            <v>2 S 03 411 14</v>
          </cell>
          <cell r="B439" t="str">
            <v>-</v>
          </cell>
          <cell r="C439" t="str">
            <v>Tub.ar comp.D=1,2 m prof. 24/27 m lâmina d'água LF</v>
          </cell>
          <cell r="D439" t="str">
            <v>m</v>
          </cell>
          <cell r="E439">
            <v>2767.64</v>
          </cell>
          <cell r="F439">
            <v>661.46</v>
          </cell>
          <cell r="G439">
            <v>3429.11</v>
          </cell>
          <cell r="H439" t="str">
            <v>DNER-ES-334/97</v>
          </cell>
        </row>
        <row r="440">
          <cell r="A440" t="str">
            <v>2 S 03 411 15</v>
          </cell>
          <cell r="B440" t="str">
            <v>-</v>
          </cell>
          <cell r="C440" t="str">
            <v>Tub.ar.comp.D=1,2 m prof. 27/31 m lâmina d'água LF</v>
          </cell>
          <cell r="D440" t="str">
            <v>m</v>
          </cell>
          <cell r="E440">
            <v>3253.02</v>
          </cell>
          <cell r="F440">
            <v>777.47</v>
          </cell>
          <cell r="G440">
            <v>4030.5</v>
          </cell>
          <cell r="H440" t="str">
            <v>DNER-ES-334/97</v>
          </cell>
        </row>
        <row r="441">
          <cell r="A441" t="str">
            <v>2 S 03 411 21</v>
          </cell>
          <cell r="B441" t="str">
            <v>-</v>
          </cell>
          <cell r="C441" t="str">
            <v>Tub.ar.comp.D=1,4 m prof.até 12 m lâmina d'água LF</v>
          </cell>
          <cell r="D441" t="str">
            <v>m</v>
          </cell>
          <cell r="E441">
            <v>2555.09</v>
          </cell>
          <cell r="F441">
            <v>610.66</v>
          </cell>
          <cell r="G441">
            <v>3165.76</v>
          </cell>
          <cell r="H441" t="str">
            <v>DNER-ES-334/97</v>
          </cell>
        </row>
        <row r="442">
          <cell r="A442" t="str">
            <v>2 S 03 411 22</v>
          </cell>
          <cell r="B442" t="str">
            <v>-</v>
          </cell>
          <cell r="C442" t="str">
            <v>Tub.ar comp.D=1,4 m prof. 12/18 m lâmina d'água LF</v>
          </cell>
          <cell r="D442" t="str">
            <v>m</v>
          </cell>
          <cell r="E442">
            <v>2836.51</v>
          </cell>
          <cell r="F442">
            <v>677.92</v>
          </cell>
          <cell r="G442">
            <v>3514.44</v>
          </cell>
          <cell r="H442" t="str">
            <v>DNER-ES-334/97</v>
          </cell>
        </row>
        <row r="443">
          <cell r="A443" t="str">
            <v>2 S 03 411 23</v>
          </cell>
          <cell r="B443" t="str">
            <v>-</v>
          </cell>
          <cell r="C443" t="str">
            <v>Tub.ar comp.D=1,4 m prof. 18/24 m lâmina d'água LF</v>
          </cell>
          <cell r="D443" t="str">
            <v>m</v>
          </cell>
          <cell r="E443">
            <v>3142.81</v>
          </cell>
          <cell r="F443">
            <v>751.13</v>
          </cell>
          <cell r="G443">
            <v>3893.94</v>
          </cell>
          <cell r="H443" t="str">
            <v>DNER-ES-334/97</v>
          </cell>
        </row>
        <row r="444">
          <cell r="A444" t="str">
            <v>2 S 03 411 24</v>
          </cell>
          <cell r="B444" t="str">
            <v>-</v>
          </cell>
          <cell r="C444" t="str">
            <v>Tub.ar comp.D=1,4 m prof. 24/27 m lâmina d'água LF</v>
          </cell>
          <cell r="D444" t="str">
            <v>m</v>
          </cell>
          <cell r="E444">
            <v>3594.12</v>
          </cell>
          <cell r="F444">
            <v>858.99</v>
          </cell>
          <cell r="G444">
            <v>4453.1099999999997</v>
          </cell>
          <cell r="H444" t="str">
            <v>DNER-ES-334/97</v>
          </cell>
        </row>
        <row r="445">
          <cell r="A445" t="str">
            <v>2 S 03 411 25</v>
          </cell>
          <cell r="B445" t="str">
            <v>-</v>
          </cell>
          <cell r="C445" t="str">
            <v>Tub.ar comp.D=1,4 m prof. 27/31 m lâmina d'água LF</v>
          </cell>
          <cell r="D445" t="str">
            <v>m</v>
          </cell>
          <cell r="E445">
            <v>4360.33</v>
          </cell>
          <cell r="F445">
            <v>1042.1199999999999</v>
          </cell>
          <cell r="G445">
            <v>5402.45</v>
          </cell>
          <cell r="H445" t="str">
            <v>DNER-ES-334/97</v>
          </cell>
        </row>
        <row r="446">
          <cell r="A446" t="str">
            <v>2 S 03 411 31</v>
          </cell>
          <cell r="B446" t="str">
            <v>-</v>
          </cell>
          <cell r="C446" t="str">
            <v>Tub.ar comp.D=1,6 m prof.até 12 m lâmina d'água LF</v>
          </cell>
          <cell r="D446" t="str">
            <v>m</v>
          </cell>
          <cell r="E446">
            <v>3218.92</v>
          </cell>
          <cell r="F446">
            <v>769.32</v>
          </cell>
          <cell r="G446">
            <v>3988.25</v>
          </cell>
          <cell r="H446" t="str">
            <v>DNER-ES-334/97</v>
          </cell>
        </row>
        <row r="447">
          <cell r="A447" t="str">
            <v>2 S 03 411 32</v>
          </cell>
          <cell r="B447" t="str">
            <v>-</v>
          </cell>
          <cell r="C447" t="str">
            <v>Tub.ar comp.D=1,6 m prof. 12/18 m lâmina d'água LF</v>
          </cell>
          <cell r="D447" t="str">
            <v>m</v>
          </cell>
          <cell r="E447">
            <v>3590.53</v>
          </cell>
          <cell r="F447">
            <v>858.13</v>
          </cell>
          <cell r="G447">
            <v>4448.67</v>
          </cell>
          <cell r="H447" t="str">
            <v>DNER-ES-334/97</v>
          </cell>
        </row>
        <row r="448">
          <cell r="A448" t="str">
            <v>2 S 03 411 33</v>
          </cell>
          <cell r="B448" t="str">
            <v>-</v>
          </cell>
          <cell r="C448" t="str">
            <v>Tub.ar comp.D=1,6 m prof. 18/24 m lâmina d'água LF</v>
          </cell>
          <cell r="D448" t="str">
            <v>m</v>
          </cell>
          <cell r="E448">
            <v>3995.32</v>
          </cell>
          <cell r="F448">
            <v>954.88</v>
          </cell>
          <cell r="G448">
            <v>4950.2</v>
          </cell>
          <cell r="H448" t="str">
            <v>DNER-ES-334/97</v>
          </cell>
        </row>
        <row r="449">
          <cell r="A449" t="str">
            <v>2 S 03 411 34</v>
          </cell>
          <cell r="B449" t="str">
            <v>-</v>
          </cell>
          <cell r="C449" t="str">
            <v>Tub.ar comp.D=1,6 m prof. 24/27 m lâmina d'água LF</v>
          </cell>
          <cell r="D449" t="str">
            <v>m</v>
          </cell>
          <cell r="E449">
            <v>4591.9799999999996</v>
          </cell>
          <cell r="F449">
            <v>1097.48</v>
          </cell>
          <cell r="G449">
            <v>5689.47</v>
          </cell>
          <cell r="H449" t="str">
            <v>DNER-ES-334/97</v>
          </cell>
        </row>
        <row r="450">
          <cell r="A450" t="str">
            <v>2 S 03 411 35</v>
          </cell>
          <cell r="B450" t="str">
            <v>-</v>
          </cell>
          <cell r="C450" t="str">
            <v>Tub.ar comp.D=1,6 m prof. 27/31 m lâmina d'água LF</v>
          </cell>
          <cell r="D450" t="str">
            <v>m</v>
          </cell>
          <cell r="E450">
            <v>5604.28</v>
          </cell>
          <cell r="F450">
            <v>1339.42</v>
          </cell>
          <cell r="G450">
            <v>6943.7</v>
          </cell>
          <cell r="H450" t="str">
            <v>DNER-ES-334/97</v>
          </cell>
        </row>
        <row r="451">
          <cell r="A451" t="str">
            <v>2 S 03 411 41</v>
          </cell>
          <cell r="B451" t="str">
            <v>-</v>
          </cell>
          <cell r="C451" t="str">
            <v>Tub.ar comp.D=1,8 m prof.até 12 m lâmina d'água LF</v>
          </cell>
          <cell r="D451" t="str">
            <v>m</v>
          </cell>
          <cell r="E451">
            <v>4011.6</v>
          </cell>
          <cell r="F451">
            <v>958.77</v>
          </cell>
          <cell r="G451">
            <v>4970.38</v>
          </cell>
          <cell r="H451" t="str">
            <v>DNER-ES-334/97</v>
          </cell>
        </row>
        <row r="452">
          <cell r="A452" t="str">
            <v>2 S 03 411 42</v>
          </cell>
          <cell r="B452" t="str">
            <v>-</v>
          </cell>
          <cell r="C452" t="str">
            <v>Tub.ar comp.D=1,8 m prof. 12/18 m lâmina d'água LF</v>
          </cell>
          <cell r="D452" t="str">
            <v>m</v>
          </cell>
          <cell r="E452">
            <v>4488.34</v>
          </cell>
          <cell r="F452">
            <v>1072.71</v>
          </cell>
          <cell r="G452">
            <v>5561.06</v>
          </cell>
          <cell r="H452" t="str">
            <v>DNER-ES-334/97</v>
          </cell>
        </row>
        <row r="453">
          <cell r="A453" t="str">
            <v>2 S 03 411 43</v>
          </cell>
          <cell r="B453" t="str">
            <v>-</v>
          </cell>
          <cell r="C453" t="str">
            <v>Tub.ar comp.D=1,8 m prof. 18/24 m lâmina d'água LF</v>
          </cell>
          <cell r="D453" t="str">
            <v>m</v>
          </cell>
          <cell r="E453">
            <v>5011.3999999999996</v>
          </cell>
          <cell r="F453">
            <v>1197.72</v>
          </cell>
          <cell r="G453">
            <v>6219.13</v>
          </cell>
          <cell r="H453" t="str">
            <v>DNER-ES-334/97</v>
          </cell>
        </row>
        <row r="454">
          <cell r="A454" t="str">
            <v>2 S 03 411 44</v>
          </cell>
          <cell r="B454" t="str">
            <v>-</v>
          </cell>
          <cell r="C454" t="str">
            <v>Tub.ar comp.D=1,8 m prof. 24/27 m lâmina d'água LF</v>
          </cell>
          <cell r="D454" t="str">
            <v>m</v>
          </cell>
          <cell r="E454">
            <v>5785.53</v>
          </cell>
          <cell r="F454">
            <v>1382.74</v>
          </cell>
          <cell r="G454">
            <v>7168.28</v>
          </cell>
          <cell r="H454" t="str">
            <v>DNER-ES-334/97</v>
          </cell>
        </row>
        <row r="455">
          <cell r="A455" t="str">
            <v>2 S 03 411 45</v>
          </cell>
          <cell r="B455" t="str">
            <v>-</v>
          </cell>
          <cell r="C455" t="str">
            <v>Tub.ar comp.D=1,8 m prof. 27/31 m lâmina d'água LF</v>
          </cell>
          <cell r="D455" t="str">
            <v>m</v>
          </cell>
          <cell r="E455">
            <v>7093.4</v>
          </cell>
          <cell r="F455">
            <v>1695.32</v>
          </cell>
          <cell r="G455">
            <v>8788.7199999999993</v>
          </cell>
          <cell r="H455" t="str">
            <v>DNER-ES-334/97</v>
          </cell>
        </row>
        <row r="456">
          <cell r="A456" t="str">
            <v>2 S 03 411 51</v>
          </cell>
          <cell r="B456" t="str">
            <v>-</v>
          </cell>
          <cell r="C456" t="str">
            <v>Tub.ar comp.D=2,0 m até 12 m lâmina d'água LF</v>
          </cell>
          <cell r="D456" t="str">
            <v>m</v>
          </cell>
          <cell r="E456">
            <v>4766.1899999999996</v>
          </cell>
          <cell r="F456">
            <v>1139.1199999999999</v>
          </cell>
          <cell r="G456">
            <v>5905.32</v>
          </cell>
          <cell r="H456" t="str">
            <v>DNER-ES-334/97</v>
          </cell>
        </row>
        <row r="457">
          <cell r="A457" t="str">
            <v>2 S 03 411 52</v>
          </cell>
          <cell r="B457" t="str">
            <v>-</v>
          </cell>
          <cell r="C457" t="str">
            <v>Tub.ar comp.D=2,0 m prof. 12/18 m lâmina d'água LF</v>
          </cell>
          <cell r="D457" t="str">
            <v>m</v>
          </cell>
          <cell r="E457">
            <v>5342</v>
          </cell>
          <cell r="F457">
            <v>1276.73</v>
          </cell>
          <cell r="G457">
            <v>6618.74</v>
          </cell>
          <cell r="H457" t="str">
            <v>DNER-ES-334/97</v>
          </cell>
        </row>
        <row r="458">
          <cell r="A458" t="str">
            <v>2 S 03 411 53</v>
          </cell>
          <cell r="B458" t="str">
            <v>-</v>
          </cell>
          <cell r="C458" t="str">
            <v>Tub.ar comp.D=2,0 m prof.18/24 m lâmina d'água LF</v>
          </cell>
          <cell r="D458" t="str">
            <v>m</v>
          </cell>
          <cell r="E458">
            <v>5991.78</v>
          </cell>
          <cell r="F458">
            <v>1432.03</v>
          </cell>
          <cell r="G458">
            <v>7423.81</v>
          </cell>
          <cell r="H458" t="str">
            <v>DNER-ES-334/97</v>
          </cell>
        </row>
        <row r="459">
          <cell r="A459" t="str">
            <v>2 S 03 411 54</v>
          </cell>
          <cell r="B459" t="str">
            <v>-</v>
          </cell>
          <cell r="C459" t="str">
            <v>Tub.ar comp.D=2,0 m prof.24/27 m lâmina d'água LF</v>
          </cell>
          <cell r="D459" t="str">
            <v>m</v>
          </cell>
          <cell r="E459">
            <v>6894.5</v>
          </cell>
          <cell r="F459">
            <v>1647.78</v>
          </cell>
          <cell r="G459">
            <v>8542.2800000000007</v>
          </cell>
          <cell r="H459" t="str">
            <v>DNER-ES-334/97</v>
          </cell>
        </row>
        <row r="460">
          <cell r="A460" t="str">
            <v>2 S 03 411 55</v>
          </cell>
          <cell r="B460" t="str">
            <v>-</v>
          </cell>
          <cell r="C460" t="str">
            <v>Tub.ar comp.D=2,0 m prof.27/31 m lâmina d'água LF</v>
          </cell>
          <cell r="D460" t="str">
            <v>m</v>
          </cell>
          <cell r="E460">
            <v>8463.9500000000007</v>
          </cell>
          <cell r="F460">
            <v>2022.88</v>
          </cell>
          <cell r="G460">
            <v>10486.84</v>
          </cell>
          <cell r="H460" t="str">
            <v>DNER-ES-334/97</v>
          </cell>
        </row>
        <row r="461">
          <cell r="A461" t="str">
            <v>2 S 03 411 61</v>
          </cell>
          <cell r="B461" t="str">
            <v>-</v>
          </cell>
          <cell r="C461" t="str">
            <v>Tub.ar comp.D=2,2 m prof.até 12 m lâmina d'água LF</v>
          </cell>
          <cell r="D461" t="str">
            <v>m</v>
          </cell>
          <cell r="E461">
            <v>5836.08</v>
          </cell>
          <cell r="F461">
            <v>1394.82</v>
          </cell>
          <cell r="G461">
            <v>7230.9</v>
          </cell>
          <cell r="H461" t="str">
            <v>DNER-ES-334/97</v>
          </cell>
        </row>
        <row r="462">
          <cell r="A462" t="str">
            <v>2 S 03 411 62</v>
          </cell>
          <cell r="B462" t="str">
            <v>-</v>
          </cell>
          <cell r="C462" t="str">
            <v>Tub.ar comp.D=2,2 m prof.12/18 m lâmina d'água LF</v>
          </cell>
          <cell r="D462" t="str">
            <v>m</v>
          </cell>
          <cell r="E462">
            <v>6555.67</v>
          </cell>
          <cell r="F462">
            <v>1566.8</v>
          </cell>
          <cell r="G462">
            <v>8122.48</v>
          </cell>
          <cell r="H462" t="str">
            <v>DNER-ES-334/97</v>
          </cell>
        </row>
        <row r="463">
          <cell r="A463" t="str">
            <v>2 S 03 411 63</v>
          </cell>
          <cell r="B463" t="str">
            <v>-</v>
          </cell>
          <cell r="C463" t="str">
            <v>Tub.ar comp.D=2,2 m prof.18/24 m lâmina d'água LF</v>
          </cell>
          <cell r="D463" t="str">
            <v>m</v>
          </cell>
          <cell r="E463">
            <v>7341.13</v>
          </cell>
          <cell r="F463">
            <v>1754.53</v>
          </cell>
          <cell r="G463">
            <v>9095.66</v>
          </cell>
          <cell r="H463" t="str">
            <v>DNER-ES-334/97</v>
          </cell>
        </row>
        <row r="464">
          <cell r="A464" t="str">
            <v>2 S 03 411 64</v>
          </cell>
          <cell r="B464" t="str">
            <v>-</v>
          </cell>
          <cell r="C464" t="str">
            <v>Tub.ar comp.D=2,2 m prof.24/27 m lâmina d'água LF</v>
          </cell>
          <cell r="D464" t="str">
            <v>m</v>
          </cell>
          <cell r="E464">
            <v>8496.82</v>
          </cell>
          <cell r="F464">
            <v>2030.74</v>
          </cell>
          <cell r="G464">
            <v>10527.56</v>
          </cell>
          <cell r="H464" t="str">
            <v>DNER-ES-334/97</v>
          </cell>
        </row>
        <row r="465">
          <cell r="A465" t="str">
            <v>2 S 03 411 65</v>
          </cell>
          <cell r="B465" t="str">
            <v>-</v>
          </cell>
          <cell r="C465" t="str">
            <v>Tub.ar comp.D=2,2 m prof.27/31m lâmina d'água LF</v>
          </cell>
          <cell r="D465" t="str">
            <v>m</v>
          </cell>
          <cell r="E465">
            <v>10119.93</v>
          </cell>
          <cell r="F465">
            <v>2418.66</v>
          </cell>
          <cell r="G465">
            <v>12538.6</v>
          </cell>
          <cell r="H465" t="str">
            <v>DNER-ES-334/97</v>
          </cell>
        </row>
        <row r="466">
          <cell r="A466" t="str">
            <v>2 S 03 412 01</v>
          </cell>
          <cell r="B466" t="str">
            <v>-</v>
          </cell>
          <cell r="C466" t="str">
            <v>Esc.p/alarg. base tub.ar comp.prof. até 12 m LF</v>
          </cell>
          <cell r="D466" t="str">
            <v>m³</v>
          </cell>
          <cell r="E466">
            <v>1048.28</v>
          </cell>
          <cell r="F466">
            <v>250.54</v>
          </cell>
          <cell r="G466">
            <v>1298.82</v>
          </cell>
        </row>
        <row r="467">
          <cell r="A467" t="str">
            <v>2 S 03 412 02</v>
          </cell>
          <cell r="B467" t="str">
            <v>-</v>
          </cell>
          <cell r="C467" t="str">
            <v>Esc.p/alarg. base tub.ar comp.prof.12/18 m LF</v>
          </cell>
          <cell r="D467" t="str">
            <v>m³</v>
          </cell>
          <cell r="E467">
            <v>1230.58</v>
          </cell>
          <cell r="F467">
            <v>294.11</v>
          </cell>
          <cell r="G467">
            <v>1524.7</v>
          </cell>
        </row>
        <row r="468">
          <cell r="A468" t="str">
            <v>2 S 03 412 03</v>
          </cell>
          <cell r="B468" t="str">
            <v>-</v>
          </cell>
          <cell r="C468" t="str">
            <v>Esc.p/alarg. base tub.ar comp.prof.18/24 m LF</v>
          </cell>
          <cell r="D468" t="str">
            <v>m³</v>
          </cell>
          <cell r="E468">
            <v>1429.1</v>
          </cell>
          <cell r="F468">
            <v>341.55</v>
          </cell>
          <cell r="G468">
            <v>1770.66</v>
          </cell>
        </row>
        <row r="469">
          <cell r="A469" t="str">
            <v>2 S 03 411 04</v>
          </cell>
          <cell r="B469" t="str">
            <v>-</v>
          </cell>
          <cell r="C469" t="str">
            <v>Esc.p/alarg. base tub.ar comp.prof.24/27 m LF</v>
          </cell>
          <cell r="D469" t="str">
            <v>m³</v>
          </cell>
          <cell r="E469">
            <v>1721.3</v>
          </cell>
          <cell r="F469">
            <v>411.39</v>
          </cell>
          <cell r="G469">
            <v>2132.69</v>
          </cell>
        </row>
        <row r="470">
          <cell r="A470" t="str">
            <v>2 S 03 411 05</v>
          </cell>
          <cell r="B470" t="str">
            <v>-</v>
          </cell>
          <cell r="C470" t="str">
            <v>Esc.p/alarg. base tub.ar comp.prof.27/31m LF</v>
          </cell>
          <cell r="D470" t="str">
            <v>m³</v>
          </cell>
          <cell r="E470">
            <v>2118.37</v>
          </cell>
          <cell r="F470">
            <v>530.19000000000005</v>
          </cell>
          <cell r="G470">
            <v>2648.56</v>
          </cell>
        </row>
        <row r="471">
          <cell r="A471" t="str">
            <v>2 S 03 411 11</v>
          </cell>
          <cell r="B471" t="str">
            <v>-</v>
          </cell>
          <cell r="C471" t="str">
            <v>Forn.lanç.conc. base tub.ar comp.até 12m LF</v>
          </cell>
          <cell r="D471" t="str">
            <v>m³</v>
          </cell>
          <cell r="E471">
            <v>219.67</v>
          </cell>
          <cell r="F471">
            <v>52.5</v>
          </cell>
          <cell r="G471">
            <v>272.17</v>
          </cell>
          <cell r="H471" t="str">
            <v>DNER-ES-335/97</v>
          </cell>
        </row>
        <row r="472">
          <cell r="A472" t="str">
            <v>2 S 03 411 12</v>
          </cell>
          <cell r="B472" t="str">
            <v>-</v>
          </cell>
          <cell r="C472" t="str">
            <v>Forn.lanc.conc.base tub.ar comp.prof.12/18m LF</v>
          </cell>
          <cell r="D472" t="str">
            <v>m³</v>
          </cell>
          <cell r="E472">
            <v>235.26</v>
          </cell>
          <cell r="F472">
            <v>56.22</v>
          </cell>
          <cell r="G472">
            <v>291.49</v>
          </cell>
          <cell r="H472" t="str">
            <v>DNER-ES-335/97</v>
          </cell>
        </row>
        <row r="473">
          <cell r="A473" t="str">
            <v>2 S 03 411 13</v>
          </cell>
          <cell r="B473" t="str">
            <v>-</v>
          </cell>
          <cell r="C473" t="str">
            <v>Forn.lanç.conc.base tub.ar comp.prof.18/24m LF</v>
          </cell>
          <cell r="D473" t="str">
            <v>m³</v>
          </cell>
          <cell r="E473">
            <v>252.27</v>
          </cell>
          <cell r="F473">
            <v>60.29</v>
          </cell>
          <cell r="G473">
            <v>312.57</v>
          </cell>
          <cell r="H473" t="str">
            <v>DNER-ES-335/97</v>
          </cell>
        </row>
        <row r="474">
          <cell r="A474" t="str">
            <v>2 S 03 411 14</v>
          </cell>
          <cell r="B474" t="str">
            <v>-</v>
          </cell>
          <cell r="C474" t="str">
            <v>Forn.lanç.conc.base tub.ar comp.prof.24/27m LF</v>
          </cell>
          <cell r="D474" t="str">
            <v>m³</v>
          </cell>
          <cell r="E474">
            <v>276.95999999999998</v>
          </cell>
          <cell r="F474">
            <v>66.19</v>
          </cell>
          <cell r="G474">
            <v>343.15</v>
          </cell>
          <cell r="H474" t="str">
            <v>DNER-ES-335/97</v>
          </cell>
        </row>
        <row r="475">
          <cell r="A475" t="str">
            <v>2 S 03 411 15</v>
          </cell>
          <cell r="B475" t="str">
            <v>-</v>
          </cell>
          <cell r="C475" t="str">
            <v>Forn.lanç.conc.base tub.ar comp.prof. 27/31m LF</v>
          </cell>
          <cell r="D475" t="str">
            <v>m³</v>
          </cell>
          <cell r="E475">
            <v>318.41000000000003</v>
          </cell>
          <cell r="F475">
            <v>76.099999999999994</v>
          </cell>
          <cell r="G475">
            <v>394.51</v>
          </cell>
          <cell r="H475" t="str">
            <v>DNER-ES-335/97</v>
          </cell>
        </row>
        <row r="476">
          <cell r="A476" t="str">
            <v>2 S 03 411 61</v>
          </cell>
          <cell r="B476" t="str">
            <v>-</v>
          </cell>
          <cell r="C476" t="str">
            <v>Forn.lanç.c. base tub.ar comp.até 12m LF/AC/BC/PC</v>
          </cell>
          <cell r="D476" t="str">
            <v>m³</v>
          </cell>
          <cell r="E476">
            <v>227.12</v>
          </cell>
          <cell r="F476">
            <v>54.28</v>
          </cell>
          <cell r="G476">
            <v>281.39999999999998</v>
          </cell>
          <cell r="H476" t="str">
            <v>DNER-ES-335/97</v>
          </cell>
        </row>
        <row r="477">
          <cell r="A477" t="str">
            <v>2 S 03 411 62</v>
          </cell>
          <cell r="B477" t="str">
            <v>-</v>
          </cell>
          <cell r="C477" t="str">
            <v>Forn.lanc.c.base tub.ar comp.pr.12/18m LF/AC/BC/PC</v>
          </cell>
          <cell r="D477" t="str">
            <v>m³</v>
          </cell>
          <cell r="E477">
            <v>263.70999999999998</v>
          </cell>
          <cell r="F477">
            <v>63.02</v>
          </cell>
          <cell r="G477">
            <v>326.74</v>
          </cell>
          <cell r="H477" t="str">
            <v>DNER-ES-335/97</v>
          </cell>
        </row>
        <row r="478">
          <cell r="A478" t="str">
            <v>2 S 03 411 63</v>
          </cell>
          <cell r="B478" t="str">
            <v>-</v>
          </cell>
          <cell r="C478" t="str">
            <v>Forn.lanç.c.base tub.ar comp.pr.18/24m LF/AC/BC/PC</v>
          </cell>
          <cell r="D478" t="str">
            <v>m³</v>
          </cell>
          <cell r="E478">
            <v>259.72000000000003</v>
          </cell>
          <cell r="F478">
            <v>62.07</v>
          </cell>
          <cell r="G478">
            <v>321.8</v>
          </cell>
          <cell r="H478" t="str">
            <v>DNER-ES-335/97</v>
          </cell>
        </row>
        <row r="479">
          <cell r="A479" t="str">
            <v>2 S 03 411 64</v>
          </cell>
          <cell r="B479" t="str">
            <v>-</v>
          </cell>
          <cell r="C479" t="str">
            <v>Forn.lanç.c.base tub.ar comp.pr.24/27m LF/AC/BC/PC</v>
          </cell>
          <cell r="D479" t="str">
            <v>m³</v>
          </cell>
          <cell r="E479">
            <v>284.41000000000003</v>
          </cell>
          <cell r="F479">
            <v>67.97</v>
          </cell>
          <cell r="G479">
            <v>352.38</v>
          </cell>
          <cell r="H479" t="str">
            <v>DNER-ES-335/97</v>
          </cell>
        </row>
        <row r="480">
          <cell r="A480" t="str">
            <v>2 S 03 411 65</v>
          </cell>
          <cell r="B480" t="str">
            <v>-</v>
          </cell>
          <cell r="C480" t="str">
            <v>Forn.lanç.c.base tub.ar comp.pr.27/31m LF/AC/BC/PC</v>
          </cell>
          <cell r="D480" t="str">
            <v>m³</v>
          </cell>
          <cell r="E480">
            <v>325.86</v>
          </cell>
          <cell r="F480">
            <v>77.88</v>
          </cell>
          <cell r="G480">
            <v>403.74</v>
          </cell>
          <cell r="H480" t="str">
            <v>DNER-ES-335/97</v>
          </cell>
        </row>
        <row r="481">
          <cell r="A481" t="str">
            <v>2 S 03 415 01</v>
          </cell>
          <cell r="B481" t="str">
            <v>-</v>
          </cell>
          <cell r="C481" t="str">
            <v>Tub.céu aberto diâmetro externo=1,00 m c/AC/BC/PC</v>
          </cell>
          <cell r="D481" t="str">
            <v>m</v>
          </cell>
          <cell r="E481">
            <v>747.73</v>
          </cell>
          <cell r="F481">
            <v>178.7</v>
          </cell>
          <cell r="G481">
            <v>926.44</v>
          </cell>
        </row>
        <row r="482">
          <cell r="A482" t="str">
            <v>2 S 03 415 11</v>
          </cell>
          <cell r="B482" t="str">
            <v>-</v>
          </cell>
          <cell r="C482" t="str">
            <v>Tub.céu aberto diâmetro externo =1,20 m c/AC/BC/PC</v>
          </cell>
          <cell r="D482" t="str">
            <v>m</v>
          </cell>
          <cell r="E482">
            <v>956.5</v>
          </cell>
          <cell r="F482">
            <v>228.6</v>
          </cell>
          <cell r="G482">
            <v>1185.0999999999999</v>
          </cell>
        </row>
        <row r="483">
          <cell r="A483" t="str">
            <v>2 S03 415 21</v>
          </cell>
          <cell r="B483" t="str">
            <v>-</v>
          </cell>
          <cell r="C483" t="str">
            <v>Tub.céu aberto diâmetro externo=1,40 m c/AC/BC/PC</v>
          </cell>
          <cell r="D483" t="str">
            <v>m</v>
          </cell>
          <cell r="E483">
            <v>1183.53</v>
          </cell>
          <cell r="F483">
            <v>282.86</v>
          </cell>
          <cell r="G483">
            <v>1466.4</v>
          </cell>
        </row>
        <row r="484">
          <cell r="A484" t="str">
            <v>2 S 03 415 31</v>
          </cell>
          <cell r="B484" t="str">
            <v>-</v>
          </cell>
          <cell r="C484" t="str">
            <v>Tub.céu aberto diâmetro externo=1,60 m c/AC/BC/PC</v>
          </cell>
          <cell r="D484" t="str">
            <v>m</v>
          </cell>
          <cell r="E484">
            <v>1415.92</v>
          </cell>
          <cell r="F484">
            <v>338.4</v>
          </cell>
          <cell r="G484">
            <v>1754.33</v>
          </cell>
        </row>
        <row r="485">
          <cell r="A485" t="str">
            <v>2 S 03 415 41</v>
          </cell>
          <cell r="B485" t="str">
            <v>-</v>
          </cell>
          <cell r="C485" t="str">
            <v>Tub.céu aberto diâmetro externo=1,80 m c/AC/BC/PC</v>
          </cell>
          <cell r="D485" t="str">
            <v>m</v>
          </cell>
          <cell r="E485">
            <v>1692.98</v>
          </cell>
          <cell r="F485">
            <v>404.62</v>
          </cell>
          <cell r="G485">
            <v>2097.6</v>
          </cell>
        </row>
        <row r="486">
          <cell r="A486" t="str">
            <v>2 S 03 415 51</v>
          </cell>
          <cell r="B486" t="str">
            <v>-</v>
          </cell>
          <cell r="C486" t="str">
            <v>Tub.céu aberto diâmetro externo=2,00 m c/AC/BC/PC</v>
          </cell>
          <cell r="D486" t="str">
            <v>m</v>
          </cell>
          <cell r="E486">
            <v>2002.62</v>
          </cell>
          <cell r="F486">
            <v>478.62</v>
          </cell>
          <cell r="G486">
            <v>2481.25</v>
          </cell>
        </row>
        <row r="487">
          <cell r="A487" t="str">
            <v>2 S 03 415 61</v>
          </cell>
          <cell r="B487" t="str">
            <v>-</v>
          </cell>
          <cell r="C487" t="str">
            <v>Tub.céu aberto diâmetro externo=2,20 m c/AC/BC/PC</v>
          </cell>
          <cell r="D487" t="str">
            <v>m</v>
          </cell>
          <cell r="E487">
            <v>2380.08</v>
          </cell>
          <cell r="F487">
            <v>568.83000000000004</v>
          </cell>
          <cell r="G487">
            <v>2948.92</v>
          </cell>
        </row>
        <row r="488">
          <cell r="A488" t="str">
            <v>2 S 03 416 11</v>
          </cell>
          <cell r="B488" t="str">
            <v>-</v>
          </cell>
          <cell r="C488" t="str">
            <v>Tub.ar comp.D=1,2m prof.12m lâm.d'água LF/AC/BC/PC</v>
          </cell>
          <cell r="D488" t="str">
            <v>m</v>
          </cell>
          <cell r="E488">
            <v>2002.71</v>
          </cell>
          <cell r="F488">
            <v>478.64</v>
          </cell>
          <cell r="G488">
            <v>2481.36</v>
          </cell>
        </row>
        <row r="489">
          <cell r="A489" t="str">
            <v>2 S 03 416 12</v>
          </cell>
          <cell r="B489" t="str">
            <v>-</v>
          </cell>
          <cell r="C489" t="str">
            <v>Tub.ar c.D=1,2m prof.12/18m lâm.d'água LF/AC/BC/PC</v>
          </cell>
          <cell r="D489" t="str">
            <v>m</v>
          </cell>
          <cell r="E489">
            <v>2212.17</v>
          </cell>
          <cell r="F489">
            <v>528.71</v>
          </cell>
          <cell r="G489">
            <v>2740.88</v>
          </cell>
        </row>
        <row r="490">
          <cell r="A490" t="str">
            <v>2 S 03 416 13</v>
          </cell>
          <cell r="B490" t="str">
            <v>-</v>
          </cell>
          <cell r="C490" t="str">
            <v>Tub.ar c.D=1,2m prof.18/24m lâm.d'água LF/AC/BC/PC</v>
          </cell>
          <cell r="D490" t="str">
            <v>m</v>
          </cell>
          <cell r="E490">
            <v>2440.6</v>
          </cell>
          <cell r="F490">
            <v>583.29999999999995</v>
          </cell>
          <cell r="G490">
            <v>3023.91</v>
          </cell>
        </row>
        <row r="491">
          <cell r="A491" t="str">
            <v>2 S 03 416 14</v>
          </cell>
          <cell r="B491" t="str">
            <v>-</v>
          </cell>
          <cell r="C491" t="str">
            <v>Tub.ar c.D=1,2m prof.24/27m lâm.d'água LF/AC/BC/PC</v>
          </cell>
          <cell r="D491" t="str">
            <v>m</v>
          </cell>
          <cell r="E491">
            <v>2776.95</v>
          </cell>
          <cell r="F491">
            <v>663.69</v>
          </cell>
          <cell r="G491">
            <v>3440.65</v>
          </cell>
        </row>
        <row r="492">
          <cell r="A492" t="str">
            <v>2 S 03 416 15</v>
          </cell>
          <cell r="B492" t="str">
            <v>-</v>
          </cell>
          <cell r="C492" t="str">
            <v>Tub.ar.c.D=1,2m prof.27/31m lâm.d'água LF/AC/BC/PC</v>
          </cell>
          <cell r="D492" t="str">
            <v>m</v>
          </cell>
          <cell r="E492">
            <v>3262.33</v>
          </cell>
          <cell r="F492">
            <v>779.69</v>
          </cell>
          <cell r="G492">
            <v>4042.03</v>
          </cell>
        </row>
        <row r="493">
          <cell r="A493" t="str">
            <v>2 S 03 416 21</v>
          </cell>
          <cell r="B493" t="str">
            <v>-</v>
          </cell>
          <cell r="C493" t="str">
            <v>Tub.ar c.D=1,4m prof.até12m lâm.d'água LF/AC/BC/PC</v>
          </cell>
          <cell r="D493" t="str">
            <v>m</v>
          </cell>
          <cell r="E493">
            <v>2567.62</v>
          </cell>
          <cell r="F493">
            <v>613.66</v>
          </cell>
          <cell r="G493">
            <v>3181.29</v>
          </cell>
        </row>
        <row r="494">
          <cell r="A494" t="str">
            <v>2 S 03 416 22</v>
          </cell>
          <cell r="B494" t="str">
            <v>-</v>
          </cell>
          <cell r="C494" t="str">
            <v>Tub.ar c.D=1,4m prof.12/18m lâm.d'água LF/AC/BC/PC</v>
          </cell>
          <cell r="D494" t="str">
            <v>m</v>
          </cell>
          <cell r="E494">
            <v>2849.05</v>
          </cell>
          <cell r="F494">
            <v>680.92</v>
          </cell>
          <cell r="G494">
            <v>3529.97</v>
          </cell>
        </row>
        <row r="495">
          <cell r="A495" t="str">
            <v>2 S 03 416 23</v>
          </cell>
          <cell r="B495" t="str">
            <v>-</v>
          </cell>
          <cell r="C495" t="str">
            <v>Tub.ar c.D=1,4m prof.18/24m lâm.d'água LF/AC/BC/PC</v>
          </cell>
          <cell r="D495" t="str">
            <v>m</v>
          </cell>
          <cell r="E495">
            <v>3155.34</v>
          </cell>
          <cell r="F495">
            <v>754.12</v>
          </cell>
          <cell r="G495">
            <v>3909.47</v>
          </cell>
        </row>
        <row r="496">
          <cell r="A496" t="str">
            <v>2 S 03 416 24</v>
          </cell>
          <cell r="B496" t="str">
            <v>-</v>
          </cell>
          <cell r="C496" t="str">
            <v>Tub.ar c.D=1,4m prof.24/27m lâm.d'água LF/AC/BC/PC</v>
          </cell>
          <cell r="D496" t="str">
            <v>m</v>
          </cell>
          <cell r="E496">
            <v>3606.65</v>
          </cell>
          <cell r="F496">
            <v>861.99</v>
          </cell>
          <cell r="G496">
            <v>4468.6400000000003</v>
          </cell>
        </row>
        <row r="497">
          <cell r="A497" t="str">
            <v>2 S 03 416 25</v>
          </cell>
          <cell r="B497" t="str">
            <v>-</v>
          </cell>
          <cell r="C497" t="str">
            <v>Tub.ar c.D=1,4m prof.27/31m lâm.d'água LF/AC/BC/PC</v>
          </cell>
          <cell r="D497" t="str">
            <v>m</v>
          </cell>
          <cell r="E497">
            <v>4372.87</v>
          </cell>
          <cell r="F497">
            <v>1045.1099999999999</v>
          </cell>
          <cell r="G497">
            <v>5417.98</v>
          </cell>
        </row>
        <row r="498">
          <cell r="A498" t="str">
            <v>2 S 03 416 31</v>
          </cell>
          <cell r="B498" t="str">
            <v>-</v>
          </cell>
          <cell r="C498" t="str">
            <v>Tub.ar c.D=1,6m prof.até12m lâm.d'água LF/AC/BC/PC</v>
          </cell>
          <cell r="D498" t="str">
            <v>m</v>
          </cell>
          <cell r="E498">
            <v>3235.14</v>
          </cell>
          <cell r="F498">
            <v>773.19</v>
          </cell>
          <cell r="G498">
            <v>4008.34</v>
          </cell>
        </row>
        <row r="499">
          <cell r="A499" t="str">
            <v>2 S 03 416 32</v>
          </cell>
          <cell r="B499" t="str">
            <v>-</v>
          </cell>
          <cell r="C499" t="str">
            <v>Tub.ar c.D=1,6m prof.12/18m lâm.d'água LF/AC/BC/PC</v>
          </cell>
          <cell r="D499" t="str">
            <v>m</v>
          </cell>
          <cell r="E499">
            <v>3606.75</v>
          </cell>
          <cell r="F499">
            <v>862.01</v>
          </cell>
          <cell r="G499">
            <v>4468.76</v>
          </cell>
        </row>
        <row r="500">
          <cell r="A500" t="str">
            <v>2 S 03 416 33</v>
          </cell>
          <cell r="B500" t="str">
            <v>-</v>
          </cell>
          <cell r="C500" t="str">
            <v>Tub.ar c.D=1,6m prof.18/24m lâm.d'água LF/AC/BC/PC</v>
          </cell>
          <cell r="D500" t="str">
            <v>m</v>
          </cell>
          <cell r="E500">
            <v>4011.53</v>
          </cell>
          <cell r="F500">
            <v>958.75</v>
          </cell>
          <cell r="G500">
            <v>4970.29</v>
          </cell>
        </row>
        <row r="501">
          <cell r="A501" t="str">
            <v>2 S 03 416 34</v>
          </cell>
          <cell r="B501" t="str">
            <v>-</v>
          </cell>
          <cell r="C501" t="str">
            <v>Tub.ar c.D=1,6m prof.24/27m lâm.d'água LF/AC/BC/PC</v>
          </cell>
          <cell r="D501" t="str">
            <v>m</v>
          </cell>
          <cell r="E501">
            <v>4608.2</v>
          </cell>
          <cell r="F501">
            <v>1101.3599999999999</v>
          </cell>
          <cell r="G501">
            <v>5709.56</v>
          </cell>
        </row>
        <row r="502">
          <cell r="A502" t="str">
            <v>2 S 03 416 35</v>
          </cell>
          <cell r="B502" t="str">
            <v>-</v>
          </cell>
          <cell r="C502" t="str">
            <v>Tub.ar c.D=1,6m prof.27/31m lâm.d'água LF/AC/BC/PC</v>
          </cell>
          <cell r="D502" t="str">
            <v>m</v>
          </cell>
          <cell r="E502">
            <v>5620.49</v>
          </cell>
          <cell r="F502">
            <v>1343.29</v>
          </cell>
          <cell r="G502">
            <v>6963.79</v>
          </cell>
        </row>
        <row r="503">
          <cell r="A503" t="str">
            <v>2 S 03 416 41</v>
          </cell>
          <cell r="B503" t="str">
            <v>-</v>
          </cell>
          <cell r="C503" t="str">
            <v>Tub.ar c.D=1,8m prof.até12m lâm.d'água LF/AC/BC/PC</v>
          </cell>
          <cell r="D503" t="str">
            <v>m</v>
          </cell>
        </row>
        <row r="504">
          <cell r="A504" t="str">
            <v>2 S 03 416 42</v>
          </cell>
          <cell r="B504" t="str">
            <v>-</v>
          </cell>
          <cell r="C504" t="str">
            <v>Tub.ar c.D=1,8m prof.12/18m lâm.d'água LF AC/BC/PC</v>
          </cell>
          <cell r="D504" t="str">
            <v>m</v>
          </cell>
        </row>
        <row r="505">
          <cell r="A505" t="str">
            <v>2 S 03 416 43</v>
          </cell>
          <cell r="B505" t="str">
            <v>-</v>
          </cell>
          <cell r="C505" t="str">
            <v>Tub.ar c.D=1,8m prof.18/24m lâm.d'água LF/AC/BC/PC</v>
          </cell>
          <cell r="D505" t="str">
            <v>m</v>
          </cell>
        </row>
        <row r="506">
          <cell r="A506" t="str">
            <v>2 S 03 416 44</v>
          </cell>
          <cell r="B506" t="str">
            <v>-</v>
          </cell>
          <cell r="C506" t="str">
            <v>Tub.ar c.D=1,8m prof.24/27m lâm.d'água LF/AC/BC/PC</v>
          </cell>
          <cell r="D506" t="str">
            <v>m</v>
          </cell>
        </row>
        <row r="507">
          <cell r="A507" t="str">
            <v>2 S 03 416 45</v>
          </cell>
          <cell r="B507" t="str">
            <v>-</v>
          </cell>
          <cell r="C507" t="str">
            <v>Tub.ar c.D=1,8m prof.27/31m lâm.d'água LF/AC/BC/PC</v>
          </cell>
          <cell r="D507" t="str">
            <v>m</v>
          </cell>
        </row>
        <row r="508">
          <cell r="A508" t="str">
            <v>2 S 03 416 51</v>
          </cell>
          <cell r="B508" t="str">
            <v>-</v>
          </cell>
          <cell r="C508" t="str">
            <v>Tub.ar c.D=2,0m prof.até12m lâm.d'água LF/AC/BC/PC</v>
          </cell>
          <cell r="D508" t="str">
            <v>m</v>
          </cell>
        </row>
        <row r="509">
          <cell r="A509" t="str">
            <v>2 S 03 416 52</v>
          </cell>
          <cell r="B509" t="str">
            <v>-</v>
          </cell>
          <cell r="C509" t="str">
            <v>Tub.ar c.D=2,0m prof.12/18m lâm.d'água LF/AC/BC/PC</v>
          </cell>
          <cell r="D509" t="str">
            <v>m</v>
          </cell>
        </row>
        <row r="510">
          <cell r="A510" t="str">
            <v>2 S 03 416 53</v>
          </cell>
          <cell r="B510" t="str">
            <v>-</v>
          </cell>
          <cell r="C510" t="str">
            <v>Tub.ar c.D=2,0m prof.18/24m lâm.d'água LF/AC/BC/PC</v>
          </cell>
          <cell r="D510" t="str">
            <v>m</v>
          </cell>
        </row>
        <row r="511">
          <cell r="A511" t="str">
            <v>2 S 03 416 54</v>
          </cell>
          <cell r="B511" t="str">
            <v>-</v>
          </cell>
          <cell r="C511" t="str">
            <v>Tub.ar c.D=2,0m prof.24/27m lâm.d'água LF/AC/BC/PC</v>
          </cell>
          <cell r="D511" t="str">
            <v>m</v>
          </cell>
        </row>
        <row r="512">
          <cell r="A512" t="str">
            <v>2 S 03 416 55</v>
          </cell>
          <cell r="B512" t="str">
            <v>-</v>
          </cell>
          <cell r="C512" t="str">
            <v>Tub.ar c.D=2,0m prof.27/31m lâm.d'água LF/AC/BC/PC</v>
          </cell>
          <cell r="D512" t="str">
            <v>m</v>
          </cell>
        </row>
        <row r="513">
          <cell r="A513" t="str">
            <v>2 S 03 416 61</v>
          </cell>
          <cell r="B513" t="str">
            <v>-</v>
          </cell>
          <cell r="C513" t="str">
            <v>Tub.ar c.D=2,2m prof.até12m lâm.d'água LF/AC/BC/PC</v>
          </cell>
          <cell r="D513" t="str">
            <v>m</v>
          </cell>
        </row>
        <row r="514">
          <cell r="A514" t="str">
            <v>2 S 03 416 62</v>
          </cell>
          <cell r="B514" t="str">
            <v>-</v>
          </cell>
          <cell r="C514" t="str">
            <v>Tub.ar c.D=2,2m prof.12/18m lâm.d'água LF/AC/BC/PC</v>
          </cell>
          <cell r="D514" t="str">
            <v>m</v>
          </cell>
        </row>
        <row r="515">
          <cell r="A515" t="str">
            <v>2 S 03 416 63</v>
          </cell>
          <cell r="B515" t="str">
            <v>-</v>
          </cell>
          <cell r="C515" t="str">
            <v>Tub.ar c.D=2,2m prof.18/24m lâm.d'água LF/AC/BC/PC</v>
          </cell>
          <cell r="D515" t="str">
            <v>m</v>
          </cell>
        </row>
        <row r="516">
          <cell r="A516" t="str">
            <v>2 S 03 416 64</v>
          </cell>
          <cell r="B516" t="str">
            <v>-</v>
          </cell>
          <cell r="C516" t="str">
            <v>Tub.ar c.D=2,2m prof.24/27m lâm.d'água LF/AC/BC/PC</v>
          </cell>
          <cell r="D516" t="str">
            <v>m</v>
          </cell>
        </row>
        <row r="517">
          <cell r="A517" t="str">
            <v>2 S 03 416 65</v>
          </cell>
          <cell r="B517" t="str">
            <v>-</v>
          </cell>
          <cell r="C517" t="str">
            <v>Tub.ar c.D=2,2m prof.27/31m lâm.d'água LF/AC/BC/PC</v>
          </cell>
          <cell r="D517" t="str">
            <v>m</v>
          </cell>
        </row>
        <row r="518">
          <cell r="A518" t="str">
            <v>2 S 03 510 00</v>
          </cell>
          <cell r="B518" t="str">
            <v>-</v>
          </cell>
          <cell r="C518" t="str">
            <v>Aparelho Apoio em Neoperene Fretado - forn. e aplic.</v>
          </cell>
          <cell r="D518" t="str">
            <v>kg</v>
          </cell>
          <cell r="H518" t="str">
            <v>EC-OAE-03</v>
          </cell>
        </row>
        <row r="519">
          <cell r="A519" t="str">
            <v>2 S 03 510 50</v>
          </cell>
          <cell r="B519" t="str">
            <v>-</v>
          </cell>
          <cell r="C519" t="str">
            <v>Fabric.guarda-corpo tipo GM,moldado no local AC/BC</v>
          </cell>
          <cell r="D519" t="str">
            <v>kg</v>
          </cell>
        </row>
        <row r="520">
          <cell r="A520" t="str">
            <v>2 S 03 580 01</v>
          </cell>
          <cell r="B520" t="str">
            <v>-</v>
          </cell>
          <cell r="C520" t="str">
            <v>Fornecimento, preparo e colocação formas aço CA 60</v>
          </cell>
          <cell r="D520" t="str">
            <v>kg</v>
          </cell>
          <cell r="H520" t="str">
            <v>DNER-ES-331/97</v>
          </cell>
        </row>
        <row r="521">
          <cell r="A521" t="str">
            <v>2 S 03 580 02</v>
          </cell>
          <cell r="B521" t="str">
            <v>-</v>
          </cell>
          <cell r="C521" t="str">
            <v>Fornecimento, preparo e colocação formas aço CA 50</v>
          </cell>
          <cell r="D521" t="str">
            <v>kg</v>
          </cell>
          <cell r="H521" t="str">
            <v>DNER-ES-331/97</v>
          </cell>
        </row>
        <row r="522">
          <cell r="A522" t="str">
            <v>2 S 03 580 03</v>
          </cell>
          <cell r="B522" t="str">
            <v>-</v>
          </cell>
          <cell r="C522" t="str">
            <v>Fornecimento, preparo e colocação formas aço CA 25</v>
          </cell>
          <cell r="D522" t="str">
            <v>kg</v>
          </cell>
          <cell r="H522" t="str">
            <v>DNER-ES-331/97</v>
          </cell>
        </row>
        <row r="523">
          <cell r="A523" t="str">
            <v>2 S 03 700 01</v>
          </cell>
          <cell r="B523" t="str">
            <v>-</v>
          </cell>
          <cell r="C523" t="str">
            <v>Fabricação guarda-corpo tipo GM, moldado no local</v>
          </cell>
          <cell r="D523" t="str">
            <v>m</v>
          </cell>
        </row>
        <row r="524">
          <cell r="A524" t="str">
            <v>2 S 03 700 51</v>
          </cell>
          <cell r="B524" t="str">
            <v>-</v>
          </cell>
          <cell r="C524" t="str">
            <v>Abertura concretag.bases tubulões céu aberto AC/BC</v>
          </cell>
          <cell r="D524" t="str">
            <v>m</v>
          </cell>
        </row>
        <row r="525">
          <cell r="A525" t="str">
            <v>2 S 03 920 01</v>
          </cell>
          <cell r="B525" t="str">
            <v>-</v>
          </cell>
          <cell r="C525" t="str">
            <v>Abertura concretagem bases tubulões céu aberto</v>
          </cell>
          <cell r="D525" t="str">
            <v>m³</v>
          </cell>
        </row>
        <row r="526">
          <cell r="A526" t="str">
            <v>2 S 03 930 00</v>
          </cell>
          <cell r="B526" t="str">
            <v>-</v>
          </cell>
          <cell r="C526" t="str">
            <v>Junta de cantoneira</v>
          </cell>
          <cell r="D526" t="str">
            <v>m</v>
          </cell>
        </row>
        <row r="527">
          <cell r="A527" t="str">
            <v>2 S 03 940 00</v>
          </cell>
          <cell r="B527" t="str">
            <v>-</v>
          </cell>
          <cell r="C527" t="str">
            <v>Compactação manual</v>
          </cell>
          <cell r="D527" t="str">
            <v>m³</v>
          </cell>
        </row>
        <row r="528">
          <cell r="A528" t="str">
            <v>2 S 03 940 01</v>
          </cell>
          <cell r="B528" t="str">
            <v>-</v>
          </cell>
          <cell r="C528" t="str">
            <v>Reaterro e compactação</v>
          </cell>
          <cell r="D528" t="str">
            <v>m³</v>
          </cell>
          <cell r="H528" t="str">
            <v>EC-D-01</v>
          </cell>
        </row>
        <row r="529">
          <cell r="A529" t="str">
            <v>2 S 03 951 01</v>
          </cell>
          <cell r="B529" t="str">
            <v>-</v>
          </cell>
          <cell r="C529" t="str">
            <v>Pintura com nata de cimento</v>
          </cell>
          <cell r="D529" t="str">
            <v>m²</v>
          </cell>
          <cell r="H529" t="str">
            <v>DNER-ES-330/97</v>
          </cell>
        </row>
        <row r="530">
          <cell r="A530" t="str">
            <v>2 S 03 990 01</v>
          </cell>
          <cell r="B530" t="str">
            <v>-</v>
          </cell>
          <cell r="C530" t="str">
            <v>Confecção e colocação cabo 4 cord de 12,7 mm - MAC</v>
          </cell>
          <cell r="D530" t="str">
            <v>kg</v>
          </cell>
        </row>
        <row r="531">
          <cell r="A531" t="str">
            <v>2 S 03 990 02</v>
          </cell>
          <cell r="B531" t="str">
            <v>-</v>
          </cell>
          <cell r="C531" t="str">
            <v>Confecção e colocação cabo 6 cord de 12,7 mm - MAC</v>
          </cell>
          <cell r="D531" t="str">
            <v>kg</v>
          </cell>
        </row>
        <row r="532">
          <cell r="A532" t="str">
            <v>2 S 03 990 03</v>
          </cell>
          <cell r="B532" t="str">
            <v>-</v>
          </cell>
          <cell r="C532" t="str">
            <v>Confecção e colocação cabo 7 cord de 12,7 mm - MAC</v>
          </cell>
          <cell r="D532" t="str">
            <v>kg</v>
          </cell>
        </row>
        <row r="533">
          <cell r="A533" t="str">
            <v>2 S 03 990 04</v>
          </cell>
          <cell r="B533" t="str">
            <v>-</v>
          </cell>
          <cell r="C533" t="str">
            <v>Confecção e colocação cabo 12 cord de 12,7 mm -MAC</v>
          </cell>
          <cell r="D533" t="str">
            <v>kg</v>
          </cell>
        </row>
        <row r="534">
          <cell r="A534" t="str">
            <v>2 S 03 990 05</v>
          </cell>
          <cell r="B534" t="str">
            <v>-</v>
          </cell>
          <cell r="C534" t="str">
            <v>Confecção e colocação cabo 4 cord. D=12,7mm FREYSS</v>
          </cell>
          <cell r="D534" t="str">
            <v>kg</v>
          </cell>
        </row>
        <row r="535">
          <cell r="A535" t="str">
            <v>2 S 03 990 06</v>
          </cell>
          <cell r="B535" t="str">
            <v>-</v>
          </cell>
          <cell r="C535" t="str">
            <v>Confecção e colocação cabo 6 cord. D=12,7mm FREYSS</v>
          </cell>
          <cell r="D535" t="str">
            <v>kg</v>
          </cell>
        </row>
        <row r="536">
          <cell r="A536" t="str">
            <v>2 S 03 990 07</v>
          </cell>
          <cell r="B536" t="str">
            <v>-</v>
          </cell>
          <cell r="C536" t="str">
            <v>Confecção e colocação cabo 7 cord. D=12,7mm FREYSS</v>
          </cell>
          <cell r="D536" t="str">
            <v>kg</v>
          </cell>
        </row>
        <row r="537">
          <cell r="A537" t="str">
            <v>2 S 03 990 08</v>
          </cell>
          <cell r="B537" t="str">
            <v>-</v>
          </cell>
          <cell r="C537" t="str">
            <v>Confecção e colocação cabo 12cord. D=12,7mm FREYSS</v>
          </cell>
          <cell r="D537" t="str">
            <v>kg</v>
          </cell>
        </row>
        <row r="538">
          <cell r="A538" t="str">
            <v>2 S 03 991 01</v>
          </cell>
          <cell r="B538" t="str">
            <v>-</v>
          </cell>
          <cell r="C538" t="str">
            <v>Dreno de PVC D=75 mm</v>
          </cell>
          <cell r="D538" t="str">
            <v>und</v>
          </cell>
          <cell r="H538" t="str">
            <v>DNIT 015-204-ES</v>
          </cell>
        </row>
        <row r="539">
          <cell r="A539" t="str">
            <v>2 S 03 991 02</v>
          </cell>
          <cell r="B539" t="str">
            <v>-</v>
          </cell>
          <cell r="C539" t="str">
            <v>Dreno de PVC D=100 mm</v>
          </cell>
          <cell r="D539" t="str">
            <v>und</v>
          </cell>
          <cell r="H539" t="str">
            <v>DNIT 015-204-ES</v>
          </cell>
        </row>
        <row r="540">
          <cell r="A540" t="str">
            <v>2 S 03 999 01</v>
          </cell>
          <cell r="B540" t="str">
            <v>-</v>
          </cell>
          <cell r="C540" t="str">
            <v>Protensão e injeção cabo 4 cord. D=12,7 mm - MAC</v>
          </cell>
          <cell r="D540" t="str">
            <v>und</v>
          </cell>
        </row>
        <row r="541">
          <cell r="A541" t="str">
            <v>2 S 03 999 02</v>
          </cell>
          <cell r="B541" t="str">
            <v>-</v>
          </cell>
          <cell r="C541" t="str">
            <v>Protensão e injeção cabo 6 cord. D=12,7 mm - MAC</v>
          </cell>
          <cell r="D541" t="str">
            <v>und</v>
          </cell>
        </row>
        <row r="542">
          <cell r="A542" t="str">
            <v>2 S 03 999 03</v>
          </cell>
          <cell r="B542" t="str">
            <v>-</v>
          </cell>
          <cell r="C542" t="str">
            <v>Protensão e injeção cabo 7 cord. D=12,7 mm - MAC</v>
          </cell>
          <cell r="D542" t="str">
            <v>und</v>
          </cell>
        </row>
        <row r="543">
          <cell r="A543" t="str">
            <v>2 S 03 999 04</v>
          </cell>
          <cell r="B543" t="str">
            <v>-</v>
          </cell>
          <cell r="C543" t="str">
            <v>Protensão e injeção cabo 12 cord. D=12,7 mm - MAC</v>
          </cell>
          <cell r="D543" t="str">
            <v>und</v>
          </cell>
        </row>
        <row r="544">
          <cell r="A544" t="str">
            <v>2 S 03 999 05</v>
          </cell>
          <cell r="B544" t="str">
            <v>-</v>
          </cell>
          <cell r="C544" t="str">
            <v>Protensão e injeção cabo 4 cord. D=12,7mm - FREYSS</v>
          </cell>
          <cell r="D544" t="str">
            <v>und</v>
          </cell>
        </row>
        <row r="545">
          <cell r="A545" t="str">
            <v>2 S 03 999 06</v>
          </cell>
          <cell r="B545" t="str">
            <v>-</v>
          </cell>
          <cell r="C545" t="str">
            <v>Protensão e injeção cabo 6 cord. D=12,7mm - FREYSS</v>
          </cell>
          <cell r="D545" t="str">
            <v>und</v>
          </cell>
        </row>
        <row r="546">
          <cell r="A546" t="str">
            <v>2 S 03 999 07</v>
          </cell>
          <cell r="B546" t="str">
            <v>-</v>
          </cell>
          <cell r="C546" t="str">
            <v>Protensão e injeção cabo 7 cord. D=12,7mm - FREYSS</v>
          </cell>
          <cell r="D546" t="str">
            <v>und</v>
          </cell>
        </row>
        <row r="547">
          <cell r="A547" t="str">
            <v>2 S 03 999 08</v>
          </cell>
          <cell r="B547" t="str">
            <v>-</v>
          </cell>
          <cell r="C547" t="str">
            <v>Protensão e injeção cabo 12 cord. D=12,7mm FREYSS</v>
          </cell>
          <cell r="D547" t="str">
            <v>und</v>
          </cell>
        </row>
        <row r="548">
          <cell r="A548" t="str">
            <v>2 S 04 000 00</v>
          </cell>
          <cell r="B548" t="str">
            <v>-</v>
          </cell>
          <cell r="C548" t="str">
            <v>Escavação manual em material de 1a cat</v>
          </cell>
          <cell r="D548" t="str">
            <v>m³</v>
          </cell>
          <cell r="H548" t="str">
            <v>EC-D-02</v>
          </cell>
        </row>
        <row r="549">
          <cell r="A549" t="str">
            <v>2 S 04 000 01</v>
          </cell>
          <cell r="B549" t="str">
            <v>-</v>
          </cell>
          <cell r="C549" t="str">
            <v>Escavação manual reat.compact.mat.1a cat.</v>
          </cell>
          <cell r="D549" t="str">
            <v>m³</v>
          </cell>
          <cell r="H549" t="str">
            <v>EC-D-02</v>
          </cell>
        </row>
        <row r="550">
          <cell r="A550" t="str">
            <v>2 S 04 001 00</v>
          </cell>
          <cell r="B550" t="str">
            <v>-</v>
          </cell>
          <cell r="C550" t="str">
            <v>Escavação mecânica de vala em mat.1a cat.</v>
          </cell>
          <cell r="D550" t="str">
            <v>m³</v>
          </cell>
          <cell r="H550" t="str">
            <v>EC-D-01</v>
          </cell>
        </row>
        <row r="551">
          <cell r="A551" t="str">
            <v>2 S 04 001 01</v>
          </cell>
          <cell r="B551" t="str">
            <v>-</v>
          </cell>
          <cell r="C551" t="str">
            <v>Escavação mecânica reat. e comp. vala mat.1a cat.</v>
          </cell>
          <cell r="D551" t="str">
            <v>m³</v>
          </cell>
          <cell r="H551" t="str">
            <v>EC-D-03</v>
          </cell>
        </row>
        <row r="552">
          <cell r="A552" t="str">
            <v>2 S 04 002 01</v>
          </cell>
          <cell r="B552" t="str">
            <v>-</v>
          </cell>
          <cell r="C552" t="str">
            <v>Perfuração para dreno sub-horizontal mat. 1a cat.</v>
          </cell>
          <cell r="D552" t="str">
            <v>m</v>
          </cell>
        </row>
        <row r="553">
          <cell r="A553" t="str">
            <v>2 S 04 010 00</v>
          </cell>
          <cell r="B553" t="str">
            <v>-</v>
          </cell>
          <cell r="C553" t="str">
            <v>Escavação manual material 2a categoria</v>
          </cell>
          <cell r="D553" t="str">
            <v>m³</v>
          </cell>
          <cell r="H553" t="str">
            <v>EC-D-02</v>
          </cell>
        </row>
        <row r="554">
          <cell r="A554" t="str">
            <v>2 S 04 010 01</v>
          </cell>
          <cell r="B554" t="str">
            <v>-</v>
          </cell>
          <cell r="C554" t="str">
            <v>Escavação manual reat.compactação em mat.2a cat.</v>
          </cell>
          <cell r="D554" t="str">
            <v>m³</v>
          </cell>
          <cell r="H554" t="str">
            <v>EC-D-02</v>
          </cell>
        </row>
        <row r="555">
          <cell r="A555" t="str">
            <v>2 S 04 011 00</v>
          </cell>
          <cell r="B555" t="str">
            <v>-</v>
          </cell>
          <cell r="C555" t="str">
            <v>Escavação mecânica de vala em mat. 2a categoria</v>
          </cell>
          <cell r="D555" t="str">
            <v>m³</v>
          </cell>
          <cell r="H555" t="str">
            <v>EC-D-01</v>
          </cell>
        </row>
        <row r="556">
          <cell r="A556" t="str">
            <v>2 S 04 011 01</v>
          </cell>
          <cell r="B556" t="str">
            <v>-</v>
          </cell>
          <cell r="C556" t="str">
            <v>Escavação mecânica reat.compact. vala mat.2a cat.</v>
          </cell>
          <cell r="D556" t="str">
            <v>m³</v>
          </cell>
          <cell r="H556" t="str">
            <v>EC-D-03</v>
          </cell>
        </row>
        <row r="557">
          <cell r="A557" t="str">
            <v>2 S 04 012 01</v>
          </cell>
          <cell r="B557" t="str">
            <v>-</v>
          </cell>
          <cell r="C557" t="str">
            <v>Perfuração para dreno sub-horizontal mat 2a cat.</v>
          </cell>
          <cell r="D557" t="str">
            <v>m</v>
          </cell>
        </row>
        <row r="558">
          <cell r="A558" t="str">
            <v>2 S 04 020 00</v>
          </cell>
          <cell r="B558" t="str">
            <v>-</v>
          </cell>
          <cell r="C558" t="str">
            <v>Escavação em vala material de 3a categoria</v>
          </cell>
          <cell r="D558" t="str">
            <v>m³</v>
          </cell>
          <cell r="H558" t="str">
            <v>EC-D-02</v>
          </cell>
        </row>
        <row r="559">
          <cell r="A559" t="str">
            <v>2 S 04 100 01</v>
          </cell>
          <cell r="B559" t="str">
            <v>-</v>
          </cell>
          <cell r="C559" t="str">
            <v>Corpo BSTC D=0,60m</v>
          </cell>
          <cell r="D559" t="str">
            <v>m</v>
          </cell>
          <cell r="H559" t="str">
            <v>DNIT 023/2004-ES</v>
          </cell>
        </row>
        <row r="560">
          <cell r="A560" t="str">
            <v>2 S 04 100 02</v>
          </cell>
          <cell r="B560" t="str">
            <v>-</v>
          </cell>
          <cell r="C560" t="str">
            <v>Corpo BSTC D=0,80m</v>
          </cell>
          <cell r="D560" t="str">
            <v>m</v>
          </cell>
          <cell r="H560" t="str">
            <v>DNIT 023/2004-ES</v>
          </cell>
        </row>
        <row r="561">
          <cell r="A561" t="str">
            <v>2 S 04 100 03</v>
          </cell>
          <cell r="B561" t="str">
            <v>-</v>
          </cell>
          <cell r="C561" t="str">
            <v>Corpo BSTC D=1,00m</v>
          </cell>
          <cell r="D561" t="str">
            <v>m</v>
          </cell>
          <cell r="H561" t="str">
            <v>DNIT 023/2004-ES</v>
          </cell>
        </row>
        <row r="562">
          <cell r="A562" t="str">
            <v>2 S 04 100 04</v>
          </cell>
          <cell r="B562" t="str">
            <v>-</v>
          </cell>
          <cell r="C562" t="str">
            <v>Corpo BSTC D=1,20m</v>
          </cell>
          <cell r="D562" t="str">
            <v>m</v>
          </cell>
          <cell r="H562" t="str">
            <v>DNIT 023/2004-ES</v>
          </cell>
        </row>
        <row r="563">
          <cell r="A563" t="str">
            <v>2 S 04 100 05</v>
          </cell>
          <cell r="B563" t="str">
            <v>-</v>
          </cell>
          <cell r="C563" t="str">
            <v>Corpo BSTC D=1,50m</v>
          </cell>
          <cell r="D563" t="str">
            <v>m</v>
          </cell>
          <cell r="H563" t="str">
            <v>DNIT 023/2004-ES</v>
          </cell>
        </row>
        <row r="564">
          <cell r="A564" t="str">
            <v>2 S 04 100 51</v>
          </cell>
          <cell r="B564" t="str">
            <v>-</v>
          </cell>
          <cell r="C564" t="str">
            <v>Corpo BSTC D=0,60 m AC/BC/PC</v>
          </cell>
          <cell r="D564" t="str">
            <v>m</v>
          </cell>
          <cell r="H564" t="str">
            <v>DNIT 023/2004-ES</v>
          </cell>
        </row>
        <row r="565">
          <cell r="A565" t="str">
            <v>2 S 04 100 52</v>
          </cell>
          <cell r="B565" t="str">
            <v>-</v>
          </cell>
          <cell r="C565" t="str">
            <v>Corpo BSTC D=0,80 m AC/BC/PC</v>
          </cell>
          <cell r="D565" t="str">
            <v>m</v>
          </cell>
          <cell r="H565" t="str">
            <v>DNIT 023/2004-ES</v>
          </cell>
        </row>
        <row r="566">
          <cell r="A566" t="str">
            <v>2 S 04 100 53</v>
          </cell>
          <cell r="B566" t="str">
            <v>-</v>
          </cell>
          <cell r="C566" t="str">
            <v>Corpo BSTC D=1,00 m AC/BC/PC</v>
          </cell>
          <cell r="D566" t="str">
            <v>m</v>
          </cell>
          <cell r="H566" t="str">
            <v>DNIT 023/2004-ES</v>
          </cell>
        </row>
        <row r="567">
          <cell r="A567" t="str">
            <v>2 S 04 100 54</v>
          </cell>
          <cell r="B567" t="str">
            <v>-</v>
          </cell>
          <cell r="C567" t="str">
            <v>Corpo BSTC D=1,20 m AC/BC/PC</v>
          </cell>
          <cell r="D567" t="str">
            <v>m</v>
          </cell>
          <cell r="H567" t="str">
            <v>DNIT 023/2004-ES</v>
          </cell>
        </row>
        <row r="568">
          <cell r="A568" t="str">
            <v>2 S 04 100 55</v>
          </cell>
          <cell r="B568" t="str">
            <v>-</v>
          </cell>
          <cell r="C568" t="str">
            <v>Corpo BSTC D=1,50 m AC/BC/PC</v>
          </cell>
          <cell r="D568" t="str">
            <v>m</v>
          </cell>
          <cell r="H568" t="str">
            <v>DNIT 023/2004-ES</v>
          </cell>
        </row>
        <row r="569">
          <cell r="A569" t="str">
            <v>2 S 04 101 01</v>
          </cell>
          <cell r="B569" t="str">
            <v>-</v>
          </cell>
          <cell r="C569" t="str">
            <v>Boca BSTC D=0,60 m normal</v>
          </cell>
          <cell r="D569" t="str">
            <v>und</v>
          </cell>
          <cell r="H569" t="str">
            <v>DNIT 023/2004-ES</v>
          </cell>
        </row>
        <row r="570">
          <cell r="A570" t="str">
            <v>2 S 04 101 02</v>
          </cell>
          <cell r="B570" t="str">
            <v>-</v>
          </cell>
          <cell r="C570" t="str">
            <v>Boca BSTC D=0,80m normal</v>
          </cell>
          <cell r="D570" t="str">
            <v>und</v>
          </cell>
          <cell r="H570" t="str">
            <v>DNIT 023/2004-ES</v>
          </cell>
        </row>
        <row r="571">
          <cell r="A571" t="str">
            <v>2 S 04 101 03</v>
          </cell>
          <cell r="B571" t="str">
            <v>-</v>
          </cell>
          <cell r="C571" t="str">
            <v>Boca BSTC D=1,00m normal</v>
          </cell>
          <cell r="D571" t="str">
            <v>und</v>
          </cell>
          <cell r="H571" t="str">
            <v>DNIT 023/2004-ES</v>
          </cell>
        </row>
        <row r="572">
          <cell r="A572" t="str">
            <v>2 S 04 101 04</v>
          </cell>
          <cell r="B572" t="str">
            <v>-</v>
          </cell>
          <cell r="C572" t="str">
            <v>Boca BSTC D=1,20m normal</v>
          </cell>
          <cell r="D572" t="str">
            <v>und</v>
          </cell>
          <cell r="H572" t="str">
            <v>DNIT 023/2004-ES</v>
          </cell>
        </row>
        <row r="573">
          <cell r="A573" t="str">
            <v>2 S 04 101 05</v>
          </cell>
          <cell r="B573" t="str">
            <v>-</v>
          </cell>
          <cell r="C573" t="str">
            <v>Boca BSTC D=1,50m normal</v>
          </cell>
          <cell r="D573" t="str">
            <v>und</v>
          </cell>
          <cell r="H573" t="str">
            <v>DNIT 023/2004-ES</v>
          </cell>
        </row>
        <row r="574">
          <cell r="A574" t="str">
            <v>2 S 04 101 06</v>
          </cell>
          <cell r="B574" t="str">
            <v>-</v>
          </cell>
          <cell r="C574" t="str">
            <v>Boca BSTC D=0,60m - esc.=15</v>
          </cell>
          <cell r="D574" t="str">
            <v>und</v>
          </cell>
          <cell r="H574" t="str">
            <v>DNIT 023/2004-ES</v>
          </cell>
        </row>
        <row r="575">
          <cell r="A575" t="str">
            <v>2 S 04 101 07</v>
          </cell>
          <cell r="B575" t="str">
            <v>-</v>
          </cell>
          <cell r="C575" t="str">
            <v>Boca BSTC D=0,80 m - esc.=15</v>
          </cell>
          <cell r="D575" t="str">
            <v>und</v>
          </cell>
          <cell r="H575" t="str">
            <v>DNIT 023/2004-ES</v>
          </cell>
        </row>
        <row r="576">
          <cell r="A576" t="str">
            <v>2 S 04 101 08</v>
          </cell>
          <cell r="B576" t="str">
            <v>-</v>
          </cell>
          <cell r="C576" t="str">
            <v>Boca BSTC D=1,00 m - esc.=15</v>
          </cell>
          <cell r="D576" t="str">
            <v>und</v>
          </cell>
          <cell r="H576" t="str">
            <v>DNIT 023/2004-ES</v>
          </cell>
        </row>
        <row r="577">
          <cell r="A577" t="str">
            <v>2 S 04 101 09</v>
          </cell>
          <cell r="B577" t="str">
            <v>-</v>
          </cell>
          <cell r="C577" t="str">
            <v>Boca BSTC D=1,20 m - esc.=15</v>
          </cell>
          <cell r="D577" t="str">
            <v>und</v>
          </cell>
          <cell r="H577" t="str">
            <v>DNIT 023/2004-ES</v>
          </cell>
        </row>
        <row r="578">
          <cell r="A578" t="str">
            <v>2 S 04 101 10</v>
          </cell>
          <cell r="B578" t="str">
            <v>-</v>
          </cell>
          <cell r="C578" t="str">
            <v>Boca BSTC D=1,50 m - esc.=15</v>
          </cell>
          <cell r="D578" t="str">
            <v>und</v>
          </cell>
          <cell r="H578" t="str">
            <v>DNIT 023/2004-ES</v>
          </cell>
        </row>
        <row r="579">
          <cell r="A579" t="str">
            <v>2 S 04 101 11</v>
          </cell>
          <cell r="B579" t="str">
            <v>-</v>
          </cell>
          <cell r="C579" t="str">
            <v>Boca BSTC D=0,60 m - esc.=30</v>
          </cell>
          <cell r="D579" t="str">
            <v>und</v>
          </cell>
          <cell r="H579" t="str">
            <v>DNIT 023/2004-ES</v>
          </cell>
        </row>
        <row r="580">
          <cell r="A580" t="str">
            <v>2 S 04 101 12</v>
          </cell>
          <cell r="B580" t="str">
            <v>-</v>
          </cell>
          <cell r="C580" t="str">
            <v>Boca BSTC D=0,80 m - esc.=30</v>
          </cell>
          <cell r="D580" t="str">
            <v>und</v>
          </cell>
          <cell r="H580" t="str">
            <v>DNIT 023/2004-ES</v>
          </cell>
        </row>
        <row r="581">
          <cell r="A581" t="str">
            <v>2 S 04 101 13</v>
          </cell>
          <cell r="B581" t="str">
            <v>-</v>
          </cell>
          <cell r="C581" t="str">
            <v>Boca BSTC D=1,00 m - esc.=30</v>
          </cell>
          <cell r="D581" t="str">
            <v>und</v>
          </cell>
          <cell r="H581" t="str">
            <v>DNIT 023/2004-ES</v>
          </cell>
        </row>
        <row r="582">
          <cell r="A582" t="str">
            <v>2 S 04 101 14</v>
          </cell>
          <cell r="B582" t="str">
            <v>-</v>
          </cell>
          <cell r="C582" t="str">
            <v>Boca BSTC D=1,20 m - esc.=30</v>
          </cell>
          <cell r="D582" t="str">
            <v>und</v>
          </cell>
          <cell r="H582" t="str">
            <v>DNIT 023/2004-ES</v>
          </cell>
        </row>
        <row r="583">
          <cell r="A583" t="str">
            <v>2 S 04 101 15</v>
          </cell>
          <cell r="B583" t="str">
            <v>-</v>
          </cell>
          <cell r="C583" t="str">
            <v>Boca BSTC D=1,50 m - esc.=30</v>
          </cell>
          <cell r="D583" t="str">
            <v>und</v>
          </cell>
          <cell r="H583" t="str">
            <v>DNIT 023/2004-ES</v>
          </cell>
        </row>
        <row r="584">
          <cell r="A584" t="str">
            <v>2 S 04 101 16</v>
          </cell>
          <cell r="B584" t="str">
            <v>-</v>
          </cell>
          <cell r="C584" t="str">
            <v>Boca BSTC D=0,60 m - esc.=45</v>
          </cell>
          <cell r="D584" t="str">
            <v>und</v>
          </cell>
          <cell r="H584" t="str">
            <v>DNIT 023/2004-ES</v>
          </cell>
        </row>
        <row r="585">
          <cell r="A585" t="str">
            <v>2 S 04 101 17</v>
          </cell>
          <cell r="B585" t="str">
            <v>-</v>
          </cell>
          <cell r="C585" t="str">
            <v>Boca BSTC D=0,80 m - esc.=45</v>
          </cell>
          <cell r="D585" t="str">
            <v>und</v>
          </cell>
          <cell r="H585" t="str">
            <v>DNIT 023/2004-ES</v>
          </cell>
        </row>
        <row r="586">
          <cell r="A586" t="str">
            <v>2 S 04 101 18</v>
          </cell>
          <cell r="B586" t="str">
            <v>-</v>
          </cell>
          <cell r="C586" t="str">
            <v>Boca BSTC D=1,00 m - esc.=45</v>
          </cell>
          <cell r="D586" t="str">
            <v>und</v>
          </cell>
          <cell r="H586" t="str">
            <v>DNIT 023/2004-ES</v>
          </cell>
        </row>
        <row r="587">
          <cell r="A587" t="str">
            <v>2 S 04 101 19</v>
          </cell>
          <cell r="B587" t="str">
            <v>-</v>
          </cell>
          <cell r="C587" t="str">
            <v>Boca BSTC D=1,20 m - esc.=45</v>
          </cell>
          <cell r="D587" t="str">
            <v>und</v>
          </cell>
          <cell r="H587" t="str">
            <v>DNIT 023/2004-ES</v>
          </cell>
        </row>
        <row r="588">
          <cell r="A588" t="str">
            <v>2 S 04 101 20</v>
          </cell>
          <cell r="B588" t="str">
            <v>-</v>
          </cell>
          <cell r="C588" t="str">
            <v>Boca BSTC D=1,50 m - esc.=45</v>
          </cell>
          <cell r="D588" t="str">
            <v>und</v>
          </cell>
          <cell r="H588" t="str">
            <v>DNIT 023/2004-ES</v>
          </cell>
        </row>
        <row r="589">
          <cell r="A589" t="str">
            <v>2 S 04 101 51</v>
          </cell>
          <cell r="B589" t="str">
            <v>-</v>
          </cell>
          <cell r="C589" t="str">
            <v>Boca BSTC D=0,60 m normal AC/BC/PC</v>
          </cell>
          <cell r="D589" t="str">
            <v>und</v>
          </cell>
          <cell r="H589" t="str">
            <v>DNIT 023/2004-ES</v>
          </cell>
        </row>
        <row r="590">
          <cell r="A590" t="str">
            <v>2 S 04 101 52</v>
          </cell>
          <cell r="B590" t="str">
            <v>-</v>
          </cell>
          <cell r="C590" t="str">
            <v>Boca BSTC D=0,80 m normal AC/BC/PC</v>
          </cell>
          <cell r="D590" t="str">
            <v>und</v>
          </cell>
          <cell r="H590" t="str">
            <v>DNIT 023/2004-ES</v>
          </cell>
        </row>
        <row r="591">
          <cell r="A591" t="str">
            <v>2 S 04 101 53</v>
          </cell>
          <cell r="B591" t="str">
            <v>-</v>
          </cell>
          <cell r="C591" t="str">
            <v>Boca BSTC D=1,00 m normal AC/BC/PC</v>
          </cell>
          <cell r="D591" t="str">
            <v>und</v>
          </cell>
          <cell r="H591" t="str">
            <v>DNIT 023/2004-ES</v>
          </cell>
        </row>
        <row r="592">
          <cell r="A592" t="str">
            <v>2 S 04 101 54</v>
          </cell>
          <cell r="B592" t="str">
            <v>-</v>
          </cell>
          <cell r="C592" t="str">
            <v>Boca BSTC D=1,20 m normal AC/BC/PC</v>
          </cell>
          <cell r="D592" t="str">
            <v>und</v>
          </cell>
          <cell r="H592" t="str">
            <v>DNIT 023/2004-ES</v>
          </cell>
        </row>
        <row r="593">
          <cell r="A593" t="str">
            <v>2 S 04 101 55</v>
          </cell>
          <cell r="B593" t="str">
            <v>-</v>
          </cell>
          <cell r="C593" t="str">
            <v>Boca BSTC D=1,50 m normal AC/BC/PC</v>
          </cell>
          <cell r="D593" t="str">
            <v>und</v>
          </cell>
          <cell r="H593" t="str">
            <v>DNIT 023/2004-ES</v>
          </cell>
        </row>
        <row r="594">
          <cell r="A594" t="str">
            <v>2 S 04 101 56</v>
          </cell>
          <cell r="B594" t="str">
            <v>-</v>
          </cell>
          <cell r="C594" t="str">
            <v>Boca BSTC D=0,60 m - esc=15 AC/BC/PC</v>
          </cell>
          <cell r="D594" t="str">
            <v>und</v>
          </cell>
          <cell r="H594" t="str">
            <v>DNIT 023/2004-ES</v>
          </cell>
        </row>
        <row r="595">
          <cell r="A595" t="str">
            <v>2 S 04 101 57</v>
          </cell>
          <cell r="B595" t="str">
            <v>-</v>
          </cell>
          <cell r="C595" t="str">
            <v>Boca BSTC D=0,80 m - esc=15 AC/BC/PC</v>
          </cell>
          <cell r="D595" t="str">
            <v>und</v>
          </cell>
          <cell r="H595" t="str">
            <v>DNIT 023/2004-ES</v>
          </cell>
        </row>
        <row r="596">
          <cell r="A596" t="str">
            <v>2 S 04 101 58</v>
          </cell>
          <cell r="B596" t="str">
            <v>-</v>
          </cell>
          <cell r="C596" t="str">
            <v>Boca BSTC D=1,00 m - esc=15 AC/BC/PC</v>
          </cell>
          <cell r="D596" t="str">
            <v>und</v>
          </cell>
          <cell r="H596" t="str">
            <v>DNIT 023/2004-ES</v>
          </cell>
        </row>
        <row r="597">
          <cell r="A597" t="str">
            <v>2 S 04 101 59</v>
          </cell>
          <cell r="B597" t="str">
            <v>-</v>
          </cell>
          <cell r="C597" t="str">
            <v>Boca BSTC D=1,20 m - esc=15 AC/BC/PC</v>
          </cell>
          <cell r="D597" t="str">
            <v>und</v>
          </cell>
          <cell r="H597" t="str">
            <v>DNIT 023/2004-ES</v>
          </cell>
        </row>
        <row r="598">
          <cell r="A598" t="str">
            <v>2 S 04 101 60</v>
          </cell>
          <cell r="B598" t="str">
            <v>-</v>
          </cell>
          <cell r="C598" t="str">
            <v>Boca BSTC D=1,50 m - esc=15 AC/BC/PC</v>
          </cell>
          <cell r="D598" t="str">
            <v>und</v>
          </cell>
          <cell r="H598" t="str">
            <v>DNIT 023/2004-ES</v>
          </cell>
        </row>
        <row r="599">
          <cell r="A599" t="str">
            <v>2 S 04 101 61</v>
          </cell>
          <cell r="B599" t="str">
            <v>-</v>
          </cell>
          <cell r="C599" t="str">
            <v>Boca BSTC D=0,60 m - esc=30 AC/BC/PC</v>
          </cell>
          <cell r="D599" t="str">
            <v>und</v>
          </cell>
          <cell r="H599" t="str">
            <v>DNIT 023/2004-ES</v>
          </cell>
        </row>
        <row r="600">
          <cell r="A600" t="str">
            <v>2 S 04 101 62</v>
          </cell>
          <cell r="B600" t="str">
            <v>-</v>
          </cell>
          <cell r="C600" t="str">
            <v>Boca BSTC D=0,80 m - esc=30 AC/BC/PC</v>
          </cell>
          <cell r="D600" t="str">
            <v>und</v>
          </cell>
          <cell r="H600" t="str">
            <v>DNIT 023/2004-ES</v>
          </cell>
        </row>
        <row r="601">
          <cell r="A601" t="str">
            <v>2 S 04 101 63</v>
          </cell>
          <cell r="B601" t="str">
            <v>-</v>
          </cell>
          <cell r="C601" t="str">
            <v>Boca BSTC D=1,00 m - esc=30 AC/BC/PC</v>
          </cell>
          <cell r="D601" t="str">
            <v>und</v>
          </cell>
          <cell r="H601" t="str">
            <v>DNIT 023/2004-ES</v>
          </cell>
        </row>
        <row r="602">
          <cell r="A602" t="str">
            <v>2 S 04 101 64</v>
          </cell>
          <cell r="B602" t="str">
            <v>-</v>
          </cell>
          <cell r="C602" t="str">
            <v>Boca BSTC D=1,20 m - esc=30 AC/BC/PC</v>
          </cell>
          <cell r="D602" t="str">
            <v>und</v>
          </cell>
          <cell r="H602" t="str">
            <v>DNIT 023/2004-ES</v>
          </cell>
        </row>
        <row r="603">
          <cell r="A603" t="str">
            <v>2 S 04 101 65</v>
          </cell>
          <cell r="B603" t="str">
            <v>-</v>
          </cell>
          <cell r="C603" t="str">
            <v>Boca BSTC D=1,50 m - esc=30 AC/BC/PC</v>
          </cell>
          <cell r="D603" t="str">
            <v>und</v>
          </cell>
          <cell r="H603" t="str">
            <v>DNIT 023/2004-ES</v>
          </cell>
        </row>
        <row r="604">
          <cell r="A604" t="str">
            <v>2 S 04 101 66</v>
          </cell>
          <cell r="B604" t="str">
            <v>-</v>
          </cell>
          <cell r="C604" t="str">
            <v>Boca BSTC D=0,60 m - esc=45 AC/BC/PC</v>
          </cell>
          <cell r="D604" t="str">
            <v>und</v>
          </cell>
          <cell r="H604" t="str">
            <v>DNIT 023/2004-ES</v>
          </cell>
        </row>
        <row r="605">
          <cell r="A605" t="str">
            <v>2 S 04 101 67</v>
          </cell>
          <cell r="B605" t="str">
            <v>-</v>
          </cell>
          <cell r="C605" t="str">
            <v>Boca BSTC D=0,80 m - esc=45 AC/BC/PC</v>
          </cell>
          <cell r="D605" t="str">
            <v>und</v>
          </cell>
          <cell r="H605" t="str">
            <v>DNIT 023/2004-ES</v>
          </cell>
        </row>
        <row r="606">
          <cell r="A606" t="str">
            <v>2 S 04 101 68</v>
          </cell>
          <cell r="B606" t="str">
            <v>-</v>
          </cell>
          <cell r="C606" t="str">
            <v>Boca BSTC D=1,00 m - esc=45 AC/BC/PC</v>
          </cell>
          <cell r="D606" t="str">
            <v>und</v>
          </cell>
          <cell r="H606" t="str">
            <v>DNIT 023/2004-ES</v>
          </cell>
        </row>
        <row r="607">
          <cell r="A607" t="str">
            <v>2 S 04 101 69</v>
          </cell>
          <cell r="B607" t="str">
            <v>-</v>
          </cell>
          <cell r="C607" t="str">
            <v>Boca BSTC D=1,20 m - esc=45 AC/BC/PC</v>
          </cell>
          <cell r="D607" t="str">
            <v>und</v>
          </cell>
          <cell r="H607" t="str">
            <v>DNIT 023/2004-ES</v>
          </cell>
        </row>
        <row r="608">
          <cell r="A608" t="str">
            <v>2 S 04 101 70</v>
          </cell>
          <cell r="B608" t="str">
            <v>-</v>
          </cell>
          <cell r="C608" t="str">
            <v>Boca BSTC D=1,50 m - esc=45 AC/BC/PC</v>
          </cell>
          <cell r="D608" t="str">
            <v>und</v>
          </cell>
          <cell r="H608" t="str">
            <v>DNIT 023/2004-ES</v>
          </cell>
        </row>
        <row r="609">
          <cell r="A609" t="str">
            <v>2 S 04 110 01</v>
          </cell>
          <cell r="B609" t="str">
            <v>-</v>
          </cell>
          <cell r="C609" t="str">
            <v>Corpo BDTC D=1,00m</v>
          </cell>
          <cell r="D609" t="str">
            <v>m</v>
          </cell>
          <cell r="H609" t="str">
            <v>DNIT 023/2004-ES</v>
          </cell>
        </row>
        <row r="610">
          <cell r="A610" t="str">
            <v>2 S 04 110 02</v>
          </cell>
          <cell r="B610" t="str">
            <v>-</v>
          </cell>
          <cell r="C610" t="str">
            <v>Corpo BDTC D=1,20m</v>
          </cell>
          <cell r="D610" t="str">
            <v>m</v>
          </cell>
          <cell r="H610" t="str">
            <v>DNIT 023/2004-ES</v>
          </cell>
        </row>
        <row r="611">
          <cell r="A611" t="str">
            <v>2 S 04 110 03</v>
          </cell>
          <cell r="B611" t="str">
            <v>-</v>
          </cell>
          <cell r="C611" t="str">
            <v>Corpo BDTC D=1,50m</v>
          </cell>
          <cell r="D611" t="str">
            <v>m</v>
          </cell>
          <cell r="H611" t="str">
            <v>DNIT 023/2004-ES</v>
          </cell>
        </row>
        <row r="612">
          <cell r="A612" t="str">
            <v>2 S 04 110 51</v>
          </cell>
          <cell r="B612" t="str">
            <v>-</v>
          </cell>
          <cell r="C612" t="str">
            <v>Corpo BDTC D=1,00 m AC/BC/PC</v>
          </cell>
          <cell r="D612" t="str">
            <v>m</v>
          </cell>
          <cell r="H612" t="str">
            <v>DNIT 023/2004-ES</v>
          </cell>
        </row>
        <row r="613">
          <cell r="A613" t="str">
            <v>2 S 04 110 52</v>
          </cell>
          <cell r="B613" t="str">
            <v>-</v>
          </cell>
          <cell r="C613" t="str">
            <v>Corpo BDTC D=1,20 m AC/BC/PC</v>
          </cell>
          <cell r="D613" t="str">
            <v>m</v>
          </cell>
          <cell r="H613" t="str">
            <v>DNIT 023/2004-ES</v>
          </cell>
        </row>
        <row r="614">
          <cell r="A614" t="str">
            <v>2 S 04 110 53</v>
          </cell>
          <cell r="B614" t="str">
            <v>-</v>
          </cell>
          <cell r="C614" t="str">
            <v>Corpo BDTC D=1,50 m AC/BC/PC</v>
          </cell>
          <cell r="D614" t="str">
            <v>m</v>
          </cell>
          <cell r="H614" t="str">
            <v>DNIT 023/2004-ES</v>
          </cell>
        </row>
        <row r="615">
          <cell r="A615" t="str">
            <v>2 S 04 111 01</v>
          </cell>
          <cell r="B615" t="str">
            <v>-</v>
          </cell>
          <cell r="C615" t="str">
            <v>Boca BDTC D=1,00m normal</v>
          </cell>
          <cell r="D615" t="str">
            <v>und</v>
          </cell>
          <cell r="H615" t="str">
            <v>DNIT 023/2004-ES</v>
          </cell>
        </row>
        <row r="616">
          <cell r="A616" t="str">
            <v>2 S 04 111 02</v>
          </cell>
          <cell r="B616" t="str">
            <v>-</v>
          </cell>
          <cell r="C616" t="str">
            <v>Boca BDTC D=1,20m normal</v>
          </cell>
          <cell r="D616" t="str">
            <v>und</v>
          </cell>
          <cell r="H616" t="str">
            <v>DNIT 023/2004-ES</v>
          </cell>
        </row>
        <row r="617">
          <cell r="A617" t="str">
            <v>2 S 04 111 03</v>
          </cell>
          <cell r="B617" t="str">
            <v>-</v>
          </cell>
          <cell r="C617" t="str">
            <v>Boca BDTC D=1,50m normal</v>
          </cell>
          <cell r="D617" t="str">
            <v>und</v>
          </cell>
          <cell r="H617" t="str">
            <v>DNIT 023/2004-ES</v>
          </cell>
        </row>
        <row r="618">
          <cell r="A618" t="str">
            <v>2 S 04 111 05</v>
          </cell>
          <cell r="B618" t="str">
            <v>-</v>
          </cell>
          <cell r="C618" t="str">
            <v>Boca BDTC D=1,00 m - esc.=15</v>
          </cell>
          <cell r="D618" t="str">
            <v>und</v>
          </cell>
          <cell r="H618" t="str">
            <v>DNIT 023/2004-ES</v>
          </cell>
        </row>
        <row r="619">
          <cell r="A619" t="str">
            <v>2 S 04 111 06</v>
          </cell>
          <cell r="B619" t="str">
            <v>-</v>
          </cell>
          <cell r="C619" t="str">
            <v>Boca BDTC D=1,20 m - esc.=15</v>
          </cell>
          <cell r="D619" t="str">
            <v>und</v>
          </cell>
          <cell r="H619" t="str">
            <v>DNIT 023/2004-ES</v>
          </cell>
        </row>
        <row r="620">
          <cell r="A620" t="str">
            <v>2 S 04 111 07</v>
          </cell>
          <cell r="B620" t="str">
            <v>-</v>
          </cell>
          <cell r="C620" t="str">
            <v>Boca BDTC D=1,50 m - esc.=15</v>
          </cell>
          <cell r="D620" t="str">
            <v>und</v>
          </cell>
          <cell r="H620" t="str">
            <v>DNIT 023/2004-ES</v>
          </cell>
        </row>
        <row r="621">
          <cell r="A621" t="str">
            <v>2 S 04 111 08</v>
          </cell>
          <cell r="B621" t="str">
            <v>-</v>
          </cell>
          <cell r="C621" t="str">
            <v>Boca BDTC D=1,00 - esc.=30</v>
          </cell>
          <cell r="D621" t="str">
            <v>und</v>
          </cell>
          <cell r="H621" t="str">
            <v>DNIT 023/2004-ES</v>
          </cell>
        </row>
        <row r="622">
          <cell r="A622" t="str">
            <v>2 S 04 111 09</v>
          </cell>
          <cell r="B622" t="str">
            <v>-</v>
          </cell>
          <cell r="C622" t="str">
            <v>Boca BDTC D=1,20 m - esc.=30</v>
          </cell>
          <cell r="D622" t="str">
            <v>und</v>
          </cell>
          <cell r="H622" t="str">
            <v>DNIT 023/2004-ES</v>
          </cell>
        </row>
        <row r="623">
          <cell r="A623" t="str">
            <v>2 S 04 111 10</v>
          </cell>
          <cell r="B623" t="str">
            <v>-</v>
          </cell>
          <cell r="C623" t="str">
            <v>Boca BDTC D=1,50 m - esc.=30</v>
          </cell>
          <cell r="D623" t="str">
            <v>und</v>
          </cell>
          <cell r="H623" t="str">
            <v>DNIT 023/2004-ES</v>
          </cell>
        </row>
        <row r="624">
          <cell r="A624" t="str">
            <v>2 S 04 111 11</v>
          </cell>
          <cell r="B624" t="str">
            <v>-</v>
          </cell>
          <cell r="C624" t="str">
            <v>Boca BDTC D=1,00 m - esc.=45</v>
          </cell>
          <cell r="D624" t="str">
            <v>und</v>
          </cell>
          <cell r="H624" t="str">
            <v>DNIT 023/2004-ES</v>
          </cell>
        </row>
        <row r="625">
          <cell r="A625" t="str">
            <v>2 S 04 111 12</v>
          </cell>
          <cell r="B625" t="str">
            <v>-</v>
          </cell>
          <cell r="C625" t="str">
            <v>Boca BDTC D=1,20 m - esc.=45</v>
          </cell>
          <cell r="D625" t="str">
            <v>und</v>
          </cell>
          <cell r="H625" t="str">
            <v>DNIT 023/2004-ES</v>
          </cell>
        </row>
        <row r="626">
          <cell r="A626" t="str">
            <v>2 S 04 111 13</v>
          </cell>
          <cell r="B626" t="str">
            <v>-</v>
          </cell>
          <cell r="C626" t="str">
            <v>Boca BDTC D=1,50 m - esc.=45</v>
          </cell>
          <cell r="D626" t="str">
            <v>und</v>
          </cell>
          <cell r="H626" t="str">
            <v>DNIT 023/2004-ES</v>
          </cell>
        </row>
        <row r="627">
          <cell r="A627" t="str">
            <v>2 S 04 111 51</v>
          </cell>
          <cell r="B627" t="str">
            <v>-</v>
          </cell>
          <cell r="C627" t="str">
            <v>Boca BDTC D=1,00 m normal AC/BC/PC</v>
          </cell>
          <cell r="D627" t="str">
            <v>und</v>
          </cell>
          <cell r="H627" t="str">
            <v>DNIT 023/2004-ES</v>
          </cell>
        </row>
        <row r="628">
          <cell r="A628" t="str">
            <v>2 S 04 111 52</v>
          </cell>
          <cell r="B628" t="str">
            <v>-</v>
          </cell>
          <cell r="C628" t="str">
            <v>Boca BDTC D=1,20 m normal AC/BC/PC</v>
          </cell>
          <cell r="D628" t="str">
            <v>und</v>
          </cell>
          <cell r="H628" t="str">
            <v>DNIT 023/2004-ES</v>
          </cell>
        </row>
        <row r="629">
          <cell r="A629" t="str">
            <v>2 S 04 111 53</v>
          </cell>
          <cell r="B629" t="str">
            <v>-</v>
          </cell>
          <cell r="C629" t="str">
            <v>Boca BDTC D=1,50 m normal AC/BC/PC</v>
          </cell>
          <cell r="D629" t="str">
            <v>und</v>
          </cell>
          <cell r="H629" t="str">
            <v>DNIT 023/2004-ES</v>
          </cell>
        </row>
        <row r="630">
          <cell r="A630" t="str">
            <v>2 S 04 111 55</v>
          </cell>
          <cell r="B630" t="str">
            <v>-</v>
          </cell>
          <cell r="C630" t="str">
            <v>Boca BDTC D=1,00 m - esc=15 AC/BC/PC</v>
          </cell>
          <cell r="D630" t="str">
            <v>und</v>
          </cell>
          <cell r="H630" t="str">
            <v>DNIT 023/2004-ES</v>
          </cell>
        </row>
        <row r="631">
          <cell r="A631" t="str">
            <v>2 S 04 111 56</v>
          </cell>
          <cell r="B631" t="str">
            <v>-</v>
          </cell>
          <cell r="C631" t="str">
            <v>Boca BDTC D=1,20 m - esc=15 AC/BC/PC</v>
          </cell>
          <cell r="D631" t="str">
            <v>und</v>
          </cell>
          <cell r="H631" t="str">
            <v>DNIT 023/2004-ES</v>
          </cell>
        </row>
        <row r="632">
          <cell r="A632" t="str">
            <v>2 S 04 111 57</v>
          </cell>
          <cell r="B632" t="str">
            <v>-</v>
          </cell>
          <cell r="C632" t="str">
            <v>Boca BDTC D=1,50 m - esc=15 AC/BC/PC</v>
          </cell>
          <cell r="D632" t="str">
            <v>und</v>
          </cell>
          <cell r="H632" t="str">
            <v>DNIT 023/2004-ES</v>
          </cell>
        </row>
        <row r="633">
          <cell r="A633" t="str">
            <v>2 S 04 111 58</v>
          </cell>
          <cell r="B633" t="str">
            <v>-</v>
          </cell>
          <cell r="C633" t="str">
            <v>Boca BDTC D=1,00 m - esc=30 AC/BC/PC</v>
          </cell>
          <cell r="D633" t="str">
            <v>und</v>
          </cell>
          <cell r="H633" t="str">
            <v>DNIT 023/2004-ES</v>
          </cell>
        </row>
        <row r="634">
          <cell r="A634" t="str">
            <v>2 S 04 111 59</v>
          </cell>
          <cell r="B634" t="str">
            <v>-</v>
          </cell>
          <cell r="C634" t="str">
            <v>Boca BDTC D=1,20 m - esc=30 AC/BC/PC</v>
          </cell>
          <cell r="D634" t="str">
            <v>und</v>
          </cell>
          <cell r="H634" t="str">
            <v>DNIT 023/2004-ES</v>
          </cell>
        </row>
        <row r="635">
          <cell r="A635" t="str">
            <v>2 S 04 111 60</v>
          </cell>
          <cell r="B635" t="str">
            <v>-</v>
          </cell>
          <cell r="C635" t="str">
            <v>Boca BDTC D=1,50 m - esc=30 AC/BC/PC</v>
          </cell>
          <cell r="D635" t="str">
            <v>und</v>
          </cell>
          <cell r="H635" t="str">
            <v>DNIT 023/2004-ES</v>
          </cell>
        </row>
        <row r="636">
          <cell r="A636" t="str">
            <v>2 S 04 111 61</v>
          </cell>
          <cell r="B636" t="str">
            <v>-</v>
          </cell>
          <cell r="C636" t="str">
            <v>Boca BDTC D=1,00 m - esc=45 AC/BC/PC</v>
          </cell>
          <cell r="D636" t="str">
            <v>und</v>
          </cell>
          <cell r="H636" t="str">
            <v>DNIT 023/2004-ES</v>
          </cell>
        </row>
        <row r="637">
          <cell r="A637" t="str">
            <v>2 S 04 111 62</v>
          </cell>
          <cell r="B637" t="str">
            <v>-</v>
          </cell>
          <cell r="C637" t="str">
            <v>Boca BDTC D=1,20 m - esc=45 AC/BC/PC</v>
          </cell>
          <cell r="D637" t="str">
            <v>und</v>
          </cell>
          <cell r="H637" t="str">
            <v>DNIT 023/2004-ES</v>
          </cell>
        </row>
        <row r="638">
          <cell r="A638" t="str">
            <v>2 S 04 111 63</v>
          </cell>
          <cell r="B638" t="str">
            <v>-</v>
          </cell>
          <cell r="C638" t="str">
            <v>Boca BDTC D=1,50 m - esc=45 AC/BC/PC</v>
          </cell>
          <cell r="D638" t="str">
            <v>und</v>
          </cell>
          <cell r="H638" t="str">
            <v>DNIT 023/2004-ES</v>
          </cell>
        </row>
        <row r="639">
          <cell r="A639" t="str">
            <v>2 S 04 120 01</v>
          </cell>
          <cell r="B639" t="str">
            <v>-</v>
          </cell>
          <cell r="C639" t="str">
            <v>Corpo BTTC D=1,00m</v>
          </cell>
          <cell r="D639" t="str">
            <v>m</v>
          </cell>
          <cell r="H639" t="str">
            <v>DNIT 023/2004-ES</v>
          </cell>
        </row>
        <row r="640">
          <cell r="A640" t="str">
            <v>2 S 04 120 02</v>
          </cell>
          <cell r="B640" t="str">
            <v>-</v>
          </cell>
          <cell r="C640" t="str">
            <v>Corpo BTTC D=1,20m</v>
          </cell>
          <cell r="D640" t="str">
            <v>m</v>
          </cell>
          <cell r="H640" t="str">
            <v>DNIT 023/2004-ES</v>
          </cell>
        </row>
        <row r="641">
          <cell r="A641" t="str">
            <v>2 S 04 120 03</v>
          </cell>
          <cell r="B641" t="str">
            <v>-</v>
          </cell>
          <cell r="C641" t="str">
            <v>Corpo BTTC D=1,50m</v>
          </cell>
          <cell r="D641" t="str">
            <v>m</v>
          </cell>
          <cell r="H641" t="str">
            <v>DNIT 023/2004-ES</v>
          </cell>
        </row>
        <row r="642">
          <cell r="A642" t="str">
            <v>2 S 04 120 51</v>
          </cell>
          <cell r="B642" t="str">
            <v>-</v>
          </cell>
          <cell r="C642" t="str">
            <v>Corpo BTTC D=1,00 m AC/BC/PC</v>
          </cell>
          <cell r="D642" t="str">
            <v>m</v>
          </cell>
          <cell r="H642" t="str">
            <v>DNIT 023/2004-ES</v>
          </cell>
        </row>
        <row r="643">
          <cell r="A643" t="str">
            <v>2 S 04 120 52</v>
          </cell>
          <cell r="B643" t="str">
            <v>-</v>
          </cell>
          <cell r="C643" t="str">
            <v>Corpo BTTC D=1,20 m AC/BC/PC</v>
          </cell>
          <cell r="D643" t="str">
            <v>m</v>
          </cell>
          <cell r="H643" t="str">
            <v>DNIT 023/2004-ES</v>
          </cell>
        </row>
        <row r="644">
          <cell r="A644" t="str">
            <v>2 S 04 120 53</v>
          </cell>
          <cell r="B644" t="str">
            <v>-</v>
          </cell>
          <cell r="C644" t="str">
            <v>Corpo BTTC D=1,50 m AC/BC/PC</v>
          </cell>
          <cell r="D644" t="str">
            <v>m</v>
          </cell>
          <cell r="H644" t="str">
            <v>DNIT 023/2004-ES</v>
          </cell>
        </row>
        <row r="645">
          <cell r="A645" t="str">
            <v>2 S 04 121 01</v>
          </cell>
          <cell r="B645" t="str">
            <v>-</v>
          </cell>
          <cell r="C645" t="str">
            <v>Boca BTTC D=1,00m normal</v>
          </cell>
          <cell r="D645" t="str">
            <v>und</v>
          </cell>
          <cell r="H645" t="str">
            <v>DNIT 023/2004-ES</v>
          </cell>
        </row>
        <row r="646">
          <cell r="A646" t="str">
            <v>2 S 04 121 02</v>
          </cell>
          <cell r="B646" t="str">
            <v>-</v>
          </cell>
          <cell r="C646" t="str">
            <v>Boca BTTC D=1,20m normal</v>
          </cell>
          <cell r="D646" t="str">
            <v>und</v>
          </cell>
          <cell r="H646" t="str">
            <v>DNIT 023/2004-ES</v>
          </cell>
        </row>
        <row r="647">
          <cell r="A647" t="str">
            <v>2 S 04 121 03</v>
          </cell>
          <cell r="B647" t="str">
            <v>-</v>
          </cell>
          <cell r="C647" t="str">
            <v>Boca BTTC D=1,50m normal</v>
          </cell>
          <cell r="D647" t="str">
            <v>und</v>
          </cell>
          <cell r="H647" t="str">
            <v>DNIT 023/2004-ES</v>
          </cell>
        </row>
        <row r="648">
          <cell r="A648" t="str">
            <v>2 S 04 121 04</v>
          </cell>
          <cell r="B648" t="str">
            <v>-</v>
          </cell>
          <cell r="C648" t="str">
            <v>Boca BTTC D=1,00 m - esc.=15</v>
          </cell>
          <cell r="D648" t="str">
            <v>und</v>
          </cell>
          <cell r="H648" t="str">
            <v>DNIT 023/2004-ES</v>
          </cell>
        </row>
        <row r="649">
          <cell r="A649" t="str">
            <v>2 S 04 121 05</v>
          </cell>
          <cell r="B649" t="str">
            <v>-</v>
          </cell>
          <cell r="C649" t="str">
            <v>Boca BTTC D=1,20 m - esc.=15</v>
          </cell>
          <cell r="D649" t="str">
            <v>und</v>
          </cell>
          <cell r="H649" t="str">
            <v>DNIT 023/2004-ES</v>
          </cell>
        </row>
        <row r="650">
          <cell r="A650" t="str">
            <v>2 S 04 121 06</v>
          </cell>
          <cell r="B650" t="str">
            <v>-</v>
          </cell>
          <cell r="C650" t="str">
            <v>Boca BTTC D=1,50 m - esc.=15</v>
          </cell>
          <cell r="D650" t="str">
            <v>und</v>
          </cell>
          <cell r="H650" t="str">
            <v>DNIT 023/2004-ES</v>
          </cell>
        </row>
        <row r="651">
          <cell r="A651" t="str">
            <v>2 S 04 121 07</v>
          </cell>
          <cell r="B651" t="str">
            <v>-</v>
          </cell>
          <cell r="C651" t="str">
            <v>Boca BTTC D=1,00 m - esc.=30</v>
          </cell>
          <cell r="D651" t="str">
            <v>und</v>
          </cell>
          <cell r="H651" t="str">
            <v>DNIT 023/2004-ES</v>
          </cell>
        </row>
        <row r="652">
          <cell r="A652" t="str">
            <v>2 S 04 121 08</v>
          </cell>
          <cell r="B652" t="str">
            <v>-</v>
          </cell>
          <cell r="C652" t="str">
            <v>Boca BTTC D=1,20 m - esc.=30</v>
          </cell>
          <cell r="D652" t="str">
            <v>und</v>
          </cell>
          <cell r="H652" t="str">
            <v>DNIT 023/2004-ES</v>
          </cell>
        </row>
        <row r="653">
          <cell r="A653" t="str">
            <v>2 S 04 121 09</v>
          </cell>
          <cell r="B653" t="str">
            <v>-</v>
          </cell>
          <cell r="C653" t="str">
            <v>Boca BTTC D=1,50 m - esc.=30</v>
          </cell>
          <cell r="D653" t="str">
            <v>und</v>
          </cell>
          <cell r="H653" t="str">
            <v>DNIT 023/2004-ES</v>
          </cell>
        </row>
        <row r="654">
          <cell r="A654" t="str">
            <v>2 S 04 121 10</v>
          </cell>
          <cell r="B654" t="str">
            <v>-</v>
          </cell>
          <cell r="C654" t="str">
            <v>Boca BTTC D=1,00 m - esc.=45</v>
          </cell>
          <cell r="D654" t="str">
            <v>und</v>
          </cell>
          <cell r="H654" t="str">
            <v>DNIT 023/2004-ES</v>
          </cell>
        </row>
        <row r="655">
          <cell r="A655" t="str">
            <v>2 S 04 121 11</v>
          </cell>
          <cell r="B655" t="str">
            <v>-</v>
          </cell>
          <cell r="C655" t="str">
            <v>Boca BTTC D=1,20 m - esc.=45</v>
          </cell>
          <cell r="D655" t="str">
            <v>und</v>
          </cell>
          <cell r="H655" t="str">
            <v>DNIT 023/2004-ES</v>
          </cell>
        </row>
        <row r="656">
          <cell r="A656" t="str">
            <v>2 S 04 121 12</v>
          </cell>
          <cell r="B656" t="str">
            <v>-</v>
          </cell>
          <cell r="C656" t="str">
            <v>Boca BTTC D=1,50 m - esc.=45</v>
          </cell>
          <cell r="D656" t="str">
            <v>und</v>
          </cell>
          <cell r="H656" t="str">
            <v>DNIT 023/2004-ES</v>
          </cell>
        </row>
        <row r="657">
          <cell r="A657" t="str">
            <v>2 S 04 121 51</v>
          </cell>
          <cell r="B657" t="str">
            <v>-</v>
          </cell>
          <cell r="C657" t="str">
            <v>Boca BTTC D=1,00 m normal AC/BC/PC</v>
          </cell>
          <cell r="D657" t="str">
            <v>und</v>
          </cell>
          <cell r="H657" t="str">
            <v>DNIT 023/2004-ES</v>
          </cell>
        </row>
        <row r="658">
          <cell r="A658" t="str">
            <v>2 S 04 121 52</v>
          </cell>
          <cell r="B658" t="str">
            <v>-</v>
          </cell>
          <cell r="C658" t="str">
            <v>Boca BTTC D=1,20 m normal AC/BC/PC</v>
          </cell>
          <cell r="D658" t="str">
            <v>und</v>
          </cell>
          <cell r="H658" t="str">
            <v>DNIT 023/2004-ES</v>
          </cell>
        </row>
        <row r="659">
          <cell r="A659" t="str">
            <v>2 S 04 121 53</v>
          </cell>
          <cell r="B659" t="str">
            <v>-</v>
          </cell>
          <cell r="C659" t="str">
            <v>Boca BTTC D=1,50 m normal AC/BC/PC</v>
          </cell>
          <cell r="D659" t="str">
            <v>und</v>
          </cell>
          <cell r="H659" t="str">
            <v>DNIT 023/2004-ES</v>
          </cell>
        </row>
        <row r="660">
          <cell r="A660" t="str">
            <v>2 S 04 121 54</v>
          </cell>
          <cell r="B660" t="str">
            <v>-</v>
          </cell>
          <cell r="C660" t="str">
            <v>Boca BTTC D=1,00 m - esc=15 AC/BC/PC</v>
          </cell>
          <cell r="D660" t="str">
            <v>und</v>
          </cell>
          <cell r="H660" t="str">
            <v>DNIT 023/2004-ES</v>
          </cell>
        </row>
        <row r="661">
          <cell r="A661" t="str">
            <v>2 S 04 121 55</v>
          </cell>
          <cell r="B661" t="str">
            <v>-</v>
          </cell>
          <cell r="C661" t="str">
            <v>Boca BTTC D=1,20 m - esc=15 AC/BC/PC</v>
          </cell>
          <cell r="D661" t="str">
            <v>und</v>
          </cell>
          <cell r="H661" t="str">
            <v>DNIT 023/2004-ES</v>
          </cell>
        </row>
        <row r="662">
          <cell r="A662" t="str">
            <v>2 S 04 121 56</v>
          </cell>
          <cell r="B662" t="str">
            <v>-</v>
          </cell>
          <cell r="C662" t="str">
            <v>Boca BTTC D=1,50 m - esc=15 AC/BC/PC</v>
          </cell>
          <cell r="D662" t="str">
            <v>und</v>
          </cell>
          <cell r="H662" t="str">
            <v>DNIT 023/2004-ES</v>
          </cell>
        </row>
        <row r="663">
          <cell r="A663" t="str">
            <v>2 S 04 121 57</v>
          </cell>
          <cell r="B663" t="str">
            <v>-</v>
          </cell>
          <cell r="C663" t="str">
            <v>Boca BTTC D=1,00 m - esc=30 AC/BC/PC</v>
          </cell>
          <cell r="D663" t="str">
            <v>und</v>
          </cell>
          <cell r="H663" t="str">
            <v>DNIT 023/2004-ES</v>
          </cell>
        </row>
        <row r="664">
          <cell r="A664" t="str">
            <v>2 S 04 121 58</v>
          </cell>
          <cell r="B664" t="str">
            <v>-</v>
          </cell>
          <cell r="C664" t="str">
            <v>Boca BTTC D=1,20 m - esc=30 AC/BC/PC</v>
          </cell>
          <cell r="D664" t="str">
            <v>und</v>
          </cell>
          <cell r="H664" t="str">
            <v>DNIT 023/2004-ES</v>
          </cell>
        </row>
        <row r="665">
          <cell r="A665" t="str">
            <v>2 S 04 121 59</v>
          </cell>
          <cell r="B665" t="str">
            <v>-</v>
          </cell>
          <cell r="C665" t="str">
            <v>Boca BTTC D=1,50 m - esc=30 AC/BC/PC</v>
          </cell>
          <cell r="D665" t="str">
            <v>und</v>
          </cell>
          <cell r="H665" t="str">
            <v>DNIT 023/2004-ES</v>
          </cell>
        </row>
        <row r="666">
          <cell r="A666" t="str">
            <v>2 S 04 121 60</v>
          </cell>
          <cell r="B666" t="str">
            <v>-</v>
          </cell>
          <cell r="C666" t="str">
            <v>Boca BTTC D=1,00 m - esc=45 AC/BC/PC</v>
          </cell>
          <cell r="D666" t="str">
            <v>und</v>
          </cell>
          <cell r="H666" t="str">
            <v>DNIT 023/2004-ES</v>
          </cell>
        </row>
        <row r="667">
          <cell r="A667" t="str">
            <v>2 S 04 121 61</v>
          </cell>
          <cell r="B667" t="str">
            <v>-</v>
          </cell>
          <cell r="C667" t="str">
            <v>Boca BTTC D=1,20 m - esc=45 AC/BC/PC</v>
          </cell>
          <cell r="D667" t="str">
            <v>und</v>
          </cell>
          <cell r="H667" t="str">
            <v>DNIT 023/2004-ES</v>
          </cell>
        </row>
        <row r="668">
          <cell r="A668" t="str">
            <v>2 S 04 121 62</v>
          </cell>
          <cell r="B668" t="str">
            <v>-</v>
          </cell>
          <cell r="C668" t="str">
            <v>Boca BTTC D=1,50 m - esc=45 AC/BC/PC</v>
          </cell>
          <cell r="D668" t="str">
            <v>und</v>
          </cell>
          <cell r="H668" t="str">
            <v>DNIT 023/2004-ES</v>
          </cell>
        </row>
        <row r="669">
          <cell r="A669" t="str">
            <v>2 S 04 200 01</v>
          </cell>
          <cell r="B669" t="str">
            <v>-</v>
          </cell>
          <cell r="C669" t="str">
            <v>Corpo BSCC 1,50 x 1,50 m alt. 0 a 1,00 m</v>
          </cell>
          <cell r="D669" t="str">
            <v>und</v>
          </cell>
          <cell r="H669" t="str">
            <v>DNIT 025/2004-ES</v>
          </cell>
        </row>
        <row r="670">
          <cell r="A670" t="str">
            <v>2 S 04 200 02</v>
          </cell>
          <cell r="B670" t="str">
            <v>-</v>
          </cell>
          <cell r="C670" t="str">
            <v>Corpo BSCC 2,00 x 2,00 m alt. 0 a 1,00 m</v>
          </cell>
          <cell r="D670" t="str">
            <v>und</v>
          </cell>
          <cell r="H670" t="str">
            <v>DNIT 025/2004-ES</v>
          </cell>
        </row>
        <row r="671">
          <cell r="A671" t="str">
            <v>2 S 04 200 03</v>
          </cell>
          <cell r="B671" t="str">
            <v>-</v>
          </cell>
          <cell r="C671" t="str">
            <v>Corpo BSCC 2,50 x 2,50 m alt. 0 a 1,00 m</v>
          </cell>
          <cell r="D671" t="str">
            <v>m</v>
          </cell>
          <cell r="H671" t="str">
            <v>DNIT 025/2004-ES</v>
          </cell>
        </row>
        <row r="672">
          <cell r="A672" t="str">
            <v>2 S 04 200 04</v>
          </cell>
          <cell r="B672" t="str">
            <v>-</v>
          </cell>
          <cell r="C672" t="str">
            <v>Corpo BSCC 3,00 x 3,00 m alt. 0 a 1,00 m</v>
          </cell>
          <cell r="D672" t="str">
            <v>m</v>
          </cell>
          <cell r="H672" t="str">
            <v>DNIT 025/2004-ES</v>
          </cell>
        </row>
        <row r="673">
          <cell r="A673" t="str">
            <v>2 S 04 200 05</v>
          </cell>
          <cell r="B673" t="str">
            <v>-</v>
          </cell>
          <cell r="C673" t="str">
            <v>Corpo BSCC 1,50 x 1,50 m alt. 1,00 a 2,50 m</v>
          </cell>
          <cell r="D673" t="str">
            <v>m</v>
          </cell>
          <cell r="H673" t="str">
            <v>DNIT 025/2004-ES</v>
          </cell>
        </row>
        <row r="674">
          <cell r="A674" t="str">
            <v>2 S 04 200 06</v>
          </cell>
          <cell r="B674" t="str">
            <v>-</v>
          </cell>
          <cell r="C674" t="str">
            <v>Corpo BSCC 2,00 x 2,00 m alt. 1,00 a 2,50 m</v>
          </cell>
          <cell r="D674" t="str">
            <v>m</v>
          </cell>
          <cell r="H674" t="str">
            <v>DNIT 025/2004-ES</v>
          </cell>
        </row>
        <row r="675">
          <cell r="A675" t="str">
            <v>2 S 04 200 07</v>
          </cell>
          <cell r="B675" t="str">
            <v>-</v>
          </cell>
          <cell r="C675" t="str">
            <v>Corpo BSCC 2,50 x 2,50 m alt. 1,00 a 2,50 m</v>
          </cell>
          <cell r="D675" t="str">
            <v>m</v>
          </cell>
          <cell r="H675" t="str">
            <v>DNIT 025/2004-ES</v>
          </cell>
        </row>
        <row r="676">
          <cell r="A676" t="str">
            <v>2 S 04 200 08</v>
          </cell>
          <cell r="B676" t="str">
            <v>-</v>
          </cell>
          <cell r="C676" t="str">
            <v>Corpo BSCC 3,00 x 3,00 m alt. 1,00 a 2,50 m</v>
          </cell>
          <cell r="D676" t="str">
            <v>m</v>
          </cell>
          <cell r="H676" t="str">
            <v>DNIT 025/2004-ES</v>
          </cell>
        </row>
        <row r="677">
          <cell r="A677" t="str">
            <v>2 S 04 200 09</v>
          </cell>
          <cell r="B677" t="str">
            <v>-</v>
          </cell>
          <cell r="C677" t="str">
            <v>Corpo BSCC 1,50 x 1,50 m alt. 2,50 a 5,00 m</v>
          </cell>
          <cell r="D677" t="str">
            <v>m</v>
          </cell>
          <cell r="H677" t="str">
            <v>DNIT 025/2004-ES</v>
          </cell>
        </row>
        <row r="678">
          <cell r="A678" t="str">
            <v>2 S 04 200 10</v>
          </cell>
          <cell r="B678" t="str">
            <v>-</v>
          </cell>
          <cell r="C678" t="str">
            <v>Corpo BSCC 2,00 x 2,00 m alt. 2,50 a 5,00 m</v>
          </cell>
          <cell r="D678" t="str">
            <v>m</v>
          </cell>
          <cell r="H678" t="str">
            <v>DNIT 025/2004-ES</v>
          </cell>
        </row>
        <row r="679">
          <cell r="A679" t="str">
            <v>2 S 04 200 11</v>
          </cell>
          <cell r="B679" t="str">
            <v>-</v>
          </cell>
          <cell r="C679" t="str">
            <v>Corpo BSCC 2,50 x 2,50 m alt. 2,50 a 5,00 m</v>
          </cell>
          <cell r="D679" t="str">
            <v>m</v>
          </cell>
          <cell r="H679" t="str">
            <v>DNIT 025/2004-ES</v>
          </cell>
        </row>
        <row r="680">
          <cell r="A680" t="str">
            <v>2 S 04 200 12</v>
          </cell>
          <cell r="B680" t="str">
            <v>-</v>
          </cell>
          <cell r="C680" t="str">
            <v>Corpo BSCC 3,00 x 3,00 m alt. 2,50 a 5,00 m</v>
          </cell>
          <cell r="D680" t="str">
            <v>m</v>
          </cell>
          <cell r="H680" t="str">
            <v>DNIT 025/2004-ES</v>
          </cell>
        </row>
        <row r="681">
          <cell r="A681" t="str">
            <v>2 S 04 200 13</v>
          </cell>
          <cell r="B681" t="str">
            <v>-</v>
          </cell>
          <cell r="C681" t="str">
            <v>Corpo BSCC 1,50 x 1,50 m alt. 5,00 a 7,50 m</v>
          </cell>
          <cell r="D681" t="str">
            <v>m</v>
          </cell>
          <cell r="H681" t="str">
            <v>DNIT 025/2004-ES</v>
          </cell>
        </row>
        <row r="682">
          <cell r="A682" t="str">
            <v>2 S 04 200 14</v>
          </cell>
          <cell r="B682" t="str">
            <v>-</v>
          </cell>
          <cell r="C682" t="str">
            <v>Corpo BSCC 2,00 x 2,00 m alt. 5,00 a 7,50 m</v>
          </cell>
          <cell r="D682" t="str">
            <v>m</v>
          </cell>
          <cell r="H682" t="str">
            <v>DNIT 025/2004-ES</v>
          </cell>
        </row>
        <row r="683">
          <cell r="A683" t="str">
            <v>2 S 04 200 15</v>
          </cell>
          <cell r="B683" t="str">
            <v>-</v>
          </cell>
          <cell r="C683" t="str">
            <v>Corpo BSCC 2,50 x 2,50 m alt. 5,00 a 7,50 m</v>
          </cell>
          <cell r="D683" t="str">
            <v>m</v>
          </cell>
          <cell r="H683" t="str">
            <v>DNIT 025/2004-ES</v>
          </cell>
        </row>
        <row r="684">
          <cell r="A684" t="str">
            <v>2 S 04 200 16</v>
          </cell>
          <cell r="B684" t="str">
            <v>-</v>
          </cell>
          <cell r="C684" t="str">
            <v>Corpo BSCC 3,00 x 3,00 m alt. 5,00 a 7,50 m</v>
          </cell>
          <cell r="D684" t="str">
            <v>m</v>
          </cell>
          <cell r="H684" t="str">
            <v>DNIT 025/2004-ES</v>
          </cell>
        </row>
        <row r="685">
          <cell r="A685" t="str">
            <v>2 S 04 200 17</v>
          </cell>
          <cell r="B685" t="str">
            <v>-</v>
          </cell>
          <cell r="C685" t="str">
            <v>Corpo BSCC 1,50 x 1,50 m alt. 7,50 a 10,00 m</v>
          </cell>
          <cell r="D685" t="str">
            <v>m</v>
          </cell>
          <cell r="H685" t="str">
            <v>DNIT 025/2004-ES</v>
          </cell>
        </row>
        <row r="686">
          <cell r="A686" t="str">
            <v>2 S 04 200 18</v>
          </cell>
          <cell r="B686" t="str">
            <v>-</v>
          </cell>
          <cell r="C686" t="str">
            <v>Corpo BSCC 2,00 x 2,00 m alt. 7,50 a 10,00 m</v>
          </cell>
          <cell r="D686" t="str">
            <v>m</v>
          </cell>
          <cell r="H686" t="str">
            <v>DNIT 025/2004-ES</v>
          </cell>
        </row>
        <row r="687">
          <cell r="A687" t="str">
            <v>2 S 04 200 19</v>
          </cell>
          <cell r="B687" t="str">
            <v>-</v>
          </cell>
          <cell r="C687" t="str">
            <v>Corpo BSCC 2,50 x 2,50 m alt. 7,50 a 10,00 m</v>
          </cell>
          <cell r="D687" t="str">
            <v>m</v>
          </cell>
          <cell r="H687" t="str">
            <v>DNIT 025/2004-ES</v>
          </cell>
        </row>
        <row r="688">
          <cell r="A688" t="str">
            <v>2 S 04 200 20</v>
          </cell>
          <cell r="B688" t="str">
            <v>-</v>
          </cell>
          <cell r="C688" t="str">
            <v>Corpo BSCC 3,00 x 3,00 m alt. 7,50 a 10,00 m</v>
          </cell>
          <cell r="D688" t="str">
            <v>m</v>
          </cell>
          <cell r="H688" t="str">
            <v>DNIT 025/2004-ES</v>
          </cell>
        </row>
        <row r="689">
          <cell r="A689" t="str">
            <v>2 S 04 200 21</v>
          </cell>
          <cell r="B689" t="str">
            <v>-</v>
          </cell>
          <cell r="C689" t="str">
            <v>Corpo BSCC 1,50 x 1,50 m alt. 10,00 a 12,50 m</v>
          </cell>
          <cell r="D689" t="str">
            <v>m</v>
          </cell>
          <cell r="H689" t="str">
            <v>DNIT 025/2004-ES</v>
          </cell>
        </row>
        <row r="690">
          <cell r="A690" t="str">
            <v>2 S 04 200 22</v>
          </cell>
          <cell r="B690" t="str">
            <v>-</v>
          </cell>
          <cell r="C690" t="str">
            <v>Corpo BSCC 2,00 x 2,00 m alt. 10,00 a 12,50 m</v>
          </cell>
          <cell r="D690" t="str">
            <v>m</v>
          </cell>
          <cell r="H690" t="str">
            <v>DNIT 025/2004-ES</v>
          </cell>
        </row>
        <row r="691">
          <cell r="A691" t="str">
            <v>2 S 04 200 23</v>
          </cell>
          <cell r="B691" t="str">
            <v>-</v>
          </cell>
          <cell r="C691" t="str">
            <v>Corpo BSCC 2,50 x 2,50 m alt. 10,00 a 12,50 m</v>
          </cell>
          <cell r="D691" t="str">
            <v>m</v>
          </cell>
          <cell r="H691" t="str">
            <v>DNIT 025/2004-ES</v>
          </cell>
        </row>
        <row r="692">
          <cell r="A692" t="str">
            <v>2 S 04 200 24</v>
          </cell>
          <cell r="B692" t="str">
            <v>-</v>
          </cell>
          <cell r="C692" t="str">
            <v>Corpo BSCC 3,00 a 3,00 m alt. 10,00 a 12,50 m</v>
          </cell>
          <cell r="D692" t="str">
            <v>m</v>
          </cell>
          <cell r="H692" t="str">
            <v>DNIT 025/2004-ES</v>
          </cell>
        </row>
        <row r="693">
          <cell r="A693" t="str">
            <v>2 S 04 200 25</v>
          </cell>
          <cell r="B693" t="str">
            <v>-</v>
          </cell>
          <cell r="C693" t="str">
            <v>Corpo BSCC 1,50 x 1,50 m alt. 12,50 a 15,00 m</v>
          </cell>
          <cell r="D693" t="str">
            <v>m</v>
          </cell>
          <cell r="H693" t="str">
            <v>DNIT 025/2004-ES</v>
          </cell>
        </row>
        <row r="694">
          <cell r="A694" t="str">
            <v>2 S 04 200 26</v>
          </cell>
          <cell r="B694" t="str">
            <v>-</v>
          </cell>
          <cell r="C694" t="str">
            <v>Corpo BSCC 2,00 a 2,00 m alt. 12,50 a 15,00 m</v>
          </cell>
          <cell r="D694" t="str">
            <v>m</v>
          </cell>
          <cell r="H694" t="str">
            <v>DNIT 025/2004-ES</v>
          </cell>
        </row>
        <row r="695">
          <cell r="A695" t="str">
            <v>2 S 04 200 27</v>
          </cell>
          <cell r="B695" t="str">
            <v>-</v>
          </cell>
          <cell r="C695" t="str">
            <v>Corpo BSCC 2,50 x 2,50 m alt. 12,50 a 15,00 m</v>
          </cell>
          <cell r="D695" t="str">
            <v>m</v>
          </cell>
          <cell r="H695" t="str">
            <v>DNIT 025/2004-ES</v>
          </cell>
        </row>
        <row r="696">
          <cell r="A696" t="str">
            <v>2 S 04 200 28</v>
          </cell>
          <cell r="B696" t="str">
            <v>-</v>
          </cell>
          <cell r="C696" t="str">
            <v>Corpo BSCC 3,00 x 3,00 m alt. 12,50 a 15,00 m</v>
          </cell>
          <cell r="D696" t="str">
            <v>m</v>
          </cell>
          <cell r="H696" t="str">
            <v>DNIT 025/2004-ES</v>
          </cell>
        </row>
        <row r="697">
          <cell r="A697" t="str">
            <v>2 S 04 200 51</v>
          </cell>
          <cell r="B697" t="str">
            <v>-</v>
          </cell>
          <cell r="C697" t="str">
            <v>Corpo BSCC 1,50 x 1,50 m alt. 0 a 1,00 m AC/BC</v>
          </cell>
          <cell r="D697" t="str">
            <v>und</v>
          </cell>
          <cell r="H697" t="str">
            <v>DNIT 025/2004-ES</v>
          </cell>
        </row>
        <row r="698">
          <cell r="A698" t="str">
            <v>2 S 04 200 52</v>
          </cell>
          <cell r="B698" t="str">
            <v>-</v>
          </cell>
          <cell r="C698" t="str">
            <v>Corpo BSCC 2,00 x 2,00 m alt. 0 a 1,00 m AC/BC</v>
          </cell>
          <cell r="D698" t="str">
            <v>und</v>
          </cell>
          <cell r="H698" t="str">
            <v>DNIT 025/2004-ES</v>
          </cell>
        </row>
        <row r="699">
          <cell r="A699" t="str">
            <v>2 S 04 200 53</v>
          </cell>
          <cell r="B699" t="str">
            <v>-</v>
          </cell>
          <cell r="C699" t="str">
            <v>Corpo BSCC 2,50 x 2,50 m alt. 0 a 1,00 m AC/BC</v>
          </cell>
          <cell r="D699" t="str">
            <v>m</v>
          </cell>
          <cell r="H699" t="str">
            <v>DNIT 025/2004-ES</v>
          </cell>
        </row>
        <row r="700">
          <cell r="A700" t="str">
            <v>2 S 04 200 54</v>
          </cell>
          <cell r="B700" t="str">
            <v>-</v>
          </cell>
          <cell r="C700" t="str">
            <v>Corpo BSCC 3,00 x 3,00 m alt. 0 a 1,00 m AC/BC</v>
          </cell>
          <cell r="D700" t="str">
            <v>m</v>
          </cell>
          <cell r="H700" t="str">
            <v>DNIT 025/2004-ES</v>
          </cell>
        </row>
        <row r="701">
          <cell r="A701" t="str">
            <v>2 S 04 200 55</v>
          </cell>
          <cell r="B701" t="str">
            <v>-</v>
          </cell>
          <cell r="C701" t="str">
            <v>Corpo BSCC 1,50 x 1,50 m alt. 1,00 a 2,50 m AC/BC</v>
          </cell>
          <cell r="D701" t="str">
            <v>m</v>
          </cell>
          <cell r="H701" t="str">
            <v>DNIT 025/2004-ES</v>
          </cell>
        </row>
        <row r="702">
          <cell r="A702" t="str">
            <v>2 S 04 200 56</v>
          </cell>
          <cell r="B702" t="str">
            <v>-</v>
          </cell>
          <cell r="C702" t="str">
            <v>Corpo BSCC 2,00 x 2,00 m alt. 1,00 a 2,50 m AC/BC</v>
          </cell>
          <cell r="D702" t="str">
            <v>m</v>
          </cell>
          <cell r="H702" t="str">
            <v>DNIT 025/2004-ES</v>
          </cell>
        </row>
        <row r="703">
          <cell r="A703" t="str">
            <v>2 S 04 200 57</v>
          </cell>
          <cell r="B703" t="str">
            <v>-</v>
          </cell>
          <cell r="C703" t="str">
            <v>Corpo BSCC 2,50 x 2,50 m alt. 1,00 a 2,50 m AC/BC</v>
          </cell>
          <cell r="D703" t="str">
            <v>m</v>
          </cell>
          <cell r="H703" t="str">
            <v>DNIT 025/2004-ES</v>
          </cell>
        </row>
        <row r="704">
          <cell r="A704" t="str">
            <v>2 S 04 200 58</v>
          </cell>
          <cell r="B704" t="str">
            <v>-</v>
          </cell>
          <cell r="C704" t="str">
            <v>Corpo BSCC 3,00 x 3,00 m alt. 1,00 a 2,50 m AC/BC</v>
          </cell>
          <cell r="D704" t="str">
            <v>m</v>
          </cell>
          <cell r="H704" t="str">
            <v>DNIT 025/2004-ES</v>
          </cell>
        </row>
        <row r="705">
          <cell r="A705" t="str">
            <v>2 S 04 200 59</v>
          </cell>
          <cell r="B705" t="str">
            <v>-</v>
          </cell>
          <cell r="C705" t="str">
            <v>Corpo BSCC 1,50 x 1,50 m alt. 2,50 a 5,00 m AC/BC</v>
          </cell>
          <cell r="D705" t="str">
            <v>m</v>
          </cell>
          <cell r="H705" t="str">
            <v>DNIT 025/2004-ES</v>
          </cell>
        </row>
        <row r="706">
          <cell r="A706" t="str">
            <v>2 S 04 200 60</v>
          </cell>
          <cell r="B706" t="str">
            <v>-</v>
          </cell>
          <cell r="C706" t="str">
            <v>Corpo BSCC 2,00 x 2,00 m alt. 2,50 a 5,00 m AC/BC</v>
          </cell>
          <cell r="D706" t="str">
            <v>m</v>
          </cell>
          <cell r="H706" t="str">
            <v>DNIT 025/2004-ES</v>
          </cell>
        </row>
        <row r="707">
          <cell r="A707" t="str">
            <v>2 S 04 200 61</v>
          </cell>
          <cell r="B707" t="str">
            <v>-</v>
          </cell>
          <cell r="C707" t="str">
            <v>Corpo BSCC 2,50 x 2,50 m alt. 2,50 a 5,00 m AC/BC</v>
          </cell>
          <cell r="D707" t="str">
            <v>m</v>
          </cell>
          <cell r="H707" t="str">
            <v>DNIT 025/2004-ES</v>
          </cell>
        </row>
        <row r="708">
          <cell r="A708" t="str">
            <v>2 S 04 200 62</v>
          </cell>
          <cell r="B708" t="str">
            <v>-</v>
          </cell>
          <cell r="C708" t="str">
            <v>Corpo BSCC 3,00 x 3,00 m alt. 2,50 a 5,00 m AC/BC</v>
          </cell>
          <cell r="D708" t="str">
            <v>m</v>
          </cell>
          <cell r="H708" t="str">
            <v>DNIT 025/2004-ES</v>
          </cell>
        </row>
        <row r="709">
          <cell r="A709" t="str">
            <v>2 S 04 200 63</v>
          </cell>
          <cell r="B709" t="str">
            <v>-</v>
          </cell>
          <cell r="C709" t="str">
            <v>Corpo BSCC 1,50 a 1,50 m alt. 5,00 a 7,50 m AC/BC</v>
          </cell>
          <cell r="D709" t="str">
            <v>m</v>
          </cell>
          <cell r="H709" t="str">
            <v>DNIT 025/2004-ES</v>
          </cell>
        </row>
        <row r="710">
          <cell r="A710" t="str">
            <v>2 S 04 200 64</v>
          </cell>
          <cell r="B710" t="str">
            <v>-</v>
          </cell>
          <cell r="C710" t="str">
            <v>Corpo BSCC 2,00 x 2,00 m alt. 5,00 a 7,50 m AC/BC</v>
          </cell>
          <cell r="D710" t="str">
            <v>m</v>
          </cell>
          <cell r="H710" t="str">
            <v>DNIT 025/2004-ES</v>
          </cell>
        </row>
        <row r="711">
          <cell r="A711" t="str">
            <v>2 S 04 200 65</v>
          </cell>
          <cell r="B711" t="str">
            <v>-</v>
          </cell>
          <cell r="C711" t="str">
            <v>Corpo BSCC 2,50 x 2,50 m alt. 5,00 a 7,50 m AC/BC</v>
          </cell>
          <cell r="D711" t="str">
            <v>m</v>
          </cell>
          <cell r="H711" t="str">
            <v>DNIT 025/2004-ES</v>
          </cell>
        </row>
        <row r="712">
          <cell r="A712" t="str">
            <v>2 S 04 200 66</v>
          </cell>
          <cell r="B712" t="str">
            <v>-</v>
          </cell>
          <cell r="C712" t="str">
            <v>Corpo BSCC 3,00 x 3,00 m alt. 5,00 a 7,50 m AC/BC</v>
          </cell>
          <cell r="D712" t="str">
            <v>m</v>
          </cell>
          <cell r="H712" t="str">
            <v>DNIT 025/2004-ES</v>
          </cell>
        </row>
        <row r="713">
          <cell r="A713" t="str">
            <v>2 S 04 200 67</v>
          </cell>
          <cell r="B713" t="str">
            <v>-</v>
          </cell>
          <cell r="C713" t="str">
            <v>Corpo BSCC 1,50 x 1,50 m alt. 7,50 a 10,00 m AC/BC</v>
          </cell>
          <cell r="D713" t="str">
            <v>m</v>
          </cell>
          <cell r="H713" t="str">
            <v>DNIT 025/2004-ES</v>
          </cell>
        </row>
        <row r="714">
          <cell r="A714" t="str">
            <v>2 S 04 200 68</v>
          </cell>
          <cell r="B714" t="str">
            <v>-</v>
          </cell>
          <cell r="C714" t="str">
            <v>Corpo BSCC 2,00 x 2,00 m alt. 7,50 a 10,00 m AC/BC</v>
          </cell>
          <cell r="D714" t="str">
            <v>m</v>
          </cell>
          <cell r="H714" t="str">
            <v>DNIT 025/2004-ES</v>
          </cell>
        </row>
        <row r="715">
          <cell r="A715" t="str">
            <v>2 S 04 200 69</v>
          </cell>
          <cell r="B715" t="str">
            <v>-</v>
          </cell>
          <cell r="C715" t="str">
            <v>Corpo BSCC 2,50 x 2,50 m alt. 7,50 a 10,00 m AC/BC</v>
          </cell>
          <cell r="D715" t="str">
            <v>m</v>
          </cell>
          <cell r="H715" t="str">
            <v>DNIT 025/2004-ES</v>
          </cell>
        </row>
        <row r="716">
          <cell r="A716" t="str">
            <v>2 S 04 200 70</v>
          </cell>
          <cell r="B716" t="str">
            <v>-</v>
          </cell>
          <cell r="C716" t="str">
            <v>Corpo BSCC 3,00 x 3,00 m alt. 7,50 a 10,00 m AC/BC</v>
          </cell>
          <cell r="D716" t="str">
            <v>m</v>
          </cell>
          <cell r="H716" t="str">
            <v>DNIT 025/2004-ES</v>
          </cell>
        </row>
        <row r="717">
          <cell r="A717" t="str">
            <v>2 S 04 200 71</v>
          </cell>
          <cell r="B717" t="str">
            <v>-</v>
          </cell>
          <cell r="C717" t="str">
            <v>Corpo BSCC 1,50 x 1,50 m alt.10,00 a 12,50 m AC/BC</v>
          </cell>
          <cell r="D717" t="str">
            <v>m</v>
          </cell>
          <cell r="H717" t="str">
            <v>DNIT 025/2004-ES</v>
          </cell>
        </row>
        <row r="718">
          <cell r="A718" t="str">
            <v>2 S 04 200 72</v>
          </cell>
          <cell r="B718" t="str">
            <v>-</v>
          </cell>
          <cell r="C718" t="str">
            <v>Corpo BSCC 2,00 a 2,00 m alt.10,00 a 12,50 m AC/BC</v>
          </cell>
          <cell r="D718" t="str">
            <v>m</v>
          </cell>
          <cell r="H718" t="str">
            <v>DNIT 025/2004-ES</v>
          </cell>
        </row>
        <row r="719">
          <cell r="A719" t="str">
            <v>2 S 04 200 73</v>
          </cell>
          <cell r="B719" t="str">
            <v>-</v>
          </cell>
          <cell r="C719" t="str">
            <v>Corpo BSCC 2,50 x 2,50 m alt.10,00 a 12,50 m AC/BC</v>
          </cell>
          <cell r="D719" t="str">
            <v>m</v>
          </cell>
          <cell r="H719" t="str">
            <v>DNIT 025/2004-ES</v>
          </cell>
        </row>
        <row r="720">
          <cell r="A720" t="str">
            <v>2 S 04 200 74</v>
          </cell>
          <cell r="B720" t="str">
            <v>-</v>
          </cell>
          <cell r="C720" t="str">
            <v>Corpo BSCC 3,00 x 3,00 m alt.10,00 a 12,50 m AC/BC</v>
          </cell>
          <cell r="D720" t="str">
            <v>m</v>
          </cell>
          <cell r="H720" t="str">
            <v>DNIT 025/2004-ES</v>
          </cell>
        </row>
        <row r="721">
          <cell r="A721" t="str">
            <v>2 S 04 200 75</v>
          </cell>
          <cell r="B721" t="str">
            <v>-</v>
          </cell>
          <cell r="C721" t="str">
            <v>Corpo BSCC 1,50 x 1,50 m alt.12,50 a 15,00 m AC/BC</v>
          </cell>
          <cell r="D721" t="str">
            <v>m</v>
          </cell>
          <cell r="H721" t="str">
            <v>DNIT 025/2004-ES</v>
          </cell>
        </row>
        <row r="722">
          <cell r="A722" t="str">
            <v>2 S 04 200 76</v>
          </cell>
          <cell r="B722" t="str">
            <v>-</v>
          </cell>
          <cell r="C722" t="str">
            <v>Corpo BSCC 2,00 x 2,00 m alt.12,50 a 15,00 m AC/BC</v>
          </cell>
          <cell r="D722" t="str">
            <v>m</v>
          </cell>
          <cell r="H722" t="str">
            <v>DNIT 025/2004-ES</v>
          </cell>
        </row>
        <row r="723">
          <cell r="A723" t="str">
            <v>2 S 04 200 77</v>
          </cell>
          <cell r="B723" t="str">
            <v>-</v>
          </cell>
          <cell r="C723" t="str">
            <v>Corpo BSCC 2,50 a 2,50 m alt.12,50 a 15,00 m AC/BC</v>
          </cell>
          <cell r="D723" t="str">
            <v>m</v>
          </cell>
          <cell r="H723" t="str">
            <v>DNIT 025/2004-ES</v>
          </cell>
        </row>
        <row r="724">
          <cell r="A724" t="str">
            <v>2 S 04 200 78</v>
          </cell>
          <cell r="B724" t="str">
            <v>-</v>
          </cell>
          <cell r="C724" t="str">
            <v>Corpo BSCC 3,00 x 3,00 m alt.12,50 a 15,00 m AC/BC</v>
          </cell>
          <cell r="D724" t="str">
            <v>m</v>
          </cell>
          <cell r="H724" t="str">
            <v>DNIT 025/2004-ES</v>
          </cell>
        </row>
        <row r="725">
          <cell r="A725" t="str">
            <v>2 S 04 201 01</v>
          </cell>
          <cell r="B725" t="str">
            <v>-</v>
          </cell>
          <cell r="C725" t="str">
            <v>Boca BSCC 1,50 x 1,50 m normal</v>
          </cell>
          <cell r="D725" t="str">
            <v>und</v>
          </cell>
          <cell r="H725" t="str">
            <v>DNIT 025/2004-ES</v>
          </cell>
        </row>
        <row r="726">
          <cell r="A726" t="str">
            <v>2 S 04 201 02</v>
          </cell>
          <cell r="B726" t="str">
            <v>-</v>
          </cell>
          <cell r="C726" t="str">
            <v>Boca BSCC 2,00 x 2,00 m normal</v>
          </cell>
          <cell r="D726" t="str">
            <v>und</v>
          </cell>
          <cell r="H726" t="str">
            <v>DNIT 025/2004-ES</v>
          </cell>
        </row>
        <row r="727">
          <cell r="A727" t="str">
            <v>2 S 04 201 03</v>
          </cell>
          <cell r="B727" t="str">
            <v>-</v>
          </cell>
          <cell r="C727" t="str">
            <v>Boca BSCC 2,50 x 2,50 m normal</v>
          </cell>
          <cell r="D727" t="str">
            <v>und</v>
          </cell>
          <cell r="H727" t="str">
            <v>DNIT 025/2004-ES</v>
          </cell>
        </row>
        <row r="728">
          <cell r="A728" t="str">
            <v>2 S 04 201 04</v>
          </cell>
          <cell r="B728" t="str">
            <v>-</v>
          </cell>
          <cell r="C728" t="str">
            <v>Boca BSCC 3,00 x 3,00 m normal</v>
          </cell>
          <cell r="D728" t="str">
            <v>und</v>
          </cell>
          <cell r="H728" t="str">
            <v>DNIT 025/2004-ES</v>
          </cell>
        </row>
        <row r="729">
          <cell r="A729" t="str">
            <v>2 S 04 201 05</v>
          </cell>
          <cell r="B729" t="str">
            <v>-</v>
          </cell>
          <cell r="C729" t="str">
            <v>Boca BSCC 1,50 x 1,50 m - esc.=15</v>
          </cell>
          <cell r="D729" t="str">
            <v>und</v>
          </cell>
          <cell r="H729" t="str">
            <v>DNIT 025/2004-ES</v>
          </cell>
        </row>
        <row r="730">
          <cell r="A730" t="str">
            <v>2 S 04 201 06</v>
          </cell>
          <cell r="B730" t="str">
            <v>-</v>
          </cell>
          <cell r="C730" t="str">
            <v>Boca BSCC 2,00 x 2,00 m - esc.=15</v>
          </cell>
          <cell r="D730" t="str">
            <v>und</v>
          </cell>
          <cell r="H730" t="str">
            <v>DNIT 025/2004-ES</v>
          </cell>
        </row>
        <row r="731">
          <cell r="A731" t="str">
            <v>2 S 04 201 07</v>
          </cell>
          <cell r="B731" t="str">
            <v>-</v>
          </cell>
          <cell r="C731" t="str">
            <v>Boca BSCC 2,50 x 2,50 m - esc.=15</v>
          </cell>
          <cell r="D731" t="str">
            <v>und</v>
          </cell>
          <cell r="H731" t="str">
            <v>DNIT 025/2004-ES</v>
          </cell>
        </row>
        <row r="732">
          <cell r="A732" t="str">
            <v>2 S 04 201 08</v>
          </cell>
          <cell r="B732" t="str">
            <v>-</v>
          </cell>
          <cell r="C732" t="str">
            <v>Boca BSCC 3,00 x 3,00 m - esc.=15</v>
          </cell>
          <cell r="D732" t="str">
            <v>und</v>
          </cell>
          <cell r="H732" t="str">
            <v>DNIT 025/2004-ES</v>
          </cell>
        </row>
        <row r="733">
          <cell r="A733" t="str">
            <v>2 S 04 201 09</v>
          </cell>
          <cell r="B733" t="str">
            <v>-</v>
          </cell>
          <cell r="C733" t="str">
            <v>Boca BSCC 1,50 x 1,50 m - esc.=30</v>
          </cell>
          <cell r="D733" t="str">
            <v>und</v>
          </cell>
          <cell r="H733" t="str">
            <v>DNIT 025/2004-ES</v>
          </cell>
        </row>
        <row r="734">
          <cell r="A734" t="str">
            <v>2 S 04 201 10</v>
          </cell>
          <cell r="B734" t="str">
            <v>-</v>
          </cell>
          <cell r="C734" t="str">
            <v>Boca BSCC 2,00 x 2,00 m - esc.=30</v>
          </cell>
          <cell r="D734" t="str">
            <v>und</v>
          </cell>
          <cell r="H734" t="str">
            <v>DNIT 025/2004-ES</v>
          </cell>
        </row>
        <row r="735">
          <cell r="A735" t="str">
            <v>2 S 04 201 11</v>
          </cell>
          <cell r="B735" t="str">
            <v>-</v>
          </cell>
          <cell r="C735" t="str">
            <v>Boca BSCC 2,50 x 2,50 m - esc.=30</v>
          </cell>
          <cell r="D735" t="str">
            <v>und</v>
          </cell>
          <cell r="H735" t="str">
            <v>DNIT 025/2004-ES</v>
          </cell>
        </row>
        <row r="736">
          <cell r="A736" t="str">
            <v>2 S 04 201 12</v>
          </cell>
          <cell r="B736" t="str">
            <v>-</v>
          </cell>
          <cell r="C736" t="str">
            <v>Boca BSCC 3,00 x 3,00 m =esc.=30</v>
          </cell>
          <cell r="D736" t="str">
            <v>und</v>
          </cell>
          <cell r="H736" t="str">
            <v>DNIT 025/2004-ES</v>
          </cell>
        </row>
        <row r="737">
          <cell r="A737" t="str">
            <v>2 S 04 201 13</v>
          </cell>
          <cell r="B737" t="str">
            <v>-</v>
          </cell>
          <cell r="C737" t="str">
            <v>Boca BSCC 1,50 x 1,50 m - esc.=45</v>
          </cell>
          <cell r="D737" t="str">
            <v>und</v>
          </cell>
          <cell r="H737" t="str">
            <v>DNIT 025/2004-ES</v>
          </cell>
        </row>
        <row r="738">
          <cell r="A738" t="str">
            <v>2 S 04 201 14</v>
          </cell>
          <cell r="B738" t="str">
            <v>-</v>
          </cell>
          <cell r="C738" t="str">
            <v>Boca BSCC 2,00 x 2,00 m - esc.=45</v>
          </cell>
          <cell r="D738" t="str">
            <v>und</v>
          </cell>
          <cell r="H738" t="str">
            <v>DNIT 025/2004-ES</v>
          </cell>
        </row>
        <row r="739">
          <cell r="A739" t="str">
            <v>2 S 04 201 15</v>
          </cell>
          <cell r="B739" t="str">
            <v>-</v>
          </cell>
          <cell r="C739" t="str">
            <v>Boca BSCC 2,50 x 2,50 m - esc.=45</v>
          </cell>
          <cell r="D739" t="str">
            <v>und</v>
          </cell>
          <cell r="H739" t="str">
            <v>DNIT 025/2004-ES</v>
          </cell>
        </row>
        <row r="740">
          <cell r="A740" t="str">
            <v>2 S 04 201 16</v>
          </cell>
          <cell r="B740" t="str">
            <v>-</v>
          </cell>
          <cell r="C740" t="str">
            <v>Boca BSCC 3,00 x 3,00 m - esc.=45</v>
          </cell>
          <cell r="D740" t="str">
            <v>und</v>
          </cell>
          <cell r="H740" t="str">
            <v>DNIT 025/2004-ES</v>
          </cell>
        </row>
        <row r="741">
          <cell r="A741" t="str">
            <v>2 S 04 201 51</v>
          </cell>
          <cell r="B741" t="str">
            <v>-</v>
          </cell>
          <cell r="C741" t="str">
            <v>Boca BSCC 1,50 x 1,50 m normal AC/BC</v>
          </cell>
          <cell r="D741" t="str">
            <v>und</v>
          </cell>
          <cell r="H741" t="str">
            <v>DNIT 025/2004-ES</v>
          </cell>
        </row>
        <row r="742">
          <cell r="A742" t="str">
            <v>2 S 04 201 52</v>
          </cell>
          <cell r="B742" t="str">
            <v>-</v>
          </cell>
          <cell r="C742" t="str">
            <v>Boca BSCC 2,00 x 2,00 m normal AC/BC</v>
          </cell>
          <cell r="D742" t="str">
            <v>und</v>
          </cell>
          <cell r="H742" t="str">
            <v>DNIT 025/2004-ES</v>
          </cell>
        </row>
        <row r="743">
          <cell r="A743" t="str">
            <v>2 S 04 201 53</v>
          </cell>
          <cell r="B743" t="str">
            <v>-</v>
          </cell>
          <cell r="C743" t="str">
            <v>Boca BSCC 2,50 x 2,50 m normal AC/BC</v>
          </cell>
          <cell r="D743" t="str">
            <v>und</v>
          </cell>
          <cell r="H743" t="str">
            <v>DNIT 025/2004-ES</v>
          </cell>
        </row>
        <row r="744">
          <cell r="A744" t="str">
            <v>2 S 04 201 54</v>
          </cell>
          <cell r="B744" t="str">
            <v>-</v>
          </cell>
          <cell r="C744" t="str">
            <v>Boca BSCC 3,00 x 3,00 m normal AC/BC</v>
          </cell>
          <cell r="D744" t="str">
            <v>und</v>
          </cell>
          <cell r="H744" t="str">
            <v>DNIT 025/2004-ES</v>
          </cell>
        </row>
        <row r="745">
          <cell r="A745" t="str">
            <v>2 S 04 201 55</v>
          </cell>
          <cell r="B745" t="str">
            <v>-</v>
          </cell>
          <cell r="C745" t="str">
            <v>Boca BSCC 1,50 x 1,50 m - esc=15 AC/BC</v>
          </cell>
          <cell r="D745" t="str">
            <v>und</v>
          </cell>
          <cell r="H745" t="str">
            <v>DNIT 025/2004-ES</v>
          </cell>
        </row>
        <row r="746">
          <cell r="A746" t="str">
            <v>2 S 04 201 56</v>
          </cell>
          <cell r="B746" t="str">
            <v>-</v>
          </cell>
          <cell r="C746" t="str">
            <v>Boca BSCC 2,00 x 2,00 m - esc=15 AC/BC</v>
          </cell>
          <cell r="D746" t="str">
            <v>und</v>
          </cell>
          <cell r="H746" t="str">
            <v>DNIT 025/2004-ES</v>
          </cell>
        </row>
        <row r="747">
          <cell r="A747" t="str">
            <v>2 S 04 201 57</v>
          </cell>
          <cell r="B747" t="str">
            <v>-</v>
          </cell>
          <cell r="C747" t="str">
            <v>Boca BSCC 2,50 x 2,50 m - esc=15 AC/BC</v>
          </cell>
          <cell r="D747" t="str">
            <v>und</v>
          </cell>
          <cell r="H747" t="str">
            <v>DNIT 025/2004-ES</v>
          </cell>
        </row>
        <row r="748">
          <cell r="A748" t="str">
            <v>2 S 04 201 58</v>
          </cell>
          <cell r="B748" t="str">
            <v>-</v>
          </cell>
          <cell r="C748" t="str">
            <v>Boca BSCC 3,00 x 3,00 m - esc=15 AC/BC</v>
          </cell>
          <cell r="D748" t="str">
            <v>und</v>
          </cell>
          <cell r="H748" t="str">
            <v>DNIT 025/2004-ES</v>
          </cell>
        </row>
        <row r="749">
          <cell r="A749" t="str">
            <v>2 S 04 201 59</v>
          </cell>
          <cell r="B749" t="str">
            <v>-</v>
          </cell>
          <cell r="C749" t="str">
            <v>Boca BSCC 1,50 x 1,50 m - esc=30 AC/BC</v>
          </cell>
          <cell r="D749" t="str">
            <v>und</v>
          </cell>
          <cell r="H749" t="str">
            <v>DNIT 025/2004-ES</v>
          </cell>
        </row>
        <row r="750">
          <cell r="A750" t="str">
            <v>2 S 04 201 60</v>
          </cell>
          <cell r="B750" t="str">
            <v>-</v>
          </cell>
          <cell r="C750" t="str">
            <v>Boca BSCC 2,00 x 2,00 m - esc=30 AC/BC</v>
          </cell>
          <cell r="D750" t="str">
            <v>und</v>
          </cell>
          <cell r="H750" t="str">
            <v>DNIT 025/2004-ES</v>
          </cell>
        </row>
        <row r="751">
          <cell r="A751" t="str">
            <v>2 S 04 201 61</v>
          </cell>
          <cell r="B751" t="str">
            <v>-</v>
          </cell>
          <cell r="C751" t="str">
            <v>Boca BSCC 2,50 x 2,50 m - esc=30 AC/BC</v>
          </cell>
          <cell r="D751" t="str">
            <v>und</v>
          </cell>
          <cell r="H751" t="str">
            <v>DNIT 025/2004-ES</v>
          </cell>
        </row>
        <row r="752">
          <cell r="A752" t="str">
            <v>2 S 04 201 62</v>
          </cell>
          <cell r="B752" t="str">
            <v>-</v>
          </cell>
          <cell r="C752" t="str">
            <v>Boca BSCC 3,00 x 3,00 m - esc=30 AC/BC</v>
          </cell>
          <cell r="D752" t="str">
            <v>und</v>
          </cell>
          <cell r="H752" t="str">
            <v>DNIT 025/2004-ES</v>
          </cell>
        </row>
        <row r="753">
          <cell r="A753" t="str">
            <v>2 S 04 201 63</v>
          </cell>
          <cell r="B753" t="str">
            <v>-</v>
          </cell>
          <cell r="C753" t="str">
            <v>Boca BSCC 1,50 x 1,50 m - esc=45 AC/BC</v>
          </cell>
          <cell r="D753" t="str">
            <v>und</v>
          </cell>
          <cell r="H753" t="str">
            <v>DNIT 025/2004-ES</v>
          </cell>
        </row>
        <row r="754">
          <cell r="A754" t="str">
            <v>2 S 04 201 64</v>
          </cell>
          <cell r="B754" t="str">
            <v>-</v>
          </cell>
          <cell r="C754" t="str">
            <v>Boca BSCC 2,00 x 2,00 m - esc=45 AC/BC</v>
          </cell>
          <cell r="D754" t="str">
            <v>und</v>
          </cell>
          <cell r="H754" t="str">
            <v>DNIT 025/2004-ES</v>
          </cell>
        </row>
        <row r="755">
          <cell r="A755" t="str">
            <v>2 S 04 201 65</v>
          </cell>
          <cell r="B755" t="str">
            <v>-</v>
          </cell>
          <cell r="C755" t="str">
            <v>Boca BSCC 2,50 x 2,50 m - esc=45 AC/BC</v>
          </cell>
          <cell r="D755" t="str">
            <v>und</v>
          </cell>
          <cell r="H755" t="str">
            <v>DNIT 025/2004-ES</v>
          </cell>
        </row>
        <row r="756">
          <cell r="A756" t="str">
            <v>2 S 04 201 66</v>
          </cell>
          <cell r="B756" t="str">
            <v>-</v>
          </cell>
          <cell r="C756" t="str">
            <v>Boca BSCC 3,00 x 3,00 m - esc=45 AC/BC</v>
          </cell>
          <cell r="D756" t="str">
            <v>und</v>
          </cell>
          <cell r="H756" t="str">
            <v>DNIT 025/2004-ES</v>
          </cell>
        </row>
        <row r="757">
          <cell r="A757" t="str">
            <v>2 S 04 210 01</v>
          </cell>
          <cell r="B757" t="str">
            <v>-</v>
          </cell>
          <cell r="C757" t="str">
            <v>Corpo BDCC 1,50 x 1,50 m alt. 0 a 1,00 m</v>
          </cell>
          <cell r="D757" t="str">
            <v>m</v>
          </cell>
          <cell r="H757" t="str">
            <v>DNIT 025/2004-ES</v>
          </cell>
        </row>
        <row r="758">
          <cell r="A758" t="str">
            <v>2 S 04 210 02</v>
          </cell>
          <cell r="B758" t="str">
            <v>-</v>
          </cell>
          <cell r="C758" t="str">
            <v>Corpo BDCC 2,00 x 2,00 m alt. 0 a 1,00 m</v>
          </cell>
          <cell r="D758" t="str">
            <v>m</v>
          </cell>
          <cell r="H758" t="str">
            <v>DNIT 025/2004-ES</v>
          </cell>
        </row>
        <row r="759">
          <cell r="A759" t="str">
            <v>2 S 04 210 03</v>
          </cell>
          <cell r="B759" t="str">
            <v>-</v>
          </cell>
          <cell r="C759" t="str">
            <v>Corpo BDCC 2,50 x 2,50 m alt. 0 a 1,00 m</v>
          </cell>
          <cell r="D759" t="str">
            <v>m</v>
          </cell>
          <cell r="H759" t="str">
            <v>DNIT 025/2004-ES</v>
          </cell>
        </row>
        <row r="760">
          <cell r="A760" t="str">
            <v>2 S 04 210 04</v>
          </cell>
          <cell r="B760" t="str">
            <v>-</v>
          </cell>
          <cell r="C760" t="str">
            <v>Corpo BDCC 3,00 x 3,00 m alt. 0 a 1,00</v>
          </cell>
          <cell r="D760" t="str">
            <v>m</v>
          </cell>
          <cell r="H760" t="str">
            <v>DNIT 025/2004-ES</v>
          </cell>
        </row>
        <row r="761">
          <cell r="A761" t="str">
            <v>2 S 04 210 05</v>
          </cell>
          <cell r="B761" t="str">
            <v>-</v>
          </cell>
          <cell r="C761" t="str">
            <v>Corpo BDCC 1,50 x 1,50 m alt. 1,00 a 2,50 m</v>
          </cell>
          <cell r="D761" t="str">
            <v>m</v>
          </cell>
          <cell r="H761" t="str">
            <v>DNIT 025/2004-ES</v>
          </cell>
        </row>
        <row r="762">
          <cell r="A762" t="str">
            <v>2 S 04 210 06</v>
          </cell>
          <cell r="B762" t="str">
            <v>-</v>
          </cell>
          <cell r="C762" t="str">
            <v>Corpo BDCC 2,00 x 2,00 m alt. 1,00 a 2,50 m</v>
          </cell>
          <cell r="D762" t="str">
            <v>m</v>
          </cell>
          <cell r="H762" t="str">
            <v>DNIT 025/2004-ES</v>
          </cell>
        </row>
        <row r="763">
          <cell r="A763" t="str">
            <v>2 S 04 210 07</v>
          </cell>
          <cell r="B763" t="str">
            <v>-</v>
          </cell>
          <cell r="C763" t="str">
            <v>Corpo BDCC 2,50 x 2,50 m alt. 1,00 a 2,50 m</v>
          </cell>
          <cell r="D763" t="str">
            <v>m</v>
          </cell>
          <cell r="H763" t="str">
            <v>DNIT 025/2004-ES</v>
          </cell>
        </row>
        <row r="764">
          <cell r="A764" t="str">
            <v>2 S 04 210 08</v>
          </cell>
          <cell r="B764" t="str">
            <v>-</v>
          </cell>
          <cell r="C764" t="str">
            <v>Corpo BDCC 3,00 x 3,00 m alt. 1,00 a 2,50 m</v>
          </cell>
          <cell r="D764" t="str">
            <v>m</v>
          </cell>
          <cell r="H764" t="str">
            <v>DNIT 025/2004-ES</v>
          </cell>
        </row>
        <row r="765">
          <cell r="A765" t="str">
            <v>2 S 04 210 09</v>
          </cell>
          <cell r="B765" t="str">
            <v>-</v>
          </cell>
          <cell r="C765" t="str">
            <v>Corpo BDCC 1,50 x 1,50 m alt. 2,50 a 5,00 m</v>
          </cell>
          <cell r="D765" t="str">
            <v>m</v>
          </cell>
          <cell r="H765" t="str">
            <v>DNIT 025/2004-ES</v>
          </cell>
        </row>
        <row r="766">
          <cell r="A766" t="str">
            <v>2 S 04 210 10</v>
          </cell>
          <cell r="B766" t="str">
            <v>-</v>
          </cell>
          <cell r="C766" t="str">
            <v>Corpo BDCC 2,00 x 2,00 m alt. 2,50 a 5,00 m</v>
          </cell>
          <cell r="D766" t="str">
            <v>m</v>
          </cell>
          <cell r="H766" t="str">
            <v>DNIT 025/2004-ES</v>
          </cell>
        </row>
        <row r="767">
          <cell r="A767" t="str">
            <v>2 S 04 210 11</v>
          </cell>
          <cell r="B767" t="str">
            <v>-</v>
          </cell>
          <cell r="C767" t="str">
            <v>Corpo BDCC 2,50 x 2,50 m alt. 2,50 a 5,00 m</v>
          </cell>
          <cell r="D767" t="str">
            <v>m</v>
          </cell>
          <cell r="H767" t="str">
            <v>DNIT 025/2004-ES</v>
          </cell>
        </row>
        <row r="768">
          <cell r="A768" t="str">
            <v>2 S 04 210 12</v>
          </cell>
          <cell r="B768" t="str">
            <v>-</v>
          </cell>
          <cell r="C768" t="str">
            <v>Corpo BDCC 3,00 x 3,00 m alt. 2,50 a 5,00 m</v>
          </cell>
          <cell r="D768" t="str">
            <v>m</v>
          </cell>
          <cell r="H768" t="str">
            <v>DNIT 025/2004-ES</v>
          </cell>
        </row>
        <row r="769">
          <cell r="A769" t="str">
            <v>2 S 04 210 13</v>
          </cell>
          <cell r="B769" t="str">
            <v>-</v>
          </cell>
          <cell r="C769" t="str">
            <v>Corpo BDCC 1,50 x 1,50 m alt. 5,00 a 7,50 m</v>
          </cell>
          <cell r="D769" t="str">
            <v>m</v>
          </cell>
          <cell r="H769" t="str">
            <v>DNIT 025/2004-ES</v>
          </cell>
        </row>
        <row r="770">
          <cell r="A770" t="str">
            <v>2 S 04 210 14</v>
          </cell>
          <cell r="B770" t="str">
            <v>-</v>
          </cell>
          <cell r="C770" t="str">
            <v>Corpo BDCC 2,00 a 2,00 m alt. 5,00 a 7,50 m</v>
          </cell>
          <cell r="D770" t="str">
            <v>m</v>
          </cell>
          <cell r="H770" t="str">
            <v>DNIT 025/2004-ES</v>
          </cell>
        </row>
        <row r="771">
          <cell r="A771" t="str">
            <v>2 S 04 210 15</v>
          </cell>
          <cell r="B771" t="str">
            <v>-</v>
          </cell>
          <cell r="C771" t="str">
            <v>Corpo BDCC 2,50 x 2,50 m alt. 5,00 a 7,50 m</v>
          </cell>
          <cell r="D771" t="str">
            <v>m</v>
          </cell>
          <cell r="H771" t="str">
            <v>DNIT 025/2004-ES</v>
          </cell>
        </row>
        <row r="772">
          <cell r="A772" t="str">
            <v>2 S 04 210 16</v>
          </cell>
          <cell r="B772" t="str">
            <v>-</v>
          </cell>
          <cell r="C772" t="str">
            <v>Corpo BDCC 3,00 x 3,00 m alt. 5,00 a 7,50 m</v>
          </cell>
          <cell r="D772" t="str">
            <v>m</v>
          </cell>
          <cell r="H772" t="str">
            <v>DNIT 025/2004-ES</v>
          </cell>
        </row>
        <row r="773">
          <cell r="A773" t="str">
            <v>2 S 04 210 17</v>
          </cell>
          <cell r="B773" t="str">
            <v>-</v>
          </cell>
          <cell r="C773" t="str">
            <v>Corpo BDCC 1,50 x 1,50 m alt. 7,50 a 10,00 m</v>
          </cell>
          <cell r="D773" t="str">
            <v>m</v>
          </cell>
          <cell r="H773" t="str">
            <v>DNIT 025/2004-ES</v>
          </cell>
        </row>
        <row r="774">
          <cell r="A774" t="str">
            <v>2 S 04 210 18</v>
          </cell>
          <cell r="B774" t="str">
            <v>-</v>
          </cell>
          <cell r="C774" t="str">
            <v>Corpo BDCC 2,00 x 2,00 m alt. 7,50 a 10,00 m</v>
          </cell>
          <cell r="D774" t="str">
            <v>m</v>
          </cell>
          <cell r="H774" t="str">
            <v>DNIT 025/2004-ES</v>
          </cell>
        </row>
        <row r="775">
          <cell r="A775" t="str">
            <v>2 S 04 210 19</v>
          </cell>
          <cell r="B775" t="str">
            <v>-</v>
          </cell>
          <cell r="C775" t="str">
            <v>Corpo BDCC 2,50 x 2,50 m alt. 7,50 a 10,00 m</v>
          </cell>
          <cell r="D775" t="str">
            <v>m</v>
          </cell>
          <cell r="H775" t="str">
            <v>DNIT 025/2004-ES</v>
          </cell>
        </row>
        <row r="776">
          <cell r="A776" t="str">
            <v>2 S 04 210 20</v>
          </cell>
          <cell r="B776" t="str">
            <v>-</v>
          </cell>
          <cell r="C776" t="str">
            <v>Corpo BDCC 3,00 x 3,00 m alt. 7,50 a 10,00 m</v>
          </cell>
          <cell r="D776" t="str">
            <v>m</v>
          </cell>
          <cell r="H776" t="str">
            <v>DNIT 025/2004-ES</v>
          </cell>
        </row>
        <row r="777">
          <cell r="A777" t="str">
            <v>2 S 04 210 21</v>
          </cell>
          <cell r="B777" t="str">
            <v>-</v>
          </cell>
          <cell r="C777" t="str">
            <v>Corpo BDCC 1,50 x 1,50 m alt. 10,00 a 12,50 m</v>
          </cell>
          <cell r="D777" t="str">
            <v>m</v>
          </cell>
          <cell r="H777" t="str">
            <v>DNIT 025/2004-ES</v>
          </cell>
        </row>
        <row r="778">
          <cell r="A778" t="str">
            <v>2 S 04 210 22</v>
          </cell>
          <cell r="B778" t="str">
            <v>-</v>
          </cell>
          <cell r="C778" t="str">
            <v>Corpo BDCC 2,00 x 2,00 m alt. 10,00 a 12,50 m</v>
          </cell>
          <cell r="D778" t="str">
            <v>m</v>
          </cell>
          <cell r="H778" t="str">
            <v>DNIT 025/2004-ES</v>
          </cell>
        </row>
        <row r="779">
          <cell r="A779" t="str">
            <v>2 S 04 210 23</v>
          </cell>
          <cell r="B779" t="str">
            <v>-</v>
          </cell>
          <cell r="C779" t="str">
            <v>Corpo BDCC 2,50 x 2,50 m alt. 10,00 a 12,50 m</v>
          </cell>
          <cell r="D779" t="str">
            <v>m</v>
          </cell>
          <cell r="H779" t="str">
            <v>DNIT 025/2004-ES</v>
          </cell>
        </row>
        <row r="780">
          <cell r="A780" t="str">
            <v>2 S 04 210 24</v>
          </cell>
          <cell r="B780" t="str">
            <v>-</v>
          </cell>
          <cell r="C780" t="str">
            <v>Corpo BDCC 3,00 x 3,00 m alt. 10,00 a 12,50 m</v>
          </cell>
          <cell r="D780" t="str">
            <v>m</v>
          </cell>
          <cell r="H780" t="str">
            <v>DNIT 025/2004-ES</v>
          </cell>
        </row>
        <row r="781">
          <cell r="A781" t="str">
            <v>2 S 04 210 25</v>
          </cell>
          <cell r="B781" t="str">
            <v>-</v>
          </cell>
          <cell r="C781" t="str">
            <v>Corpo BDCC 1,50 x 1,50 m alt. 12,50 a 15,00 m</v>
          </cell>
          <cell r="D781" t="str">
            <v>m</v>
          </cell>
          <cell r="H781" t="str">
            <v>DNIT 025/2004-ES</v>
          </cell>
        </row>
        <row r="782">
          <cell r="A782" t="str">
            <v>2 S 04 210 26</v>
          </cell>
          <cell r="B782" t="str">
            <v>-</v>
          </cell>
          <cell r="C782" t="str">
            <v>Corpo BDCC 2,00 x 2,00 m alt. 12,50 a 15,00 m</v>
          </cell>
          <cell r="D782" t="str">
            <v>m</v>
          </cell>
          <cell r="H782" t="str">
            <v>DNIT 025/2004-ES</v>
          </cell>
        </row>
        <row r="783">
          <cell r="A783" t="str">
            <v>2 S 04 210 27</v>
          </cell>
          <cell r="B783" t="str">
            <v>-</v>
          </cell>
          <cell r="C783" t="str">
            <v>Corpo BDCC 2,50 x 2,50 m alt. 12,50 a 15,00 m</v>
          </cell>
          <cell r="D783" t="str">
            <v>m</v>
          </cell>
          <cell r="H783" t="str">
            <v>DNIT 025/2004-ES</v>
          </cell>
        </row>
        <row r="784">
          <cell r="A784" t="str">
            <v>2 S 04 210 28</v>
          </cell>
          <cell r="B784" t="str">
            <v>-</v>
          </cell>
          <cell r="C784" t="str">
            <v>Corpo BDCC 3,00 x 3,00 m alt. 12,50 a 15,00 m</v>
          </cell>
          <cell r="D784" t="str">
            <v>m</v>
          </cell>
          <cell r="H784" t="str">
            <v>DNIT 025/2004-ES</v>
          </cell>
        </row>
        <row r="785">
          <cell r="A785" t="str">
            <v>2 S 04 210 51</v>
          </cell>
          <cell r="B785" t="str">
            <v>-</v>
          </cell>
          <cell r="C785" t="str">
            <v>Corpo BDCC 1,50 x 1,50 m alt. 0 a 1,00 m AC/BC</v>
          </cell>
          <cell r="D785" t="str">
            <v>m</v>
          </cell>
          <cell r="H785" t="str">
            <v>DNIT 025/2004-ES</v>
          </cell>
        </row>
        <row r="786">
          <cell r="A786" t="str">
            <v>2 S 04 210 52</v>
          </cell>
          <cell r="B786" t="str">
            <v>-</v>
          </cell>
          <cell r="C786" t="str">
            <v>Corpo BDCC 2,00 x 2,00 m alt. 0 a 1,00 m AC/BC</v>
          </cell>
          <cell r="D786" t="str">
            <v>m</v>
          </cell>
          <cell r="H786" t="str">
            <v>DNIT 025/2004-ES</v>
          </cell>
        </row>
        <row r="787">
          <cell r="A787" t="str">
            <v>2 S 04 210 53</v>
          </cell>
          <cell r="B787" t="str">
            <v>-</v>
          </cell>
          <cell r="C787" t="str">
            <v>Corpo BDCC 2,50 a 2,50 m alt. 0 a 1,00 m AC/BC</v>
          </cell>
          <cell r="D787" t="str">
            <v>m</v>
          </cell>
          <cell r="H787" t="str">
            <v>DNIT 025/2004-ES</v>
          </cell>
        </row>
        <row r="788">
          <cell r="A788" t="str">
            <v>2 S 04 210 54</v>
          </cell>
          <cell r="B788" t="str">
            <v>-</v>
          </cell>
          <cell r="C788" t="str">
            <v>Corpo BDCC 3,00 x 3,00 m alt. 0 a 1,00 m AC/BC</v>
          </cell>
          <cell r="D788" t="str">
            <v>m</v>
          </cell>
          <cell r="H788" t="str">
            <v>DNIT 025/2004-ES</v>
          </cell>
        </row>
        <row r="789">
          <cell r="A789" t="str">
            <v>2 S 04 210 55</v>
          </cell>
          <cell r="B789" t="str">
            <v>-</v>
          </cell>
          <cell r="C789" t="str">
            <v>Corpo BDCC 1,50 x 1,50 m alt. 1,00 a 2,50 m AC/BC</v>
          </cell>
          <cell r="D789" t="str">
            <v>m</v>
          </cell>
          <cell r="H789" t="str">
            <v>DNIT 025/2004-ES</v>
          </cell>
        </row>
        <row r="790">
          <cell r="A790" t="str">
            <v>2 S 04 210 56</v>
          </cell>
          <cell r="B790" t="str">
            <v>-</v>
          </cell>
          <cell r="C790" t="str">
            <v>Corpo BDCC 2,00 x 2,00 m alt. 1,00 a 2,50 m AC/BC</v>
          </cell>
          <cell r="D790" t="str">
            <v>m</v>
          </cell>
          <cell r="H790" t="str">
            <v>DNIT 025/2004-ES</v>
          </cell>
        </row>
        <row r="791">
          <cell r="A791" t="str">
            <v>2 S 04 210 57</v>
          </cell>
          <cell r="B791" t="str">
            <v>-</v>
          </cell>
          <cell r="C791" t="str">
            <v>Corpo BDCC 2,50 x 2,50 m alt. 1,00 a 2,50 m AC/BC</v>
          </cell>
          <cell r="D791" t="str">
            <v>m</v>
          </cell>
          <cell r="H791" t="str">
            <v>DNIT 025/2004-ES</v>
          </cell>
        </row>
        <row r="792">
          <cell r="A792" t="str">
            <v>2 S 04 210 58</v>
          </cell>
          <cell r="B792" t="str">
            <v>-</v>
          </cell>
          <cell r="C792" t="str">
            <v>Corpo BDCC 3,00 x 3,00 m alt. 1,00 a 2,50 m AC/BC</v>
          </cell>
          <cell r="D792" t="str">
            <v>m</v>
          </cell>
          <cell r="H792" t="str">
            <v>DNIT 025/2004-ES</v>
          </cell>
        </row>
        <row r="793">
          <cell r="A793" t="str">
            <v>2 S 04 210 59</v>
          </cell>
          <cell r="B793" t="str">
            <v>-</v>
          </cell>
          <cell r="C793" t="str">
            <v>Corpo BDCC 1,50 x 1,50 m alt. 2,50 a 5,00 m AC/BC</v>
          </cell>
          <cell r="D793" t="str">
            <v>m</v>
          </cell>
          <cell r="H793" t="str">
            <v>DNIT 025/2004-ES</v>
          </cell>
        </row>
        <row r="794">
          <cell r="A794" t="str">
            <v>2 S 04 210 60</v>
          </cell>
          <cell r="B794" t="str">
            <v>-</v>
          </cell>
          <cell r="C794" t="str">
            <v>Corpo BDCC 2,00 x 2,00 m alt. 2,50 a 5,00 m AC/BC</v>
          </cell>
          <cell r="D794" t="str">
            <v>m</v>
          </cell>
          <cell r="H794" t="str">
            <v>DNIT 025/2004-ES</v>
          </cell>
        </row>
        <row r="795">
          <cell r="A795" t="str">
            <v>2 S 04 210 61</v>
          </cell>
          <cell r="B795" t="str">
            <v>-</v>
          </cell>
          <cell r="C795" t="str">
            <v>Corpo BDCC 2,50 x 2,50 m alt. 2,50 a 5,00 m AC/BC</v>
          </cell>
          <cell r="D795" t="str">
            <v>m</v>
          </cell>
          <cell r="H795" t="str">
            <v>DNIT 025/2004-ES</v>
          </cell>
        </row>
        <row r="796">
          <cell r="A796" t="str">
            <v>2 S 04 210 62</v>
          </cell>
          <cell r="B796" t="str">
            <v>-</v>
          </cell>
          <cell r="C796" t="str">
            <v>Corpo BDCC 3,00 x 3,00 m alt. 2,50 a 5,00 m AC/BC</v>
          </cell>
          <cell r="D796" t="str">
            <v>m</v>
          </cell>
          <cell r="H796" t="str">
            <v>DNIT 025/2004-ES</v>
          </cell>
        </row>
        <row r="797">
          <cell r="A797" t="str">
            <v>2 S 04 210 63</v>
          </cell>
          <cell r="B797" t="str">
            <v>-</v>
          </cell>
          <cell r="C797" t="str">
            <v>Corpo BDCC 1,50 x 1,50 m alt. 5,00 a 7,50 m AC/BC</v>
          </cell>
          <cell r="D797" t="str">
            <v>m</v>
          </cell>
          <cell r="H797" t="str">
            <v>DNIT 025/2004-ES</v>
          </cell>
        </row>
        <row r="798">
          <cell r="A798" t="str">
            <v>2 S 04 210 64</v>
          </cell>
          <cell r="B798" t="str">
            <v>-</v>
          </cell>
          <cell r="C798" t="str">
            <v>Corpo BDCC 2,00 x 2,00 m alt. 5,00 a 7,50 m AC/BC</v>
          </cell>
          <cell r="D798" t="str">
            <v>m</v>
          </cell>
          <cell r="H798" t="str">
            <v>DNIT 025/2004-ES</v>
          </cell>
        </row>
        <row r="799">
          <cell r="A799" t="str">
            <v>2 S 04 210 65</v>
          </cell>
          <cell r="B799" t="str">
            <v>-</v>
          </cell>
          <cell r="C799" t="str">
            <v>Corpo BDCC 2,50 x 2,50 m alt. 5,00 a 7,50 m AC/BC</v>
          </cell>
          <cell r="D799" t="str">
            <v>m</v>
          </cell>
          <cell r="H799" t="str">
            <v>DNIT 025/2004-ES</v>
          </cell>
        </row>
        <row r="800">
          <cell r="A800" t="str">
            <v>2 S 04 210 66</v>
          </cell>
          <cell r="B800" t="str">
            <v>-</v>
          </cell>
          <cell r="C800" t="str">
            <v>Corpo BDCC 3,00 x 3,00 m alt. 5,00 a 7,50 m AC/BC</v>
          </cell>
          <cell r="D800" t="str">
            <v>m</v>
          </cell>
          <cell r="H800" t="str">
            <v>DNIT 025/2004-ES</v>
          </cell>
        </row>
        <row r="801">
          <cell r="A801" t="str">
            <v>2 S 04 210 67</v>
          </cell>
          <cell r="B801" t="str">
            <v>-</v>
          </cell>
          <cell r="C801" t="str">
            <v>Corpo BDCC 1,50 x 1,50 m alt. 7,50 a 10,00 m AC/BC</v>
          </cell>
          <cell r="D801" t="str">
            <v>m</v>
          </cell>
          <cell r="H801" t="str">
            <v>DNIT 025/2004-ES</v>
          </cell>
        </row>
        <row r="802">
          <cell r="A802" t="str">
            <v>2 S 04 210 68</v>
          </cell>
          <cell r="B802" t="str">
            <v>-</v>
          </cell>
          <cell r="C802" t="str">
            <v>Corpo BDCC 2,00 x 2,00 m alt. 7,50 a 10,00 m AC/BC</v>
          </cell>
          <cell r="D802" t="str">
            <v>m</v>
          </cell>
          <cell r="H802" t="str">
            <v>DNIT 025/2004-ES</v>
          </cell>
        </row>
        <row r="803">
          <cell r="A803" t="str">
            <v>2 S 04 210 69</v>
          </cell>
          <cell r="B803" t="str">
            <v>-</v>
          </cell>
          <cell r="C803" t="str">
            <v>Corpo BDCC 2,50 x 2,50 m alt. 7,50 a 10,00 m AC/BC</v>
          </cell>
          <cell r="D803" t="str">
            <v>m</v>
          </cell>
          <cell r="H803" t="str">
            <v>DNIT 025/2004-ES</v>
          </cell>
        </row>
        <row r="804">
          <cell r="A804" t="str">
            <v>2 S 04 210 70</v>
          </cell>
          <cell r="B804" t="str">
            <v>-</v>
          </cell>
          <cell r="C804" t="str">
            <v>Corpo BDCC 3,00 x 3,00 m alt. 7,50 a 10,00 m AC/BC</v>
          </cell>
          <cell r="D804" t="str">
            <v>m</v>
          </cell>
          <cell r="H804" t="str">
            <v>DNIT 025/2004-ES</v>
          </cell>
        </row>
        <row r="805">
          <cell r="A805" t="str">
            <v>2 S 04 210 71</v>
          </cell>
          <cell r="B805" t="str">
            <v>-</v>
          </cell>
          <cell r="C805" t="str">
            <v>Corpo BDCC 1,50 x 1,50 m alt.10,00 a 12,50 m AC/BC</v>
          </cell>
          <cell r="D805" t="str">
            <v>m</v>
          </cell>
          <cell r="H805" t="str">
            <v>DNIT 025/2004-ES</v>
          </cell>
        </row>
        <row r="806">
          <cell r="A806" t="str">
            <v>2 S 04 210 72</v>
          </cell>
          <cell r="B806" t="str">
            <v>-</v>
          </cell>
          <cell r="C806" t="str">
            <v>Corpo BDCC 2,00 x 2,00 m alt.10,00 a 12,50 m AC/BC</v>
          </cell>
          <cell r="D806" t="str">
            <v>m</v>
          </cell>
          <cell r="H806" t="str">
            <v>DNIT 025/2004-ES</v>
          </cell>
        </row>
        <row r="807">
          <cell r="A807" t="str">
            <v>2 S 04 210 73</v>
          </cell>
          <cell r="B807" t="str">
            <v>-</v>
          </cell>
          <cell r="C807" t="str">
            <v>Corpo BDCC 2,50 x 2,50 m alt.10,00 a 12,50 m AC/BC</v>
          </cell>
          <cell r="D807" t="str">
            <v>m</v>
          </cell>
          <cell r="H807" t="str">
            <v>DNIT 025/2004-ES</v>
          </cell>
        </row>
        <row r="808">
          <cell r="A808" t="str">
            <v>2 S 04 210 74</v>
          </cell>
          <cell r="B808" t="str">
            <v>-</v>
          </cell>
          <cell r="C808" t="str">
            <v>Corpo BDCC 3,00 x 3,00 m alt.10,00 a 12,50 m AC/BC</v>
          </cell>
          <cell r="D808" t="str">
            <v>m</v>
          </cell>
          <cell r="H808" t="str">
            <v>DNIT 025/2004-ES</v>
          </cell>
        </row>
        <row r="809">
          <cell r="A809" t="str">
            <v>2 S 04 210 75</v>
          </cell>
          <cell r="B809" t="str">
            <v>-</v>
          </cell>
          <cell r="C809" t="str">
            <v>Corpo BDCC 1,50 x 1,50 m alt.12,50 a 15,00 m AC/BC</v>
          </cell>
          <cell r="D809" t="str">
            <v>m</v>
          </cell>
          <cell r="H809" t="str">
            <v>DNIT 025/2004-ES</v>
          </cell>
        </row>
        <row r="810">
          <cell r="A810" t="str">
            <v>2 S 04 210 76</v>
          </cell>
          <cell r="B810" t="str">
            <v>-</v>
          </cell>
          <cell r="C810" t="str">
            <v>Corpo BDCC 2,00 x 2,00 m alt.12,50 a 15,00 m AC/BC</v>
          </cell>
          <cell r="D810" t="str">
            <v>m</v>
          </cell>
          <cell r="H810" t="str">
            <v>DNIT 025/2004-ES</v>
          </cell>
        </row>
        <row r="811">
          <cell r="A811" t="str">
            <v>2 S 04 210 77</v>
          </cell>
          <cell r="B811" t="str">
            <v>-</v>
          </cell>
          <cell r="C811" t="str">
            <v>Corpo BDCC 2,50 x 2,50 m alt.12,50 a 15,00 m AC/BC</v>
          </cell>
          <cell r="D811" t="str">
            <v>m</v>
          </cell>
          <cell r="H811" t="str">
            <v>DNIT 025/2004-ES</v>
          </cell>
        </row>
        <row r="812">
          <cell r="A812" t="str">
            <v>2 S 04 210 78</v>
          </cell>
          <cell r="B812" t="str">
            <v>-</v>
          </cell>
          <cell r="C812" t="str">
            <v>Corpo BDCC 3,00 x 3,00 m alt.12,50 a 15,00 m AC/BC</v>
          </cell>
          <cell r="D812" t="str">
            <v>m</v>
          </cell>
          <cell r="H812" t="str">
            <v>DNIT 025/2004-ES</v>
          </cell>
        </row>
        <row r="813">
          <cell r="A813" t="str">
            <v>2 S 04 211 01</v>
          </cell>
          <cell r="B813" t="str">
            <v>-</v>
          </cell>
          <cell r="C813" t="str">
            <v>Boca BDCC 1,50 x 1,50 m normal</v>
          </cell>
          <cell r="D813" t="str">
            <v>und</v>
          </cell>
          <cell r="H813" t="str">
            <v>DNIT 025/2004-ES</v>
          </cell>
        </row>
        <row r="814">
          <cell r="A814" t="str">
            <v>2 S 04 211 02</v>
          </cell>
          <cell r="B814" t="str">
            <v>-</v>
          </cell>
          <cell r="C814" t="str">
            <v>Boca BDCC 2,00 x 2,00 m normal</v>
          </cell>
          <cell r="D814" t="str">
            <v>und</v>
          </cell>
          <cell r="H814" t="str">
            <v>DNIT 025/2004-ES</v>
          </cell>
        </row>
        <row r="815">
          <cell r="A815" t="str">
            <v>2 S 04 211 03</v>
          </cell>
          <cell r="B815" t="str">
            <v>-</v>
          </cell>
          <cell r="C815" t="str">
            <v>Boca BDCC 2,50 x 2,50 m normal</v>
          </cell>
          <cell r="D815" t="str">
            <v>und</v>
          </cell>
          <cell r="H815" t="str">
            <v>DNIT 025/2004-ES</v>
          </cell>
        </row>
        <row r="816">
          <cell r="A816" t="str">
            <v>2 S 04 211 04</v>
          </cell>
          <cell r="B816" t="str">
            <v>-</v>
          </cell>
          <cell r="C816" t="str">
            <v>Boca BDCC 3,00 x 3,00 m normal</v>
          </cell>
          <cell r="D816" t="str">
            <v>und</v>
          </cell>
          <cell r="H816" t="str">
            <v>DNIT 025/2004-ES</v>
          </cell>
        </row>
        <row r="817">
          <cell r="A817" t="str">
            <v>2 S 04 211 05</v>
          </cell>
          <cell r="B817" t="str">
            <v>-</v>
          </cell>
          <cell r="C817" t="str">
            <v>Boca BDCC 1,50 x 1,50 m esc.=15</v>
          </cell>
          <cell r="D817" t="str">
            <v>und</v>
          </cell>
          <cell r="H817" t="str">
            <v>DNIT 025/2004-ES</v>
          </cell>
        </row>
        <row r="818">
          <cell r="A818" t="str">
            <v>2 S 04 211 06</v>
          </cell>
          <cell r="B818" t="str">
            <v>-</v>
          </cell>
          <cell r="C818" t="str">
            <v>Boca BDCC 2,00 x 2,00 m esc=15</v>
          </cell>
          <cell r="D818" t="str">
            <v>und</v>
          </cell>
          <cell r="H818" t="str">
            <v>DNIT 025/2004-ES</v>
          </cell>
        </row>
        <row r="819">
          <cell r="A819" t="str">
            <v>2 S 04 211 07</v>
          </cell>
          <cell r="B819" t="str">
            <v>-</v>
          </cell>
          <cell r="C819" t="str">
            <v>Boca BDCC 2,50 x 2,50 m esc=15</v>
          </cell>
          <cell r="D819" t="str">
            <v>und</v>
          </cell>
          <cell r="H819" t="str">
            <v>DNIT 025/2004-ES</v>
          </cell>
        </row>
        <row r="820">
          <cell r="A820" t="str">
            <v>2 S 04 211 08</v>
          </cell>
          <cell r="B820" t="str">
            <v>-</v>
          </cell>
          <cell r="C820" t="str">
            <v>Boca BDCC 3,00 x 3,00 m esc=15</v>
          </cell>
          <cell r="D820" t="str">
            <v>und</v>
          </cell>
          <cell r="H820" t="str">
            <v>DNIT 025/2004-ES</v>
          </cell>
        </row>
        <row r="821">
          <cell r="A821" t="str">
            <v>2 S 04 211 09</v>
          </cell>
          <cell r="B821" t="str">
            <v>-</v>
          </cell>
          <cell r="C821" t="str">
            <v>Boca BDCC 1,50 x 1,50 m - esc.=30</v>
          </cell>
          <cell r="D821" t="str">
            <v>und</v>
          </cell>
          <cell r="H821" t="str">
            <v>DNIT 025/2004-ES</v>
          </cell>
        </row>
        <row r="822">
          <cell r="A822" t="str">
            <v>2 S 04 211 10</v>
          </cell>
          <cell r="B822" t="str">
            <v>-</v>
          </cell>
          <cell r="C822" t="str">
            <v>Boca BDCC 2,00 x 2,00 m esc=30</v>
          </cell>
          <cell r="D822" t="str">
            <v>und</v>
          </cell>
          <cell r="H822" t="str">
            <v>DNIT 025/2004-ES</v>
          </cell>
        </row>
        <row r="823">
          <cell r="A823" t="str">
            <v>2 S 04 211 11</v>
          </cell>
          <cell r="B823" t="str">
            <v>-</v>
          </cell>
          <cell r="C823" t="str">
            <v>Boca BDCC 2,50 x 2,50 m esc.=30</v>
          </cell>
          <cell r="D823" t="str">
            <v>und</v>
          </cell>
          <cell r="H823" t="str">
            <v>DNIT 025/2004-ES</v>
          </cell>
        </row>
        <row r="824">
          <cell r="A824" t="str">
            <v>2 S 04 211 12</v>
          </cell>
          <cell r="B824" t="str">
            <v>-</v>
          </cell>
          <cell r="C824" t="str">
            <v>Boca BDCC 3,00 x 3,00 m esc=30</v>
          </cell>
          <cell r="D824" t="str">
            <v>und</v>
          </cell>
          <cell r="H824" t="str">
            <v>DNIT 025/2004-ES</v>
          </cell>
        </row>
        <row r="825">
          <cell r="A825" t="str">
            <v>2 S 04 211 13</v>
          </cell>
          <cell r="B825" t="str">
            <v>-</v>
          </cell>
          <cell r="C825" t="str">
            <v>Boca BDCC 1,50 x 1,50 m esc=45</v>
          </cell>
          <cell r="D825" t="str">
            <v>Und</v>
          </cell>
          <cell r="H825" t="str">
            <v>DNIT 025/2004-ES</v>
          </cell>
        </row>
        <row r="826">
          <cell r="A826" t="str">
            <v>2 S 04 211 14</v>
          </cell>
          <cell r="B826" t="str">
            <v>-</v>
          </cell>
          <cell r="C826" t="str">
            <v>Boca BDCC 2,00 x 2,00 m esc=45</v>
          </cell>
          <cell r="D826" t="str">
            <v>Und</v>
          </cell>
          <cell r="H826" t="str">
            <v>DNIT 025/2004-ES</v>
          </cell>
        </row>
        <row r="827">
          <cell r="A827" t="str">
            <v>2 S 04 211 15</v>
          </cell>
          <cell r="B827" t="str">
            <v>-</v>
          </cell>
          <cell r="C827" t="str">
            <v>Boca BDCC 2,50 x 2,50 m esc=45</v>
          </cell>
          <cell r="D827" t="str">
            <v>Und</v>
          </cell>
          <cell r="H827" t="str">
            <v>DNIT 025/2004-ES</v>
          </cell>
        </row>
        <row r="828">
          <cell r="A828" t="str">
            <v>2 S 04 211 16</v>
          </cell>
          <cell r="B828" t="str">
            <v>-</v>
          </cell>
          <cell r="C828" t="str">
            <v>Boca BDCC 3,00x3,00m - esc=45</v>
          </cell>
          <cell r="D828" t="str">
            <v>Und</v>
          </cell>
          <cell r="H828" t="str">
            <v>DNIT 025/2004-ES</v>
          </cell>
        </row>
        <row r="829">
          <cell r="A829" t="str">
            <v>2 S 04 211 51</v>
          </cell>
          <cell r="B829" t="str">
            <v>-</v>
          </cell>
          <cell r="C829" t="str">
            <v>Boca BDCC 1,50 x 1,50 m normal AC/BC</v>
          </cell>
          <cell r="D829" t="str">
            <v>Und</v>
          </cell>
          <cell r="H829" t="str">
            <v>DNIT 025/2004-ES</v>
          </cell>
        </row>
        <row r="830">
          <cell r="A830" t="str">
            <v>2 S 04 211 52</v>
          </cell>
          <cell r="B830" t="str">
            <v>-</v>
          </cell>
          <cell r="C830" t="str">
            <v>Boca BDCC 2,00 x 2,00 m normal AC/BC</v>
          </cell>
          <cell r="D830" t="str">
            <v>Und</v>
          </cell>
          <cell r="H830" t="str">
            <v>DNIT 025/2004-ES</v>
          </cell>
        </row>
        <row r="831">
          <cell r="A831" t="str">
            <v>2 S 04 211 53</v>
          </cell>
          <cell r="B831" t="str">
            <v>-</v>
          </cell>
          <cell r="C831" t="str">
            <v>Boca BDCC 2,50 x 2,50 m normal AC/BC</v>
          </cell>
          <cell r="D831" t="str">
            <v>Und</v>
          </cell>
          <cell r="H831" t="str">
            <v>DNIT 025/2004-ES</v>
          </cell>
        </row>
        <row r="832">
          <cell r="A832" t="str">
            <v>2 S 04 211 54</v>
          </cell>
          <cell r="B832" t="str">
            <v>-</v>
          </cell>
          <cell r="C832" t="str">
            <v>Boca BDCC 3,00 x 3,00 m normal AC/BC</v>
          </cell>
          <cell r="D832" t="str">
            <v>Und</v>
          </cell>
          <cell r="H832" t="str">
            <v>DNIT 025/2004-ES</v>
          </cell>
        </row>
        <row r="833">
          <cell r="A833" t="str">
            <v>2 S 04 211 55</v>
          </cell>
          <cell r="B833" t="str">
            <v>-</v>
          </cell>
          <cell r="C833" t="str">
            <v>Boca BDCC 1,50 x 1,50 m esc=15 AC/BC</v>
          </cell>
          <cell r="D833" t="str">
            <v>Und</v>
          </cell>
          <cell r="H833" t="str">
            <v>DNIT 025/2004-ES</v>
          </cell>
        </row>
        <row r="834">
          <cell r="A834" t="str">
            <v>2 S 04 211 56</v>
          </cell>
          <cell r="B834" t="str">
            <v>-</v>
          </cell>
          <cell r="C834" t="str">
            <v>Boca BDCC 2,00 x 2,00 m esc=15 AC/BC</v>
          </cell>
          <cell r="D834" t="str">
            <v>Und</v>
          </cell>
          <cell r="H834" t="str">
            <v>DNIT 025/2004-ES</v>
          </cell>
        </row>
        <row r="835">
          <cell r="A835" t="str">
            <v>2 S 04 211 57</v>
          </cell>
          <cell r="B835" t="str">
            <v>-</v>
          </cell>
          <cell r="C835" t="str">
            <v>Boca BDCC 2,50 x 2,50 m esc=15 AC/BC</v>
          </cell>
          <cell r="D835" t="str">
            <v>Und</v>
          </cell>
          <cell r="H835" t="str">
            <v>DNIT 025/2004-ES</v>
          </cell>
        </row>
        <row r="836">
          <cell r="A836" t="str">
            <v>2 S 04 211 58</v>
          </cell>
          <cell r="B836" t="str">
            <v>-</v>
          </cell>
          <cell r="C836" t="str">
            <v>Boca BDCC 3,00 x 3,00 m esc=15 AC/BC</v>
          </cell>
          <cell r="D836" t="str">
            <v>Und</v>
          </cell>
          <cell r="H836" t="str">
            <v>DNIT 025/2004-ES</v>
          </cell>
        </row>
        <row r="837">
          <cell r="A837" t="str">
            <v>2 S 04 211 59</v>
          </cell>
          <cell r="B837" t="str">
            <v>-</v>
          </cell>
          <cell r="C837" t="str">
            <v>Boca BDCC 1,50 x 1,50 m esc=30 AC/BC</v>
          </cell>
          <cell r="D837" t="str">
            <v>Und</v>
          </cell>
          <cell r="H837" t="str">
            <v>DNIT 025/2004-ES</v>
          </cell>
        </row>
        <row r="838">
          <cell r="A838" t="str">
            <v>2 S 04 211 60</v>
          </cell>
          <cell r="B838" t="str">
            <v>-</v>
          </cell>
          <cell r="C838" t="str">
            <v>Boca BDCC 2,00 x 2,00 m esc=30 AC/BC</v>
          </cell>
          <cell r="D838" t="str">
            <v>Und</v>
          </cell>
          <cell r="H838" t="str">
            <v>DNIT 025/2004-ES</v>
          </cell>
        </row>
        <row r="839">
          <cell r="A839" t="str">
            <v>2 S 04 211 61</v>
          </cell>
          <cell r="B839" t="str">
            <v>-</v>
          </cell>
          <cell r="C839" t="str">
            <v>Boca BDCC 2,50 x 2,50 m - esc=30 AC/BC</v>
          </cell>
          <cell r="D839" t="str">
            <v>Und</v>
          </cell>
          <cell r="H839" t="str">
            <v>DNIT 025/2004-ES</v>
          </cell>
        </row>
        <row r="840">
          <cell r="A840" t="str">
            <v>2 S 04 211 62</v>
          </cell>
          <cell r="B840" t="str">
            <v>-</v>
          </cell>
          <cell r="C840" t="str">
            <v>Boca BDCC 3,00 x 3,00 m - esc=30 AC/BC</v>
          </cell>
          <cell r="D840" t="str">
            <v>Und</v>
          </cell>
          <cell r="H840" t="str">
            <v>DNIT 025/2004-ES</v>
          </cell>
        </row>
        <row r="841">
          <cell r="A841" t="str">
            <v>2 S 04 211 63</v>
          </cell>
          <cell r="B841" t="str">
            <v>-</v>
          </cell>
          <cell r="C841" t="str">
            <v>Boca BDCC 1,50 x 1,50 m - esc=45 AC/BC</v>
          </cell>
          <cell r="D841" t="str">
            <v>Und</v>
          </cell>
          <cell r="H841" t="str">
            <v>DNIT 025/2004-ES</v>
          </cell>
        </row>
        <row r="842">
          <cell r="A842" t="str">
            <v>2 S 04 211 64</v>
          </cell>
          <cell r="B842" t="str">
            <v>-</v>
          </cell>
          <cell r="C842" t="str">
            <v>Boca BDCC 2,00 x 2,00 m - esc=45 AC/BC</v>
          </cell>
          <cell r="D842" t="str">
            <v>Und</v>
          </cell>
          <cell r="H842" t="str">
            <v>DNIT 025/2004-ES</v>
          </cell>
        </row>
        <row r="843">
          <cell r="A843" t="str">
            <v>2 S 04 211 65</v>
          </cell>
          <cell r="B843" t="str">
            <v>-</v>
          </cell>
          <cell r="C843" t="str">
            <v>Boca BDCC 2,50 x 2,50 m - esc=45 AC/BC</v>
          </cell>
          <cell r="D843" t="str">
            <v>Und</v>
          </cell>
          <cell r="H843" t="str">
            <v>DNIT 025/2004-ES</v>
          </cell>
        </row>
        <row r="844">
          <cell r="A844" t="str">
            <v>2 S 04 211 66</v>
          </cell>
          <cell r="B844" t="str">
            <v>-</v>
          </cell>
          <cell r="C844" t="str">
            <v>Boca BDCC 3,00 x 3,00 m - esc=45 AC/BC</v>
          </cell>
          <cell r="D844" t="str">
            <v>Und</v>
          </cell>
          <cell r="H844" t="str">
            <v>DNIT 025/2004-ES</v>
          </cell>
        </row>
        <row r="845">
          <cell r="A845" t="str">
            <v>2 S 04 220 01</v>
          </cell>
          <cell r="B845" t="str">
            <v>-</v>
          </cell>
          <cell r="C845" t="str">
            <v>Corpo BTCC 1,50 x 1,50 m alt. 0 a 1,00 m</v>
          </cell>
          <cell r="D845" t="str">
            <v>m</v>
          </cell>
          <cell r="H845" t="str">
            <v>DNIT 025/2004-ES</v>
          </cell>
        </row>
        <row r="846">
          <cell r="A846" t="str">
            <v>2 S 04 220 02</v>
          </cell>
          <cell r="B846" t="str">
            <v>-</v>
          </cell>
          <cell r="C846" t="str">
            <v>Corpo BTCC 2,00 x 2,00 m alt. 0 a 1,00 m</v>
          </cell>
          <cell r="D846" t="str">
            <v>m</v>
          </cell>
          <cell r="H846" t="str">
            <v>DNIT 025/2004-ES</v>
          </cell>
        </row>
        <row r="847">
          <cell r="A847" t="str">
            <v>2 S 04 220 03</v>
          </cell>
          <cell r="B847" t="str">
            <v>-</v>
          </cell>
          <cell r="C847" t="str">
            <v>Corpo BTCC 2,50 x 2,50 m alt. 0 a 1,00 m</v>
          </cell>
          <cell r="D847" t="str">
            <v>m</v>
          </cell>
          <cell r="H847" t="str">
            <v>DNIT 025/2004-ES</v>
          </cell>
        </row>
        <row r="848">
          <cell r="A848" t="str">
            <v>2 S 04 220 04</v>
          </cell>
          <cell r="B848" t="str">
            <v>-</v>
          </cell>
          <cell r="C848" t="str">
            <v>Corpo BTCC 3,00 x 3,00 m alt. 0 a 1,00 m</v>
          </cell>
          <cell r="D848" t="str">
            <v>m</v>
          </cell>
          <cell r="H848" t="str">
            <v>DNIT 025/2004-ES</v>
          </cell>
        </row>
        <row r="849">
          <cell r="A849" t="str">
            <v>2 S 04 220 05</v>
          </cell>
          <cell r="B849" t="str">
            <v>-</v>
          </cell>
          <cell r="C849" t="str">
            <v>Corpo BTCC 1,50 x 1,50 m alt. 1,00 a 2,50 m</v>
          </cell>
          <cell r="D849" t="str">
            <v>m</v>
          </cell>
          <cell r="H849" t="str">
            <v>DNIT 025/2004-ES</v>
          </cell>
        </row>
        <row r="850">
          <cell r="A850" t="str">
            <v>2 S 04 220 06</v>
          </cell>
          <cell r="B850" t="str">
            <v>-</v>
          </cell>
          <cell r="C850" t="str">
            <v>Corpo BTCC 2,00 x 2,00 m alt. 1,00 a 2,50 m</v>
          </cell>
          <cell r="D850" t="str">
            <v>m</v>
          </cell>
          <cell r="H850" t="str">
            <v>DNIT 025/2004-ES</v>
          </cell>
        </row>
        <row r="851">
          <cell r="A851" t="str">
            <v>2 S 04 220 07</v>
          </cell>
          <cell r="B851" t="str">
            <v>-</v>
          </cell>
          <cell r="C851" t="str">
            <v>Corpo BTCC 2,50 a 2,50 m alt. 1,00 a 2,50 m</v>
          </cell>
          <cell r="D851" t="str">
            <v>m</v>
          </cell>
          <cell r="H851" t="str">
            <v>DNIT 025/2004-ES</v>
          </cell>
        </row>
        <row r="852">
          <cell r="A852" t="str">
            <v>2 S 04 220 08</v>
          </cell>
          <cell r="B852" t="str">
            <v>-</v>
          </cell>
          <cell r="C852" t="str">
            <v>Corpo BTCC 3,00 x 3,00 m alt. 1,00 a 2,50 m</v>
          </cell>
          <cell r="D852" t="str">
            <v>m</v>
          </cell>
          <cell r="H852" t="str">
            <v>DNIT 025/2004-ES</v>
          </cell>
        </row>
        <row r="853">
          <cell r="A853" t="str">
            <v>2 S 04 220 09</v>
          </cell>
          <cell r="B853" t="str">
            <v>-</v>
          </cell>
          <cell r="C853" t="str">
            <v>Corpo BTCC 1,50 x 1,50 m alt. 2,50 a 5,00 m</v>
          </cell>
          <cell r="D853" t="str">
            <v>m</v>
          </cell>
          <cell r="H853" t="str">
            <v>DNIT 025/2004-ES</v>
          </cell>
        </row>
        <row r="854">
          <cell r="A854" t="str">
            <v>2 S 04 220 10</v>
          </cell>
          <cell r="B854" t="str">
            <v>-</v>
          </cell>
          <cell r="C854" t="str">
            <v>Corpo BTCC 2,00 x 2,00 m alt. 2,50 a 5,00 m</v>
          </cell>
          <cell r="D854" t="str">
            <v>m</v>
          </cell>
          <cell r="H854" t="str">
            <v>DNIT 025/2004-ES</v>
          </cell>
        </row>
        <row r="855">
          <cell r="A855" t="str">
            <v>2 S 04 220 11</v>
          </cell>
          <cell r="B855" t="str">
            <v>-</v>
          </cell>
          <cell r="C855" t="str">
            <v>Corpo BTCC 2,50 x 2,50 m alt. 2,50 a 5,00 m</v>
          </cell>
          <cell r="D855" t="str">
            <v>m</v>
          </cell>
          <cell r="H855" t="str">
            <v>DNIT 025/2004-ES</v>
          </cell>
        </row>
        <row r="856">
          <cell r="A856" t="str">
            <v>2 S 04 220 12</v>
          </cell>
          <cell r="B856" t="str">
            <v>-</v>
          </cell>
          <cell r="C856" t="str">
            <v>Corpo BTCC 3,00 x 3,00 m alt. 2,50 a 5,00 m</v>
          </cell>
          <cell r="D856" t="str">
            <v>m</v>
          </cell>
          <cell r="H856" t="str">
            <v>DNIT 025/2004-ES</v>
          </cell>
        </row>
        <row r="857">
          <cell r="A857" t="str">
            <v>2 S 04 220 13</v>
          </cell>
          <cell r="B857" t="str">
            <v>-</v>
          </cell>
          <cell r="C857" t="str">
            <v>Corpo BTCC 1,50 x 1,50 m alt. 5,00 a 7,50 m</v>
          </cell>
          <cell r="D857" t="str">
            <v>m</v>
          </cell>
          <cell r="H857" t="str">
            <v>DNIT 025/2004-ES</v>
          </cell>
        </row>
        <row r="858">
          <cell r="A858" t="str">
            <v>2 S 04 220 14</v>
          </cell>
          <cell r="B858" t="str">
            <v>-</v>
          </cell>
          <cell r="C858" t="str">
            <v>Corpo BTCC 2,00 x 2,00 m alt. 5,00 a 7,50 m</v>
          </cell>
          <cell r="D858" t="str">
            <v>m</v>
          </cell>
          <cell r="H858" t="str">
            <v>DNIT 025/2004-ES</v>
          </cell>
        </row>
        <row r="859">
          <cell r="A859" t="str">
            <v>2 S 04 220 15</v>
          </cell>
          <cell r="B859" t="str">
            <v>-</v>
          </cell>
          <cell r="C859" t="str">
            <v>Corpo BTCC 2,50 x 2,50 m alt. 5,00 a 7,50 m</v>
          </cell>
          <cell r="D859" t="str">
            <v>m</v>
          </cell>
          <cell r="H859" t="str">
            <v>DNIT 025/2004-ES</v>
          </cell>
        </row>
        <row r="860">
          <cell r="A860" t="str">
            <v>2 S 04 220 16</v>
          </cell>
          <cell r="B860" t="str">
            <v>-</v>
          </cell>
          <cell r="C860" t="str">
            <v>Corpo BTCC 3,00 x 3,00 m alt. 5,00 a 7,50 m</v>
          </cell>
          <cell r="D860" t="str">
            <v>m</v>
          </cell>
          <cell r="H860" t="str">
            <v>DNIT 025/2004-ES</v>
          </cell>
        </row>
        <row r="861">
          <cell r="A861" t="str">
            <v>2 S 04 220 17</v>
          </cell>
          <cell r="B861" t="str">
            <v>-</v>
          </cell>
          <cell r="C861" t="str">
            <v>Corpo BTCC 1,50 x 1,50 m alt. 7,50 a 10,00 m</v>
          </cell>
          <cell r="D861" t="str">
            <v>m</v>
          </cell>
          <cell r="H861" t="str">
            <v>DNIT 025/2004-ES</v>
          </cell>
        </row>
        <row r="862">
          <cell r="A862" t="str">
            <v>2 S 04 220 18</v>
          </cell>
          <cell r="B862" t="str">
            <v>-</v>
          </cell>
          <cell r="C862" t="str">
            <v>Corpo BTCC 2,00 x 2,00 m alt. 7,50 m a 10,00 m</v>
          </cell>
          <cell r="D862" t="str">
            <v>m</v>
          </cell>
          <cell r="H862" t="str">
            <v>DNIT 025/2004-ES</v>
          </cell>
        </row>
        <row r="863">
          <cell r="A863" t="str">
            <v>2 S 04 220 19</v>
          </cell>
          <cell r="B863" t="str">
            <v>-</v>
          </cell>
          <cell r="C863" t="str">
            <v>Corpo BTCC 2,50 x 2,50 m alt. 7,50 a 10,00 m</v>
          </cell>
          <cell r="D863" t="str">
            <v>m</v>
          </cell>
          <cell r="H863" t="str">
            <v>DNIT 025/2004-ES</v>
          </cell>
        </row>
        <row r="864">
          <cell r="A864" t="str">
            <v>2 S 04 220 20</v>
          </cell>
          <cell r="B864" t="str">
            <v>-</v>
          </cell>
          <cell r="C864" t="str">
            <v>Corpo BTCC 3,00 x 3,00 m alt 7,50 a 10,00 m</v>
          </cell>
          <cell r="D864" t="str">
            <v>m</v>
          </cell>
          <cell r="H864" t="str">
            <v>DNIT 025/2004-ES</v>
          </cell>
        </row>
        <row r="865">
          <cell r="A865" t="str">
            <v>2 S 04 220 21</v>
          </cell>
          <cell r="B865" t="str">
            <v>-</v>
          </cell>
          <cell r="C865" t="str">
            <v>Corpo BTCC 1,50 x 1,50 m alt. 10,00 a 12,50 m</v>
          </cell>
          <cell r="D865" t="str">
            <v>m</v>
          </cell>
          <cell r="H865" t="str">
            <v>DNIT 025/2004-ES</v>
          </cell>
        </row>
        <row r="866">
          <cell r="A866" t="str">
            <v>2 S 04 220 22</v>
          </cell>
          <cell r="B866" t="str">
            <v>-</v>
          </cell>
          <cell r="C866" t="str">
            <v>Corpo BTCC 2,00 x 2,00 m alt. 10,00 a 12,50 m</v>
          </cell>
          <cell r="D866" t="str">
            <v>m</v>
          </cell>
          <cell r="H866" t="str">
            <v>DNIT 025/2004-ES</v>
          </cell>
        </row>
        <row r="867">
          <cell r="A867" t="str">
            <v>2 S 04 220 23</v>
          </cell>
          <cell r="B867" t="str">
            <v>-</v>
          </cell>
          <cell r="C867" t="str">
            <v>Corpo BTCC 2,50 x 2,50 m alt. 10,00 a 12,50 m</v>
          </cell>
          <cell r="D867" t="str">
            <v>m</v>
          </cell>
          <cell r="H867" t="str">
            <v>DNIT 025/2004-ES</v>
          </cell>
        </row>
        <row r="868">
          <cell r="A868" t="str">
            <v>2 S 04 220 24</v>
          </cell>
          <cell r="B868" t="str">
            <v>-</v>
          </cell>
          <cell r="C868" t="str">
            <v>Corpo BTCC 3,00 x 3,00 m alt. 10,00 a 12,50 m</v>
          </cell>
          <cell r="D868" t="str">
            <v>m</v>
          </cell>
          <cell r="H868" t="str">
            <v>DNIT 025/2004-ES</v>
          </cell>
        </row>
        <row r="869">
          <cell r="A869" t="str">
            <v>2 S 04 220 25</v>
          </cell>
          <cell r="B869" t="str">
            <v>-</v>
          </cell>
          <cell r="C869" t="str">
            <v>Corpo BTCC 1,50 x 1,50 m alt. 12,50 a 15,00 m</v>
          </cell>
          <cell r="D869" t="str">
            <v>m</v>
          </cell>
          <cell r="H869" t="str">
            <v>DNIT 025/2004-ES</v>
          </cell>
        </row>
        <row r="870">
          <cell r="A870" t="str">
            <v>2 S 04 220 26</v>
          </cell>
          <cell r="B870" t="str">
            <v>-</v>
          </cell>
          <cell r="C870" t="str">
            <v>Corpo BTCC 2,00 x 2,00 m alt. 12,50 a 15,00 m</v>
          </cell>
          <cell r="D870" t="str">
            <v>m</v>
          </cell>
          <cell r="H870" t="str">
            <v>DNIT 025/2004-ES</v>
          </cell>
        </row>
        <row r="871">
          <cell r="A871" t="str">
            <v>2 S 04 220 27</v>
          </cell>
          <cell r="B871" t="str">
            <v>-</v>
          </cell>
          <cell r="C871" t="str">
            <v>Corpo BTCC 2,50 x 2,50 m alt. 12,50 a 15,00 m</v>
          </cell>
          <cell r="D871" t="str">
            <v>m</v>
          </cell>
          <cell r="H871" t="str">
            <v>DNIT 025/2004-ES</v>
          </cell>
        </row>
        <row r="872">
          <cell r="A872" t="str">
            <v>2 S 04 220 28</v>
          </cell>
          <cell r="B872" t="str">
            <v>-</v>
          </cell>
          <cell r="C872" t="str">
            <v>Corpo BTCC 3,00 x 3,00 m alt. 12,50 a 15,00 m</v>
          </cell>
          <cell r="D872" t="str">
            <v>m</v>
          </cell>
          <cell r="H872" t="str">
            <v>DNIT 025/2004-ES</v>
          </cell>
        </row>
        <row r="873">
          <cell r="A873" t="str">
            <v>2 S 04 220 51</v>
          </cell>
          <cell r="B873" t="str">
            <v>-</v>
          </cell>
          <cell r="C873" t="str">
            <v>Corpo BTCC 1,50 x 1,50 m alt. 0 a 1,00 m AC/BC</v>
          </cell>
          <cell r="D873" t="str">
            <v>m</v>
          </cell>
          <cell r="H873" t="str">
            <v>DNIT 025/2004-ES</v>
          </cell>
        </row>
        <row r="874">
          <cell r="A874" t="str">
            <v>2 S 04 220 52</v>
          </cell>
          <cell r="B874" t="str">
            <v>-</v>
          </cell>
          <cell r="C874" t="str">
            <v>Corpo BTCC 2,00 x 2,00 m alt. 0 a 1,00 m AC/BC</v>
          </cell>
          <cell r="D874" t="str">
            <v>m</v>
          </cell>
          <cell r="H874" t="str">
            <v>DNIT 025/2004-ES</v>
          </cell>
        </row>
        <row r="875">
          <cell r="A875" t="str">
            <v>2 S 04 220 53</v>
          </cell>
          <cell r="B875" t="str">
            <v>-</v>
          </cell>
          <cell r="C875" t="str">
            <v>Corpo BTCC 2,50 x 2,50 m alt. 0 a 1,00 m AC/BC</v>
          </cell>
          <cell r="D875" t="str">
            <v>m</v>
          </cell>
          <cell r="H875" t="str">
            <v>DNIT 025/2004-ES</v>
          </cell>
        </row>
        <row r="876">
          <cell r="A876" t="str">
            <v>2 S 04 220 54</v>
          </cell>
          <cell r="B876" t="str">
            <v>-</v>
          </cell>
          <cell r="C876" t="str">
            <v>Corpo BTCC 3,00 x 3,00 m alt. 0 a 1,00 m AC/BC</v>
          </cell>
          <cell r="D876" t="str">
            <v>m</v>
          </cell>
          <cell r="H876" t="str">
            <v>DNIT 025/2004-ES</v>
          </cell>
        </row>
        <row r="877">
          <cell r="A877" t="str">
            <v>2 S 04 220 55</v>
          </cell>
          <cell r="B877" t="str">
            <v>-</v>
          </cell>
          <cell r="C877" t="str">
            <v>Corpo BTCC 1,50 x 1,50 m alt. 1,00 a 2,50 m AC/BC</v>
          </cell>
          <cell r="D877" t="str">
            <v>m</v>
          </cell>
          <cell r="H877" t="str">
            <v>DNIT 025/2004-ES</v>
          </cell>
        </row>
        <row r="878">
          <cell r="A878" t="str">
            <v>2 S 04 220 56</v>
          </cell>
          <cell r="B878" t="str">
            <v>-</v>
          </cell>
          <cell r="C878" t="str">
            <v>Corpo BTCC 2,00 x 2,00 m alt. 1,00 a 2,50 m AC/BC</v>
          </cell>
          <cell r="D878" t="str">
            <v>m</v>
          </cell>
          <cell r="H878" t="str">
            <v>DNIT 025/2004-ES</v>
          </cell>
        </row>
        <row r="879">
          <cell r="A879" t="str">
            <v>2 S 04 220 57</v>
          </cell>
          <cell r="B879" t="str">
            <v>-</v>
          </cell>
          <cell r="C879" t="str">
            <v>Corpo BTCC 2,50 x 2,50 m alt. 1,00 a 2,50 m AC/BC</v>
          </cell>
          <cell r="D879" t="str">
            <v>m</v>
          </cell>
          <cell r="H879" t="str">
            <v>DNIT 025/2004-ES</v>
          </cell>
        </row>
        <row r="880">
          <cell r="A880" t="str">
            <v>2 S 04 220 58</v>
          </cell>
          <cell r="B880" t="str">
            <v>-</v>
          </cell>
          <cell r="C880" t="str">
            <v>Corpo BTCC 3,00 x 3,00 m alt. 1,00 a 2,50 m AC/BC</v>
          </cell>
          <cell r="D880" t="str">
            <v>m</v>
          </cell>
          <cell r="H880" t="str">
            <v>DNIT 025/2004-ES</v>
          </cell>
        </row>
        <row r="881">
          <cell r="A881" t="str">
            <v>2 S 04 220 59</v>
          </cell>
          <cell r="B881" t="str">
            <v>-</v>
          </cell>
          <cell r="C881" t="str">
            <v>Corpo BTCC 1,50 x 1,50 m alt. 2,50 a 5,00 m AC/BC</v>
          </cell>
          <cell r="D881" t="str">
            <v>m</v>
          </cell>
          <cell r="H881" t="str">
            <v>DNIT 025/2004-ES</v>
          </cell>
        </row>
        <row r="882">
          <cell r="A882" t="str">
            <v>2 S 04 220 60</v>
          </cell>
          <cell r="B882" t="str">
            <v>-</v>
          </cell>
          <cell r="C882" t="str">
            <v>Corpo BTCC 2,00 x 2,00 m alt. 2,50 a 5,00 m AC/BC</v>
          </cell>
          <cell r="D882" t="str">
            <v>m</v>
          </cell>
          <cell r="H882" t="str">
            <v>DNIT 025/2004-ES</v>
          </cell>
        </row>
        <row r="883">
          <cell r="A883" t="str">
            <v>2 S 04 220 61</v>
          </cell>
          <cell r="B883" t="str">
            <v>-</v>
          </cell>
          <cell r="C883" t="str">
            <v>Corpo BTCC 2,50 x 2,50 m alt. 2,50 a 5,00 m AC/BC</v>
          </cell>
          <cell r="D883" t="str">
            <v>m</v>
          </cell>
          <cell r="H883" t="str">
            <v>DNIT 025/2004-ES</v>
          </cell>
        </row>
        <row r="884">
          <cell r="A884" t="str">
            <v>2 S 04 220 62</v>
          </cell>
          <cell r="B884" t="str">
            <v>-</v>
          </cell>
          <cell r="C884" t="str">
            <v>Corpo BTCC 3,00 x 3,00 m alt. 2,50 a 5,00 m AC/BC</v>
          </cell>
          <cell r="D884" t="str">
            <v>m</v>
          </cell>
          <cell r="H884" t="str">
            <v>DNIT 025/2004-ES</v>
          </cell>
        </row>
        <row r="885">
          <cell r="A885" t="str">
            <v>2 S 04 220 63</v>
          </cell>
          <cell r="B885" t="str">
            <v>-</v>
          </cell>
          <cell r="C885" t="str">
            <v>Corpo BTCC 1,50 x 1,50 m alt. 5,00 a 7,50 m AC/BC</v>
          </cell>
          <cell r="D885" t="str">
            <v>m</v>
          </cell>
          <cell r="H885" t="str">
            <v>DNIT 025/2004-ES</v>
          </cell>
        </row>
        <row r="886">
          <cell r="A886" t="str">
            <v>2 S 04 220 64</v>
          </cell>
          <cell r="B886" t="str">
            <v>-</v>
          </cell>
          <cell r="C886" t="str">
            <v>Corpo BTCC 2,00 x 2,00 m alt. 5,00 a 7,50 m AC/BC</v>
          </cell>
          <cell r="D886" t="str">
            <v>m</v>
          </cell>
          <cell r="H886" t="str">
            <v>DNIT 025/2004-ES</v>
          </cell>
        </row>
        <row r="887">
          <cell r="A887" t="str">
            <v>2 S 04 220 65</v>
          </cell>
          <cell r="B887" t="str">
            <v>-</v>
          </cell>
          <cell r="C887" t="str">
            <v>Corpo BTCC 2,50 x 2,50 m alt. 5,00 a 7,50 m AC/BC</v>
          </cell>
          <cell r="D887" t="str">
            <v>m</v>
          </cell>
          <cell r="H887" t="str">
            <v>DNIT 025/2004-ES</v>
          </cell>
        </row>
        <row r="888">
          <cell r="A888" t="str">
            <v>2 S 04 220 66</v>
          </cell>
          <cell r="B888" t="str">
            <v>-</v>
          </cell>
          <cell r="C888" t="str">
            <v>Corpo BTCC 3,00 x 3,00 m alt. 5,00 a 7,50 m AC/BC</v>
          </cell>
          <cell r="D888" t="str">
            <v>m</v>
          </cell>
          <cell r="H888" t="str">
            <v>DNIT 025/2004-ES</v>
          </cell>
        </row>
        <row r="889">
          <cell r="A889" t="str">
            <v>2 S 04 220 67</v>
          </cell>
          <cell r="B889" t="str">
            <v>-</v>
          </cell>
          <cell r="C889" t="str">
            <v>Corpo BTCC 1,50 x 1,50 m alt. 7,50 a 10,00 m AC/BC</v>
          </cell>
          <cell r="D889" t="str">
            <v>m</v>
          </cell>
          <cell r="H889" t="str">
            <v>DNIT 025/2004-ES</v>
          </cell>
        </row>
        <row r="890">
          <cell r="A890" t="str">
            <v>2 S 04 220 68</v>
          </cell>
          <cell r="B890" t="str">
            <v>-</v>
          </cell>
          <cell r="C890" t="str">
            <v>Corpo BTCC 2,00 x 2,00 m alt. 7,50 a 10,00 m AC/BC</v>
          </cell>
          <cell r="D890" t="str">
            <v>m</v>
          </cell>
          <cell r="H890" t="str">
            <v>DNIT 025/2004-ES</v>
          </cell>
        </row>
        <row r="891">
          <cell r="A891" t="str">
            <v>2 S 04 220 69</v>
          </cell>
          <cell r="B891" t="str">
            <v>-</v>
          </cell>
          <cell r="C891" t="str">
            <v>Corpo BTCC 2,50 x 2,50 m alt. 7,50 a 10,00 m AC/BC</v>
          </cell>
          <cell r="D891" t="str">
            <v>m</v>
          </cell>
          <cell r="H891" t="str">
            <v>DNIT 025/2004-ES</v>
          </cell>
        </row>
        <row r="892">
          <cell r="A892" t="str">
            <v>2 S 04 220 70</v>
          </cell>
          <cell r="B892" t="str">
            <v>-</v>
          </cell>
          <cell r="C892" t="str">
            <v>Corpo BTCC 3,00 x 3,00 m alt. 7,50 a 10,00 m AC/BC</v>
          </cell>
          <cell r="D892" t="str">
            <v>m</v>
          </cell>
          <cell r="H892" t="str">
            <v>DNIT 025/2004-ES</v>
          </cell>
        </row>
        <row r="893">
          <cell r="A893" t="str">
            <v>2 S 04 220 71</v>
          </cell>
          <cell r="B893" t="str">
            <v>-</v>
          </cell>
          <cell r="C893" t="str">
            <v>Corpo BTCC 1,50 x 1,50 m alt.10,00 a 12,50 m AC/BC</v>
          </cell>
          <cell r="D893" t="str">
            <v>m</v>
          </cell>
          <cell r="H893" t="str">
            <v>DNIT 025/2004-ES</v>
          </cell>
        </row>
        <row r="894">
          <cell r="A894" t="str">
            <v>2 S 04 220 72</v>
          </cell>
          <cell r="B894" t="str">
            <v>-</v>
          </cell>
          <cell r="C894" t="str">
            <v>Corpo BTCC 2,00 x 2,00 m alt.10,00 a 12,50 m AC/BC</v>
          </cell>
          <cell r="D894" t="str">
            <v>m</v>
          </cell>
          <cell r="H894" t="str">
            <v>DNIT 025/2004-ES</v>
          </cell>
        </row>
        <row r="895">
          <cell r="A895" t="str">
            <v>2 S 04 220 73</v>
          </cell>
          <cell r="B895" t="str">
            <v>-</v>
          </cell>
          <cell r="C895" t="str">
            <v>Corpo BTCC 2,50 x 2,50 m alt.10,00 a 12,50 m AC/BC</v>
          </cell>
          <cell r="D895" t="str">
            <v>m</v>
          </cell>
          <cell r="H895" t="str">
            <v>DNIT 025/2004-ES</v>
          </cell>
        </row>
        <row r="896">
          <cell r="A896" t="str">
            <v>2 S 04 220 74</v>
          </cell>
          <cell r="B896" t="str">
            <v>-</v>
          </cell>
          <cell r="C896" t="str">
            <v>Corpo BTCC 3,00 x 3,00 m alt.10,00 a 12,50 m AC/BC</v>
          </cell>
          <cell r="D896" t="str">
            <v>m</v>
          </cell>
          <cell r="H896" t="str">
            <v>DNIT 025/2004-ES</v>
          </cell>
        </row>
        <row r="897">
          <cell r="A897" t="str">
            <v>2 S 04 220 75</v>
          </cell>
          <cell r="B897" t="str">
            <v>-</v>
          </cell>
          <cell r="C897" t="str">
            <v>Corpo BTCC 1,50 x 1,50 m alt.12,50 a 15,00 m AC/BC</v>
          </cell>
          <cell r="D897" t="str">
            <v>m</v>
          </cell>
          <cell r="H897" t="str">
            <v>DNIT 025/2004-ES</v>
          </cell>
        </row>
        <row r="898">
          <cell r="A898" t="str">
            <v>2 S 04 220 76</v>
          </cell>
          <cell r="B898" t="str">
            <v>-</v>
          </cell>
          <cell r="C898" t="str">
            <v>Corpo BTCC 2,00 x 2,00 m alt.12,50 a 15,00 m AC/BC</v>
          </cell>
          <cell r="D898" t="str">
            <v>m</v>
          </cell>
          <cell r="H898" t="str">
            <v>DNIT 025/2004-ES</v>
          </cell>
        </row>
        <row r="899">
          <cell r="A899" t="str">
            <v>2 S 04 220 77</v>
          </cell>
          <cell r="B899" t="str">
            <v>-</v>
          </cell>
          <cell r="C899" t="str">
            <v>Corpo BTCC 2,50 x 2,50 m alt.12,50 a 15,00 m AC/BC</v>
          </cell>
          <cell r="D899" t="str">
            <v>m</v>
          </cell>
          <cell r="H899" t="str">
            <v>DNIT 025/2004-ES</v>
          </cell>
        </row>
        <row r="900">
          <cell r="A900" t="str">
            <v>2 S 04 220 78</v>
          </cell>
          <cell r="B900" t="str">
            <v>-</v>
          </cell>
          <cell r="C900" t="str">
            <v>Corpo BTCC 3,00 x 3,00 m alt.12,50 a 15,00 m AC/BC</v>
          </cell>
          <cell r="D900" t="str">
            <v>m</v>
          </cell>
          <cell r="H900" t="str">
            <v>DNIT 025/2004-ES</v>
          </cell>
        </row>
        <row r="901">
          <cell r="A901" t="str">
            <v>2 S 04 221 01</v>
          </cell>
          <cell r="B901" t="str">
            <v>-</v>
          </cell>
          <cell r="C901" t="str">
            <v>Boca BTCC 1,50 x 1,50 m normal</v>
          </cell>
          <cell r="D901" t="str">
            <v>und</v>
          </cell>
          <cell r="H901" t="str">
            <v>DNIT 025/2004-ES</v>
          </cell>
        </row>
        <row r="902">
          <cell r="A902" t="str">
            <v>2 S 04 221 02</v>
          </cell>
          <cell r="B902" t="str">
            <v>-</v>
          </cell>
          <cell r="C902" t="str">
            <v>Boca BTCC 2,00 x 2,00 m normal</v>
          </cell>
          <cell r="D902" t="str">
            <v>und</v>
          </cell>
          <cell r="H902" t="str">
            <v>DNIT 025/2004-ES</v>
          </cell>
        </row>
        <row r="903">
          <cell r="A903" t="str">
            <v>2 S 04 221 03</v>
          </cell>
          <cell r="B903" t="str">
            <v>-</v>
          </cell>
          <cell r="C903" t="str">
            <v>Boca BTCC 2,50 x 2,50 m normal</v>
          </cell>
          <cell r="D903" t="str">
            <v>und</v>
          </cell>
          <cell r="H903" t="str">
            <v>DNIT 025/2004-ES</v>
          </cell>
        </row>
        <row r="904">
          <cell r="A904" t="str">
            <v>2 S 04 221 04</v>
          </cell>
          <cell r="B904" t="str">
            <v>-</v>
          </cell>
          <cell r="C904" t="str">
            <v>Boca BTCC 3,00 x 3,00 m normal</v>
          </cell>
          <cell r="D904" t="str">
            <v>und</v>
          </cell>
          <cell r="H904" t="str">
            <v>DNIT 025/2004-ES</v>
          </cell>
        </row>
        <row r="905">
          <cell r="A905" t="str">
            <v>2 S 04 221 05</v>
          </cell>
          <cell r="B905" t="str">
            <v>-</v>
          </cell>
          <cell r="C905" t="str">
            <v>Boca BTCC 1,50 x 1,50 m esc=15</v>
          </cell>
          <cell r="D905" t="str">
            <v>und</v>
          </cell>
          <cell r="H905" t="str">
            <v>DNIT 025/2004-ES</v>
          </cell>
        </row>
        <row r="906">
          <cell r="A906" t="str">
            <v>2 S 04 221 06</v>
          </cell>
          <cell r="B906" t="str">
            <v>-</v>
          </cell>
          <cell r="C906" t="str">
            <v>Boca BTCC 2,00 x 2,00 m esc=15</v>
          </cell>
          <cell r="D906" t="str">
            <v>und</v>
          </cell>
          <cell r="H906" t="str">
            <v>DNIT 025/2004-ES</v>
          </cell>
        </row>
        <row r="907">
          <cell r="A907" t="str">
            <v>2 S 04 221 07</v>
          </cell>
          <cell r="B907" t="str">
            <v>-</v>
          </cell>
          <cell r="C907" t="str">
            <v>Boca BTCC 2,50 x 2,50 m esc=15</v>
          </cell>
          <cell r="D907" t="str">
            <v>und</v>
          </cell>
          <cell r="H907" t="str">
            <v>DNIT 025/2004-ES</v>
          </cell>
        </row>
        <row r="908">
          <cell r="A908" t="str">
            <v>2 S 04 221 08</v>
          </cell>
          <cell r="B908" t="str">
            <v>-</v>
          </cell>
          <cell r="C908" t="str">
            <v>Boca BTCC 3,00 x 3,00 m esc=15</v>
          </cell>
          <cell r="D908" t="str">
            <v>und</v>
          </cell>
          <cell r="H908" t="str">
            <v>DNIT 025/2004-ES</v>
          </cell>
        </row>
        <row r="909">
          <cell r="A909" t="str">
            <v>2 S 04 221 09</v>
          </cell>
          <cell r="B909" t="str">
            <v>-</v>
          </cell>
          <cell r="C909" t="str">
            <v>Boca BTCC 1,50 x 1,50 m esc=30</v>
          </cell>
          <cell r="D909" t="str">
            <v>und</v>
          </cell>
          <cell r="H909" t="str">
            <v>DNIT 025/2004-ES</v>
          </cell>
        </row>
        <row r="910">
          <cell r="A910" t="str">
            <v>2 S 04 221 10</v>
          </cell>
          <cell r="B910" t="str">
            <v>-</v>
          </cell>
          <cell r="C910" t="str">
            <v>Boca BTCC 2,00 x 2,00 m exc.=30</v>
          </cell>
          <cell r="D910" t="str">
            <v>und</v>
          </cell>
          <cell r="H910" t="str">
            <v>DNIT 025/2004-ES</v>
          </cell>
        </row>
        <row r="911">
          <cell r="A911" t="str">
            <v>2 S 04 221 11</v>
          </cell>
          <cell r="B911" t="str">
            <v>-</v>
          </cell>
          <cell r="C911" t="str">
            <v>Boca BTCC 2,50 x 2,50 m esc=30</v>
          </cell>
          <cell r="D911" t="str">
            <v>und</v>
          </cell>
          <cell r="H911" t="str">
            <v>DNIT 025/2004-ES</v>
          </cell>
        </row>
        <row r="912">
          <cell r="A912" t="str">
            <v>2 S 04 221 12</v>
          </cell>
          <cell r="B912" t="str">
            <v>-</v>
          </cell>
          <cell r="C912" t="str">
            <v>Boca BTCC 3,00 x 3,00 m esc=30</v>
          </cell>
          <cell r="D912" t="str">
            <v>und</v>
          </cell>
          <cell r="H912" t="str">
            <v>DNIT 025/2004-ES</v>
          </cell>
        </row>
        <row r="913">
          <cell r="A913" t="str">
            <v>2 S 04 221 13</v>
          </cell>
          <cell r="B913" t="str">
            <v>-</v>
          </cell>
          <cell r="C913" t="str">
            <v>Boca BTCC 1,50 x 1,50 m esc.=45</v>
          </cell>
          <cell r="D913" t="str">
            <v>und</v>
          </cell>
          <cell r="H913" t="str">
            <v>DNIT 025/2004-ES</v>
          </cell>
        </row>
        <row r="914">
          <cell r="A914" t="str">
            <v>2 S 04 221 14</v>
          </cell>
          <cell r="B914" t="str">
            <v>-</v>
          </cell>
          <cell r="C914" t="str">
            <v>Boca BTCC 2,00 x 2,00 m esc=45</v>
          </cell>
          <cell r="D914" t="str">
            <v>und</v>
          </cell>
          <cell r="H914" t="str">
            <v>DNIT 025/2004-ES</v>
          </cell>
        </row>
        <row r="915">
          <cell r="A915" t="str">
            <v>2 S 04 221 15</v>
          </cell>
          <cell r="B915" t="str">
            <v>-</v>
          </cell>
          <cell r="C915" t="str">
            <v>Boca BTCC 2,50 x 2,50 m esc=45</v>
          </cell>
          <cell r="D915" t="str">
            <v>und</v>
          </cell>
          <cell r="H915" t="str">
            <v>DNIT 025/2004-ES</v>
          </cell>
        </row>
        <row r="916">
          <cell r="A916" t="str">
            <v>2 S 04 221 16</v>
          </cell>
          <cell r="B916" t="str">
            <v>-</v>
          </cell>
          <cell r="C916" t="str">
            <v>Boca BTCC 3,00 x 3,00 m esc=45</v>
          </cell>
          <cell r="D916" t="str">
            <v>und</v>
          </cell>
          <cell r="H916" t="str">
            <v>DNIT 025/2004-ES</v>
          </cell>
        </row>
        <row r="917">
          <cell r="A917" t="str">
            <v>2 S 04 221 51</v>
          </cell>
          <cell r="B917" t="str">
            <v>-</v>
          </cell>
          <cell r="C917" t="str">
            <v>Boca BTCC 1,50 x 1,50 m normal AC/BC</v>
          </cell>
          <cell r="D917" t="str">
            <v>und</v>
          </cell>
          <cell r="H917" t="str">
            <v>DNIT 025/2004-ES</v>
          </cell>
        </row>
        <row r="918">
          <cell r="A918" t="str">
            <v>2 S 04 221 52</v>
          </cell>
          <cell r="B918" t="str">
            <v>-</v>
          </cell>
          <cell r="C918" t="str">
            <v>Boca BTCC 2,00 x 2,00 m normal AC/BC</v>
          </cell>
          <cell r="D918" t="str">
            <v>und</v>
          </cell>
          <cell r="H918" t="str">
            <v>DNIT 025/2004-ES</v>
          </cell>
        </row>
        <row r="919">
          <cell r="A919" t="str">
            <v>2 S 04 221 53</v>
          </cell>
          <cell r="B919" t="str">
            <v>-</v>
          </cell>
          <cell r="C919" t="str">
            <v>Boca BTCC 2,50 x 2,50 m normal AC/BC</v>
          </cell>
          <cell r="D919" t="str">
            <v>und</v>
          </cell>
          <cell r="H919" t="str">
            <v>DNIT 025/2004-ES</v>
          </cell>
        </row>
        <row r="920">
          <cell r="A920" t="str">
            <v>2 S 04 221 54</v>
          </cell>
          <cell r="B920" t="str">
            <v>-</v>
          </cell>
          <cell r="C920" t="str">
            <v>Boca BTCC 3,00 x 3,00 m normal AC/BC</v>
          </cell>
          <cell r="D920" t="str">
            <v>und</v>
          </cell>
          <cell r="H920" t="str">
            <v>DNIT 025/2004-ES</v>
          </cell>
        </row>
        <row r="921">
          <cell r="A921" t="str">
            <v>2 S 04 221 55</v>
          </cell>
          <cell r="B921" t="str">
            <v>-</v>
          </cell>
          <cell r="C921" t="str">
            <v>Boca BTCC 1,50 x 1,50 m - esc=15 AC/BC</v>
          </cell>
          <cell r="D921" t="str">
            <v>und</v>
          </cell>
          <cell r="H921" t="str">
            <v>DNIT 025/2004-ES</v>
          </cell>
        </row>
        <row r="922">
          <cell r="A922" t="str">
            <v>2 S 04 221 56</v>
          </cell>
          <cell r="B922" t="str">
            <v>-</v>
          </cell>
          <cell r="C922" t="str">
            <v>Boca BTCC 2,00 x 2,00 m - esc=15 AC/BC</v>
          </cell>
          <cell r="D922" t="str">
            <v>und</v>
          </cell>
          <cell r="H922" t="str">
            <v>DNIT 025/2004-ES</v>
          </cell>
        </row>
        <row r="923">
          <cell r="A923" t="str">
            <v>2 S 04 221 57</v>
          </cell>
          <cell r="B923" t="str">
            <v>-</v>
          </cell>
          <cell r="C923" t="str">
            <v>Boca BTCC 2,50 x 2,50 m - esc=15 AC/BC</v>
          </cell>
          <cell r="D923" t="str">
            <v>und</v>
          </cell>
          <cell r="H923" t="str">
            <v>DNIT 025/2004-ES</v>
          </cell>
        </row>
        <row r="924">
          <cell r="A924" t="str">
            <v>2 S 04 221 58</v>
          </cell>
          <cell r="B924" t="str">
            <v>-</v>
          </cell>
          <cell r="C924" t="str">
            <v>Boca BTCC 3,00 x 3,00 m - esc=15 AC/BC</v>
          </cell>
          <cell r="D924" t="str">
            <v>und</v>
          </cell>
          <cell r="H924" t="str">
            <v>DNIT 025/2004-ES</v>
          </cell>
        </row>
        <row r="925">
          <cell r="A925" t="str">
            <v>2 S 04 221 59</v>
          </cell>
          <cell r="B925" t="str">
            <v>-</v>
          </cell>
          <cell r="C925" t="str">
            <v>Boca BTCC 1,50 x 1,50 m - esc=30 AC/BC</v>
          </cell>
          <cell r="D925" t="str">
            <v>und</v>
          </cell>
          <cell r="H925" t="str">
            <v>DNIT 025/2004-ES</v>
          </cell>
        </row>
        <row r="926">
          <cell r="A926" t="str">
            <v>2 S 04 221 60</v>
          </cell>
          <cell r="B926" t="str">
            <v>-</v>
          </cell>
          <cell r="C926" t="str">
            <v>Boca BTCC 2,00 x 2,00 m - esc=30 AC/BC</v>
          </cell>
          <cell r="D926" t="str">
            <v>und</v>
          </cell>
          <cell r="H926" t="str">
            <v>DNIT 025/2004-ES</v>
          </cell>
        </row>
        <row r="927">
          <cell r="A927" t="str">
            <v>2 S 04 221 61</v>
          </cell>
          <cell r="B927" t="str">
            <v>-</v>
          </cell>
          <cell r="C927" t="str">
            <v>Boca BTCC 2,50 x 2,50 m - esc=30 AC/BC</v>
          </cell>
          <cell r="D927" t="str">
            <v>und</v>
          </cell>
          <cell r="H927" t="str">
            <v>DNIT 025/2004-ES</v>
          </cell>
        </row>
        <row r="928">
          <cell r="A928" t="str">
            <v>2 S 04 221 62</v>
          </cell>
          <cell r="B928" t="str">
            <v>-</v>
          </cell>
          <cell r="C928" t="str">
            <v>Boca BTCC 3,00 x 3,00 m - esc=30 AC/BC</v>
          </cell>
          <cell r="D928" t="str">
            <v>und</v>
          </cell>
          <cell r="H928" t="str">
            <v>DNIT 025/2004-ES</v>
          </cell>
        </row>
        <row r="929">
          <cell r="A929" t="str">
            <v>2 S 04 221 63</v>
          </cell>
          <cell r="B929" t="str">
            <v>-</v>
          </cell>
          <cell r="C929" t="str">
            <v>Boca BTCC 1,50 x 1,50 m - esc=45 AC/BC</v>
          </cell>
          <cell r="D929" t="str">
            <v>und</v>
          </cell>
          <cell r="H929" t="str">
            <v>DNIT 025/2004-ES</v>
          </cell>
        </row>
        <row r="930">
          <cell r="A930" t="str">
            <v>2 S 04 221 64</v>
          </cell>
          <cell r="B930" t="str">
            <v>-</v>
          </cell>
          <cell r="C930" t="str">
            <v>Boca BTCC 2,00 x 2,00 m - esc=45 AC/BC</v>
          </cell>
          <cell r="D930" t="str">
            <v>und</v>
          </cell>
          <cell r="H930" t="str">
            <v>DNIT 025/2004-ES</v>
          </cell>
        </row>
        <row r="931">
          <cell r="A931" t="str">
            <v>2 S 04 221 65</v>
          </cell>
          <cell r="B931" t="str">
            <v>-</v>
          </cell>
          <cell r="C931" t="str">
            <v>Boca BTCC 2,50 x 2,50 m - esc=45 AC/BC</v>
          </cell>
          <cell r="D931" t="str">
            <v>und</v>
          </cell>
          <cell r="H931" t="str">
            <v>DNIT 025/2004-ES</v>
          </cell>
        </row>
        <row r="932">
          <cell r="A932" t="str">
            <v>2 S 04 221 66</v>
          </cell>
          <cell r="B932" t="str">
            <v>-</v>
          </cell>
          <cell r="C932" t="str">
            <v>Boca BTCC 3,00 x 3,00 m - esc = 45 AC/BC</v>
          </cell>
          <cell r="D932" t="str">
            <v>und</v>
          </cell>
          <cell r="H932" t="str">
            <v>DNIT 025/2004-ES</v>
          </cell>
        </row>
        <row r="933">
          <cell r="A933" t="str">
            <v>2 S 04 300 16</v>
          </cell>
          <cell r="B933" t="str">
            <v>-</v>
          </cell>
          <cell r="C933" t="str">
            <v>Bueiro met. chapas múltiplas D=1,60 m galv.</v>
          </cell>
          <cell r="D933" t="str">
            <v>m</v>
          </cell>
        </row>
        <row r="934">
          <cell r="A934" t="str">
            <v>2 S 04 300 20</v>
          </cell>
          <cell r="B934" t="str">
            <v>-</v>
          </cell>
          <cell r="C934" t="str">
            <v>Bueiro met.chapas múltiplas D=2,00 m galv.</v>
          </cell>
          <cell r="D934" t="str">
            <v>m</v>
          </cell>
        </row>
        <row r="935">
          <cell r="A935" t="str">
            <v>2 S 04 300 66</v>
          </cell>
          <cell r="B935" t="str">
            <v>-</v>
          </cell>
          <cell r="C935" t="str">
            <v>Bueiro met.chapas múltiplas D=1,60 m galvan.BC</v>
          </cell>
          <cell r="D935" t="str">
            <v>m</v>
          </cell>
        </row>
        <row r="936">
          <cell r="A936" t="str">
            <v>2 S 04 300 70</v>
          </cell>
          <cell r="B936" t="str">
            <v>-</v>
          </cell>
          <cell r="C936" t="str">
            <v>Bueiro met.chapas múltiplas D=2,00 m galvan.BC</v>
          </cell>
          <cell r="D936" t="str">
            <v>m</v>
          </cell>
        </row>
        <row r="937">
          <cell r="A937" t="str">
            <v>2 S 04 301 16</v>
          </cell>
          <cell r="B937" t="str">
            <v>-</v>
          </cell>
          <cell r="C937" t="str">
            <v>Bueiro met. chapas múltiplas D=1,60 m rev. epoxy</v>
          </cell>
          <cell r="D937" t="str">
            <v>m</v>
          </cell>
        </row>
        <row r="938">
          <cell r="A938" t="str">
            <v>2 S 04 301 20</v>
          </cell>
          <cell r="B938" t="str">
            <v>-</v>
          </cell>
          <cell r="C938" t="str">
            <v>Bueiro met. chapa múltipla D=2,00 m rev. epoxy</v>
          </cell>
          <cell r="D938" t="str">
            <v>m</v>
          </cell>
        </row>
        <row r="939">
          <cell r="A939" t="str">
            <v>2 S 04 301 66</v>
          </cell>
          <cell r="B939" t="str">
            <v>-</v>
          </cell>
          <cell r="C939" t="str">
            <v>Bueiro met.chapas múlt. D=1,60 m rev. c/epoxy BC</v>
          </cell>
          <cell r="D939" t="str">
            <v>m</v>
          </cell>
        </row>
        <row r="940">
          <cell r="A940" t="str">
            <v>2 S 04 301 70</v>
          </cell>
          <cell r="B940" t="str">
            <v>-</v>
          </cell>
          <cell r="C940" t="str">
            <v>Bueiro met.chapas múlt. D=2,00 m rev. c/epoxy BC</v>
          </cell>
          <cell r="D940" t="str">
            <v>m</v>
          </cell>
        </row>
        <row r="941">
          <cell r="A941" t="str">
            <v>2 S 04 310 12</v>
          </cell>
          <cell r="B941" t="str">
            <v>-</v>
          </cell>
          <cell r="C941" t="str">
            <v>Bueiro met.s/interrupção traf. D=1,20m galv.</v>
          </cell>
          <cell r="D941" t="str">
            <v>m</v>
          </cell>
          <cell r="H941" t="str">
            <v>DNIT 024/2004-ES</v>
          </cell>
        </row>
        <row r="942">
          <cell r="A942" t="str">
            <v>2 S 04 310 16</v>
          </cell>
          <cell r="B942" t="str">
            <v>-</v>
          </cell>
          <cell r="C942" t="str">
            <v>Bueiro met.s/ interrupção tráf. D=1,60m galv.</v>
          </cell>
          <cell r="D942" t="str">
            <v>m</v>
          </cell>
          <cell r="H942" t="str">
            <v>DNIT 024/2004-ES</v>
          </cell>
        </row>
        <row r="943">
          <cell r="A943" t="str">
            <v>2 S 04 310 20</v>
          </cell>
          <cell r="B943" t="str">
            <v>-</v>
          </cell>
          <cell r="C943" t="str">
            <v>Bueiro met.s/ interrupção tráf. D=2,00m galv.</v>
          </cell>
          <cell r="D943" t="str">
            <v>m</v>
          </cell>
          <cell r="H943" t="str">
            <v>DNIT 024/2004-ES</v>
          </cell>
        </row>
        <row r="944">
          <cell r="A944" t="str">
            <v>2 S 04 311 12</v>
          </cell>
          <cell r="B944" t="str">
            <v>-</v>
          </cell>
          <cell r="C944" t="str">
            <v>Bueiro met.s/interrupção traf. D=1,20m epoxy</v>
          </cell>
          <cell r="D944" t="str">
            <v>m</v>
          </cell>
          <cell r="H944" t="str">
            <v>DNIT 024/2004-ES</v>
          </cell>
        </row>
        <row r="945">
          <cell r="A945" t="str">
            <v>2 S 04 311 16</v>
          </cell>
          <cell r="B945" t="str">
            <v>-</v>
          </cell>
          <cell r="C945" t="str">
            <v>Bueiro met.s/interrupção tráf.D=1,60 m rev.epoxy</v>
          </cell>
          <cell r="D945" t="str">
            <v>m</v>
          </cell>
          <cell r="H945" t="str">
            <v>DNIT 024/2004-ES</v>
          </cell>
        </row>
        <row r="946">
          <cell r="A946" t="str">
            <v>2 S 04 311 20</v>
          </cell>
          <cell r="B946" t="str">
            <v>-</v>
          </cell>
          <cell r="C946" t="str">
            <v>Bueiro met.s/interrupção traf.D=2,00 m rev.epoxy</v>
          </cell>
          <cell r="D946" t="str">
            <v>m</v>
          </cell>
          <cell r="H946" t="str">
            <v>DNIT 024/2004-ES</v>
          </cell>
        </row>
        <row r="947">
          <cell r="A947" t="str">
            <v>2 S 04 400 01</v>
          </cell>
          <cell r="B947" t="str">
            <v>-</v>
          </cell>
          <cell r="C947" t="str">
            <v>Valeta prot.cortes c/revest. vegetal - VPC 01</v>
          </cell>
          <cell r="D947" t="str">
            <v>m</v>
          </cell>
          <cell r="H947" t="str">
            <v>DNIT 018/2004-ES</v>
          </cell>
        </row>
        <row r="948">
          <cell r="A948" t="str">
            <v>2 S 04 400 02</v>
          </cell>
          <cell r="B948" t="str">
            <v>-</v>
          </cell>
          <cell r="C948" t="str">
            <v>Valeta prot.cortes c/revest. vegetal - VPC 02</v>
          </cell>
          <cell r="D948" t="str">
            <v>m</v>
          </cell>
          <cell r="H948" t="str">
            <v>DNIT 018/2004-ES</v>
          </cell>
        </row>
        <row r="949">
          <cell r="A949" t="str">
            <v>2 S 04 400 03</v>
          </cell>
          <cell r="B949" t="str">
            <v>-</v>
          </cell>
          <cell r="C949" t="str">
            <v>Valeta prot.cortes c/revest.concreto - VPC 03</v>
          </cell>
          <cell r="D949" t="str">
            <v>m</v>
          </cell>
          <cell r="H949" t="str">
            <v>DNIT 018/2004-ES</v>
          </cell>
        </row>
        <row r="950">
          <cell r="A950" t="str">
            <v>2 S 04 400 04</v>
          </cell>
          <cell r="B950" t="str">
            <v>-</v>
          </cell>
          <cell r="C950" t="str">
            <v>Valeta prot.cortes c/revest.concreto - VPC 04</v>
          </cell>
          <cell r="D950" t="str">
            <v>m</v>
          </cell>
          <cell r="H950" t="str">
            <v>DNIT 018/2004-ES</v>
          </cell>
        </row>
        <row r="951">
          <cell r="A951" t="str">
            <v>2 S 04 400 53</v>
          </cell>
          <cell r="B951" t="str">
            <v>-</v>
          </cell>
          <cell r="C951" t="str">
            <v>Valeta prot.de cortes c/revest.concr.VPC 03 AC/BC</v>
          </cell>
          <cell r="D951" t="str">
            <v>m</v>
          </cell>
          <cell r="H951" t="str">
            <v>DNIT 018/2004-ES</v>
          </cell>
        </row>
        <row r="952">
          <cell r="A952" t="str">
            <v>2 S 04 400 54</v>
          </cell>
          <cell r="B952" t="str">
            <v>-</v>
          </cell>
          <cell r="C952" t="str">
            <v>Valeta prot.de cortes c/revest.concr.VPC 04 AC/BC</v>
          </cell>
          <cell r="D952" t="str">
            <v>m</v>
          </cell>
          <cell r="H952" t="str">
            <v>DNIT 018/2004-ES</v>
          </cell>
        </row>
        <row r="953">
          <cell r="A953" t="str">
            <v>2 S 04 401 01</v>
          </cell>
          <cell r="B953" t="str">
            <v>-</v>
          </cell>
          <cell r="C953" t="str">
            <v>Valeta prot.aterros c/revest. vegetal - VPA 01</v>
          </cell>
          <cell r="D953" t="str">
            <v>m</v>
          </cell>
          <cell r="H953" t="str">
            <v>DNIT 018/2004-ES</v>
          </cell>
        </row>
        <row r="954">
          <cell r="A954" t="str">
            <v>2 S 04 401 02</v>
          </cell>
          <cell r="B954" t="str">
            <v>-</v>
          </cell>
          <cell r="C954" t="str">
            <v>Valeta prot.aterros c/revest. vegetal - VPA 02</v>
          </cell>
          <cell r="D954" t="str">
            <v>m</v>
          </cell>
          <cell r="H954" t="str">
            <v>DNIT 018/2004-ES</v>
          </cell>
        </row>
        <row r="955">
          <cell r="A955" t="str">
            <v>2 S 04 401 03</v>
          </cell>
          <cell r="B955" t="str">
            <v>-</v>
          </cell>
          <cell r="C955" t="str">
            <v>Valeta prot.aterro c/revest. concreto - VPA 03</v>
          </cell>
          <cell r="D955" t="str">
            <v>m</v>
          </cell>
          <cell r="H955" t="str">
            <v>DNIT 018/2004-ES</v>
          </cell>
        </row>
        <row r="956">
          <cell r="A956" t="str">
            <v>2 S 04 401 04</v>
          </cell>
          <cell r="B956" t="str">
            <v>-</v>
          </cell>
          <cell r="C956" t="str">
            <v>Valeta prot.aterro c/revest. concreto - VPA 04</v>
          </cell>
          <cell r="D956" t="str">
            <v>m</v>
          </cell>
          <cell r="H956" t="str">
            <v>DNIT 018/2004-ES</v>
          </cell>
        </row>
        <row r="957">
          <cell r="A957" t="str">
            <v>2 S 04 401 05</v>
          </cell>
          <cell r="B957" t="str">
            <v>-</v>
          </cell>
          <cell r="C957" t="str">
            <v>Valeta prot.corte/aterro s/rev. - VPC 05/VPA 05</v>
          </cell>
          <cell r="D957" t="str">
            <v>m</v>
          </cell>
          <cell r="H957" t="str">
            <v>DNIT 018/2004-ES</v>
          </cell>
        </row>
        <row r="958">
          <cell r="A958" t="str">
            <v>2 S 04 401 06</v>
          </cell>
          <cell r="B958" t="str">
            <v>-</v>
          </cell>
          <cell r="C958" t="str">
            <v>Valeta prot.corte/aterro s/rev. - VPC 06/VPA 06</v>
          </cell>
          <cell r="D958" t="str">
            <v>m</v>
          </cell>
          <cell r="H958" t="str">
            <v>DNIT 018/2004-ES</v>
          </cell>
        </row>
        <row r="959">
          <cell r="A959" t="str">
            <v>2 S 04 401 53</v>
          </cell>
          <cell r="B959" t="str">
            <v>-</v>
          </cell>
          <cell r="C959" t="str">
            <v>Valeta prot.de aterro c/revest.concr.VPA 03 AC/BC</v>
          </cell>
          <cell r="D959" t="str">
            <v>m</v>
          </cell>
          <cell r="H959" t="str">
            <v>DNIT 018/2004-ES</v>
          </cell>
        </row>
        <row r="960">
          <cell r="A960" t="str">
            <v>2 S 04 401 54</v>
          </cell>
          <cell r="B960" t="str">
            <v>-</v>
          </cell>
          <cell r="C960" t="str">
            <v>Valeta prot.de aterro c/revest.concr.VPA 04 AC/BC</v>
          </cell>
          <cell r="D960" t="str">
            <v>m</v>
          </cell>
          <cell r="H960" t="str">
            <v>DNIT 018/2004-ES</v>
          </cell>
        </row>
        <row r="961">
          <cell r="A961" t="str">
            <v>2 S 04 500 01</v>
          </cell>
          <cell r="B961" t="str">
            <v>-</v>
          </cell>
          <cell r="C961" t="str">
            <v>Dreno longitudinal prof. p/corte em solo - DPS 01</v>
          </cell>
          <cell r="D961" t="str">
            <v>m</v>
          </cell>
          <cell r="H961" t="str">
            <v>DNIT 015/2004-ES</v>
          </cell>
        </row>
        <row r="962">
          <cell r="A962" t="str">
            <v>2 S 04 500 02</v>
          </cell>
          <cell r="B962" t="str">
            <v>-</v>
          </cell>
          <cell r="C962" t="str">
            <v>Dreno longitudinal prof. p/corte em solo - DPS 02</v>
          </cell>
          <cell r="D962" t="str">
            <v>m</v>
          </cell>
          <cell r="H962" t="str">
            <v>DNIT 015/2004-ES</v>
          </cell>
        </row>
        <row r="963">
          <cell r="A963" t="str">
            <v>2 S 04 500 03</v>
          </cell>
          <cell r="B963" t="str">
            <v>-</v>
          </cell>
          <cell r="C963" t="str">
            <v>Dreno longitudinal prof. p/corte em solo - DPS 03</v>
          </cell>
          <cell r="D963" t="str">
            <v>m</v>
          </cell>
          <cell r="H963" t="str">
            <v>DNIT 015/2004-ES</v>
          </cell>
        </row>
        <row r="964">
          <cell r="A964" t="str">
            <v>2 S 04 500 04</v>
          </cell>
          <cell r="B964" t="str">
            <v>-</v>
          </cell>
          <cell r="C964" t="str">
            <v>Dreno longitudinal prof. p/corte em solo - DPS 04</v>
          </cell>
          <cell r="D964" t="str">
            <v>m</v>
          </cell>
          <cell r="H964" t="str">
            <v>DNIT 015/2004-ES</v>
          </cell>
        </row>
        <row r="965">
          <cell r="A965" t="str">
            <v>2 S 04 500 05</v>
          </cell>
          <cell r="B965" t="str">
            <v>-</v>
          </cell>
          <cell r="C965" t="str">
            <v>Dreno longitudinal prof. p/corte em solo - DPS 05</v>
          </cell>
          <cell r="D965" t="str">
            <v>m</v>
          </cell>
          <cell r="H965" t="str">
            <v>DNIT 015/2004-ES</v>
          </cell>
        </row>
        <row r="966">
          <cell r="A966" t="str">
            <v>2 S 04 500 06</v>
          </cell>
          <cell r="B966" t="str">
            <v>-</v>
          </cell>
          <cell r="C966" t="str">
            <v>Dreno longitudinal prof. p/corte em solo - DPS 06</v>
          </cell>
          <cell r="D966" t="str">
            <v>m</v>
          </cell>
          <cell r="H966" t="str">
            <v>DNIT 015/2004-ES</v>
          </cell>
        </row>
        <row r="967">
          <cell r="A967" t="str">
            <v>2 S 04 500 07</v>
          </cell>
          <cell r="B967" t="str">
            <v>-</v>
          </cell>
          <cell r="C967" t="str">
            <v>Dreno longitudinal prof. p/corte em solo - DPS 07</v>
          </cell>
          <cell r="D967" t="str">
            <v>m</v>
          </cell>
          <cell r="H967" t="str">
            <v>DNIT 015/2004-ES</v>
          </cell>
        </row>
        <row r="968">
          <cell r="A968" t="str">
            <v>2 S 04 500 08</v>
          </cell>
          <cell r="B968" t="str">
            <v>-</v>
          </cell>
          <cell r="C968" t="str">
            <v>Dreno longitudinal prof. p/corte em solo - DPS 08</v>
          </cell>
          <cell r="D968" t="str">
            <v>m</v>
          </cell>
          <cell r="H968" t="str">
            <v>DNIT 015/2004-ES</v>
          </cell>
        </row>
        <row r="969">
          <cell r="A969" t="str">
            <v>2 S 04 500 51</v>
          </cell>
          <cell r="B969" t="str">
            <v>-</v>
          </cell>
          <cell r="C969" t="str">
            <v>Dreno longit. prof.p/corte em solo - DPS 01 AC/BC</v>
          </cell>
          <cell r="D969" t="str">
            <v>m</v>
          </cell>
          <cell r="H969" t="str">
            <v>DNIT 015/2004-ES</v>
          </cell>
        </row>
        <row r="970">
          <cell r="A970" t="str">
            <v>2 S 04 500 52</v>
          </cell>
          <cell r="B970" t="str">
            <v>-</v>
          </cell>
          <cell r="C970" t="str">
            <v>Dreno longit.prof. p/corte em solo - DPS 02 AC/BC</v>
          </cell>
          <cell r="D970" t="str">
            <v>m</v>
          </cell>
          <cell r="H970" t="str">
            <v>DNIT 015/2004-ES</v>
          </cell>
        </row>
        <row r="971">
          <cell r="A971" t="str">
            <v>2 S 04 500 53</v>
          </cell>
          <cell r="B971" t="str">
            <v>-</v>
          </cell>
          <cell r="C971" t="str">
            <v>Dreno longit.prof. p/corte em solo - DPS 03 AC/BC</v>
          </cell>
          <cell r="D971" t="str">
            <v>m</v>
          </cell>
          <cell r="H971" t="str">
            <v>DNIT 015/2004-ES</v>
          </cell>
        </row>
        <row r="972">
          <cell r="A972" t="str">
            <v xml:space="preserve">2 S 04 500 54 </v>
          </cell>
          <cell r="B972" t="str">
            <v>-</v>
          </cell>
          <cell r="C972" t="str">
            <v>Dreno longit.prof. p/corte em solo - DPS 04 AC/BC</v>
          </cell>
          <cell r="D972" t="str">
            <v>m</v>
          </cell>
          <cell r="H972" t="str">
            <v>DNIT 015/2004-ES</v>
          </cell>
        </row>
        <row r="973">
          <cell r="A973" t="str">
            <v>2 S 04 500 55</v>
          </cell>
          <cell r="B973" t="str">
            <v>-</v>
          </cell>
          <cell r="C973" t="str">
            <v>Dreno longit.prof. p/corte em solo - DPS 05 AC/BC</v>
          </cell>
          <cell r="D973" t="str">
            <v>m</v>
          </cell>
          <cell r="H973" t="str">
            <v>DNIT 015/2004-ES</v>
          </cell>
        </row>
        <row r="974">
          <cell r="A974" t="str">
            <v>2 S 04 500 56</v>
          </cell>
          <cell r="B974" t="str">
            <v>-</v>
          </cell>
          <cell r="C974" t="str">
            <v>Dreno longit.prof. p/corte em solo - DPS 06 AC/BC</v>
          </cell>
          <cell r="D974" t="str">
            <v>m</v>
          </cell>
          <cell r="H974" t="str">
            <v>DNIT 015/2004-ES</v>
          </cell>
        </row>
        <row r="975">
          <cell r="A975" t="str">
            <v>2 S 04 500 57</v>
          </cell>
          <cell r="B975" t="str">
            <v>-</v>
          </cell>
          <cell r="C975" t="str">
            <v>Dreno longit.prof. p/corte em solo - DPS 07 AC/BC</v>
          </cell>
          <cell r="D975" t="str">
            <v>m</v>
          </cell>
          <cell r="H975" t="str">
            <v>DNIT 015/2004-ES</v>
          </cell>
        </row>
        <row r="976">
          <cell r="A976" t="str">
            <v>2 S 04 500 58</v>
          </cell>
          <cell r="B976" t="str">
            <v>-</v>
          </cell>
          <cell r="C976" t="str">
            <v>Dreno longit.prof. p/corte em solo - DPS 08 AC/BC</v>
          </cell>
          <cell r="D976" t="str">
            <v>m</v>
          </cell>
          <cell r="H976" t="str">
            <v>DNIT 015/2004-ES</v>
          </cell>
        </row>
        <row r="977">
          <cell r="A977" t="str">
            <v>2 S 04 501 01</v>
          </cell>
          <cell r="B977" t="str">
            <v>-</v>
          </cell>
          <cell r="C977" t="str">
            <v>Dreno longitudinal prof. p/corte em rocha - DPR 01</v>
          </cell>
          <cell r="D977" t="str">
            <v>m</v>
          </cell>
          <cell r="H977" t="str">
            <v>DNIT 015/2004-ES</v>
          </cell>
        </row>
        <row r="978">
          <cell r="A978" t="str">
            <v>2 S 04 501 02</v>
          </cell>
          <cell r="B978" t="str">
            <v>-</v>
          </cell>
          <cell r="C978" t="str">
            <v>Dreno longitudinal prof. p/corte em rocha - DPR 02</v>
          </cell>
          <cell r="D978" t="str">
            <v>m</v>
          </cell>
          <cell r="H978" t="str">
            <v>DNIT 015/2004-ES</v>
          </cell>
        </row>
        <row r="979">
          <cell r="A979" t="str">
            <v>2 S 04 501 03</v>
          </cell>
          <cell r="B979" t="str">
            <v>-</v>
          </cell>
          <cell r="C979" t="str">
            <v>Dreno longitudinal prof. p/corte em rocha - DPR 03</v>
          </cell>
          <cell r="D979" t="str">
            <v>m</v>
          </cell>
          <cell r="H979" t="str">
            <v>DNIT 015/2004-ES</v>
          </cell>
        </row>
        <row r="980">
          <cell r="A980" t="str">
            <v>2 S 04 501 04</v>
          </cell>
          <cell r="B980" t="str">
            <v>-</v>
          </cell>
          <cell r="C980" t="str">
            <v>Dreno longitudinal prof. p/corte em rocha - DPR 04</v>
          </cell>
          <cell r="D980" t="str">
            <v>m</v>
          </cell>
          <cell r="H980" t="str">
            <v>DNIT 015/2004-ES</v>
          </cell>
        </row>
        <row r="981">
          <cell r="A981" t="str">
            <v>2 S 04 501 05</v>
          </cell>
          <cell r="B981" t="str">
            <v>-</v>
          </cell>
          <cell r="C981" t="str">
            <v>Dreno longitudinal prof. p/corte em rocha - DPR 05</v>
          </cell>
          <cell r="D981" t="str">
            <v>m</v>
          </cell>
          <cell r="H981" t="str">
            <v>DNIT 015/2004-ES</v>
          </cell>
        </row>
        <row r="982">
          <cell r="A982" t="str">
            <v>2 S 04 501 51</v>
          </cell>
          <cell r="B982" t="str">
            <v>-</v>
          </cell>
          <cell r="C982" t="str">
            <v>Dreno longit.prof. p/corte em rocha - DPR 01 AC/BC</v>
          </cell>
          <cell r="D982" t="str">
            <v>m</v>
          </cell>
          <cell r="H982" t="str">
            <v>DNIT 015/2004-ES</v>
          </cell>
        </row>
        <row r="983">
          <cell r="A983" t="str">
            <v>2 S 04 501 52</v>
          </cell>
          <cell r="B983" t="str">
            <v>-</v>
          </cell>
          <cell r="C983" t="str">
            <v>Dreno longit.prof. p/corte em rocha - DPR 02 AC/BC</v>
          </cell>
          <cell r="D983" t="str">
            <v>m</v>
          </cell>
          <cell r="H983" t="str">
            <v>DNIT 015/2004-ES</v>
          </cell>
        </row>
        <row r="984">
          <cell r="A984" t="str">
            <v>2 S 04 501 53</v>
          </cell>
          <cell r="B984" t="str">
            <v>-</v>
          </cell>
          <cell r="C984" t="str">
            <v>Dreno longit.prof. p/corte em rocha - DPR 03 BC</v>
          </cell>
          <cell r="D984" t="str">
            <v>m</v>
          </cell>
          <cell r="H984" t="str">
            <v>DNIT 015/2004-ES</v>
          </cell>
        </row>
        <row r="985">
          <cell r="A985" t="str">
            <v>2 S 04 501 54</v>
          </cell>
          <cell r="B985" t="str">
            <v>-</v>
          </cell>
          <cell r="C985" t="str">
            <v>Dreno longit.prof. p/corte em rocha - DPR 04 BC</v>
          </cell>
          <cell r="D985" t="str">
            <v>m</v>
          </cell>
          <cell r="H985" t="str">
            <v>DNIT 015/2004-ES</v>
          </cell>
        </row>
        <row r="986">
          <cell r="A986" t="str">
            <v>2 S 04 501 55</v>
          </cell>
          <cell r="B986" t="str">
            <v>-</v>
          </cell>
          <cell r="C986" t="str">
            <v>Dreno longit.prof. p/corte em rocha - DPR 05 AC/BC</v>
          </cell>
          <cell r="D986" t="str">
            <v>m</v>
          </cell>
          <cell r="H986" t="str">
            <v>DNIT 015/2004-ES</v>
          </cell>
        </row>
        <row r="987">
          <cell r="A987" t="str">
            <v>2 S 04 502 01</v>
          </cell>
          <cell r="B987" t="str">
            <v>-</v>
          </cell>
          <cell r="C987" t="str">
            <v>Boca saída p/dreno longitudinal prof. BSD 01</v>
          </cell>
          <cell r="D987" t="str">
            <v>m</v>
          </cell>
          <cell r="H987" t="str">
            <v>DNIT 015/2004-ES</v>
          </cell>
        </row>
        <row r="988">
          <cell r="A988" t="str">
            <v>2 S 04 502 02</v>
          </cell>
          <cell r="B988" t="str">
            <v>-</v>
          </cell>
          <cell r="C988" t="str">
            <v>Boca saída p/dreno longitudinal prof. BSD 02</v>
          </cell>
          <cell r="D988" t="str">
            <v>m</v>
          </cell>
          <cell r="H988" t="str">
            <v>DNIT 015/2004-ES</v>
          </cell>
        </row>
        <row r="989">
          <cell r="A989" t="str">
            <v>2 S 04 502 51</v>
          </cell>
          <cell r="B989" t="str">
            <v>-</v>
          </cell>
          <cell r="C989" t="str">
            <v>Boca de saída p/dreno longit. prof. - BSD 01 AC/BC</v>
          </cell>
          <cell r="D989" t="str">
            <v>m</v>
          </cell>
          <cell r="H989" t="str">
            <v>DNIT 015/2004-ES</v>
          </cell>
        </row>
        <row r="990">
          <cell r="A990" t="str">
            <v>2 S 04 502 52</v>
          </cell>
          <cell r="B990" t="str">
            <v>-</v>
          </cell>
          <cell r="C990" t="str">
            <v>Boca de saída p/dreno longit. prof. - BSD 02 AC/BC</v>
          </cell>
          <cell r="D990" t="str">
            <v>m</v>
          </cell>
          <cell r="H990" t="str">
            <v>DNIT 015/2004-ES</v>
          </cell>
        </row>
        <row r="991">
          <cell r="A991" t="str">
            <v>2 S 04 510 01</v>
          </cell>
          <cell r="B991" t="str">
            <v>-</v>
          </cell>
          <cell r="C991" t="str">
            <v>Dreno sub-superficial - DSS 01</v>
          </cell>
          <cell r="D991" t="str">
            <v>m</v>
          </cell>
          <cell r="H991" t="str">
            <v>DNIT 016/2004-ES</v>
          </cell>
        </row>
        <row r="992">
          <cell r="A992" t="str">
            <v>2 S 04 510 02</v>
          </cell>
          <cell r="B992" t="str">
            <v>-</v>
          </cell>
          <cell r="C992" t="str">
            <v>Dreno sub-superficial - DSS 02</v>
          </cell>
          <cell r="D992" t="str">
            <v>m</v>
          </cell>
          <cell r="H992" t="str">
            <v>DNIT 016/2004-ES</v>
          </cell>
        </row>
        <row r="993">
          <cell r="A993" t="str">
            <v>2 S 04 510 03</v>
          </cell>
          <cell r="B993" t="str">
            <v>-</v>
          </cell>
          <cell r="C993" t="str">
            <v>Dreno sub-superficial - DSS 03</v>
          </cell>
          <cell r="D993" t="str">
            <v>m</v>
          </cell>
          <cell r="H993" t="str">
            <v>DNIT 016/2004-ES</v>
          </cell>
        </row>
        <row r="994">
          <cell r="A994" t="str">
            <v>2 S 04 510 04</v>
          </cell>
          <cell r="B994" t="str">
            <v>-</v>
          </cell>
          <cell r="C994" t="str">
            <v>Dreno sub-superficial - DSS 04</v>
          </cell>
          <cell r="D994" t="str">
            <v>m</v>
          </cell>
          <cell r="H994" t="str">
            <v>DNIT 016/2004-ES</v>
          </cell>
        </row>
        <row r="995">
          <cell r="A995" t="str">
            <v>2 S 04 510 51</v>
          </cell>
          <cell r="B995" t="str">
            <v>-</v>
          </cell>
          <cell r="C995" t="str">
            <v>Dreno sub-superficial - DSS 01 AC</v>
          </cell>
          <cell r="D995" t="str">
            <v>m</v>
          </cell>
          <cell r="H995" t="str">
            <v>DNIT 016/2004-ES</v>
          </cell>
        </row>
        <row r="996">
          <cell r="A996" t="str">
            <v>2 S 04 510 52</v>
          </cell>
          <cell r="B996" t="str">
            <v>-</v>
          </cell>
          <cell r="C996" t="str">
            <v>Dreno sub-superficial - DSS 02 BC</v>
          </cell>
          <cell r="D996" t="str">
            <v>m</v>
          </cell>
          <cell r="H996" t="str">
            <v>DNIT 016/2004-ES</v>
          </cell>
        </row>
        <row r="997">
          <cell r="A997" t="str">
            <v>2 S 04 510 53</v>
          </cell>
          <cell r="B997" t="str">
            <v>-</v>
          </cell>
          <cell r="C997" t="str">
            <v>Dreno sub-superficial - DSS 03 BC</v>
          </cell>
          <cell r="D997" t="str">
            <v>m</v>
          </cell>
          <cell r="H997" t="str">
            <v>DNIT 016/2004-ES</v>
          </cell>
        </row>
        <row r="998">
          <cell r="A998" t="str">
            <v>2 S 04 510 54</v>
          </cell>
          <cell r="B998" t="str">
            <v>-</v>
          </cell>
          <cell r="C998" t="str">
            <v>Dreno sub-superficial - DSS 04 BC</v>
          </cell>
          <cell r="D998" t="str">
            <v>m</v>
          </cell>
          <cell r="H998" t="str">
            <v>DNIT 016/2004-ES</v>
          </cell>
        </row>
        <row r="999">
          <cell r="A999" t="str">
            <v>2 S 04 511 01</v>
          </cell>
          <cell r="B999" t="str">
            <v>-</v>
          </cell>
          <cell r="C999" t="str">
            <v>Boca saída p/dreno sub-superficial - BSD 03</v>
          </cell>
          <cell r="D999" t="str">
            <v>m</v>
          </cell>
          <cell r="H999" t="str">
            <v>DNIT 016/2004-ES</v>
          </cell>
        </row>
        <row r="1000">
          <cell r="A1000" t="str">
            <v>2 S 04 511 51</v>
          </cell>
          <cell r="B1000" t="str">
            <v>-</v>
          </cell>
          <cell r="C1000" t="str">
            <v>Boca de saída p/dreno sub-superficial-BSD 03 AC/BC</v>
          </cell>
          <cell r="D1000" t="str">
            <v>Und</v>
          </cell>
          <cell r="H1000" t="str">
            <v>DNIT 016/2004-ES</v>
          </cell>
        </row>
        <row r="1001">
          <cell r="A1001" t="str">
            <v>2 S 04 520 01</v>
          </cell>
          <cell r="B1001" t="str">
            <v>-</v>
          </cell>
          <cell r="C1001" t="str">
            <v>Dreno sub-horizontal - DSH 01</v>
          </cell>
          <cell r="D1001" t="str">
            <v>m</v>
          </cell>
          <cell r="H1001" t="str">
            <v>DNIT 017/2004-ES</v>
          </cell>
        </row>
        <row r="1002">
          <cell r="A1002" t="str">
            <v>2 S 04 520 51</v>
          </cell>
          <cell r="B1002" t="str">
            <v>-</v>
          </cell>
          <cell r="C1002" t="str">
            <v>Dreno sub-horizontal - DSH 01</v>
          </cell>
          <cell r="D1002" t="str">
            <v>m</v>
          </cell>
          <cell r="H1002" t="str">
            <v>DNIT 017/2004-ES</v>
          </cell>
        </row>
        <row r="1003">
          <cell r="A1003" t="str">
            <v>2 S 04 521 01</v>
          </cell>
          <cell r="B1003" t="str">
            <v>-</v>
          </cell>
          <cell r="C1003" t="str">
            <v>Boca saída p/dreno sub-horizontal - BSD 04</v>
          </cell>
          <cell r="D1003" t="str">
            <v>Und</v>
          </cell>
          <cell r="H1003" t="str">
            <v>DNIT 017/2004-ES</v>
          </cell>
        </row>
        <row r="1004">
          <cell r="A1004" t="str">
            <v>2 S 04 521 51</v>
          </cell>
          <cell r="B1004" t="str">
            <v>-</v>
          </cell>
          <cell r="C1004" t="str">
            <v>Boca de saída p/dreno sub-superficial-BSD 04 AC/BC</v>
          </cell>
          <cell r="D1004" t="str">
            <v>Und</v>
          </cell>
          <cell r="H1004" t="str">
            <v>DNIT 017/2004-ES</v>
          </cell>
        </row>
        <row r="1005">
          <cell r="A1005" t="str">
            <v>2 S 04 900 01</v>
          </cell>
          <cell r="B1005" t="str">
            <v>-</v>
          </cell>
          <cell r="C1005" t="str">
            <v>Sarjeta triangular de concreto - STC 01</v>
          </cell>
          <cell r="D1005" t="str">
            <v>m</v>
          </cell>
          <cell r="H1005" t="str">
            <v>DNIT 018/2004-ES</v>
          </cell>
        </row>
        <row r="1006">
          <cell r="A1006" t="str">
            <v>2 S 04 900 02</v>
          </cell>
          <cell r="B1006" t="str">
            <v>-</v>
          </cell>
          <cell r="C1006" t="str">
            <v>Sarjeta triangular de concreto - STC 02</v>
          </cell>
          <cell r="D1006" t="str">
            <v>m</v>
          </cell>
          <cell r="H1006" t="str">
            <v>DNIT 018/2004-ES</v>
          </cell>
        </row>
        <row r="1007">
          <cell r="A1007" t="str">
            <v>2 S 04 900 03</v>
          </cell>
          <cell r="B1007" t="str">
            <v>-</v>
          </cell>
          <cell r="C1007" t="str">
            <v>Sarjeta triangular de concreto - STC 03</v>
          </cell>
          <cell r="D1007" t="str">
            <v>m</v>
          </cell>
          <cell r="H1007" t="str">
            <v>DNIT 018/2004-ES</v>
          </cell>
        </row>
        <row r="1008">
          <cell r="A1008" t="str">
            <v>2 S 04 900 04</v>
          </cell>
          <cell r="B1008" t="str">
            <v>-</v>
          </cell>
          <cell r="C1008" t="str">
            <v>Sarjeta triangular de concreto - STC 04</v>
          </cell>
          <cell r="D1008" t="str">
            <v>m</v>
          </cell>
          <cell r="H1008" t="str">
            <v>DNIT 018/2004-ES</v>
          </cell>
        </row>
        <row r="1009">
          <cell r="A1009" t="str">
            <v>2 S 04 900 05</v>
          </cell>
          <cell r="B1009" t="str">
            <v>-</v>
          </cell>
          <cell r="C1009" t="str">
            <v>Sarjeta triangular de concreto - STC 05</v>
          </cell>
          <cell r="D1009" t="str">
            <v>m</v>
          </cell>
          <cell r="H1009" t="str">
            <v>DNIT 018/2004-ES</v>
          </cell>
        </row>
        <row r="1010">
          <cell r="A1010" t="str">
            <v>2 S 04 900 06</v>
          </cell>
          <cell r="B1010" t="str">
            <v>-</v>
          </cell>
          <cell r="C1010" t="str">
            <v>Sarjeta triangular de concreto - STC 06</v>
          </cell>
          <cell r="D1010" t="str">
            <v>m</v>
          </cell>
          <cell r="H1010" t="str">
            <v>DNIT 018/2004-ES</v>
          </cell>
        </row>
        <row r="1011">
          <cell r="A1011" t="str">
            <v>2 S 04 900 07</v>
          </cell>
          <cell r="B1011" t="str">
            <v>-</v>
          </cell>
          <cell r="C1011" t="str">
            <v>Sarjeta triangular de concreto - STC 07</v>
          </cell>
          <cell r="D1011" t="str">
            <v>m</v>
          </cell>
          <cell r="H1011" t="str">
            <v>DNIT 018/2004-ES</v>
          </cell>
        </row>
        <row r="1012">
          <cell r="A1012" t="str">
            <v>2 S 04 900 08</v>
          </cell>
          <cell r="B1012" t="str">
            <v>-</v>
          </cell>
          <cell r="C1012" t="str">
            <v>Sarjeta triangular de concreto - STC 08</v>
          </cell>
          <cell r="D1012" t="str">
            <v>m</v>
          </cell>
          <cell r="H1012" t="str">
            <v>DNIT 018/2004-ES</v>
          </cell>
        </row>
        <row r="1013">
          <cell r="A1013" t="str">
            <v>2 S 04 900 21</v>
          </cell>
          <cell r="B1013" t="str">
            <v>-</v>
          </cell>
          <cell r="C1013" t="str">
            <v>Sarjeta canteiro central concreto - SCC 01</v>
          </cell>
          <cell r="D1013" t="str">
            <v>m</v>
          </cell>
          <cell r="H1013" t="str">
            <v>DNIT 018/2004-ES</v>
          </cell>
        </row>
        <row r="1014">
          <cell r="A1014" t="str">
            <v>2 S 04 900 22</v>
          </cell>
          <cell r="B1014" t="str">
            <v>-</v>
          </cell>
          <cell r="C1014" t="str">
            <v>Sarjeta canteiro central concreto - SCC 02</v>
          </cell>
          <cell r="D1014" t="str">
            <v>m</v>
          </cell>
          <cell r="H1014" t="str">
            <v>DNIT 018/2004-ES</v>
          </cell>
        </row>
        <row r="1015">
          <cell r="A1015" t="str">
            <v>2 S 04 900 31</v>
          </cell>
          <cell r="B1015" t="str">
            <v>-</v>
          </cell>
          <cell r="C1015" t="str">
            <v>Sarjeta triangular de grama - STG 01</v>
          </cell>
          <cell r="D1015" t="str">
            <v>m</v>
          </cell>
          <cell r="H1015" t="str">
            <v>DNIT 018/2004-ES</v>
          </cell>
        </row>
        <row r="1016">
          <cell r="A1016" t="str">
            <v>2 S 04 900 32</v>
          </cell>
          <cell r="B1016" t="str">
            <v>-</v>
          </cell>
          <cell r="C1016" t="str">
            <v>Sarjeta triangular de grama - STG 02</v>
          </cell>
          <cell r="D1016" t="str">
            <v>m</v>
          </cell>
          <cell r="H1016" t="str">
            <v>DNIT 018/2004-ES</v>
          </cell>
        </row>
        <row r="1017">
          <cell r="A1017" t="str">
            <v>2 S 04 900 33</v>
          </cell>
          <cell r="B1017" t="str">
            <v>-</v>
          </cell>
          <cell r="C1017" t="str">
            <v>Sarjeta triangular de grama - STG 03</v>
          </cell>
          <cell r="D1017" t="str">
            <v>m</v>
          </cell>
          <cell r="H1017" t="str">
            <v>DNIT 018/2004-ES</v>
          </cell>
        </row>
        <row r="1018">
          <cell r="A1018" t="str">
            <v>2 S 04 900 34</v>
          </cell>
          <cell r="B1018" t="str">
            <v>-</v>
          </cell>
          <cell r="C1018" t="str">
            <v>Sarjeta triangular de grama - STG 04</v>
          </cell>
          <cell r="D1018" t="str">
            <v>m</v>
          </cell>
          <cell r="H1018" t="str">
            <v>DNIT 018/2004-ES</v>
          </cell>
        </row>
        <row r="1019">
          <cell r="A1019" t="str">
            <v>2 S 04 900 41</v>
          </cell>
          <cell r="B1019" t="str">
            <v>-</v>
          </cell>
          <cell r="C1019" t="str">
            <v>Sarjeta triangular não revestida - STT 01</v>
          </cell>
          <cell r="D1019" t="str">
            <v>m</v>
          </cell>
          <cell r="H1019" t="str">
            <v>DNIT 018/2004-ES</v>
          </cell>
        </row>
        <row r="1020">
          <cell r="A1020" t="str">
            <v>2 S 04 900 42</v>
          </cell>
          <cell r="B1020" t="str">
            <v>-</v>
          </cell>
          <cell r="C1020" t="str">
            <v>Sarjeta triangular não revestida - STT 02</v>
          </cell>
          <cell r="D1020" t="str">
            <v>m</v>
          </cell>
          <cell r="H1020" t="str">
            <v>DNIT 018/2004-ES</v>
          </cell>
        </row>
        <row r="1021">
          <cell r="A1021" t="str">
            <v>2 S 04 900 43</v>
          </cell>
          <cell r="B1021" t="str">
            <v>-</v>
          </cell>
          <cell r="C1021" t="str">
            <v>Sarjeta triangular não revestida - STT 03</v>
          </cell>
          <cell r="D1021" t="str">
            <v>m</v>
          </cell>
          <cell r="H1021" t="str">
            <v>DNIT 018/2004-ES</v>
          </cell>
        </row>
        <row r="1022">
          <cell r="A1022" t="str">
            <v>2 S 04 900 44</v>
          </cell>
          <cell r="B1022" t="str">
            <v>-</v>
          </cell>
          <cell r="C1022" t="str">
            <v>Sarjeta triangular não revestida - STT 04</v>
          </cell>
          <cell r="D1022" t="str">
            <v>m</v>
          </cell>
          <cell r="H1022" t="str">
            <v>DNIT 018/2004-ES</v>
          </cell>
        </row>
        <row r="1023">
          <cell r="A1023" t="str">
            <v>2 S 04 900 51</v>
          </cell>
          <cell r="B1023" t="str">
            <v>-</v>
          </cell>
          <cell r="C1023" t="str">
            <v>Sarjeta triangular de concreto - STC 01 AC/BC</v>
          </cell>
          <cell r="D1023" t="str">
            <v>m</v>
          </cell>
          <cell r="H1023" t="str">
            <v>DNIT 018/2004-ES</v>
          </cell>
        </row>
        <row r="1024">
          <cell r="A1024" t="str">
            <v>2 S 04 900 52</v>
          </cell>
          <cell r="B1024" t="str">
            <v>-</v>
          </cell>
          <cell r="C1024" t="str">
            <v>Sarjeta triangular de concreto - STC 02 AC/BC</v>
          </cell>
          <cell r="D1024" t="str">
            <v>m</v>
          </cell>
          <cell r="H1024" t="str">
            <v>DNIT 018/2004-ES</v>
          </cell>
        </row>
        <row r="1025">
          <cell r="A1025" t="str">
            <v>2 S 04 900 53</v>
          </cell>
          <cell r="B1025" t="str">
            <v>-</v>
          </cell>
          <cell r="C1025" t="str">
            <v>Sarjeta triangular de concreto - STC 03 AC/BC</v>
          </cell>
          <cell r="D1025" t="str">
            <v>m</v>
          </cell>
          <cell r="H1025" t="str">
            <v>DNIT 018/2004-ES</v>
          </cell>
        </row>
        <row r="1026">
          <cell r="A1026" t="str">
            <v>2 S 04 900 54</v>
          </cell>
          <cell r="B1026" t="str">
            <v>-</v>
          </cell>
          <cell r="C1026" t="str">
            <v>Sarjeta triangular de concreto - STC 04 AC/BC</v>
          </cell>
          <cell r="D1026" t="str">
            <v>m</v>
          </cell>
          <cell r="H1026" t="str">
            <v>DNIT 018/2004-ES</v>
          </cell>
        </row>
        <row r="1027">
          <cell r="A1027" t="str">
            <v>2 S 04 900 55</v>
          </cell>
          <cell r="B1027" t="str">
            <v>-</v>
          </cell>
          <cell r="C1027" t="str">
            <v>Sarjeta triangular de concreto - STC 05 AC/BC</v>
          </cell>
          <cell r="D1027" t="str">
            <v>m</v>
          </cell>
          <cell r="H1027" t="str">
            <v>DNIT 018/2004-ES</v>
          </cell>
        </row>
        <row r="1028">
          <cell r="A1028" t="str">
            <v>2 S 04 900 56</v>
          </cell>
          <cell r="B1028" t="str">
            <v>-</v>
          </cell>
          <cell r="C1028" t="str">
            <v>Sarjeta triangular de concreto - STC 06 AC/BC</v>
          </cell>
          <cell r="D1028" t="str">
            <v>m</v>
          </cell>
          <cell r="H1028" t="str">
            <v>DNIT 018/2004-ES</v>
          </cell>
        </row>
        <row r="1029">
          <cell r="A1029" t="str">
            <v>2 S 04 900 57</v>
          </cell>
          <cell r="B1029" t="str">
            <v>-</v>
          </cell>
          <cell r="C1029" t="str">
            <v>Sarjeta triangular de concreto - STC 07 AC/BC</v>
          </cell>
          <cell r="D1029" t="str">
            <v>m</v>
          </cell>
          <cell r="H1029" t="str">
            <v>DNIT 018/2004-ES</v>
          </cell>
        </row>
        <row r="1030">
          <cell r="A1030" t="str">
            <v>2 S 04 900 58</v>
          </cell>
          <cell r="B1030" t="str">
            <v>-</v>
          </cell>
          <cell r="C1030" t="str">
            <v>Sarjeta triangular de concreto - STC 08 AC/BC</v>
          </cell>
          <cell r="D1030" t="str">
            <v>m</v>
          </cell>
          <cell r="H1030" t="str">
            <v>DNIT 018/2004-ES</v>
          </cell>
        </row>
        <row r="1031">
          <cell r="A1031" t="str">
            <v>2 S 04 900 71</v>
          </cell>
          <cell r="B1031" t="str">
            <v>-</v>
          </cell>
          <cell r="C1031" t="str">
            <v>Sarjeta canteiro central concreto - SCC 01 AC/BC</v>
          </cell>
          <cell r="D1031" t="str">
            <v>m</v>
          </cell>
          <cell r="H1031" t="str">
            <v>DNIT 018/2004-ES</v>
          </cell>
        </row>
        <row r="1032">
          <cell r="A1032" t="str">
            <v>2 S 04 900 72</v>
          </cell>
          <cell r="B1032" t="str">
            <v>-</v>
          </cell>
          <cell r="C1032" t="str">
            <v>Sarjeta canteiro central concreto - SCC 02 AC/BC</v>
          </cell>
          <cell r="D1032" t="str">
            <v>m</v>
          </cell>
          <cell r="H1032" t="str">
            <v>DNIT 018/2004-ES</v>
          </cell>
        </row>
        <row r="1033">
          <cell r="A1033" t="str">
            <v>2 S 04 901 01</v>
          </cell>
          <cell r="B1033" t="str">
            <v>-</v>
          </cell>
          <cell r="C1033" t="str">
            <v>Sarjeta trapezoidal de concreto - SZC 01</v>
          </cell>
          <cell r="D1033" t="str">
            <v>m</v>
          </cell>
          <cell r="H1033" t="str">
            <v>DNIT 018/2004-ES</v>
          </cell>
        </row>
        <row r="1034">
          <cell r="A1034" t="str">
            <v>2 S 04 901 02</v>
          </cell>
          <cell r="B1034" t="str">
            <v>-</v>
          </cell>
          <cell r="C1034" t="str">
            <v>Sarjeta trapezoidal de concreto - SZC 02</v>
          </cell>
          <cell r="D1034" t="str">
            <v>m</v>
          </cell>
          <cell r="H1034" t="str">
            <v>DNIT 018/2004-ES</v>
          </cell>
        </row>
        <row r="1035">
          <cell r="A1035" t="str">
            <v>2 S 04 901 21</v>
          </cell>
          <cell r="B1035" t="str">
            <v>-</v>
          </cell>
          <cell r="C1035" t="str">
            <v>Sarjeta de canteiro central de concreto - SCC 03</v>
          </cell>
          <cell r="D1035" t="str">
            <v>m</v>
          </cell>
          <cell r="H1035" t="str">
            <v>DNIT 018/2004-ES</v>
          </cell>
        </row>
        <row r="1036">
          <cell r="A1036" t="str">
            <v>2 S 04 901 22</v>
          </cell>
          <cell r="B1036" t="str">
            <v>-</v>
          </cell>
          <cell r="C1036" t="str">
            <v>Sarjeta de canteiro central de cocnreto - SCC 04</v>
          </cell>
          <cell r="D1036" t="str">
            <v>m</v>
          </cell>
          <cell r="H1036" t="str">
            <v>DNIT 018/2004-ES</v>
          </cell>
        </row>
        <row r="1037">
          <cell r="A1037" t="str">
            <v>2 S 04 901 31</v>
          </cell>
          <cell r="B1037" t="str">
            <v>-</v>
          </cell>
          <cell r="C1037" t="str">
            <v>Sarjeta trapezoidal de grama - SZG 01</v>
          </cell>
          <cell r="D1037" t="str">
            <v>m</v>
          </cell>
          <cell r="H1037" t="str">
            <v>DNIT 018/2004-ES</v>
          </cell>
        </row>
        <row r="1038">
          <cell r="A1038" t="str">
            <v>2 S 04 901 32</v>
          </cell>
          <cell r="B1038" t="str">
            <v>-</v>
          </cell>
          <cell r="C1038" t="str">
            <v>Sarjeta trapezoidal de grama - SZG 02</v>
          </cell>
          <cell r="D1038" t="str">
            <v>m</v>
          </cell>
          <cell r="H1038" t="str">
            <v>DNIT 018/2004-ES</v>
          </cell>
        </row>
        <row r="1039">
          <cell r="A1039" t="str">
            <v>2 S 04 901 41</v>
          </cell>
          <cell r="B1039" t="str">
            <v>-</v>
          </cell>
          <cell r="C1039" t="str">
            <v>Sarjeta trapezoidal não revestida - SZT 01</v>
          </cell>
          <cell r="D1039" t="str">
            <v>m</v>
          </cell>
          <cell r="H1039" t="str">
            <v>DNIT 018/2004-ES</v>
          </cell>
        </row>
        <row r="1040">
          <cell r="A1040" t="str">
            <v>2 S 04 901 42</v>
          </cell>
          <cell r="B1040" t="str">
            <v>-</v>
          </cell>
          <cell r="C1040" t="str">
            <v>Sarjeta trapezoidal não revestida - SZT 02</v>
          </cell>
          <cell r="D1040" t="str">
            <v>m</v>
          </cell>
          <cell r="H1040" t="str">
            <v>DNIT 018/2004-ES</v>
          </cell>
        </row>
        <row r="1041">
          <cell r="A1041" t="str">
            <v>2 S 04 901 51</v>
          </cell>
          <cell r="B1041" t="str">
            <v>-</v>
          </cell>
          <cell r="C1041" t="str">
            <v>Sarjeta trapezoidal de concreto - SZC 01 AC/BC</v>
          </cell>
          <cell r="D1041" t="str">
            <v>m</v>
          </cell>
          <cell r="H1041" t="str">
            <v>DNIT 018/2004-ES</v>
          </cell>
        </row>
        <row r="1042">
          <cell r="A1042" t="str">
            <v>2 S 04 901 52</v>
          </cell>
          <cell r="B1042" t="str">
            <v>-</v>
          </cell>
          <cell r="C1042" t="str">
            <v>Sarjeta trapezoidal de concreto - SZC 02 AC/BC</v>
          </cell>
          <cell r="D1042" t="str">
            <v>m</v>
          </cell>
          <cell r="H1042" t="str">
            <v>DNIT 018/2004-ES</v>
          </cell>
        </row>
        <row r="1043">
          <cell r="A1043" t="str">
            <v>2 S 04 901 71</v>
          </cell>
          <cell r="B1043" t="str">
            <v>-</v>
          </cell>
          <cell r="C1043" t="str">
            <v>Sarjeta canteiro central concreto - SCC 03 AC/BC</v>
          </cell>
          <cell r="D1043" t="str">
            <v>m</v>
          </cell>
          <cell r="H1043" t="str">
            <v>DNIT 018/2004-ES</v>
          </cell>
        </row>
        <row r="1044">
          <cell r="A1044" t="str">
            <v>2 S 04 901 72</v>
          </cell>
          <cell r="B1044" t="str">
            <v>-</v>
          </cell>
          <cell r="C1044" t="str">
            <v>Sarjeta canteiro central concreto - SCC 04 AC/BC</v>
          </cell>
          <cell r="D1044" t="str">
            <v>m</v>
          </cell>
          <cell r="H1044" t="str">
            <v>DNIT 018/2004-ES</v>
          </cell>
        </row>
        <row r="1045">
          <cell r="A1045" t="str">
            <v>2 S 04 910 01</v>
          </cell>
          <cell r="B1045" t="str">
            <v>-</v>
          </cell>
          <cell r="C1045" t="str">
            <v>Meio fio de concreto - MFC 01</v>
          </cell>
          <cell r="D1045" t="str">
            <v>m</v>
          </cell>
          <cell r="H1045" t="str">
            <v>DNIT 020/2004-ES</v>
          </cell>
        </row>
        <row r="1046">
          <cell r="A1046" t="str">
            <v>2 S 04 910 02</v>
          </cell>
          <cell r="B1046" t="str">
            <v>-</v>
          </cell>
          <cell r="C1046" t="str">
            <v>Meio fio de concreto - MFC 02</v>
          </cell>
          <cell r="D1046" t="str">
            <v>m</v>
          </cell>
          <cell r="H1046" t="str">
            <v>DNIT 020/2004-ES</v>
          </cell>
        </row>
        <row r="1047">
          <cell r="A1047" t="str">
            <v>2 S 04 910 03</v>
          </cell>
          <cell r="B1047" t="str">
            <v>-</v>
          </cell>
          <cell r="C1047" t="str">
            <v>Meio fio de concreto - MFC 03</v>
          </cell>
          <cell r="D1047" t="str">
            <v>m</v>
          </cell>
          <cell r="H1047" t="str">
            <v>DNIT 020/2004-ES</v>
          </cell>
        </row>
        <row r="1048">
          <cell r="A1048" t="str">
            <v>2 S 04 910 04</v>
          </cell>
          <cell r="B1048" t="str">
            <v>-</v>
          </cell>
          <cell r="C1048" t="str">
            <v>Meio fio de concreto - MFC 04</v>
          </cell>
          <cell r="D1048" t="str">
            <v>m</v>
          </cell>
          <cell r="H1048" t="str">
            <v>DNIT 020/2004-ES</v>
          </cell>
        </row>
        <row r="1049">
          <cell r="A1049" t="str">
            <v>2 S 04 910 05</v>
          </cell>
          <cell r="B1049" t="str">
            <v>-</v>
          </cell>
          <cell r="C1049" t="str">
            <v>Meio fio de concreto - MFC 05</v>
          </cell>
          <cell r="D1049" t="str">
            <v>m</v>
          </cell>
          <cell r="H1049" t="str">
            <v>DNIT 020/2004-ES</v>
          </cell>
        </row>
        <row r="1050">
          <cell r="A1050" t="str">
            <v>2 S 04 910 06</v>
          </cell>
          <cell r="B1050" t="str">
            <v>-</v>
          </cell>
          <cell r="C1050" t="str">
            <v>Meio fio de concreto - MFC 06</v>
          </cell>
          <cell r="D1050" t="str">
            <v>m</v>
          </cell>
          <cell r="H1050" t="str">
            <v>DNIT 020/2004-ES</v>
          </cell>
        </row>
        <row r="1051">
          <cell r="A1051" t="str">
            <v>2 S 04 910 07</v>
          </cell>
          <cell r="B1051" t="str">
            <v>-</v>
          </cell>
          <cell r="C1051" t="str">
            <v>Meio fio de concreto - MFC 07</v>
          </cell>
          <cell r="D1051" t="str">
            <v>m</v>
          </cell>
          <cell r="H1051" t="str">
            <v>DNIT 020/2004-ES</v>
          </cell>
        </row>
        <row r="1052">
          <cell r="A1052" t="str">
            <v>2 S 04 910 08</v>
          </cell>
          <cell r="B1052" t="str">
            <v>-</v>
          </cell>
          <cell r="C1052" t="str">
            <v>Meio fio de concreto - MFC 08</v>
          </cell>
          <cell r="D1052" t="str">
            <v>m</v>
          </cell>
          <cell r="H1052" t="str">
            <v>DNIT 020/2004-ES</v>
          </cell>
        </row>
        <row r="1053">
          <cell r="A1053" t="str">
            <v>2 S 04 910 51</v>
          </cell>
          <cell r="B1053" t="str">
            <v>-</v>
          </cell>
          <cell r="C1053" t="str">
            <v>Meio-fio de concreto - MFC 01 AC/BC</v>
          </cell>
          <cell r="D1053" t="str">
            <v>m</v>
          </cell>
          <cell r="H1053" t="str">
            <v>DNIT 020/2004-ES</v>
          </cell>
        </row>
        <row r="1054">
          <cell r="A1054" t="str">
            <v>2 S 04 910 52</v>
          </cell>
          <cell r="B1054" t="str">
            <v>-</v>
          </cell>
          <cell r="C1054" t="str">
            <v>Meio-fio de concreto - MFC 02 AC/BC</v>
          </cell>
          <cell r="D1054" t="str">
            <v>m</v>
          </cell>
          <cell r="H1054" t="str">
            <v>DNIT 020/2004-ES</v>
          </cell>
        </row>
        <row r="1055">
          <cell r="A1055" t="str">
            <v>2 S 04 910 53</v>
          </cell>
          <cell r="B1055" t="str">
            <v>-</v>
          </cell>
          <cell r="C1055" t="str">
            <v>Meio-fio de concreto - MFC 03 AC/BC</v>
          </cell>
          <cell r="D1055" t="str">
            <v>m</v>
          </cell>
          <cell r="H1055" t="str">
            <v>DNIT 020/2004-ES</v>
          </cell>
        </row>
        <row r="1056">
          <cell r="A1056" t="str">
            <v>2 S 04 910 54</v>
          </cell>
          <cell r="B1056" t="str">
            <v>-</v>
          </cell>
          <cell r="C1056" t="str">
            <v>Meio-fio de concreto - MFC 04 AC/BC</v>
          </cell>
          <cell r="D1056" t="str">
            <v>m</v>
          </cell>
          <cell r="H1056" t="str">
            <v>DNIT 020/2004-ES</v>
          </cell>
        </row>
        <row r="1057">
          <cell r="A1057" t="str">
            <v>2 S 04 910 55</v>
          </cell>
          <cell r="B1057" t="str">
            <v>-</v>
          </cell>
          <cell r="C1057" t="str">
            <v>Meio-fio de concreto - MFC 05 AC/BC</v>
          </cell>
          <cell r="D1057" t="str">
            <v>m</v>
          </cell>
          <cell r="H1057" t="str">
            <v>DNIT 020/2004-ES</v>
          </cell>
        </row>
        <row r="1058">
          <cell r="A1058" t="str">
            <v>2 S 04 910 56</v>
          </cell>
          <cell r="B1058" t="str">
            <v>-</v>
          </cell>
          <cell r="C1058" t="str">
            <v>Meio-fio de concreto - MFC 06 AC/BC</v>
          </cell>
          <cell r="D1058" t="str">
            <v>m</v>
          </cell>
          <cell r="H1058" t="str">
            <v>DNIT 020/2004-ES</v>
          </cell>
        </row>
        <row r="1059">
          <cell r="A1059" t="str">
            <v>2 S 04 910 57</v>
          </cell>
          <cell r="B1059" t="str">
            <v>-</v>
          </cell>
          <cell r="C1059" t="str">
            <v>Meio-fio de concreto - MFC 07 AC/BC</v>
          </cell>
          <cell r="D1059" t="str">
            <v>m</v>
          </cell>
          <cell r="H1059" t="str">
            <v>DNIT 020/2004-ES</v>
          </cell>
        </row>
        <row r="1060">
          <cell r="A1060" t="str">
            <v>2 S 04 910 58</v>
          </cell>
          <cell r="B1060" t="str">
            <v>-</v>
          </cell>
          <cell r="C1060" t="str">
            <v>Meio-fio de concreto - MFC 08 AC/BC</v>
          </cell>
          <cell r="D1060" t="str">
            <v>m</v>
          </cell>
          <cell r="H1060" t="str">
            <v>DNIT 020/2004-ES</v>
          </cell>
        </row>
        <row r="1061">
          <cell r="A1061" t="str">
            <v>2 S 04 930 01</v>
          </cell>
          <cell r="B1061" t="str">
            <v>-</v>
          </cell>
          <cell r="C1061" t="str">
            <v>Caixa coletora de sarjeta - CCS 01</v>
          </cell>
          <cell r="D1061" t="str">
            <v>und</v>
          </cell>
          <cell r="H1061" t="str">
            <v>DNIT 026/2004-ES</v>
          </cell>
        </row>
        <row r="1062">
          <cell r="A1062" t="str">
            <v>2 S 04 930 02</v>
          </cell>
          <cell r="B1062" t="str">
            <v>-</v>
          </cell>
          <cell r="C1062" t="str">
            <v>Caixa coletora de sarjeta - CCS 02</v>
          </cell>
          <cell r="D1062" t="str">
            <v>und</v>
          </cell>
          <cell r="H1062" t="str">
            <v>DNIT 026/2004-ES</v>
          </cell>
        </row>
        <row r="1063">
          <cell r="A1063" t="str">
            <v>2 S 04 930 03</v>
          </cell>
          <cell r="B1063" t="str">
            <v>-</v>
          </cell>
          <cell r="C1063" t="str">
            <v>Caixa coletora de sarjeta - CCS 03</v>
          </cell>
          <cell r="D1063" t="str">
            <v>und</v>
          </cell>
          <cell r="H1063" t="str">
            <v>DNIT 026/2004-ES</v>
          </cell>
        </row>
        <row r="1064">
          <cell r="A1064" t="str">
            <v>2 S 04 930 04</v>
          </cell>
          <cell r="B1064" t="str">
            <v>-</v>
          </cell>
          <cell r="C1064" t="str">
            <v>Caixa coletora de sarjeta - CCS 04</v>
          </cell>
          <cell r="D1064" t="str">
            <v>und</v>
          </cell>
          <cell r="H1064" t="str">
            <v>DNIT 026/2004-ES</v>
          </cell>
        </row>
        <row r="1065">
          <cell r="A1065" t="str">
            <v>2 S 04 930 05</v>
          </cell>
          <cell r="B1065" t="str">
            <v>-</v>
          </cell>
          <cell r="C1065" t="str">
            <v>Caixa coletora de sarjeta - CCS 05</v>
          </cell>
          <cell r="D1065" t="str">
            <v>und</v>
          </cell>
          <cell r="H1065" t="str">
            <v>DNIT 026/2004-ES</v>
          </cell>
        </row>
        <row r="1066">
          <cell r="A1066" t="str">
            <v>2 S 04 930 06</v>
          </cell>
          <cell r="B1066" t="str">
            <v>-</v>
          </cell>
          <cell r="C1066" t="str">
            <v>Caixa coletora de sarjeta - CCS 06</v>
          </cell>
          <cell r="D1066" t="str">
            <v>und</v>
          </cell>
          <cell r="H1066" t="str">
            <v>DNIT 026/2004-ES</v>
          </cell>
        </row>
        <row r="1067">
          <cell r="A1067" t="str">
            <v>2 S 04 930 07</v>
          </cell>
          <cell r="B1067" t="str">
            <v>-</v>
          </cell>
          <cell r="C1067" t="str">
            <v>Caixa coletora de sarjeta - CCS 07</v>
          </cell>
          <cell r="D1067" t="str">
            <v>und</v>
          </cell>
          <cell r="H1067" t="str">
            <v>DNIT 026/2004-ES</v>
          </cell>
        </row>
        <row r="1068">
          <cell r="A1068" t="str">
            <v>2 S 04 930 08</v>
          </cell>
          <cell r="B1068" t="str">
            <v>-</v>
          </cell>
          <cell r="C1068" t="str">
            <v>Caixa coletora de sarjeta - CCS 08</v>
          </cell>
          <cell r="D1068" t="str">
            <v>und</v>
          </cell>
          <cell r="H1068" t="str">
            <v>DNIT 026/2004-ES</v>
          </cell>
        </row>
        <row r="1069">
          <cell r="A1069" t="str">
            <v>2 S 04 930 09</v>
          </cell>
          <cell r="B1069" t="str">
            <v>-</v>
          </cell>
          <cell r="C1069" t="str">
            <v>Caixa coletora de sarjeta - CCS 09</v>
          </cell>
          <cell r="D1069" t="str">
            <v>und</v>
          </cell>
          <cell r="H1069" t="str">
            <v>DNIT 026/2004-ES</v>
          </cell>
        </row>
        <row r="1070">
          <cell r="A1070" t="str">
            <v>2 S 04 930 10</v>
          </cell>
          <cell r="B1070" t="str">
            <v>-</v>
          </cell>
          <cell r="C1070" t="str">
            <v>Caixa coletora de sarjeta - CCS 10</v>
          </cell>
          <cell r="D1070" t="str">
            <v>und</v>
          </cell>
          <cell r="H1070" t="str">
            <v>DNIT 026/2004-ES</v>
          </cell>
        </row>
        <row r="1071">
          <cell r="A1071" t="str">
            <v>2 S 04 930 11</v>
          </cell>
          <cell r="B1071" t="str">
            <v>-</v>
          </cell>
          <cell r="C1071" t="str">
            <v>Caixa coletora de sarjeta - CCS 11</v>
          </cell>
          <cell r="D1071" t="str">
            <v>und</v>
          </cell>
          <cell r="H1071" t="str">
            <v>DNIT 026/2004-ES</v>
          </cell>
        </row>
        <row r="1072">
          <cell r="A1072" t="str">
            <v>2 S 04 930 12</v>
          </cell>
          <cell r="B1072" t="str">
            <v>-</v>
          </cell>
          <cell r="C1072" t="str">
            <v>Caixa coletora de sarjeta - CCS 12</v>
          </cell>
          <cell r="D1072" t="str">
            <v>und</v>
          </cell>
          <cell r="H1072" t="str">
            <v>DNIT 026/2004-ES</v>
          </cell>
        </row>
        <row r="1073">
          <cell r="A1073" t="str">
            <v>2 S 04 930 13</v>
          </cell>
          <cell r="B1073" t="str">
            <v>-</v>
          </cell>
          <cell r="C1073" t="str">
            <v>Caixa coletora de sarjeta - CCS 13</v>
          </cell>
          <cell r="D1073" t="str">
            <v>und</v>
          </cell>
          <cell r="H1073" t="str">
            <v>DNIT 026/2004-ES</v>
          </cell>
        </row>
        <row r="1074">
          <cell r="A1074" t="str">
            <v>2 S 04 930 14</v>
          </cell>
          <cell r="B1074" t="str">
            <v>-</v>
          </cell>
          <cell r="C1074" t="str">
            <v>Caixa coletora de sarjeta - CCS14</v>
          </cell>
          <cell r="D1074" t="str">
            <v>und</v>
          </cell>
          <cell r="H1074" t="str">
            <v>DNIT 026/2004-ES</v>
          </cell>
        </row>
        <row r="1075">
          <cell r="A1075" t="str">
            <v>2 S 04 930 15</v>
          </cell>
          <cell r="B1075" t="str">
            <v>-</v>
          </cell>
          <cell r="C1075" t="str">
            <v>Caixa coletora de sarjeta - CCS 15</v>
          </cell>
          <cell r="D1075" t="str">
            <v>und</v>
          </cell>
          <cell r="H1075" t="str">
            <v>DNIT 026/2004-ES</v>
          </cell>
        </row>
        <row r="1076">
          <cell r="A1076" t="str">
            <v>2 S 04 930 16</v>
          </cell>
          <cell r="B1076" t="str">
            <v>-</v>
          </cell>
          <cell r="C1076" t="str">
            <v>Caixa coletora de sarjeta - CCS 16</v>
          </cell>
          <cell r="D1076" t="str">
            <v>und</v>
          </cell>
          <cell r="H1076" t="str">
            <v>DNIT 026/2004-ES</v>
          </cell>
        </row>
        <row r="1077">
          <cell r="A1077" t="str">
            <v>2 S 04 930 17</v>
          </cell>
          <cell r="B1077" t="str">
            <v>-</v>
          </cell>
          <cell r="C1077" t="str">
            <v>Caixa coletora de sarjeta - CCS 17</v>
          </cell>
          <cell r="D1077" t="str">
            <v>und</v>
          </cell>
          <cell r="H1077" t="str">
            <v>DNIT 026/2004-ES</v>
          </cell>
        </row>
        <row r="1078">
          <cell r="A1078" t="str">
            <v>2 S 04 930 18</v>
          </cell>
          <cell r="B1078" t="str">
            <v>-</v>
          </cell>
          <cell r="C1078" t="str">
            <v>Caixa coletora de sarjeta - CCS 18</v>
          </cell>
          <cell r="D1078" t="str">
            <v>und</v>
          </cell>
          <cell r="H1078" t="str">
            <v>DNIT 026/2004-ES</v>
          </cell>
        </row>
        <row r="1079">
          <cell r="A1079" t="str">
            <v>2 S 04 930 19</v>
          </cell>
          <cell r="B1079" t="str">
            <v>-</v>
          </cell>
          <cell r="C1079" t="str">
            <v>Caixa coletora de sarjeta - CCS 19</v>
          </cell>
          <cell r="D1079" t="str">
            <v>und</v>
          </cell>
          <cell r="H1079" t="str">
            <v>DNIT 026/2004-ES</v>
          </cell>
        </row>
        <row r="1080">
          <cell r="A1080" t="str">
            <v>2 S 04 930 20</v>
          </cell>
          <cell r="B1080" t="str">
            <v>-</v>
          </cell>
          <cell r="C1080" t="str">
            <v>Caixa coletora de sarjeta - CCS 20</v>
          </cell>
          <cell r="D1080" t="str">
            <v>und</v>
          </cell>
          <cell r="H1080" t="str">
            <v>DNIT 026/2004-ES</v>
          </cell>
        </row>
        <row r="1081">
          <cell r="A1081" t="str">
            <v>2 S 04 930 51</v>
          </cell>
          <cell r="B1081" t="str">
            <v>-</v>
          </cell>
          <cell r="C1081" t="str">
            <v>Caixa coletora de sarjeta - CCS 01 AC/BC</v>
          </cell>
          <cell r="D1081" t="str">
            <v>und</v>
          </cell>
          <cell r="H1081" t="str">
            <v>DNIT 026/2004-ES</v>
          </cell>
        </row>
        <row r="1082">
          <cell r="A1082" t="str">
            <v>2 S 04 930 52</v>
          </cell>
          <cell r="B1082" t="str">
            <v>-</v>
          </cell>
          <cell r="C1082" t="str">
            <v>Caixa coletora de sarjeta - CCS 02 AC/BC</v>
          </cell>
          <cell r="D1082" t="str">
            <v>und</v>
          </cell>
          <cell r="H1082" t="str">
            <v>DNIT 026/2004-ES</v>
          </cell>
        </row>
        <row r="1083">
          <cell r="A1083" t="str">
            <v>2 S 04 930 53</v>
          </cell>
          <cell r="B1083" t="str">
            <v>-</v>
          </cell>
          <cell r="C1083" t="str">
            <v>Caixa coletora de sarjeta - CCS 03 AC/BC</v>
          </cell>
          <cell r="D1083" t="str">
            <v>und</v>
          </cell>
          <cell r="H1083" t="str">
            <v>DNIT 026/2004-ES</v>
          </cell>
        </row>
        <row r="1084">
          <cell r="A1084" t="str">
            <v>2 S 04 930 54</v>
          </cell>
          <cell r="B1084" t="str">
            <v>-</v>
          </cell>
          <cell r="C1084" t="str">
            <v>Caixa coletora de sarjeta - CCS 04 AC/BC</v>
          </cell>
          <cell r="D1084" t="str">
            <v>und</v>
          </cell>
          <cell r="H1084" t="str">
            <v>DNIT 026/2004-ES</v>
          </cell>
        </row>
        <row r="1085">
          <cell r="A1085" t="str">
            <v>2 S 04 930 55</v>
          </cell>
          <cell r="B1085" t="str">
            <v>-</v>
          </cell>
          <cell r="C1085" t="str">
            <v>Caixa coletora de sarjeta - CCS 05 AC/BC</v>
          </cell>
          <cell r="D1085" t="str">
            <v>und</v>
          </cell>
          <cell r="H1085" t="str">
            <v>DNIT 026/2004-ES</v>
          </cell>
        </row>
        <row r="1086">
          <cell r="A1086" t="str">
            <v>2 S 04 930 56</v>
          </cell>
          <cell r="B1086" t="str">
            <v>-</v>
          </cell>
          <cell r="C1086" t="str">
            <v>Caixa coletora de sarjeta - CCS 06 AC/BC</v>
          </cell>
          <cell r="D1086" t="str">
            <v>und</v>
          </cell>
          <cell r="H1086" t="str">
            <v>DNIT 026/2004-ES</v>
          </cell>
        </row>
        <row r="1087">
          <cell r="A1087" t="str">
            <v>2 S 04 930 57</v>
          </cell>
          <cell r="B1087" t="str">
            <v>-</v>
          </cell>
          <cell r="C1087" t="str">
            <v>Caixa coletora de sarjeta - CCS 07 AC/BC</v>
          </cell>
          <cell r="D1087" t="str">
            <v>und</v>
          </cell>
          <cell r="H1087" t="str">
            <v>DNIT 026/2004-ES</v>
          </cell>
        </row>
        <row r="1088">
          <cell r="A1088" t="str">
            <v>2 S 04 930 58</v>
          </cell>
          <cell r="B1088" t="str">
            <v>-</v>
          </cell>
          <cell r="C1088" t="str">
            <v>Caixa coletora de sarjeta - CCS 08 AC/BC</v>
          </cell>
          <cell r="D1088" t="str">
            <v>und</v>
          </cell>
          <cell r="H1088" t="str">
            <v>DNIT 026/2004-ES</v>
          </cell>
        </row>
        <row r="1089">
          <cell r="A1089" t="str">
            <v>2 S 04 930 59</v>
          </cell>
          <cell r="B1089" t="str">
            <v>-</v>
          </cell>
          <cell r="C1089" t="str">
            <v>Caixa coletora de sarjeta - CCS 09 AC/BC</v>
          </cell>
          <cell r="D1089" t="str">
            <v>und</v>
          </cell>
          <cell r="H1089" t="str">
            <v>DNIT 026/2004-ES</v>
          </cell>
        </row>
        <row r="1090">
          <cell r="A1090" t="str">
            <v>2 S 04 930 60</v>
          </cell>
          <cell r="B1090" t="str">
            <v>-</v>
          </cell>
          <cell r="C1090" t="str">
            <v>Caixa coletora de sarjeta - CCS 10 AC/BC</v>
          </cell>
          <cell r="D1090" t="str">
            <v>und</v>
          </cell>
          <cell r="H1090" t="str">
            <v>DNIT 026/2004-ES</v>
          </cell>
        </row>
        <row r="1091">
          <cell r="A1091" t="str">
            <v>2 S 04 930 61</v>
          </cell>
          <cell r="B1091" t="str">
            <v>-</v>
          </cell>
          <cell r="C1091" t="str">
            <v>Caixa coletora de sarjeta - CCS 11 AC/BC</v>
          </cell>
          <cell r="D1091" t="str">
            <v>und</v>
          </cell>
          <cell r="H1091" t="str">
            <v>DNIT 026/2004-ES</v>
          </cell>
        </row>
        <row r="1092">
          <cell r="A1092" t="str">
            <v>2 S 04 930 62</v>
          </cell>
          <cell r="B1092" t="str">
            <v>-</v>
          </cell>
          <cell r="C1092" t="str">
            <v>Caixa coletora de sarjeta - CCS 12 AC/BC</v>
          </cell>
          <cell r="D1092" t="str">
            <v>und</v>
          </cell>
          <cell r="H1092" t="str">
            <v>DNIT 026/2004-ES</v>
          </cell>
        </row>
        <row r="1093">
          <cell r="A1093" t="str">
            <v>2 S 04 930 63</v>
          </cell>
          <cell r="B1093" t="str">
            <v>-</v>
          </cell>
          <cell r="C1093" t="str">
            <v>Caixa coletora de sarjeta - CCS 13 AC/BC</v>
          </cell>
          <cell r="D1093" t="str">
            <v>und</v>
          </cell>
          <cell r="H1093" t="str">
            <v>DNIT 026/2004-ES</v>
          </cell>
        </row>
        <row r="1094">
          <cell r="A1094" t="str">
            <v>2 S 04 930 64</v>
          </cell>
          <cell r="B1094" t="str">
            <v>-</v>
          </cell>
          <cell r="C1094" t="str">
            <v>Caixa coletora de sarjeta - CCS 14 AC/BC</v>
          </cell>
          <cell r="D1094" t="str">
            <v>und</v>
          </cell>
          <cell r="H1094" t="str">
            <v>DNIT 026/2004-ES</v>
          </cell>
        </row>
        <row r="1095">
          <cell r="A1095" t="str">
            <v>2 S 04 930 65</v>
          </cell>
          <cell r="B1095" t="str">
            <v>-</v>
          </cell>
          <cell r="C1095" t="str">
            <v>Caixa coletora de sarjeta - CCS 15 AC/BC</v>
          </cell>
          <cell r="D1095" t="str">
            <v>und</v>
          </cell>
          <cell r="H1095" t="str">
            <v>DNIT 026/2004-ES</v>
          </cell>
        </row>
        <row r="1096">
          <cell r="A1096" t="str">
            <v>2 S 04 930 66</v>
          </cell>
          <cell r="B1096" t="str">
            <v>-</v>
          </cell>
          <cell r="C1096" t="str">
            <v>Caixa coletora de sarjeta - CCS 16 AC/BC</v>
          </cell>
          <cell r="D1096" t="str">
            <v>und</v>
          </cell>
          <cell r="H1096" t="str">
            <v>DNIT 026/2004-ES</v>
          </cell>
        </row>
        <row r="1097">
          <cell r="A1097" t="str">
            <v>2 S 04 930 67</v>
          </cell>
          <cell r="B1097" t="str">
            <v>-</v>
          </cell>
          <cell r="C1097" t="str">
            <v>Caixa coletora de sarjeta - CCS 17 AC/BC</v>
          </cell>
          <cell r="D1097" t="str">
            <v>und</v>
          </cell>
          <cell r="H1097" t="str">
            <v>DNIT 026/2004-ES</v>
          </cell>
        </row>
        <row r="1098">
          <cell r="A1098" t="str">
            <v>2 S 04 930 68</v>
          </cell>
          <cell r="B1098" t="str">
            <v>-</v>
          </cell>
          <cell r="C1098" t="str">
            <v>Caixa coletora de sarjeta - CCS 18 AC/BC</v>
          </cell>
          <cell r="D1098" t="str">
            <v>und</v>
          </cell>
          <cell r="H1098" t="str">
            <v>DNIT 026/2004-ES</v>
          </cell>
        </row>
        <row r="1099">
          <cell r="A1099" t="str">
            <v>2 S 04 930 69</v>
          </cell>
          <cell r="B1099" t="str">
            <v>-</v>
          </cell>
          <cell r="C1099" t="str">
            <v>Caixa coletora de sarjeta - CCS 19 AC/BC</v>
          </cell>
          <cell r="D1099" t="str">
            <v>und</v>
          </cell>
          <cell r="H1099" t="str">
            <v>DNIT 026/2004-ES</v>
          </cell>
        </row>
        <row r="1100">
          <cell r="A1100" t="str">
            <v>2 S 04 930 70</v>
          </cell>
          <cell r="B1100" t="str">
            <v>-</v>
          </cell>
          <cell r="C1100" t="str">
            <v>Caixa coletora de sarjeta - CCS 20 AC/BC</v>
          </cell>
          <cell r="D1100" t="str">
            <v>und</v>
          </cell>
          <cell r="H1100" t="str">
            <v>DNIT 026/2004-ES</v>
          </cell>
        </row>
        <row r="1101">
          <cell r="A1101" t="str">
            <v>2 S 04 931 01</v>
          </cell>
          <cell r="B1101" t="str">
            <v>-</v>
          </cell>
          <cell r="C1101" t="str">
            <v>Caixa coletora de talvegue - CCT 01</v>
          </cell>
          <cell r="D1101" t="str">
            <v>und</v>
          </cell>
          <cell r="H1101" t="str">
            <v>DNIT 026/2004-ES</v>
          </cell>
        </row>
        <row r="1102">
          <cell r="A1102" t="str">
            <v>2 S 04 931 02</v>
          </cell>
          <cell r="B1102" t="str">
            <v>-</v>
          </cell>
          <cell r="C1102" t="str">
            <v>Caixa coletora de talvegue - CCT 02</v>
          </cell>
          <cell r="D1102" t="str">
            <v>und</v>
          </cell>
          <cell r="H1102" t="str">
            <v>DNIT 026/2004-ES</v>
          </cell>
        </row>
        <row r="1103">
          <cell r="A1103" t="str">
            <v>2 S 04 931 03</v>
          </cell>
          <cell r="B1103" t="str">
            <v>-</v>
          </cell>
          <cell r="C1103" t="str">
            <v>Caixa coletora de talvegue - CCT 03</v>
          </cell>
          <cell r="D1103" t="str">
            <v>und</v>
          </cell>
          <cell r="H1103" t="str">
            <v>DNIT 026/2004-ES</v>
          </cell>
        </row>
        <row r="1104">
          <cell r="A1104" t="str">
            <v>2 S 04 931 04</v>
          </cell>
          <cell r="B1104" t="str">
            <v>-</v>
          </cell>
          <cell r="C1104" t="str">
            <v>Caixa coletora de talvegue - CCT 04</v>
          </cell>
          <cell r="D1104" t="str">
            <v>und</v>
          </cell>
          <cell r="H1104" t="str">
            <v>DNIT 026/2004-ES</v>
          </cell>
        </row>
        <row r="1105">
          <cell r="A1105" t="str">
            <v>2 S 04 931 05</v>
          </cell>
          <cell r="B1105" t="str">
            <v>-</v>
          </cell>
          <cell r="C1105" t="str">
            <v>Caixa coletora de talvegue - CCT 05</v>
          </cell>
          <cell r="D1105" t="str">
            <v>und</v>
          </cell>
          <cell r="H1105" t="str">
            <v>DNIT 026/2004-ES</v>
          </cell>
        </row>
        <row r="1106">
          <cell r="A1106" t="str">
            <v>2 S 04 931 06</v>
          </cell>
          <cell r="B1106" t="str">
            <v>-</v>
          </cell>
          <cell r="C1106" t="str">
            <v>Caixa coletora de talvegue - CCT 06</v>
          </cell>
          <cell r="D1106" t="str">
            <v>und</v>
          </cell>
          <cell r="H1106" t="str">
            <v>DNIT 026/2004-ES</v>
          </cell>
        </row>
        <row r="1107">
          <cell r="A1107" t="str">
            <v>2 S 04 931 07</v>
          </cell>
          <cell r="B1107" t="str">
            <v>-</v>
          </cell>
          <cell r="C1107" t="str">
            <v>Caixa coletora de talvegue - CCT 07</v>
          </cell>
          <cell r="D1107" t="str">
            <v>und</v>
          </cell>
          <cell r="H1107" t="str">
            <v>DNIT 026/2004-ES</v>
          </cell>
        </row>
        <row r="1108">
          <cell r="A1108" t="str">
            <v>2 S 04 931 08</v>
          </cell>
          <cell r="B1108" t="str">
            <v>-</v>
          </cell>
          <cell r="C1108" t="str">
            <v>Caixa coletora de talvegue - CCT 08</v>
          </cell>
          <cell r="D1108" t="str">
            <v>und</v>
          </cell>
          <cell r="H1108" t="str">
            <v>DNIT 026/2004-ES</v>
          </cell>
        </row>
        <row r="1109">
          <cell r="A1109" t="str">
            <v>2 S 04 931 09</v>
          </cell>
          <cell r="B1109" t="str">
            <v>-</v>
          </cell>
          <cell r="C1109" t="str">
            <v>Caixa coletora de talvegue - CCT 09</v>
          </cell>
          <cell r="D1109" t="str">
            <v>und</v>
          </cell>
          <cell r="H1109" t="str">
            <v>DNIT 026/2004-ES</v>
          </cell>
        </row>
        <row r="1110">
          <cell r="A1110" t="str">
            <v>2 S 04 931 10</v>
          </cell>
          <cell r="B1110" t="str">
            <v>-</v>
          </cell>
          <cell r="C1110" t="str">
            <v>Caixa coletora de talvegue - CCT 10</v>
          </cell>
          <cell r="D1110" t="str">
            <v>und</v>
          </cell>
          <cell r="H1110" t="str">
            <v>DNIT 026/2004-ES</v>
          </cell>
        </row>
        <row r="1111">
          <cell r="A1111" t="str">
            <v>2 S 04 931 11</v>
          </cell>
          <cell r="B1111" t="str">
            <v>-</v>
          </cell>
          <cell r="C1111" t="str">
            <v>Caixa coletora de talvegue - CCT 11</v>
          </cell>
          <cell r="D1111" t="str">
            <v>und</v>
          </cell>
          <cell r="H1111" t="str">
            <v>DNIT 026/2004-ES</v>
          </cell>
        </row>
        <row r="1112">
          <cell r="A1112" t="str">
            <v>2 S 04 931 12</v>
          </cell>
          <cell r="B1112" t="str">
            <v>-</v>
          </cell>
          <cell r="C1112" t="str">
            <v>Caixa coletora de talvegue - CCT 12</v>
          </cell>
          <cell r="D1112" t="str">
            <v>und</v>
          </cell>
          <cell r="H1112" t="str">
            <v>DNIT 026/2004-ES</v>
          </cell>
        </row>
        <row r="1113">
          <cell r="A1113" t="str">
            <v>2 S 04 931 13</v>
          </cell>
          <cell r="B1113" t="str">
            <v>-</v>
          </cell>
          <cell r="C1113" t="str">
            <v>Caixa coletora de talvegue - CCT 13</v>
          </cell>
          <cell r="D1113" t="str">
            <v>und</v>
          </cell>
          <cell r="H1113" t="str">
            <v>DNIT 026/2004-ES</v>
          </cell>
        </row>
        <row r="1114">
          <cell r="A1114" t="str">
            <v>2 S 04 931 14</v>
          </cell>
          <cell r="B1114" t="str">
            <v>-</v>
          </cell>
          <cell r="C1114" t="str">
            <v>Caixa coletora de talvegue - CCT 14</v>
          </cell>
          <cell r="D1114" t="str">
            <v>und</v>
          </cell>
          <cell r="H1114" t="str">
            <v>DNIT 026/2004-ES</v>
          </cell>
        </row>
        <row r="1115">
          <cell r="A1115" t="str">
            <v>2 S 04 931 15</v>
          </cell>
          <cell r="B1115" t="str">
            <v>-</v>
          </cell>
          <cell r="C1115" t="str">
            <v>Caixa coletora de talvegue - CCT 15</v>
          </cell>
          <cell r="D1115" t="str">
            <v>und</v>
          </cell>
          <cell r="H1115" t="str">
            <v>DNIT 026/2004-ES</v>
          </cell>
        </row>
        <row r="1116">
          <cell r="A1116" t="str">
            <v>2 S 04 931 16</v>
          </cell>
          <cell r="B1116" t="str">
            <v>-</v>
          </cell>
          <cell r="C1116" t="str">
            <v>Caixa coletora de talvegue - CCT 16</v>
          </cell>
          <cell r="D1116" t="str">
            <v>und</v>
          </cell>
          <cell r="H1116" t="str">
            <v>DNIT 026/2004-ES</v>
          </cell>
        </row>
        <row r="1117">
          <cell r="A1117" t="str">
            <v>2 S 04 931 17</v>
          </cell>
          <cell r="B1117" t="str">
            <v>-</v>
          </cell>
          <cell r="C1117" t="str">
            <v>Caixa coletora de talvegue - CCT 17</v>
          </cell>
          <cell r="D1117" t="str">
            <v>und</v>
          </cell>
          <cell r="H1117" t="str">
            <v>DNIT 026/2004-ES</v>
          </cell>
        </row>
        <row r="1118">
          <cell r="A1118" t="str">
            <v>2 S 04 931 18</v>
          </cell>
          <cell r="B1118" t="str">
            <v>-</v>
          </cell>
          <cell r="C1118" t="str">
            <v>Caixa coletora de talvegue - CCT 18</v>
          </cell>
          <cell r="D1118" t="str">
            <v>und</v>
          </cell>
          <cell r="H1118" t="str">
            <v>DNIT 026/2004-ES</v>
          </cell>
        </row>
        <row r="1119">
          <cell r="A1119" t="str">
            <v>2 S 04 931 19</v>
          </cell>
          <cell r="B1119" t="str">
            <v>-</v>
          </cell>
          <cell r="C1119" t="str">
            <v>Caixa coletora de talvegue - CCT 19</v>
          </cell>
          <cell r="D1119" t="str">
            <v>und</v>
          </cell>
          <cell r="H1119" t="str">
            <v>DNIT 026/2004-ES</v>
          </cell>
        </row>
        <row r="1120">
          <cell r="A1120" t="str">
            <v>2 S 04 931 20</v>
          </cell>
          <cell r="B1120" t="str">
            <v>-</v>
          </cell>
          <cell r="C1120" t="str">
            <v>Caixa coletora de talvegue - CCT 20</v>
          </cell>
          <cell r="D1120" t="str">
            <v>und</v>
          </cell>
          <cell r="H1120" t="str">
            <v>DNIT 026/2004-ES</v>
          </cell>
        </row>
        <row r="1121">
          <cell r="A1121" t="str">
            <v>2 S 04 931 51</v>
          </cell>
          <cell r="B1121" t="str">
            <v>-</v>
          </cell>
          <cell r="C1121" t="str">
            <v>Caixa coletora de talvegue - CCT 01 AC/BC</v>
          </cell>
          <cell r="D1121" t="str">
            <v>und</v>
          </cell>
          <cell r="H1121" t="str">
            <v>DNIT 026/2004-ES</v>
          </cell>
        </row>
        <row r="1122">
          <cell r="A1122" t="str">
            <v>2 S 04 931 52</v>
          </cell>
          <cell r="B1122" t="str">
            <v>-</v>
          </cell>
          <cell r="C1122" t="str">
            <v>Caixa coletora de talvegue - CCT 02 AC/BC</v>
          </cell>
          <cell r="D1122" t="str">
            <v>und</v>
          </cell>
          <cell r="H1122" t="str">
            <v>DNIT 026/2004-ES</v>
          </cell>
        </row>
        <row r="1123">
          <cell r="A1123" t="str">
            <v>2 S 04 931 53</v>
          </cell>
          <cell r="B1123" t="str">
            <v>-</v>
          </cell>
          <cell r="C1123" t="str">
            <v>Caixa coletora de talvegue - CCT 03 AC/BC</v>
          </cell>
          <cell r="D1123" t="str">
            <v>und</v>
          </cell>
          <cell r="H1123" t="str">
            <v>DNIT 026/2004-ES</v>
          </cell>
        </row>
        <row r="1124">
          <cell r="A1124" t="str">
            <v>2 S 04 931 54</v>
          </cell>
          <cell r="B1124" t="str">
            <v>-</v>
          </cell>
          <cell r="C1124" t="str">
            <v>Caixa coletora de talvegue - CCT 04 AC/BC</v>
          </cell>
          <cell r="D1124" t="str">
            <v>und</v>
          </cell>
          <cell r="H1124" t="str">
            <v>DNIT 026/2004-ES</v>
          </cell>
        </row>
        <row r="1125">
          <cell r="A1125" t="str">
            <v>2 S 04 931 55</v>
          </cell>
          <cell r="B1125" t="str">
            <v>-</v>
          </cell>
          <cell r="C1125" t="str">
            <v>Caixa coletora de talvegue - CCT 05 AC/BC</v>
          </cell>
          <cell r="D1125" t="str">
            <v>und</v>
          </cell>
          <cell r="H1125" t="str">
            <v>DNIT 026/2004-ES</v>
          </cell>
        </row>
        <row r="1126">
          <cell r="A1126" t="str">
            <v>2 S 04 931 56</v>
          </cell>
          <cell r="B1126" t="str">
            <v>-</v>
          </cell>
          <cell r="C1126" t="str">
            <v>Caixa coletora de talvegue - CCT 06 AC/BC</v>
          </cell>
          <cell r="D1126" t="str">
            <v>und</v>
          </cell>
          <cell r="H1126" t="str">
            <v>DNIT 026/2004-ES</v>
          </cell>
        </row>
        <row r="1127">
          <cell r="A1127" t="str">
            <v>2 S 04 931 57</v>
          </cell>
          <cell r="B1127" t="str">
            <v>-</v>
          </cell>
          <cell r="C1127" t="str">
            <v>Caixa coletora de talvegue - CCT 07 AC/BC</v>
          </cell>
          <cell r="D1127" t="str">
            <v>und</v>
          </cell>
          <cell r="H1127" t="str">
            <v>DNIT 026/2004-ES</v>
          </cell>
        </row>
        <row r="1128">
          <cell r="A1128" t="str">
            <v>2 S 04 931 58</v>
          </cell>
          <cell r="B1128" t="str">
            <v>-</v>
          </cell>
          <cell r="C1128" t="str">
            <v>Caixa coletora de talvegue - CCT 08 AC/BC</v>
          </cell>
          <cell r="D1128" t="str">
            <v>und</v>
          </cell>
          <cell r="H1128" t="str">
            <v>DNIT 026/2004-ES</v>
          </cell>
        </row>
        <row r="1129">
          <cell r="A1129" t="str">
            <v>2 S 04 931 59</v>
          </cell>
          <cell r="B1129" t="str">
            <v>-</v>
          </cell>
          <cell r="C1129" t="str">
            <v>Caixa coletora de talvegue - CCT 09 AC/BC</v>
          </cell>
          <cell r="D1129" t="str">
            <v>und</v>
          </cell>
          <cell r="H1129" t="str">
            <v>DNIT 026/2004-ES</v>
          </cell>
        </row>
        <row r="1130">
          <cell r="A1130" t="str">
            <v>2 S 04 931 60</v>
          </cell>
          <cell r="B1130" t="str">
            <v>-</v>
          </cell>
          <cell r="C1130" t="str">
            <v>Caixa coletora de talvegue - CCT 10 AC/BC</v>
          </cell>
          <cell r="D1130" t="str">
            <v>und</v>
          </cell>
          <cell r="H1130" t="str">
            <v>DNIT 026/2004-ES</v>
          </cell>
        </row>
        <row r="1131">
          <cell r="A1131" t="str">
            <v>2 S 04 931 61</v>
          </cell>
          <cell r="B1131" t="str">
            <v>-</v>
          </cell>
          <cell r="C1131" t="str">
            <v>Caixa coletora de talvegue - CCT 11 AC/BC</v>
          </cell>
          <cell r="D1131" t="str">
            <v>und</v>
          </cell>
          <cell r="H1131" t="str">
            <v>DNIT 026/2004-ES</v>
          </cell>
        </row>
        <row r="1132">
          <cell r="A1132" t="str">
            <v>2 S 04 931 62</v>
          </cell>
          <cell r="B1132" t="str">
            <v>-</v>
          </cell>
          <cell r="C1132" t="str">
            <v>Caixa coletora de talvegue - CCT 12 AC/BC</v>
          </cell>
          <cell r="D1132" t="str">
            <v>und</v>
          </cell>
          <cell r="H1132" t="str">
            <v>DNIT 026/2004-ES</v>
          </cell>
        </row>
        <row r="1133">
          <cell r="A1133" t="str">
            <v>2 S 04 931 63</v>
          </cell>
          <cell r="B1133" t="str">
            <v>-</v>
          </cell>
          <cell r="C1133" t="str">
            <v>Caixa coletora de talvegue - CCT 13 AC/BC</v>
          </cell>
          <cell r="D1133" t="str">
            <v>und</v>
          </cell>
          <cell r="H1133" t="str">
            <v>DNIT 026/2004-ES</v>
          </cell>
        </row>
        <row r="1134">
          <cell r="A1134" t="str">
            <v>2 S 04 931 64</v>
          </cell>
          <cell r="B1134" t="str">
            <v>-</v>
          </cell>
          <cell r="C1134" t="str">
            <v>Caixa coletora de talvegue - CCT 14 AC/BC</v>
          </cell>
          <cell r="D1134" t="str">
            <v>und</v>
          </cell>
          <cell r="H1134" t="str">
            <v>DNIT 026/2004-ES</v>
          </cell>
        </row>
        <row r="1135">
          <cell r="A1135" t="str">
            <v>2 S 04 931 65</v>
          </cell>
          <cell r="B1135" t="str">
            <v>-</v>
          </cell>
          <cell r="C1135" t="str">
            <v>Caixa coletora de talvegue - CCT 15 AC/BC</v>
          </cell>
          <cell r="D1135" t="str">
            <v>und</v>
          </cell>
          <cell r="H1135" t="str">
            <v>DNIT 026/2004-ES</v>
          </cell>
        </row>
        <row r="1136">
          <cell r="A1136" t="str">
            <v>2 S 04 931 66</v>
          </cell>
          <cell r="B1136" t="str">
            <v>-</v>
          </cell>
          <cell r="C1136" t="str">
            <v>Caixa coletora de talvegue - CCT 16 AC/BC</v>
          </cell>
          <cell r="D1136" t="str">
            <v>und</v>
          </cell>
          <cell r="H1136" t="str">
            <v>DNIT 026/2004-ES</v>
          </cell>
        </row>
        <row r="1137">
          <cell r="A1137" t="str">
            <v>2 S 04 931 67</v>
          </cell>
          <cell r="B1137" t="str">
            <v>-</v>
          </cell>
          <cell r="C1137" t="str">
            <v>Caixa coleotra de talvegue - CCT 17 AC/BC</v>
          </cell>
          <cell r="D1137" t="str">
            <v>und</v>
          </cell>
          <cell r="H1137" t="str">
            <v>DNIT 026/2004-ES</v>
          </cell>
        </row>
        <row r="1138">
          <cell r="A1138" t="str">
            <v>2 S 04 931 68</v>
          </cell>
          <cell r="B1138" t="str">
            <v>-</v>
          </cell>
          <cell r="C1138" t="str">
            <v>Caixa coletora de talvegue - CCT 18 AC/BC</v>
          </cell>
          <cell r="D1138" t="str">
            <v>und</v>
          </cell>
          <cell r="H1138" t="str">
            <v>DNIT 026/2004-ES</v>
          </cell>
        </row>
        <row r="1139">
          <cell r="A1139" t="str">
            <v>2 S 04 931 69</v>
          </cell>
          <cell r="B1139" t="str">
            <v>-</v>
          </cell>
          <cell r="C1139" t="str">
            <v>Caixa coletora de talvegue - CCT 19 AC/BC</v>
          </cell>
          <cell r="D1139" t="str">
            <v>und</v>
          </cell>
          <cell r="H1139" t="str">
            <v>DNIT 026/2004-ES</v>
          </cell>
        </row>
        <row r="1140">
          <cell r="A1140" t="str">
            <v>2 S 04 931 70</v>
          </cell>
          <cell r="B1140" t="str">
            <v>-</v>
          </cell>
          <cell r="C1140" t="str">
            <v>Caixa coletora de talvegue - CCT 20 AC/BC</v>
          </cell>
          <cell r="D1140" t="str">
            <v>und</v>
          </cell>
          <cell r="H1140" t="str">
            <v>DNIT 026/2004-ES</v>
          </cell>
        </row>
        <row r="1141">
          <cell r="A1141" t="str">
            <v>2 S 04 940 01</v>
          </cell>
          <cell r="B1141" t="str">
            <v>-</v>
          </cell>
          <cell r="C1141" t="str">
            <v>Descida d'água tipo rap. - calha concr. - DAR 01</v>
          </cell>
          <cell r="D1141" t="str">
            <v>m</v>
          </cell>
          <cell r="H1141" t="str">
            <v>DNIT 021/2004-ES</v>
          </cell>
        </row>
        <row r="1142">
          <cell r="A1142" t="str">
            <v>2 S 04 940 02</v>
          </cell>
          <cell r="B1142" t="str">
            <v>-</v>
          </cell>
          <cell r="C1142" t="str">
            <v>Descida d'água tipo rap. - canal retang.- DAR 02</v>
          </cell>
          <cell r="D1142" t="str">
            <v>m</v>
          </cell>
          <cell r="H1142" t="str">
            <v>DNIT 021/2004-ES</v>
          </cell>
        </row>
        <row r="1143">
          <cell r="A1143" t="str">
            <v>2 S 04 940 03</v>
          </cell>
          <cell r="B1143" t="str">
            <v>-</v>
          </cell>
          <cell r="C1143" t="str">
            <v>Descida d'água tipo rap. - canal retang.- DAR 03</v>
          </cell>
          <cell r="D1143" t="str">
            <v>m</v>
          </cell>
          <cell r="H1143" t="str">
            <v>DNIT 021/2004-ES</v>
          </cell>
        </row>
        <row r="1144">
          <cell r="A1144" t="str">
            <v>2 S 04 940 04</v>
          </cell>
          <cell r="B1144" t="str">
            <v>-</v>
          </cell>
          <cell r="C1144" t="str">
            <v>Descida d'água tipo rap. - calha metálica - DAR 04</v>
          </cell>
          <cell r="D1144" t="str">
            <v>m</v>
          </cell>
          <cell r="H1144" t="str">
            <v>DNIT 021/2004-ES</v>
          </cell>
        </row>
        <row r="1145">
          <cell r="A1145" t="str">
            <v>2 S 04 940 51</v>
          </cell>
          <cell r="B1145" t="str">
            <v>-</v>
          </cell>
          <cell r="C1145" t="str">
            <v>Descida d'água tipo rap.calha concreto-DAR 01AC/BC</v>
          </cell>
          <cell r="D1145" t="str">
            <v>m</v>
          </cell>
          <cell r="H1145" t="str">
            <v>DNIT 021/2004-ES</v>
          </cell>
        </row>
        <row r="1146">
          <cell r="A1146" t="str">
            <v>2 S 04 940 52</v>
          </cell>
          <cell r="B1146" t="str">
            <v>-</v>
          </cell>
          <cell r="C1146" t="str">
            <v>Descida d'água tipo rap.canal retang.-DAR 02 AC/BC</v>
          </cell>
          <cell r="D1146" t="str">
            <v>m</v>
          </cell>
          <cell r="H1146" t="str">
            <v>DNIT 021/2004-ES</v>
          </cell>
        </row>
        <row r="1147">
          <cell r="A1147" t="str">
            <v>2 S 04 940 53</v>
          </cell>
          <cell r="B1147" t="str">
            <v>-</v>
          </cell>
          <cell r="C1147" t="str">
            <v>Descida d'água tipo rap.canal retang.-DAR 03 AC/BC</v>
          </cell>
          <cell r="D1147" t="str">
            <v>m</v>
          </cell>
          <cell r="H1147" t="str">
            <v>DNIT 021/2004-ES</v>
          </cell>
        </row>
        <row r="1148">
          <cell r="A1148" t="str">
            <v>2 S 04 940 54</v>
          </cell>
          <cell r="B1148" t="str">
            <v>-</v>
          </cell>
          <cell r="C1148" t="str">
            <v>Descida d'água tipo rap.calha metál.-DAR 04 AC/BC</v>
          </cell>
          <cell r="D1148" t="str">
            <v>m</v>
          </cell>
          <cell r="H1148" t="str">
            <v>DNIT 021/2004-ES</v>
          </cell>
        </row>
        <row r="1149">
          <cell r="A1149" t="str">
            <v>2 S 04 941 01</v>
          </cell>
          <cell r="B1149" t="str">
            <v>-</v>
          </cell>
          <cell r="C1149" t="str">
            <v>Descida d'água aterros em degraus - DAD 01</v>
          </cell>
          <cell r="D1149" t="str">
            <v>m</v>
          </cell>
          <cell r="H1149" t="str">
            <v>DNIT 021/2004-ES</v>
          </cell>
        </row>
        <row r="1150">
          <cell r="A1150" t="str">
            <v>2 S 04 941 02</v>
          </cell>
          <cell r="B1150" t="str">
            <v>-</v>
          </cell>
          <cell r="C1150" t="str">
            <v>Descida d'água aterros em degraus - arm - DAD 02</v>
          </cell>
          <cell r="D1150" t="str">
            <v>m</v>
          </cell>
          <cell r="H1150" t="str">
            <v>DNIT 021/2004-ES</v>
          </cell>
        </row>
        <row r="1151">
          <cell r="A1151" t="str">
            <v>2 S 04 941 03</v>
          </cell>
          <cell r="B1151" t="str">
            <v>-</v>
          </cell>
          <cell r="C1151" t="str">
            <v>Descida d'água aterros em degraus - DAD 03</v>
          </cell>
          <cell r="D1151" t="str">
            <v>m</v>
          </cell>
          <cell r="H1151" t="str">
            <v>DNIT 021/2004-ES</v>
          </cell>
        </row>
        <row r="1152">
          <cell r="A1152" t="str">
            <v>2 S 04 941 04</v>
          </cell>
          <cell r="B1152" t="str">
            <v>-</v>
          </cell>
          <cell r="C1152" t="str">
            <v>Descida d'água aterros em degraus - arm - DAD 04</v>
          </cell>
          <cell r="D1152" t="str">
            <v>m</v>
          </cell>
          <cell r="H1152" t="str">
            <v>DNIT 021/2004-ES</v>
          </cell>
        </row>
        <row r="1153">
          <cell r="A1153" t="str">
            <v>2 S 04 941 05</v>
          </cell>
          <cell r="B1153" t="str">
            <v>-</v>
          </cell>
          <cell r="C1153" t="str">
            <v>Descida d'água aterros em degraus - DAD 05</v>
          </cell>
          <cell r="D1153" t="str">
            <v>m</v>
          </cell>
          <cell r="H1153" t="str">
            <v>DNIT 021/2004-ES</v>
          </cell>
        </row>
        <row r="1154">
          <cell r="A1154" t="str">
            <v>2 S 04 941 06</v>
          </cell>
          <cell r="B1154" t="str">
            <v>-</v>
          </cell>
          <cell r="C1154" t="str">
            <v>Descida d'água aterros em degraus - arm - DAD 06</v>
          </cell>
          <cell r="D1154" t="str">
            <v>m</v>
          </cell>
          <cell r="H1154" t="str">
            <v>DNIT 021/2004-ES</v>
          </cell>
        </row>
        <row r="1155">
          <cell r="A1155" t="str">
            <v>2 S 04 941 07</v>
          </cell>
          <cell r="B1155" t="str">
            <v>-</v>
          </cell>
          <cell r="C1155" t="str">
            <v>Descida d'água aterros em degraus - DAD 07</v>
          </cell>
          <cell r="D1155" t="str">
            <v>m</v>
          </cell>
          <cell r="H1155" t="str">
            <v>DNIT 021/2004-ES</v>
          </cell>
        </row>
        <row r="1156">
          <cell r="A1156" t="str">
            <v>2 S 04 941 08</v>
          </cell>
          <cell r="B1156" t="str">
            <v>-</v>
          </cell>
          <cell r="C1156" t="str">
            <v>Descida d'água aterros em degraus - arm - DAD 08</v>
          </cell>
          <cell r="D1156" t="str">
            <v>m</v>
          </cell>
          <cell r="H1156" t="str">
            <v>DNIT 021/2004-ES</v>
          </cell>
        </row>
        <row r="1157">
          <cell r="A1157" t="str">
            <v>2 S 04 941 09</v>
          </cell>
          <cell r="B1157" t="str">
            <v>-</v>
          </cell>
          <cell r="C1157" t="str">
            <v>Descida d'água aterros em degraus - DAD 09</v>
          </cell>
          <cell r="D1157" t="str">
            <v>m</v>
          </cell>
          <cell r="H1157" t="str">
            <v>DNIT 021/2004-ES</v>
          </cell>
        </row>
        <row r="1158">
          <cell r="A1158" t="str">
            <v>2 S 04 941 10</v>
          </cell>
          <cell r="B1158" t="str">
            <v>-</v>
          </cell>
          <cell r="C1158" t="str">
            <v>Descida d'água aterros em degraus - arm - DAD 10</v>
          </cell>
          <cell r="D1158" t="str">
            <v>m</v>
          </cell>
          <cell r="H1158" t="str">
            <v>DNIT 021/2004-ES</v>
          </cell>
        </row>
        <row r="1159">
          <cell r="A1159" t="str">
            <v>2 S 04 941 11</v>
          </cell>
          <cell r="B1159" t="str">
            <v>-</v>
          </cell>
          <cell r="C1159" t="str">
            <v>Descida d'água aterros em degraus - DAD 11</v>
          </cell>
          <cell r="D1159" t="str">
            <v>m</v>
          </cell>
          <cell r="H1159" t="str">
            <v>DNIT 021/2004-ES</v>
          </cell>
        </row>
        <row r="1160">
          <cell r="A1160" t="str">
            <v>2 S 04 941 12</v>
          </cell>
          <cell r="B1160" t="str">
            <v>-</v>
          </cell>
          <cell r="C1160" t="str">
            <v>Descida d'água aterros em degraus - arm - dad 12</v>
          </cell>
          <cell r="D1160" t="str">
            <v>m</v>
          </cell>
          <cell r="H1160" t="str">
            <v>DNIT 021/2004-ES</v>
          </cell>
        </row>
        <row r="1161">
          <cell r="A1161" t="str">
            <v>2 S 04 941 13</v>
          </cell>
          <cell r="B1161" t="str">
            <v>-</v>
          </cell>
          <cell r="C1161" t="str">
            <v>Descida d'água aterros em degraus - DAD 13</v>
          </cell>
          <cell r="D1161" t="str">
            <v>m</v>
          </cell>
          <cell r="H1161" t="str">
            <v>DNIT 021/2004-ES</v>
          </cell>
        </row>
        <row r="1162">
          <cell r="A1162" t="str">
            <v>2 S 04 941 14</v>
          </cell>
          <cell r="B1162" t="str">
            <v>-</v>
          </cell>
          <cell r="C1162" t="str">
            <v>Descida d'água aterros em degraus - arm - DAD 14</v>
          </cell>
          <cell r="D1162" t="str">
            <v>m</v>
          </cell>
          <cell r="H1162" t="str">
            <v>DNIT 021/2004-ES</v>
          </cell>
        </row>
        <row r="1163">
          <cell r="A1163" t="str">
            <v>2 S 04 941 15</v>
          </cell>
          <cell r="B1163" t="str">
            <v>-</v>
          </cell>
          <cell r="C1163" t="str">
            <v>Descida d'água aterros em degraus - DAD 15</v>
          </cell>
          <cell r="D1163" t="str">
            <v>m</v>
          </cell>
          <cell r="H1163" t="str">
            <v>DNIT 021/2004-ES</v>
          </cell>
        </row>
        <row r="1164">
          <cell r="A1164" t="str">
            <v>2 S 04 941 16</v>
          </cell>
          <cell r="B1164" t="str">
            <v>-</v>
          </cell>
          <cell r="C1164" t="str">
            <v>Descida d'água aterros em degraus - arm - DAD 16</v>
          </cell>
          <cell r="D1164" t="str">
            <v>m</v>
          </cell>
          <cell r="H1164" t="str">
            <v>DNIT 021/2004-ES</v>
          </cell>
        </row>
        <row r="1165">
          <cell r="A1165" t="str">
            <v>2 S 04 941 17</v>
          </cell>
          <cell r="B1165" t="str">
            <v>-</v>
          </cell>
          <cell r="C1165" t="str">
            <v>Descida d'água aterros em degraus - DAD 17</v>
          </cell>
          <cell r="D1165" t="str">
            <v>m</v>
          </cell>
          <cell r="H1165" t="str">
            <v>DNIT 021/2004-ES</v>
          </cell>
        </row>
        <row r="1166">
          <cell r="A1166" t="str">
            <v>2 S 04 941 18</v>
          </cell>
          <cell r="B1166" t="str">
            <v>-</v>
          </cell>
          <cell r="C1166" t="str">
            <v>Descida d'água aterros em degraus - arm - DAD 18</v>
          </cell>
          <cell r="D1166" t="str">
            <v>m</v>
          </cell>
          <cell r="H1166" t="str">
            <v>DNIT 021/2004-ES</v>
          </cell>
        </row>
        <row r="1167">
          <cell r="A1167" t="str">
            <v>2 S 04 941 31</v>
          </cell>
          <cell r="B1167" t="str">
            <v>-</v>
          </cell>
          <cell r="C1167" t="str">
            <v>Descida d'água cortes em degraus - DCD 01</v>
          </cell>
          <cell r="D1167" t="str">
            <v>m</v>
          </cell>
          <cell r="H1167" t="str">
            <v>DNIT 021/2004-ES</v>
          </cell>
        </row>
        <row r="1168">
          <cell r="A1168" t="str">
            <v>2 S 04 941 32</v>
          </cell>
          <cell r="B1168" t="str">
            <v>-</v>
          </cell>
          <cell r="C1168" t="str">
            <v>Descida d'água cortes em degraus - arm - DCD 02</v>
          </cell>
          <cell r="D1168" t="str">
            <v>m</v>
          </cell>
          <cell r="H1168" t="str">
            <v>DNIT 021/2004-ES</v>
          </cell>
        </row>
        <row r="1169">
          <cell r="A1169" t="str">
            <v>2 S 04 941 33</v>
          </cell>
          <cell r="B1169" t="str">
            <v>-</v>
          </cell>
          <cell r="C1169" t="str">
            <v>Descida d'água cortes em degraus - DCD 03</v>
          </cell>
          <cell r="D1169" t="str">
            <v>m</v>
          </cell>
          <cell r="H1169" t="str">
            <v>DNIT 021/2004-ES</v>
          </cell>
        </row>
        <row r="1170">
          <cell r="A1170" t="str">
            <v>2 S 04 941 34</v>
          </cell>
          <cell r="B1170" t="str">
            <v>-</v>
          </cell>
          <cell r="C1170" t="str">
            <v>Descida d'água cortes em degraus - arm - DCD 04</v>
          </cell>
          <cell r="D1170" t="str">
            <v>m</v>
          </cell>
          <cell r="H1170" t="str">
            <v>DNIT 021/2004-ES</v>
          </cell>
        </row>
        <row r="1171">
          <cell r="A1171" t="str">
            <v>2 S 04 941 51</v>
          </cell>
          <cell r="B1171" t="str">
            <v>-</v>
          </cell>
          <cell r="C1171" t="str">
            <v>Descida d'água aterros em degraus - DAD 01 AC/BC</v>
          </cell>
          <cell r="D1171" t="str">
            <v>m</v>
          </cell>
          <cell r="H1171" t="str">
            <v>DNIT 021/2004-ES</v>
          </cell>
        </row>
        <row r="1172">
          <cell r="A1172" t="str">
            <v>2 S 04 941 52</v>
          </cell>
          <cell r="B1172" t="str">
            <v>-</v>
          </cell>
          <cell r="C1172" t="str">
            <v>Descida d'água aterros em degraus arm-DAD 02 AC/BC</v>
          </cell>
          <cell r="D1172" t="str">
            <v>m</v>
          </cell>
          <cell r="H1172" t="str">
            <v>DNIT 021/2004-ES</v>
          </cell>
        </row>
        <row r="1173">
          <cell r="A1173" t="str">
            <v>2 S 04 941 53</v>
          </cell>
          <cell r="B1173" t="str">
            <v>-</v>
          </cell>
          <cell r="C1173" t="str">
            <v>Descida d'água aterros em degraus - DAD 03 AC/BC</v>
          </cell>
          <cell r="D1173" t="str">
            <v>m</v>
          </cell>
          <cell r="H1173" t="str">
            <v>DNIT 021/2004-ES</v>
          </cell>
        </row>
        <row r="1174">
          <cell r="A1174" t="str">
            <v>2 S 04 941 54</v>
          </cell>
          <cell r="B1174" t="str">
            <v>-</v>
          </cell>
          <cell r="C1174" t="str">
            <v>Descida d'água aterros em degraus arm-DAD 04 AC/BC</v>
          </cell>
          <cell r="D1174" t="str">
            <v>m</v>
          </cell>
          <cell r="H1174" t="str">
            <v>DNIT 021/2004-ES</v>
          </cell>
        </row>
        <row r="1175">
          <cell r="A1175" t="str">
            <v>2 S 04 941 55</v>
          </cell>
          <cell r="B1175" t="str">
            <v>-</v>
          </cell>
          <cell r="C1175" t="str">
            <v>Descida d'água aterros em degraus-DAD 05 AC/BC</v>
          </cell>
          <cell r="D1175" t="str">
            <v>m</v>
          </cell>
          <cell r="H1175" t="str">
            <v>DNIT 021/2004-ES</v>
          </cell>
        </row>
        <row r="1176">
          <cell r="A1176" t="str">
            <v>2 S 04 941 56</v>
          </cell>
          <cell r="B1176" t="str">
            <v>-</v>
          </cell>
          <cell r="C1176" t="str">
            <v>Descida d'água aterros em degraus - DAD 06 AC/BC</v>
          </cell>
          <cell r="D1176" t="str">
            <v>m</v>
          </cell>
          <cell r="H1176" t="str">
            <v>DNIT 021/2004-ES</v>
          </cell>
        </row>
        <row r="1177">
          <cell r="A1177" t="str">
            <v>2 S 04 941 57</v>
          </cell>
          <cell r="B1177" t="str">
            <v>-</v>
          </cell>
          <cell r="C1177" t="str">
            <v>Descida d'água aterros em degraus - DAD 07 AC/BC</v>
          </cell>
          <cell r="D1177" t="str">
            <v>m</v>
          </cell>
          <cell r="H1177" t="str">
            <v>DNIT 021/2004-ES</v>
          </cell>
        </row>
        <row r="1178">
          <cell r="A1178" t="str">
            <v>2 S 04 941 58</v>
          </cell>
          <cell r="B1178" t="str">
            <v>-</v>
          </cell>
          <cell r="C1178" t="str">
            <v>Descida d'água aterros em degraus arm-DAD 08 AC/BC</v>
          </cell>
          <cell r="D1178" t="str">
            <v>m</v>
          </cell>
          <cell r="H1178" t="str">
            <v>DNIT 021/2004-ES</v>
          </cell>
        </row>
        <row r="1179">
          <cell r="A1179" t="str">
            <v>2 S 04 941 59</v>
          </cell>
          <cell r="B1179" t="str">
            <v>-</v>
          </cell>
          <cell r="C1179" t="str">
            <v>Descida d'água aterros em degraus - DAD 09 AC/BC</v>
          </cell>
          <cell r="D1179" t="str">
            <v>m</v>
          </cell>
          <cell r="H1179" t="str">
            <v>DNIT 021/2004-ES</v>
          </cell>
        </row>
        <row r="1180">
          <cell r="A1180" t="str">
            <v>2 S 04 941 60</v>
          </cell>
          <cell r="B1180" t="str">
            <v>-</v>
          </cell>
          <cell r="C1180" t="str">
            <v>Descida d'água aterros em degraus arm-DAD 10 AC/BC</v>
          </cell>
          <cell r="D1180" t="str">
            <v>m</v>
          </cell>
          <cell r="H1180" t="str">
            <v>DNIT 021/2004-ES</v>
          </cell>
        </row>
        <row r="1181">
          <cell r="A1181" t="str">
            <v>2 S 04 941 61</v>
          </cell>
          <cell r="B1181" t="str">
            <v>-</v>
          </cell>
          <cell r="C1181" t="str">
            <v>Descida d'água aterros em degraus - DAD 11 AC/BC</v>
          </cell>
          <cell r="D1181" t="str">
            <v>m</v>
          </cell>
          <cell r="H1181" t="str">
            <v>DNIT 021/2004-ES</v>
          </cell>
        </row>
        <row r="1182">
          <cell r="A1182" t="str">
            <v>2 S 04 941 62</v>
          </cell>
          <cell r="B1182" t="str">
            <v>-</v>
          </cell>
          <cell r="C1182" t="str">
            <v>Descida d'água aterros em degraus arm-DAD 12 AC/BC</v>
          </cell>
          <cell r="D1182" t="str">
            <v>m</v>
          </cell>
          <cell r="H1182" t="str">
            <v>DNIT 021/2004-ES</v>
          </cell>
        </row>
        <row r="1183">
          <cell r="A1183" t="str">
            <v>2 S 04 941 63</v>
          </cell>
          <cell r="B1183" t="str">
            <v>-</v>
          </cell>
          <cell r="C1183" t="str">
            <v>Descida d'água aterros em degraus - DAD 13 AC/BC</v>
          </cell>
          <cell r="D1183" t="str">
            <v>m</v>
          </cell>
          <cell r="H1183" t="str">
            <v>DNIT 021/2004-ES</v>
          </cell>
        </row>
        <row r="1184">
          <cell r="A1184" t="str">
            <v>2 S 04 941 64</v>
          </cell>
          <cell r="B1184" t="str">
            <v>-</v>
          </cell>
          <cell r="C1184" t="str">
            <v>Descida d'água aterros em degraus arm-DAD 14 AC/BC</v>
          </cell>
          <cell r="D1184" t="str">
            <v>m</v>
          </cell>
          <cell r="H1184" t="str">
            <v>DNIT 021/2004-ES</v>
          </cell>
        </row>
        <row r="1185">
          <cell r="A1185" t="str">
            <v>2 S 04 941 65</v>
          </cell>
          <cell r="B1185" t="str">
            <v>-</v>
          </cell>
          <cell r="C1185" t="str">
            <v>Descida d'água aterros em degraus - DAD 15 AC/BC</v>
          </cell>
          <cell r="D1185" t="str">
            <v>m</v>
          </cell>
          <cell r="H1185" t="str">
            <v>DNIT 021/2004-ES</v>
          </cell>
        </row>
        <row r="1186">
          <cell r="A1186" t="str">
            <v>2 S 04 941 66</v>
          </cell>
          <cell r="B1186" t="str">
            <v>-</v>
          </cell>
          <cell r="C1186" t="str">
            <v>Descida d'água aterros em degraus arm-DAD 16 AC/BC</v>
          </cell>
          <cell r="D1186" t="str">
            <v>m</v>
          </cell>
          <cell r="H1186" t="str">
            <v>DNIT 021/2004-ES</v>
          </cell>
        </row>
        <row r="1187">
          <cell r="A1187" t="str">
            <v>2 S 04 941 67</v>
          </cell>
          <cell r="B1187" t="str">
            <v>-</v>
          </cell>
          <cell r="C1187" t="str">
            <v>Descida d'água aterros em degraus - DAD 17 AC/BC</v>
          </cell>
          <cell r="D1187" t="str">
            <v>m</v>
          </cell>
          <cell r="H1187" t="str">
            <v>DNIT 021/2004-ES</v>
          </cell>
        </row>
        <row r="1188">
          <cell r="A1188" t="str">
            <v>2 S 04 941 68</v>
          </cell>
          <cell r="B1188" t="str">
            <v>-</v>
          </cell>
          <cell r="C1188" t="str">
            <v>Descida d'água aterros em degraus arm-DAD 18 AC/BC</v>
          </cell>
          <cell r="D1188" t="str">
            <v>m</v>
          </cell>
          <cell r="H1188" t="str">
            <v>DNIT 021/2004-ES</v>
          </cell>
        </row>
        <row r="1189">
          <cell r="A1189" t="str">
            <v>2 S 04 941 81</v>
          </cell>
          <cell r="B1189" t="str">
            <v>-</v>
          </cell>
          <cell r="C1189" t="str">
            <v>Descida d'água cortes em degraus - DCD 01 AC/BC</v>
          </cell>
          <cell r="D1189" t="str">
            <v>m</v>
          </cell>
          <cell r="H1189" t="str">
            <v>DNIT 021/2004-ES</v>
          </cell>
        </row>
        <row r="1190">
          <cell r="A1190" t="str">
            <v>2 S 04 941 82</v>
          </cell>
          <cell r="B1190" t="str">
            <v>-</v>
          </cell>
          <cell r="C1190" t="str">
            <v>Descida d'água cortes em degraus arm-DCD 02 AC/BC</v>
          </cell>
          <cell r="D1190" t="str">
            <v>m</v>
          </cell>
          <cell r="H1190" t="str">
            <v>DNIT 021/2004-ES</v>
          </cell>
        </row>
        <row r="1191">
          <cell r="A1191" t="str">
            <v>2 S 04 941 83</v>
          </cell>
          <cell r="B1191" t="str">
            <v>-</v>
          </cell>
          <cell r="C1191" t="str">
            <v>Descida d'água cortes em degraus - DCD 03 AC/BC</v>
          </cell>
          <cell r="D1191" t="str">
            <v>m</v>
          </cell>
          <cell r="H1191" t="str">
            <v>DNIT 021/2004-ES</v>
          </cell>
        </row>
        <row r="1192">
          <cell r="A1192" t="str">
            <v>2 S 04 941 84</v>
          </cell>
          <cell r="B1192" t="str">
            <v>-</v>
          </cell>
          <cell r="C1192" t="str">
            <v>Descida d'água cortes em degraus arm-DCD 04 AC/BC</v>
          </cell>
          <cell r="D1192" t="str">
            <v>m</v>
          </cell>
          <cell r="H1192" t="str">
            <v>DNIT 021/2004-ES</v>
          </cell>
        </row>
        <row r="1193">
          <cell r="A1193" t="str">
            <v>2 S 04 942 01</v>
          </cell>
          <cell r="B1193" t="str">
            <v>-</v>
          </cell>
          <cell r="C1193" t="str">
            <v>Entrada d'água - EDA 01</v>
          </cell>
          <cell r="D1193" t="str">
            <v>und</v>
          </cell>
          <cell r="H1193" t="str">
            <v>DNIT 021/2004-ES</v>
          </cell>
        </row>
        <row r="1194">
          <cell r="A1194" t="str">
            <v>2 S 04 942 02</v>
          </cell>
          <cell r="B1194" t="str">
            <v>-</v>
          </cell>
          <cell r="C1194" t="str">
            <v>Entrada d'água - EDA 02</v>
          </cell>
          <cell r="D1194" t="str">
            <v>und</v>
          </cell>
          <cell r="H1194" t="str">
            <v>DNIT 021/2004-ES</v>
          </cell>
        </row>
        <row r="1195">
          <cell r="A1195" t="str">
            <v>2 S 04 942 51</v>
          </cell>
          <cell r="B1195" t="str">
            <v>-</v>
          </cell>
          <cell r="C1195" t="str">
            <v>Entrada d'água - EDA 01 AC/BC</v>
          </cell>
          <cell r="D1195" t="str">
            <v>und</v>
          </cell>
          <cell r="H1195" t="str">
            <v>DNIT 021/2004-ES</v>
          </cell>
        </row>
        <row r="1196">
          <cell r="A1196" t="str">
            <v>2 S 04 942 52</v>
          </cell>
          <cell r="B1196" t="str">
            <v>-</v>
          </cell>
          <cell r="C1196" t="str">
            <v>Entrada d'água - EDA 02 AC/BC</v>
          </cell>
          <cell r="D1196" t="str">
            <v>und</v>
          </cell>
          <cell r="H1196" t="str">
            <v>DNIT 021/2004-ES</v>
          </cell>
        </row>
        <row r="1197">
          <cell r="A1197" t="str">
            <v>2 S 04 950 01</v>
          </cell>
          <cell r="B1197" t="str">
            <v>-</v>
          </cell>
          <cell r="C1197" t="str">
            <v>Dissipador de energia - DES 01</v>
          </cell>
          <cell r="D1197" t="str">
            <v>und</v>
          </cell>
          <cell r="H1197" t="str">
            <v>DNIT 022/2004-ES</v>
          </cell>
        </row>
        <row r="1198">
          <cell r="A1198" t="str">
            <v>2 S 04 950 02</v>
          </cell>
          <cell r="B1198" t="str">
            <v>-</v>
          </cell>
          <cell r="C1198" t="str">
            <v>Dissipador de energia - DES 02</v>
          </cell>
          <cell r="D1198" t="str">
            <v>und</v>
          </cell>
          <cell r="H1198" t="str">
            <v>DNIT 022/2004-ES</v>
          </cell>
        </row>
        <row r="1199">
          <cell r="A1199" t="str">
            <v>2 S 04 950 03</v>
          </cell>
          <cell r="B1199" t="str">
            <v>-</v>
          </cell>
          <cell r="C1199" t="str">
            <v>Dissipador de energia - DES 03</v>
          </cell>
          <cell r="D1199" t="str">
            <v>und</v>
          </cell>
          <cell r="H1199" t="str">
            <v>DNIT 022/2004-ES</v>
          </cell>
        </row>
        <row r="1200">
          <cell r="A1200" t="str">
            <v>2 S 04 950 04</v>
          </cell>
          <cell r="B1200" t="str">
            <v>-</v>
          </cell>
          <cell r="C1200" t="str">
            <v>Dissipador de energia - DES04</v>
          </cell>
          <cell r="D1200" t="str">
            <v>und</v>
          </cell>
          <cell r="H1200" t="str">
            <v>DNIT 022/2004-ES</v>
          </cell>
        </row>
        <row r="1201">
          <cell r="A1201" t="str">
            <v>2 S 04 950 21</v>
          </cell>
          <cell r="B1201" t="str">
            <v>-</v>
          </cell>
          <cell r="C1201" t="str">
            <v>Dissipador de energia - DEB 01</v>
          </cell>
          <cell r="D1201" t="str">
            <v>und</v>
          </cell>
          <cell r="H1201" t="str">
            <v>DNIT 022/2004-ES</v>
          </cell>
        </row>
        <row r="1202">
          <cell r="A1202" t="str">
            <v>2 S 04 950 22</v>
          </cell>
          <cell r="B1202" t="str">
            <v>-</v>
          </cell>
          <cell r="C1202" t="str">
            <v>Dissipador de energia - DEB 02</v>
          </cell>
          <cell r="D1202" t="str">
            <v>und</v>
          </cell>
          <cell r="H1202" t="str">
            <v>DNIT 022/2004-ES</v>
          </cell>
        </row>
        <row r="1203">
          <cell r="A1203" t="str">
            <v>2 S 04 950 23</v>
          </cell>
          <cell r="B1203" t="str">
            <v>-</v>
          </cell>
          <cell r="C1203" t="str">
            <v>Dissipador de energia - DEB 03</v>
          </cell>
          <cell r="D1203" t="str">
            <v>und</v>
          </cell>
          <cell r="H1203" t="str">
            <v>DNIT 022/2004-ES</v>
          </cell>
        </row>
        <row r="1204">
          <cell r="A1204" t="str">
            <v>2 S 04 950 24</v>
          </cell>
          <cell r="B1204" t="str">
            <v>-</v>
          </cell>
          <cell r="C1204" t="str">
            <v>Dissipador de energia - DEB 04</v>
          </cell>
          <cell r="D1204" t="str">
            <v>und</v>
          </cell>
          <cell r="H1204" t="str">
            <v>DNIT 022/2004-ES</v>
          </cell>
        </row>
        <row r="1205">
          <cell r="A1205" t="str">
            <v>2 S 04 950 25</v>
          </cell>
          <cell r="B1205" t="str">
            <v>-</v>
          </cell>
          <cell r="C1205" t="str">
            <v>Dissipador de energia - DEB 05</v>
          </cell>
          <cell r="D1205" t="str">
            <v>und</v>
          </cell>
          <cell r="H1205" t="str">
            <v>DNIT 022/2004-ES</v>
          </cell>
        </row>
        <row r="1206">
          <cell r="A1206" t="str">
            <v>2 S 04 950 26</v>
          </cell>
          <cell r="B1206" t="str">
            <v>-</v>
          </cell>
          <cell r="C1206" t="str">
            <v>Dissipador de energia - DEB 06</v>
          </cell>
          <cell r="D1206" t="str">
            <v>und</v>
          </cell>
          <cell r="H1206" t="str">
            <v>DNIT 022/2004-ES</v>
          </cell>
        </row>
        <row r="1207">
          <cell r="A1207" t="str">
            <v>2 S 04 950 27</v>
          </cell>
          <cell r="B1207" t="str">
            <v>-</v>
          </cell>
          <cell r="C1207" t="str">
            <v>Dissipador de energia - DEB 07</v>
          </cell>
          <cell r="D1207" t="str">
            <v>und</v>
          </cell>
          <cell r="H1207" t="str">
            <v>DNIT 022/2004-ES</v>
          </cell>
        </row>
        <row r="1208">
          <cell r="A1208" t="str">
            <v>2 S 04 950 28</v>
          </cell>
          <cell r="B1208" t="str">
            <v>-</v>
          </cell>
          <cell r="C1208" t="str">
            <v>Dissipador de energia - DEB 08</v>
          </cell>
          <cell r="D1208" t="str">
            <v>und</v>
          </cell>
          <cell r="H1208" t="str">
            <v>DNIT 022/2004-ES</v>
          </cell>
        </row>
        <row r="1209">
          <cell r="A1209" t="str">
            <v>2 S 04 950 29</v>
          </cell>
          <cell r="B1209" t="str">
            <v>-</v>
          </cell>
          <cell r="C1209" t="str">
            <v>Dissipador de energia - DEB 09</v>
          </cell>
          <cell r="D1209" t="str">
            <v>und</v>
          </cell>
          <cell r="H1209" t="str">
            <v>DNIT 022/2004-ES</v>
          </cell>
        </row>
        <row r="1210">
          <cell r="A1210" t="str">
            <v>2 S 04 950 30</v>
          </cell>
          <cell r="B1210" t="str">
            <v>-</v>
          </cell>
          <cell r="C1210" t="str">
            <v>Dissipador de energia - DEB 10</v>
          </cell>
          <cell r="D1210" t="str">
            <v>und</v>
          </cell>
          <cell r="H1210" t="str">
            <v>DNIT 022/2004-ES</v>
          </cell>
        </row>
        <row r="1211">
          <cell r="A1211" t="str">
            <v>2 S 04 950 31</v>
          </cell>
          <cell r="B1211" t="str">
            <v>-</v>
          </cell>
          <cell r="C1211" t="str">
            <v>Dissipador de energia - DEB 11</v>
          </cell>
          <cell r="D1211" t="str">
            <v>und</v>
          </cell>
          <cell r="H1211" t="str">
            <v>DNIT 022/2004-ES</v>
          </cell>
        </row>
        <row r="1212">
          <cell r="A1212" t="str">
            <v>2 S 04 950 32</v>
          </cell>
          <cell r="B1212" t="str">
            <v>-</v>
          </cell>
          <cell r="C1212" t="str">
            <v>Dissipador de energia - DEB 12</v>
          </cell>
          <cell r="D1212" t="str">
            <v>und</v>
          </cell>
          <cell r="H1212" t="str">
            <v>DNIT 022/2004-ES</v>
          </cell>
        </row>
        <row r="1213">
          <cell r="A1213" t="str">
            <v>2 S 04 950 51</v>
          </cell>
          <cell r="B1213" t="str">
            <v>-</v>
          </cell>
          <cell r="C1213" t="str">
            <v>Dissipador de energia - DED 01</v>
          </cell>
          <cell r="D1213" t="str">
            <v>und</v>
          </cell>
          <cell r="H1213" t="str">
            <v>DNIT 022/2004-ES</v>
          </cell>
        </row>
        <row r="1214">
          <cell r="A1214" t="str">
            <v>2 S 04 950 61</v>
          </cell>
          <cell r="B1214" t="str">
            <v>-</v>
          </cell>
          <cell r="C1214" t="str">
            <v>Dissipador de energia - DES 01 AC/PC</v>
          </cell>
          <cell r="D1214" t="str">
            <v>und</v>
          </cell>
          <cell r="H1214" t="str">
            <v>DNIT 022/2004-ES</v>
          </cell>
        </row>
        <row r="1215">
          <cell r="A1215" t="str">
            <v>2 S 04 950 62</v>
          </cell>
          <cell r="B1215" t="str">
            <v>-</v>
          </cell>
          <cell r="C1215" t="str">
            <v>Dissipador de energia - DES 02 AC/PC</v>
          </cell>
          <cell r="D1215" t="str">
            <v>und</v>
          </cell>
          <cell r="H1215" t="str">
            <v>DNIT 022/2004-ES</v>
          </cell>
        </row>
        <row r="1216">
          <cell r="A1216" t="str">
            <v>2 S 04 950 63</v>
          </cell>
          <cell r="B1216" t="str">
            <v>-</v>
          </cell>
          <cell r="C1216" t="str">
            <v>Dissipador de energia - DES 03 AC/PC</v>
          </cell>
          <cell r="D1216" t="str">
            <v>und</v>
          </cell>
          <cell r="H1216" t="str">
            <v>DNIT 022/2004-ES</v>
          </cell>
        </row>
        <row r="1217">
          <cell r="A1217" t="str">
            <v>2 S 04 950 64</v>
          </cell>
          <cell r="B1217" t="str">
            <v>-</v>
          </cell>
          <cell r="C1217" t="str">
            <v>Dissipador de energia - DES 04 AC/PC</v>
          </cell>
          <cell r="D1217" t="str">
            <v>und</v>
          </cell>
          <cell r="H1217" t="str">
            <v>DNIT 022/2004-ES</v>
          </cell>
        </row>
        <row r="1218">
          <cell r="A1218" t="str">
            <v>2 S 04 950 71</v>
          </cell>
          <cell r="B1218" t="str">
            <v>-</v>
          </cell>
          <cell r="C1218" t="str">
            <v>Dissipador de energia - DEB 01 AC/BC/PC</v>
          </cell>
          <cell r="D1218" t="str">
            <v>und</v>
          </cell>
          <cell r="H1218" t="str">
            <v>DNIT 022/2004-ES</v>
          </cell>
        </row>
        <row r="1219">
          <cell r="A1219" t="str">
            <v>2 S 04 950 72</v>
          </cell>
          <cell r="B1219" t="str">
            <v>-</v>
          </cell>
          <cell r="C1219" t="str">
            <v>Dissipador de energia - DEB 02 AC/BC/PC</v>
          </cell>
          <cell r="D1219" t="str">
            <v>und</v>
          </cell>
          <cell r="H1219" t="str">
            <v>DNIT 022/2004-ES</v>
          </cell>
        </row>
        <row r="1220">
          <cell r="A1220" t="str">
            <v>2 S 04 950 73</v>
          </cell>
          <cell r="B1220" t="str">
            <v>-</v>
          </cell>
          <cell r="C1220" t="str">
            <v>Dissipador de energia - DEB 03 AC/BC/PC</v>
          </cell>
          <cell r="D1220" t="str">
            <v>und</v>
          </cell>
          <cell r="H1220" t="str">
            <v>DNIT 022/2004-ES</v>
          </cell>
        </row>
        <row r="1221">
          <cell r="A1221" t="str">
            <v>2 S 04 950 74</v>
          </cell>
          <cell r="B1221" t="str">
            <v>-</v>
          </cell>
          <cell r="C1221" t="str">
            <v>Dissipador de energia - DEB 04 AC/BC/PC</v>
          </cell>
          <cell r="D1221" t="str">
            <v>und</v>
          </cell>
          <cell r="H1221" t="str">
            <v>DNIT 022/2004-ES</v>
          </cell>
        </row>
        <row r="1222">
          <cell r="A1222" t="str">
            <v>2 S 04 950 75</v>
          </cell>
          <cell r="B1222" t="str">
            <v>-</v>
          </cell>
          <cell r="C1222" t="str">
            <v>Dissipador de energia - DEB 05 AC/BC/PC</v>
          </cell>
          <cell r="D1222" t="str">
            <v>und</v>
          </cell>
          <cell r="H1222" t="str">
            <v>DNIT 022/2004-ES</v>
          </cell>
        </row>
        <row r="1223">
          <cell r="A1223" t="str">
            <v>2 S 04 950 76</v>
          </cell>
          <cell r="B1223" t="str">
            <v>-</v>
          </cell>
          <cell r="C1223" t="str">
            <v>Dissipador de energia - DEB 06 AC/BC/PC</v>
          </cell>
          <cell r="D1223" t="str">
            <v>und</v>
          </cell>
          <cell r="H1223" t="str">
            <v>DNIT 022/2004-ES</v>
          </cell>
        </row>
        <row r="1224">
          <cell r="A1224" t="str">
            <v>2 S 04 950 77</v>
          </cell>
          <cell r="B1224" t="str">
            <v>-</v>
          </cell>
          <cell r="C1224" t="str">
            <v>Dissipador de energia - DEB 07 AC/BC/PC</v>
          </cell>
          <cell r="D1224" t="str">
            <v>und</v>
          </cell>
          <cell r="H1224" t="str">
            <v>DNIT 022/2004-ES</v>
          </cell>
        </row>
        <row r="1225">
          <cell r="A1225" t="str">
            <v>2 S 04 950 78</v>
          </cell>
          <cell r="B1225" t="str">
            <v>-</v>
          </cell>
          <cell r="C1225" t="str">
            <v>Dissipador de energia - DEB 08 AC/BC/PC</v>
          </cell>
          <cell r="D1225" t="str">
            <v>und</v>
          </cell>
          <cell r="H1225" t="str">
            <v>DNIT 022/2004-ES</v>
          </cell>
        </row>
        <row r="1226">
          <cell r="A1226" t="str">
            <v>2 S 04 950 79</v>
          </cell>
          <cell r="B1226" t="str">
            <v>-</v>
          </cell>
          <cell r="C1226" t="str">
            <v>Dissipador de energia - DEB 09 AC/BC/PC</v>
          </cell>
          <cell r="D1226" t="str">
            <v>und</v>
          </cell>
          <cell r="H1226" t="str">
            <v>DNIT 022/2004-ES</v>
          </cell>
        </row>
        <row r="1227">
          <cell r="A1227" t="str">
            <v>2 S 04 950 80</v>
          </cell>
          <cell r="B1227" t="str">
            <v>-</v>
          </cell>
          <cell r="C1227" t="str">
            <v>Dissipador de energia - DEB 10 AC/BC/PC</v>
          </cell>
          <cell r="D1227" t="str">
            <v>und</v>
          </cell>
          <cell r="H1227" t="str">
            <v>DNIT 022/2004-ES</v>
          </cell>
        </row>
        <row r="1228">
          <cell r="A1228" t="str">
            <v>2 S 04 950 81</v>
          </cell>
          <cell r="B1228" t="str">
            <v>-</v>
          </cell>
          <cell r="C1228" t="str">
            <v>Dissipador de energia - DEB 11 AC/BC/PC</v>
          </cell>
          <cell r="D1228" t="str">
            <v>und</v>
          </cell>
          <cell r="H1228" t="str">
            <v>DNIT 022/2004-ES</v>
          </cell>
        </row>
        <row r="1229">
          <cell r="A1229" t="str">
            <v>2 S 04 950 82</v>
          </cell>
          <cell r="B1229" t="str">
            <v>-</v>
          </cell>
          <cell r="C1229" t="str">
            <v>Dissipador de energia - DEB 12 AC/BC/PC</v>
          </cell>
          <cell r="D1229" t="str">
            <v>und</v>
          </cell>
          <cell r="H1229" t="str">
            <v>DNIT 022/2004-ES</v>
          </cell>
        </row>
        <row r="1230">
          <cell r="A1230" t="str">
            <v>2 S 04 950 99</v>
          </cell>
          <cell r="B1230" t="str">
            <v>-</v>
          </cell>
          <cell r="C1230" t="str">
            <v>Dissipador de energia - DED 01 AC/BC</v>
          </cell>
          <cell r="D1230" t="str">
            <v>und</v>
          </cell>
          <cell r="H1230" t="str">
            <v>DNIT 022/2004-ES</v>
          </cell>
        </row>
        <row r="1231">
          <cell r="A1231" t="str">
            <v>2 S 04 960 01</v>
          </cell>
          <cell r="B1231" t="str">
            <v>-</v>
          </cell>
          <cell r="C1231" t="str">
            <v>Boca de lobo simples grelha concr. - BLS 01</v>
          </cell>
          <cell r="D1231" t="str">
            <v>und</v>
          </cell>
          <cell r="H1231" t="str">
            <v>DNIT 030/2004-ES</v>
          </cell>
        </row>
        <row r="1232">
          <cell r="A1232" t="str">
            <v>2 S 04 960 02</v>
          </cell>
          <cell r="B1232" t="str">
            <v>-</v>
          </cell>
          <cell r="C1232" t="str">
            <v>Boca de lobo simples grelha concr. - BLS 02</v>
          </cell>
          <cell r="D1232" t="str">
            <v>und</v>
          </cell>
          <cell r="H1232" t="str">
            <v>DNIT 030/2004-ES</v>
          </cell>
        </row>
        <row r="1233">
          <cell r="A1233" t="str">
            <v>2 S 04 960 03</v>
          </cell>
          <cell r="B1233" t="str">
            <v>-</v>
          </cell>
          <cell r="C1233" t="str">
            <v>Boca de lobo simples grelha concr. - BLS 03</v>
          </cell>
          <cell r="D1233" t="str">
            <v>und</v>
          </cell>
          <cell r="H1233" t="str">
            <v>DNIT 030/2004-ES</v>
          </cell>
        </row>
        <row r="1234">
          <cell r="A1234" t="str">
            <v>2 S 04 960 04</v>
          </cell>
          <cell r="B1234" t="str">
            <v>-</v>
          </cell>
          <cell r="C1234" t="str">
            <v>Boca de lobo simples grelha concr. - BLS 04</v>
          </cell>
          <cell r="D1234" t="str">
            <v>und</v>
          </cell>
          <cell r="H1234" t="str">
            <v>DNIT 030/2004-ES</v>
          </cell>
        </row>
        <row r="1235">
          <cell r="A1235" t="str">
            <v>2 S 04 960 05</v>
          </cell>
          <cell r="B1235" t="str">
            <v>-</v>
          </cell>
          <cell r="C1235" t="str">
            <v>Boca de lobo simples grelha concr. - BLS 05</v>
          </cell>
          <cell r="D1235" t="str">
            <v>und</v>
          </cell>
          <cell r="H1235" t="str">
            <v>DNIT 030/2004-ES</v>
          </cell>
        </row>
        <row r="1236">
          <cell r="A1236" t="str">
            <v>2 S 04 960 06</v>
          </cell>
          <cell r="B1236" t="str">
            <v>-</v>
          </cell>
          <cell r="C1236" t="str">
            <v>Boca de lobo simples grelha concr. - BLS 06</v>
          </cell>
          <cell r="D1236" t="str">
            <v>und</v>
          </cell>
          <cell r="H1236" t="str">
            <v>DNIT 030/2004-ES</v>
          </cell>
        </row>
        <row r="1237">
          <cell r="A1237" t="str">
            <v>2 S 04 960 07</v>
          </cell>
          <cell r="B1237" t="str">
            <v>-</v>
          </cell>
          <cell r="C1237" t="str">
            <v>Boca de lobo simples grelha concr. - BLS 07</v>
          </cell>
          <cell r="D1237" t="str">
            <v>und</v>
          </cell>
          <cell r="H1237" t="str">
            <v>DNIT 030/2004-ES</v>
          </cell>
        </row>
        <row r="1238">
          <cell r="A1238" t="str">
            <v>2 S 04 960 51</v>
          </cell>
          <cell r="B1238" t="str">
            <v>-</v>
          </cell>
          <cell r="C1238" t="str">
            <v>Boca de lobo simples grelha concr. BLS 01 AC/BC</v>
          </cell>
          <cell r="D1238" t="str">
            <v>und</v>
          </cell>
          <cell r="H1238" t="str">
            <v>DNIT 030/2004-ES</v>
          </cell>
        </row>
        <row r="1239">
          <cell r="A1239" t="str">
            <v>2 S 04 960 52</v>
          </cell>
          <cell r="B1239" t="str">
            <v>-</v>
          </cell>
          <cell r="C1239" t="str">
            <v>Boca de lobo simples grelha concr. BLS 02 AC/BC</v>
          </cell>
          <cell r="D1239" t="str">
            <v>und</v>
          </cell>
          <cell r="H1239" t="str">
            <v>DNIT 030/2004-ES</v>
          </cell>
        </row>
        <row r="1240">
          <cell r="A1240" t="str">
            <v>2 S 04 960 53</v>
          </cell>
          <cell r="B1240" t="str">
            <v>-</v>
          </cell>
          <cell r="C1240" t="str">
            <v>Boca de lobo simples grelha concr. BLS 03 AC/BC</v>
          </cell>
          <cell r="D1240" t="str">
            <v>und</v>
          </cell>
          <cell r="H1240" t="str">
            <v>DNIT 030/2004-ES</v>
          </cell>
        </row>
        <row r="1241">
          <cell r="A1241" t="str">
            <v>2 S 04 960 54</v>
          </cell>
          <cell r="B1241" t="str">
            <v>-</v>
          </cell>
          <cell r="C1241" t="str">
            <v>Boca de lobo simples grelha concr. BLS 04 AC/BC</v>
          </cell>
          <cell r="D1241" t="str">
            <v>und</v>
          </cell>
          <cell r="H1241" t="str">
            <v>DNIT 030/2004-ES</v>
          </cell>
        </row>
        <row r="1242">
          <cell r="A1242" t="str">
            <v>2 S 04 960 55</v>
          </cell>
          <cell r="B1242" t="str">
            <v>-</v>
          </cell>
          <cell r="C1242" t="str">
            <v>Boca de lobo simples grelha concr. BLS 05 AC/BC</v>
          </cell>
          <cell r="D1242" t="str">
            <v>und</v>
          </cell>
          <cell r="H1242" t="str">
            <v>DNIT 030/2004-ES</v>
          </cell>
        </row>
        <row r="1243">
          <cell r="A1243" t="str">
            <v>2 S 04 960 56</v>
          </cell>
          <cell r="B1243" t="str">
            <v>-</v>
          </cell>
          <cell r="C1243" t="str">
            <v>Boca de lobo simples grelha concr. BLS 06 AC/BC</v>
          </cell>
          <cell r="D1243" t="str">
            <v>und</v>
          </cell>
          <cell r="H1243" t="str">
            <v>DNIT 030/2004-ES</v>
          </cell>
        </row>
        <row r="1244">
          <cell r="A1244" t="str">
            <v>2 S 04 960 57</v>
          </cell>
          <cell r="B1244" t="str">
            <v>-</v>
          </cell>
          <cell r="C1244" t="str">
            <v>Boca de lobo simples grelha concr. BLS 07 AC/BC</v>
          </cell>
          <cell r="D1244" t="str">
            <v>und</v>
          </cell>
          <cell r="H1244" t="str">
            <v>DNIT 030/2004-ES</v>
          </cell>
        </row>
        <row r="1245">
          <cell r="A1245" t="str">
            <v>2 S 04 961 01</v>
          </cell>
          <cell r="B1245" t="str">
            <v>-</v>
          </cell>
          <cell r="C1245" t="str">
            <v>Boca de lobo dupla com grelha de concreto - BLD 01</v>
          </cell>
          <cell r="D1245" t="str">
            <v>und</v>
          </cell>
          <cell r="H1245" t="str">
            <v>DNIT 030/2004-ES</v>
          </cell>
        </row>
        <row r="1246">
          <cell r="A1246" t="str">
            <v>2 S 04 961 02</v>
          </cell>
          <cell r="B1246" t="str">
            <v>-</v>
          </cell>
          <cell r="C1246" t="str">
            <v>Boca de lobo dupla com grelha de concreto - BLD 02</v>
          </cell>
          <cell r="D1246" t="str">
            <v>und</v>
          </cell>
          <cell r="H1246" t="str">
            <v>DNIT 030/2004-ES</v>
          </cell>
        </row>
        <row r="1247">
          <cell r="A1247" t="str">
            <v>2 S 04 961 03</v>
          </cell>
          <cell r="B1247" t="str">
            <v>-</v>
          </cell>
          <cell r="C1247" t="str">
            <v>Boca de lobo dupla com grelha de concreto - BLD 03</v>
          </cell>
          <cell r="D1247" t="str">
            <v>und</v>
          </cell>
          <cell r="H1247" t="str">
            <v>DNIT 030/2004-ES</v>
          </cell>
        </row>
        <row r="1248">
          <cell r="A1248" t="str">
            <v>2 S 04 961 04</v>
          </cell>
          <cell r="B1248" t="str">
            <v>-</v>
          </cell>
          <cell r="C1248" t="str">
            <v>Boca de lobo dupla com grelha de concreto - BLD 04</v>
          </cell>
          <cell r="D1248" t="str">
            <v>und</v>
          </cell>
          <cell r="H1248" t="str">
            <v>DNIT 030/2004-ES</v>
          </cell>
        </row>
        <row r="1249">
          <cell r="A1249" t="str">
            <v>2 S 04 961 05</v>
          </cell>
          <cell r="B1249" t="str">
            <v>-</v>
          </cell>
          <cell r="C1249" t="str">
            <v>Boca de lobo dupla com grelha de concreto - BLD 05</v>
          </cell>
          <cell r="D1249" t="str">
            <v>und</v>
          </cell>
          <cell r="H1249" t="str">
            <v>DNIT 030/2004-ES</v>
          </cell>
        </row>
        <row r="1250">
          <cell r="A1250" t="str">
            <v>2 S 04 961 06</v>
          </cell>
          <cell r="B1250" t="str">
            <v>-</v>
          </cell>
          <cell r="C1250" t="str">
            <v>Boca de lobo dupla com grelha de concreto - BLD 06</v>
          </cell>
          <cell r="D1250" t="str">
            <v>und</v>
          </cell>
          <cell r="H1250" t="str">
            <v>DNIT 030/2004-ES</v>
          </cell>
        </row>
        <row r="1251">
          <cell r="A1251" t="str">
            <v>2 S 04 961 07</v>
          </cell>
          <cell r="B1251" t="str">
            <v>-</v>
          </cell>
          <cell r="C1251" t="str">
            <v>Boca de lobo dupla com grelha de concreto - BLD 07</v>
          </cell>
          <cell r="D1251" t="str">
            <v>und</v>
          </cell>
          <cell r="H1251" t="str">
            <v>DNIT 030/2004-ES</v>
          </cell>
        </row>
        <row r="1252">
          <cell r="A1252" t="str">
            <v>2 S 04 961 51</v>
          </cell>
          <cell r="B1252" t="str">
            <v>-</v>
          </cell>
          <cell r="C1252" t="str">
            <v>Boca de lobo dupla grelha concr. BLD 01 AC/BC</v>
          </cell>
          <cell r="D1252" t="str">
            <v>und</v>
          </cell>
          <cell r="H1252" t="str">
            <v>DNIT 030/2004-ES</v>
          </cell>
        </row>
        <row r="1253">
          <cell r="A1253" t="str">
            <v>2 S 04 961 52</v>
          </cell>
          <cell r="B1253" t="str">
            <v>-</v>
          </cell>
          <cell r="C1253" t="str">
            <v>Boca de lobo dupla grelha concr. BLD 02 AC/BC</v>
          </cell>
          <cell r="D1253" t="str">
            <v>und</v>
          </cell>
          <cell r="H1253" t="str">
            <v>DNIT 030/2004-ES</v>
          </cell>
        </row>
        <row r="1254">
          <cell r="A1254" t="str">
            <v>2 S 04 961 53</v>
          </cell>
          <cell r="B1254" t="str">
            <v>-</v>
          </cell>
          <cell r="C1254" t="str">
            <v>Boca de lobo dupla grelha concr. BLD 03 AC/BC</v>
          </cell>
          <cell r="D1254" t="str">
            <v>und</v>
          </cell>
          <cell r="H1254" t="str">
            <v>DNIT 030/2004-ES</v>
          </cell>
        </row>
        <row r="1255">
          <cell r="A1255" t="str">
            <v>2 S 04 961 54</v>
          </cell>
          <cell r="B1255" t="str">
            <v>-</v>
          </cell>
          <cell r="C1255" t="str">
            <v>Boca de lobo dupla grelha concr. BLD 04 AC/BC</v>
          </cell>
          <cell r="D1255" t="str">
            <v>und</v>
          </cell>
          <cell r="H1255" t="str">
            <v>DNIT 030/2004-ES</v>
          </cell>
        </row>
        <row r="1256">
          <cell r="A1256" t="str">
            <v>2 S 04 961 55</v>
          </cell>
          <cell r="B1256" t="str">
            <v>-</v>
          </cell>
          <cell r="C1256" t="str">
            <v>Boca de lobo dupla grelha concr. BLD 05 AC/BC</v>
          </cell>
          <cell r="D1256" t="str">
            <v>und</v>
          </cell>
          <cell r="H1256" t="str">
            <v>DNIT 030/2004-ES</v>
          </cell>
        </row>
        <row r="1257">
          <cell r="A1257" t="str">
            <v>2 S 04 961 56</v>
          </cell>
          <cell r="B1257" t="str">
            <v>-</v>
          </cell>
          <cell r="C1257" t="str">
            <v>Boca de lobo dupla grelha concr. BLD 06 AC/BC</v>
          </cell>
          <cell r="D1257" t="str">
            <v>und</v>
          </cell>
          <cell r="H1257" t="str">
            <v>DNIT 030/2004-ES</v>
          </cell>
        </row>
        <row r="1258">
          <cell r="A1258" t="str">
            <v>2 S 04 961 57</v>
          </cell>
          <cell r="B1258" t="str">
            <v>-</v>
          </cell>
          <cell r="C1258" t="str">
            <v>Boca de lobo dupla grelha concr. BLD 07 AC/BC</v>
          </cell>
          <cell r="D1258" t="str">
            <v>und</v>
          </cell>
          <cell r="H1258" t="str">
            <v>DNIT 030/2004-ES</v>
          </cell>
        </row>
        <row r="1259">
          <cell r="A1259" t="str">
            <v>2 S 04 962 01</v>
          </cell>
          <cell r="B1259" t="str">
            <v>-</v>
          </cell>
          <cell r="C1259" t="str">
            <v>Caixa de ligação e passagem - CLP 01</v>
          </cell>
          <cell r="D1259" t="str">
            <v>und</v>
          </cell>
          <cell r="H1259" t="str">
            <v>DNIT 030/2004-ES</v>
          </cell>
        </row>
        <row r="1260">
          <cell r="A1260" t="str">
            <v>2 S 04 962 02</v>
          </cell>
          <cell r="B1260" t="str">
            <v>-</v>
          </cell>
          <cell r="C1260" t="str">
            <v>Caixa de ligação e passagem - CLP 02</v>
          </cell>
          <cell r="D1260" t="str">
            <v>und</v>
          </cell>
          <cell r="H1260" t="str">
            <v>DNIT 030/2004-ES</v>
          </cell>
        </row>
        <row r="1261">
          <cell r="A1261" t="str">
            <v>2 S 04 962 03</v>
          </cell>
          <cell r="B1261" t="str">
            <v>-</v>
          </cell>
          <cell r="C1261" t="str">
            <v>Caixa de ligação e passagem - CLP 03</v>
          </cell>
          <cell r="D1261" t="str">
            <v>und</v>
          </cell>
          <cell r="H1261" t="str">
            <v>DNIT 030/2004-ES</v>
          </cell>
        </row>
        <row r="1262">
          <cell r="A1262" t="str">
            <v>2 S 04 962 04</v>
          </cell>
          <cell r="B1262" t="str">
            <v>-</v>
          </cell>
          <cell r="C1262" t="str">
            <v>Caixa de ligação e passagem - CLP 04</v>
          </cell>
          <cell r="D1262" t="str">
            <v>und</v>
          </cell>
          <cell r="H1262" t="str">
            <v>DNIT 030/2004-ES</v>
          </cell>
        </row>
        <row r="1263">
          <cell r="A1263" t="str">
            <v>2 S 04 962 05</v>
          </cell>
          <cell r="B1263" t="str">
            <v>-</v>
          </cell>
          <cell r="C1263" t="str">
            <v>Caixa de ligação e passagem - CLP 05</v>
          </cell>
          <cell r="D1263" t="str">
            <v>und</v>
          </cell>
          <cell r="H1263" t="str">
            <v>DNIT 030/2004-ES</v>
          </cell>
        </row>
        <row r="1264">
          <cell r="A1264" t="str">
            <v>2 S 04 962 06</v>
          </cell>
          <cell r="B1264" t="str">
            <v>-</v>
          </cell>
          <cell r="C1264" t="str">
            <v>Caixa de ligação e passagem - CLP 06</v>
          </cell>
          <cell r="D1264" t="str">
            <v>und</v>
          </cell>
          <cell r="H1264" t="str">
            <v>DNIT 030/2004-ES</v>
          </cell>
        </row>
        <row r="1265">
          <cell r="A1265" t="str">
            <v>2 S 04 962 07</v>
          </cell>
          <cell r="B1265" t="str">
            <v>-</v>
          </cell>
          <cell r="C1265" t="str">
            <v>Caixa de ligação e passagem - CLP 07</v>
          </cell>
          <cell r="D1265" t="str">
            <v>und</v>
          </cell>
          <cell r="H1265" t="str">
            <v>DNIT 030/2004-ES</v>
          </cell>
        </row>
        <row r="1266">
          <cell r="A1266" t="str">
            <v>2 S 04 962 08</v>
          </cell>
          <cell r="B1266" t="str">
            <v>-</v>
          </cell>
          <cell r="C1266" t="str">
            <v>Caixa de ligação e passagem - CLP 08</v>
          </cell>
          <cell r="D1266" t="str">
            <v>und</v>
          </cell>
          <cell r="H1266" t="str">
            <v>DNIT 030/2004-ES</v>
          </cell>
        </row>
        <row r="1267">
          <cell r="A1267" t="str">
            <v>2 S 04 962 09</v>
          </cell>
          <cell r="B1267" t="str">
            <v>-</v>
          </cell>
          <cell r="C1267" t="str">
            <v>Caixa de ligação e passagem - CLP 09</v>
          </cell>
          <cell r="D1267" t="str">
            <v>und</v>
          </cell>
          <cell r="H1267" t="str">
            <v>DNIT 030/2004-ES</v>
          </cell>
        </row>
        <row r="1268">
          <cell r="A1268" t="str">
            <v>2 S 04 962 10</v>
          </cell>
          <cell r="B1268" t="str">
            <v>-</v>
          </cell>
          <cell r="C1268" t="str">
            <v>Caixa de ligação e passagem - CLP 10</v>
          </cell>
          <cell r="D1268" t="str">
            <v>und</v>
          </cell>
          <cell r="H1268" t="str">
            <v>DNIT 030/2004-ES</v>
          </cell>
        </row>
        <row r="1269">
          <cell r="A1269" t="str">
            <v>2 S 04 962 11</v>
          </cell>
          <cell r="B1269" t="str">
            <v>-</v>
          </cell>
          <cell r="C1269" t="str">
            <v>Caixa de ligação e passagem - CLP 11</v>
          </cell>
          <cell r="D1269" t="str">
            <v>und</v>
          </cell>
          <cell r="H1269" t="str">
            <v>DNIT 030/2004-ES</v>
          </cell>
        </row>
        <row r="1270">
          <cell r="A1270" t="str">
            <v>2 S 04 962 12</v>
          </cell>
          <cell r="B1270" t="str">
            <v>-</v>
          </cell>
          <cell r="C1270" t="str">
            <v>Caixa de ligação e passagem - CLP 12</v>
          </cell>
          <cell r="D1270" t="str">
            <v>und</v>
          </cell>
          <cell r="H1270" t="str">
            <v>DNIT 030/2004-ES</v>
          </cell>
        </row>
        <row r="1271">
          <cell r="A1271" t="str">
            <v>2 S 04 962 13</v>
          </cell>
          <cell r="B1271" t="str">
            <v>-</v>
          </cell>
          <cell r="C1271" t="str">
            <v>Caixa de ligação e passagem - CLP 13</v>
          </cell>
          <cell r="D1271" t="str">
            <v>und</v>
          </cell>
          <cell r="H1271" t="str">
            <v>DNIT 030/2004-ES</v>
          </cell>
        </row>
        <row r="1272">
          <cell r="A1272" t="str">
            <v>2 S 04 962 14</v>
          </cell>
          <cell r="B1272" t="str">
            <v>-</v>
          </cell>
          <cell r="C1272" t="str">
            <v>Caixa de ligação e passagem - CLP 14</v>
          </cell>
          <cell r="D1272" t="str">
            <v>und</v>
          </cell>
          <cell r="H1272" t="str">
            <v>DNIT 030/2004-ES</v>
          </cell>
        </row>
        <row r="1273">
          <cell r="A1273" t="str">
            <v>2 S 04 962 15</v>
          </cell>
          <cell r="B1273" t="str">
            <v>-</v>
          </cell>
          <cell r="C1273" t="str">
            <v>Caixa de ligação e passagem - CLP 15</v>
          </cell>
          <cell r="D1273" t="str">
            <v>und</v>
          </cell>
          <cell r="H1273" t="str">
            <v>DNIT 030/2004-ES</v>
          </cell>
        </row>
        <row r="1274">
          <cell r="A1274" t="str">
            <v>2 S 04 962 16</v>
          </cell>
          <cell r="B1274" t="str">
            <v>-</v>
          </cell>
          <cell r="C1274" t="str">
            <v>Caixa de ligação e passagem - CLP 16</v>
          </cell>
          <cell r="D1274" t="str">
            <v>und</v>
          </cell>
          <cell r="H1274" t="str">
            <v>DNIT 030/2004-ES</v>
          </cell>
        </row>
        <row r="1275">
          <cell r="A1275" t="str">
            <v>2 S 04 962 17</v>
          </cell>
          <cell r="B1275" t="str">
            <v>-</v>
          </cell>
          <cell r="C1275" t="str">
            <v>Caixa de ligação e passagem - CLP 17</v>
          </cell>
          <cell r="D1275" t="str">
            <v>und</v>
          </cell>
          <cell r="H1275" t="str">
            <v>DNIT 030/2004-ES</v>
          </cell>
        </row>
        <row r="1276">
          <cell r="A1276" t="str">
            <v>2 S 04 962 18</v>
          </cell>
          <cell r="B1276" t="str">
            <v>-</v>
          </cell>
          <cell r="C1276" t="str">
            <v>Caixa de ligação e passagem - CLP 18</v>
          </cell>
          <cell r="D1276" t="str">
            <v>und</v>
          </cell>
          <cell r="H1276" t="str">
            <v>DNIT 030/2004-ES</v>
          </cell>
        </row>
        <row r="1277">
          <cell r="A1277" t="str">
            <v>2 S 04 962 51</v>
          </cell>
          <cell r="B1277" t="str">
            <v>-</v>
          </cell>
          <cell r="C1277" t="str">
            <v>Caixa de ligação e passagem - CLP 01 AC/BC</v>
          </cell>
          <cell r="D1277" t="str">
            <v>und</v>
          </cell>
          <cell r="H1277" t="str">
            <v>DNIT 030/2004-ES</v>
          </cell>
        </row>
        <row r="1278">
          <cell r="A1278" t="str">
            <v>2 S 04 962 52</v>
          </cell>
          <cell r="B1278" t="str">
            <v>-</v>
          </cell>
          <cell r="C1278" t="str">
            <v>Caixa de ligação e passagem - CLP 02 AC/BC</v>
          </cell>
          <cell r="D1278" t="str">
            <v>und</v>
          </cell>
          <cell r="H1278" t="str">
            <v>DNIT 030/2004-ES</v>
          </cell>
        </row>
        <row r="1279">
          <cell r="A1279" t="str">
            <v>2 S 04 962 53</v>
          </cell>
          <cell r="B1279" t="str">
            <v>-</v>
          </cell>
          <cell r="C1279" t="str">
            <v>Caixa de ligação e passagem - CLP 03 AC/BC</v>
          </cell>
          <cell r="D1279" t="str">
            <v>und</v>
          </cell>
          <cell r="H1279" t="str">
            <v>DNIT 030/2004-ES</v>
          </cell>
        </row>
        <row r="1280">
          <cell r="A1280" t="str">
            <v>2 S 04 962 54</v>
          </cell>
          <cell r="B1280" t="str">
            <v>-</v>
          </cell>
          <cell r="C1280" t="str">
            <v>Caixa de ligação e passagem - CLP 04 AC/BC</v>
          </cell>
          <cell r="D1280" t="str">
            <v>und</v>
          </cell>
          <cell r="H1280" t="str">
            <v>DNIT 030/2004-ES</v>
          </cell>
        </row>
        <row r="1281">
          <cell r="A1281" t="str">
            <v>2 S 04 962 55</v>
          </cell>
          <cell r="B1281" t="str">
            <v>-</v>
          </cell>
          <cell r="C1281" t="str">
            <v>Caixa de ligação e passagem - CLP 05 AC/BC</v>
          </cell>
          <cell r="D1281" t="str">
            <v>und</v>
          </cell>
          <cell r="H1281" t="str">
            <v>DNIT 030/2004-ES</v>
          </cell>
        </row>
        <row r="1282">
          <cell r="A1282" t="str">
            <v>2 S 04 962 56</v>
          </cell>
          <cell r="B1282" t="str">
            <v>-</v>
          </cell>
          <cell r="C1282" t="str">
            <v>Caixa de ligação e passagem - CLP 06 AC/BC</v>
          </cell>
          <cell r="D1282" t="str">
            <v>und</v>
          </cell>
          <cell r="H1282" t="str">
            <v>DNIT 030/2004-ES</v>
          </cell>
        </row>
        <row r="1283">
          <cell r="A1283" t="str">
            <v>2 S 04 962 57</v>
          </cell>
          <cell r="B1283" t="str">
            <v>-</v>
          </cell>
          <cell r="C1283" t="str">
            <v>Caixa de ligação e passagem - CLP 07 AC/BC</v>
          </cell>
          <cell r="D1283" t="str">
            <v>und</v>
          </cell>
          <cell r="H1283" t="str">
            <v>DNIT 030/2004-ES</v>
          </cell>
        </row>
        <row r="1284">
          <cell r="A1284" t="str">
            <v>2 S 04 962 58</v>
          </cell>
          <cell r="B1284" t="str">
            <v>-</v>
          </cell>
          <cell r="C1284" t="str">
            <v>Caixa de ligação e passagem - CLP 08 AC/BC</v>
          </cell>
          <cell r="D1284" t="str">
            <v>und</v>
          </cell>
          <cell r="H1284" t="str">
            <v>DNIT 030/2004-ES</v>
          </cell>
        </row>
        <row r="1285">
          <cell r="A1285" t="str">
            <v>2 S 04 962 59</v>
          </cell>
          <cell r="B1285" t="str">
            <v>-</v>
          </cell>
          <cell r="C1285" t="str">
            <v>Caixa de ligação e passagem - CLP 09 AC/BC</v>
          </cell>
          <cell r="D1285" t="str">
            <v>und</v>
          </cell>
          <cell r="H1285" t="str">
            <v>DNIT 030/2004-ES</v>
          </cell>
        </row>
        <row r="1286">
          <cell r="A1286" t="str">
            <v>2 S 04 962 60</v>
          </cell>
          <cell r="B1286" t="str">
            <v>-</v>
          </cell>
          <cell r="C1286" t="str">
            <v>Caixa de ligação e passagem - CLP 10 AC/BC</v>
          </cell>
          <cell r="D1286" t="str">
            <v>und</v>
          </cell>
          <cell r="H1286" t="str">
            <v>DNIT 030/2004-ES</v>
          </cell>
        </row>
        <row r="1287">
          <cell r="A1287" t="str">
            <v>2 S 04 962 61</v>
          </cell>
          <cell r="B1287" t="str">
            <v>-</v>
          </cell>
          <cell r="C1287" t="str">
            <v>Caixa de ligação e passagem - CLP 11 AC/BC</v>
          </cell>
          <cell r="D1287" t="str">
            <v>und</v>
          </cell>
          <cell r="H1287" t="str">
            <v>DNIT 030/2004-ES</v>
          </cell>
        </row>
        <row r="1288">
          <cell r="A1288" t="str">
            <v>2 S 04 962 62</v>
          </cell>
          <cell r="B1288" t="str">
            <v>-</v>
          </cell>
          <cell r="C1288" t="str">
            <v>Caixa de ligação e passagem - CLP 12 AC/BC</v>
          </cell>
          <cell r="D1288" t="str">
            <v>und</v>
          </cell>
          <cell r="H1288" t="str">
            <v>DNIT 030/2004-ES</v>
          </cell>
        </row>
        <row r="1289">
          <cell r="A1289" t="str">
            <v>2 S 04 962 63</v>
          </cell>
          <cell r="B1289" t="str">
            <v>-</v>
          </cell>
          <cell r="C1289" t="str">
            <v>Caixa de ligação e passagem - CLP 13 AC/BC</v>
          </cell>
          <cell r="D1289" t="str">
            <v>und</v>
          </cell>
          <cell r="H1289" t="str">
            <v>DNIT 030/2004-ES</v>
          </cell>
        </row>
        <row r="1290">
          <cell r="A1290" t="str">
            <v>2 S 04 962 64</v>
          </cell>
          <cell r="B1290" t="str">
            <v>-</v>
          </cell>
          <cell r="C1290" t="str">
            <v>Caixa de ligação e passagem - CLP 14 AC/BC</v>
          </cell>
          <cell r="D1290" t="str">
            <v>und</v>
          </cell>
          <cell r="H1290" t="str">
            <v>DNIT 030/2004-ES</v>
          </cell>
        </row>
        <row r="1291">
          <cell r="A1291" t="str">
            <v>2 S 04 962 65</v>
          </cell>
          <cell r="B1291" t="str">
            <v>-</v>
          </cell>
          <cell r="C1291" t="str">
            <v>Caixa de ligação e passagem - CLP 15 AC/BC</v>
          </cell>
          <cell r="D1291" t="str">
            <v>und</v>
          </cell>
          <cell r="H1291" t="str">
            <v>DNIT 030/2004-ES</v>
          </cell>
        </row>
        <row r="1292">
          <cell r="A1292" t="str">
            <v>2 S 04 962 66</v>
          </cell>
          <cell r="B1292" t="str">
            <v>-</v>
          </cell>
          <cell r="C1292" t="str">
            <v>Caixa de ligação e passagem - CLP 16 AC/BC</v>
          </cell>
          <cell r="D1292" t="str">
            <v>und</v>
          </cell>
          <cell r="H1292" t="str">
            <v>DNIT 030/2004-ES</v>
          </cell>
        </row>
        <row r="1293">
          <cell r="A1293" t="str">
            <v>2 S 04 962 67</v>
          </cell>
          <cell r="B1293" t="str">
            <v>-</v>
          </cell>
          <cell r="C1293" t="str">
            <v>Caixa de ligação e passagem - CLP 17 AC/BC</v>
          </cell>
          <cell r="D1293" t="str">
            <v>und</v>
          </cell>
          <cell r="H1293" t="str">
            <v>DNIT 030/2004-ES</v>
          </cell>
        </row>
        <row r="1294">
          <cell r="A1294" t="str">
            <v>2 S 04 962 68</v>
          </cell>
          <cell r="B1294" t="str">
            <v>-</v>
          </cell>
          <cell r="C1294" t="str">
            <v>Caixa de ligação e passagem - CLP 18 AC/BC</v>
          </cell>
          <cell r="D1294" t="str">
            <v>und</v>
          </cell>
          <cell r="H1294" t="str">
            <v>DNIT 030/2004-ES</v>
          </cell>
        </row>
        <row r="1295">
          <cell r="A1295" t="str">
            <v>2 S 04 963 01</v>
          </cell>
          <cell r="B1295" t="str">
            <v>-</v>
          </cell>
          <cell r="C1295" t="str">
            <v>Poço de visita - PVI 01</v>
          </cell>
          <cell r="D1295" t="str">
            <v>und</v>
          </cell>
          <cell r="H1295" t="str">
            <v>DNIT 030/2004-ES</v>
          </cell>
        </row>
        <row r="1296">
          <cell r="A1296" t="str">
            <v>2 S 04 963 02</v>
          </cell>
          <cell r="B1296" t="str">
            <v>-</v>
          </cell>
          <cell r="C1296" t="str">
            <v>Poço de visita - PVI 02</v>
          </cell>
          <cell r="D1296" t="str">
            <v>und</v>
          </cell>
          <cell r="H1296" t="str">
            <v>DNIT 030/2004-ES</v>
          </cell>
        </row>
        <row r="1297">
          <cell r="A1297" t="str">
            <v>2 S 04 963 03</v>
          </cell>
          <cell r="B1297" t="str">
            <v>-</v>
          </cell>
          <cell r="C1297" t="str">
            <v>Poço de visita - PVI 03</v>
          </cell>
          <cell r="D1297" t="str">
            <v>und</v>
          </cell>
          <cell r="H1297" t="str">
            <v>DNIT 030/2004-ES</v>
          </cell>
        </row>
        <row r="1298">
          <cell r="A1298" t="str">
            <v>2 S 04 963 04</v>
          </cell>
          <cell r="B1298" t="str">
            <v>-</v>
          </cell>
          <cell r="C1298" t="str">
            <v>Poço de visita - PVI 04</v>
          </cell>
          <cell r="D1298" t="str">
            <v>und</v>
          </cell>
          <cell r="H1298" t="str">
            <v>DNIT 030/2004-ES</v>
          </cell>
        </row>
        <row r="1299">
          <cell r="A1299" t="str">
            <v>2 S 04 963 05</v>
          </cell>
          <cell r="B1299" t="str">
            <v>-</v>
          </cell>
          <cell r="C1299" t="str">
            <v>Poço de visita - PVI 05</v>
          </cell>
          <cell r="D1299" t="str">
            <v>und</v>
          </cell>
          <cell r="H1299" t="str">
            <v>DNIT 030/2004-ES</v>
          </cell>
        </row>
        <row r="1300">
          <cell r="A1300" t="str">
            <v>2 S 04 963 06</v>
          </cell>
          <cell r="B1300" t="str">
            <v>-</v>
          </cell>
          <cell r="C1300" t="str">
            <v>Poço de visita - PVI 06</v>
          </cell>
          <cell r="D1300" t="str">
            <v>und</v>
          </cell>
          <cell r="H1300" t="str">
            <v>DNIT 030/2004-ES</v>
          </cell>
        </row>
        <row r="1301">
          <cell r="A1301" t="str">
            <v>2 S 04 963 07</v>
          </cell>
          <cell r="B1301" t="str">
            <v>-</v>
          </cell>
          <cell r="C1301" t="str">
            <v>Poço de visita - PVI 07</v>
          </cell>
          <cell r="D1301" t="str">
            <v>und</v>
          </cell>
          <cell r="H1301" t="str">
            <v>DNIT 030/2004-ES</v>
          </cell>
        </row>
        <row r="1302">
          <cell r="A1302" t="str">
            <v>2 S 04 963 08</v>
          </cell>
          <cell r="B1302" t="str">
            <v>-</v>
          </cell>
          <cell r="C1302" t="str">
            <v>Poço de visita - PVI 08</v>
          </cell>
          <cell r="D1302" t="str">
            <v>und</v>
          </cell>
          <cell r="H1302" t="str">
            <v>DNIT 030/2004-ES</v>
          </cell>
        </row>
        <row r="1303">
          <cell r="A1303" t="str">
            <v>2 S 04 963 09</v>
          </cell>
          <cell r="B1303" t="str">
            <v>-</v>
          </cell>
          <cell r="C1303" t="str">
            <v>Poço de visita - PVI 09</v>
          </cell>
          <cell r="D1303" t="str">
            <v>und</v>
          </cell>
          <cell r="H1303" t="str">
            <v>DNIT 030/2004-ES</v>
          </cell>
        </row>
        <row r="1304">
          <cell r="A1304" t="str">
            <v>2 S 04 963 10</v>
          </cell>
          <cell r="B1304" t="str">
            <v>-</v>
          </cell>
          <cell r="C1304" t="str">
            <v>Poço de visita - PVI 10</v>
          </cell>
          <cell r="D1304" t="str">
            <v>und</v>
          </cell>
          <cell r="H1304" t="str">
            <v>DNIT 030/2004-ES</v>
          </cell>
        </row>
        <row r="1305">
          <cell r="A1305" t="str">
            <v>2 S 04 963 11</v>
          </cell>
          <cell r="B1305" t="str">
            <v>-</v>
          </cell>
          <cell r="C1305" t="str">
            <v>Poço de visita - PVI 11</v>
          </cell>
          <cell r="D1305" t="str">
            <v>und</v>
          </cell>
          <cell r="H1305" t="str">
            <v>DNIT 030/2004-ES</v>
          </cell>
        </row>
        <row r="1306">
          <cell r="A1306" t="str">
            <v>2 S 04 963 12</v>
          </cell>
          <cell r="B1306" t="str">
            <v>-</v>
          </cell>
          <cell r="C1306" t="str">
            <v>Poço de visita - PVI 12</v>
          </cell>
          <cell r="D1306" t="str">
            <v>und</v>
          </cell>
          <cell r="H1306" t="str">
            <v>DNIT 030/2004-ES</v>
          </cell>
        </row>
        <row r="1307">
          <cell r="A1307" t="str">
            <v>2 S 04 963 13</v>
          </cell>
          <cell r="B1307" t="str">
            <v>-</v>
          </cell>
          <cell r="C1307" t="str">
            <v>Poço de visita - PVI 13</v>
          </cell>
          <cell r="D1307" t="str">
            <v>und</v>
          </cell>
          <cell r="H1307" t="str">
            <v>DNIT 030/2004-ES</v>
          </cell>
        </row>
        <row r="1308">
          <cell r="A1308" t="str">
            <v>2 S 04 963 14</v>
          </cell>
          <cell r="B1308" t="str">
            <v>-</v>
          </cell>
          <cell r="C1308" t="str">
            <v>Poço de visita - PVI 14</v>
          </cell>
          <cell r="D1308" t="str">
            <v>und</v>
          </cell>
          <cell r="H1308" t="str">
            <v>DNIT 030/2004-ES</v>
          </cell>
        </row>
        <row r="1309">
          <cell r="A1309" t="str">
            <v>2 S 04 963 15</v>
          </cell>
          <cell r="B1309" t="str">
            <v>-</v>
          </cell>
          <cell r="C1309" t="str">
            <v>Poço de visita - PVI 15</v>
          </cell>
          <cell r="D1309" t="str">
            <v>und</v>
          </cell>
          <cell r="H1309" t="str">
            <v>DNIT 030/2004-ES</v>
          </cell>
        </row>
        <row r="1310">
          <cell r="A1310" t="str">
            <v>2 S 04 963 16</v>
          </cell>
          <cell r="B1310" t="str">
            <v>-</v>
          </cell>
          <cell r="C1310" t="str">
            <v>Poço de visita - PVI 16</v>
          </cell>
          <cell r="D1310" t="str">
            <v>und</v>
          </cell>
          <cell r="H1310" t="str">
            <v>DNIT 030/2004-ES</v>
          </cell>
        </row>
        <row r="1311">
          <cell r="A1311" t="str">
            <v>2 S 04 963 17</v>
          </cell>
          <cell r="B1311" t="str">
            <v>-</v>
          </cell>
          <cell r="C1311" t="str">
            <v>Poço de visita - PVI 17</v>
          </cell>
          <cell r="D1311" t="str">
            <v>und</v>
          </cell>
          <cell r="H1311" t="str">
            <v>DNIT 030/2004-ES</v>
          </cell>
        </row>
        <row r="1312">
          <cell r="A1312" t="str">
            <v>2 S 04 963 18</v>
          </cell>
          <cell r="B1312" t="str">
            <v>-</v>
          </cell>
          <cell r="C1312" t="str">
            <v>Poço de visita - PVI 18</v>
          </cell>
          <cell r="D1312" t="str">
            <v>und</v>
          </cell>
          <cell r="H1312" t="str">
            <v>DNIT 030/2004-ES</v>
          </cell>
        </row>
        <row r="1313">
          <cell r="A1313" t="str">
            <v>2 S 04 963 31</v>
          </cell>
          <cell r="B1313" t="str">
            <v>-</v>
          </cell>
          <cell r="C1313" t="str">
            <v>Chaminé dos poços de visita - CPV 01</v>
          </cell>
          <cell r="D1313" t="str">
            <v>und</v>
          </cell>
          <cell r="H1313" t="str">
            <v>DNIT 030/2004-ES</v>
          </cell>
        </row>
        <row r="1314">
          <cell r="A1314" t="str">
            <v>2 S 04 963 32</v>
          </cell>
          <cell r="B1314" t="str">
            <v>-</v>
          </cell>
          <cell r="C1314" t="str">
            <v>Chaminé dos poços de visita - CPV 02</v>
          </cell>
          <cell r="D1314" t="str">
            <v>und</v>
          </cell>
          <cell r="H1314" t="str">
            <v>DNIT 030/2004-ES</v>
          </cell>
        </row>
        <row r="1315">
          <cell r="A1315" t="str">
            <v>2 S 04 963 33</v>
          </cell>
          <cell r="B1315" t="str">
            <v>-</v>
          </cell>
          <cell r="C1315" t="str">
            <v>Chaminé dos poços de visita - CPV 03</v>
          </cell>
          <cell r="D1315" t="str">
            <v>und</v>
          </cell>
          <cell r="H1315" t="str">
            <v>DNIT 030/2004-ES</v>
          </cell>
        </row>
        <row r="1316">
          <cell r="A1316" t="str">
            <v>2 S 04 963 34</v>
          </cell>
          <cell r="B1316" t="str">
            <v>-</v>
          </cell>
          <cell r="C1316" t="str">
            <v>Chaminé dos poços de visita - CPV 04</v>
          </cell>
          <cell r="D1316" t="str">
            <v>und</v>
          </cell>
          <cell r="H1316" t="str">
            <v>DNIT 030/2004-ES</v>
          </cell>
        </row>
        <row r="1317">
          <cell r="A1317" t="str">
            <v>2 S 04 963 35</v>
          </cell>
          <cell r="B1317" t="str">
            <v>-</v>
          </cell>
          <cell r="C1317" t="str">
            <v>Chaminé dos poços de visita - CPV 05</v>
          </cell>
          <cell r="D1317" t="str">
            <v>und</v>
          </cell>
          <cell r="H1317" t="str">
            <v>DNIT 030/2004-ES</v>
          </cell>
        </row>
        <row r="1318">
          <cell r="A1318" t="str">
            <v>2 S 04 963 36</v>
          </cell>
          <cell r="B1318" t="str">
            <v>-</v>
          </cell>
          <cell r="C1318" t="str">
            <v>Chaminé dos poços de visita - CPV 06</v>
          </cell>
          <cell r="D1318" t="str">
            <v>und</v>
          </cell>
          <cell r="H1318" t="str">
            <v>DNIT 030/2004-ES</v>
          </cell>
        </row>
        <row r="1319">
          <cell r="A1319" t="str">
            <v>2 S 04 963 37</v>
          </cell>
          <cell r="B1319" t="str">
            <v>-</v>
          </cell>
          <cell r="C1319" t="str">
            <v>Chaminé dos poços de visita - CPV 07</v>
          </cell>
          <cell r="D1319" t="str">
            <v>und</v>
          </cell>
          <cell r="H1319" t="str">
            <v>DNIT 030/2004-ES</v>
          </cell>
        </row>
        <row r="1320">
          <cell r="A1320" t="str">
            <v>2 S 04 963 51</v>
          </cell>
          <cell r="B1320" t="str">
            <v>-</v>
          </cell>
          <cell r="C1320" t="str">
            <v>Poço de visita - PVI 01 AC/BC</v>
          </cell>
          <cell r="D1320" t="str">
            <v>und</v>
          </cell>
          <cell r="H1320" t="str">
            <v>DNIT 030/2004-ES</v>
          </cell>
        </row>
        <row r="1321">
          <cell r="A1321" t="str">
            <v>2 S 04 963 52</v>
          </cell>
          <cell r="B1321" t="str">
            <v>-</v>
          </cell>
          <cell r="C1321" t="str">
            <v>Poço de visita - PVI 02 AC/BC</v>
          </cell>
          <cell r="D1321" t="str">
            <v>und</v>
          </cell>
          <cell r="H1321" t="str">
            <v>DNIT 030/2004-ES</v>
          </cell>
        </row>
        <row r="1322">
          <cell r="A1322" t="str">
            <v>2 S 04 963 53</v>
          </cell>
          <cell r="B1322" t="str">
            <v>-</v>
          </cell>
          <cell r="C1322" t="str">
            <v>Poço de visita - PVI 03 AC/BC</v>
          </cell>
          <cell r="D1322" t="str">
            <v>und</v>
          </cell>
          <cell r="H1322" t="str">
            <v>DNIT 030/2004-ES</v>
          </cell>
        </row>
        <row r="1323">
          <cell r="A1323" t="str">
            <v>2 S 04 963 54</v>
          </cell>
          <cell r="B1323" t="str">
            <v>-</v>
          </cell>
          <cell r="C1323" t="str">
            <v>Poço de visita - PVI 04 AC/BC</v>
          </cell>
          <cell r="D1323" t="str">
            <v>und</v>
          </cell>
          <cell r="H1323" t="str">
            <v>DNIT 030/2004-ES</v>
          </cell>
        </row>
        <row r="1324">
          <cell r="A1324" t="str">
            <v>2 S 04 963 55</v>
          </cell>
          <cell r="B1324" t="str">
            <v>-</v>
          </cell>
          <cell r="C1324" t="str">
            <v>Poço de visita - PVI 05 AC/BC</v>
          </cell>
          <cell r="D1324" t="str">
            <v>und</v>
          </cell>
          <cell r="H1324" t="str">
            <v>DNIT 030/2004-ES</v>
          </cell>
        </row>
        <row r="1325">
          <cell r="A1325" t="str">
            <v>2 S 04 963 56</v>
          </cell>
          <cell r="B1325" t="str">
            <v>-</v>
          </cell>
          <cell r="C1325" t="str">
            <v>Poço de visita - PVI 06 AC/BC</v>
          </cell>
          <cell r="D1325" t="str">
            <v>und</v>
          </cell>
          <cell r="H1325" t="str">
            <v>DNIT 030/2004-ES</v>
          </cell>
        </row>
        <row r="1326">
          <cell r="A1326" t="str">
            <v>2 S 04 963 57</v>
          </cell>
          <cell r="B1326" t="str">
            <v>-</v>
          </cell>
          <cell r="C1326" t="str">
            <v>Poço de visita - PVI 07 AC/BC</v>
          </cell>
          <cell r="D1326" t="str">
            <v>und</v>
          </cell>
          <cell r="H1326" t="str">
            <v>DNIT 030/2004-ES</v>
          </cell>
        </row>
        <row r="1327">
          <cell r="A1327" t="str">
            <v>2 S 04 963 58</v>
          </cell>
          <cell r="B1327" t="str">
            <v>-</v>
          </cell>
          <cell r="C1327" t="str">
            <v>Poço de visita - PVI 08 AC/BC</v>
          </cell>
          <cell r="D1327" t="str">
            <v>und</v>
          </cell>
          <cell r="H1327" t="str">
            <v>DNIT 030/2004-ES</v>
          </cell>
        </row>
        <row r="1328">
          <cell r="A1328" t="str">
            <v>2 S 04 963 59</v>
          </cell>
          <cell r="B1328" t="str">
            <v>-</v>
          </cell>
          <cell r="C1328" t="str">
            <v>Poço de visita - PVI 09 AC/BC</v>
          </cell>
          <cell r="D1328" t="str">
            <v>und</v>
          </cell>
          <cell r="H1328" t="str">
            <v>DNIT 030/2004-ES</v>
          </cell>
        </row>
        <row r="1329">
          <cell r="A1329" t="str">
            <v>2 S 04 963 60</v>
          </cell>
          <cell r="B1329" t="str">
            <v>-</v>
          </cell>
          <cell r="C1329" t="str">
            <v>Poço de visita - PVI 10 AC/BC</v>
          </cell>
          <cell r="D1329" t="str">
            <v>und</v>
          </cell>
          <cell r="H1329" t="str">
            <v>DNIT 030/2004-ES</v>
          </cell>
        </row>
        <row r="1330">
          <cell r="A1330" t="str">
            <v>2 S 04 963 61</v>
          </cell>
          <cell r="B1330" t="str">
            <v>-</v>
          </cell>
          <cell r="C1330" t="str">
            <v>Poço de visita - PVI 11 AC/BC</v>
          </cell>
          <cell r="D1330" t="str">
            <v>und</v>
          </cell>
          <cell r="H1330" t="str">
            <v>DNIT 030/2004-ES</v>
          </cell>
        </row>
        <row r="1331">
          <cell r="A1331" t="str">
            <v>2 S 04 963 62</v>
          </cell>
          <cell r="B1331" t="str">
            <v>-</v>
          </cell>
          <cell r="C1331" t="str">
            <v>Poço de visita - PVI 12 AC/BC</v>
          </cell>
          <cell r="D1331" t="str">
            <v>und</v>
          </cell>
          <cell r="H1331" t="str">
            <v>DNIT 030/2004-ES</v>
          </cell>
        </row>
        <row r="1332">
          <cell r="A1332" t="str">
            <v>2 S 04 963 63</v>
          </cell>
          <cell r="B1332" t="str">
            <v>-</v>
          </cell>
          <cell r="C1332" t="str">
            <v>Poço de visita - PVI 13 AC/BC</v>
          </cell>
          <cell r="D1332" t="str">
            <v>und</v>
          </cell>
          <cell r="H1332" t="str">
            <v>DNIT 030/2004-ES</v>
          </cell>
        </row>
        <row r="1333">
          <cell r="A1333" t="str">
            <v>2 S 04 963 64</v>
          </cell>
          <cell r="B1333" t="str">
            <v>-</v>
          </cell>
          <cell r="C1333" t="str">
            <v>Poço de visita - PVI 14 AC/BC</v>
          </cell>
          <cell r="D1333" t="str">
            <v>und</v>
          </cell>
          <cell r="H1333" t="str">
            <v>DNIT 030/2004-ES</v>
          </cell>
        </row>
        <row r="1334">
          <cell r="A1334" t="str">
            <v>2 S 04 963 65</v>
          </cell>
          <cell r="B1334" t="str">
            <v>-</v>
          </cell>
          <cell r="C1334" t="str">
            <v>Poço de visita - PVI 15 AC/BC</v>
          </cell>
          <cell r="D1334" t="str">
            <v>und</v>
          </cell>
          <cell r="H1334" t="str">
            <v>DNIT 030/2004-ES</v>
          </cell>
        </row>
        <row r="1335">
          <cell r="A1335" t="str">
            <v>2 S 04 963 66</v>
          </cell>
          <cell r="B1335" t="str">
            <v>-</v>
          </cell>
          <cell r="C1335" t="str">
            <v>Poço de visita - PVI 16 AC/BC</v>
          </cell>
          <cell r="D1335" t="str">
            <v>und</v>
          </cell>
          <cell r="H1335" t="str">
            <v>DNIT 030/2004-ES</v>
          </cell>
        </row>
        <row r="1336">
          <cell r="A1336" t="str">
            <v>2 S 04 963 67</v>
          </cell>
          <cell r="B1336" t="str">
            <v>-</v>
          </cell>
          <cell r="C1336" t="str">
            <v>Poço de visita - PVI 17 AC/BC</v>
          </cell>
          <cell r="D1336" t="str">
            <v>und</v>
          </cell>
          <cell r="H1336" t="str">
            <v>DNIT 030/2004-ES</v>
          </cell>
        </row>
        <row r="1337">
          <cell r="A1337" t="str">
            <v>2 S 04 963 68</v>
          </cell>
          <cell r="B1337" t="str">
            <v>-</v>
          </cell>
          <cell r="C1337" t="str">
            <v>Poço de visita - PVI 18 AC/BC</v>
          </cell>
          <cell r="D1337" t="str">
            <v>und</v>
          </cell>
          <cell r="H1337" t="str">
            <v>DNIT 030/2004-ES</v>
          </cell>
        </row>
        <row r="1338">
          <cell r="A1338" t="str">
            <v>2 S 04 963 81</v>
          </cell>
          <cell r="B1338" t="str">
            <v>-</v>
          </cell>
          <cell r="C1338" t="str">
            <v>Chaminé dos poços de visita - CPV 01 AC/BC</v>
          </cell>
          <cell r="D1338" t="str">
            <v>und</v>
          </cell>
          <cell r="H1338" t="str">
            <v>DNIT 030/2004-ES</v>
          </cell>
        </row>
        <row r="1339">
          <cell r="A1339" t="str">
            <v>2 S 04 963 82</v>
          </cell>
          <cell r="B1339" t="str">
            <v>-</v>
          </cell>
          <cell r="C1339" t="str">
            <v>Chaminé dos poços de visita - CPV 02 AC/BC</v>
          </cell>
          <cell r="D1339" t="str">
            <v>und</v>
          </cell>
          <cell r="H1339" t="str">
            <v>DNIT 030/2004-ES</v>
          </cell>
        </row>
        <row r="1340">
          <cell r="A1340" t="str">
            <v>2 S 04 963 83</v>
          </cell>
          <cell r="B1340" t="str">
            <v>-</v>
          </cell>
          <cell r="C1340" t="str">
            <v>Chaminé dos poços de visita - CPV 03 AC/BC</v>
          </cell>
          <cell r="D1340" t="str">
            <v>und</v>
          </cell>
          <cell r="H1340" t="str">
            <v>DNIT 030/2004-ES</v>
          </cell>
        </row>
        <row r="1341">
          <cell r="A1341" t="str">
            <v>2 S 04 963 84</v>
          </cell>
          <cell r="B1341" t="str">
            <v>-</v>
          </cell>
          <cell r="C1341" t="str">
            <v>Chaminé dos poços de visita - CPV 04 AC/BC</v>
          </cell>
          <cell r="D1341" t="str">
            <v>und</v>
          </cell>
          <cell r="H1341" t="str">
            <v>DNIT 030/2004-ES</v>
          </cell>
        </row>
        <row r="1342">
          <cell r="A1342" t="str">
            <v>2 S 04 963 85</v>
          </cell>
          <cell r="B1342" t="str">
            <v>-</v>
          </cell>
          <cell r="C1342" t="str">
            <v>Chaminé dos poços de visita - CPV 05 AC/BC</v>
          </cell>
          <cell r="D1342" t="str">
            <v>und</v>
          </cell>
          <cell r="H1342" t="str">
            <v>DNIT 030/2004-ES</v>
          </cell>
        </row>
        <row r="1343">
          <cell r="A1343" t="str">
            <v>2 S 04 963 86</v>
          </cell>
          <cell r="B1343" t="str">
            <v>-</v>
          </cell>
          <cell r="C1343" t="str">
            <v>Chaminé dos poços de visita - CPV 06 AC/BC</v>
          </cell>
          <cell r="D1343" t="str">
            <v>und</v>
          </cell>
          <cell r="H1343" t="str">
            <v>DNIT 030/2004-ES</v>
          </cell>
        </row>
        <row r="1344">
          <cell r="A1344" t="str">
            <v>2 S 04 963 87</v>
          </cell>
          <cell r="B1344" t="str">
            <v>-</v>
          </cell>
          <cell r="C1344" t="str">
            <v>Chaminé dos poços de visita - CPV 07 AC/BC</v>
          </cell>
          <cell r="D1344" t="str">
            <v>und</v>
          </cell>
          <cell r="H1344" t="str">
            <v>DNIT 030/2004-ES</v>
          </cell>
        </row>
        <row r="1345">
          <cell r="A1345" t="str">
            <v>2 S 04 964 01</v>
          </cell>
          <cell r="B1345" t="str">
            <v>-</v>
          </cell>
          <cell r="C1345" t="str">
            <v>Tubulação de drenagem urbana - D=0,40 m s/ berço</v>
          </cell>
          <cell r="D1345" t="str">
            <v>m</v>
          </cell>
          <cell r="H1345" t="str">
            <v>DNIT 030/2004-ES</v>
          </cell>
        </row>
        <row r="1346">
          <cell r="A1346" t="str">
            <v>2 S 04 964 02</v>
          </cell>
          <cell r="B1346" t="str">
            <v>-</v>
          </cell>
          <cell r="C1346" t="str">
            <v>Tubulação de drenagem urbana - D=0,60 m s/ berço</v>
          </cell>
          <cell r="D1346" t="str">
            <v>m</v>
          </cell>
          <cell r="H1346" t="str">
            <v>DNIT 030/2004-ES</v>
          </cell>
        </row>
        <row r="1347">
          <cell r="A1347" t="str">
            <v>2 S 04 964 03</v>
          </cell>
          <cell r="B1347" t="str">
            <v>-</v>
          </cell>
          <cell r="C1347" t="str">
            <v>Tubulação de drenagem urbana - D=0,80 m s/ berço</v>
          </cell>
          <cell r="D1347" t="str">
            <v>m</v>
          </cell>
          <cell r="H1347" t="str">
            <v>DNIT 030/2004-ES</v>
          </cell>
        </row>
        <row r="1348">
          <cell r="A1348" t="str">
            <v>2 S 04 964 04</v>
          </cell>
          <cell r="B1348" t="str">
            <v>-</v>
          </cell>
          <cell r="C1348" t="str">
            <v>Tubulação de drenagem urbana - D=1,00 m s/ berço</v>
          </cell>
          <cell r="D1348" t="str">
            <v>m</v>
          </cell>
          <cell r="H1348" t="str">
            <v>DNIT 030/2004-ES</v>
          </cell>
        </row>
        <row r="1349">
          <cell r="A1349" t="str">
            <v>2 S 04 964 05</v>
          </cell>
          <cell r="B1349" t="str">
            <v>-</v>
          </cell>
          <cell r="C1349" t="str">
            <v>Tubulação de drenagem urbana - D=1,20 m s/ berço</v>
          </cell>
          <cell r="D1349" t="str">
            <v>m</v>
          </cell>
          <cell r="H1349" t="str">
            <v>DNIT 030/2004-ES</v>
          </cell>
        </row>
        <row r="1350">
          <cell r="A1350" t="str">
            <v>2 S 04 964 06</v>
          </cell>
          <cell r="B1350" t="str">
            <v>-</v>
          </cell>
          <cell r="C1350" t="str">
            <v>Tubulação de drenagem urbana - D=1,50 m s/ berço</v>
          </cell>
          <cell r="D1350" t="str">
            <v>m</v>
          </cell>
          <cell r="H1350" t="str">
            <v>DNIT 030/2004-ES</v>
          </cell>
        </row>
        <row r="1351">
          <cell r="A1351" t="str">
            <v>2 S 04 964 51</v>
          </cell>
          <cell r="B1351" t="str">
            <v>-</v>
          </cell>
          <cell r="C1351" t="str">
            <v>Tubulação de drenagem urbana-D=0,40m s/berço AC/BC</v>
          </cell>
          <cell r="D1351" t="str">
            <v>m</v>
          </cell>
          <cell r="H1351" t="str">
            <v>DNIT 030/2004-ES</v>
          </cell>
        </row>
        <row r="1352">
          <cell r="A1352" t="str">
            <v>2 S 04 964 52</v>
          </cell>
          <cell r="B1352" t="str">
            <v>-</v>
          </cell>
          <cell r="C1352" t="str">
            <v>Tubulação de drenagem urbana-D=0,60m s/berço AC/BC</v>
          </cell>
          <cell r="D1352" t="str">
            <v>m</v>
          </cell>
          <cell r="H1352" t="str">
            <v>DNIT 030/2004-ES</v>
          </cell>
        </row>
        <row r="1353">
          <cell r="A1353" t="str">
            <v>2 S 04 964 53</v>
          </cell>
          <cell r="B1353" t="str">
            <v>-</v>
          </cell>
          <cell r="C1353" t="str">
            <v>Tubulação de drenagem urbana-D=0,80m s/berço AC/BC</v>
          </cell>
          <cell r="D1353" t="str">
            <v>m</v>
          </cell>
          <cell r="H1353" t="str">
            <v>DNIT 030/2004-ES</v>
          </cell>
        </row>
        <row r="1354">
          <cell r="A1354" t="str">
            <v>2 S 04 964 54</v>
          </cell>
          <cell r="B1354" t="str">
            <v>-</v>
          </cell>
          <cell r="C1354" t="str">
            <v>Tubulação de drenagem urbana-D=1,00m s/berço AC/BC</v>
          </cell>
          <cell r="D1354" t="str">
            <v>m</v>
          </cell>
          <cell r="H1354" t="str">
            <v>DNIT 030/2004-ES</v>
          </cell>
        </row>
        <row r="1355">
          <cell r="A1355" t="str">
            <v>2 S 04 964 55</v>
          </cell>
          <cell r="B1355" t="str">
            <v>-</v>
          </cell>
          <cell r="C1355" t="str">
            <v>Tubulação de drenagem urbana-D=1,20m s/berço AC/BC</v>
          </cell>
          <cell r="D1355" t="str">
            <v>m</v>
          </cell>
          <cell r="H1355" t="str">
            <v>DNIT 030/2004-ES</v>
          </cell>
        </row>
        <row r="1356">
          <cell r="A1356" t="str">
            <v>2 S 04 964 56</v>
          </cell>
          <cell r="B1356" t="str">
            <v>-</v>
          </cell>
          <cell r="C1356" t="str">
            <v>Tubulação de drenagem urbana-D=1,50m s/berço AC/BC</v>
          </cell>
          <cell r="D1356" t="str">
            <v>m</v>
          </cell>
          <cell r="H1356" t="str">
            <v>DNIT 030/2004-ES</v>
          </cell>
        </row>
        <row r="1357">
          <cell r="A1357" t="str">
            <v>2 S 04 990 01</v>
          </cell>
          <cell r="B1357" t="str">
            <v>-</v>
          </cell>
          <cell r="C1357" t="str">
            <v>Transposição de segmento de sarjetas - TSS 01</v>
          </cell>
          <cell r="D1357" t="str">
            <v>m</v>
          </cell>
          <cell r="H1357" t="str">
            <v>DNIT 019/2004-ES</v>
          </cell>
        </row>
        <row r="1358">
          <cell r="A1358" t="str">
            <v>2 S 04 990 02</v>
          </cell>
          <cell r="B1358" t="str">
            <v>-</v>
          </cell>
          <cell r="C1358" t="str">
            <v>Transposição de segmento de sarjetas - TSS 02</v>
          </cell>
          <cell r="D1358" t="str">
            <v>m</v>
          </cell>
          <cell r="H1358" t="str">
            <v>DNIT 019/2004-ES</v>
          </cell>
        </row>
        <row r="1359">
          <cell r="A1359" t="str">
            <v>2 S 04 990 03</v>
          </cell>
          <cell r="B1359" t="str">
            <v>-</v>
          </cell>
          <cell r="C1359" t="str">
            <v>Transposição de segmento de sarjetas - TSS 03</v>
          </cell>
          <cell r="D1359" t="str">
            <v>m</v>
          </cell>
          <cell r="H1359" t="str">
            <v>DNIT 019/2004-ES</v>
          </cell>
        </row>
        <row r="1360">
          <cell r="A1360" t="str">
            <v>2 S 04 990 04</v>
          </cell>
          <cell r="B1360" t="str">
            <v>-</v>
          </cell>
          <cell r="C1360" t="str">
            <v>Transposição de segmento de sarjetas - TSS 04</v>
          </cell>
          <cell r="D1360" t="str">
            <v>m</v>
          </cell>
          <cell r="H1360" t="str">
            <v>DNIT 019/2004-ES</v>
          </cell>
        </row>
        <row r="1361">
          <cell r="A1361" t="str">
            <v>2 S 04 990 05</v>
          </cell>
          <cell r="B1361" t="str">
            <v>-</v>
          </cell>
          <cell r="C1361" t="str">
            <v>Transposição de segmento de sarjetas - TSS 05</v>
          </cell>
          <cell r="D1361" t="str">
            <v>m</v>
          </cell>
          <cell r="H1361" t="str">
            <v>DNIT 019/2004-ES</v>
          </cell>
        </row>
        <row r="1362">
          <cell r="A1362" t="str">
            <v>2 S 04 990 06</v>
          </cell>
          <cell r="B1362" t="str">
            <v>-</v>
          </cell>
          <cell r="C1362" t="str">
            <v>Transposição de segmento de sarjetas - TSS 06</v>
          </cell>
          <cell r="D1362" t="str">
            <v>m</v>
          </cell>
          <cell r="H1362" t="str">
            <v>DNIT 019/2004-ES</v>
          </cell>
        </row>
        <row r="1363">
          <cell r="A1363" t="str">
            <v>2 S 04 990 51</v>
          </cell>
          <cell r="B1363" t="str">
            <v>-</v>
          </cell>
          <cell r="C1363" t="str">
            <v>Transposição de segmentos de sarjetas-TSS 01 AC/BC</v>
          </cell>
          <cell r="D1363" t="str">
            <v>m</v>
          </cell>
          <cell r="H1363" t="str">
            <v>DNIT 019/2004-ES</v>
          </cell>
        </row>
        <row r="1364">
          <cell r="A1364" t="str">
            <v>2 S 04 990 52</v>
          </cell>
          <cell r="B1364" t="str">
            <v>-</v>
          </cell>
          <cell r="C1364" t="str">
            <v>Transposição de segmentos de sarjetas-TSS 02 AC/BC</v>
          </cell>
          <cell r="D1364" t="str">
            <v>m</v>
          </cell>
          <cell r="H1364" t="str">
            <v>DNIT 019/2004-ES</v>
          </cell>
        </row>
        <row r="1365">
          <cell r="A1365" t="str">
            <v>2 S 04 990 53</v>
          </cell>
          <cell r="B1365" t="str">
            <v>-</v>
          </cell>
          <cell r="C1365" t="str">
            <v>Transposição de segmento de sarjetas-TSS 03 AC/BC</v>
          </cell>
          <cell r="D1365" t="str">
            <v>m</v>
          </cell>
          <cell r="H1365" t="str">
            <v>DNIT 019/2004-ES</v>
          </cell>
        </row>
        <row r="1366">
          <cell r="A1366" t="str">
            <v>2 S 04 990 54</v>
          </cell>
          <cell r="B1366" t="str">
            <v>-</v>
          </cell>
          <cell r="C1366" t="str">
            <v>Transposição de segmento de sarjetas-TSS 04 AC/BC</v>
          </cell>
          <cell r="D1366" t="str">
            <v>m</v>
          </cell>
          <cell r="H1366" t="str">
            <v>DNIT 019/2004-ES</v>
          </cell>
        </row>
        <row r="1367">
          <cell r="A1367" t="str">
            <v>2 S 04 990 55</v>
          </cell>
          <cell r="B1367" t="str">
            <v>-</v>
          </cell>
          <cell r="C1367" t="str">
            <v>Transposição de segmento de sarjetas-TSS 05 AC/BC</v>
          </cell>
          <cell r="D1367" t="str">
            <v>m</v>
          </cell>
          <cell r="H1367" t="str">
            <v>DNIT 019/2004-ES</v>
          </cell>
        </row>
        <row r="1368">
          <cell r="A1368" t="str">
            <v>2 S 04 990 56</v>
          </cell>
          <cell r="B1368" t="str">
            <v>-</v>
          </cell>
          <cell r="C1368" t="str">
            <v>Transposição de segmento de sarjetas-TSS 06 AC/BC</v>
          </cell>
          <cell r="D1368" t="str">
            <v>m</v>
          </cell>
          <cell r="H1368" t="str">
            <v>DNIT 019/2004-ES</v>
          </cell>
        </row>
        <row r="1369">
          <cell r="A1369" t="str">
            <v>2 S 04 991 01</v>
          </cell>
          <cell r="B1369" t="str">
            <v>-</v>
          </cell>
          <cell r="C1369" t="str">
            <v>Tampa concr. p/caixa colet. (4 nervuras) - TCC 01</v>
          </cell>
          <cell r="D1369" t="str">
            <v>und</v>
          </cell>
          <cell r="H1369" t="str">
            <v>DNIT 026/2004-ES</v>
          </cell>
        </row>
        <row r="1370">
          <cell r="A1370" t="str">
            <v>2 S 04 991 02</v>
          </cell>
          <cell r="B1370" t="str">
            <v>-</v>
          </cell>
          <cell r="C1370" t="str">
            <v>Tampa de ferro p/ caixa coletora - TCC 02</v>
          </cell>
          <cell r="D1370" t="str">
            <v>und</v>
          </cell>
          <cell r="H1370" t="str">
            <v>DNIT 026/2004-ES</v>
          </cell>
        </row>
        <row r="1371">
          <cell r="A1371" t="str">
            <v>2 S 04 991 51</v>
          </cell>
          <cell r="B1371" t="str">
            <v>-</v>
          </cell>
          <cell r="C1371" t="str">
            <v>Tampa concr.p/caixa colet(4 nervuras)-TCC 01 AC/BC</v>
          </cell>
          <cell r="D1371" t="str">
            <v>und</v>
          </cell>
          <cell r="H1371" t="str">
            <v>DNIT 026/2004-ES</v>
          </cell>
        </row>
        <row r="1372">
          <cell r="A1372" t="str">
            <v>2 S 04 999 03</v>
          </cell>
          <cell r="B1372" t="str">
            <v>-</v>
          </cell>
          <cell r="C1372" t="str">
            <v>Escoramento de bueiros celulares</v>
          </cell>
          <cell r="D1372" t="str">
            <v>m³</v>
          </cell>
        </row>
        <row r="1373">
          <cell r="A1373" t="str">
            <v>2 S 04 999 06</v>
          </cell>
          <cell r="B1373" t="str">
            <v>-</v>
          </cell>
          <cell r="C1373" t="str">
            <v>Solo local / selo de argila apiloado</v>
          </cell>
          <cell r="D1373" t="str">
            <v>m³</v>
          </cell>
        </row>
        <row r="1374">
          <cell r="A1374" t="str">
            <v>2 S 04 999 07</v>
          </cell>
          <cell r="B1374" t="str">
            <v>-</v>
          </cell>
          <cell r="C1374" t="str">
            <v>Lastro de brita</v>
          </cell>
          <cell r="D1374" t="str">
            <v>m³</v>
          </cell>
        </row>
        <row r="1375">
          <cell r="A1375" t="str">
            <v>2 S 04 999 57</v>
          </cell>
          <cell r="B1375" t="str">
            <v>-</v>
          </cell>
          <cell r="C1375" t="str">
            <v>Lastro de brita BC</v>
          </cell>
          <cell r="D1375" t="str">
            <v>m³</v>
          </cell>
        </row>
        <row r="1376">
          <cell r="A1376" t="str">
            <v>2 S 05 000 06</v>
          </cell>
          <cell r="B1376" t="str">
            <v>-</v>
          </cell>
          <cell r="C1376" t="str">
            <v>Calha metálica semi-circular D=0,40 m</v>
          </cell>
          <cell r="D1376" t="str">
            <v>m</v>
          </cell>
        </row>
        <row r="1377">
          <cell r="A1377" t="str">
            <v>2 S 05 000 09</v>
          </cell>
          <cell r="B1377" t="str">
            <v>-</v>
          </cell>
          <cell r="C1377" t="str">
            <v>Dentes para bueiros simples D=0,60 m</v>
          </cell>
          <cell r="D1377" t="str">
            <v>und</v>
          </cell>
        </row>
        <row r="1378">
          <cell r="A1378" t="str">
            <v>2 S 05 000 10</v>
          </cell>
          <cell r="B1378" t="str">
            <v>-</v>
          </cell>
          <cell r="C1378" t="str">
            <v>Dentes para bueiros simples D=0,80 m</v>
          </cell>
          <cell r="D1378" t="str">
            <v>und</v>
          </cell>
        </row>
        <row r="1379">
          <cell r="A1379" t="str">
            <v>2 S 05 000 11</v>
          </cell>
          <cell r="B1379" t="str">
            <v>-</v>
          </cell>
          <cell r="C1379" t="str">
            <v>Dentes para bueiros simples D=1,00 m</v>
          </cell>
          <cell r="D1379" t="str">
            <v>und</v>
          </cell>
        </row>
        <row r="1380">
          <cell r="A1380" t="str">
            <v>2 S 05 000 12</v>
          </cell>
          <cell r="B1380" t="str">
            <v>-</v>
          </cell>
          <cell r="C1380" t="str">
            <v>Dentes para bueiros simples D=1,20 m</v>
          </cell>
          <cell r="D1380" t="str">
            <v>und</v>
          </cell>
        </row>
        <row r="1381">
          <cell r="A1381" t="str">
            <v>2 S 05 000 13</v>
          </cell>
          <cell r="B1381" t="str">
            <v>-</v>
          </cell>
          <cell r="C1381" t="str">
            <v>Dentes para bueiros simples D=1,50 m</v>
          </cell>
          <cell r="D1381" t="str">
            <v>und</v>
          </cell>
        </row>
        <row r="1382">
          <cell r="A1382" t="str">
            <v>2 S 05 000 14</v>
          </cell>
          <cell r="B1382" t="str">
            <v>-</v>
          </cell>
          <cell r="C1382" t="str">
            <v>Dentes para bueiros duplos D=1,00 m</v>
          </cell>
          <cell r="D1382" t="str">
            <v>und</v>
          </cell>
        </row>
        <row r="1383">
          <cell r="A1383" t="str">
            <v>2 S 05 000 15</v>
          </cell>
          <cell r="B1383" t="str">
            <v>-</v>
          </cell>
          <cell r="C1383" t="str">
            <v>Dentes para bueiros duplos D=1,20 m</v>
          </cell>
          <cell r="D1383" t="str">
            <v>und</v>
          </cell>
        </row>
        <row r="1384">
          <cell r="A1384" t="str">
            <v>2 S 05 000 16</v>
          </cell>
          <cell r="B1384" t="str">
            <v>-</v>
          </cell>
          <cell r="C1384" t="str">
            <v>Dentes para bueiros duplos D=1,50 m</v>
          </cell>
          <cell r="D1384" t="str">
            <v>und</v>
          </cell>
        </row>
        <row r="1385">
          <cell r="A1385" t="str">
            <v>2 S 05 000 17</v>
          </cell>
          <cell r="B1385" t="str">
            <v>-</v>
          </cell>
          <cell r="C1385" t="str">
            <v>Dentes para bueiros triplos D=1,00 m</v>
          </cell>
          <cell r="D1385" t="str">
            <v>und</v>
          </cell>
        </row>
        <row r="1386">
          <cell r="A1386" t="str">
            <v>2 S 05 000 18</v>
          </cell>
          <cell r="B1386" t="str">
            <v>-</v>
          </cell>
          <cell r="C1386" t="str">
            <v>Dentes para bueiros triplos D=1,20</v>
          </cell>
          <cell r="D1386" t="str">
            <v>und</v>
          </cell>
        </row>
        <row r="1387">
          <cell r="A1387" t="str">
            <v>2 S 05 000 19</v>
          </cell>
          <cell r="B1387" t="str">
            <v>-</v>
          </cell>
          <cell r="C1387" t="str">
            <v>Dentes para bueiros triplos D=1,50 m</v>
          </cell>
          <cell r="D1387" t="str">
            <v>und</v>
          </cell>
        </row>
        <row r="1388">
          <cell r="A1388" t="str">
            <v>2 S 05 000 59</v>
          </cell>
          <cell r="B1388" t="str">
            <v>-</v>
          </cell>
          <cell r="C1388" t="str">
            <v>Dentes para bueiros simples D=0,60 m AC/BC/PC</v>
          </cell>
          <cell r="D1388" t="str">
            <v>und</v>
          </cell>
        </row>
        <row r="1389">
          <cell r="A1389" t="str">
            <v>2 S 05 000 60</v>
          </cell>
          <cell r="B1389" t="str">
            <v>-</v>
          </cell>
          <cell r="C1389" t="str">
            <v>Dentes para bueiros simples D=0,80 m AC/BC/PC</v>
          </cell>
          <cell r="D1389" t="str">
            <v>und</v>
          </cell>
        </row>
        <row r="1390">
          <cell r="A1390" t="str">
            <v>2 S 05 000 61</v>
          </cell>
          <cell r="B1390" t="str">
            <v>-</v>
          </cell>
          <cell r="C1390" t="str">
            <v>Dentes para bueiros simples D=1,00 m AC/BC/PC</v>
          </cell>
          <cell r="D1390" t="str">
            <v>und</v>
          </cell>
        </row>
        <row r="1391">
          <cell r="A1391" t="str">
            <v>2 S 05 000 62</v>
          </cell>
          <cell r="B1391" t="str">
            <v>-</v>
          </cell>
          <cell r="C1391" t="str">
            <v>Dentes para bueiros simples D=1,20 m AC/BC/PC</v>
          </cell>
          <cell r="D1391" t="str">
            <v>und</v>
          </cell>
        </row>
        <row r="1392">
          <cell r="A1392" t="str">
            <v>2 S 05 000 63</v>
          </cell>
          <cell r="B1392" t="str">
            <v>-</v>
          </cell>
          <cell r="C1392" t="str">
            <v>Dentes para bueiros simples D=1,50 m AC/BC/PC</v>
          </cell>
          <cell r="D1392" t="str">
            <v>und</v>
          </cell>
        </row>
        <row r="1393">
          <cell r="A1393" t="str">
            <v>2 S 05 000 64</v>
          </cell>
          <cell r="B1393" t="str">
            <v>-</v>
          </cell>
          <cell r="C1393" t="str">
            <v>Dentes para bueiros duplos D=1,00 m AC/BC/PC</v>
          </cell>
          <cell r="D1393" t="str">
            <v>und</v>
          </cell>
        </row>
        <row r="1394">
          <cell r="A1394" t="str">
            <v>2 S 05 000 65</v>
          </cell>
          <cell r="B1394" t="str">
            <v>-</v>
          </cell>
          <cell r="C1394" t="str">
            <v>Dentes para bueiros duplos D=1,20 m AC/BC/PC</v>
          </cell>
          <cell r="D1394" t="str">
            <v>und</v>
          </cell>
        </row>
        <row r="1395">
          <cell r="A1395" t="str">
            <v>2 S 05 000 66</v>
          </cell>
          <cell r="B1395" t="str">
            <v>-</v>
          </cell>
          <cell r="C1395" t="str">
            <v>Dentes para bueiros duplos D=1,50 m AC/BC/PC</v>
          </cell>
          <cell r="D1395" t="str">
            <v>und</v>
          </cell>
        </row>
        <row r="1396">
          <cell r="A1396" t="str">
            <v>2 S 05 000 67</v>
          </cell>
          <cell r="B1396" t="str">
            <v>-</v>
          </cell>
          <cell r="C1396" t="str">
            <v>Dentes para bueiros triplos D=1,00 m AC/BC/PC</v>
          </cell>
          <cell r="D1396" t="str">
            <v>und</v>
          </cell>
        </row>
        <row r="1397">
          <cell r="A1397" t="str">
            <v>2 S 05 000 68</v>
          </cell>
          <cell r="B1397" t="str">
            <v>-</v>
          </cell>
          <cell r="C1397" t="str">
            <v>Dentes para bueiros triplos D=1,20 AC/BC/PC</v>
          </cell>
          <cell r="D1397" t="str">
            <v>und</v>
          </cell>
        </row>
        <row r="1398">
          <cell r="A1398" t="str">
            <v>2 S 05 000 69</v>
          </cell>
          <cell r="B1398" t="str">
            <v>-</v>
          </cell>
          <cell r="C1398" t="str">
            <v>Dentes para bueiros triplos D=1,50 m AC/BC/PC</v>
          </cell>
          <cell r="D1398" t="str">
            <v>und</v>
          </cell>
        </row>
        <row r="1399">
          <cell r="A1399" t="str">
            <v>2 S 05 100 00</v>
          </cell>
          <cell r="B1399" t="str">
            <v>-</v>
          </cell>
          <cell r="C1399" t="str">
            <v>Enleivamento</v>
          </cell>
          <cell r="D1399" t="str">
            <v>m²</v>
          </cell>
          <cell r="H1399" t="str">
            <v>DNER-ES-341/97</v>
          </cell>
        </row>
        <row r="1400">
          <cell r="A1400" t="str">
            <v>2 S 05 102 00</v>
          </cell>
          <cell r="B1400" t="str">
            <v>-</v>
          </cell>
          <cell r="C1400" t="str">
            <v>Hidrossemeadura</v>
          </cell>
          <cell r="D1400" t="str">
            <v>m²</v>
          </cell>
          <cell r="H1400" t="str">
            <v>DNER-ES-341/97</v>
          </cell>
        </row>
        <row r="1401">
          <cell r="A1401" t="str">
            <v>2 S 05 300 01</v>
          </cell>
          <cell r="B1401" t="str">
            <v>-</v>
          </cell>
          <cell r="C1401" t="str">
            <v>Alvenaria de pedra arrumada</v>
          </cell>
          <cell r="D1401" t="str">
            <v>m³</v>
          </cell>
        </row>
        <row r="1402">
          <cell r="A1402" t="str">
            <v>2 S 05 300 02</v>
          </cell>
          <cell r="B1402" t="str">
            <v>-</v>
          </cell>
          <cell r="C1402" t="str">
            <v>Enrocamento de pedra jogada</v>
          </cell>
          <cell r="D1402" t="str">
            <v>m³</v>
          </cell>
        </row>
        <row r="1403">
          <cell r="A1403" t="str">
            <v>2 S 05 301 00</v>
          </cell>
          <cell r="B1403" t="str">
            <v>-</v>
          </cell>
          <cell r="C1403" t="str">
            <v>Alvenaria de pedra argamassada</v>
          </cell>
          <cell r="D1403" t="str">
            <v>m³</v>
          </cell>
        </row>
        <row r="1404">
          <cell r="A1404" t="str">
            <v>2 S 05 301 01</v>
          </cell>
          <cell r="B1404" t="str">
            <v>-</v>
          </cell>
          <cell r="C1404" t="str">
            <v>Alvenaria tijolos de 20 cm de espessura</v>
          </cell>
          <cell r="D1404" t="str">
            <v>m²</v>
          </cell>
        </row>
        <row r="1405">
          <cell r="A1405" t="str">
            <v>2 S 05 301 50</v>
          </cell>
          <cell r="B1405" t="str">
            <v>-</v>
          </cell>
          <cell r="C1405" t="str">
            <v>Alvenaria de pedra argamassada AC/BC/PC</v>
          </cell>
          <cell r="D1405" t="str">
            <v>m³</v>
          </cell>
        </row>
        <row r="1406">
          <cell r="A1406" t="str">
            <v>2 S 05 301 51</v>
          </cell>
          <cell r="B1406" t="str">
            <v>-</v>
          </cell>
          <cell r="C1406" t="str">
            <v>Alvenaria tijolos de 0,20 cm de espessura AC</v>
          </cell>
          <cell r="D1406" t="str">
            <v>m²</v>
          </cell>
        </row>
        <row r="1407">
          <cell r="A1407" t="str">
            <v>2 S 05 302 01</v>
          </cell>
          <cell r="B1407" t="str">
            <v>-</v>
          </cell>
          <cell r="C1407" t="str">
            <v>Muro gabião tipo caixa</v>
          </cell>
          <cell r="D1407" t="str">
            <v>m³</v>
          </cell>
        </row>
        <row r="1408">
          <cell r="A1408" t="str">
            <v>2 S 05 303 01</v>
          </cell>
          <cell r="B1408" t="str">
            <v>-</v>
          </cell>
          <cell r="C1408" t="str">
            <v>Terra armada - ECE - greide 0,0&lt;h&lt;6,00m</v>
          </cell>
          <cell r="D1408" t="str">
            <v>m²</v>
          </cell>
        </row>
        <row r="1409">
          <cell r="A1409" t="str">
            <v>2 S 05 303 02</v>
          </cell>
          <cell r="B1409" t="str">
            <v>-</v>
          </cell>
          <cell r="C1409" t="str">
            <v>Terra armada - ECE - greide 6,0&lt;h&lt;9,00m</v>
          </cell>
          <cell r="D1409" t="str">
            <v>m²</v>
          </cell>
        </row>
        <row r="1410">
          <cell r="A1410" t="str">
            <v>2 S 05 303 03</v>
          </cell>
          <cell r="B1410" t="str">
            <v>-</v>
          </cell>
          <cell r="C1410" t="str">
            <v>Terra armada - ECE - greide 9,0&lt;h&lt;12,00m</v>
          </cell>
          <cell r="D1410" t="str">
            <v>m²</v>
          </cell>
        </row>
        <row r="1411">
          <cell r="A1411" t="str">
            <v>2 S 05 303 04</v>
          </cell>
          <cell r="B1411" t="str">
            <v>-</v>
          </cell>
          <cell r="C1411" t="str">
            <v>Terra armada - ECE - pé de talude 0,0&lt;h&lt;6,00m</v>
          </cell>
          <cell r="D1411" t="str">
            <v>m²</v>
          </cell>
        </row>
        <row r="1412">
          <cell r="A1412" t="str">
            <v>2 S 05 303 05</v>
          </cell>
          <cell r="B1412" t="str">
            <v>-</v>
          </cell>
          <cell r="C1412" t="str">
            <v>Terra armada - ECE - pé de talude 6,0&lt;h&lt;9,00m</v>
          </cell>
          <cell r="D1412" t="str">
            <v>m²</v>
          </cell>
        </row>
        <row r="1413">
          <cell r="A1413" t="str">
            <v>2 S 05 303 06</v>
          </cell>
          <cell r="B1413" t="str">
            <v>-</v>
          </cell>
          <cell r="C1413" t="str">
            <v>Terra armada - ECE - pé de talude 9,0&lt;h&lt;12,00m</v>
          </cell>
          <cell r="D1413" t="str">
            <v>m²</v>
          </cell>
        </row>
        <row r="1414">
          <cell r="A1414" t="str">
            <v>2 S 05 303 07</v>
          </cell>
          <cell r="B1414" t="str">
            <v>-</v>
          </cell>
          <cell r="C1414" t="str">
            <v>Terra armada - ECE - encontro portante 0,0&lt;h&lt;6,00m</v>
          </cell>
          <cell r="D1414" t="str">
            <v>m²</v>
          </cell>
        </row>
        <row r="1415">
          <cell r="A1415" t="str">
            <v>2 S 05 303 08</v>
          </cell>
          <cell r="B1415" t="str">
            <v>-</v>
          </cell>
          <cell r="C1415" t="str">
            <v>Terra armada - ECE - encontro portante 6,0&lt;h&lt;9,00m</v>
          </cell>
          <cell r="D1415" t="str">
            <v>m²</v>
          </cell>
        </row>
        <row r="1416">
          <cell r="A1416" t="str">
            <v>2 S 05 303 09</v>
          </cell>
          <cell r="B1416" t="str">
            <v>-</v>
          </cell>
          <cell r="C1416" t="str">
            <v>Escamas de concreto armado para terra armada</v>
          </cell>
          <cell r="D1416" t="str">
            <v>m³</v>
          </cell>
        </row>
        <row r="1417">
          <cell r="A1417" t="str">
            <v>2 S 05 303 10</v>
          </cell>
          <cell r="B1417" t="str">
            <v>-</v>
          </cell>
          <cell r="C1417" t="str">
            <v>Concr. soleira e arremates de maciço terra armada</v>
          </cell>
          <cell r="D1417" t="str">
            <v>m³</v>
          </cell>
        </row>
        <row r="1418">
          <cell r="A1418" t="str">
            <v>2 S 05 303 11</v>
          </cell>
          <cell r="B1418" t="str">
            <v>-</v>
          </cell>
          <cell r="C1418" t="str">
            <v>Montagem de maciço terra armada</v>
          </cell>
          <cell r="D1418" t="str">
            <v>m²</v>
          </cell>
        </row>
        <row r="1419">
          <cell r="A1419" t="str">
            <v>2 S 05 303 59</v>
          </cell>
          <cell r="B1419" t="str">
            <v>-</v>
          </cell>
          <cell r="C1419" t="str">
            <v>Escamas de concr.armado para terra armada AC/BC</v>
          </cell>
          <cell r="D1419" t="str">
            <v>m³</v>
          </cell>
        </row>
        <row r="1420">
          <cell r="A1420" t="str">
            <v>2 S 05 303 60</v>
          </cell>
          <cell r="B1420" t="str">
            <v>-</v>
          </cell>
          <cell r="C1420" t="str">
            <v>Concr.soleira/arremates de maciço terra arm.AC/BC</v>
          </cell>
          <cell r="D1420" t="str">
            <v>m³</v>
          </cell>
        </row>
        <row r="1421">
          <cell r="A1421" t="str">
            <v>2 S 05 340 01</v>
          </cell>
          <cell r="B1421" t="str">
            <v>-</v>
          </cell>
          <cell r="C1421" t="str">
            <v>Execução cortina atirantada conc.armado fck=15 MPa</v>
          </cell>
          <cell r="D1421" t="str">
            <v>m²</v>
          </cell>
        </row>
        <row r="1422">
          <cell r="A1422" t="str">
            <v>2 S 05 340 51</v>
          </cell>
          <cell r="B1422" t="str">
            <v>-</v>
          </cell>
          <cell r="C1422" t="str">
            <v>Exec.cortina atirantada concr.arm.fck=15 MPa AC/BC</v>
          </cell>
          <cell r="D1422" t="str">
            <v>m³</v>
          </cell>
        </row>
        <row r="1423">
          <cell r="A1423" t="str">
            <v>2 S 05 900 01</v>
          </cell>
          <cell r="B1423" t="str">
            <v>-</v>
          </cell>
          <cell r="C1423" t="str">
            <v>Tirante protendido p/ cort. aço st 85/105 D= 32mm</v>
          </cell>
          <cell r="D1423" t="str">
            <v>m</v>
          </cell>
        </row>
        <row r="1424">
          <cell r="A1424" t="str">
            <v>2 S 06 210 01</v>
          </cell>
          <cell r="B1424" t="str">
            <v>-</v>
          </cell>
          <cell r="C1424" t="str">
            <v>Pórtico metálico</v>
          </cell>
          <cell r="D1424" t="str">
            <v>und</v>
          </cell>
        </row>
        <row r="1425">
          <cell r="A1425" t="str">
            <v>2 S 06 210 51</v>
          </cell>
          <cell r="B1425" t="str">
            <v>-</v>
          </cell>
          <cell r="C1425" t="str">
            <v>Pórtico metálico AC/BC</v>
          </cell>
          <cell r="D1425" t="str">
            <v>und</v>
          </cell>
        </row>
        <row r="1426">
          <cell r="A1426" t="str">
            <v>2 S 06 400 01</v>
          </cell>
          <cell r="B1426" t="str">
            <v>-</v>
          </cell>
          <cell r="C1426" t="str">
            <v>Cerca arame farp. c/ mourão concr. seção quadrada</v>
          </cell>
          <cell r="D1426" t="str">
            <v>m</v>
          </cell>
        </row>
        <row r="1427">
          <cell r="A1427" t="str">
            <v>2 S 06 400 02</v>
          </cell>
          <cell r="B1427" t="str">
            <v>-</v>
          </cell>
          <cell r="C1427" t="str">
            <v>Cerca arame farp. c/ mourão concr. seção triang.</v>
          </cell>
          <cell r="D1427" t="str">
            <v>m</v>
          </cell>
        </row>
        <row r="1428">
          <cell r="A1428" t="str">
            <v>2 S 06 400 51</v>
          </cell>
          <cell r="B1428" t="str">
            <v>-</v>
          </cell>
          <cell r="C1428" t="str">
            <v>Cerca arame farp.c/mourão concr.seção quadr.AC/BC</v>
          </cell>
          <cell r="D1428" t="str">
            <v>m</v>
          </cell>
        </row>
        <row r="1429">
          <cell r="A1429" t="str">
            <v>2 S 06 400 52</v>
          </cell>
          <cell r="B1429" t="str">
            <v>-</v>
          </cell>
          <cell r="C1429" t="str">
            <v>Cerca arame farp.c/mourão concr.seção triang.AC/BC</v>
          </cell>
          <cell r="D1429" t="str">
            <v>m</v>
          </cell>
        </row>
        <row r="1430">
          <cell r="A1430" t="str">
            <v>2 S 06 410 00</v>
          </cell>
          <cell r="B1430" t="str">
            <v>-</v>
          </cell>
          <cell r="C1430" t="str">
            <v>Cercas de arame farpado com suportes de madeira</v>
          </cell>
          <cell r="D1430" t="str">
            <v>m</v>
          </cell>
        </row>
        <row r="1431">
          <cell r="A1431" t="str">
            <v>2 S 09 001 05</v>
          </cell>
          <cell r="B1431" t="str">
            <v>-</v>
          </cell>
          <cell r="C1431" t="str">
            <v>Transporte local em rodov. não pav. (const.)</v>
          </cell>
          <cell r="D1431" t="str">
            <v>tkm</v>
          </cell>
        </row>
        <row r="1432">
          <cell r="A1432" t="str">
            <v>2 S 09 001 40</v>
          </cell>
          <cell r="B1432" t="str">
            <v>-</v>
          </cell>
          <cell r="C1432" t="str">
            <v>Transporte local c/ carroceria em rodovia não pav.</v>
          </cell>
          <cell r="D1432" t="str">
            <v>tkm</v>
          </cell>
        </row>
        <row r="1433">
          <cell r="A1433" t="str">
            <v>2 S 09 001 90</v>
          </cell>
          <cell r="B1433" t="str">
            <v>-</v>
          </cell>
          <cell r="C1433" t="str">
            <v>Transporte comercial c/ carr. rodov. não pav.</v>
          </cell>
          <cell r="D1433" t="str">
            <v>tkm</v>
          </cell>
        </row>
        <row r="1434">
          <cell r="A1434" t="str">
            <v>2 S 09 001 91</v>
          </cell>
          <cell r="B1434" t="str">
            <v>-</v>
          </cell>
          <cell r="C1434" t="str">
            <v>Transporte comercial c/ basc. 10m3 rod. não pav.</v>
          </cell>
          <cell r="D1434" t="str">
            <v>tkm</v>
          </cell>
        </row>
        <row r="1435">
          <cell r="A1435" t="str">
            <v>2 S 09 002 05</v>
          </cell>
          <cell r="B1435" t="str">
            <v>-</v>
          </cell>
          <cell r="C1435" t="str">
            <v>Transporte local em rodov. pavim. (const.)</v>
          </cell>
          <cell r="D1435" t="str">
            <v>tkm</v>
          </cell>
        </row>
        <row r="1436">
          <cell r="A1436" t="str">
            <v>2 S 09 002 40</v>
          </cell>
          <cell r="B1436" t="str">
            <v>-</v>
          </cell>
          <cell r="C1436" t="str">
            <v>Transporte local c/ carroceria em rodov. pavim.</v>
          </cell>
          <cell r="D1436" t="str">
            <v>tkm</v>
          </cell>
        </row>
        <row r="1437">
          <cell r="A1437" t="str">
            <v>2 S 09 002 90</v>
          </cell>
          <cell r="B1437" t="str">
            <v>-</v>
          </cell>
          <cell r="C1437" t="str">
            <v>Transporte comerc. c/ carr. rodov. pavim.</v>
          </cell>
          <cell r="D1437" t="str">
            <v>tkm</v>
          </cell>
        </row>
        <row r="1438">
          <cell r="A1438" t="str">
            <v>2 S 09 002 91</v>
          </cell>
          <cell r="B1438" t="str">
            <v>-</v>
          </cell>
          <cell r="C1438" t="str">
            <v>Transporte comercial c/ basc. 10m3 rod. pav.</v>
          </cell>
          <cell r="D1438" t="str">
            <v>tkm</v>
          </cell>
        </row>
        <row r="1440">
          <cell r="A1440" t="str">
            <v>DNIT - Sistema de Custos Rodoviários</v>
          </cell>
          <cell r="D1440" t="str">
            <v>Sicro2</v>
          </cell>
        </row>
        <row r="1441">
          <cell r="A1441" t="str">
            <v xml:space="preserve">Conservação Rodoviária </v>
          </cell>
          <cell r="D1441" t="str">
            <v>Minas Gerais</v>
          </cell>
        </row>
        <row r="1442">
          <cell r="A1442" t="str">
            <v>Resumo dos Custos Unitários de Referência: Maio de 2005</v>
          </cell>
          <cell r="D1442" t="str">
            <v>RCtR0330</v>
          </cell>
        </row>
        <row r="1444">
          <cell r="A1444" t="str">
            <v>Código</v>
          </cell>
          <cell r="C1444" t="str">
            <v>Atividade / Serviço</v>
          </cell>
          <cell r="D1444" t="str">
            <v>Unidade</v>
          </cell>
          <cell r="F1444" t="str">
            <v>Preço Unitário</v>
          </cell>
        </row>
        <row r="1445">
          <cell r="D1445" t="str">
            <v>Und</v>
          </cell>
          <cell r="E1445" t="str">
            <v>Direto</v>
          </cell>
          <cell r="F1445" t="str">
            <v>LDI</v>
          </cell>
          <cell r="G1445" t="str">
            <v>Total</v>
          </cell>
        </row>
        <row r="1447">
          <cell r="A1447" t="str">
            <v>3 S 01 200 00</v>
          </cell>
          <cell r="B1447" t="str">
            <v>-</v>
          </cell>
          <cell r="C1447" t="str">
            <v>Escavação e carga mat. jazida (consv)</v>
          </cell>
          <cell r="D1447" t="str">
            <v>m³</v>
          </cell>
        </row>
        <row r="1448">
          <cell r="A1448" t="str">
            <v>3 S 01 401 00</v>
          </cell>
          <cell r="B1448" t="str">
            <v>-</v>
          </cell>
          <cell r="C1448" t="str">
            <v>Recomposição de revestimento primário</v>
          </cell>
          <cell r="D1448" t="str">
            <v>m³</v>
          </cell>
        </row>
        <row r="1449">
          <cell r="A1449" t="str">
            <v>3 S 01 930 00</v>
          </cell>
          <cell r="B1449" t="str">
            <v>-</v>
          </cell>
          <cell r="C1449" t="str">
            <v>Regularização mecânica da faixa de domínio</v>
          </cell>
          <cell r="D1449" t="str">
            <v>m³</v>
          </cell>
        </row>
        <row r="1450">
          <cell r="A1450" t="str">
            <v>3 S 02 200 00</v>
          </cell>
          <cell r="B1450" t="str">
            <v>-</v>
          </cell>
          <cell r="C1450" t="str">
            <v>Solo p/ base de remendo profundo</v>
          </cell>
          <cell r="D1450" t="str">
            <v>m³</v>
          </cell>
        </row>
        <row r="1451">
          <cell r="A1451" t="str">
            <v>3 S 02 200 01</v>
          </cell>
          <cell r="B1451" t="str">
            <v>-</v>
          </cell>
          <cell r="C1451" t="str">
            <v>Recomposição de camada granular do pavimento</v>
          </cell>
          <cell r="D1451" t="str">
            <v>m³</v>
          </cell>
        </row>
        <row r="1452">
          <cell r="A1452" t="str">
            <v>3 S 02 220 00</v>
          </cell>
          <cell r="B1452" t="str">
            <v>-</v>
          </cell>
          <cell r="C1452" t="str">
            <v>Solo brita p/ base de rem. profundo</v>
          </cell>
          <cell r="D1452" t="str">
            <v>m³</v>
          </cell>
        </row>
        <row r="1453">
          <cell r="A1453" t="str">
            <v>3 S 02 220 50</v>
          </cell>
          <cell r="B1453" t="str">
            <v>-</v>
          </cell>
          <cell r="C1453" t="str">
            <v>Solo brita p/ base de remendo profundo BC</v>
          </cell>
          <cell r="D1453" t="str">
            <v>m³</v>
          </cell>
        </row>
        <row r="1454">
          <cell r="A1454" t="str">
            <v>3 S 02 230 00</v>
          </cell>
          <cell r="B1454" t="str">
            <v>-</v>
          </cell>
          <cell r="C1454" t="str">
            <v>Brita para base de remendo profundo</v>
          </cell>
          <cell r="D1454" t="str">
            <v>m³</v>
          </cell>
        </row>
        <row r="1455">
          <cell r="A1455" t="str">
            <v>3 S 02 230 50</v>
          </cell>
          <cell r="B1455" t="str">
            <v>-</v>
          </cell>
          <cell r="C1455" t="str">
            <v>Brita para base de remendo profundo BC</v>
          </cell>
          <cell r="D1455" t="str">
            <v>m³</v>
          </cell>
        </row>
        <row r="1456">
          <cell r="A1456" t="str">
            <v>3 S 02 241 00</v>
          </cell>
          <cell r="B1456" t="str">
            <v>-</v>
          </cell>
          <cell r="C1456" t="str">
            <v>Solo melhorado c/ cimento p/ base rem. profundo</v>
          </cell>
          <cell r="D1456" t="str">
            <v>m³</v>
          </cell>
        </row>
        <row r="1457">
          <cell r="A1457" t="str">
            <v>3 S 02 300 00</v>
          </cell>
          <cell r="B1457" t="str">
            <v>-</v>
          </cell>
          <cell r="C1457" t="str">
            <v>Imprimação</v>
          </cell>
          <cell r="D1457" t="str">
            <v>m³</v>
          </cell>
        </row>
        <row r="1458">
          <cell r="A1458" t="str">
            <v>3 S 02 400 00</v>
          </cell>
          <cell r="B1458" t="str">
            <v>-</v>
          </cell>
          <cell r="C1458" t="str">
            <v>Pintura de ligação</v>
          </cell>
          <cell r="D1458" t="str">
            <v>m³</v>
          </cell>
        </row>
        <row r="1459">
          <cell r="A1459" t="str">
            <v>3 S 02 500 00</v>
          </cell>
          <cell r="B1459" t="str">
            <v>-</v>
          </cell>
          <cell r="C1459" t="str">
            <v>Capa selante com pedrisco</v>
          </cell>
          <cell r="D1459" t="str">
            <v>m³</v>
          </cell>
        </row>
        <row r="1460">
          <cell r="A1460" t="str">
            <v>3 S 02 500 01</v>
          </cell>
          <cell r="B1460" t="str">
            <v>-</v>
          </cell>
          <cell r="C1460" t="str">
            <v>Capa selante com areia</v>
          </cell>
          <cell r="D1460" t="str">
            <v>m³</v>
          </cell>
        </row>
        <row r="1461">
          <cell r="A1461" t="str">
            <v>3 S 02 500 02</v>
          </cell>
          <cell r="B1461" t="str">
            <v>-</v>
          </cell>
          <cell r="C1461" t="str">
            <v>Tratamento superficial simples com CAP</v>
          </cell>
          <cell r="D1461" t="str">
            <v>m²</v>
          </cell>
        </row>
        <row r="1462">
          <cell r="A1462" t="str">
            <v>3 S 02 500 03</v>
          </cell>
          <cell r="B1462" t="str">
            <v>-</v>
          </cell>
          <cell r="C1462" t="str">
            <v>Tratamento superficial simples com emulsão</v>
          </cell>
          <cell r="D1462" t="str">
            <v>m²</v>
          </cell>
        </row>
        <row r="1463">
          <cell r="A1463" t="str">
            <v>3 S 02 500 04</v>
          </cell>
          <cell r="B1463" t="str">
            <v>-</v>
          </cell>
          <cell r="C1463" t="str">
            <v>Tratamento superficial simples c/ banho diluído</v>
          </cell>
          <cell r="D1463" t="str">
            <v>m²</v>
          </cell>
        </row>
        <row r="1464">
          <cell r="A1464" t="str">
            <v>3 S 02 500 50</v>
          </cell>
          <cell r="B1464" t="str">
            <v>-</v>
          </cell>
          <cell r="C1464" t="str">
            <v>Capa selante com pedrisco BC</v>
          </cell>
          <cell r="D1464" t="str">
            <v>m²</v>
          </cell>
        </row>
        <row r="1465">
          <cell r="A1465" t="str">
            <v>3 S 02 500 51</v>
          </cell>
          <cell r="B1465" t="str">
            <v>-</v>
          </cell>
          <cell r="C1465" t="str">
            <v>Capa selante com areia AC</v>
          </cell>
          <cell r="D1465" t="str">
            <v>m²</v>
          </cell>
        </row>
        <row r="1466">
          <cell r="A1466" t="str">
            <v>3 S 02 500 52</v>
          </cell>
          <cell r="B1466" t="str">
            <v>-</v>
          </cell>
          <cell r="C1466" t="str">
            <v>Tratamento superficial simples com CAP BC</v>
          </cell>
          <cell r="D1466" t="str">
            <v>m²</v>
          </cell>
        </row>
        <row r="1467">
          <cell r="A1467" t="str">
            <v>3 S 02 500 53</v>
          </cell>
          <cell r="B1467" t="str">
            <v>-</v>
          </cell>
          <cell r="C1467" t="str">
            <v>Tratamento superficial simples com emulsão BC</v>
          </cell>
          <cell r="D1467" t="str">
            <v>m²</v>
          </cell>
        </row>
        <row r="1468">
          <cell r="A1468" t="str">
            <v>3 S 02 500 54</v>
          </cell>
          <cell r="B1468" t="str">
            <v>-</v>
          </cell>
          <cell r="C1468" t="str">
            <v>Tratam.superficial simples c/banho diluído BC</v>
          </cell>
          <cell r="D1468" t="str">
            <v>m²</v>
          </cell>
        </row>
        <row r="1469">
          <cell r="A1469" t="str">
            <v>3 S 02 501 00</v>
          </cell>
          <cell r="B1469" t="str">
            <v>-</v>
          </cell>
          <cell r="C1469" t="str">
            <v>Tratamento superficial duplo c/ CAP</v>
          </cell>
          <cell r="D1469" t="str">
            <v>m²</v>
          </cell>
        </row>
        <row r="1470">
          <cell r="A1470" t="str">
            <v>3 S 02 501 01</v>
          </cell>
          <cell r="B1470" t="str">
            <v>-</v>
          </cell>
          <cell r="C1470" t="str">
            <v>Tratamento superficial duplo com emulsão</v>
          </cell>
          <cell r="D1470" t="str">
            <v>m²</v>
          </cell>
        </row>
        <row r="1471">
          <cell r="A1471" t="str">
            <v>3 S 02 501 02</v>
          </cell>
          <cell r="B1471" t="str">
            <v>-</v>
          </cell>
          <cell r="C1471" t="str">
            <v>Tratamento superficial duplo com banho diluído</v>
          </cell>
          <cell r="D1471" t="str">
            <v>m²</v>
          </cell>
        </row>
        <row r="1472">
          <cell r="A1472" t="str">
            <v>3 S 02 501 50</v>
          </cell>
          <cell r="B1472" t="str">
            <v>-</v>
          </cell>
          <cell r="C1472" t="str">
            <v>Tratamento superficial duplo c/ CAP BC</v>
          </cell>
          <cell r="D1472" t="str">
            <v>m²</v>
          </cell>
        </row>
        <row r="1473">
          <cell r="A1473" t="str">
            <v>3 S 02 501 51</v>
          </cell>
          <cell r="B1473" t="str">
            <v>-</v>
          </cell>
          <cell r="C1473" t="str">
            <v>Tratamento superficial duplo com emulsão BC</v>
          </cell>
          <cell r="D1473" t="str">
            <v>m²</v>
          </cell>
        </row>
        <row r="1474">
          <cell r="A1474" t="str">
            <v>3 S 02 501 52</v>
          </cell>
          <cell r="B1474" t="str">
            <v>-</v>
          </cell>
          <cell r="C1474" t="str">
            <v>Tratam.superficial duplo com banho diluído BC</v>
          </cell>
          <cell r="D1474" t="str">
            <v>m²</v>
          </cell>
        </row>
        <row r="1475">
          <cell r="A1475" t="str">
            <v>3 S 02 502 00</v>
          </cell>
          <cell r="B1475" t="str">
            <v>-</v>
          </cell>
          <cell r="C1475" t="str">
            <v>Tratamento superficial triplo com c.a.p.</v>
          </cell>
          <cell r="D1475" t="str">
            <v>m²</v>
          </cell>
        </row>
        <row r="1476">
          <cell r="A1476" t="str">
            <v>3 S 02 502 01</v>
          </cell>
          <cell r="B1476" t="str">
            <v>-</v>
          </cell>
          <cell r="C1476" t="str">
            <v>Tratamento superficial triplo com emulsão</v>
          </cell>
          <cell r="D1476" t="str">
            <v>m²</v>
          </cell>
        </row>
        <row r="1477">
          <cell r="A1477" t="str">
            <v>3 S 02 502 02</v>
          </cell>
          <cell r="B1477" t="str">
            <v>-</v>
          </cell>
          <cell r="C1477" t="str">
            <v>Tratamento superficial triplo com banho diluído</v>
          </cell>
          <cell r="D1477" t="str">
            <v>m²</v>
          </cell>
        </row>
        <row r="1478">
          <cell r="A1478" t="str">
            <v>3 S 02 502 50</v>
          </cell>
          <cell r="B1478" t="str">
            <v>-</v>
          </cell>
          <cell r="C1478" t="str">
            <v>Tratamento superficial triplo com CAP BC</v>
          </cell>
          <cell r="D1478" t="str">
            <v>m²</v>
          </cell>
        </row>
        <row r="1479">
          <cell r="A1479" t="str">
            <v>3 S 02 502 51</v>
          </cell>
          <cell r="B1479" t="str">
            <v>-</v>
          </cell>
          <cell r="C1479" t="str">
            <v>Tratamento superficial triplo com emulsão BC</v>
          </cell>
          <cell r="D1479" t="str">
            <v>m²</v>
          </cell>
        </row>
        <row r="1480">
          <cell r="A1480" t="str">
            <v>3 S 02 502 52</v>
          </cell>
          <cell r="B1480" t="str">
            <v>-</v>
          </cell>
          <cell r="C1480" t="str">
            <v>Tratam.superficial triplo com banho diluído BC</v>
          </cell>
          <cell r="D1480" t="str">
            <v>m²</v>
          </cell>
        </row>
        <row r="1481">
          <cell r="A1481" t="str">
            <v>3 S 02 510 00</v>
          </cell>
          <cell r="B1481" t="str">
            <v>-</v>
          </cell>
          <cell r="C1481" t="str">
            <v>Lama asfáltica fina (granulometrias I e II )</v>
          </cell>
          <cell r="D1481" t="str">
            <v>m²</v>
          </cell>
        </row>
        <row r="1482">
          <cell r="A1482" t="str">
            <v>3 S 02 510 01</v>
          </cell>
          <cell r="B1482" t="str">
            <v>-</v>
          </cell>
          <cell r="C1482" t="str">
            <v>Lama asfáltica grossa (granulometrias III e IV)</v>
          </cell>
          <cell r="D1482" t="str">
            <v>m²</v>
          </cell>
        </row>
        <row r="1483">
          <cell r="A1483" t="str">
            <v>3 S 02 510 50</v>
          </cell>
          <cell r="B1483" t="str">
            <v>-</v>
          </cell>
          <cell r="C1483" t="str">
            <v>Lama asfáltica fina (granulometrias I e II ) AC/BC</v>
          </cell>
          <cell r="D1483" t="str">
            <v>m²</v>
          </cell>
        </row>
        <row r="1484">
          <cell r="A1484" t="str">
            <v>3 S 02 510 51</v>
          </cell>
          <cell r="B1484" t="str">
            <v>-</v>
          </cell>
          <cell r="C1484" t="str">
            <v>Lama asfált.grossa (granulometrias III e IV)AC/BC</v>
          </cell>
          <cell r="D1484" t="str">
            <v>m²</v>
          </cell>
        </row>
        <row r="1485">
          <cell r="A1485" t="str">
            <v>3 S 02 520 00</v>
          </cell>
          <cell r="B1485" t="str">
            <v>-</v>
          </cell>
          <cell r="C1485" t="str">
            <v>Mistura areia-asfalto em betoneira</v>
          </cell>
          <cell r="D1485" t="str">
            <v>m³</v>
          </cell>
        </row>
        <row r="1486">
          <cell r="A1486" t="str">
            <v>3 S 02 520 01</v>
          </cell>
          <cell r="B1486" t="str">
            <v>-</v>
          </cell>
          <cell r="C1486" t="str">
            <v>Mistura areia-asfalto usinada a frio</v>
          </cell>
          <cell r="D1486" t="str">
            <v>m³</v>
          </cell>
        </row>
        <row r="1487">
          <cell r="A1487" t="str">
            <v>3 S 02 520 02</v>
          </cell>
          <cell r="B1487" t="str">
            <v>-</v>
          </cell>
          <cell r="C1487" t="str">
            <v>Rec.do rev. com areia asfalto a frio</v>
          </cell>
          <cell r="D1487" t="str">
            <v>m³</v>
          </cell>
        </row>
        <row r="1488">
          <cell r="A1488" t="str">
            <v>3 S 02 520 50</v>
          </cell>
          <cell r="B1488" t="str">
            <v>-</v>
          </cell>
          <cell r="C1488" t="str">
            <v>Mistura areia-asfalto em betoneira AC</v>
          </cell>
          <cell r="D1488" t="str">
            <v>m³</v>
          </cell>
        </row>
        <row r="1489">
          <cell r="A1489" t="str">
            <v>3 S 02 520 51</v>
          </cell>
          <cell r="B1489" t="str">
            <v>-</v>
          </cell>
          <cell r="C1489" t="str">
            <v>Mistura areia-asfalto usinada a frio AC</v>
          </cell>
          <cell r="D1489" t="str">
            <v>m³</v>
          </cell>
        </row>
        <row r="1490">
          <cell r="A1490" t="str">
            <v>3 S 02 521 00</v>
          </cell>
          <cell r="B1490" t="str">
            <v>-</v>
          </cell>
          <cell r="C1490" t="str">
            <v>Mistura areia-asfalto usinada a quente</v>
          </cell>
          <cell r="D1490" t="str">
            <v>m³</v>
          </cell>
        </row>
        <row r="1491">
          <cell r="A1491" t="str">
            <v>3 S 02 521 01</v>
          </cell>
          <cell r="B1491" t="str">
            <v>-</v>
          </cell>
          <cell r="C1491" t="str">
            <v>Rec. do rev. com areia asfalto a quente</v>
          </cell>
          <cell r="D1491" t="str">
            <v>m³</v>
          </cell>
        </row>
        <row r="1492">
          <cell r="A1492" t="str">
            <v>3 S 02 521 50</v>
          </cell>
          <cell r="B1492" t="str">
            <v>-</v>
          </cell>
          <cell r="C1492" t="str">
            <v>Mistura areia-asfalto usinada a quente AC</v>
          </cell>
          <cell r="D1492" t="str">
            <v>m³</v>
          </cell>
        </row>
        <row r="1493">
          <cell r="A1493" t="str">
            <v>3 S 02 530 00</v>
          </cell>
          <cell r="B1493" t="str">
            <v>-</v>
          </cell>
          <cell r="C1493" t="str">
            <v>Mistura betuminosa em betoneira</v>
          </cell>
          <cell r="D1493" t="str">
            <v>m³</v>
          </cell>
        </row>
        <row r="1494">
          <cell r="A1494" t="str">
            <v>3 S 02 530 01</v>
          </cell>
          <cell r="B1494" t="str">
            <v>-</v>
          </cell>
          <cell r="C1494" t="str">
            <v>Mistura betuminosa usinada a frio</v>
          </cell>
          <cell r="D1494" t="str">
            <v>m³</v>
          </cell>
        </row>
        <row r="1495">
          <cell r="A1495" t="str">
            <v>3 S 02 530 02</v>
          </cell>
          <cell r="B1495" t="str">
            <v>-</v>
          </cell>
          <cell r="C1495" t="str">
            <v>Rec.do rev. com mistura betuminosa a frio</v>
          </cell>
          <cell r="D1495" t="str">
            <v>m³</v>
          </cell>
        </row>
        <row r="1496">
          <cell r="A1496" t="str">
            <v>3 S 02 530 50</v>
          </cell>
          <cell r="B1496" t="str">
            <v>-</v>
          </cell>
          <cell r="C1496" t="str">
            <v>Mistura betuminosa em betoneira AC/BC</v>
          </cell>
          <cell r="D1496" t="str">
            <v>m³</v>
          </cell>
        </row>
        <row r="1497">
          <cell r="A1497" t="str">
            <v>3 S 02 530 51</v>
          </cell>
          <cell r="B1497" t="str">
            <v>-</v>
          </cell>
          <cell r="C1497" t="str">
            <v>Mistura betuminosa usinada a frio AC/BC</v>
          </cell>
          <cell r="D1497" t="str">
            <v>m³</v>
          </cell>
        </row>
        <row r="1498">
          <cell r="A1498" t="str">
            <v>3 S 02 540 00</v>
          </cell>
          <cell r="B1498" t="str">
            <v>-</v>
          </cell>
          <cell r="C1498" t="str">
            <v>Mistura betuminosa usinada a quente</v>
          </cell>
          <cell r="D1498" t="str">
            <v>m³</v>
          </cell>
        </row>
        <row r="1499">
          <cell r="A1499" t="str">
            <v>3 S 02 540 01</v>
          </cell>
          <cell r="B1499" t="str">
            <v>-</v>
          </cell>
          <cell r="C1499" t="str">
            <v>Rec.do rev.com mistura betuminosa a quente</v>
          </cell>
          <cell r="D1499" t="str">
            <v>m³</v>
          </cell>
        </row>
        <row r="1500">
          <cell r="A1500" t="str">
            <v>3 S 02 540 50</v>
          </cell>
          <cell r="B1500" t="str">
            <v>-</v>
          </cell>
          <cell r="C1500" t="str">
            <v>Mistura betuminosa usinada a quente AC/BC</v>
          </cell>
          <cell r="D1500" t="str">
            <v>m³</v>
          </cell>
        </row>
        <row r="1501">
          <cell r="A1501" t="str">
            <v>3 S 02 601 00</v>
          </cell>
          <cell r="B1501" t="str">
            <v>-</v>
          </cell>
          <cell r="C1501" t="str">
            <v>Recomposição de placa de concreto</v>
          </cell>
          <cell r="D1501" t="str">
            <v>m³</v>
          </cell>
        </row>
        <row r="1502">
          <cell r="A1502" t="str">
            <v>3 S 02 601 50</v>
          </cell>
          <cell r="B1502" t="str">
            <v>-</v>
          </cell>
          <cell r="C1502" t="str">
            <v>Recomposição de placa de concreto AC/BC</v>
          </cell>
          <cell r="D1502" t="str">
            <v>m³</v>
          </cell>
        </row>
        <row r="1503">
          <cell r="A1503" t="str">
            <v>3 S 02 900 00</v>
          </cell>
          <cell r="B1503" t="str">
            <v>-</v>
          </cell>
          <cell r="C1503" t="str">
            <v>Remoção mecanizada de revestimento betuminoso</v>
          </cell>
          <cell r="D1503" t="str">
            <v>m³</v>
          </cell>
          <cell r="H1503" t="str">
            <v>DNER-ES-321/97</v>
          </cell>
        </row>
        <row r="1504">
          <cell r="A1504" t="str">
            <v>3 S 02 901 00</v>
          </cell>
          <cell r="B1504" t="str">
            <v>-</v>
          </cell>
          <cell r="C1504" t="str">
            <v>Remoção manual de revestimento betuminoso</v>
          </cell>
          <cell r="D1504" t="str">
            <v>m³</v>
          </cell>
          <cell r="H1504" t="str">
            <v>DNER-ES-321/97</v>
          </cell>
        </row>
        <row r="1505">
          <cell r="A1505" t="str">
            <v>3 S 02 902 00</v>
          </cell>
          <cell r="B1505" t="str">
            <v>-</v>
          </cell>
          <cell r="C1505" t="str">
            <v>Remoção mecanizada da camada granular do pavimento</v>
          </cell>
          <cell r="D1505" t="str">
            <v>m³</v>
          </cell>
          <cell r="H1505" t="str">
            <v>DNER-ES-321/97</v>
          </cell>
        </row>
        <row r="1506">
          <cell r="A1506" t="str">
            <v>3 S 02 903 00</v>
          </cell>
          <cell r="B1506" t="str">
            <v>-</v>
          </cell>
          <cell r="C1506" t="str">
            <v>Remoção manual da camada granular do pavimento</v>
          </cell>
          <cell r="D1506" t="str">
            <v>m³</v>
          </cell>
          <cell r="H1506" t="str">
            <v>DNER-ES-321/97</v>
          </cell>
        </row>
        <row r="1507">
          <cell r="A1507" t="str">
            <v>3 S 02 999 00</v>
          </cell>
          <cell r="B1507" t="str">
            <v>-</v>
          </cell>
          <cell r="C1507" t="str">
            <v>Peneiramento</v>
          </cell>
          <cell r="D1507" t="str">
            <v>m³</v>
          </cell>
        </row>
        <row r="1508">
          <cell r="A1508" t="str">
            <v>3 S 03 310 00</v>
          </cell>
          <cell r="B1508" t="str">
            <v>-</v>
          </cell>
          <cell r="C1508" t="str">
            <v>Concreto ciclópico</v>
          </cell>
          <cell r="D1508" t="str">
            <v>m³</v>
          </cell>
        </row>
        <row r="1509">
          <cell r="A1509" t="str">
            <v>3 S 03 310 50</v>
          </cell>
          <cell r="B1509" t="str">
            <v>-</v>
          </cell>
          <cell r="C1509" t="str">
            <v>Concreto ciclópico AC/BC/PC</v>
          </cell>
          <cell r="D1509" t="str">
            <v>m³</v>
          </cell>
        </row>
        <row r="1510">
          <cell r="A1510" t="str">
            <v>3 S 03 329 00</v>
          </cell>
          <cell r="B1510" t="str">
            <v>-</v>
          </cell>
          <cell r="C1510" t="str">
            <v>Concreto de cimento (confecção e lançamento)</v>
          </cell>
          <cell r="D1510" t="str">
            <v>m³</v>
          </cell>
        </row>
        <row r="1511">
          <cell r="A1511" t="str">
            <v>3 S 03 329 01</v>
          </cell>
          <cell r="B1511" t="str">
            <v>-</v>
          </cell>
          <cell r="C1511" t="str">
            <v>Concreto de cimento(confecção manual e lançamento)</v>
          </cell>
          <cell r="D1511" t="str">
            <v>m³</v>
          </cell>
        </row>
        <row r="1512">
          <cell r="A1512" t="str">
            <v>3 S 03 329 50</v>
          </cell>
          <cell r="B1512" t="str">
            <v>-</v>
          </cell>
          <cell r="C1512" t="str">
            <v>Concreto de cimento (confecção e lançamento) AC/BC</v>
          </cell>
          <cell r="D1512" t="str">
            <v>m³</v>
          </cell>
        </row>
        <row r="1513">
          <cell r="A1513" t="str">
            <v>3 S 03 329 51</v>
          </cell>
          <cell r="B1513" t="str">
            <v>-</v>
          </cell>
          <cell r="C1513" t="str">
            <v>Concr.de cimento (conf.manual lançamento) AC/BC</v>
          </cell>
          <cell r="D1513" t="str">
            <v>m³</v>
          </cell>
        </row>
        <row r="1514">
          <cell r="A1514" t="str">
            <v>3 S 03 340 02</v>
          </cell>
          <cell r="B1514" t="str">
            <v>-</v>
          </cell>
          <cell r="C1514" t="str">
            <v>Argamassa cimento areia 1-6</v>
          </cell>
          <cell r="D1514" t="str">
            <v>m³</v>
          </cell>
        </row>
        <row r="1515">
          <cell r="A1515" t="str">
            <v>3 S 03 340 03</v>
          </cell>
          <cell r="B1515" t="str">
            <v>-</v>
          </cell>
          <cell r="C1515" t="str">
            <v>Argamassa cimento solo 1:10</v>
          </cell>
          <cell r="D1515" t="str">
            <v>m³</v>
          </cell>
        </row>
        <row r="1516">
          <cell r="A1516" t="str">
            <v>3 S 03 340 52</v>
          </cell>
          <cell r="B1516" t="str">
            <v>-</v>
          </cell>
          <cell r="C1516" t="str">
            <v>Argamassa cimento areia 1-6 AC</v>
          </cell>
          <cell r="D1516" t="str">
            <v>m³</v>
          </cell>
        </row>
        <row r="1517">
          <cell r="A1517" t="str">
            <v>3 S 03 353 00</v>
          </cell>
          <cell r="B1517" t="str">
            <v>-</v>
          </cell>
          <cell r="C1517" t="str">
            <v>Dobragem e colocação de armadura</v>
          </cell>
          <cell r="D1517" t="str">
            <v>Kg</v>
          </cell>
        </row>
        <row r="1518">
          <cell r="A1518" t="str">
            <v>3 S 03 370 00</v>
          </cell>
          <cell r="B1518" t="str">
            <v>-</v>
          </cell>
          <cell r="C1518" t="str">
            <v>Forma comum de madeira</v>
          </cell>
          <cell r="D1518" t="str">
            <v>m²</v>
          </cell>
        </row>
        <row r="1519">
          <cell r="A1519" t="str">
            <v>3 S 03 940 01</v>
          </cell>
          <cell r="B1519" t="str">
            <v>-</v>
          </cell>
          <cell r="C1519" t="str">
            <v>Reaterro e compactação p/ bueiro</v>
          </cell>
          <cell r="D1519" t="str">
            <v>m³</v>
          </cell>
        </row>
        <row r="1520">
          <cell r="A1520" t="str">
            <v>3 S 03 940 02</v>
          </cell>
          <cell r="B1520" t="str">
            <v>-</v>
          </cell>
          <cell r="C1520" t="str">
            <v>Reaterro apiloado</v>
          </cell>
          <cell r="D1520" t="str">
            <v>m³</v>
          </cell>
        </row>
        <row r="1521">
          <cell r="A1521" t="str">
            <v>3 S 03 950 00</v>
          </cell>
          <cell r="B1521" t="str">
            <v>-</v>
          </cell>
          <cell r="C1521" t="str">
            <v>Limpeza de ponte</v>
          </cell>
          <cell r="D1521" t="str">
            <v>m</v>
          </cell>
        </row>
        <row r="1522">
          <cell r="A1522" t="str">
            <v>3 S 04 000 00</v>
          </cell>
          <cell r="B1522" t="str">
            <v>-</v>
          </cell>
          <cell r="C1522" t="str">
            <v>Escavação manual em material de 1a categoria</v>
          </cell>
          <cell r="D1522" t="str">
            <v>m³</v>
          </cell>
        </row>
        <row r="1523">
          <cell r="A1523" t="str">
            <v>3 S 04 000 01</v>
          </cell>
          <cell r="B1523" t="str">
            <v>-</v>
          </cell>
          <cell r="C1523" t="str">
            <v>Escavação manual em material de 2a categoria</v>
          </cell>
          <cell r="D1523" t="str">
            <v>m³</v>
          </cell>
        </row>
        <row r="1524">
          <cell r="A1524" t="str">
            <v>3 S 04 001 00</v>
          </cell>
          <cell r="B1524" t="str">
            <v>-</v>
          </cell>
          <cell r="C1524" t="str">
            <v>Escavação mecaniz. de vala em mater. de 1a cat.</v>
          </cell>
          <cell r="D1524" t="str">
            <v>m³</v>
          </cell>
        </row>
        <row r="1525">
          <cell r="A1525" t="str">
            <v>3 S 04 010 00</v>
          </cell>
          <cell r="B1525" t="str">
            <v>-</v>
          </cell>
          <cell r="C1525" t="str">
            <v>Escavação mecaniz.de vala em material de 2a cat.</v>
          </cell>
          <cell r="D1525" t="str">
            <v>m³</v>
          </cell>
        </row>
        <row r="1526">
          <cell r="A1526" t="str">
            <v>3 S 04 020 00</v>
          </cell>
          <cell r="B1526" t="str">
            <v>-</v>
          </cell>
          <cell r="C1526" t="str">
            <v>Escavação e carga de material de 3a cat. em valas</v>
          </cell>
          <cell r="D1526" t="str">
            <v>m³</v>
          </cell>
        </row>
        <row r="1527">
          <cell r="A1527" t="str">
            <v>3 S 04 300 16</v>
          </cell>
          <cell r="B1527" t="str">
            <v>-</v>
          </cell>
          <cell r="C1527" t="str">
            <v>Bueiro met. chapa múltipla D=1,60m galv.</v>
          </cell>
          <cell r="D1527" t="str">
            <v>m</v>
          </cell>
        </row>
        <row r="1528">
          <cell r="A1528" t="str">
            <v>3 S 04 300 20</v>
          </cell>
          <cell r="B1528" t="str">
            <v>-</v>
          </cell>
          <cell r="C1528" t="str">
            <v>Bueiro met. chapa múltipla D=2,00m galv.</v>
          </cell>
          <cell r="D1528" t="str">
            <v>m</v>
          </cell>
        </row>
        <row r="1529">
          <cell r="A1529" t="str">
            <v>3 S 04 300 66</v>
          </cell>
          <cell r="B1529" t="str">
            <v>-</v>
          </cell>
          <cell r="C1529" t="str">
            <v>Bueiro met. chapa múltipla D=1,60m galvan. BC</v>
          </cell>
          <cell r="D1529" t="str">
            <v>m</v>
          </cell>
        </row>
        <row r="1530">
          <cell r="A1530" t="str">
            <v>3 S 04 300 70</v>
          </cell>
          <cell r="B1530" t="str">
            <v>-</v>
          </cell>
          <cell r="C1530" t="str">
            <v>Bueiro met. chapa múltipla D=2,00m galvan. BC</v>
          </cell>
          <cell r="D1530" t="str">
            <v>m</v>
          </cell>
        </row>
        <row r="1531">
          <cell r="A1531" t="str">
            <v>3 S 04 301 16</v>
          </cell>
          <cell r="B1531" t="str">
            <v>-</v>
          </cell>
          <cell r="C1531" t="str">
            <v>Bueiro met.chapas múlt. D=1,60 m rev. epoxy</v>
          </cell>
          <cell r="D1531" t="str">
            <v>m</v>
          </cell>
        </row>
        <row r="1532">
          <cell r="A1532" t="str">
            <v>3 S 04 301 20</v>
          </cell>
          <cell r="B1532" t="str">
            <v>-</v>
          </cell>
          <cell r="C1532" t="str">
            <v>Bueiro met. chapas múlt. D=2,00 m rev. epoxy</v>
          </cell>
          <cell r="D1532" t="str">
            <v>m</v>
          </cell>
        </row>
        <row r="1533">
          <cell r="A1533" t="str">
            <v>3 S 04 301 66</v>
          </cell>
          <cell r="B1533" t="str">
            <v>-</v>
          </cell>
          <cell r="C1533" t="str">
            <v>Bueiro met. chapas múlt. D=1,60 m rev. Epoxy BC</v>
          </cell>
          <cell r="D1533" t="str">
            <v>m</v>
          </cell>
        </row>
        <row r="1534">
          <cell r="A1534" t="str">
            <v>3 S 04 301 70</v>
          </cell>
          <cell r="B1534" t="str">
            <v>-</v>
          </cell>
          <cell r="C1534" t="str">
            <v>Bueiro met. chapas múlt. D=2,00 m rev. epoxy BC</v>
          </cell>
          <cell r="D1534" t="str">
            <v>m</v>
          </cell>
        </row>
        <row r="1535">
          <cell r="A1535" t="str">
            <v>3 S 04 310 12</v>
          </cell>
          <cell r="B1535" t="str">
            <v>-</v>
          </cell>
          <cell r="C1535" t="str">
            <v>Bueiro met. s/interrupção tráf. D=1,20 m galv.</v>
          </cell>
          <cell r="D1535" t="str">
            <v>m</v>
          </cell>
        </row>
        <row r="1536">
          <cell r="A1536" t="str">
            <v>3 S 04 310 16</v>
          </cell>
          <cell r="B1536" t="str">
            <v>-</v>
          </cell>
          <cell r="C1536" t="str">
            <v>Bueiro met. s/interrupção tráf. D=1,60 m galv.</v>
          </cell>
          <cell r="D1536" t="str">
            <v>m</v>
          </cell>
        </row>
        <row r="1537">
          <cell r="A1537" t="str">
            <v>3 S 04 310 20</v>
          </cell>
          <cell r="B1537" t="str">
            <v>-</v>
          </cell>
          <cell r="C1537" t="str">
            <v>Bueiro met. s/interrupção tráf. D=2,00 m galv.</v>
          </cell>
          <cell r="D1537" t="str">
            <v>m</v>
          </cell>
        </row>
        <row r="1538">
          <cell r="A1538" t="str">
            <v>3 S 04 311 12</v>
          </cell>
          <cell r="B1538" t="str">
            <v>-</v>
          </cell>
          <cell r="C1538" t="str">
            <v>Bueiro met.s/interrupção tráf. D=1,20 m rev. epoxy</v>
          </cell>
          <cell r="D1538" t="str">
            <v>m</v>
          </cell>
        </row>
        <row r="1539">
          <cell r="A1539" t="str">
            <v>3 S 04 311 16</v>
          </cell>
          <cell r="B1539" t="str">
            <v>-</v>
          </cell>
          <cell r="C1539" t="str">
            <v>Bueiro met.s/interrupção tráf. D=1,60 m rev. epoxy</v>
          </cell>
          <cell r="D1539" t="str">
            <v>m</v>
          </cell>
        </row>
        <row r="1540">
          <cell r="A1540" t="str">
            <v>3 S 04 311 20</v>
          </cell>
          <cell r="B1540" t="str">
            <v>-</v>
          </cell>
          <cell r="C1540" t="str">
            <v>Bueiro met.s/interrupção tráf. D=2,00 m rev. epoxy</v>
          </cell>
          <cell r="D1540" t="str">
            <v>m</v>
          </cell>
        </row>
        <row r="1541">
          <cell r="A1541" t="str">
            <v>3 S 04 590 00</v>
          </cell>
          <cell r="B1541" t="str">
            <v>-</v>
          </cell>
          <cell r="C1541" t="str">
            <v>Assentamento de dreno profundo</v>
          </cell>
          <cell r="D1541" t="str">
            <v>m</v>
          </cell>
        </row>
        <row r="1542">
          <cell r="A1542" t="str">
            <v>3 S 04 590 50</v>
          </cell>
          <cell r="B1542" t="str">
            <v>-</v>
          </cell>
          <cell r="C1542" t="str">
            <v>Assentamento de dreno profundo AC/BC</v>
          </cell>
          <cell r="D1542" t="str">
            <v>m</v>
          </cell>
        </row>
        <row r="1543">
          <cell r="A1543" t="str">
            <v>3 S 04 999 08</v>
          </cell>
          <cell r="B1543" t="str">
            <v>-</v>
          </cell>
          <cell r="C1543" t="str">
            <v>Selo de argila apiloado com solo local</v>
          </cell>
          <cell r="D1543" t="str">
            <v>m³</v>
          </cell>
        </row>
        <row r="1544">
          <cell r="A1544" t="str">
            <v>3 S 05 000 00</v>
          </cell>
          <cell r="B1544" t="str">
            <v>-</v>
          </cell>
          <cell r="C1544" t="str">
            <v>Enrocamento de pedra arrumada</v>
          </cell>
          <cell r="D1544" t="str">
            <v>m³</v>
          </cell>
        </row>
        <row r="1545">
          <cell r="A1545" t="str">
            <v>3 S 05 001 00</v>
          </cell>
          <cell r="B1545" t="str">
            <v>-</v>
          </cell>
          <cell r="C1545" t="str">
            <v>Enrocamento de pedra jogada</v>
          </cell>
          <cell r="D1545" t="str">
            <v>m³</v>
          </cell>
        </row>
        <row r="1546">
          <cell r="A1546" t="str">
            <v>3 S 05 101 01</v>
          </cell>
          <cell r="B1546" t="str">
            <v>-</v>
          </cell>
          <cell r="C1546" t="str">
            <v>Revestimento vegetal com mudas</v>
          </cell>
          <cell r="D1546" t="str">
            <v>m²</v>
          </cell>
        </row>
        <row r="1547">
          <cell r="A1547" t="str">
            <v>3 S 05 101 02</v>
          </cell>
          <cell r="B1547" t="str">
            <v>-</v>
          </cell>
          <cell r="C1547" t="str">
            <v>Revestimento vegetal com grama em leivas</v>
          </cell>
          <cell r="D1547" t="str">
            <v>m²</v>
          </cell>
        </row>
        <row r="1548">
          <cell r="A1548" t="str">
            <v>3 S 08 001 00</v>
          </cell>
          <cell r="B1548" t="str">
            <v>-</v>
          </cell>
          <cell r="C1548" t="str">
            <v>Reconformação da plataforma</v>
          </cell>
          <cell r="D1548" t="str">
            <v>ha</v>
          </cell>
        </row>
        <row r="1549">
          <cell r="A1549" t="str">
            <v>3 S 08 100 00</v>
          </cell>
          <cell r="B1549" t="str">
            <v>-</v>
          </cell>
          <cell r="C1549" t="str">
            <v>Tapa buraco</v>
          </cell>
          <cell r="D1549" t="str">
            <v>m³</v>
          </cell>
        </row>
        <row r="1550">
          <cell r="A1550" t="str">
            <v>3 S 08 101 01</v>
          </cell>
          <cell r="B1550" t="str">
            <v>-</v>
          </cell>
          <cell r="C1550" t="str">
            <v>Remendo profundo com demolição manual</v>
          </cell>
          <cell r="D1550" t="str">
            <v>m³</v>
          </cell>
        </row>
        <row r="1551">
          <cell r="A1551" t="str">
            <v>3 S 08 101 02</v>
          </cell>
          <cell r="B1551" t="str">
            <v>-</v>
          </cell>
          <cell r="C1551" t="str">
            <v>Remendo profundo com demolição mecanizada</v>
          </cell>
          <cell r="D1551" t="str">
            <v>m³</v>
          </cell>
        </row>
        <row r="1552">
          <cell r="A1552" t="str">
            <v>3 S 08 102 00</v>
          </cell>
          <cell r="B1552" t="str">
            <v>-</v>
          </cell>
          <cell r="C1552" t="str">
            <v>Limpeza ench. juntas pav. concr. a quente (consv)</v>
          </cell>
          <cell r="D1552" t="str">
            <v>m</v>
          </cell>
        </row>
        <row r="1553">
          <cell r="A1553" t="str">
            <v>3 S 08 102 01</v>
          </cell>
          <cell r="B1553" t="str">
            <v>-</v>
          </cell>
          <cell r="C1553" t="str">
            <v>Limpeza ench. juntas pav. concr. a frio (consv)</v>
          </cell>
          <cell r="D1553" t="str">
            <v>m</v>
          </cell>
        </row>
        <row r="1554">
          <cell r="A1554" t="str">
            <v>3 S 08 102 51</v>
          </cell>
          <cell r="B1554" t="str">
            <v>-</v>
          </cell>
          <cell r="C1554" t="str">
            <v>Limpeza ench.juntas pav.concr.a frio(consv) AC</v>
          </cell>
          <cell r="D1554" t="str">
            <v>m</v>
          </cell>
        </row>
        <row r="1555">
          <cell r="A1555" t="str">
            <v>3 S 08 103 00</v>
          </cell>
          <cell r="B1555" t="str">
            <v>-</v>
          </cell>
          <cell r="C1555" t="str">
            <v>Selagem de trinca</v>
          </cell>
          <cell r="D1555" t="str">
            <v>I</v>
          </cell>
        </row>
        <row r="1556">
          <cell r="A1556" t="str">
            <v>3 S 08 103 50</v>
          </cell>
          <cell r="B1556" t="str">
            <v>-</v>
          </cell>
          <cell r="C1556" t="str">
            <v>Selagem de trinca AC</v>
          </cell>
          <cell r="D1556" t="str">
            <v>I</v>
          </cell>
        </row>
        <row r="1557">
          <cell r="A1557" t="str">
            <v>3 S 08 104 01</v>
          </cell>
          <cell r="B1557" t="str">
            <v>-</v>
          </cell>
          <cell r="C1557" t="str">
            <v>Combate à exsudação com areia</v>
          </cell>
          <cell r="D1557" t="str">
            <v>m²</v>
          </cell>
        </row>
        <row r="1558">
          <cell r="A1558" t="str">
            <v>3 S 08 104 02</v>
          </cell>
          <cell r="B1558" t="str">
            <v>-</v>
          </cell>
          <cell r="C1558" t="str">
            <v>Combate à exsudação com pedrisco</v>
          </cell>
          <cell r="D1558" t="str">
            <v>m²</v>
          </cell>
        </row>
        <row r="1559">
          <cell r="A1559" t="str">
            <v>3 S 08 104 51</v>
          </cell>
          <cell r="B1559" t="str">
            <v>-</v>
          </cell>
          <cell r="C1559" t="str">
            <v>Combate à exsudação com areia AC</v>
          </cell>
          <cell r="D1559" t="str">
            <v>m²</v>
          </cell>
        </row>
        <row r="1560">
          <cell r="A1560" t="str">
            <v>3 S 08 104 52</v>
          </cell>
          <cell r="B1560" t="str">
            <v>-</v>
          </cell>
          <cell r="C1560" t="str">
            <v>Combate à exsudação com pedrisco BC</v>
          </cell>
          <cell r="D1560" t="str">
            <v>m²</v>
          </cell>
        </row>
        <row r="1561">
          <cell r="A1561" t="str">
            <v>3 S 08 109 00</v>
          </cell>
          <cell r="B1561" t="str">
            <v>-</v>
          </cell>
          <cell r="C1561" t="str">
            <v>Correção de defeitos com mistura betuminosa</v>
          </cell>
          <cell r="D1561" t="str">
            <v>m³</v>
          </cell>
        </row>
        <row r="1562">
          <cell r="A1562" t="str">
            <v>3 S 08 109 12</v>
          </cell>
          <cell r="B1562" t="str">
            <v>-</v>
          </cell>
          <cell r="C1562" t="str">
            <v>Correção de defeitos por fresagem descontínua</v>
          </cell>
          <cell r="D1562" t="str">
            <v>m³</v>
          </cell>
        </row>
        <row r="1563">
          <cell r="A1563" t="str">
            <v>3 S 08 110 00</v>
          </cell>
          <cell r="B1563" t="str">
            <v>-</v>
          </cell>
          <cell r="C1563" t="str">
            <v>Correção de defeitos por penetração</v>
          </cell>
          <cell r="D1563" t="str">
            <v>m²</v>
          </cell>
        </row>
        <row r="1564">
          <cell r="A1564" t="str">
            <v>3 S 08 110 50</v>
          </cell>
          <cell r="B1564" t="str">
            <v>-</v>
          </cell>
          <cell r="C1564" t="str">
            <v>Correção de defeitos por penetração BC</v>
          </cell>
          <cell r="D1564" t="str">
            <v>m²</v>
          </cell>
        </row>
        <row r="1565">
          <cell r="A1565" t="str">
            <v>3 S 08 200 00</v>
          </cell>
          <cell r="B1565" t="str">
            <v>-</v>
          </cell>
          <cell r="C1565" t="str">
            <v>Recomp. de guarda corpo</v>
          </cell>
          <cell r="D1565" t="str">
            <v>m</v>
          </cell>
        </row>
        <row r="1566">
          <cell r="A1566" t="str">
            <v>3 S 08 200 01</v>
          </cell>
          <cell r="B1566" t="str">
            <v>-</v>
          </cell>
          <cell r="C1566" t="str">
            <v>Recomposição de sarjeta em alvenaria de tijolo</v>
          </cell>
          <cell r="D1566" t="str">
            <v>m²</v>
          </cell>
        </row>
        <row r="1567">
          <cell r="A1567" t="str">
            <v>3 S 08 200 50</v>
          </cell>
          <cell r="B1567" t="str">
            <v>-</v>
          </cell>
          <cell r="C1567" t="str">
            <v>Recomp. de guarda corpo AC/BC</v>
          </cell>
          <cell r="D1567" t="str">
            <v>m</v>
          </cell>
        </row>
        <row r="1568">
          <cell r="A1568" t="str">
            <v>3 S 08 200 51</v>
          </cell>
          <cell r="B1568" t="str">
            <v>-</v>
          </cell>
          <cell r="C1568" t="str">
            <v>Recomp.de sarjeta em alvenaria de tijolo AC</v>
          </cell>
          <cell r="D1568" t="str">
            <v>m²</v>
          </cell>
        </row>
        <row r="1569">
          <cell r="A1569" t="str">
            <v>3 S 08 300 01</v>
          </cell>
          <cell r="B1569" t="str">
            <v>-</v>
          </cell>
          <cell r="C1569" t="str">
            <v>Limpeza de sarjeta e meio fio</v>
          </cell>
          <cell r="D1569" t="str">
            <v>m</v>
          </cell>
        </row>
        <row r="1570">
          <cell r="A1570" t="str">
            <v>3 S 08 301 01</v>
          </cell>
          <cell r="B1570" t="str">
            <v>-</v>
          </cell>
          <cell r="C1570" t="str">
            <v>Limpeza de valeta de corte</v>
          </cell>
          <cell r="D1570" t="str">
            <v>m</v>
          </cell>
        </row>
        <row r="1571">
          <cell r="A1571" t="str">
            <v>3 S 08 301 02</v>
          </cell>
          <cell r="B1571" t="str">
            <v>-</v>
          </cell>
          <cell r="C1571" t="str">
            <v>Limpeza de vala de drenagem</v>
          </cell>
          <cell r="D1571" t="str">
            <v>m</v>
          </cell>
        </row>
        <row r="1572">
          <cell r="A1572" t="str">
            <v>3 S 08 301 03</v>
          </cell>
          <cell r="B1572" t="str">
            <v>-</v>
          </cell>
          <cell r="C1572" t="str">
            <v>Limpeza de descida d'água</v>
          </cell>
          <cell r="D1572" t="str">
            <v>m</v>
          </cell>
        </row>
        <row r="1573">
          <cell r="A1573" t="str">
            <v>3 S 08 302 01</v>
          </cell>
          <cell r="B1573" t="str">
            <v>-</v>
          </cell>
          <cell r="C1573" t="str">
            <v>Limpeza de bueiro</v>
          </cell>
          <cell r="D1573" t="str">
            <v>m³</v>
          </cell>
        </row>
        <row r="1574">
          <cell r="A1574" t="str">
            <v>3 S 08 302 02</v>
          </cell>
          <cell r="B1574" t="str">
            <v>-</v>
          </cell>
          <cell r="C1574" t="str">
            <v>Desobstrução de bueiro</v>
          </cell>
          <cell r="D1574" t="str">
            <v>m³</v>
          </cell>
        </row>
        <row r="1575">
          <cell r="A1575" t="str">
            <v>3 S 08 302 03</v>
          </cell>
          <cell r="B1575" t="str">
            <v>-</v>
          </cell>
          <cell r="C1575" t="str">
            <v>Assentamento de tubo D=0,60 m</v>
          </cell>
          <cell r="D1575" t="str">
            <v>m</v>
          </cell>
        </row>
        <row r="1576">
          <cell r="A1576" t="str">
            <v>3 S 08 302 04</v>
          </cell>
          <cell r="B1576" t="str">
            <v>-</v>
          </cell>
          <cell r="C1576" t="str">
            <v>Assentamento de tubo D=0,80 m</v>
          </cell>
          <cell r="D1576" t="str">
            <v>m</v>
          </cell>
        </row>
        <row r="1577">
          <cell r="A1577" t="str">
            <v>3 S 08 302 05</v>
          </cell>
          <cell r="B1577" t="str">
            <v>-</v>
          </cell>
          <cell r="C1577" t="str">
            <v>Assentamento de tubo D=1,0 m</v>
          </cell>
          <cell r="D1577" t="str">
            <v>m</v>
          </cell>
        </row>
        <row r="1578">
          <cell r="A1578" t="str">
            <v>3 S 08 302 06</v>
          </cell>
          <cell r="B1578" t="str">
            <v>-</v>
          </cell>
          <cell r="C1578" t="str">
            <v>Assentamento de tubo D=1,20 m</v>
          </cell>
          <cell r="D1578" t="str">
            <v>m</v>
          </cell>
        </row>
        <row r="1579">
          <cell r="A1579" t="str">
            <v>3 S 08 302 53</v>
          </cell>
          <cell r="B1579" t="str">
            <v>-</v>
          </cell>
          <cell r="C1579" t="str">
            <v>Assentamento de tubo D=0,60 m AC/BC</v>
          </cell>
          <cell r="D1579" t="str">
            <v>m</v>
          </cell>
        </row>
        <row r="1580">
          <cell r="A1580" t="str">
            <v>3 S 08 302 54</v>
          </cell>
          <cell r="B1580" t="str">
            <v>-</v>
          </cell>
          <cell r="C1580" t="str">
            <v>Assentamento de tubo D=0,80 m AC/BC</v>
          </cell>
          <cell r="D1580" t="str">
            <v>m</v>
          </cell>
        </row>
        <row r="1581">
          <cell r="A1581" t="str">
            <v>3 S 08 302 55</v>
          </cell>
          <cell r="B1581" t="str">
            <v>-</v>
          </cell>
          <cell r="C1581" t="str">
            <v>Assentamento de tubo D=1,0 m AC/BC</v>
          </cell>
          <cell r="D1581" t="str">
            <v>m</v>
          </cell>
        </row>
        <row r="1582">
          <cell r="A1582" t="str">
            <v>3 S 08 302 56</v>
          </cell>
          <cell r="B1582" t="str">
            <v>-</v>
          </cell>
          <cell r="C1582" t="str">
            <v>Assentamento de tubo D=1,20 m AC/BC</v>
          </cell>
          <cell r="D1582" t="str">
            <v>m</v>
          </cell>
        </row>
        <row r="1583">
          <cell r="A1583" t="str">
            <v>3 S 08 400 00</v>
          </cell>
          <cell r="B1583" t="str">
            <v>-</v>
          </cell>
          <cell r="C1583" t="str">
            <v>Limpeza de placa de sinalização</v>
          </cell>
          <cell r="D1583" t="str">
            <v>m²</v>
          </cell>
        </row>
        <row r="1584">
          <cell r="A1584" t="str">
            <v>3 S 08 400 01</v>
          </cell>
          <cell r="B1584" t="str">
            <v>-</v>
          </cell>
          <cell r="C1584" t="str">
            <v>Recomposição placa de sinalização</v>
          </cell>
          <cell r="D1584" t="str">
            <v>m²</v>
          </cell>
        </row>
        <row r="1585">
          <cell r="A1585" t="str">
            <v>3 S 08 400 02</v>
          </cell>
          <cell r="B1585" t="str">
            <v>-</v>
          </cell>
          <cell r="C1585" t="str">
            <v>Substituição de balizador</v>
          </cell>
          <cell r="D1585" t="str">
            <v>und</v>
          </cell>
        </row>
        <row r="1586">
          <cell r="A1586" t="str">
            <v>3 S 08 400 52</v>
          </cell>
          <cell r="B1586" t="str">
            <v>-</v>
          </cell>
          <cell r="C1586" t="str">
            <v>Substituição de balizador AC/BC</v>
          </cell>
          <cell r="D1586" t="str">
            <v>und</v>
          </cell>
        </row>
        <row r="1587">
          <cell r="A1587" t="str">
            <v>3 S 08 401 00</v>
          </cell>
          <cell r="B1587" t="str">
            <v>-</v>
          </cell>
          <cell r="C1587" t="str">
            <v>Recomposição de defensa metálica</v>
          </cell>
          <cell r="D1587" t="str">
            <v>m</v>
          </cell>
        </row>
        <row r="1588">
          <cell r="A1588" t="str">
            <v>3 S 08 402 00</v>
          </cell>
          <cell r="B1588" t="str">
            <v>-</v>
          </cell>
          <cell r="C1588" t="str">
            <v>Caiação</v>
          </cell>
          <cell r="D1588" t="str">
            <v>m²</v>
          </cell>
        </row>
        <row r="1589">
          <cell r="A1589" t="str">
            <v>3 S 08 403 00</v>
          </cell>
          <cell r="B1589" t="str">
            <v>-</v>
          </cell>
          <cell r="C1589" t="str">
            <v>Renovação manual de sinalização horizontal</v>
          </cell>
          <cell r="D1589" t="str">
            <v>m²</v>
          </cell>
        </row>
        <row r="1590">
          <cell r="A1590" t="str">
            <v>3 S 08 404 00</v>
          </cell>
          <cell r="B1590" t="str">
            <v>-</v>
          </cell>
          <cell r="C1590" t="str">
            <v>Recomp. tot. cerca c/ mourão de conc. secção quad.</v>
          </cell>
          <cell r="D1590" t="str">
            <v>m</v>
          </cell>
        </row>
        <row r="1591">
          <cell r="A1591" t="str">
            <v>3 S 08 404 01</v>
          </cell>
          <cell r="B1591" t="str">
            <v>-</v>
          </cell>
          <cell r="C1591" t="str">
            <v>Recomp. parc. cerca de conc. seção quad. - mourão</v>
          </cell>
          <cell r="D1591" t="str">
            <v>m</v>
          </cell>
        </row>
        <row r="1592">
          <cell r="A1592" t="str">
            <v>3 S 08 404 02</v>
          </cell>
          <cell r="B1592" t="str">
            <v>-</v>
          </cell>
          <cell r="C1592" t="str">
            <v>Recomp. parc. cerca c/ mourão de concr.-arame</v>
          </cell>
          <cell r="D1592" t="str">
            <v>m</v>
          </cell>
        </row>
        <row r="1593">
          <cell r="A1593" t="str">
            <v>3 S 08 404 03</v>
          </cell>
          <cell r="B1593" t="str">
            <v>-</v>
          </cell>
          <cell r="C1593" t="str">
            <v>Recomp. tot. cerca c/ mourão concr. seção triang.</v>
          </cell>
          <cell r="D1593" t="str">
            <v>m</v>
          </cell>
        </row>
        <row r="1594">
          <cell r="A1594" t="str">
            <v>3 S 08 404 04</v>
          </cell>
          <cell r="B1594" t="str">
            <v>-</v>
          </cell>
          <cell r="C1594" t="str">
            <v>Recomp. parc. cerca c/ mourão concr. seção triang.</v>
          </cell>
          <cell r="D1594" t="str">
            <v>m</v>
          </cell>
        </row>
        <row r="1595">
          <cell r="A1595" t="str">
            <v>3 S 08 404 50</v>
          </cell>
          <cell r="B1595" t="str">
            <v>-</v>
          </cell>
          <cell r="C1595" t="str">
            <v>Recomp.tot.cerca c/mourão conc.seção quad. AC/BC</v>
          </cell>
          <cell r="D1595" t="str">
            <v>m</v>
          </cell>
        </row>
        <row r="1596">
          <cell r="A1596" t="str">
            <v>3 S 08 404 51</v>
          </cell>
          <cell r="B1596" t="str">
            <v>-</v>
          </cell>
          <cell r="C1596" t="str">
            <v>Recomp.parc.cerca mourão conc.seção quadrada AC/BC</v>
          </cell>
          <cell r="D1596" t="str">
            <v>m</v>
          </cell>
        </row>
        <row r="1597">
          <cell r="A1597" t="str">
            <v>3 S 08 404 53</v>
          </cell>
          <cell r="B1597" t="str">
            <v>-</v>
          </cell>
          <cell r="C1597" t="str">
            <v>Recomp.tot.cerca c/mourão conc.seção triang. AC/BC</v>
          </cell>
          <cell r="D1597" t="str">
            <v>m</v>
          </cell>
        </row>
        <row r="1598">
          <cell r="A1598" t="str">
            <v>3 S 08 404 54</v>
          </cell>
          <cell r="B1598" t="str">
            <v>-</v>
          </cell>
          <cell r="C1598" t="str">
            <v>Recomp.parc.cerca c/mourão conc.seção triang.AC/BC</v>
          </cell>
          <cell r="D1598" t="str">
            <v>m</v>
          </cell>
        </row>
        <row r="1599">
          <cell r="A1599" t="str">
            <v>3 S 08 414 00</v>
          </cell>
          <cell r="B1599" t="str">
            <v>-</v>
          </cell>
          <cell r="C1599" t="str">
            <v>Recomposição total de cerca com mourão de madeira</v>
          </cell>
          <cell r="D1599" t="str">
            <v>m</v>
          </cell>
        </row>
        <row r="1600">
          <cell r="A1600" t="str">
            <v>3 S 08 414 01</v>
          </cell>
          <cell r="B1600" t="str">
            <v>-</v>
          </cell>
          <cell r="C1600" t="str">
            <v>Recomposição parcial cerca de madeira - mourão</v>
          </cell>
          <cell r="D1600" t="str">
            <v>m</v>
          </cell>
        </row>
        <row r="1601">
          <cell r="A1601" t="str">
            <v>3 S 08 414 02</v>
          </cell>
          <cell r="B1601" t="str">
            <v>-</v>
          </cell>
          <cell r="C1601" t="str">
            <v>Recomp. parcial cerca c/ mourão de madeira - arame</v>
          </cell>
          <cell r="D1601" t="str">
            <v>m</v>
          </cell>
        </row>
        <row r="1602">
          <cell r="A1602" t="str">
            <v>3 S 08 500 00</v>
          </cell>
          <cell r="B1602" t="str">
            <v>-</v>
          </cell>
          <cell r="C1602" t="str">
            <v>Recomposição manual de aterro</v>
          </cell>
          <cell r="D1602" t="str">
            <v>m³</v>
          </cell>
        </row>
        <row r="1603">
          <cell r="A1603" t="str">
            <v>3 S 08 501 00</v>
          </cell>
          <cell r="B1603" t="str">
            <v>-</v>
          </cell>
          <cell r="C1603" t="str">
            <v>Recomposição mecanizada de aterro</v>
          </cell>
          <cell r="D1603" t="str">
            <v>m³</v>
          </cell>
        </row>
        <row r="1604">
          <cell r="A1604" t="str">
            <v>3 S 08 510 00</v>
          </cell>
          <cell r="B1604" t="str">
            <v>-</v>
          </cell>
          <cell r="C1604" t="str">
            <v>Remoção manual de barreira em solo</v>
          </cell>
          <cell r="D1604" t="str">
            <v>m³</v>
          </cell>
        </row>
        <row r="1605">
          <cell r="A1605" t="str">
            <v>3 S 08 510 01</v>
          </cell>
          <cell r="B1605" t="str">
            <v>-</v>
          </cell>
          <cell r="C1605" t="str">
            <v>Remoção manual de barreira em rocha</v>
          </cell>
          <cell r="D1605" t="str">
            <v>m³</v>
          </cell>
        </row>
        <row r="1606">
          <cell r="A1606" t="str">
            <v>3 S 08 511 00</v>
          </cell>
          <cell r="B1606" t="str">
            <v>-</v>
          </cell>
          <cell r="C1606" t="str">
            <v>Remoção mecanizada de barreira - solo</v>
          </cell>
          <cell r="D1606" t="str">
            <v>m³</v>
          </cell>
        </row>
        <row r="1607">
          <cell r="A1607" t="str">
            <v>3 S 08 512 00</v>
          </cell>
          <cell r="B1607" t="str">
            <v>-</v>
          </cell>
          <cell r="C1607" t="str">
            <v>Remoção mecanizada de barreira - rocha</v>
          </cell>
          <cell r="D1607" t="str">
            <v>m³</v>
          </cell>
        </row>
        <row r="1608">
          <cell r="A1608" t="str">
            <v>3 S 08 513 00</v>
          </cell>
          <cell r="B1608" t="str">
            <v>-</v>
          </cell>
          <cell r="C1608" t="str">
            <v>Remoção de matacões</v>
          </cell>
          <cell r="D1608" t="str">
            <v>m³</v>
          </cell>
        </row>
        <row r="1609">
          <cell r="A1609" t="str">
            <v>3 S 08 900 00</v>
          </cell>
          <cell r="B1609" t="str">
            <v>-</v>
          </cell>
          <cell r="C1609" t="str">
            <v>Roçada manual</v>
          </cell>
          <cell r="D1609" t="str">
            <v>ha</v>
          </cell>
        </row>
        <row r="1610">
          <cell r="A1610" t="str">
            <v>3 S 08 900 01</v>
          </cell>
          <cell r="B1610" t="str">
            <v>-</v>
          </cell>
          <cell r="C1610" t="str">
            <v>Roçada de capim colonião</v>
          </cell>
          <cell r="D1610" t="str">
            <v>ha</v>
          </cell>
        </row>
        <row r="1611">
          <cell r="A1611" t="str">
            <v>3 S 08 901 00</v>
          </cell>
          <cell r="B1611" t="str">
            <v>-</v>
          </cell>
          <cell r="C1611" t="str">
            <v>Roçada mecanizada</v>
          </cell>
          <cell r="D1611" t="str">
            <v>ha</v>
          </cell>
        </row>
        <row r="1612">
          <cell r="A1612" t="str">
            <v>3 S 08 901 01</v>
          </cell>
          <cell r="B1612" t="str">
            <v>-</v>
          </cell>
          <cell r="C1612" t="str">
            <v>Corte e limpeza de áreas gramadas</v>
          </cell>
          <cell r="D1612" t="str">
            <v>m²</v>
          </cell>
        </row>
        <row r="1613">
          <cell r="A1613" t="str">
            <v>3 S 08 910 00</v>
          </cell>
          <cell r="B1613" t="str">
            <v>-</v>
          </cell>
          <cell r="C1613" t="str">
            <v>Capina manual</v>
          </cell>
          <cell r="D1613" t="str">
            <v>m²</v>
          </cell>
        </row>
        <row r="1614">
          <cell r="A1614" t="str">
            <v>3 S 09 001 00</v>
          </cell>
          <cell r="B1614" t="str">
            <v>-</v>
          </cell>
          <cell r="C1614" t="str">
            <v>Transporte local c/ basc. 5m3 em rodov. não pav.</v>
          </cell>
          <cell r="D1614" t="str">
            <v>tkm</v>
          </cell>
        </row>
        <row r="1615">
          <cell r="A1615" t="str">
            <v>3 S 09 001 06</v>
          </cell>
          <cell r="B1615" t="str">
            <v>-</v>
          </cell>
          <cell r="C1615" t="str">
            <v>Transporte local c/ basc. 10m3 em rodov. não pav.</v>
          </cell>
          <cell r="D1615" t="str">
            <v>tkm</v>
          </cell>
        </row>
        <row r="1616">
          <cell r="A1616" t="str">
            <v>3 S 09 001 41</v>
          </cell>
          <cell r="B1616" t="str">
            <v>-</v>
          </cell>
          <cell r="C1616" t="str">
            <v>Transp. local c/ carroceria 4t em rodov. não pav.</v>
          </cell>
          <cell r="D1616" t="str">
            <v>tkm</v>
          </cell>
        </row>
        <row r="1617">
          <cell r="A1617" t="str">
            <v>3 S 09 001 90</v>
          </cell>
          <cell r="B1617" t="str">
            <v>-</v>
          </cell>
          <cell r="C1617" t="str">
            <v>Transporte comercial c/ carroc. rodov. não pav.</v>
          </cell>
          <cell r="D1617" t="str">
            <v>tkm</v>
          </cell>
        </row>
        <row r="1618">
          <cell r="A1618" t="str">
            <v>3 S 09 001 91</v>
          </cell>
          <cell r="B1618" t="str">
            <v>-</v>
          </cell>
          <cell r="C1618" t="str">
            <v>Transporte comercial c/ basc. 10m3 rod. não pav.</v>
          </cell>
          <cell r="D1618" t="str">
            <v>tkm</v>
          </cell>
        </row>
        <row r="1619">
          <cell r="A1619" t="str">
            <v>3 S 09 002 00</v>
          </cell>
          <cell r="B1619" t="str">
            <v>-</v>
          </cell>
          <cell r="C1619" t="str">
            <v>Transporte local basc. 5m3 em rodov. pav.</v>
          </cell>
          <cell r="D1619" t="str">
            <v>tkm</v>
          </cell>
        </row>
        <row r="1620">
          <cell r="A1620" t="str">
            <v>3 S 09 002 03</v>
          </cell>
          <cell r="B1620" t="str">
            <v>-</v>
          </cell>
          <cell r="C1620" t="str">
            <v>Transporte local de material para remendos</v>
          </cell>
          <cell r="D1620" t="str">
            <v>tkm</v>
          </cell>
        </row>
        <row r="1621">
          <cell r="A1621" t="str">
            <v>3 S 09 002 06</v>
          </cell>
          <cell r="B1621" t="str">
            <v>-</v>
          </cell>
          <cell r="C1621" t="str">
            <v>Transporte local c/ basc. 10m3 em rodov. pav.</v>
          </cell>
          <cell r="D1621" t="str">
            <v>tkm</v>
          </cell>
        </row>
        <row r="1622">
          <cell r="A1622" t="str">
            <v>3 S 09 002 41</v>
          </cell>
          <cell r="B1622" t="str">
            <v>-</v>
          </cell>
          <cell r="C1622" t="str">
            <v>Transp. local c/ carroceria 4t em rodov. pav.</v>
          </cell>
          <cell r="D1622" t="str">
            <v>tkm</v>
          </cell>
        </row>
        <row r="1623">
          <cell r="A1623" t="str">
            <v>3 S 09 002 90</v>
          </cell>
          <cell r="B1623" t="str">
            <v>-</v>
          </cell>
          <cell r="C1623" t="str">
            <v>Transporte comercial c/ carroceria rodov. pav.</v>
          </cell>
          <cell r="D1623" t="str">
            <v>tkm</v>
          </cell>
        </row>
        <row r="1624">
          <cell r="A1624" t="str">
            <v>3 S 09 002 91</v>
          </cell>
          <cell r="B1624" t="str">
            <v>-</v>
          </cell>
          <cell r="C1624" t="str">
            <v>Transporte comercial c/ basc. 10m3 rod. pav.</v>
          </cell>
          <cell r="D1624" t="str">
            <v>tkm</v>
          </cell>
        </row>
        <row r="1625">
          <cell r="A1625" t="str">
            <v>3 S 09 102 00</v>
          </cell>
          <cell r="B1625" t="str">
            <v>-</v>
          </cell>
          <cell r="C1625" t="str">
            <v>Transporte local material betuminoso</v>
          </cell>
          <cell r="D1625" t="str">
            <v>tkm</v>
          </cell>
        </row>
        <row r="1626">
          <cell r="A1626" t="str">
            <v>3 S 09 201 70</v>
          </cell>
          <cell r="B1626" t="str">
            <v>-</v>
          </cell>
          <cell r="C1626" t="str">
            <v>Transp. local água c/ cam. tanque rodov. não pav.</v>
          </cell>
          <cell r="D1626" t="str">
            <v>tkm</v>
          </cell>
        </row>
        <row r="1627">
          <cell r="A1627" t="str">
            <v>3 S 09 202 70</v>
          </cell>
          <cell r="B1627" t="str">
            <v>-</v>
          </cell>
          <cell r="C1627" t="str">
            <v>Transp. local água c/ cam. tanque em rodov. pav.</v>
          </cell>
          <cell r="D1627" t="str">
            <v>tkm</v>
          </cell>
        </row>
        <row r="1629">
          <cell r="A1629" t="str">
            <v>DNIT - Sistema de Custos Rodoviários</v>
          </cell>
          <cell r="D1629" t="str">
            <v>Sicro2</v>
          </cell>
        </row>
        <row r="1630">
          <cell r="A1630" t="str">
            <v>Sinalização Rodoviária</v>
          </cell>
          <cell r="D1630" t="str">
            <v>Minas Gerais</v>
          </cell>
        </row>
        <row r="1631">
          <cell r="A1631" t="str">
            <v>Resumo dos Custos Unitários de Referência: Maio de 2005</v>
          </cell>
          <cell r="D1631" t="str">
            <v>RCtR0330</v>
          </cell>
        </row>
        <row r="1633">
          <cell r="A1633" t="str">
            <v>Código</v>
          </cell>
          <cell r="C1633" t="str">
            <v>Atividade / Serviço</v>
          </cell>
          <cell r="D1633" t="str">
            <v>Unidade</v>
          </cell>
          <cell r="F1633" t="str">
            <v>Preço Unitário</v>
          </cell>
        </row>
        <row r="1634">
          <cell r="D1634" t="str">
            <v>Und</v>
          </cell>
          <cell r="E1634" t="str">
            <v>Direto</v>
          </cell>
          <cell r="F1634" t="str">
            <v>LDI</v>
          </cell>
          <cell r="G1634" t="str">
            <v>Total</v>
          </cell>
        </row>
        <row r="1636">
          <cell r="A1636" t="str">
            <v>4 S 03 300 01</v>
          </cell>
          <cell r="B1636" t="str">
            <v>-</v>
          </cell>
          <cell r="C1636" t="str">
            <v>Confecção e lanç. de concreto magro em betoneira</v>
          </cell>
          <cell r="D1636" t="str">
            <v>m³</v>
          </cell>
        </row>
        <row r="1637">
          <cell r="A1637" t="str">
            <v>4 S 03 300 51</v>
          </cell>
          <cell r="B1637" t="str">
            <v>-</v>
          </cell>
          <cell r="C1637" t="str">
            <v>Conf.lançamento de concreto magro em beton.AC/BC</v>
          </cell>
          <cell r="D1637" t="str">
            <v>m³</v>
          </cell>
        </row>
        <row r="1638">
          <cell r="A1638" t="str">
            <v>4 S 03 323 01</v>
          </cell>
          <cell r="B1638" t="str">
            <v>-</v>
          </cell>
          <cell r="C1638" t="str">
            <v>Conc.estr.fck=22 MPa contr.raz.uso ger.conf.e lanç</v>
          </cell>
          <cell r="D1638" t="str">
            <v>m³</v>
          </cell>
        </row>
        <row r="1639">
          <cell r="A1639" t="str">
            <v>4 S 03 323 51</v>
          </cell>
          <cell r="B1639" t="str">
            <v>-</v>
          </cell>
          <cell r="C1639" t="str">
            <v>Concr.estr.fck=22MPa c.raz.uso ger.conf.lanç.AC/BC</v>
          </cell>
          <cell r="D1639" t="str">
            <v>m³</v>
          </cell>
        </row>
        <row r="1640">
          <cell r="A1640" t="str">
            <v>4 S 03 353 00</v>
          </cell>
          <cell r="B1640" t="str">
            <v>-</v>
          </cell>
          <cell r="C1640" t="str">
            <v>Fornecimento, preparo colocação aço CA-50</v>
          </cell>
          <cell r="D1640" t="str">
            <v>Kg</v>
          </cell>
        </row>
        <row r="1641">
          <cell r="A1641" t="str">
            <v>4 S 03 370 00</v>
          </cell>
          <cell r="B1641" t="str">
            <v>-</v>
          </cell>
          <cell r="C1641" t="str">
            <v>Forma comum de madeira</v>
          </cell>
          <cell r="D1641" t="str">
            <v>m²</v>
          </cell>
        </row>
        <row r="1642">
          <cell r="A1642" t="str">
            <v>4 S 06 000 01</v>
          </cell>
          <cell r="B1642" t="str">
            <v>-</v>
          </cell>
          <cell r="C1642" t="str">
            <v>Defensa maleável simples (forn./ impl.)</v>
          </cell>
          <cell r="D1642" t="str">
            <v>m</v>
          </cell>
        </row>
        <row r="1643">
          <cell r="A1643" t="str">
            <v>4 S 06 000 02</v>
          </cell>
          <cell r="B1643" t="str">
            <v>-</v>
          </cell>
          <cell r="C1643" t="str">
            <v>Ancoragem de defensa maleável simples (forn/ impl)</v>
          </cell>
          <cell r="D1643" t="str">
            <v>m</v>
          </cell>
        </row>
        <row r="1644">
          <cell r="A1644" t="str">
            <v>4 S 06 000 11</v>
          </cell>
          <cell r="B1644" t="str">
            <v>-</v>
          </cell>
          <cell r="C1644" t="str">
            <v>Defensa maleável dupla (forn./ impl.)</v>
          </cell>
          <cell r="D1644" t="str">
            <v>m</v>
          </cell>
        </row>
        <row r="1645">
          <cell r="A1645" t="str">
            <v>4 S 06 000 12</v>
          </cell>
          <cell r="B1645" t="str">
            <v>-</v>
          </cell>
          <cell r="C1645" t="str">
            <v>Ancoragem de defensa maleável dupla (forn./ impl.)</v>
          </cell>
          <cell r="D1645" t="str">
            <v>m</v>
          </cell>
        </row>
        <row r="1646">
          <cell r="A1646" t="str">
            <v>4 S 06 010 01</v>
          </cell>
          <cell r="B1646" t="str">
            <v>-</v>
          </cell>
          <cell r="C1646" t="str">
            <v>Defensa semi-maleável simples (forn./ impl.)</v>
          </cell>
          <cell r="D1646" t="str">
            <v>m</v>
          </cell>
          <cell r="H1646" t="str">
            <v>DNER-ES-144/85</v>
          </cell>
        </row>
        <row r="1647">
          <cell r="A1647" t="str">
            <v>4 S 06 010 02</v>
          </cell>
          <cell r="B1647" t="str">
            <v>-</v>
          </cell>
          <cell r="C1647" t="str">
            <v>Ancoragem defensa semi-maleável simples (forn/imp)</v>
          </cell>
          <cell r="D1647" t="str">
            <v>m</v>
          </cell>
        </row>
        <row r="1648">
          <cell r="A1648" t="str">
            <v>4 S 06 010 11</v>
          </cell>
          <cell r="B1648" t="str">
            <v>-</v>
          </cell>
          <cell r="C1648" t="str">
            <v>Defensa semi-maleável dupla (forn./ impl.)</v>
          </cell>
          <cell r="D1648" t="str">
            <v>m</v>
          </cell>
        </row>
        <row r="1649">
          <cell r="A1649" t="str">
            <v>4 S 06 010 12</v>
          </cell>
          <cell r="B1649" t="str">
            <v>-</v>
          </cell>
          <cell r="C1649" t="str">
            <v>Ancoragem defensa semi-maleável dupla (forn/ impl)</v>
          </cell>
          <cell r="D1649" t="str">
            <v>m</v>
          </cell>
        </row>
        <row r="1650">
          <cell r="A1650" t="str">
            <v>4 S 06 030 11</v>
          </cell>
          <cell r="B1650" t="str">
            <v>-</v>
          </cell>
          <cell r="C1650" t="str">
            <v>Barreira de segurança dupla DNER PRO 176/86</v>
          </cell>
          <cell r="D1650" t="str">
            <v>m</v>
          </cell>
          <cell r="H1650" t="str">
            <v>DNER-ES-335/97</v>
          </cell>
        </row>
        <row r="1651">
          <cell r="A1651" t="str">
            <v>4 S 06 030 61</v>
          </cell>
          <cell r="B1651" t="str">
            <v>-</v>
          </cell>
          <cell r="C1651" t="str">
            <v>Barreira de segurança dupla DNER PRO 176/86 AC/BC</v>
          </cell>
          <cell r="D1651" t="str">
            <v>m</v>
          </cell>
          <cell r="H1651" t="str">
            <v>DNER-ES-335/97</v>
          </cell>
        </row>
        <row r="1652">
          <cell r="A1652" t="str">
            <v>4 S 06 100 11</v>
          </cell>
          <cell r="B1652" t="str">
            <v>-</v>
          </cell>
          <cell r="C1652" t="str">
            <v>Pintura de faixa - tinta base acrílica - 1 ano</v>
          </cell>
          <cell r="D1652" t="str">
            <v>m²</v>
          </cell>
        </row>
        <row r="1653">
          <cell r="A1653" t="str">
            <v>4 S 06 100 12</v>
          </cell>
          <cell r="B1653" t="str">
            <v>-</v>
          </cell>
          <cell r="C1653" t="str">
            <v>Pint. setas e zebrado - tinta base acrílica -1 ano</v>
          </cell>
          <cell r="D1653" t="str">
            <v>m²</v>
          </cell>
        </row>
        <row r="1654">
          <cell r="A1654" t="str">
            <v>4 S 06 100 13</v>
          </cell>
          <cell r="B1654" t="str">
            <v>-</v>
          </cell>
          <cell r="C1654" t="str">
            <v>Pintura faixa-tinta b.acrílica emuls. água - 1 ano</v>
          </cell>
          <cell r="D1654" t="str">
            <v>m²</v>
          </cell>
        </row>
        <row r="1655">
          <cell r="A1655" t="str">
            <v>4 S 06 100 14</v>
          </cell>
          <cell r="B1655" t="str">
            <v>-</v>
          </cell>
          <cell r="C1655" t="str">
            <v>Pint. setas/zebrado-tinta b.acríl. emuls. água-1a.</v>
          </cell>
          <cell r="D1655" t="str">
            <v>m²</v>
          </cell>
        </row>
        <row r="1656">
          <cell r="A1656" t="str">
            <v>4 S 06 100 21</v>
          </cell>
          <cell r="B1656" t="str">
            <v>-</v>
          </cell>
          <cell r="C1656" t="str">
            <v>Pintura faixa - tinta base acrílica p/ 2 anos</v>
          </cell>
          <cell r="D1656" t="str">
            <v>m²</v>
          </cell>
        </row>
        <row r="1657">
          <cell r="A1657" t="str">
            <v>4 S 06 100 22</v>
          </cell>
          <cell r="B1657" t="str">
            <v>-</v>
          </cell>
          <cell r="C1657" t="str">
            <v>Pintura setas e zebrado - tinta b.acrílica -2 anos</v>
          </cell>
          <cell r="D1657" t="str">
            <v>m²</v>
          </cell>
        </row>
        <row r="1658">
          <cell r="A1658" t="str">
            <v>4 S 06 100 31</v>
          </cell>
          <cell r="B1658" t="str">
            <v>-</v>
          </cell>
          <cell r="C1658" t="str">
            <v>Pintura faixa-tinta b.acrílica emuls. água -2 anos</v>
          </cell>
          <cell r="D1658" t="str">
            <v>m²</v>
          </cell>
        </row>
        <row r="1659">
          <cell r="A1659" t="str">
            <v>4 S 06 100 32</v>
          </cell>
          <cell r="B1659" t="str">
            <v>-</v>
          </cell>
          <cell r="C1659" t="str">
            <v>Pint. setas/zebrado-tinta b.acríl. emuls. água-2a.</v>
          </cell>
          <cell r="D1659" t="str">
            <v>m²</v>
          </cell>
        </row>
        <row r="1660">
          <cell r="A1660" t="str">
            <v>4 S 06 110 01</v>
          </cell>
          <cell r="B1660" t="str">
            <v>-</v>
          </cell>
          <cell r="C1660" t="str">
            <v>Pintura faixa c/termoplástico-3 anos (p/ aspersão)</v>
          </cell>
          <cell r="D1660" t="str">
            <v>m²</v>
          </cell>
          <cell r="H1660" t="str">
            <v>DNER-ES-339/97</v>
          </cell>
        </row>
        <row r="1661">
          <cell r="A1661" t="str">
            <v>4 S 06 110 02</v>
          </cell>
          <cell r="B1661" t="str">
            <v>-</v>
          </cell>
          <cell r="C1661" t="str">
            <v>Pintura setas e zebrado term.-3 anos (p/ aspersão)</v>
          </cell>
          <cell r="D1661" t="str">
            <v>m²</v>
          </cell>
          <cell r="H1661" t="str">
            <v>DNER-ES-339/97</v>
          </cell>
        </row>
        <row r="1662">
          <cell r="A1662" t="str">
            <v>4 S 06 110 03</v>
          </cell>
          <cell r="B1662" t="str">
            <v>-</v>
          </cell>
          <cell r="C1662" t="str">
            <v>Pintura setas e zebrado term.-5 anos (p/ extrusão)</v>
          </cell>
          <cell r="D1662" t="str">
            <v>m²</v>
          </cell>
          <cell r="H1662" t="str">
            <v>DNER-ES-339/97</v>
          </cell>
        </row>
        <row r="1663">
          <cell r="A1663" t="str">
            <v>4 S 06 120 01</v>
          </cell>
          <cell r="B1663" t="str">
            <v>-</v>
          </cell>
          <cell r="C1663" t="str">
            <v>Forn. e colocação de tacha reflet. monodirecional</v>
          </cell>
          <cell r="D1663" t="str">
            <v>und</v>
          </cell>
          <cell r="H1663" t="str">
            <v>DNER-ES-339/97</v>
          </cell>
        </row>
        <row r="1664">
          <cell r="A1664" t="str">
            <v>4 S 06 120 11</v>
          </cell>
          <cell r="B1664" t="str">
            <v>-</v>
          </cell>
          <cell r="C1664" t="str">
            <v>Forn. e colocação de tachão reflet. monodirecional</v>
          </cell>
          <cell r="D1664" t="str">
            <v>und</v>
          </cell>
        </row>
        <row r="1665">
          <cell r="A1665" t="str">
            <v>4 S 06 121 01</v>
          </cell>
          <cell r="B1665" t="str">
            <v>-</v>
          </cell>
          <cell r="C1665" t="str">
            <v>Forn. e colocação de tacha reflet. bidirecional</v>
          </cell>
          <cell r="D1665" t="str">
            <v>und</v>
          </cell>
          <cell r="H1665" t="str">
            <v>DNER-ES-339/97</v>
          </cell>
        </row>
        <row r="1666">
          <cell r="A1666" t="str">
            <v>4 S 06 121 11</v>
          </cell>
          <cell r="B1666" t="str">
            <v>-</v>
          </cell>
          <cell r="C1666" t="str">
            <v>Forn. e colocação de tachão reflet. bidirecional</v>
          </cell>
          <cell r="D1666" t="str">
            <v>und</v>
          </cell>
          <cell r="H1666" t="str">
            <v>DNER-ES-339/97</v>
          </cell>
        </row>
        <row r="1667">
          <cell r="A1667" t="str">
            <v>4 S 06 200 01</v>
          </cell>
          <cell r="B1667" t="str">
            <v>-</v>
          </cell>
          <cell r="C1667" t="str">
            <v>Forn. e implantação placa sinaliz. semi-refletiva</v>
          </cell>
          <cell r="D1667" t="str">
            <v>m²</v>
          </cell>
        </row>
        <row r="1668">
          <cell r="A1668" t="str">
            <v>4 S 06 200 02</v>
          </cell>
          <cell r="B1668" t="str">
            <v>-</v>
          </cell>
          <cell r="C1668" t="str">
            <v>Forn. e implantação placa sinaliz. tot.refletiva</v>
          </cell>
          <cell r="D1668" t="str">
            <v>m²</v>
          </cell>
          <cell r="H1668" t="str">
            <v>DNER-ES-340/97</v>
          </cell>
        </row>
        <row r="1669">
          <cell r="A1669" t="str">
            <v>4 S 06 200 91</v>
          </cell>
          <cell r="B1669" t="str">
            <v>-</v>
          </cell>
          <cell r="C1669" t="str">
            <v>Remoção de placa de sinalização</v>
          </cell>
          <cell r="D1669" t="str">
            <v>m²</v>
          </cell>
        </row>
        <row r="1670">
          <cell r="A1670" t="str">
            <v>4 S 06 200 92</v>
          </cell>
          <cell r="B1670" t="str">
            <v>-</v>
          </cell>
          <cell r="C1670" t="str">
            <v>Recuperação de chapa p/placa de sinalização</v>
          </cell>
          <cell r="D1670" t="str">
            <v>m²</v>
          </cell>
        </row>
        <row r="1671">
          <cell r="A1671" t="str">
            <v>4 S 06 202 01</v>
          </cell>
          <cell r="B1671" t="str">
            <v>-</v>
          </cell>
          <cell r="C1671" t="str">
            <v>Confecção de placa sinalização semi-refletiva</v>
          </cell>
          <cell r="D1671" t="str">
            <v>m²</v>
          </cell>
        </row>
        <row r="1672">
          <cell r="A1672" t="str">
            <v>4 S 06 202 11</v>
          </cell>
          <cell r="B1672" t="str">
            <v>-</v>
          </cell>
          <cell r="C1672" t="str">
            <v>Confecção placa sinalização tot.refletiva</v>
          </cell>
          <cell r="D1672" t="str">
            <v>m²</v>
          </cell>
        </row>
        <row r="1673">
          <cell r="A1673" t="str">
            <v>4 S 06 202 21</v>
          </cell>
          <cell r="B1673" t="str">
            <v>-</v>
          </cell>
          <cell r="C1673" t="str">
            <v>Conf.placa sinal.semi-refletiva chapa recuperada</v>
          </cell>
          <cell r="D1673" t="str">
            <v>m²</v>
          </cell>
        </row>
        <row r="1674">
          <cell r="A1674" t="str">
            <v>4 S 06 202 31</v>
          </cell>
          <cell r="B1674" t="str">
            <v>-</v>
          </cell>
          <cell r="C1674" t="str">
            <v>Conf.placa sinal.tot.refletiva - chapa recuperada</v>
          </cell>
          <cell r="D1674" t="str">
            <v>m²</v>
          </cell>
        </row>
        <row r="1675">
          <cell r="A1675" t="str">
            <v>4 S 06 203 01</v>
          </cell>
          <cell r="B1675" t="str">
            <v>-</v>
          </cell>
          <cell r="C1675" t="str">
            <v>Confecção suporte e travessa p/placa sinaliz.</v>
          </cell>
          <cell r="D1675" t="str">
            <v>und</v>
          </cell>
        </row>
        <row r="1676">
          <cell r="A1676" t="str">
            <v>4 S 06 230 01</v>
          </cell>
          <cell r="B1676" t="str">
            <v>-</v>
          </cell>
          <cell r="C1676" t="str">
            <v>Forn. e implantação de balizador de concreto</v>
          </cell>
          <cell r="D1676" t="str">
            <v>und</v>
          </cell>
        </row>
        <row r="1677">
          <cell r="A1677" t="str">
            <v>4 S 06 230 51</v>
          </cell>
          <cell r="B1677" t="str">
            <v>-</v>
          </cell>
          <cell r="C1677" t="str">
            <v>Forn. e implantação de balizador de concreto AC/BC</v>
          </cell>
          <cell r="D1677" t="str">
            <v>und</v>
          </cell>
        </row>
        <row r="1678">
          <cell r="A1678" t="str">
            <v>4 S 08 100 11</v>
          </cell>
          <cell r="B1678" t="str">
            <v>-</v>
          </cell>
          <cell r="C1678" t="str">
            <v>Manut./recomp. sinal.-pint.faixa-tinta acril.-1ano</v>
          </cell>
          <cell r="D1678" t="str">
            <v>m²</v>
          </cell>
        </row>
        <row r="1679">
          <cell r="A1679" t="str">
            <v>4 S 08 100 13</v>
          </cell>
          <cell r="B1679" t="str">
            <v>-</v>
          </cell>
          <cell r="C1679" t="str">
            <v>Manut/recomp.sinal-pint.faixa-tin.acril em água-1a</v>
          </cell>
          <cell r="D1679" t="str">
            <v>m²</v>
          </cell>
        </row>
        <row r="1680">
          <cell r="A1680" t="str">
            <v>4 S 08 100 21</v>
          </cell>
          <cell r="B1680" t="str">
            <v>-</v>
          </cell>
          <cell r="C1680" t="str">
            <v>Manut./recomp. sinal.-pint.faixa-tinta acril-2anos</v>
          </cell>
          <cell r="D1680" t="str">
            <v>m²</v>
          </cell>
        </row>
        <row r="1681">
          <cell r="A1681" t="str">
            <v>4 S 08 100 23</v>
          </cell>
          <cell r="B1681" t="str">
            <v>-</v>
          </cell>
          <cell r="C1681" t="str">
            <v>Manut/recomp.sinal-pint.faixa-tin.acril em água-2a</v>
          </cell>
          <cell r="D1681" t="str">
            <v>m²</v>
          </cell>
        </row>
        <row r="1682">
          <cell r="A1682" t="str">
            <v>4 S 08 110 01</v>
          </cell>
          <cell r="B1682" t="str">
            <v>-</v>
          </cell>
          <cell r="C1682" t="str">
            <v>Man/recomp.sin-pint.faixa-c/termopl-3a(p/aspersão)</v>
          </cell>
          <cell r="D1682" t="str">
            <v>m²</v>
          </cell>
        </row>
        <row r="1683">
          <cell r="A1683" t="str">
            <v>4 S 09 001 90</v>
          </cell>
          <cell r="B1683" t="str">
            <v>-</v>
          </cell>
          <cell r="C1683" t="str">
            <v>Transporte comercial c/ carroc 15t rodov. não pav.</v>
          </cell>
          <cell r="D1683" t="str">
            <v>tkm</v>
          </cell>
        </row>
        <row r="1684">
          <cell r="A1684" t="str">
            <v>4 S 09 001 91</v>
          </cell>
          <cell r="B1684" t="str">
            <v>-</v>
          </cell>
          <cell r="C1684" t="str">
            <v>Transporte comercial c/ basc. 10m3 rod. não pav.</v>
          </cell>
          <cell r="D1684" t="str">
            <v>tkm</v>
          </cell>
        </row>
        <row r="1685">
          <cell r="A1685" t="str">
            <v>4 S 09 002 00</v>
          </cell>
          <cell r="B1685" t="str">
            <v>-</v>
          </cell>
          <cell r="C1685" t="str">
            <v>Transporte local c/ basc. 5 m3 rodov. pav.</v>
          </cell>
          <cell r="D1685" t="str">
            <v>tkm</v>
          </cell>
        </row>
        <row r="1686">
          <cell r="A1686" t="str">
            <v>4 S 09 002 41</v>
          </cell>
          <cell r="B1686" t="str">
            <v>-</v>
          </cell>
          <cell r="C1686" t="str">
            <v>Transporte local c/ carroceria 4t rodov. pav.</v>
          </cell>
          <cell r="D1686" t="str">
            <v>tkm</v>
          </cell>
        </row>
        <row r="1687">
          <cell r="A1687" t="str">
            <v>4 S 09 002 90</v>
          </cell>
          <cell r="B1687" t="str">
            <v>-</v>
          </cell>
          <cell r="C1687" t="str">
            <v>Transporte comercial c/ carroc 15t rodov. pav.</v>
          </cell>
          <cell r="D1687" t="str">
            <v>tkm</v>
          </cell>
        </row>
        <row r="1688">
          <cell r="A1688" t="str">
            <v>4 S 09 002 91</v>
          </cell>
          <cell r="B1688" t="str">
            <v>-</v>
          </cell>
          <cell r="C1688" t="str">
            <v>Transporte comercial c/ basc. 10m3 rod. pav.</v>
          </cell>
          <cell r="D1688" t="str">
            <v>tkm</v>
          </cell>
        </row>
        <row r="1689">
          <cell r="A1689" t="str">
            <v>4 S 09 202 70</v>
          </cell>
          <cell r="B1689" t="str">
            <v>-</v>
          </cell>
          <cell r="C1689" t="str">
            <v>Transp. local de água c/ cam. tanque rodov. pav.</v>
          </cell>
          <cell r="D1689" t="str">
            <v>tkm</v>
          </cell>
        </row>
        <row r="1691">
          <cell r="A1691" t="str">
            <v>DNIT - Sistema de Custos Rodoviários</v>
          </cell>
          <cell r="D1691" t="str">
            <v>Sicro2</v>
          </cell>
        </row>
        <row r="1692">
          <cell r="A1692" t="str">
            <v>Restauração Rodoviária</v>
          </cell>
          <cell r="D1692" t="str">
            <v>Minas Gerais</v>
          </cell>
        </row>
        <row r="1693">
          <cell r="A1693" t="str">
            <v>Resumo dos Custos Unitários de Referência: Maio de 2005</v>
          </cell>
          <cell r="D1693" t="str">
            <v>RCtR0330</v>
          </cell>
        </row>
        <row r="1695">
          <cell r="A1695" t="str">
            <v>Código</v>
          </cell>
          <cell r="C1695" t="str">
            <v>Atividade / Serviço</v>
          </cell>
          <cell r="D1695" t="str">
            <v>Unidade</v>
          </cell>
          <cell r="F1695" t="str">
            <v>Preço Unitário</v>
          </cell>
        </row>
        <row r="1696">
          <cell r="D1696" t="str">
            <v>Und</v>
          </cell>
          <cell r="E1696" t="str">
            <v>Direto</v>
          </cell>
          <cell r="F1696" t="str">
            <v>LDI</v>
          </cell>
          <cell r="G1696" t="str">
            <v>Total</v>
          </cell>
        </row>
        <row r="1698">
          <cell r="A1698" t="str">
            <v>5 S 01 000 00</v>
          </cell>
          <cell r="B1698" t="str">
            <v>-</v>
          </cell>
          <cell r="C1698" t="str">
            <v>Desm. dest. e limp. áreas c/ arv. diam. até 0,15m</v>
          </cell>
          <cell r="D1698" t="str">
            <v>m²</v>
          </cell>
          <cell r="H1698" t="str">
            <v>DNER-ES-278/97</v>
          </cell>
        </row>
        <row r="1699">
          <cell r="A1699" t="str">
            <v>5 S 01 010 00</v>
          </cell>
          <cell r="B1699" t="str">
            <v>-</v>
          </cell>
          <cell r="C1699" t="str">
            <v>Destocamento de árvores c/ diâm. 0,15 a 030m</v>
          </cell>
          <cell r="D1699" t="str">
            <v>und</v>
          </cell>
        </row>
        <row r="1700">
          <cell r="A1700" t="str">
            <v>5 S 01 011 00</v>
          </cell>
          <cell r="B1700" t="str">
            <v>-</v>
          </cell>
          <cell r="C1700" t="str">
            <v>Destocamento de árvores c/ diâm. &gt; 0,30m</v>
          </cell>
          <cell r="D1700" t="str">
            <v>und</v>
          </cell>
        </row>
        <row r="1701">
          <cell r="A1701" t="str">
            <v>5 S 01 100 01</v>
          </cell>
          <cell r="B1701" t="str">
            <v>-</v>
          </cell>
          <cell r="C1701" t="str">
            <v>Esc. carga transp. mat 1a cat DMT 50m</v>
          </cell>
          <cell r="D1701" t="str">
            <v>m³</v>
          </cell>
          <cell r="H1701" t="str">
            <v>DNER-ES-280/97</v>
          </cell>
        </row>
        <row r="1702">
          <cell r="A1702" t="str">
            <v>5 S 01 100 09</v>
          </cell>
          <cell r="B1702" t="str">
            <v>-</v>
          </cell>
          <cell r="C1702" t="str">
            <v>Esc. carga tr. mat 1a c. DMT 50 a 200m c/carreg</v>
          </cell>
          <cell r="D1702" t="str">
            <v>m³</v>
          </cell>
          <cell r="H1702" t="str">
            <v>DNER-ES-280/97</v>
          </cell>
        </row>
        <row r="1703">
          <cell r="A1703" t="str">
            <v>5 S 01 100 10</v>
          </cell>
          <cell r="B1703" t="str">
            <v>-</v>
          </cell>
          <cell r="C1703" t="str">
            <v>Esc. carga tr. mat 1a c. DMT 200 a 400m c/carreg</v>
          </cell>
          <cell r="D1703" t="str">
            <v>m³</v>
          </cell>
          <cell r="H1703" t="str">
            <v>DNER-ES-280/97</v>
          </cell>
        </row>
        <row r="1704">
          <cell r="A1704" t="str">
            <v>5 S 01 100 11</v>
          </cell>
          <cell r="B1704" t="str">
            <v>-</v>
          </cell>
          <cell r="C1704" t="str">
            <v>Esc. carga tr. mat 1a c. DMT 400 a 600m c/carreg</v>
          </cell>
          <cell r="D1704" t="str">
            <v>m³</v>
          </cell>
          <cell r="H1704" t="str">
            <v>DNER-ES-280/97</v>
          </cell>
        </row>
        <row r="1705">
          <cell r="A1705" t="str">
            <v>5 S 01 100 12</v>
          </cell>
          <cell r="B1705" t="str">
            <v>-</v>
          </cell>
          <cell r="C1705" t="str">
            <v>Esc. carga tr. mat 1a c. DMT 600 a 800m c/carreg</v>
          </cell>
          <cell r="D1705" t="str">
            <v>m³</v>
          </cell>
          <cell r="H1705" t="str">
            <v>DNER-ES-280/97</v>
          </cell>
        </row>
        <row r="1706">
          <cell r="A1706" t="str">
            <v>5 S 01 100 13</v>
          </cell>
          <cell r="B1706" t="str">
            <v>-</v>
          </cell>
          <cell r="C1706" t="str">
            <v>Esc. carga tr. mat 1a c. DMT 800 a 1000m c/carreg</v>
          </cell>
          <cell r="D1706" t="str">
            <v>m³</v>
          </cell>
          <cell r="H1706" t="str">
            <v>DNER-ES-280/97</v>
          </cell>
        </row>
        <row r="1707">
          <cell r="A1707" t="str">
            <v>5 S 01 100 14</v>
          </cell>
          <cell r="B1707" t="str">
            <v>-</v>
          </cell>
          <cell r="C1707" t="str">
            <v>Esc. carga tr. mat 1a c. DMT 1000 a 1200m c/carreg</v>
          </cell>
          <cell r="D1707" t="str">
            <v>m³</v>
          </cell>
          <cell r="H1707" t="str">
            <v>DNER-ES-280/97</v>
          </cell>
        </row>
        <row r="1708">
          <cell r="A1708" t="str">
            <v>5 S 01 100 15</v>
          </cell>
          <cell r="B1708" t="str">
            <v>-</v>
          </cell>
          <cell r="C1708" t="str">
            <v>Esc. carga tr. mat 1a c. DMT 1200 a 1400m c/carreg</v>
          </cell>
          <cell r="D1708" t="str">
            <v>m³</v>
          </cell>
          <cell r="H1708" t="str">
            <v>DNER-ES-280/97</v>
          </cell>
        </row>
        <row r="1709">
          <cell r="A1709" t="str">
            <v>5 S 01 100 16</v>
          </cell>
          <cell r="B1709" t="str">
            <v>-</v>
          </cell>
          <cell r="C1709" t="str">
            <v>Esc. carga tr. mat 1a c. DMT 1400 a 1600m c/carreg</v>
          </cell>
          <cell r="D1709" t="str">
            <v>m³</v>
          </cell>
          <cell r="H1709" t="str">
            <v>DNER-ES-280/97</v>
          </cell>
        </row>
        <row r="1710">
          <cell r="A1710" t="str">
            <v>5 S 01 100 17</v>
          </cell>
          <cell r="B1710" t="str">
            <v>-</v>
          </cell>
          <cell r="C1710" t="str">
            <v>Esc. carga tr. mat 1a c. DMT 1600 a 1800m c/carreg</v>
          </cell>
          <cell r="D1710" t="str">
            <v>m³</v>
          </cell>
          <cell r="H1710" t="str">
            <v>DNER-ES-280/97</v>
          </cell>
        </row>
        <row r="1711">
          <cell r="A1711" t="str">
            <v>5 S 01 100 18</v>
          </cell>
          <cell r="B1711" t="str">
            <v>-</v>
          </cell>
          <cell r="C1711" t="str">
            <v>Esc. carga tr. mat 1a c. DMT 1800 a 2000m c/carreg</v>
          </cell>
          <cell r="D1711" t="str">
            <v>m³</v>
          </cell>
          <cell r="H1711" t="str">
            <v>DNER-ES-280/97</v>
          </cell>
        </row>
        <row r="1712">
          <cell r="A1712" t="str">
            <v>5 S 01 100 19</v>
          </cell>
          <cell r="B1712" t="str">
            <v>-</v>
          </cell>
          <cell r="C1712" t="str">
            <v>Esc. carga tr. mat 1a c. DMT 2000 a 3000m c/carreg</v>
          </cell>
          <cell r="D1712" t="str">
            <v>m³</v>
          </cell>
          <cell r="H1712" t="str">
            <v>DNER-ES-280/97</v>
          </cell>
        </row>
        <row r="1713">
          <cell r="A1713" t="str">
            <v>5 S 01 100 20</v>
          </cell>
          <cell r="B1713" t="str">
            <v>-</v>
          </cell>
          <cell r="C1713" t="str">
            <v>Esc. carga tr. mat 1a c. DMT 3000 a 5000m c/carreg</v>
          </cell>
          <cell r="D1713" t="str">
            <v>m³</v>
          </cell>
          <cell r="H1713" t="str">
            <v>DNER-ES-280/97</v>
          </cell>
        </row>
        <row r="1714">
          <cell r="A1714" t="str">
            <v>5 S 01 100 22</v>
          </cell>
          <cell r="B1714" t="str">
            <v>-</v>
          </cell>
          <cell r="C1714" t="str">
            <v>Esc. carga transp. mat 1a cat DMT 50 a 200m c/e</v>
          </cell>
          <cell r="D1714" t="str">
            <v>m³</v>
          </cell>
          <cell r="H1714" t="str">
            <v>DNER-ES-280/97</v>
          </cell>
        </row>
        <row r="1715">
          <cell r="A1715" t="str">
            <v>5 S 01 100 23</v>
          </cell>
          <cell r="B1715" t="str">
            <v>-</v>
          </cell>
          <cell r="C1715" t="str">
            <v>Esc. carga transp. mat 1a cat DMT 200 a 400m c/e</v>
          </cell>
          <cell r="D1715" t="str">
            <v>m³</v>
          </cell>
          <cell r="H1715" t="str">
            <v>DNER-ES-280/97</v>
          </cell>
        </row>
        <row r="1716">
          <cell r="A1716" t="str">
            <v>5 S 01 100 24</v>
          </cell>
          <cell r="B1716" t="str">
            <v>-</v>
          </cell>
          <cell r="C1716" t="str">
            <v>Esc. carga transp. mat 1a cat DMT 400 a 600m c/e</v>
          </cell>
          <cell r="D1716" t="str">
            <v>m³</v>
          </cell>
          <cell r="H1716" t="str">
            <v>DNER-ES-280/97</v>
          </cell>
        </row>
        <row r="1717">
          <cell r="A1717" t="str">
            <v>5 S 01 100 25</v>
          </cell>
          <cell r="B1717" t="str">
            <v>-</v>
          </cell>
          <cell r="C1717" t="str">
            <v>Esc. carga transp. mat 1a cat DMT 600 a 800m c/e</v>
          </cell>
          <cell r="D1717" t="str">
            <v>m³</v>
          </cell>
          <cell r="H1717" t="str">
            <v>DNER-ES-280/97</v>
          </cell>
        </row>
        <row r="1718">
          <cell r="A1718" t="str">
            <v>5 S 01 100 26</v>
          </cell>
          <cell r="B1718" t="str">
            <v>-</v>
          </cell>
          <cell r="C1718" t="str">
            <v>Esc. carga transp. mat 1a cat DMT 800 a 1000m c/e</v>
          </cell>
          <cell r="D1718" t="str">
            <v>m³</v>
          </cell>
          <cell r="H1718" t="str">
            <v>DNER-ES-280/97</v>
          </cell>
        </row>
        <row r="1719">
          <cell r="A1719" t="str">
            <v>5 S 01 100 27</v>
          </cell>
          <cell r="B1719" t="str">
            <v>-</v>
          </cell>
          <cell r="C1719" t="str">
            <v>Esc. carga transp. mat 1a cat DMT 1000 a 1200m c/e</v>
          </cell>
          <cell r="D1719" t="str">
            <v>m³</v>
          </cell>
          <cell r="H1719" t="str">
            <v>DNER-ES-280/97</v>
          </cell>
        </row>
        <row r="1720">
          <cell r="A1720" t="str">
            <v>5 S 01 100 28</v>
          </cell>
          <cell r="B1720" t="str">
            <v>-</v>
          </cell>
          <cell r="C1720" t="str">
            <v>Esc. carga transp. mat 1a cat DMT 1200 a 1400m c/e</v>
          </cell>
          <cell r="D1720" t="str">
            <v>m³</v>
          </cell>
          <cell r="H1720" t="str">
            <v>DNER-ES-280/97</v>
          </cell>
        </row>
        <row r="1721">
          <cell r="A1721" t="str">
            <v>5 S 01 100 29</v>
          </cell>
          <cell r="B1721" t="str">
            <v>-</v>
          </cell>
          <cell r="C1721" t="str">
            <v>Esc. carga transp. mat 1a cat DMT 1400 a 1600m c/e</v>
          </cell>
          <cell r="D1721" t="str">
            <v>m³</v>
          </cell>
          <cell r="H1721" t="str">
            <v>DNER-ES-280/97</v>
          </cell>
        </row>
        <row r="1722">
          <cell r="A1722" t="str">
            <v>5 S 01 100 30</v>
          </cell>
          <cell r="B1722" t="str">
            <v>-</v>
          </cell>
          <cell r="C1722" t="str">
            <v>Esc. carga transp .mat 1a cat DMT 1600 a 1800m c/e</v>
          </cell>
          <cell r="D1722" t="str">
            <v>m³</v>
          </cell>
          <cell r="H1722" t="str">
            <v>DNER-ES-280/97</v>
          </cell>
        </row>
        <row r="1723">
          <cell r="A1723" t="str">
            <v>5 S 01 100 31</v>
          </cell>
          <cell r="B1723" t="str">
            <v>-</v>
          </cell>
          <cell r="C1723" t="str">
            <v>Esc. carga transp. mat 1a cat DMT 1800 a 2000m c/e</v>
          </cell>
          <cell r="D1723" t="str">
            <v>m³</v>
          </cell>
          <cell r="H1723" t="str">
            <v>DNER-ES-280/97</v>
          </cell>
        </row>
        <row r="1724">
          <cell r="A1724" t="str">
            <v>5 S 01 100 32</v>
          </cell>
          <cell r="B1724" t="str">
            <v>-</v>
          </cell>
          <cell r="C1724" t="str">
            <v>Esc. carga transp. mat 1a cat DMT 2000 a 3000m c/e</v>
          </cell>
          <cell r="D1724" t="str">
            <v>m³</v>
          </cell>
          <cell r="H1724" t="str">
            <v>DNER-ES-280/97</v>
          </cell>
        </row>
        <row r="1725">
          <cell r="A1725" t="str">
            <v>5 S 01 100 33</v>
          </cell>
          <cell r="B1725" t="str">
            <v>-</v>
          </cell>
          <cell r="C1725" t="str">
            <v>Esc. carga transp. mat 1a cat DMT 3000 a 5000m c/e</v>
          </cell>
          <cell r="D1725" t="str">
            <v>m³</v>
          </cell>
          <cell r="H1725" t="str">
            <v>DNER-ES-280/97</v>
          </cell>
        </row>
        <row r="1726">
          <cell r="A1726" t="str">
            <v>5 S 01 101 01</v>
          </cell>
          <cell r="B1726" t="str">
            <v>-</v>
          </cell>
          <cell r="C1726" t="str">
            <v>Esc. carga transp. mat 2a cat DMT 50m</v>
          </cell>
          <cell r="D1726" t="str">
            <v>m³</v>
          </cell>
          <cell r="H1726" t="str">
            <v>DNER-ES-280/97</v>
          </cell>
        </row>
        <row r="1727">
          <cell r="A1727" t="str">
            <v>5 S 01 101 09</v>
          </cell>
          <cell r="B1727" t="str">
            <v>-</v>
          </cell>
          <cell r="C1727" t="str">
            <v>Esc. carga tr. mat 2a c. DMT 50 a 200m c/carreg</v>
          </cell>
          <cell r="D1727" t="str">
            <v>m³</v>
          </cell>
          <cell r="H1727" t="str">
            <v>DNER-ES-280/97</v>
          </cell>
        </row>
        <row r="1728">
          <cell r="A1728" t="str">
            <v>5 S 01 101 10</v>
          </cell>
          <cell r="B1728" t="str">
            <v>-</v>
          </cell>
          <cell r="C1728" t="str">
            <v>Esc. carga tr. mat 2a c. DMT 200 a 400m c/carreg</v>
          </cell>
          <cell r="D1728" t="str">
            <v>m³</v>
          </cell>
          <cell r="H1728" t="str">
            <v>DNER-ES-280/97</v>
          </cell>
        </row>
        <row r="1729">
          <cell r="A1729" t="str">
            <v>5 S 01 101 11</v>
          </cell>
          <cell r="B1729" t="str">
            <v>-</v>
          </cell>
          <cell r="C1729" t="str">
            <v>Esc. carga tr. mat 2a c. DMT 400 a 600m c/carreg</v>
          </cell>
          <cell r="D1729" t="str">
            <v>m³</v>
          </cell>
          <cell r="H1729" t="str">
            <v>DNER-ES-280/97</v>
          </cell>
        </row>
        <row r="1730">
          <cell r="A1730" t="str">
            <v>5 S 01 101 12</v>
          </cell>
          <cell r="B1730" t="str">
            <v>-</v>
          </cell>
          <cell r="C1730" t="str">
            <v>Esc. carga tr. mat 2a c. DMT 600 a 800m c/carreg</v>
          </cell>
          <cell r="D1730" t="str">
            <v>m³</v>
          </cell>
          <cell r="H1730" t="str">
            <v>DNER-ES-280/97</v>
          </cell>
        </row>
        <row r="1731">
          <cell r="A1731" t="str">
            <v>5 S 01 101 13</v>
          </cell>
          <cell r="B1731" t="str">
            <v>-</v>
          </cell>
          <cell r="C1731" t="str">
            <v>Esc. carga tr. mat 2a c. DMT 800 a 1000m c/carreg</v>
          </cell>
          <cell r="D1731" t="str">
            <v>m³</v>
          </cell>
          <cell r="H1731" t="str">
            <v>DNER-ES-280/97</v>
          </cell>
        </row>
        <row r="1732">
          <cell r="A1732" t="str">
            <v>5 S 01 101 14</v>
          </cell>
          <cell r="B1732" t="str">
            <v>-</v>
          </cell>
          <cell r="C1732" t="str">
            <v>Esc. carga tr. mat 2a c. DMT 1000 a 1200m c/carreg</v>
          </cell>
          <cell r="D1732" t="str">
            <v>m³</v>
          </cell>
          <cell r="H1732" t="str">
            <v>DNER-ES-280/97</v>
          </cell>
        </row>
        <row r="1733">
          <cell r="A1733" t="str">
            <v>5 S 01 101 15</v>
          </cell>
          <cell r="B1733" t="str">
            <v>-</v>
          </cell>
          <cell r="C1733" t="str">
            <v>Esc. carga tr. mat 2a c. DMT 1200 a 1400m c/carreg</v>
          </cell>
          <cell r="D1733" t="str">
            <v>m³</v>
          </cell>
          <cell r="H1733" t="str">
            <v>DNER-ES-280/97</v>
          </cell>
        </row>
        <row r="1734">
          <cell r="A1734" t="str">
            <v>5 S 01 101 16</v>
          </cell>
          <cell r="B1734" t="str">
            <v>-</v>
          </cell>
          <cell r="C1734" t="str">
            <v>Esc. carga tr. mat 2a c. DMT 1400 a 1600m c/carreg</v>
          </cell>
          <cell r="D1734" t="str">
            <v>m³</v>
          </cell>
          <cell r="H1734" t="str">
            <v>DNER-ES-280/97</v>
          </cell>
        </row>
        <row r="1735">
          <cell r="A1735" t="str">
            <v>5 S 01 101 17</v>
          </cell>
          <cell r="B1735" t="str">
            <v>-</v>
          </cell>
          <cell r="C1735" t="str">
            <v>Esc. carga tr. mat 2a c. DMT 1600 a 1800m c/carreg</v>
          </cell>
          <cell r="D1735" t="str">
            <v>m³</v>
          </cell>
          <cell r="H1735" t="str">
            <v>DNER-ES-280/97</v>
          </cell>
        </row>
        <row r="1736">
          <cell r="A1736" t="str">
            <v>5 S 01 101 18</v>
          </cell>
          <cell r="B1736" t="str">
            <v>-</v>
          </cell>
          <cell r="C1736" t="str">
            <v>Esc. carga tr. mat 2a c. DMT 1800 a 2000m c/carreg</v>
          </cell>
          <cell r="D1736" t="str">
            <v>m³</v>
          </cell>
          <cell r="H1736" t="str">
            <v>DNER-ES-280/97</v>
          </cell>
        </row>
        <row r="1737">
          <cell r="A1737" t="str">
            <v>5 S 01 101 19</v>
          </cell>
          <cell r="B1737" t="str">
            <v>-</v>
          </cell>
          <cell r="C1737" t="str">
            <v>Esc. carga tr. mat 2a c. DMT 2000 a 3000m c/carreg</v>
          </cell>
          <cell r="D1737" t="str">
            <v>m³</v>
          </cell>
          <cell r="H1737" t="str">
            <v>DNER-ES-280/97</v>
          </cell>
        </row>
        <row r="1738">
          <cell r="A1738" t="str">
            <v>5 S 01 101 20</v>
          </cell>
          <cell r="B1738" t="str">
            <v>-</v>
          </cell>
          <cell r="C1738" t="str">
            <v>Esc. carga tr. mat 2a c. DMT 3000 a 5000m c/carreg</v>
          </cell>
          <cell r="D1738" t="str">
            <v>m³</v>
          </cell>
          <cell r="H1738" t="str">
            <v>DNER-ES-280/97</v>
          </cell>
        </row>
        <row r="1739">
          <cell r="A1739" t="str">
            <v>5 S 01 101 22</v>
          </cell>
          <cell r="B1739" t="str">
            <v>-</v>
          </cell>
          <cell r="C1739" t="str">
            <v>Esc. carga transp. mat 2a cat DMT 50 a 200m c/e</v>
          </cell>
          <cell r="D1739" t="str">
            <v>m³</v>
          </cell>
          <cell r="H1739" t="str">
            <v>DNER-ES-280/97</v>
          </cell>
        </row>
        <row r="1740">
          <cell r="A1740" t="str">
            <v>5 S 01 101 23</v>
          </cell>
          <cell r="B1740" t="str">
            <v>-</v>
          </cell>
          <cell r="C1740" t="str">
            <v>Esc. carga transp. mat 2a cat DMT 200 a 400m c/e</v>
          </cell>
          <cell r="D1740" t="str">
            <v>m³</v>
          </cell>
          <cell r="H1740" t="str">
            <v>DNER-ES-280/97</v>
          </cell>
        </row>
        <row r="1741">
          <cell r="A1741" t="str">
            <v>5 S 01 101 24</v>
          </cell>
          <cell r="B1741" t="str">
            <v>-</v>
          </cell>
          <cell r="C1741" t="str">
            <v>Esc. carga transp. mat 2a cat DMT 400 a 600m c/e</v>
          </cell>
          <cell r="D1741" t="str">
            <v>m³</v>
          </cell>
          <cell r="H1741" t="str">
            <v>DNER-ES-280/97</v>
          </cell>
        </row>
        <row r="1742">
          <cell r="A1742" t="str">
            <v>5 S 01 101 25</v>
          </cell>
          <cell r="B1742" t="str">
            <v>-</v>
          </cell>
          <cell r="C1742" t="str">
            <v>Esc. carga transp. mat 2a cat DMT 600 a 800m c/e</v>
          </cell>
          <cell r="D1742" t="str">
            <v>m³</v>
          </cell>
          <cell r="H1742" t="str">
            <v>DNER-ES-280/97</v>
          </cell>
        </row>
        <row r="1743">
          <cell r="A1743" t="str">
            <v>5 S 01 101 26</v>
          </cell>
          <cell r="B1743" t="str">
            <v>-</v>
          </cell>
          <cell r="C1743" t="str">
            <v>Esc. carga transp. mat 2a cat DMT 800 a 1000m c/e</v>
          </cell>
          <cell r="D1743" t="str">
            <v>m³</v>
          </cell>
          <cell r="H1743" t="str">
            <v>DNER-ES-280/97</v>
          </cell>
        </row>
        <row r="1744">
          <cell r="A1744" t="str">
            <v>5 S 01 101 27</v>
          </cell>
          <cell r="B1744" t="str">
            <v>-</v>
          </cell>
          <cell r="C1744" t="str">
            <v>Esc. carga transp. mat 2a cat DMT 1000 a 1200m c/e</v>
          </cell>
          <cell r="D1744" t="str">
            <v>m³</v>
          </cell>
          <cell r="H1744" t="str">
            <v>DNER-ES-280/97</v>
          </cell>
        </row>
        <row r="1745">
          <cell r="A1745" t="str">
            <v>5 S 01 101 28</v>
          </cell>
          <cell r="B1745" t="str">
            <v>-</v>
          </cell>
          <cell r="C1745" t="str">
            <v>Esc. carga transp. mat 2a cat DMT 1200 a 1400m c/e</v>
          </cell>
          <cell r="D1745" t="str">
            <v>m³</v>
          </cell>
          <cell r="H1745" t="str">
            <v>DNER-ES-280/97</v>
          </cell>
        </row>
        <row r="1746">
          <cell r="A1746" t="str">
            <v>5 S 01 101 29</v>
          </cell>
          <cell r="B1746" t="str">
            <v>-</v>
          </cell>
          <cell r="C1746" t="str">
            <v>Esc. carga transp. mat 2a cat DMT 1400 a 1600m c/e</v>
          </cell>
          <cell r="D1746" t="str">
            <v>m³</v>
          </cell>
          <cell r="H1746" t="str">
            <v>DNER-ES-280/97</v>
          </cell>
        </row>
        <row r="1747">
          <cell r="A1747" t="str">
            <v>5 S 01 101 30</v>
          </cell>
          <cell r="B1747" t="str">
            <v>-</v>
          </cell>
          <cell r="C1747" t="str">
            <v>Esc. carga transp. mat 2a cat DMT 1600 a 1800m c/e</v>
          </cell>
          <cell r="D1747" t="str">
            <v>m³</v>
          </cell>
          <cell r="H1747" t="str">
            <v>DNER-ES-280/97</v>
          </cell>
        </row>
        <row r="1748">
          <cell r="A1748" t="str">
            <v>5 S 01 101 31</v>
          </cell>
          <cell r="B1748" t="str">
            <v>-</v>
          </cell>
          <cell r="C1748" t="str">
            <v>Esc. carga transp. mat 2a cat DMT 1800 a 2000m c/e</v>
          </cell>
          <cell r="D1748" t="str">
            <v>m³</v>
          </cell>
          <cell r="H1748" t="str">
            <v>DNER-ES-280/97</v>
          </cell>
        </row>
        <row r="1749">
          <cell r="A1749" t="str">
            <v>5 S 01 101 32</v>
          </cell>
          <cell r="B1749" t="str">
            <v>-</v>
          </cell>
          <cell r="C1749" t="str">
            <v>Esc. carga transp. mat 2a cat DMT 2000 a 3000m c/e</v>
          </cell>
          <cell r="D1749" t="str">
            <v>m³</v>
          </cell>
          <cell r="H1749" t="str">
            <v>DNER-ES-280/97</v>
          </cell>
        </row>
        <row r="1750">
          <cell r="A1750" t="str">
            <v>5 S 01 101 33</v>
          </cell>
          <cell r="B1750" t="str">
            <v>-</v>
          </cell>
          <cell r="C1750" t="str">
            <v>Esc. carga transp. mat 2a cat DMT 3000 a 5000m c/e</v>
          </cell>
          <cell r="D1750" t="str">
            <v>m³</v>
          </cell>
          <cell r="H1750" t="str">
            <v>DNER-ES-280/97</v>
          </cell>
        </row>
        <row r="1751">
          <cell r="A1751" t="str">
            <v>5 S 01 102 01</v>
          </cell>
          <cell r="B1751" t="str">
            <v>-</v>
          </cell>
          <cell r="C1751" t="str">
            <v>Esc. carga transp. mat 3a cat DMT até 50m</v>
          </cell>
          <cell r="D1751" t="str">
            <v>m³</v>
          </cell>
          <cell r="H1751" t="str">
            <v>DNER-ES-280/97</v>
          </cell>
        </row>
        <row r="1752">
          <cell r="A1752" t="str">
            <v>5 S 01 102 02</v>
          </cell>
          <cell r="B1752" t="str">
            <v>-</v>
          </cell>
          <cell r="C1752" t="str">
            <v>Esc. carga transp. mat 3a cat DMT 50 a 200m</v>
          </cell>
          <cell r="D1752" t="str">
            <v>m³</v>
          </cell>
          <cell r="H1752" t="str">
            <v>DNER-ES-280/97</v>
          </cell>
        </row>
        <row r="1753">
          <cell r="A1753" t="str">
            <v>5 S 01 102 03</v>
          </cell>
          <cell r="B1753" t="str">
            <v>-</v>
          </cell>
          <cell r="C1753" t="str">
            <v>Esc. carga transp. mat 3a cat DMT 200 a 400m</v>
          </cell>
          <cell r="D1753" t="str">
            <v>m³</v>
          </cell>
          <cell r="H1753" t="str">
            <v>DNER-ES-280/97</v>
          </cell>
        </row>
        <row r="1754">
          <cell r="A1754" t="str">
            <v>5 S 01 102 04</v>
          </cell>
          <cell r="B1754" t="str">
            <v>-</v>
          </cell>
          <cell r="C1754" t="str">
            <v>Esc. carga transp. mat 3a cat DMT 400 a 600m</v>
          </cell>
          <cell r="D1754" t="str">
            <v>m³</v>
          </cell>
          <cell r="H1754" t="str">
            <v>DNER-ES-280/97</v>
          </cell>
        </row>
        <row r="1755">
          <cell r="A1755" t="str">
            <v>5 S 01 102 05</v>
          </cell>
          <cell r="B1755" t="str">
            <v>-</v>
          </cell>
          <cell r="C1755" t="str">
            <v>Esc. carga transp. mat 3a cat DMT 600 a 800m</v>
          </cell>
          <cell r="D1755" t="str">
            <v>m³</v>
          </cell>
          <cell r="H1755" t="str">
            <v>DNER-ES-280/97</v>
          </cell>
        </row>
        <row r="1756">
          <cell r="A1756" t="str">
            <v>5 S 01 102 06</v>
          </cell>
          <cell r="B1756" t="str">
            <v>-</v>
          </cell>
          <cell r="C1756" t="str">
            <v>Esc. carga transp. mat 3a cat DMT 800 a 1000m</v>
          </cell>
          <cell r="D1756" t="str">
            <v>m³</v>
          </cell>
          <cell r="H1756" t="str">
            <v>DNER-ES-280/97</v>
          </cell>
        </row>
        <row r="1757">
          <cell r="A1757" t="str">
            <v>5 S 01 102 07</v>
          </cell>
          <cell r="B1757" t="str">
            <v>-</v>
          </cell>
          <cell r="C1757" t="str">
            <v>Esc. carga transp. mat 3a cat DMT 1000 a 1200m</v>
          </cell>
          <cell r="D1757" t="str">
            <v>m³</v>
          </cell>
          <cell r="H1757" t="str">
            <v>DNER-ES-280/97</v>
          </cell>
        </row>
        <row r="1758">
          <cell r="A1758" t="str">
            <v>5 S 01 510 00</v>
          </cell>
          <cell r="B1758" t="str">
            <v>-</v>
          </cell>
          <cell r="C1758" t="str">
            <v>Compactação de aterros a 95% proctor normal</v>
          </cell>
          <cell r="D1758" t="str">
            <v>m³</v>
          </cell>
        </row>
        <row r="1759">
          <cell r="A1759" t="str">
            <v>5 S 01 511 00</v>
          </cell>
          <cell r="B1759" t="str">
            <v>-</v>
          </cell>
          <cell r="C1759" t="str">
            <v>Compactação de aterros a 100% proctor normal</v>
          </cell>
          <cell r="D1759" t="str">
            <v>m³</v>
          </cell>
        </row>
        <row r="1760">
          <cell r="A1760" t="str">
            <v>5 S 01 513 01</v>
          </cell>
          <cell r="B1760" t="str">
            <v>-</v>
          </cell>
          <cell r="C1760" t="str">
            <v>Compactação de material de "bota-fora"</v>
          </cell>
          <cell r="D1760" t="str">
            <v>m³</v>
          </cell>
        </row>
        <row r="1761">
          <cell r="A1761" t="str">
            <v>5 S 02 100 00</v>
          </cell>
          <cell r="B1761" t="str">
            <v>-</v>
          </cell>
          <cell r="C1761" t="str">
            <v>Reforço do subleito</v>
          </cell>
          <cell r="D1761" t="str">
            <v>m³</v>
          </cell>
        </row>
        <row r="1762">
          <cell r="A1762" t="str">
            <v>5 S 02 110 00</v>
          </cell>
          <cell r="B1762" t="str">
            <v>-</v>
          </cell>
          <cell r="C1762" t="str">
            <v>Regularização do subleito</v>
          </cell>
          <cell r="D1762" t="str">
            <v>m²</v>
          </cell>
          <cell r="H1762" t="str">
            <v>DNER-ES-299/97</v>
          </cell>
        </row>
        <row r="1763">
          <cell r="A1763" t="str">
            <v>5 S 02 110 01</v>
          </cell>
          <cell r="B1763" t="str">
            <v>-</v>
          </cell>
          <cell r="C1763" t="str">
            <v>Regul. subleito c/ fresa. corte contr. aut. greide</v>
          </cell>
          <cell r="D1763" t="str">
            <v>m²</v>
          </cell>
        </row>
        <row r="1764">
          <cell r="A1764" t="str">
            <v>5 S 02 200 00</v>
          </cell>
          <cell r="B1764" t="str">
            <v>-</v>
          </cell>
          <cell r="C1764" t="str">
            <v>Sub-base solo estabilizado granul. s/ mistura</v>
          </cell>
          <cell r="D1764" t="str">
            <v>m³</v>
          </cell>
          <cell r="H1764" t="str">
            <v>DNER-ES/301/97</v>
          </cell>
        </row>
        <row r="1765">
          <cell r="A1765" t="str">
            <v>5 S 02 200 01</v>
          </cell>
          <cell r="B1765" t="str">
            <v>-</v>
          </cell>
          <cell r="C1765" t="str">
            <v>Base solo estabilizado granul. s/ mistura</v>
          </cell>
          <cell r="D1765" t="str">
            <v>m³</v>
          </cell>
        </row>
        <row r="1766">
          <cell r="A1766" t="str">
            <v>5 S 02 201 00</v>
          </cell>
          <cell r="B1766" t="str">
            <v>-</v>
          </cell>
          <cell r="C1766" t="str">
            <v>Recomposição camada de base s/ adição de material</v>
          </cell>
          <cell r="D1766" t="str">
            <v>m²</v>
          </cell>
        </row>
        <row r="1767">
          <cell r="A1767" t="str">
            <v>5 S 02 210 00</v>
          </cell>
          <cell r="B1767" t="str">
            <v>-</v>
          </cell>
          <cell r="C1767" t="str">
            <v>Sub-base estabiliz. granul. c/ mist. solo na pista</v>
          </cell>
          <cell r="D1767" t="str">
            <v>m³</v>
          </cell>
        </row>
        <row r="1768">
          <cell r="A1768" t="str">
            <v>5 S 02 210 01</v>
          </cell>
          <cell r="B1768" t="str">
            <v>-</v>
          </cell>
          <cell r="C1768" t="str">
            <v>Sub-base estab. granul.c/mist. solo-areia na pista</v>
          </cell>
          <cell r="D1768" t="str">
            <v>m³</v>
          </cell>
        </row>
        <row r="1769">
          <cell r="A1769" t="str">
            <v>5 S 02 210 02</v>
          </cell>
          <cell r="B1769" t="str">
            <v>-</v>
          </cell>
          <cell r="C1769" t="str">
            <v>Base estabiliz.granul.c/ mist. solo areia na pista</v>
          </cell>
          <cell r="D1769" t="str">
            <v>m³</v>
          </cell>
        </row>
        <row r="1770">
          <cell r="A1770" t="str">
            <v>5 S 02 210 51</v>
          </cell>
          <cell r="B1770" t="str">
            <v>-</v>
          </cell>
          <cell r="C1770" t="str">
            <v>Sub-base est.gran.c/mist.solo-areia na pista AC</v>
          </cell>
          <cell r="D1770" t="str">
            <v>m³</v>
          </cell>
        </row>
        <row r="1771">
          <cell r="A1771" t="str">
            <v>5 S 02 210 52</v>
          </cell>
          <cell r="B1771" t="str">
            <v>-</v>
          </cell>
          <cell r="C1771" t="str">
            <v>Base estab.gran.c/mist.solo areia na pista AC</v>
          </cell>
          <cell r="D1771" t="str">
            <v>m³</v>
          </cell>
        </row>
        <row r="1772">
          <cell r="A1772" t="str">
            <v>5 S 02 220 00</v>
          </cell>
          <cell r="B1772" t="str">
            <v>-</v>
          </cell>
          <cell r="C1772" t="str">
            <v>Base estabilizada granul. c/ mistura solo-brita</v>
          </cell>
          <cell r="D1772" t="str">
            <v>m³</v>
          </cell>
        </row>
        <row r="1773">
          <cell r="A1773" t="str">
            <v>5 S 02 220 50</v>
          </cell>
          <cell r="B1773" t="str">
            <v>-</v>
          </cell>
          <cell r="C1773" t="str">
            <v>Base estabilizada granul.c/mist. solo-brita BC</v>
          </cell>
          <cell r="D1773" t="str">
            <v>m³</v>
          </cell>
        </row>
        <row r="1774">
          <cell r="A1774" t="str">
            <v>5 S 02 230 00</v>
          </cell>
          <cell r="B1774" t="str">
            <v>-</v>
          </cell>
          <cell r="C1774" t="str">
            <v>Base de brita graduada</v>
          </cell>
          <cell r="D1774" t="str">
            <v>m³</v>
          </cell>
        </row>
        <row r="1775">
          <cell r="A1775" t="str">
            <v>5 S 02 230 01</v>
          </cell>
          <cell r="B1775" t="str">
            <v>-</v>
          </cell>
          <cell r="C1775" t="str">
            <v>Base brita grad.c/distr.agreg. contr. autom.greide</v>
          </cell>
          <cell r="D1775" t="str">
            <v>m³</v>
          </cell>
        </row>
        <row r="1776">
          <cell r="A1776" t="str">
            <v>5 S 02 230 50</v>
          </cell>
          <cell r="B1776" t="str">
            <v>-</v>
          </cell>
          <cell r="C1776" t="str">
            <v>Base de brita graduada BC</v>
          </cell>
          <cell r="D1776" t="str">
            <v>m³</v>
          </cell>
        </row>
        <row r="1777">
          <cell r="A1777" t="str">
            <v>5 S 02 230 51</v>
          </cell>
          <cell r="B1777" t="str">
            <v>-</v>
          </cell>
          <cell r="C1777" t="str">
            <v>Base brita grad.c/dist.agreg.contr.aut.greide BC</v>
          </cell>
          <cell r="D1777" t="str">
            <v>m³</v>
          </cell>
        </row>
        <row r="1778">
          <cell r="A1778" t="str">
            <v>5 S 02 231 00</v>
          </cell>
          <cell r="B1778" t="str">
            <v>-</v>
          </cell>
          <cell r="C1778" t="str">
            <v>Base de macadame hidraúlico</v>
          </cell>
          <cell r="D1778" t="str">
            <v>m³</v>
          </cell>
        </row>
        <row r="1779">
          <cell r="A1779" t="str">
            <v>5 S 02 231 50</v>
          </cell>
          <cell r="B1779" t="str">
            <v>-</v>
          </cell>
          <cell r="C1779" t="str">
            <v>Base de macadame hidraúlico BC</v>
          </cell>
          <cell r="D1779" t="str">
            <v>m³</v>
          </cell>
        </row>
        <row r="1780">
          <cell r="A1780" t="str">
            <v>5 S 02 240 11</v>
          </cell>
          <cell r="B1780" t="str">
            <v>-</v>
          </cell>
          <cell r="C1780" t="str">
            <v>Recomposição camada de base c/ adição de cimento</v>
          </cell>
          <cell r="D1780" t="str">
            <v>m³</v>
          </cell>
        </row>
        <row r="1781">
          <cell r="A1781" t="str">
            <v>5 S 02 241 01</v>
          </cell>
          <cell r="B1781" t="str">
            <v>-</v>
          </cell>
          <cell r="C1781" t="str">
            <v>Base de solo cimento com mistura em usina</v>
          </cell>
          <cell r="D1781" t="str">
            <v>m³</v>
          </cell>
        </row>
        <row r="1782">
          <cell r="A1782" t="str">
            <v>5 S 02 243 01</v>
          </cell>
          <cell r="B1782" t="str">
            <v>-</v>
          </cell>
          <cell r="C1782" t="str">
            <v>Sub-base solo melhorado c/cimento c/mist. em usina</v>
          </cell>
          <cell r="D1782" t="str">
            <v>m³</v>
          </cell>
        </row>
        <row r="1783">
          <cell r="A1783" t="str">
            <v>5 S 02 249 11</v>
          </cell>
          <cell r="B1783" t="str">
            <v>-</v>
          </cell>
          <cell r="C1783" t="str">
            <v>Recomp. base c/ demol. do rev. e incorp. à base</v>
          </cell>
          <cell r="D1783" t="str">
            <v>m³</v>
          </cell>
        </row>
        <row r="1784">
          <cell r="A1784" t="str">
            <v>5 S 02 300 00</v>
          </cell>
          <cell r="B1784" t="str">
            <v>-</v>
          </cell>
          <cell r="C1784" t="str">
            <v>Imprimação</v>
          </cell>
          <cell r="D1784" t="str">
            <v>m²</v>
          </cell>
          <cell r="H1784" t="str">
            <v>DNER-ES-306/97</v>
          </cell>
        </row>
        <row r="1785">
          <cell r="A1785" t="str">
            <v>5 S 02 400 00</v>
          </cell>
          <cell r="B1785" t="str">
            <v>-</v>
          </cell>
          <cell r="C1785" t="str">
            <v>Pintura de ligação</v>
          </cell>
          <cell r="D1785" t="str">
            <v>m²</v>
          </cell>
          <cell r="H1785" t="str">
            <v>DNER-ES-307/97</v>
          </cell>
        </row>
        <row r="1786">
          <cell r="A1786" t="str">
            <v>5 S 02 500 00</v>
          </cell>
          <cell r="B1786" t="str">
            <v>-</v>
          </cell>
          <cell r="C1786" t="str">
            <v>Tratamento superficial simples c/ CAP</v>
          </cell>
          <cell r="D1786" t="str">
            <v>m²</v>
          </cell>
        </row>
        <row r="1787">
          <cell r="A1787" t="str">
            <v>5 S 02 500 01</v>
          </cell>
          <cell r="B1787" t="str">
            <v>-</v>
          </cell>
          <cell r="C1787" t="str">
            <v>Tratamento superficial simples c/ emulsão</v>
          </cell>
          <cell r="D1787" t="str">
            <v>m²</v>
          </cell>
        </row>
        <row r="1788">
          <cell r="A1788" t="str">
            <v>5 S 02 500 02</v>
          </cell>
          <cell r="B1788" t="str">
            <v>-</v>
          </cell>
          <cell r="C1788" t="str">
            <v>Tratamento superficial simples c/ banho diluído</v>
          </cell>
          <cell r="D1788" t="str">
            <v>m²</v>
          </cell>
        </row>
        <row r="1789">
          <cell r="A1789" t="str">
            <v>5 S 02 500 50</v>
          </cell>
          <cell r="B1789" t="str">
            <v>-</v>
          </cell>
          <cell r="C1789" t="str">
            <v>Tratamento superficial simples c/ CAP BC</v>
          </cell>
          <cell r="D1789" t="str">
            <v>m²</v>
          </cell>
        </row>
        <row r="1790">
          <cell r="A1790" t="str">
            <v>5 S 02 500 51</v>
          </cell>
          <cell r="B1790" t="str">
            <v>-</v>
          </cell>
          <cell r="C1790" t="str">
            <v>Tratamento superficial simples c/ emulsão BC</v>
          </cell>
          <cell r="D1790" t="str">
            <v>m²</v>
          </cell>
        </row>
        <row r="1791">
          <cell r="A1791" t="str">
            <v>5 S 02 500 52</v>
          </cell>
          <cell r="B1791" t="str">
            <v>-</v>
          </cell>
          <cell r="C1791" t="str">
            <v>Tratamento superficial simples c/banho diluído BC</v>
          </cell>
          <cell r="D1791" t="str">
            <v>m²</v>
          </cell>
        </row>
        <row r="1792">
          <cell r="A1792" t="str">
            <v>5 S 02 501 00</v>
          </cell>
          <cell r="B1792" t="str">
            <v>-</v>
          </cell>
          <cell r="C1792" t="str">
            <v>Tratamento superficial duplo c/ CAP</v>
          </cell>
          <cell r="D1792" t="str">
            <v>m²</v>
          </cell>
        </row>
        <row r="1793">
          <cell r="A1793" t="str">
            <v>5 S 02 501 01</v>
          </cell>
          <cell r="B1793" t="str">
            <v>-</v>
          </cell>
          <cell r="C1793" t="str">
            <v>Tratamento superficial duplo c/ emulsão</v>
          </cell>
          <cell r="D1793" t="str">
            <v>m²</v>
          </cell>
        </row>
        <row r="1794">
          <cell r="A1794" t="str">
            <v>5 S 02 501 02</v>
          </cell>
          <cell r="B1794" t="str">
            <v>-</v>
          </cell>
          <cell r="C1794" t="str">
            <v>Tratamento superficial duplo c/ banho diluído</v>
          </cell>
          <cell r="D1794" t="str">
            <v>m²</v>
          </cell>
        </row>
        <row r="1795">
          <cell r="A1795" t="str">
            <v>5 S 02 501 50</v>
          </cell>
          <cell r="B1795" t="str">
            <v>-</v>
          </cell>
          <cell r="C1795" t="str">
            <v>Tratamento superficial duplo c/ CAP BC</v>
          </cell>
          <cell r="D1795" t="str">
            <v>m²</v>
          </cell>
        </row>
        <row r="1796">
          <cell r="A1796" t="str">
            <v>5 S 02 501 51</v>
          </cell>
          <cell r="B1796" t="str">
            <v>-</v>
          </cell>
          <cell r="C1796" t="str">
            <v>Tratamento superficial duplo c/ emulsão BC</v>
          </cell>
          <cell r="D1796" t="str">
            <v>m²</v>
          </cell>
        </row>
        <row r="1797">
          <cell r="A1797" t="str">
            <v>5 S 02 501 52</v>
          </cell>
          <cell r="B1797" t="str">
            <v>-</v>
          </cell>
          <cell r="C1797" t="str">
            <v>Tratamento superficial duplo c/banho diluído BC</v>
          </cell>
          <cell r="D1797" t="str">
            <v>m²</v>
          </cell>
        </row>
        <row r="1798">
          <cell r="A1798" t="str">
            <v>5 S 02 502 00</v>
          </cell>
          <cell r="B1798" t="str">
            <v>-</v>
          </cell>
          <cell r="C1798" t="str">
            <v>Tratamento superficial triplo c/ CAP</v>
          </cell>
          <cell r="D1798" t="str">
            <v>m²</v>
          </cell>
        </row>
        <row r="1799">
          <cell r="A1799" t="str">
            <v>5 S 02 502 01</v>
          </cell>
          <cell r="B1799" t="str">
            <v>-</v>
          </cell>
          <cell r="C1799" t="str">
            <v>Tratamento superficial triplo c/ emulsão</v>
          </cell>
          <cell r="D1799" t="str">
            <v>m²</v>
          </cell>
        </row>
        <row r="1800">
          <cell r="A1800" t="str">
            <v>5 S 02 502 02</v>
          </cell>
          <cell r="B1800" t="str">
            <v>-</v>
          </cell>
          <cell r="C1800" t="str">
            <v>Tratamento superficial triplo c/ banho diluído</v>
          </cell>
          <cell r="D1800" t="str">
            <v>m²</v>
          </cell>
        </row>
        <row r="1801">
          <cell r="A1801" t="str">
            <v>5 S 02 502 50</v>
          </cell>
          <cell r="B1801" t="str">
            <v>-</v>
          </cell>
          <cell r="C1801" t="str">
            <v>Tratamento superficial triplo c/ CAP BC</v>
          </cell>
          <cell r="D1801" t="str">
            <v>m²</v>
          </cell>
        </row>
        <row r="1802">
          <cell r="A1802" t="str">
            <v>5 S 02 502 51</v>
          </cell>
          <cell r="B1802" t="str">
            <v>-</v>
          </cell>
          <cell r="C1802" t="str">
            <v>Tratamento superficial triplo c/ emulsão BC</v>
          </cell>
          <cell r="D1802" t="str">
            <v>m²</v>
          </cell>
        </row>
        <row r="1803">
          <cell r="A1803" t="str">
            <v>5 S 02 502 52</v>
          </cell>
          <cell r="B1803" t="str">
            <v>-</v>
          </cell>
          <cell r="C1803" t="str">
            <v>Tratamento superficial triplo c/ banho diluído BC</v>
          </cell>
          <cell r="D1803" t="str">
            <v>m²</v>
          </cell>
        </row>
        <row r="1804">
          <cell r="A1804" t="str">
            <v>5 S 02 511 01</v>
          </cell>
          <cell r="B1804" t="str">
            <v>-</v>
          </cell>
          <cell r="C1804" t="str">
            <v>Micro-revestimento a frio - Microflex 0,8cm</v>
          </cell>
          <cell r="D1804" t="str">
            <v>m²</v>
          </cell>
        </row>
        <row r="1805">
          <cell r="A1805" t="str">
            <v>5 S 02 511 02</v>
          </cell>
          <cell r="B1805" t="str">
            <v>-</v>
          </cell>
          <cell r="C1805" t="str">
            <v>Micro-revestimento a frio - Microflex 1,5 cm</v>
          </cell>
          <cell r="D1805" t="str">
            <v>m²</v>
          </cell>
        </row>
        <row r="1806">
          <cell r="A1806" t="str">
            <v>5 S 02 511 03</v>
          </cell>
          <cell r="B1806" t="str">
            <v>-</v>
          </cell>
          <cell r="C1806" t="str">
            <v>Micro-revestimento a frio - Microflex 2,0 cm</v>
          </cell>
          <cell r="D1806" t="str">
            <v>m²</v>
          </cell>
        </row>
        <row r="1807">
          <cell r="A1807" t="str">
            <v>5 S 02 511 04</v>
          </cell>
          <cell r="B1807" t="str">
            <v>-</v>
          </cell>
          <cell r="C1807" t="str">
            <v>Micro-revestimento a frio - Microflex - 2,5 cm</v>
          </cell>
          <cell r="D1807" t="str">
            <v>m²</v>
          </cell>
        </row>
        <row r="1808">
          <cell r="A1808" t="str">
            <v>5 S 02 511 51</v>
          </cell>
          <cell r="B1808" t="str">
            <v>-</v>
          </cell>
          <cell r="C1808" t="str">
            <v>Micro-revestimento a frio - Microflex 0,8cm BC</v>
          </cell>
          <cell r="D1808" t="str">
            <v>m²</v>
          </cell>
        </row>
        <row r="1809">
          <cell r="A1809" t="str">
            <v>5 S 02 511 52</v>
          </cell>
          <cell r="B1809" t="str">
            <v>-</v>
          </cell>
          <cell r="C1809" t="str">
            <v>Micro-revestimento a frio - Microflex 1,5 cm BC</v>
          </cell>
          <cell r="D1809" t="str">
            <v>m²</v>
          </cell>
        </row>
        <row r="1810">
          <cell r="A1810" t="str">
            <v>5 S 02 511 53</v>
          </cell>
          <cell r="B1810" t="str">
            <v>-</v>
          </cell>
          <cell r="C1810" t="str">
            <v>Micro-revestimento a frio - Microflex 2,0 cm BC</v>
          </cell>
          <cell r="D1810" t="str">
            <v>m²</v>
          </cell>
        </row>
        <row r="1811">
          <cell r="A1811" t="str">
            <v>5 S 02 511 54</v>
          </cell>
          <cell r="B1811" t="str">
            <v>-</v>
          </cell>
          <cell r="C1811" t="str">
            <v>Micro-revestimento a frio-Microflex-2,5 cm BC</v>
          </cell>
          <cell r="D1811" t="str">
            <v>m²</v>
          </cell>
        </row>
        <row r="1812">
          <cell r="A1812" t="str">
            <v>5 S 02 512 01</v>
          </cell>
          <cell r="B1812" t="str">
            <v>-</v>
          </cell>
          <cell r="C1812" t="str">
            <v>Lama asfáltica fina (granulometrias I e II)</v>
          </cell>
          <cell r="D1812" t="str">
            <v>m²</v>
          </cell>
        </row>
        <row r="1813">
          <cell r="A1813" t="str">
            <v>5 S 02 512 02</v>
          </cell>
          <cell r="B1813" t="str">
            <v>-</v>
          </cell>
          <cell r="C1813" t="str">
            <v>Lama asfáltica grossa (granulometrias III e IV)</v>
          </cell>
          <cell r="D1813" t="str">
            <v>m²</v>
          </cell>
        </row>
        <row r="1814">
          <cell r="A1814" t="str">
            <v>5 S 02 512 51</v>
          </cell>
          <cell r="B1814" t="str">
            <v>-</v>
          </cell>
          <cell r="C1814" t="str">
            <v>Lama asfáltica fina (granulometrias I e II) AC/BC</v>
          </cell>
          <cell r="D1814" t="str">
            <v>m²</v>
          </cell>
        </row>
        <row r="1815">
          <cell r="A1815" t="str">
            <v>5 S 02 512 52</v>
          </cell>
          <cell r="B1815" t="str">
            <v>-</v>
          </cell>
          <cell r="C1815" t="str">
            <v>Lama asfált.grossa (granulometrias III e IV) AC/BC</v>
          </cell>
          <cell r="D1815" t="str">
            <v>m²</v>
          </cell>
        </row>
        <row r="1816">
          <cell r="A1816" t="str">
            <v>5 S 02 530 00</v>
          </cell>
          <cell r="B1816" t="str">
            <v>-</v>
          </cell>
          <cell r="C1816" t="str">
            <v>Pré-misturado a frio</v>
          </cell>
          <cell r="D1816" t="str">
            <v>m³</v>
          </cell>
        </row>
        <row r="1817">
          <cell r="A1817" t="str">
            <v>5 S 02 530 50</v>
          </cell>
          <cell r="B1817" t="str">
            <v>-</v>
          </cell>
          <cell r="C1817" t="str">
            <v>Pré-misturado a frio AC/BC</v>
          </cell>
          <cell r="D1817" t="str">
            <v>m³</v>
          </cell>
        </row>
        <row r="1818">
          <cell r="A1818" t="str">
            <v>5 S 02 531 00</v>
          </cell>
          <cell r="B1818" t="str">
            <v>-</v>
          </cell>
          <cell r="C1818" t="str">
            <v>Macadame betuminoso por penetração</v>
          </cell>
          <cell r="D1818" t="str">
            <v>m³</v>
          </cell>
        </row>
        <row r="1819">
          <cell r="A1819" t="str">
            <v>5 S 02 531 50</v>
          </cell>
          <cell r="B1819" t="str">
            <v>-</v>
          </cell>
          <cell r="C1819" t="str">
            <v>Macadame betuminoso por penetração BC</v>
          </cell>
          <cell r="D1819" t="str">
            <v>m³</v>
          </cell>
        </row>
        <row r="1820">
          <cell r="A1820" t="str">
            <v>5 S 02 532 00</v>
          </cell>
          <cell r="B1820" t="str">
            <v>-</v>
          </cell>
          <cell r="C1820" t="str">
            <v>Areia-asfalto a quente</v>
          </cell>
          <cell r="D1820" t="str">
            <v>t</v>
          </cell>
        </row>
        <row r="1821">
          <cell r="A1821" t="str">
            <v>5 S 02 532 50</v>
          </cell>
          <cell r="B1821" t="str">
            <v>-</v>
          </cell>
          <cell r="C1821" t="str">
            <v>Areia-asfalto a quente AC</v>
          </cell>
          <cell r="D1821" t="str">
            <v>t</v>
          </cell>
        </row>
        <row r="1822">
          <cell r="A1822" t="str">
            <v>5 S 02 540 01</v>
          </cell>
          <cell r="B1822" t="str">
            <v>-</v>
          </cell>
          <cell r="C1822" t="str">
            <v>Conc. betumin.usinado a quente - capa de rolamento</v>
          </cell>
          <cell r="D1822" t="str">
            <v>t</v>
          </cell>
        </row>
        <row r="1823">
          <cell r="A1823" t="str">
            <v>5 S 02 540 02</v>
          </cell>
          <cell r="B1823" t="str">
            <v>-</v>
          </cell>
          <cell r="C1823" t="str">
            <v>Concreto betuminoso usinado a quente - binder</v>
          </cell>
          <cell r="D1823" t="str">
            <v>t</v>
          </cell>
        </row>
        <row r="1824">
          <cell r="A1824" t="str">
            <v>5 S 02 540 12</v>
          </cell>
          <cell r="B1824" t="str">
            <v>-</v>
          </cell>
          <cell r="C1824" t="str">
            <v>CBUQ reciclado em usina fixa</v>
          </cell>
          <cell r="D1824" t="str">
            <v>t</v>
          </cell>
        </row>
        <row r="1825">
          <cell r="A1825" t="str">
            <v>5 S 02 540 51</v>
          </cell>
          <cell r="B1825" t="str">
            <v>-</v>
          </cell>
          <cell r="C1825" t="str">
            <v>CBUQ -capa de rolamento AC/BC</v>
          </cell>
          <cell r="D1825" t="str">
            <v>t</v>
          </cell>
        </row>
        <row r="1826">
          <cell r="A1826" t="str">
            <v>5 S 02 540 52</v>
          </cell>
          <cell r="B1826" t="str">
            <v>-</v>
          </cell>
          <cell r="C1826" t="str">
            <v>CBUQ -binder AC/BC</v>
          </cell>
          <cell r="D1826" t="str">
            <v>t</v>
          </cell>
        </row>
        <row r="1827">
          <cell r="A1827" t="str">
            <v>5 S 02 540 62</v>
          </cell>
          <cell r="B1827" t="str">
            <v>-</v>
          </cell>
          <cell r="C1827" t="str">
            <v>CBUQ reciclado em usina fixa AC/BC</v>
          </cell>
          <cell r="D1827" t="str">
            <v>t</v>
          </cell>
        </row>
        <row r="1828">
          <cell r="A1828" t="str">
            <v>5 S 02 600 00</v>
          </cell>
          <cell r="B1828" t="str">
            <v>-</v>
          </cell>
          <cell r="C1828" t="str">
            <v>Manta sintét. p/ recap.asfál.- fornec. e aplicação</v>
          </cell>
          <cell r="D1828" t="str">
            <v>m²</v>
          </cell>
        </row>
        <row r="1829">
          <cell r="A1829" t="str">
            <v>5 S 02 607 00</v>
          </cell>
          <cell r="B1829" t="str">
            <v>-</v>
          </cell>
          <cell r="C1829" t="str">
            <v>Concreto cimento portland c/ equip. pequeno porte</v>
          </cell>
          <cell r="D1829" t="str">
            <v>m³</v>
          </cell>
        </row>
        <row r="1830">
          <cell r="A1830" t="str">
            <v>5 S 02 607 50</v>
          </cell>
          <cell r="B1830" t="str">
            <v>-</v>
          </cell>
          <cell r="C1830" t="str">
            <v>Concr.cimento portland c/equip.pequeno porte AC/BC</v>
          </cell>
          <cell r="D1830" t="str">
            <v>m³</v>
          </cell>
        </row>
        <row r="1831">
          <cell r="A1831" t="str">
            <v>5 S 02 702 00</v>
          </cell>
          <cell r="B1831" t="str">
            <v>-</v>
          </cell>
          <cell r="C1831" t="str">
            <v>Limpeza e enchimento de junta de pavimento de conc</v>
          </cell>
          <cell r="D1831" t="str">
            <v>m</v>
          </cell>
        </row>
        <row r="1832">
          <cell r="A1832" t="str">
            <v>5 S 02 905 00</v>
          </cell>
          <cell r="B1832" t="str">
            <v>-</v>
          </cell>
          <cell r="C1832" t="str">
            <v>Remoção mecanizada de revestimento betuminoso</v>
          </cell>
          <cell r="D1832" t="str">
            <v>m³</v>
          </cell>
          <cell r="H1832" t="str">
            <v>DNER-ES-321/97</v>
          </cell>
        </row>
        <row r="1833">
          <cell r="A1833" t="str">
            <v>5 S 02 905 01</v>
          </cell>
          <cell r="B1833" t="str">
            <v>-</v>
          </cell>
          <cell r="C1833" t="str">
            <v>Remoção manual de revestimento betuminoso</v>
          </cell>
          <cell r="D1833" t="str">
            <v>m³</v>
          </cell>
          <cell r="H1833" t="str">
            <v>DNER-ES-321/97</v>
          </cell>
        </row>
        <row r="1834">
          <cell r="A1834" t="str">
            <v>5 S 02 906 00</v>
          </cell>
          <cell r="B1834" t="str">
            <v>-</v>
          </cell>
          <cell r="C1834" t="str">
            <v>Remoção mecanizada da camada granular pavimento</v>
          </cell>
          <cell r="D1834" t="str">
            <v>m³</v>
          </cell>
          <cell r="H1834" t="str">
            <v>DNER-ES-321/97</v>
          </cell>
        </row>
        <row r="1835">
          <cell r="A1835" t="str">
            <v>5 S 02 906 01</v>
          </cell>
          <cell r="B1835" t="str">
            <v>-</v>
          </cell>
          <cell r="C1835" t="str">
            <v>Remoção manual da camada granular do pavimento</v>
          </cell>
          <cell r="D1835" t="str">
            <v>m³</v>
          </cell>
          <cell r="H1835" t="str">
            <v>DNER-ES-321/97</v>
          </cell>
        </row>
        <row r="1836">
          <cell r="A1836" t="str">
            <v>5 S 02 907 00</v>
          </cell>
          <cell r="B1836" t="str">
            <v>-</v>
          </cell>
          <cell r="C1836" t="str">
            <v>Remoção mecanizada material de baixa capac.suporte</v>
          </cell>
          <cell r="D1836" t="str">
            <v>m³</v>
          </cell>
          <cell r="H1836" t="str">
            <v>DNER-ES-321/97</v>
          </cell>
        </row>
        <row r="1837">
          <cell r="A1837" t="str">
            <v>5 S 02 907 01</v>
          </cell>
          <cell r="B1837" t="str">
            <v>-</v>
          </cell>
          <cell r="C1837" t="str">
            <v>Remoção manual de material de baixa capac.suporte</v>
          </cell>
          <cell r="D1837" t="str">
            <v>m³</v>
          </cell>
          <cell r="H1837" t="str">
            <v>DNER-ES-321/97</v>
          </cell>
        </row>
        <row r="1838">
          <cell r="A1838" t="str">
            <v>5 S 02 908 00</v>
          </cell>
          <cell r="B1838" t="str">
            <v>-</v>
          </cell>
          <cell r="C1838" t="str">
            <v>Arrancamento e remoção de paralelepípedos</v>
          </cell>
          <cell r="D1838" t="str">
            <v>m²</v>
          </cell>
        </row>
        <row r="1839">
          <cell r="A1839" t="str">
            <v>5 S 02 909 00</v>
          </cell>
          <cell r="B1839" t="str">
            <v>-</v>
          </cell>
          <cell r="C1839" t="str">
            <v>Arrancamento e remoção de meios-fios</v>
          </cell>
          <cell r="D1839" t="str">
            <v>m³</v>
          </cell>
        </row>
        <row r="1840">
          <cell r="A1840" t="str">
            <v>5 S 02 990 11</v>
          </cell>
          <cell r="B1840" t="str">
            <v>-</v>
          </cell>
          <cell r="C1840" t="str">
            <v>Fresagem contínua do revest. betuminoso</v>
          </cell>
          <cell r="D1840" t="str">
            <v>m³</v>
          </cell>
        </row>
        <row r="1841">
          <cell r="A1841" t="str">
            <v>5 S 02 990 12</v>
          </cell>
          <cell r="B1841" t="str">
            <v>-</v>
          </cell>
          <cell r="C1841" t="str">
            <v>Fresagem descontínua revest. betuminoso</v>
          </cell>
          <cell r="D1841" t="str">
            <v>m³</v>
          </cell>
        </row>
        <row r="1842">
          <cell r="A1842" t="str">
            <v>5 S 04 300 16</v>
          </cell>
          <cell r="B1842" t="str">
            <v>-</v>
          </cell>
          <cell r="C1842" t="str">
            <v>Bueiro met. chapas múltiplas D=1,60m galv.</v>
          </cell>
          <cell r="D1842" t="str">
            <v>m</v>
          </cell>
        </row>
        <row r="1843">
          <cell r="A1843" t="str">
            <v>5 S 04 300 20</v>
          </cell>
          <cell r="B1843" t="str">
            <v>-</v>
          </cell>
          <cell r="C1843" t="str">
            <v>Bueiro met. chapas múltiplas D=2,00m galv.</v>
          </cell>
          <cell r="D1843" t="str">
            <v>m</v>
          </cell>
        </row>
        <row r="1844">
          <cell r="A1844" t="str">
            <v>5 S 04 300 66</v>
          </cell>
          <cell r="B1844" t="str">
            <v>-</v>
          </cell>
          <cell r="C1844" t="str">
            <v>Bueiro met. chapas múltiplas D=1,60m galv. BC</v>
          </cell>
          <cell r="D1844" t="str">
            <v>m</v>
          </cell>
        </row>
        <row r="1845">
          <cell r="A1845" t="str">
            <v>5 S 04 300 70</v>
          </cell>
          <cell r="B1845" t="str">
            <v>-</v>
          </cell>
          <cell r="C1845" t="str">
            <v>Bueiro met. chapas múltiplas D=2,00m galv. BC</v>
          </cell>
          <cell r="D1845" t="str">
            <v>m</v>
          </cell>
        </row>
        <row r="1846">
          <cell r="A1846" t="str">
            <v>5 S 04 301 16</v>
          </cell>
          <cell r="B1846" t="str">
            <v>-</v>
          </cell>
          <cell r="C1846" t="str">
            <v>Bueiro met. chapas múltiplas D=1,60m rev. epoxy</v>
          </cell>
          <cell r="D1846" t="str">
            <v>m</v>
          </cell>
        </row>
        <row r="1847">
          <cell r="A1847" t="str">
            <v>5 S 04 301 20</v>
          </cell>
          <cell r="B1847" t="str">
            <v>-</v>
          </cell>
          <cell r="C1847" t="str">
            <v>Bueiro met. chapas múltiplas D=2,00m rev. epoxy</v>
          </cell>
          <cell r="D1847" t="str">
            <v>m</v>
          </cell>
        </row>
        <row r="1848">
          <cell r="A1848" t="str">
            <v>5 S 04 301 66</v>
          </cell>
          <cell r="B1848" t="str">
            <v>-</v>
          </cell>
          <cell r="C1848" t="str">
            <v>Bueiro met. chapas múlt. D=1,60m rev. epoxy BC</v>
          </cell>
          <cell r="D1848" t="str">
            <v>m</v>
          </cell>
        </row>
        <row r="1849">
          <cell r="A1849" t="str">
            <v>5 S 04 301 70</v>
          </cell>
          <cell r="B1849" t="str">
            <v>-</v>
          </cell>
          <cell r="C1849" t="str">
            <v>Bueiro met. chapas múlt. D=2,00m rev. epoxy BC</v>
          </cell>
          <cell r="D1849" t="str">
            <v>m</v>
          </cell>
        </row>
        <row r="1850">
          <cell r="A1850" t="str">
            <v>5 S 04 310 12</v>
          </cell>
          <cell r="B1850" t="str">
            <v>-</v>
          </cell>
          <cell r="C1850" t="str">
            <v>Bueiro met. s/interrupção traf. D=1,20m galv.</v>
          </cell>
          <cell r="D1850" t="str">
            <v>m</v>
          </cell>
        </row>
        <row r="1851">
          <cell r="A1851" t="str">
            <v>5 S 04 310 16</v>
          </cell>
          <cell r="B1851" t="str">
            <v>-</v>
          </cell>
          <cell r="C1851" t="str">
            <v>Bueiro met. s/ interrup. de tráf. D=1,60m galv.</v>
          </cell>
          <cell r="D1851" t="str">
            <v>m</v>
          </cell>
        </row>
        <row r="1852">
          <cell r="A1852" t="str">
            <v>5 S 04 310 20</v>
          </cell>
          <cell r="B1852" t="str">
            <v>-</v>
          </cell>
          <cell r="C1852" t="str">
            <v>Bueiro met. s/ interrup. de tráf. D=2,00m galv.</v>
          </cell>
          <cell r="D1852" t="str">
            <v>m</v>
          </cell>
        </row>
        <row r="1853">
          <cell r="A1853" t="str">
            <v>5 S 04 311 12</v>
          </cell>
          <cell r="B1853" t="str">
            <v>-</v>
          </cell>
          <cell r="C1853" t="str">
            <v>Bueiro met. s/interrupção traf. D=1,20m rev. epoxy</v>
          </cell>
          <cell r="D1853" t="str">
            <v>m</v>
          </cell>
        </row>
        <row r="1854">
          <cell r="A1854" t="str">
            <v>5 S 04 311 16</v>
          </cell>
          <cell r="B1854" t="str">
            <v>-</v>
          </cell>
          <cell r="C1854" t="str">
            <v>Bueiro met.s/interrupção traf. D=1,60 m rev.epoxy</v>
          </cell>
          <cell r="D1854" t="str">
            <v>m</v>
          </cell>
        </row>
        <row r="1855">
          <cell r="A1855" t="str">
            <v>5 S 04 311 20</v>
          </cell>
          <cell r="B1855" t="str">
            <v>-</v>
          </cell>
          <cell r="C1855" t="str">
            <v>Bueiro met.s/interrupção tráf. D=2,00 m rev. epoxy</v>
          </cell>
          <cell r="D1855" t="str">
            <v>m</v>
          </cell>
        </row>
        <row r="1856">
          <cell r="A1856" t="str">
            <v>5 S 04 999 01</v>
          </cell>
          <cell r="B1856" t="str">
            <v>-</v>
          </cell>
          <cell r="C1856" t="str">
            <v>Remoção de bueiros existentes</v>
          </cell>
          <cell r="D1856" t="str">
            <v>m</v>
          </cell>
        </row>
        <row r="1857">
          <cell r="A1857" t="str">
            <v>5 S 04 999 04</v>
          </cell>
          <cell r="B1857" t="str">
            <v>-</v>
          </cell>
          <cell r="C1857" t="str">
            <v>Restauração de disp. danif. com concr. fck=12 MPa</v>
          </cell>
          <cell r="D1857" t="str">
            <v>m³</v>
          </cell>
        </row>
        <row r="1858">
          <cell r="A1858" t="str">
            <v>5 S 04 999 07</v>
          </cell>
          <cell r="B1858" t="str">
            <v>-</v>
          </cell>
          <cell r="C1858" t="str">
            <v>Demolição de dispositivos de concreto simples</v>
          </cell>
          <cell r="D1858" t="str">
            <v>m³</v>
          </cell>
        </row>
        <row r="1859">
          <cell r="A1859" t="str">
            <v>5 S 04 999 08</v>
          </cell>
          <cell r="B1859" t="str">
            <v>-</v>
          </cell>
          <cell r="C1859" t="str">
            <v>Demolição de dispositivos de concreto armado</v>
          </cell>
          <cell r="D1859" t="str">
            <v>m³</v>
          </cell>
        </row>
        <row r="1860">
          <cell r="A1860" t="str">
            <v>5 S 04 999 54</v>
          </cell>
          <cell r="B1860" t="str">
            <v>-</v>
          </cell>
          <cell r="C1860" t="str">
            <v>Restaur.de disp.danif.com concr. fck=12 MPa AC/BC</v>
          </cell>
          <cell r="D1860" t="str">
            <v>m³</v>
          </cell>
        </row>
        <row r="1861">
          <cell r="A1861" t="str">
            <v>5 S 05 100 00</v>
          </cell>
          <cell r="B1861" t="str">
            <v>-</v>
          </cell>
          <cell r="C1861" t="str">
            <v>Enleivamento</v>
          </cell>
          <cell r="D1861" t="str">
            <v>m²</v>
          </cell>
        </row>
        <row r="1862">
          <cell r="A1862" t="str">
            <v>5 S 05 102 00</v>
          </cell>
          <cell r="B1862" t="str">
            <v>-</v>
          </cell>
          <cell r="C1862" t="str">
            <v>Hidrossemeadura</v>
          </cell>
          <cell r="D1862" t="str">
            <v>m²</v>
          </cell>
        </row>
        <row r="1863">
          <cell r="A1863" t="str">
            <v>5 S 05 300 01</v>
          </cell>
          <cell r="B1863" t="str">
            <v>-</v>
          </cell>
          <cell r="C1863" t="str">
            <v>Alvenaria de pedra arrumada</v>
          </cell>
          <cell r="D1863" t="str">
            <v>m³</v>
          </cell>
        </row>
        <row r="1864">
          <cell r="A1864" t="str">
            <v>5 S 05 300 02</v>
          </cell>
          <cell r="B1864" t="str">
            <v>-</v>
          </cell>
          <cell r="C1864" t="str">
            <v>Enrocamento de pedra jogada</v>
          </cell>
          <cell r="D1864" t="str">
            <v>m³</v>
          </cell>
        </row>
        <row r="1865">
          <cell r="A1865" t="str">
            <v>5 S 05 301 00</v>
          </cell>
          <cell r="B1865" t="str">
            <v>-</v>
          </cell>
          <cell r="C1865" t="str">
            <v>Alvenaria de pedra argamassada</v>
          </cell>
          <cell r="D1865" t="str">
            <v>m³</v>
          </cell>
        </row>
        <row r="1866">
          <cell r="A1866" t="str">
            <v>5 S 05 301 50</v>
          </cell>
          <cell r="B1866" t="str">
            <v>-</v>
          </cell>
          <cell r="C1866" t="str">
            <v>Alvenaria de pedra argamassada AC/PC</v>
          </cell>
          <cell r="D1866" t="str">
            <v>m³</v>
          </cell>
        </row>
        <row r="1867">
          <cell r="A1867" t="str">
            <v>5 S 05 302 01</v>
          </cell>
          <cell r="B1867" t="str">
            <v>-</v>
          </cell>
          <cell r="C1867" t="str">
            <v>Muro de gabião tipo caixa</v>
          </cell>
          <cell r="D1867" t="str">
            <v>m³</v>
          </cell>
        </row>
        <row r="1868">
          <cell r="A1868" t="str">
            <v>5 S 05 303 01</v>
          </cell>
          <cell r="B1868" t="str">
            <v>-</v>
          </cell>
          <cell r="C1868" t="str">
            <v>Terra armada - ECE - greide 0,0&lt;h&lt;6,00m</v>
          </cell>
          <cell r="D1868" t="str">
            <v>m²</v>
          </cell>
        </row>
        <row r="1869">
          <cell r="A1869" t="str">
            <v>5 S 05 303 02</v>
          </cell>
          <cell r="B1869" t="str">
            <v>-</v>
          </cell>
          <cell r="C1869" t="str">
            <v>Terra armada - ECE - greide 6,0&lt;h&lt;9,00</v>
          </cell>
          <cell r="D1869" t="str">
            <v>m²</v>
          </cell>
        </row>
        <row r="1870">
          <cell r="A1870" t="str">
            <v>5 S 05 303 03</v>
          </cell>
          <cell r="B1870" t="str">
            <v>-</v>
          </cell>
          <cell r="C1870" t="str">
            <v>Terra armada - ECE - greide 9,0&lt;h&lt;12,00m</v>
          </cell>
          <cell r="D1870" t="str">
            <v>m²</v>
          </cell>
        </row>
        <row r="1871">
          <cell r="A1871" t="str">
            <v>5 S 05 303 04</v>
          </cell>
          <cell r="B1871" t="str">
            <v>-</v>
          </cell>
          <cell r="C1871" t="str">
            <v>Terra armada - ECE - pé de talude 0,0&lt;h&lt;6,00m</v>
          </cell>
          <cell r="D1871" t="str">
            <v>m²</v>
          </cell>
        </row>
        <row r="1872">
          <cell r="A1872" t="str">
            <v>5 S 05 303 05</v>
          </cell>
          <cell r="B1872" t="str">
            <v>-</v>
          </cell>
          <cell r="C1872" t="str">
            <v>Terra armada - ECE - pé de talude 6,0&lt;h&lt;9,00m</v>
          </cell>
          <cell r="D1872" t="str">
            <v>m²</v>
          </cell>
        </row>
        <row r="1873">
          <cell r="A1873" t="str">
            <v>5 S 05 303 06</v>
          </cell>
          <cell r="B1873" t="str">
            <v>-</v>
          </cell>
          <cell r="C1873" t="str">
            <v>Terra armada - ECE - pé de talude 9,0&lt;h&lt;12,00m</v>
          </cell>
          <cell r="D1873" t="str">
            <v>m²</v>
          </cell>
        </row>
        <row r="1874">
          <cell r="A1874" t="str">
            <v>5 S 05 303 07</v>
          </cell>
          <cell r="B1874" t="str">
            <v>-</v>
          </cell>
          <cell r="C1874" t="str">
            <v>Terra armada - ECE - encontro portante 0,0&lt;h&lt;6,0m</v>
          </cell>
          <cell r="D1874" t="str">
            <v>m²</v>
          </cell>
        </row>
        <row r="1875">
          <cell r="A1875" t="str">
            <v>5 S 05 303 08</v>
          </cell>
          <cell r="B1875" t="str">
            <v>-</v>
          </cell>
          <cell r="C1875" t="str">
            <v>Terra armada - ECE - encontro portante 6,0&lt;h&lt;9,00m</v>
          </cell>
          <cell r="D1875" t="str">
            <v>m²</v>
          </cell>
        </row>
        <row r="1876">
          <cell r="A1876" t="str">
            <v>5 S 05 303 09</v>
          </cell>
          <cell r="B1876" t="str">
            <v>-</v>
          </cell>
          <cell r="C1876" t="str">
            <v>Escamas de concreto armado para terra armada</v>
          </cell>
          <cell r="D1876" t="str">
            <v>m³</v>
          </cell>
        </row>
        <row r="1877">
          <cell r="A1877" t="str">
            <v>5 S 05 303 10</v>
          </cell>
          <cell r="B1877" t="str">
            <v>-</v>
          </cell>
          <cell r="C1877" t="str">
            <v>Conc. de soleira e arrem. de maciço de terra arm.</v>
          </cell>
          <cell r="D1877" t="str">
            <v>m³</v>
          </cell>
        </row>
        <row r="1878">
          <cell r="A1878" t="str">
            <v>5 S 05 303 11</v>
          </cell>
          <cell r="B1878" t="str">
            <v>-</v>
          </cell>
          <cell r="C1878" t="str">
            <v>Montagem de maciço terra armada</v>
          </cell>
          <cell r="D1878" t="str">
            <v>m²</v>
          </cell>
        </row>
        <row r="1879">
          <cell r="A1879" t="str">
            <v>5 S 05 303 59</v>
          </cell>
          <cell r="B1879" t="str">
            <v>-</v>
          </cell>
          <cell r="C1879" t="str">
            <v>Escamas de concreto armado para terra armada AC/BC</v>
          </cell>
          <cell r="D1879" t="str">
            <v>m³</v>
          </cell>
        </row>
        <row r="1880">
          <cell r="A1880" t="str">
            <v>5 S 05 303 60</v>
          </cell>
          <cell r="B1880" t="str">
            <v>-</v>
          </cell>
          <cell r="C1880" t="str">
            <v>Concr. soleira arremate de maciço terra arm. AC/BC</v>
          </cell>
          <cell r="D1880" t="str">
            <v>m³</v>
          </cell>
        </row>
        <row r="1881">
          <cell r="A1881" t="str">
            <v>5 S 05 340 01</v>
          </cell>
          <cell r="B1881" t="str">
            <v>-</v>
          </cell>
          <cell r="C1881" t="str">
            <v>Execução cortina atirantada conc.armado fck=15 MPa</v>
          </cell>
          <cell r="D1881" t="str">
            <v>m³</v>
          </cell>
        </row>
        <row r="1882">
          <cell r="A1882" t="str">
            <v>5 S 05 340 51</v>
          </cell>
          <cell r="B1882" t="str">
            <v>-</v>
          </cell>
          <cell r="C1882" t="str">
            <v>Exec.cortina atirant.concr.armado fck=15 MPa AC/BC</v>
          </cell>
          <cell r="D1882" t="str">
            <v>m³</v>
          </cell>
        </row>
        <row r="1883">
          <cell r="A1883" t="str">
            <v>5 S 05 900 01</v>
          </cell>
          <cell r="B1883" t="str">
            <v>-</v>
          </cell>
          <cell r="C1883" t="str">
            <v>Execução tirante protendido cortina atirantada</v>
          </cell>
          <cell r="D1883" t="str">
            <v>m</v>
          </cell>
        </row>
        <row r="1884">
          <cell r="A1884" t="str">
            <v>5 S 06 400 01</v>
          </cell>
          <cell r="B1884" t="str">
            <v>-</v>
          </cell>
          <cell r="C1884" t="str">
            <v>Cercas arame farp. c/ mourão conc. seção quadr.</v>
          </cell>
          <cell r="D1884" t="str">
            <v>m</v>
          </cell>
        </row>
        <row r="1885">
          <cell r="A1885" t="str">
            <v>5 S 06 400 02</v>
          </cell>
          <cell r="B1885" t="str">
            <v>-</v>
          </cell>
          <cell r="C1885" t="str">
            <v>Cerca arame farp. c/ mourão de conc. seção triang</v>
          </cell>
          <cell r="D1885" t="str">
            <v>m</v>
          </cell>
        </row>
        <row r="1886">
          <cell r="A1886" t="str">
            <v>5 S 06 400 51</v>
          </cell>
          <cell r="B1886" t="str">
            <v>-</v>
          </cell>
          <cell r="C1886" t="str">
            <v>Cercas arame farp. c/mourão conc.seção quadr.AC/BC</v>
          </cell>
          <cell r="D1886" t="str">
            <v>m</v>
          </cell>
        </row>
        <row r="1887">
          <cell r="A1887" t="str">
            <v>5 S 06 400 52</v>
          </cell>
          <cell r="B1887" t="str">
            <v>-</v>
          </cell>
          <cell r="C1887" t="str">
            <v>Cerca arame farp. c/mourão concr.sec. triang.AC/BC</v>
          </cell>
          <cell r="D1887" t="str">
            <v>m</v>
          </cell>
        </row>
        <row r="1888">
          <cell r="A1888" t="str">
            <v>5 S 06 410 00</v>
          </cell>
          <cell r="B1888" t="str">
            <v>-</v>
          </cell>
          <cell r="C1888" t="str">
            <v>Cercas arame farpado com suporte madeira</v>
          </cell>
          <cell r="D1888" t="str">
            <v>m</v>
          </cell>
        </row>
        <row r="1889">
          <cell r="A1889" t="str">
            <v>5 S 09 001 07</v>
          </cell>
          <cell r="B1889" t="str">
            <v>-</v>
          </cell>
          <cell r="C1889" t="str">
            <v>Transporte local em rodov. não pavim.</v>
          </cell>
          <cell r="D1889" t="str">
            <v>tkm</v>
          </cell>
        </row>
        <row r="1890">
          <cell r="A1890" t="str">
            <v>5 S 09 001 90</v>
          </cell>
          <cell r="B1890" t="str">
            <v>-</v>
          </cell>
          <cell r="C1890" t="str">
            <v>Transporte comercial c/ carroc. rodov. não pav.</v>
          </cell>
          <cell r="D1890" t="str">
            <v>tkm</v>
          </cell>
        </row>
        <row r="1891">
          <cell r="A1891" t="str">
            <v>5 S 09 001 91</v>
          </cell>
          <cell r="B1891" t="str">
            <v>-</v>
          </cell>
          <cell r="C1891" t="str">
            <v>Transporte comercial c/ basc. 10m3 rod. não pav.</v>
          </cell>
          <cell r="D1891" t="str">
            <v>tkm</v>
          </cell>
        </row>
        <row r="1892">
          <cell r="A1892" t="str">
            <v>5 S 09 002 07</v>
          </cell>
          <cell r="B1892" t="str">
            <v>-</v>
          </cell>
          <cell r="C1892" t="str">
            <v>Transporte local em rodov. pavim.</v>
          </cell>
          <cell r="D1892" t="str">
            <v>tkm</v>
          </cell>
        </row>
        <row r="1893">
          <cell r="A1893" t="str">
            <v>5 S 09 002 90</v>
          </cell>
          <cell r="B1893" t="str">
            <v>-</v>
          </cell>
          <cell r="C1893" t="str">
            <v>Transporte comercial c/ carroceria rodov. pav.</v>
          </cell>
          <cell r="D1893" t="str">
            <v>tkm</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p e Veiculos Alugados"/>
      <sheetName val="ALYSSON 2"/>
      <sheetName val="Pedreiro"/>
      <sheetName val="1.6"/>
      <sheetName val="ALYSSON%202.xls"/>
    </sheetNames>
    <definedNames>
      <definedName name="QWWEEEEEEEE" refersTo="#REF!"/>
    </definedNames>
    <sheetDataSet>
      <sheetData sheetId="0"/>
      <sheetData sheetId="1" refreshError="1"/>
      <sheetData sheetId="2" refreshError="1"/>
      <sheetData sheetId="3" refreshError="1"/>
      <sheetData sheetId="4"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s PGQ"/>
      <sheetName val="Equipamentos"/>
      <sheetName val="Teor"/>
      <sheetName val="QuQuant"/>
      <sheetName val="Tabela Abril 2000"/>
      <sheetName val="TABELA"/>
      <sheetName val="Dados"/>
      <sheetName val="INVENTÁRIO"/>
      <sheetName val="8ª MP_BR_459"/>
      <sheetName val="Quadro Geral"/>
      <sheetName val="PSCEGERAL"/>
      <sheetName val="Planilha"/>
      <sheetName val="PQ"/>
      <sheetName val="PROJETO"/>
      <sheetName val="qorcamentodnerL1"/>
      <sheetName val="Page 1"/>
      <sheetName val="CRECHES"/>
      <sheetName val="MOBILIZ-CANTEI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Entrada"/>
      <sheetName val="Calendário"/>
      <sheetName val="Prod 1S"/>
      <sheetName val="Prod 2S"/>
      <sheetName val="Prod 3S"/>
      <sheetName val="Prod 4S"/>
      <sheetName val="RESUMO TOTAL"/>
      <sheetName val="Composição"/>
      <sheetName val="Contrato"/>
      <sheetName val="Solução Medição"/>
      <sheetName val="MEDIÇÃO"/>
      <sheetName val="Resumo Produção"/>
      <sheetName val="Produção"/>
      <sheetName val="Correção de Defeito"/>
      <sheetName val="Correção de Defeito Demol Mec"/>
      <sheetName val="QUÍMICAS"/>
      <sheetName val="TB P KM"/>
      <sheetName val="Recomp Guarda Corpo"/>
      <sheetName val="Concreto-Forma-Brita-Aço"/>
      <sheetName val="Renov Sinal Vert"/>
      <sheetName val="Recompos Mec aterro"/>
      <sheetName val="Enrocam Pedra Jogada"/>
      <sheetName val="Sarjeta"/>
      <sheetName val="Sarjeta Geral  (2)"/>
      <sheetName val="Tapa Buraco - Deni"/>
      <sheetName val="Recomposição de Placa - Deni"/>
      <sheetName val="Limpeza de Placa - Deni"/>
      <sheetName val="Abertura de Vala de Drenagem"/>
      <sheetName val="Limpeza de Pista,Faixa - Deni"/>
      <sheetName val="Correção de Defeitos"/>
      <sheetName val="Brita Graduada"/>
      <sheetName val="Roçada Manual - Valdomiro"/>
      <sheetName val="Área Gramada - Valdomiro"/>
      <sheetName val="Corte de Tocos - Valdomiro"/>
      <sheetName val="Limpeza de Sar. e MF - Valdomir"/>
      <sheetName val="Limpeza Mecanizada"/>
      <sheetName val="Teor"/>
      <sheetName val="Equipamentos"/>
      <sheetName val="DADOS"/>
      <sheetName val="eq"/>
      <sheetName val="mo"/>
      <sheetName val="Mão de Obra"/>
      <sheetName val="PROJETO"/>
      <sheetName val="Resumo"/>
    </sheetNames>
    <sheetDataSet>
      <sheetData sheetId="0"/>
      <sheetData sheetId="1">
        <row r="15">
          <cell r="A15">
            <v>39539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Rodoviários"/>
      <sheetName val="Orçamento"/>
      <sheetName val="Distancia"/>
      <sheetName val="Transporte 01"/>
      <sheetName val="Transporte 02"/>
      <sheetName val="Transporte 03"/>
      <sheetName val="Transporte 04"/>
      <sheetName val="Transporte 05"/>
      <sheetName val="Transporte 06"/>
      <sheetName val="Transporte 07"/>
      <sheetName val="Transporte 08"/>
      <sheetName val="Plan2"/>
    </sheetNames>
    <sheetDataSet>
      <sheetData sheetId="0" refreshError="1">
        <row r="3">
          <cell r="A3" t="str">
            <v>1 A 00 102 00</v>
          </cell>
          <cell r="B3" t="str">
            <v>Transporte local de material betuminoso</v>
          </cell>
          <cell r="C3" t="str">
            <v>tkm</v>
          </cell>
          <cell r="D3">
            <v>0.9</v>
          </cell>
        </row>
        <row r="4">
          <cell r="A4" t="str">
            <v>1 A 00 301 00</v>
          </cell>
          <cell r="B4" t="str">
            <v>Fornecimento de Aço CA-25</v>
          </cell>
          <cell r="C4" t="str">
            <v>kg</v>
          </cell>
          <cell r="D4">
            <v>3.37</v>
          </cell>
        </row>
        <row r="5">
          <cell r="A5" t="str">
            <v>1 A 00 302 00</v>
          </cell>
          <cell r="B5" t="str">
            <v>Fornecimento de Aço CA-50</v>
          </cell>
          <cell r="C5" t="str">
            <v>kg</v>
          </cell>
          <cell r="D5">
            <v>3.15</v>
          </cell>
        </row>
        <row r="6">
          <cell r="A6" t="str">
            <v>1 A 00 303 00</v>
          </cell>
          <cell r="B6" t="str">
            <v>Fornecimento de Aço CA-60</v>
          </cell>
          <cell r="C6" t="str">
            <v>kg</v>
          </cell>
          <cell r="D6">
            <v>3.73</v>
          </cell>
        </row>
        <row r="7">
          <cell r="A7" t="str">
            <v>1 A 00 716 00</v>
          </cell>
          <cell r="B7" t="str">
            <v>Areia Comercial</v>
          </cell>
          <cell r="C7" t="str">
            <v>m3</v>
          </cell>
          <cell r="D7">
            <v>30</v>
          </cell>
        </row>
        <row r="8">
          <cell r="A8" t="str">
            <v>1 A 00 901 01</v>
          </cell>
          <cell r="B8" t="str">
            <v>Alvenaria de pedra argamassada</v>
          </cell>
          <cell r="C8" t="str">
            <v>m3</v>
          </cell>
          <cell r="D8">
            <v>105.8</v>
          </cell>
        </row>
        <row r="9">
          <cell r="A9" t="str">
            <v>1 A 00 903 01</v>
          </cell>
          <cell r="B9" t="str">
            <v>Dentes para bueiros duplos D=1,00 m</v>
          </cell>
          <cell r="C9" t="str">
            <v>und</v>
          </cell>
          <cell r="D9">
            <v>82.34</v>
          </cell>
        </row>
        <row r="10">
          <cell r="A10" t="str">
            <v>1 A 00 904 01</v>
          </cell>
          <cell r="B10" t="str">
            <v>Dentes para bueiros duplos D=1,20 m</v>
          </cell>
          <cell r="C10" t="str">
            <v>und</v>
          </cell>
          <cell r="D10">
            <v>92.63</v>
          </cell>
        </row>
        <row r="11">
          <cell r="A11" t="str">
            <v>1 A 00 908 01</v>
          </cell>
          <cell r="B11" t="str">
            <v>Dentes para bueiros simples D=1,00 m</v>
          </cell>
          <cell r="C11" t="str">
            <v>und</v>
          </cell>
          <cell r="D11">
            <v>41.1</v>
          </cell>
        </row>
        <row r="12">
          <cell r="A12" t="str">
            <v>1 A 00 909 01</v>
          </cell>
          <cell r="B12" t="str">
            <v>Dentes para bueiros simples D=1,20 m</v>
          </cell>
          <cell r="C12" t="str">
            <v>und</v>
          </cell>
          <cell r="D12">
            <v>46.38</v>
          </cell>
        </row>
        <row r="13">
          <cell r="A13" t="str">
            <v>1 A 00 912 01</v>
          </cell>
          <cell r="B13" t="str">
            <v>Dentes para bueiros triplos D=1,20 m</v>
          </cell>
          <cell r="C13" t="str">
            <v>und</v>
          </cell>
          <cell r="D13">
            <v>139.01</v>
          </cell>
        </row>
        <row r="14">
          <cell r="A14" t="str">
            <v>1 A 00 963 00</v>
          </cell>
          <cell r="B14" t="str">
            <v>Peças de Desgaste do Britador 80m3/h</v>
          </cell>
          <cell r="C14" t="str">
            <v>cjh</v>
          </cell>
          <cell r="D14">
            <v>156.22</v>
          </cell>
        </row>
        <row r="15">
          <cell r="A15" t="str">
            <v>1 A 00 964 00</v>
          </cell>
          <cell r="B15" t="str">
            <v>Peças de desgaste britador prod. de rachão</v>
          </cell>
          <cell r="C15" t="str">
            <v>cjh</v>
          </cell>
          <cell r="D15">
            <v>39.35</v>
          </cell>
        </row>
        <row r="16">
          <cell r="A16" t="str">
            <v>1 A 00 999 06</v>
          </cell>
          <cell r="B16" t="str">
            <v>Solo local / selo de argila apiloado</v>
          </cell>
          <cell r="C16" t="str">
            <v>m3</v>
          </cell>
          <cell r="D16">
            <v>9.57</v>
          </cell>
        </row>
        <row r="17">
          <cell r="A17" t="str">
            <v>1 A 01 100 01</v>
          </cell>
          <cell r="B17" t="str">
            <v>Limpeza camada vegetal em jazida (const e restr.)</v>
          </cell>
          <cell r="C17" t="str">
            <v>m2</v>
          </cell>
          <cell r="D17">
            <v>0.3</v>
          </cell>
        </row>
        <row r="18">
          <cell r="A18" t="str">
            <v>1 A 01 105 01</v>
          </cell>
          <cell r="B18" t="str">
            <v>Expurgo de jazida (const e restr)</v>
          </cell>
          <cell r="C18" t="str">
            <v>m3</v>
          </cell>
          <cell r="D18">
            <v>1.6</v>
          </cell>
        </row>
        <row r="19">
          <cell r="A19" t="str">
            <v>1 A 01 120 01</v>
          </cell>
          <cell r="B19" t="str">
            <v>Escav. e carga de mater. de jazida(const e restr)</v>
          </cell>
          <cell r="C19" t="str">
            <v>m3</v>
          </cell>
          <cell r="D19">
            <v>3.45</v>
          </cell>
        </row>
        <row r="20">
          <cell r="A20" t="str">
            <v>1 A 01 150 01</v>
          </cell>
          <cell r="B20" t="str">
            <v>Rocha p/ britagem c/ perfur. sobre esteira</v>
          </cell>
          <cell r="C20" t="str">
            <v>m3</v>
          </cell>
          <cell r="D20">
            <v>20.23</v>
          </cell>
        </row>
        <row r="21">
          <cell r="A21" t="str">
            <v>1 A 01 155 01</v>
          </cell>
          <cell r="B21" t="str">
            <v>Rachão e pedra-de-mão produzidos-(const e rest)</v>
          </cell>
          <cell r="C21" t="str">
            <v>m3</v>
          </cell>
          <cell r="D21">
            <v>16.61</v>
          </cell>
        </row>
        <row r="22">
          <cell r="A22" t="str">
            <v>1 A 01 200 01</v>
          </cell>
          <cell r="B22" t="str">
            <v>Brita produzida em central de britagem de 80 m3/h</v>
          </cell>
          <cell r="C22" t="str">
            <v>m3</v>
          </cell>
          <cell r="D22">
            <v>19.5</v>
          </cell>
        </row>
        <row r="23">
          <cell r="A23" t="str">
            <v>1 A 01 390 02</v>
          </cell>
          <cell r="B23" t="str">
            <v>Usinagem de CBUQ (capa de rolamento)</v>
          </cell>
          <cell r="C23" t="str">
            <v>t</v>
          </cell>
          <cell r="D23">
            <v>33.840000000000003</v>
          </cell>
        </row>
        <row r="24">
          <cell r="A24" t="str">
            <v>1 A 01 401 01</v>
          </cell>
          <cell r="B24" t="str">
            <v>Fôrma comum de madeira</v>
          </cell>
          <cell r="C24" t="str">
            <v>m2</v>
          </cell>
          <cell r="D24">
            <v>32.29</v>
          </cell>
        </row>
        <row r="25">
          <cell r="A25" t="str">
            <v>1 A 01 402 01</v>
          </cell>
          <cell r="B25" t="str">
            <v>Fôrma de placa compensada resinada</v>
          </cell>
          <cell r="C25" t="str">
            <v>m2</v>
          </cell>
          <cell r="D25">
            <v>25.05</v>
          </cell>
        </row>
        <row r="26">
          <cell r="A26" t="str">
            <v>1 A 01 407 01</v>
          </cell>
          <cell r="B26" t="str">
            <v>Confecção e lançam. de concreto magro em betoneira</v>
          </cell>
          <cell r="C26" t="str">
            <v>m3</v>
          </cell>
          <cell r="D26">
            <v>138.16999999999999</v>
          </cell>
        </row>
        <row r="27">
          <cell r="A27" t="str">
            <v>1 A 01 410 01</v>
          </cell>
          <cell r="B27" t="str">
            <v>Concreto fck=10MPa contr raz uso geral conf e lanç</v>
          </cell>
          <cell r="C27" t="str">
            <v>m3</v>
          </cell>
          <cell r="D27">
            <v>159.71</v>
          </cell>
        </row>
        <row r="28">
          <cell r="A28" t="str">
            <v>1 A 01 412 01</v>
          </cell>
          <cell r="B28" t="str">
            <v>Concreto fck=12MPa contr raz uso geral conf e lanç</v>
          </cell>
          <cell r="C28" t="str">
            <v>m3</v>
          </cell>
          <cell r="D28">
            <v>165.47</v>
          </cell>
        </row>
        <row r="29">
          <cell r="A29" t="str">
            <v>1 A 01 415 01</v>
          </cell>
          <cell r="B29" t="str">
            <v>Concr estr fck=15MPa contr raz uso ger conf e lanç</v>
          </cell>
          <cell r="C29" t="str">
            <v>m3</v>
          </cell>
          <cell r="D29">
            <v>171.69</v>
          </cell>
        </row>
        <row r="30">
          <cell r="A30" t="str">
            <v>1 A 01 423 00</v>
          </cell>
          <cell r="B30" t="str">
            <v>Concreto fck=18MPa para pré-moldados (tubos)</v>
          </cell>
          <cell r="C30" t="str">
            <v>m3</v>
          </cell>
          <cell r="D30">
            <v>173.04</v>
          </cell>
        </row>
        <row r="31">
          <cell r="A31" t="str">
            <v>1 A 01 450 01</v>
          </cell>
          <cell r="B31" t="str">
            <v>Escoramento de bueiros celulares</v>
          </cell>
          <cell r="C31" t="str">
            <v>m3</v>
          </cell>
          <cell r="D31">
            <v>27.98</v>
          </cell>
        </row>
        <row r="32">
          <cell r="A32" t="str">
            <v>1 A 01 512 10</v>
          </cell>
          <cell r="B32" t="str">
            <v>Concreto ciclópico fck=12 MPa</v>
          </cell>
          <cell r="C32" t="str">
            <v>m3</v>
          </cell>
          <cell r="D32">
            <v>128.55000000000001</v>
          </cell>
        </row>
        <row r="33">
          <cell r="A33" t="str">
            <v>1 A 01 580 01</v>
          </cell>
          <cell r="B33" t="str">
            <v>Fornecimento, preparo e colocação formas aço CA 60</v>
          </cell>
          <cell r="C33" t="str">
            <v>kg</v>
          </cell>
          <cell r="D33">
            <v>5.77</v>
          </cell>
        </row>
        <row r="34">
          <cell r="A34" t="str">
            <v>1 A 01 580 02</v>
          </cell>
          <cell r="B34" t="str">
            <v>Fornecimento, preparo e colocação formas aço CA 50</v>
          </cell>
          <cell r="C34" t="str">
            <v>kg</v>
          </cell>
          <cell r="D34">
            <v>5.13</v>
          </cell>
        </row>
        <row r="35">
          <cell r="A35" t="str">
            <v>1 A 01 603 01</v>
          </cell>
          <cell r="B35" t="str">
            <v>Argamassa cimento-areia 1:3</v>
          </cell>
          <cell r="C35" t="str">
            <v>m3</v>
          </cell>
          <cell r="D35">
            <v>192.72</v>
          </cell>
        </row>
        <row r="36">
          <cell r="A36" t="str">
            <v>1 A 01 604 01</v>
          </cell>
          <cell r="B36" t="str">
            <v>Argamassa cimento-areia 1:4</v>
          </cell>
          <cell r="C36" t="str">
            <v>m3</v>
          </cell>
          <cell r="D36">
            <v>169.72</v>
          </cell>
        </row>
        <row r="37">
          <cell r="A37" t="str">
            <v>1 A 01 730 00</v>
          </cell>
          <cell r="B37" t="str">
            <v>Concreto fck=18MPa p/ pré moldados (mourões)</v>
          </cell>
          <cell r="C37" t="str">
            <v>m3</v>
          </cell>
          <cell r="D37">
            <v>170.43</v>
          </cell>
        </row>
        <row r="38">
          <cell r="A38" t="str">
            <v>1 A 01 730 01</v>
          </cell>
          <cell r="B38" t="str">
            <v>Fabr. mourão de concr. esticador seção quad. 15cm</v>
          </cell>
          <cell r="C38" t="str">
            <v>un</v>
          </cell>
          <cell r="D38">
            <v>25.64</v>
          </cell>
        </row>
        <row r="39">
          <cell r="A39" t="str">
            <v>1 A 01 735 01</v>
          </cell>
          <cell r="B39" t="str">
            <v>Fabr. mourão de concreto suporte seção quad. 11cm</v>
          </cell>
          <cell r="C39" t="str">
            <v>un</v>
          </cell>
          <cell r="D39">
            <v>18.89</v>
          </cell>
        </row>
        <row r="40">
          <cell r="A40" t="str">
            <v>1 A 01 740 01</v>
          </cell>
          <cell r="B40" t="str">
            <v>Confecção de tubos de concreto perfurado D=0,20m</v>
          </cell>
          <cell r="C40" t="str">
            <v>m</v>
          </cell>
          <cell r="D40">
            <v>10</v>
          </cell>
        </row>
        <row r="41">
          <cell r="A41" t="str">
            <v>1 A 01 765 01</v>
          </cell>
          <cell r="B41" t="str">
            <v>Confecção de tubos de concreto armado D=1,00m CA-4</v>
          </cell>
          <cell r="C41" t="str">
            <v>m</v>
          </cell>
          <cell r="D41">
            <v>265.27</v>
          </cell>
        </row>
        <row r="42">
          <cell r="A42" t="str">
            <v>1 A 01 770 01</v>
          </cell>
          <cell r="B42" t="str">
            <v>Confecção de tubos de concreto armado D=1,20m CA-4</v>
          </cell>
          <cell r="C42" t="str">
            <v>m</v>
          </cell>
          <cell r="D42">
            <v>373.78</v>
          </cell>
        </row>
        <row r="43">
          <cell r="A43" t="str">
            <v>1 A 01 780 01</v>
          </cell>
          <cell r="B43" t="str">
            <v>Obtenção de grama para replantio</v>
          </cell>
          <cell r="C43" t="str">
            <v>m2</v>
          </cell>
          <cell r="D43">
            <v>0.83</v>
          </cell>
        </row>
        <row r="44">
          <cell r="A44" t="str">
            <v>1 A 01 790 01</v>
          </cell>
          <cell r="B44" t="str">
            <v>Guia de madeira - 2,5 x 7,0 cm</v>
          </cell>
          <cell r="C44" t="str">
            <v>m</v>
          </cell>
          <cell r="D44">
            <v>1.66</v>
          </cell>
        </row>
        <row r="45">
          <cell r="A45" t="str">
            <v>1 A 01 860 01</v>
          </cell>
          <cell r="B45" t="str">
            <v>Confecção de placa de sinalização tot. refletiva</v>
          </cell>
          <cell r="C45" t="str">
            <v>m2</v>
          </cell>
          <cell r="D45">
            <v>215.54</v>
          </cell>
        </row>
        <row r="46">
          <cell r="A46" t="str">
            <v>1 A 01 870 01</v>
          </cell>
          <cell r="B46" t="str">
            <v>Confecção de suporte e travessa p/ placa de sinal.</v>
          </cell>
          <cell r="C46" t="str">
            <v>un</v>
          </cell>
          <cell r="D46">
            <v>23.26</v>
          </cell>
        </row>
        <row r="47">
          <cell r="A47" t="str">
            <v>1 A 01 890 01</v>
          </cell>
          <cell r="B47" t="str">
            <v>Escavação manual em material de 1a categoria</v>
          </cell>
          <cell r="C47" t="str">
            <v>m3</v>
          </cell>
          <cell r="D47">
            <v>17.670000000000002</v>
          </cell>
        </row>
        <row r="48">
          <cell r="A48" t="str">
            <v>1 A 01 893 01</v>
          </cell>
          <cell r="B48" t="str">
            <v>Compactação manual</v>
          </cell>
          <cell r="C48" t="str">
            <v>m3</v>
          </cell>
          <cell r="D48">
            <v>8.94</v>
          </cell>
        </row>
        <row r="49">
          <cell r="A49" t="str">
            <v>1 A 01 894 01</v>
          </cell>
          <cell r="B49" t="str">
            <v>Lastro de brita</v>
          </cell>
          <cell r="C49" t="str">
            <v>m3</v>
          </cell>
          <cell r="D49">
            <v>29.15</v>
          </cell>
        </row>
        <row r="50">
          <cell r="A50" t="str">
            <v>2 S 00 000 01</v>
          </cell>
          <cell r="B50" t="str">
            <v>Instalações de Canteiro e Acampamento</v>
          </cell>
          <cell r="C50" t="str">
            <v>vb</v>
          </cell>
          <cell r="D50">
            <v>95391.23</v>
          </cell>
        </row>
        <row r="51">
          <cell r="A51" t="str">
            <v>2 S 00 000 02</v>
          </cell>
          <cell r="B51" t="str">
            <v>Mobilização e Desmobilização</v>
          </cell>
          <cell r="C51" t="str">
            <v>vb</v>
          </cell>
          <cell r="D51">
            <v>49627.78</v>
          </cell>
        </row>
        <row r="52">
          <cell r="A52" t="str">
            <v>2 S 01 000 00</v>
          </cell>
          <cell r="B52" t="str">
            <v>Desm. dest. limpeza áreas c/arv. diam. até 0,15 m</v>
          </cell>
          <cell r="C52" t="str">
            <v>m2</v>
          </cell>
          <cell r="D52">
            <v>0.2</v>
          </cell>
        </row>
        <row r="53">
          <cell r="A53" t="str">
            <v>2 S 01 100 01</v>
          </cell>
          <cell r="B53" t="str">
            <v>Esc. carga transp. mat 1ª cat DMT 50 m</v>
          </cell>
          <cell r="C53" t="str">
            <v>m3</v>
          </cell>
          <cell r="D53">
            <v>1.06</v>
          </cell>
        </row>
        <row r="54">
          <cell r="A54" t="str">
            <v>2 S 01 100 09</v>
          </cell>
          <cell r="B54" t="str">
            <v>Esc. carga tr. mat 1ª cat DMT 50 a 200m c/carreg</v>
          </cell>
          <cell r="C54" t="str">
            <v>m3</v>
          </cell>
          <cell r="D54">
            <v>3.7</v>
          </cell>
        </row>
        <row r="55">
          <cell r="A55" t="str">
            <v>2 S 01 100 10</v>
          </cell>
          <cell r="B55" t="str">
            <v>Esc. carga tr. mat 1ª cat DMT 200 a 400m c/carreg</v>
          </cell>
          <cell r="C55" t="str">
            <v>m3</v>
          </cell>
          <cell r="D55">
            <v>4.01</v>
          </cell>
        </row>
        <row r="56">
          <cell r="A56" t="str">
            <v>2 S 01 100 11</v>
          </cell>
          <cell r="B56" t="str">
            <v>Esc. carga tr. mat 1ª cat DMT 400 a 600m c/carreg</v>
          </cell>
          <cell r="C56" t="str">
            <v>m3</v>
          </cell>
          <cell r="D56">
            <v>4.2300000000000004</v>
          </cell>
        </row>
        <row r="57">
          <cell r="A57" t="str">
            <v>2 S 01 100 12</v>
          </cell>
          <cell r="B57" t="str">
            <v>Esc. carga tr. mat 1ª cat DMT 600 a 800m c/carreg</v>
          </cell>
          <cell r="C57" t="str">
            <v>m3</v>
          </cell>
          <cell r="D57">
            <v>4.6100000000000003</v>
          </cell>
        </row>
        <row r="58">
          <cell r="A58" t="str">
            <v>2 S 01 100 13</v>
          </cell>
          <cell r="B58" t="str">
            <v>Esc. carga tr. mat 1ª cat DMT 800 a 1000m c/carreg</v>
          </cell>
          <cell r="C58" t="str">
            <v>m3</v>
          </cell>
          <cell r="D58">
            <v>4.8499999999999996</v>
          </cell>
        </row>
        <row r="59">
          <cell r="A59" t="str">
            <v>2 S 01 100 14</v>
          </cell>
          <cell r="B59" t="str">
            <v>Esc. carga tr. mat 1ª cat DMT 1000 a 1200m c/carreg</v>
          </cell>
          <cell r="C59" t="str">
            <v>m3</v>
          </cell>
          <cell r="D59">
            <v>5.16</v>
          </cell>
        </row>
        <row r="60">
          <cell r="A60" t="str">
            <v>2 S 01 102 02</v>
          </cell>
          <cell r="B60" t="str">
            <v>Esc. carga transp. mat 3a cat DMT 50 a 200m</v>
          </cell>
          <cell r="C60" t="str">
            <v>m3</v>
          </cell>
          <cell r="D60">
            <v>20.14</v>
          </cell>
        </row>
        <row r="61">
          <cell r="A61" t="str">
            <v>2 S 01 300 01</v>
          </cell>
          <cell r="B61" t="str">
            <v>Esc. carga transp. solos moles DMT 0 a 200m</v>
          </cell>
          <cell r="C61" t="str">
            <v>m3</v>
          </cell>
          <cell r="D61">
            <v>10.27</v>
          </cell>
        </row>
        <row r="62">
          <cell r="A62" t="str">
            <v>2 S 01 510 00</v>
          </cell>
          <cell r="B62" t="str">
            <v>Compactação de aterros a 95% proctor normal</v>
          </cell>
          <cell r="C62" t="str">
            <v>m3</v>
          </cell>
          <cell r="D62">
            <v>1.46</v>
          </cell>
        </row>
        <row r="63">
          <cell r="A63" t="str">
            <v>2 S 01 511 00</v>
          </cell>
          <cell r="B63" t="str">
            <v>Compactação de aterros a 100% proctor normal</v>
          </cell>
          <cell r="C63" t="str">
            <v>m3</v>
          </cell>
          <cell r="D63">
            <v>1.69</v>
          </cell>
        </row>
        <row r="64">
          <cell r="A64" t="str">
            <v>2 S 02 100 00</v>
          </cell>
          <cell r="B64" t="str">
            <v>Reforço do subleito</v>
          </cell>
          <cell r="C64" t="str">
            <v>m3</v>
          </cell>
          <cell r="D64">
            <v>7.72</v>
          </cell>
        </row>
        <row r="65">
          <cell r="A65" t="str">
            <v>2 S 02 110 00</v>
          </cell>
          <cell r="B65" t="str">
            <v>Regularização do subleito</v>
          </cell>
          <cell r="C65" t="str">
            <v>m2</v>
          </cell>
          <cell r="D65">
            <v>0.44</v>
          </cell>
        </row>
        <row r="66">
          <cell r="A66" t="str">
            <v>2 S 02 200 00</v>
          </cell>
          <cell r="B66" t="str">
            <v>Sub-base solo estabilizado granul. s/ mistura</v>
          </cell>
          <cell r="C66" t="str">
            <v>m3</v>
          </cell>
          <cell r="D66">
            <v>7.72</v>
          </cell>
        </row>
        <row r="67">
          <cell r="A67" t="str">
            <v>2 S 02 200 01</v>
          </cell>
          <cell r="B67" t="str">
            <v>Base solo estabilizado granul. s/ mistura</v>
          </cell>
          <cell r="C67" t="str">
            <v>m3</v>
          </cell>
          <cell r="D67">
            <v>7.72</v>
          </cell>
        </row>
        <row r="68">
          <cell r="A68" t="str">
            <v>2 S 02 300 00</v>
          </cell>
          <cell r="B68" t="str">
            <v>Imprimação</v>
          </cell>
          <cell r="C68" t="str">
            <v>m2</v>
          </cell>
          <cell r="D68">
            <v>0.14000000000000001</v>
          </cell>
        </row>
        <row r="69">
          <cell r="A69" t="str">
            <v>2 S 02 400 00</v>
          </cell>
          <cell r="B69" t="str">
            <v>Pintura de ligação</v>
          </cell>
          <cell r="C69" t="str">
            <v>m2</v>
          </cell>
          <cell r="D69">
            <v>0.09</v>
          </cell>
        </row>
        <row r="70">
          <cell r="A70" t="str">
            <v>2 S 02 500 01</v>
          </cell>
          <cell r="B70" t="str">
            <v>Tratamento superficial simples c/ emulsão</v>
          </cell>
          <cell r="C70" t="str">
            <v>m2</v>
          </cell>
          <cell r="D70">
            <v>0.43</v>
          </cell>
        </row>
        <row r="71">
          <cell r="A71" t="str">
            <v>2 S 02 540 01</v>
          </cell>
          <cell r="B71" t="str">
            <v>Conc. betuminoso usinado a quente - capa rolamento</v>
          </cell>
          <cell r="C71" t="str">
            <v>t</v>
          </cell>
          <cell r="D71">
            <v>39.520000000000003</v>
          </cell>
        </row>
        <row r="72">
          <cell r="A72" t="str">
            <v>2 S 02 999 01</v>
          </cell>
          <cell r="B72" t="str">
            <v>Fornecimento de Cimento Asfáltico CAP-20</v>
          </cell>
          <cell r="C72" t="str">
            <v>t</v>
          </cell>
          <cell r="D72">
            <v>1320</v>
          </cell>
        </row>
        <row r="73">
          <cell r="A73" t="str">
            <v>2 S 02 999 03</v>
          </cell>
          <cell r="B73" t="str">
            <v>Fornecimento de Asfálto Diluído CM-30</v>
          </cell>
          <cell r="C73" t="str">
            <v>t</v>
          </cell>
          <cell r="D73">
            <v>1730</v>
          </cell>
        </row>
        <row r="74">
          <cell r="A74" t="str">
            <v>2 S 02 999 05</v>
          </cell>
          <cell r="B74" t="str">
            <v>Fornecimento de Emulsão Asfáltica RR-2C</v>
          </cell>
          <cell r="C74" t="str">
            <v>t</v>
          </cell>
          <cell r="D74">
            <v>999</v>
          </cell>
        </row>
        <row r="75">
          <cell r="A75" t="str">
            <v>2 S 03 940 01</v>
          </cell>
          <cell r="B75" t="str">
            <v>Reaterro e compactação</v>
          </cell>
          <cell r="C75" t="str">
            <v>m3</v>
          </cell>
          <cell r="D75">
            <v>15.19</v>
          </cell>
        </row>
        <row r="76">
          <cell r="A76" t="str">
            <v>2 S 04 000 00</v>
          </cell>
          <cell r="B76" t="str">
            <v>Escavação manual em material de 1a cat</v>
          </cell>
          <cell r="C76" t="str">
            <v>m3</v>
          </cell>
          <cell r="D76">
            <v>22.13</v>
          </cell>
        </row>
        <row r="77">
          <cell r="A77" t="str">
            <v>2 S 04 001 00</v>
          </cell>
          <cell r="B77" t="str">
            <v>Escavação mecânica de vala em mat.1a cat.</v>
          </cell>
          <cell r="C77" t="str">
            <v>m3</v>
          </cell>
          <cell r="D77">
            <v>3.28</v>
          </cell>
        </row>
        <row r="78">
          <cell r="A78" t="str">
            <v>2 S 04 100 03</v>
          </cell>
          <cell r="B78" t="str">
            <v>Corpo BSTC D=1,00m - CA-4, inclusive berço e dentes</v>
          </cell>
          <cell r="C78" t="str">
            <v>m</v>
          </cell>
          <cell r="D78">
            <v>403.59</v>
          </cell>
        </row>
        <row r="79">
          <cell r="A79" t="str">
            <v>2 S 04 100 04</v>
          </cell>
          <cell r="B79" t="str">
            <v>Corpo BSTC D=1,20m - CA-4, inclusive berço e dentes</v>
          </cell>
          <cell r="C79" t="str">
            <v>m</v>
          </cell>
          <cell r="D79">
            <v>546.91</v>
          </cell>
        </row>
        <row r="80">
          <cell r="A80" t="str">
            <v>2 S 04 101 03</v>
          </cell>
          <cell r="B80" t="str">
            <v>Boca BSTC D=1,00m normal</v>
          </cell>
          <cell r="C80" t="str">
            <v>und</v>
          </cell>
          <cell r="D80">
            <v>1036.92</v>
          </cell>
        </row>
        <row r="81">
          <cell r="A81" t="str">
            <v>2 S 04 101 04</v>
          </cell>
          <cell r="B81" t="str">
            <v>Boca BSTC D=1,20m normal</v>
          </cell>
          <cell r="C81" t="str">
            <v>und</v>
          </cell>
          <cell r="D81">
            <v>1479.79</v>
          </cell>
        </row>
        <row r="82">
          <cell r="A82" t="str">
            <v>2 S 04 101 08</v>
          </cell>
          <cell r="B82" t="str">
            <v>Boca BSTC D=1,00 m - esc.=15</v>
          </cell>
          <cell r="C82" t="str">
            <v>und</v>
          </cell>
          <cell r="D82">
            <v>1086.8699999999999</v>
          </cell>
        </row>
        <row r="83">
          <cell r="A83" t="str">
            <v>2 S 04 101 09</v>
          </cell>
          <cell r="B83" t="str">
            <v>Boca BSTC D=1,20 m - esc.=15</v>
          </cell>
          <cell r="C83" t="str">
            <v>und</v>
          </cell>
          <cell r="D83">
            <v>1555.75</v>
          </cell>
        </row>
        <row r="84">
          <cell r="A84" t="str">
            <v>2 S 04 101 13</v>
          </cell>
          <cell r="B84" t="str">
            <v>Boca BSTC D=1,00 m - esc.=30</v>
          </cell>
          <cell r="C84" t="str">
            <v>und</v>
          </cell>
          <cell r="D84">
            <v>1208.68</v>
          </cell>
        </row>
        <row r="85">
          <cell r="A85" t="str">
            <v>2 S 04 101 14</v>
          </cell>
          <cell r="B85" t="str">
            <v>Boca BSTC D=1,20 m - esc.=30</v>
          </cell>
          <cell r="C85" t="str">
            <v>und</v>
          </cell>
          <cell r="D85">
            <v>1734.01</v>
          </cell>
        </row>
        <row r="86">
          <cell r="A86" t="str">
            <v>2 S 04 101 18</v>
          </cell>
          <cell r="B86" t="str">
            <v>Boca BSTC D=1,00 m - esc.=45</v>
          </cell>
          <cell r="C86" t="str">
            <v>und</v>
          </cell>
          <cell r="D86">
            <v>1496.66</v>
          </cell>
        </row>
        <row r="87">
          <cell r="A87" t="str">
            <v>2 S 04 110 01</v>
          </cell>
          <cell r="B87" t="str">
            <v>Corpo BDTC D=1,00m - CA-4, inclusive berço e dentes</v>
          </cell>
          <cell r="C87" t="str">
            <v>m</v>
          </cell>
          <cell r="D87">
            <v>820.5</v>
          </cell>
        </row>
        <row r="88">
          <cell r="A88" t="str">
            <v>2 S 04 110 02</v>
          </cell>
          <cell r="B88" t="str">
            <v>Corpo BDTC D=1,20m - CA-4, inclusive berço e dentes</v>
          </cell>
          <cell r="C88" t="str">
            <v>m</v>
          </cell>
          <cell r="D88">
            <v>1070.0999999999999</v>
          </cell>
        </row>
        <row r="89">
          <cell r="A89" t="str">
            <v>2 S 04 111 01</v>
          </cell>
          <cell r="B89" t="str">
            <v>Boca BDTC D=1,00m normal</v>
          </cell>
          <cell r="C89" t="str">
            <v>und</v>
          </cell>
          <cell r="D89">
            <v>1442.97</v>
          </cell>
        </row>
        <row r="90">
          <cell r="A90" t="str">
            <v>2 S 04 111 02</v>
          </cell>
          <cell r="B90" t="str">
            <v>Boca BDTC D=1,20m normal</v>
          </cell>
          <cell r="C90" t="str">
            <v>und</v>
          </cell>
          <cell r="D90">
            <v>2065.5100000000002</v>
          </cell>
        </row>
        <row r="91">
          <cell r="A91" t="str">
            <v>2 S 04 111 05</v>
          </cell>
          <cell r="B91" t="str">
            <v>Boca BDTC D=1,00 m - esc.=15</v>
          </cell>
          <cell r="C91" t="str">
            <v>und</v>
          </cell>
          <cell r="D91">
            <v>1507.6</v>
          </cell>
        </row>
        <row r="92">
          <cell r="A92" t="str">
            <v>2 S 04 111 06</v>
          </cell>
          <cell r="B92" t="str">
            <v>Boca BDTC D=1,20 m - esc.=15</v>
          </cell>
          <cell r="C92" t="str">
            <v>und</v>
          </cell>
          <cell r="D92">
            <v>2161.86</v>
          </cell>
        </row>
        <row r="93">
          <cell r="A93" t="str">
            <v>2 S 04 111 09</v>
          </cell>
          <cell r="B93" t="str">
            <v>Boca BDTC D=1,20 m - esc.=30</v>
          </cell>
          <cell r="C93" t="str">
            <v>und</v>
          </cell>
          <cell r="D93">
            <v>2405.5500000000002</v>
          </cell>
        </row>
        <row r="94">
          <cell r="A94" t="str">
            <v>2 S 04 120 02</v>
          </cell>
          <cell r="B94" t="str">
            <v>Corpo BTTC D=1,20m - CA-4, inclusive berço e dentes</v>
          </cell>
          <cell r="C94" t="str">
            <v>m</v>
          </cell>
          <cell r="D94">
            <v>1594.36</v>
          </cell>
        </row>
        <row r="95">
          <cell r="A95" t="str">
            <v>2 S 04 121 02</v>
          </cell>
          <cell r="B95" t="str">
            <v>Boca BTTC D=1,20m normal</v>
          </cell>
          <cell r="C95" t="str">
            <v>und</v>
          </cell>
          <cell r="D95">
            <v>2657.93</v>
          </cell>
        </row>
        <row r="96">
          <cell r="A96" t="str">
            <v>2 S 04 121 05</v>
          </cell>
          <cell r="B96" t="str">
            <v>Boca BTTC D=1,20 m - esc.=15</v>
          </cell>
          <cell r="C96" t="str">
            <v>und</v>
          </cell>
          <cell r="D96">
            <v>2776.04</v>
          </cell>
        </row>
        <row r="97">
          <cell r="A97" t="str">
            <v>2 S 04 121 08</v>
          </cell>
          <cell r="B97" t="str">
            <v>Boca BTTC D=1,20 m - esc.=30</v>
          </cell>
          <cell r="C97" t="str">
            <v>und</v>
          </cell>
          <cell r="D97">
            <v>3087.76</v>
          </cell>
        </row>
        <row r="98">
          <cell r="A98" t="str">
            <v>2 S 04 200 14</v>
          </cell>
          <cell r="B98" t="str">
            <v>Corpo BSCC 2,00 x 2,00 m alt. 5,00 a 7,50 m</v>
          </cell>
          <cell r="C98" t="str">
            <v>m</v>
          </cell>
          <cell r="D98">
            <v>1486.5</v>
          </cell>
        </row>
        <row r="99">
          <cell r="A99" t="str">
            <v>2 S 04 200 15</v>
          </cell>
          <cell r="B99" t="str">
            <v>Corpo BSCC 2,50 x 2,50 m alt. 5,00 a 7,50 m</v>
          </cell>
          <cell r="C99" t="str">
            <v>m</v>
          </cell>
          <cell r="D99">
            <v>2160.11</v>
          </cell>
        </row>
        <row r="100">
          <cell r="A100" t="str">
            <v>2 S 04 200 16</v>
          </cell>
          <cell r="B100" t="str">
            <v>Corpo BSCC 3,00 x 3,00 m alt. 5,00 a 7,50 m</v>
          </cell>
          <cell r="C100" t="str">
            <v>m</v>
          </cell>
          <cell r="D100">
            <v>3060.59</v>
          </cell>
        </row>
        <row r="101">
          <cell r="A101" t="str">
            <v>2 S 04 201 02</v>
          </cell>
          <cell r="B101" t="str">
            <v>Boca BSCC 2,00 x 2,00 m normal</v>
          </cell>
          <cell r="C101" t="str">
            <v>und</v>
          </cell>
          <cell r="D101">
            <v>7798.38</v>
          </cell>
        </row>
        <row r="102">
          <cell r="A102" t="str">
            <v>2 S 04 201 03</v>
          </cell>
          <cell r="B102" t="str">
            <v>Boca BSCC 2,50 x 2,50 m normal</v>
          </cell>
          <cell r="C102" t="str">
            <v>und</v>
          </cell>
          <cell r="D102">
            <v>10509.48</v>
          </cell>
        </row>
        <row r="103">
          <cell r="A103" t="str">
            <v>2 S 04 201 04</v>
          </cell>
          <cell r="B103" t="str">
            <v>Boca BSCC 3,00 x 3,00 m normal</v>
          </cell>
          <cell r="C103" t="str">
            <v>und</v>
          </cell>
          <cell r="D103">
            <v>15014.69</v>
          </cell>
        </row>
        <row r="104">
          <cell r="A104" t="str">
            <v>2 S 04 201 07</v>
          </cell>
          <cell r="B104" t="str">
            <v>Boca BSCC 2,50 x 2,50 m - esc.=15</v>
          </cell>
          <cell r="C104" t="str">
            <v>und</v>
          </cell>
          <cell r="D104">
            <v>11197.12</v>
          </cell>
        </row>
        <row r="105">
          <cell r="A105" t="str">
            <v>2 S 04 201 08</v>
          </cell>
          <cell r="B105" t="str">
            <v>Boca BSCC 3,00 x 3,00 m - esc.=15</v>
          </cell>
          <cell r="C105" t="str">
            <v>und</v>
          </cell>
          <cell r="D105">
            <v>15908.84</v>
          </cell>
        </row>
        <row r="106">
          <cell r="A106" t="str">
            <v>2 S 04 201 10</v>
          </cell>
          <cell r="B106" t="str">
            <v>Boca BSCC 2,00 x 2,00 m - esc.=30</v>
          </cell>
          <cell r="C106" t="str">
            <v>und</v>
          </cell>
          <cell r="D106">
            <v>8686.02</v>
          </cell>
        </row>
        <row r="107">
          <cell r="A107" t="str">
            <v>2 S 04 201 11</v>
          </cell>
          <cell r="B107" t="str">
            <v>Boca BSCC 2,50 x 2,50 m - esc.=30</v>
          </cell>
          <cell r="C107" t="str">
            <v>und</v>
          </cell>
          <cell r="D107">
            <v>12465.66</v>
          </cell>
        </row>
        <row r="108">
          <cell r="A108" t="str">
            <v>2 S 04 210 03</v>
          </cell>
          <cell r="B108" t="str">
            <v>Corpo BDCC 2,50 x 2,50 m alt. 0 a 1,00 m</v>
          </cell>
          <cell r="C108" t="str">
            <v>m</v>
          </cell>
          <cell r="D108">
            <v>2765.61</v>
          </cell>
        </row>
        <row r="109">
          <cell r="A109" t="str">
            <v>2 S 04 210 04</v>
          </cell>
          <cell r="B109" t="str">
            <v>Corpo BDCC 3,00 x 3,00 m alt. 0 a 1,00 m</v>
          </cell>
          <cell r="C109" t="str">
            <v>m</v>
          </cell>
          <cell r="D109">
            <v>3775.24</v>
          </cell>
        </row>
        <row r="110">
          <cell r="A110" t="str">
            <v>2 S 04 211 03</v>
          </cell>
          <cell r="B110" t="str">
            <v>Boca BDCC 2,50 x 2,50 m normal</v>
          </cell>
          <cell r="C110" t="str">
            <v>und</v>
          </cell>
          <cell r="D110">
            <v>12667.46</v>
          </cell>
        </row>
        <row r="111">
          <cell r="A111" t="str">
            <v>2 S 04 211 04</v>
          </cell>
          <cell r="B111" t="str">
            <v>Boca BDCC 3,00 x 3,00 m normal</v>
          </cell>
          <cell r="C111" t="str">
            <v>und</v>
          </cell>
          <cell r="D111">
            <v>18400.97</v>
          </cell>
        </row>
        <row r="112">
          <cell r="A112" t="str">
            <v>2 S 04 211 07</v>
          </cell>
          <cell r="B112" t="str">
            <v>Boca BDCC 2,50 x 2,50 m esc=15</v>
          </cell>
          <cell r="C112" t="str">
            <v>und</v>
          </cell>
          <cell r="D112">
            <v>13743.23</v>
          </cell>
        </row>
        <row r="113">
          <cell r="A113" t="str">
            <v>2 S 04 211 11</v>
          </cell>
          <cell r="B113" t="str">
            <v>Boca BDCC 2,50 x 2,50 m esc.=30</v>
          </cell>
          <cell r="C113" t="str">
            <v>und</v>
          </cell>
          <cell r="D113">
            <v>14745.59</v>
          </cell>
        </row>
        <row r="114">
          <cell r="A114" t="str">
            <v>2 S 04 500 07</v>
          </cell>
          <cell r="B114" t="str">
            <v>Dreno longitudinal prof. p/corte em solo - DPS 07</v>
          </cell>
          <cell r="C114" t="str">
            <v>m</v>
          </cell>
          <cell r="D114">
            <v>52.85</v>
          </cell>
        </row>
        <row r="115">
          <cell r="A115" t="str">
            <v>2 S 04 501 02</v>
          </cell>
          <cell r="B115" t="str">
            <v>Dreno longitudinal prof. p/corte em rocha - DPR 02</v>
          </cell>
          <cell r="C115" t="str">
            <v>m</v>
          </cell>
          <cell r="D115">
            <v>32.79</v>
          </cell>
        </row>
        <row r="116">
          <cell r="A116" t="str">
            <v>2 S 04 502 02</v>
          </cell>
          <cell r="B116" t="str">
            <v>Boca saída p/dreno longitudinal prof. BSD 02</v>
          </cell>
          <cell r="C116" t="str">
            <v>und</v>
          </cell>
          <cell r="D116">
            <v>65.739999999999995</v>
          </cell>
        </row>
        <row r="117">
          <cell r="A117" t="str">
            <v>2 S 04 900 02</v>
          </cell>
          <cell r="B117" t="str">
            <v>Sarjeta triangular de concreto - STC 02</v>
          </cell>
          <cell r="C117" t="str">
            <v>m</v>
          </cell>
          <cell r="D117">
            <v>19.18</v>
          </cell>
        </row>
        <row r="118">
          <cell r="A118" t="str">
            <v>2 S 04 901 22</v>
          </cell>
          <cell r="B118" t="str">
            <v>Sarjeta de canteiro central de concreto - SCC 04</v>
          </cell>
          <cell r="C118" t="str">
            <v>m</v>
          </cell>
          <cell r="D118">
            <v>32.53</v>
          </cell>
        </row>
        <row r="119">
          <cell r="A119" t="str">
            <v>2 S 04 910 01</v>
          </cell>
          <cell r="B119" t="str">
            <v>Meio fio de concreto - MFC 01- tipo B - (c/ sarjeta de 50,0 cm)</v>
          </cell>
          <cell r="C119" t="str">
            <v>m</v>
          </cell>
          <cell r="D119">
            <v>29.19</v>
          </cell>
        </row>
        <row r="120">
          <cell r="A120" t="str">
            <v>2 S 04 910 03</v>
          </cell>
          <cell r="B120" t="str">
            <v>Meio fio de concreto - MFC 03</v>
          </cell>
          <cell r="C120" t="str">
            <v>m</v>
          </cell>
          <cell r="D120">
            <v>14.02</v>
          </cell>
        </row>
        <row r="121">
          <cell r="A121" t="str">
            <v>2 S 04 940 02</v>
          </cell>
          <cell r="B121" t="str">
            <v>Descida d'água tipo tipo rápido - canal retang.- DAR 02</v>
          </cell>
          <cell r="C121" t="str">
            <v>m</v>
          </cell>
          <cell r="D121">
            <v>39.01</v>
          </cell>
        </row>
        <row r="122">
          <cell r="A122" t="str">
            <v>2 S 04 941 02</v>
          </cell>
          <cell r="B122" t="str">
            <v>Descida d'água aterros em degraus - arm - DAD 02</v>
          </cell>
          <cell r="C122" t="str">
            <v>m</v>
          </cell>
          <cell r="D122">
            <v>85.22</v>
          </cell>
        </row>
        <row r="123">
          <cell r="A123" t="str">
            <v>2 S 04 942 01</v>
          </cell>
          <cell r="B123" t="str">
            <v>Entrada d'água - EDA 01</v>
          </cell>
          <cell r="C123" t="str">
            <v>und</v>
          </cell>
          <cell r="D123">
            <v>20.6</v>
          </cell>
        </row>
        <row r="124">
          <cell r="A124" t="str">
            <v>2 S 04 942 02</v>
          </cell>
          <cell r="B124" t="str">
            <v>Entrada d'água - EDA 02</v>
          </cell>
          <cell r="C124" t="str">
            <v>und</v>
          </cell>
          <cell r="D124">
            <v>24.81</v>
          </cell>
        </row>
        <row r="125">
          <cell r="A125" t="str">
            <v>2 S 04 950 21</v>
          </cell>
          <cell r="B125" t="str">
            <v>Dissipador de energia - DEB 01</v>
          </cell>
          <cell r="C125" t="str">
            <v>und</v>
          </cell>
          <cell r="D125">
            <v>119.45</v>
          </cell>
        </row>
        <row r="126">
          <cell r="A126" t="str">
            <v>2 S 05 100 00</v>
          </cell>
          <cell r="B126" t="str">
            <v>Enleivamento</v>
          </cell>
          <cell r="C126" t="str">
            <v>m2</v>
          </cell>
          <cell r="D126">
            <v>3.77</v>
          </cell>
        </row>
        <row r="127">
          <cell r="A127" t="str">
            <v>2 S 05 102 00</v>
          </cell>
          <cell r="B127" t="str">
            <v>Hidrossemeadura</v>
          </cell>
          <cell r="C127" t="str">
            <v>m2</v>
          </cell>
          <cell r="D127">
            <v>0.91</v>
          </cell>
        </row>
        <row r="128">
          <cell r="A128" t="str">
            <v>2 S 05 120 01</v>
          </cell>
          <cell r="B128" t="str">
            <v>Plantio de arbusto (h= 0,50m)</v>
          </cell>
          <cell r="C128" t="str">
            <v>un</v>
          </cell>
          <cell r="D128">
            <v>10.19</v>
          </cell>
        </row>
        <row r="129">
          <cell r="A129" t="str">
            <v>2 S 06 400 01</v>
          </cell>
          <cell r="B129" t="str">
            <v>Cerca arame farp. c/ mourão concr. seção quadrada</v>
          </cell>
          <cell r="C129" t="str">
            <v>m</v>
          </cell>
          <cell r="D129">
            <v>14.62</v>
          </cell>
        </row>
        <row r="130">
          <cell r="A130" t="str">
            <v>2 S 09 001 05</v>
          </cell>
          <cell r="B130" t="str">
            <v>Transporte local em rodov. não pav. (const.)</v>
          </cell>
          <cell r="C130" t="str">
            <v>tkm</v>
          </cell>
          <cell r="D130">
            <v>0.41</v>
          </cell>
        </row>
        <row r="131">
          <cell r="A131" t="str">
            <v>2 S 09 001 91</v>
          </cell>
          <cell r="B131" t="str">
            <v>Transporte comercial c/ basc. 10m3 rodov. não pav.</v>
          </cell>
          <cell r="C131" t="str">
            <v>tkm</v>
          </cell>
          <cell r="D131">
            <v>0.33</v>
          </cell>
        </row>
        <row r="132">
          <cell r="A132" t="str">
            <v>2 S 09 002 91</v>
          </cell>
          <cell r="B132" t="str">
            <v>Transporte comercial c/ basc. 10m3 rodov. pavimentada</v>
          </cell>
          <cell r="C132" t="str">
            <v>tkm</v>
          </cell>
          <cell r="D132">
            <v>0.22</v>
          </cell>
        </row>
        <row r="133">
          <cell r="A133" t="str">
            <v>2 S 09 009 01</v>
          </cell>
          <cell r="B133" t="str">
            <v>Transporte de Cimento Asfáltico CAP-20</v>
          </cell>
          <cell r="C133" t="str">
            <v>t</v>
          </cell>
          <cell r="D133">
            <v>200</v>
          </cell>
        </row>
        <row r="134">
          <cell r="A134" t="str">
            <v>2 S 09 009 03</v>
          </cell>
          <cell r="B134" t="str">
            <v>Transporte de Asfálto Diluído CM-30</v>
          </cell>
          <cell r="C134" t="str">
            <v>t</v>
          </cell>
          <cell r="D134">
            <v>200</v>
          </cell>
        </row>
        <row r="135">
          <cell r="A135" t="str">
            <v>2 S 09 009 05</v>
          </cell>
          <cell r="B135" t="str">
            <v>Transporte de Emulsão Asfáltica RR-2C</v>
          </cell>
          <cell r="C135" t="str">
            <v>t</v>
          </cell>
          <cell r="D135">
            <v>200</v>
          </cell>
        </row>
        <row r="136">
          <cell r="A136" t="str">
            <v>3 S 01 930 00</v>
          </cell>
          <cell r="B136" t="str">
            <v>Regularização mecânica da faixa de domínio (c/ trator esteira)</v>
          </cell>
          <cell r="C136" t="str">
            <v>m2</v>
          </cell>
          <cell r="D136">
            <v>0.17</v>
          </cell>
        </row>
        <row r="137">
          <cell r="A137" t="str">
            <v>4 S 06 000 11</v>
          </cell>
          <cell r="B137" t="str">
            <v>Defensa maleável dupla (forn./ impl.)</v>
          </cell>
          <cell r="C137" t="str">
            <v>m</v>
          </cell>
          <cell r="D137">
            <v>254</v>
          </cell>
        </row>
        <row r="138">
          <cell r="A138" t="str">
            <v>4 S 06 000 12</v>
          </cell>
          <cell r="B138" t="str">
            <v>Ancoragem de defensa maleável dupla (forn./ impl.)</v>
          </cell>
          <cell r="C138" t="str">
            <v>m</v>
          </cell>
          <cell r="D138">
            <v>273.51</v>
          </cell>
        </row>
        <row r="139">
          <cell r="A139" t="str">
            <v>4 S 06 100 21</v>
          </cell>
          <cell r="B139" t="str">
            <v>Pintura faixa - tinta durabilidade - 2 anos</v>
          </cell>
          <cell r="C139" t="str">
            <v>m2</v>
          </cell>
          <cell r="D139">
            <v>11.71</v>
          </cell>
        </row>
        <row r="140">
          <cell r="A140" t="str">
            <v>4 S 06 100 22</v>
          </cell>
          <cell r="B140" t="str">
            <v>Pintura setas e zebrado - 2 anos</v>
          </cell>
          <cell r="C140" t="str">
            <v>m2</v>
          </cell>
          <cell r="D140">
            <v>15.44</v>
          </cell>
        </row>
        <row r="141">
          <cell r="A141" t="str">
            <v>4 S 06 121 01</v>
          </cell>
          <cell r="B141" t="str">
            <v>Forn. e colocação de tacha reflet. bidirecional</v>
          </cell>
          <cell r="C141" t="str">
            <v>und</v>
          </cell>
          <cell r="D141">
            <v>10.91</v>
          </cell>
        </row>
        <row r="142">
          <cell r="A142" t="str">
            <v>4 S 06 121 11</v>
          </cell>
          <cell r="B142" t="str">
            <v>Forn. e colocação de tachão reflet. bidirecional</v>
          </cell>
          <cell r="C142" t="str">
            <v>und</v>
          </cell>
          <cell r="D142">
            <v>29.44</v>
          </cell>
        </row>
        <row r="143">
          <cell r="A143" t="str">
            <v>4 S 06 200 02</v>
          </cell>
          <cell r="B143" t="str">
            <v>Forn. e implantação placa sinaliz. tot.refletiva</v>
          </cell>
          <cell r="C143" t="str">
            <v>m2</v>
          </cell>
          <cell r="D143">
            <v>252.87</v>
          </cell>
        </row>
        <row r="144">
          <cell r="A144" t="str">
            <v>5 S 04 999 01</v>
          </cell>
          <cell r="B144" t="str">
            <v>Remoção de bueiros existentes</v>
          </cell>
          <cell r="C144" t="str">
            <v>m</v>
          </cell>
          <cell r="D144">
            <v>35.31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TCB5"/>
      <sheetName val="TEB4"/>
      <sheetName val="TCC4"/>
      <sheetName val="TCB10"/>
      <sheetName val="COMP_ROLO"/>
      <sheetName val="ORÇAMENTO 01"/>
      <sheetName val="CAPA"/>
      <sheetName val="Serviços Rodoviários"/>
      <sheetName val="Teor"/>
      <sheetName val="Equipamentos"/>
      <sheetName val="IDENTIFICAÇÃO"/>
      <sheetName val="Calendário"/>
      <sheetName val="Mão de Obra"/>
      <sheetName val="Mão_de_Obra"/>
      <sheetName val="Mão_de_Obra1"/>
      <sheetName val="REM.MAN MAT.BET.REC(N) "/>
      <sheetName val="ROÇCOL"/>
      <sheetName val="MB"/>
      <sheetName val="RESUMO-DVOP 4ª MED"/>
      <sheetName val="relatório"/>
      <sheetName val="Orçam. AET"/>
      <sheetName val="resumo financeiro"/>
      <sheetName val="CADASTRO"/>
      <sheetName val="ORÇAMENTO"/>
      <sheetName val="medição"/>
      <sheetName val="CUSTO EQUIP"/>
      <sheetName val="Comp P Unit "/>
      <sheetName val="CALCULOS AUXILIARES"/>
      <sheetName val="CUSTO MATERIAL"/>
      <sheetName val="Croqui"/>
      <sheetName val="C MÃO OBRA"/>
      <sheetName val="plan1"/>
      <sheetName val="qtt  betum"/>
    </sheetNames>
    <sheetDataSet>
      <sheetData sheetId="0" refreshError="1">
        <row r="11">
          <cell r="G11">
            <v>300</v>
          </cell>
        </row>
        <row r="12">
          <cell r="G12">
            <v>370</v>
          </cell>
        </row>
        <row r="59">
          <cell r="G59">
            <v>296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
      <sheetName val="Transporte"/>
      <sheetName val="DRENAGEM"/>
      <sheetName val="Mob Desm-Inst. Cant."/>
      <sheetName val="Anexo"/>
      <sheetName val="resumo"/>
      <sheetName val="quantitativos"/>
      <sheetName val="APONT"/>
      <sheetName val="7-TSD"/>
      <sheetName val="DMT MEDIÇÃO"/>
      <sheetName val="desm"/>
      <sheetName val="Croqui"/>
      <sheetName val="CALCULOS AUXILIARES"/>
      <sheetName val="Pato"/>
      <sheetName val="DADOS"/>
      <sheetName val="mat"/>
      <sheetName val="DMT modelo"/>
      <sheetName val="Mat Asf"/>
      <sheetName val="planilha-alta"/>
      <sheetName val="resumo-medição"/>
    </sheetNames>
    <sheetDataSet>
      <sheetData sheetId="0" refreshError="1">
        <row r="3">
          <cell r="B3" t="str">
            <v>Atividades Auxiliares ou Básica</v>
          </cell>
          <cell r="F3" t="str">
            <v>Und</v>
          </cell>
        </row>
        <row r="4">
          <cell r="A4" t="str">
            <v>1 A 00 001 00</v>
          </cell>
          <cell r="B4" t="str">
            <v>Transporte local c/ basc. 5m3 rodov. não pav.</v>
          </cell>
          <cell r="E4" t="str">
            <v>tkm</v>
          </cell>
          <cell r="F4" t="str">
            <v>excluído</v>
          </cell>
        </row>
        <row r="5">
          <cell r="A5" t="str">
            <v>1 A 00 001 05</v>
          </cell>
          <cell r="B5" t="str">
            <v>Transp. local c/ basc. 10m3 rodov. não pav (const)</v>
          </cell>
          <cell r="E5" t="str">
            <v>tkm</v>
          </cell>
          <cell r="F5">
            <v>0.35</v>
          </cell>
        </row>
        <row r="6">
          <cell r="A6" t="str">
            <v>1 A 00 001 06</v>
          </cell>
          <cell r="B6" t="str">
            <v>Transp. local c/ basc. 10m3 rodov. não pav (consv)</v>
          </cell>
          <cell r="E6" t="str">
            <v>tkm</v>
          </cell>
          <cell r="F6">
            <v>0.42</v>
          </cell>
        </row>
        <row r="7">
          <cell r="A7" t="str">
            <v>1 A 00 001 07</v>
          </cell>
          <cell r="B7" t="str">
            <v>Transp. local c/ basc. 10m3 rodov. não pav (restr)</v>
          </cell>
          <cell r="E7" t="str">
            <v>tkm</v>
          </cell>
          <cell r="F7">
            <v>0.41</v>
          </cell>
        </row>
        <row r="8">
          <cell r="A8" t="str">
            <v>1 A 00 001 08</v>
          </cell>
          <cell r="B8" t="str">
            <v>Transporte local c/ basc. p/ rocha rodov. não pav.</v>
          </cell>
          <cell r="E8" t="str">
            <v>tkm</v>
          </cell>
          <cell r="F8">
            <v>0.49</v>
          </cell>
        </row>
        <row r="9">
          <cell r="A9" t="str">
            <v>1 A 00 001 40</v>
          </cell>
          <cell r="B9" t="str">
            <v>Transp. local c/ carroceria 15 t rodov. não pav.</v>
          </cell>
          <cell r="E9" t="str">
            <v>tkm</v>
          </cell>
          <cell r="F9">
            <v>0.45</v>
          </cell>
        </row>
        <row r="10">
          <cell r="A10" t="str">
            <v>1 A 00 001 41</v>
          </cell>
          <cell r="B10" t="str">
            <v>Transporte local c/ carroceria 4t rodov. não pav.</v>
          </cell>
          <cell r="E10" t="str">
            <v>tkm</v>
          </cell>
          <cell r="F10">
            <v>0.57999999999999996</v>
          </cell>
        </row>
        <row r="11">
          <cell r="A11" t="str">
            <v>1 A 00 001 50</v>
          </cell>
          <cell r="B11" t="str">
            <v>Transporte local c/ betoneira rodov. não pav.</v>
          </cell>
          <cell r="E11" t="str">
            <v>tkm</v>
          </cell>
          <cell r="F11">
            <v>0.54</v>
          </cell>
        </row>
        <row r="12">
          <cell r="A12" t="str">
            <v>1 A 00 001 60</v>
          </cell>
          <cell r="B12" t="str">
            <v>Transp. local c/ carroc. c/ guind. rodov. não pav.</v>
          </cell>
          <cell r="E12" t="str">
            <v>tkm</v>
          </cell>
          <cell r="F12">
            <v>0.61</v>
          </cell>
        </row>
        <row r="13">
          <cell r="A13" t="str">
            <v>1 A 00 001 90</v>
          </cell>
          <cell r="B13" t="str">
            <v>Transporte comercial c/ carroc. rodov. não pav.</v>
          </cell>
          <cell r="E13" t="str">
            <v>tkm</v>
          </cell>
          <cell r="F13">
            <v>0.27</v>
          </cell>
        </row>
        <row r="14">
          <cell r="A14" t="str">
            <v>1 A 00 002 00</v>
          </cell>
          <cell r="B14" t="str">
            <v>Transporte local c/ basc. 5m3 rodov. pav.</v>
          </cell>
          <cell r="E14" t="str">
            <v>tkm</v>
          </cell>
          <cell r="F14">
            <v>0.32</v>
          </cell>
        </row>
        <row r="15">
          <cell r="A15" t="str">
            <v>1 A 00 002 03</v>
          </cell>
          <cell r="B15" t="str">
            <v>Transp. local material para remendos</v>
          </cell>
          <cell r="E15" t="str">
            <v>tkm</v>
          </cell>
          <cell r="F15">
            <v>0.66</v>
          </cell>
        </row>
        <row r="16">
          <cell r="A16" t="str">
            <v>1 A 00 002 05</v>
          </cell>
          <cell r="B16" t="str">
            <v>Transp. local c/ basc. 10m3 rodov. pav. (const)</v>
          </cell>
          <cell r="E16" t="str">
            <v>tkm</v>
          </cell>
          <cell r="F16">
            <v>0.27</v>
          </cell>
        </row>
        <row r="17">
          <cell r="A17" t="str">
            <v>1 A 00 002 06</v>
          </cell>
          <cell r="B17" t="str">
            <v>Transp. local c/ basc. 10m3 rodov. pav. (consv)</v>
          </cell>
          <cell r="E17" t="str">
            <v>tkm</v>
          </cell>
          <cell r="F17">
            <v>0.32</v>
          </cell>
        </row>
        <row r="18">
          <cell r="A18" t="str">
            <v>1 A 00 002 07</v>
          </cell>
          <cell r="B18" t="str">
            <v>Transp. local c/ basc. 10m3 rodov. pav. (restr)</v>
          </cell>
          <cell r="E18" t="str">
            <v>tkm</v>
          </cell>
          <cell r="F18">
            <v>0.31</v>
          </cell>
        </row>
        <row r="19">
          <cell r="A19" t="str">
            <v>1 A 00 002 08</v>
          </cell>
          <cell r="B19" t="str">
            <v>Transporte local c/ basc. p/ rocha rodov. pav.</v>
          </cell>
          <cell r="E19" t="str">
            <v>tkm</v>
          </cell>
          <cell r="F19">
            <v>0.37</v>
          </cell>
        </row>
        <row r="20">
          <cell r="A20" t="str">
            <v>1 A 00 002 40</v>
          </cell>
          <cell r="B20" t="str">
            <v>Transporte local c/ carroceria 15 t rodov. pav.</v>
          </cell>
          <cell r="E20" t="str">
            <v>tkm</v>
          </cell>
          <cell r="F20">
            <v>0.34</v>
          </cell>
        </row>
        <row r="21">
          <cell r="A21" t="str">
            <v>1 A 00 002 41</v>
          </cell>
          <cell r="B21" t="str">
            <v>Transporte local c/ carroceria 4t rodov. pav.</v>
          </cell>
          <cell r="E21" t="str">
            <v>tkm</v>
          </cell>
          <cell r="F21">
            <v>0.45</v>
          </cell>
        </row>
        <row r="22">
          <cell r="A22" t="str">
            <v>1 A 00 002 50</v>
          </cell>
          <cell r="B22" t="str">
            <v>Transporte local c/ betoneira rodov. pav.</v>
          </cell>
          <cell r="E22" t="str">
            <v>tkm</v>
          </cell>
          <cell r="F22">
            <v>0.4</v>
          </cell>
        </row>
        <row r="23">
          <cell r="A23" t="str">
            <v>1 A 00 002 60</v>
          </cell>
          <cell r="B23" t="str">
            <v>Transp. local c/ carroceria c/ guind. rodov. pav.</v>
          </cell>
          <cell r="E23" t="str">
            <v>tkm</v>
          </cell>
          <cell r="F23">
            <v>0.55000000000000004</v>
          </cell>
        </row>
        <row r="24">
          <cell r="A24" t="str">
            <v>1 A 00 002 90</v>
          </cell>
          <cell r="B24" t="str">
            <v>Transporte comercial c/ carroceria rodov. pav.</v>
          </cell>
          <cell r="E24" t="str">
            <v>tkm</v>
          </cell>
          <cell r="F24">
            <v>0.18</v>
          </cell>
        </row>
        <row r="25">
          <cell r="A25" t="str">
            <v>1 A 00 102 00</v>
          </cell>
          <cell r="B25" t="str">
            <v>Transporte local de material betuminoso</v>
          </cell>
          <cell r="E25" t="str">
            <v>tkm</v>
          </cell>
          <cell r="F25">
            <v>0.73</v>
          </cell>
        </row>
        <row r="26">
          <cell r="A26" t="str">
            <v>1 A 00 112 90</v>
          </cell>
          <cell r="B26" t="str">
            <v>Transporte comercial material betuminoso a quente</v>
          </cell>
          <cell r="E26" t="str">
            <v>tkm</v>
          </cell>
          <cell r="F26">
            <v>0</v>
          </cell>
        </row>
        <row r="27">
          <cell r="A27" t="str">
            <v>1 A 00 112 91</v>
          </cell>
          <cell r="B27" t="str">
            <v>Transporte comercial material betuminoso a frio</v>
          </cell>
          <cell r="E27" t="str">
            <v>tkm</v>
          </cell>
          <cell r="F27">
            <v>0</v>
          </cell>
        </row>
        <row r="28">
          <cell r="A28" t="str">
            <v>1 A 00 201 70</v>
          </cell>
          <cell r="B28" t="str">
            <v>Transp. local água c/ cam. tanque rodov. não pav.</v>
          </cell>
          <cell r="E28" t="str">
            <v>tkm</v>
          </cell>
          <cell r="F28">
            <v>0.5</v>
          </cell>
        </row>
        <row r="29">
          <cell r="A29" t="str">
            <v>1 A 00 202 70</v>
          </cell>
          <cell r="B29" t="str">
            <v>Transp. local de água c/ cam. tanque rodov. pav.</v>
          </cell>
          <cell r="E29" t="str">
            <v>tkm</v>
          </cell>
          <cell r="F29">
            <v>0.37</v>
          </cell>
        </row>
        <row r="30">
          <cell r="A30" t="str">
            <v>1 A 00 301 00</v>
          </cell>
          <cell r="B30" t="str">
            <v>Fornecimento de Aço CA-25</v>
          </cell>
          <cell r="E30" t="str">
            <v>kg</v>
          </cell>
          <cell r="F30">
            <v>2.12</v>
          </cell>
        </row>
        <row r="31">
          <cell r="A31" t="str">
            <v>1 A 00 302 00</v>
          </cell>
          <cell r="B31" t="str">
            <v>Fornecimento de Aço CA-50</v>
          </cell>
          <cell r="E31" t="str">
            <v>kg</v>
          </cell>
          <cell r="F31">
            <v>2.09</v>
          </cell>
        </row>
        <row r="32">
          <cell r="A32" t="str">
            <v>1 A 00 303 00</v>
          </cell>
          <cell r="B32" t="str">
            <v>Fornecimento de Aço CA-60</v>
          </cell>
          <cell r="E32" t="str">
            <v>kg</v>
          </cell>
          <cell r="F32">
            <v>2.2599999999999998</v>
          </cell>
        </row>
        <row r="33">
          <cell r="A33" t="str">
            <v>1 A 00 717 00</v>
          </cell>
          <cell r="B33" t="str">
            <v>Brita Comercial</v>
          </cell>
          <cell r="E33" t="str">
            <v>m3</v>
          </cell>
          <cell r="F33">
            <v>20</v>
          </cell>
        </row>
        <row r="34">
          <cell r="A34" t="str">
            <v>1 A 00 961 00</v>
          </cell>
          <cell r="B34" t="str">
            <v>Peças de Desgaste do Britador 30m3/h</v>
          </cell>
          <cell r="E34" t="str">
            <v>cjh</v>
          </cell>
          <cell r="F34">
            <v>23.36</v>
          </cell>
        </row>
        <row r="35">
          <cell r="A35" t="str">
            <v>1 A 00 962 00</v>
          </cell>
          <cell r="B35" t="str">
            <v>Peças de Desgaste do Britador 9 a 20m3/h</v>
          </cell>
          <cell r="E35" t="str">
            <v>cjh</v>
          </cell>
          <cell r="F35">
            <v>13.31</v>
          </cell>
        </row>
        <row r="36">
          <cell r="A36" t="str">
            <v>1 A 00 963 00</v>
          </cell>
          <cell r="B36" t="str">
            <v>Peças de Desgaste do Britador 80m3/h</v>
          </cell>
          <cell r="E36" t="str">
            <v>cjh</v>
          </cell>
          <cell r="F36">
            <v>61.37</v>
          </cell>
        </row>
        <row r="37">
          <cell r="A37" t="str">
            <v>1 A 00 964 00</v>
          </cell>
          <cell r="B37" t="str">
            <v>Peças de desgaste britador prod. de rachão</v>
          </cell>
          <cell r="E37" t="str">
            <v>cjh</v>
          </cell>
          <cell r="F37">
            <v>18.07</v>
          </cell>
        </row>
        <row r="38">
          <cell r="A38" t="str">
            <v>1 A 01 100 01</v>
          </cell>
          <cell r="B38" t="str">
            <v>Limpeza camada vegetal em jazida (const e restr.)</v>
          </cell>
          <cell r="E38" t="str">
            <v>m2</v>
          </cell>
          <cell r="F38">
            <v>0.23</v>
          </cell>
        </row>
        <row r="39">
          <cell r="A39" t="str">
            <v>1 A 01 100 02</v>
          </cell>
          <cell r="B39" t="str">
            <v>Limpeza de camada vegetal em jazida (consv)</v>
          </cell>
          <cell r="E39" t="str">
            <v>m2</v>
          </cell>
          <cell r="F39">
            <v>0.48</v>
          </cell>
        </row>
        <row r="40">
          <cell r="A40" t="str">
            <v>1 A 01 105 01</v>
          </cell>
          <cell r="B40" t="str">
            <v>Expurgo de jazida (const e restr)</v>
          </cell>
          <cell r="E40" t="str">
            <v>m3</v>
          </cell>
          <cell r="F40">
            <v>1.22</v>
          </cell>
        </row>
        <row r="41">
          <cell r="A41" t="str">
            <v>1 A 01 105 02</v>
          </cell>
          <cell r="B41" t="str">
            <v>Expurgo de jazida (consv)</v>
          </cell>
          <cell r="E41" t="str">
            <v>m3</v>
          </cell>
          <cell r="F41">
            <v>2.62</v>
          </cell>
        </row>
        <row r="42">
          <cell r="A42" t="str">
            <v>1 A 01 111 00</v>
          </cell>
          <cell r="B42" t="str">
            <v>Material de base (consv)</v>
          </cell>
          <cell r="E42" t="str">
            <v>m3</v>
          </cell>
          <cell r="F42">
            <v>0</v>
          </cell>
        </row>
        <row r="43">
          <cell r="A43" t="str">
            <v>1 A 01 111 01</v>
          </cell>
          <cell r="B43" t="str">
            <v>Esc. e carga material de jazida (consv)</v>
          </cell>
          <cell r="E43" t="str">
            <v>m3</v>
          </cell>
          <cell r="F43">
            <v>5.13</v>
          </cell>
        </row>
        <row r="44">
          <cell r="A44" t="str">
            <v>1 A 01 120 01</v>
          </cell>
          <cell r="B44" t="str">
            <v>Escav. e carga de mater. de jazida(const e restr)</v>
          </cell>
          <cell r="E44" t="str">
            <v>m3</v>
          </cell>
          <cell r="F44">
            <v>2.83</v>
          </cell>
        </row>
        <row r="45">
          <cell r="A45" t="str">
            <v>1 A 01 150 01</v>
          </cell>
          <cell r="B45" t="str">
            <v>Rocha p/ britagem c/ perfur. sobre esteira</v>
          </cell>
          <cell r="E45" t="str">
            <v>m3</v>
          </cell>
          <cell r="F45">
            <v>17.23</v>
          </cell>
        </row>
        <row r="46">
          <cell r="A46" t="str">
            <v>1 A 01 150 02</v>
          </cell>
          <cell r="B46" t="str">
            <v>Rocha p/ britagem com perfuratriz manual</v>
          </cell>
          <cell r="E46" t="str">
            <v>m3</v>
          </cell>
          <cell r="F46">
            <v>19.3</v>
          </cell>
        </row>
        <row r="47">
          <cell r="A47" t="str">
            <v>1 A 01 155 01</v>
          </cell>
          <cell r="B47" t="str">
            <v>Rachão e pedra-de-mão produzidos-(const e rest)</v>
          </cell>
          <cell r="E47" t="str">
            <v>m3</v>
          </cell>
          <cell r="F47">
            <v>13.77</v>
          </cell>
        </row>
        <row r="48">
          <cell r="A48" t="str">
            <v>1 A 01 170 01</v>
          </cell>
          <cell r="B48" t="str">
            <v>Areia extraída com equipamento tipo "drag-line"</v>
          </cell>
          <cell r="E48" t="str">
            <v>m3</v>
          </cell>
          <cell r="F48">
            <v>4.51</v>
          </cell>
        </row>
        <row r="49">
          <cell r="A49" t="str">
            <v>1 A 01 170 02</v>
          </cell>
          <cell r="B49" t="str">
            <v>Areia extraída com trator e carregadeira</v>
          </cell>
          <cell r="E49" t="str">
            <v>m3</v>
          </cell>
          <cell r="F49">
            <v>3.72</v>
          </cell>
        </row>
        <row r="50">
          <cell r="A50" t="str">
            <v>1 A 01 170 03</v>
          </cell>
          <cell r="B50" t="str">
            <v>Areia extraída com draga de sucção (tipo bomba)</v>
          </cell>
          <cell r="E50" t="str">
            <v>m3</v>
          </cell>
          <cell r="F50">
            <v>10.49</v>
          </cell>
        </row>
        <row r="51">
          <cell r="A51" t="str">
            <v>1 A 01 200 01</v>
          </cell>
          <cell r="B51" t="str">
            <v>Brita produzida em central de britagem de 80 m3/h</v>
          </cell>
          <cell r="E51" t="str">
            <v>m3</v>
          </cell>
          <cell r="F51">
            <v>16.3</v>
          </cell>
        </row>
        <row r="52">
          <cell r="A52" t="str">
            <v>1 A 01 200 02</v>
          </cell>
          <cell r="B52" t="str">
            <v>Brita produzida em central de britagem de 30 m3/h</v>
          </cell>
          <cell r="E52" t="str">
            <v>m3</v>
          </cell>
          <cell r="F52">
            <v>21.32</v>
          </cell>
        </row>
        <row r="53">
          <cell r="A53" t="str">
            <v>1 A 01 200 04</v>
          </cell>
          <cell r="B53" t="str">
            <v>Pedra de mão produzida manualmente (consv)</v>
          </cell>
          <cell r="E53" t="str">
            <v>m3</v>
          </cell>
          <cell r="F53">
            <v>24.22</v>
          </cell>
        </row>
        <row r="54">
          <cell r="A54" t="str">
            <v>1 A 01 390 02</v>
          </cell>
          <cell r="B54" t="str">
            <v>Usinagem de CBUQ (capa de rolamento)</v>
          </cell>
          <cell r="E54" t="str">
            <v>t</v>
          </cell>
          <cell r="F54">
            <v>21.02</v>
          </cell>
        </row>
        <row r="55">
          <cell r="A55" t="str">
            <v>1 A 01 390 03</v>
          </cell>
          <cell r="B55" t="str">
            <v>Usinagem de CBUQ (binder)</v>
          </cell>
          <cell r="E55" t="str">
            <v>t</v>
          </cell>
          <cell r="F55">
            <v>20.61</v>
          </cell>
        </row>
        <row r="56">
          <cell r="A56" t="str">
            <v>1 A 01 391 02</v>
          </cell>
          <cell r="B56" t="str">
            <v>Usinagem de areia-asfalto</v>
          </cell>
          <cell r="E56" t="str">
            <v>t</v>
          </cell>
          <cell r="F56">
            <v>23.73</v>
          </cell>
        </row>
        <row r="57">
          <cell r="A57" t="str">
            <v>1 A 01 395 01</v>
          </cell>
          <cell r="B57" t="str">
            <v>Usinagem de brita graduada</v>
          </cell>
          <cell r="E57" t="str">
            <v>m3</v>
          </cell>
          <cell r="F57">
            <v>28.11</v>
          </cell>
        </row>
        <row r="58">
          <cell r="A58" t="str">
            <v>1 A 01 395 02</v>
          </cell>
          <cell r="B58" t="str">
            <v>Usinagem de solo-brita</v>
          </cell>
          <cell r="E58" t="str">
            <v>m3</v>
          </cell>
          <cell r="F58">
            <v>15.54</v>
          </cell>
        </row>
        <row r="59">
          <cell r="A59" t="str">
            <v>1 A 01 396 01</v>
          </cell>
          <cell r="B59" t="str">
            <v>Usinagem de solo-cimento</v>
          </cell>
          <cell r="E59" t="str">
            <v>m3</v>
          </cell>
          <cell r="F59">
            <v>74.66</v>
          </cell>
        </row>
        <row r="60">
          <cell r="A60" t="str">
            <v>1 A 01 396 02</v>
          </cell>
          <cell r="B60" t="str">
            <v>Usinagem de solo melhorado com cimento.</v>
          </cell>
          <cell r="E60" t="str">
            <v>m3</v>
          </cell>
          <cell r="F60">
            <v>40.020000000000003</v>
          </cell>
        </row>
        <row r="61">
          <cell r="A61" t="str">
            <v>1 A 01 397 02</v>
          </cell>
          <cell r="B61" t="str">
            <v>Usinagem de P.M.F.</v>
          </cell>
          <cell r="E61" t="str">
            <v>m3</v>
          </cell>
          <cell r="F61">
            <v>27.83</v>
          </cell>
        </row>
        <row r="62">
          <cell r="A62" t="str">
            <v>1 A 01 398 02</v>
          </cell>
          <cell r="B62" t="str">
            <v>Usinagem de CBUQ p/ reciclagem em usina fixa.</v>
          </cell>
          <cell r="E62" t="str">
            <v>t</v>
          </cell>
          <cell r="F62">
            <v>17.48</v>
          </cell>
        </row>
        <row r="63">
          <cell r="A63" t="str">
            <v>1 A 01 401 01</v>
          </cell>
          <cell r="B63" t="str">
            <v>Fôrma comum de madeira</v>
          </cell>
          <cell r="E63" t="str">
            <v>m2</v>
          </cell>
          <cell r="F63">
            <v>23.01</v>
          </cell>
        </row>
        <row r="64">
          <cell r="A64" t="str">
            <v>1 A 01 402 01</v>
          </cell>
          <cell r="B64" t="str">
            <v>Fôrma de placa compensada resinada</v>
          </cell>
          <cell r="E64" t="str">
            <v>m2</v>
          </cell>
          <cell r="F64">
            <v>18.27</v>
          </cell>
        </row>
        <row r="65">
          <cell r="A65" t="str">
            <v>1 A 01 403 01</v>
          </cell>
          <cell r="B65" t="str">
            <v>Fôrma de placa compensada plastificada</v>
          </cell>
          <cell r="E65" t="str">
            <v>m2</v>
          </cell>
          <cell r="F65">
            <v>20.22</v>
          </cell>
        </row>
        <row r="66">
          <cell r="A66" t="str">
            <v>1 A 01 404 01</v>
          </cell>
          <cell r="B66" t="str">
            <v>Fôrma para tubulão</v>
          </cell>
          <cell r="E66" t="str">
            <v>m2</v>
          </cell>
          <cell r="F66">
            <v>12.33</v>
          </cell>
        </row>
        <row r="67">
          <cell r="A67" t="str">
            <v>1 A 01 407 01</v>
          </cell>
          <cell r="B67" t="str">
            <v>Confecção e lançam. de concreto magro em betoneira</v>
          </cell>
          <cell r="E67" t="str">
            <v>m3</v>
          </cell>
          <cell r="F67">
            <v>134.68</v>
          </cell>
        </row>
        <row r="68">
          <cell r="A68" t="str">
            <v>1 A 01 408 01</v>
          </cell>
          <cell r="B68" t="str">
            <v>Concreto fck=8MPa contr raz uso geral conf e lanç</v>
          </cell>
          <cell r="E68" t="str">
            <v>m3</v>
          </cell>
          <cell r="F68">
            <v>160.74</v>
          </cell>
        </row>
        <row r="69">
          <cell r="A69" t="str">
            <v>1 A 01 410 01</v>
          </cell>
          <cell r="B69" t="str">
            <v>Concreto fck=10MPa contr raz uso geral conf e lanç</v>
          </cell>
          <cell r="E69" t="str">
            <v>m3</v>
          </cell>
          <cell r="F69">
            <v>169.68</v>
          </cell>
        </row>
        <row r="70">
          <cell r="A70" t="str">
            <v>1 A 01 412 01</v>
          </cell>
          <cell r="B70" t="str">
            <v>Concreto fck=12MPa contr raz uso geral conf e lanç</v>
          </cell>
          <cell r="E70" t="str">
            <v>m3</v>
          </cell>
          <cell r="F70">
            <v>179.02</v>
          </cell>
        </row>
        <row r="71">
          <cell r="A71" t="str">
            <v>1 A 01 415 01</v>
          </cell>
          <cell r="B71" t="str">
            <v>Concr estr fck=15MPa contr raz uso ger conf e lanç</v>
          </cell>
          <cell r="E71" t="str">
            <v>m3</v>
          </cell>
          <cell r="F71">
            <v>189.13</v>
          </cell>
        </row>
        <row r="72">
          <cell r="A72" t="str">
            <v>1 A 01 418 01</v>
          </cell>
          <cell r="B72" t="str">
            <v>Concr estr fck=18MPa contr raz uso ger conf e lanç</v>
          </cell>
          <cell r="E72" t="str">
            <v>m3</v>
          </cell>
          <cell r="F72">
            <v>198.85</v>
          </cell>
        </row>
        <row r="73">
          <cell r="A73" t="str">
            <v>1 A 01 422 01</v>
          </cell>
          <cell r="B73" t="str">
            <v>Concr estr fck=22MPa contr raz uso ger conf e lanç</v>
          </cell>
          <cell r="E73" t="str">
            <v>m3</v>
          </cell>
          <cell r="F73">
            <v>216.35</v>
          </cell>
        </row>
        <row r="74">
          <cell r="A74" t="str">
            <v>1 A 01 423 00</v>
          </cell>
          <cell r="B74" t="str">
            <v>Concreto fck=18MPa para pré-moldados (tubos)</v>
          </cell>
          <cell r="E74" t="str">
            <v>m3</v>
          </cell>
          <cell r="F74">
            <v>192.05</v>
          </cell>
        </row>
        <row r="75">
          <cell r="A75" t="str">
            <v>1 A 01 424 00</v>
          </cell>
          <cell r="B75" t="str">
            <v>Concreto poroso para pré-moldados (tubos)</v>
          </cell>
          <cell r="E75" t="str">
            <v>m3</v>
          </cell>
          <cell r="F75">
            <v>195.59</v>
          </cell>
        </row>
        <row r="76">
          <cell r="A76" t="str">
            <v>1 A 01 450 01</v>
          </cell>
          <cell r="B76" t="str">
            <v>Escoramento de bueiros celulares</v>
          </cell>
          <cell r="E76" t="str">
            <v>m3</v>
          </cell>
          <cell r="F76">
            <v>22.81</v>
          </cell>
        </row>
        <row r="77">
          <cell r="A77" t="str">
            <v>1 A 01 512 10</v>
          </cell>
          <cell r="B77" t="str">
            <v>Concreto ciclópico fck=12 MPa</v>
          </cell>
          <cell r="E77" t="str">
            <v>m3</v>
          </cell>
          <cell r="F77">
            <v>135.63</v>
          </cell>
        </row>
        <row r="78">
          <cell r="A78" t="str">
            <v>1 A 01 515 10</v>
          </cell>
          <cell r="B78" t="str">
            <v>Concreto ciclópico fck=15 MPa</v>
          </cell>
          <cell r="E78" t="str">
            <v>m3</v>
          </cell>
          <cell r="F78">
            <v>142.71</v>
          </cell>
        </row>
        <row r="79">
          <cell r="A79" t="str">
            <v>1 A 01 580 01</v>
          </cell>
          <cell r="B79" t="str">
            <v>Fornecimento, preparo e colocação formas aço CA 60</v>
          </cell>
          <cell r="E79" t="str">
            <v>kg</v>
          </cell>
          <cell r="F79">
            <v>3.8</v>
          </cell>
        </row>
        <row r="80">
          <cell r="A80" t="str">
            <v>1 A 01 580 02</v>
          </cell>
          <cell r="B80" t="str">
            <v>Fornecimento, preparo e colocação formas aço CA 50</v>
          </cell>
          <cell r="E80" t="str">
            <v>kg</v>
          </cell>
          <cell r="F80">
            <v>3.62</v>
          </cell>
        </row>
        <row r="81">
          <cell r="A81" t="str">
            <v>1 A 01 580 03</v>
          </cell>
          <cell r="B81" t="str">
            <v>Fornecimento, preparo e colocação formas aço CA 25</v>
          </cell>
          <cell r="E81" t="str">
            <v>kg</v>
          </cell>
          <cell r="F81">
            <v>3.65</v>
          </cell>
        </row>
        <row r="82">
          <cell r="A82" t="str">
            <v>1 A 01 603 01</v>
          </cell>
          <cell r="B82" t="str">
            <v>Argamassa cimento-areia 1:3</v>
          </cell>
          <cell r="E82" t="str">
            <v>m3</v>
          </cell>
          <cell r="F82">
            <v>217.24</v>
          </cell>
        </row>
        <row r="83">
          <cell r="A83" t="str">
            <v>1 A 01 604 01</v>
          </cell>
          <cell r="B83" t="str">
            <v>Argamassa cimento-areia 1:4</v>
          </cell>
          <cell r="E83" t="str">
            <v>m3</v>
          </cell>
          <cell r="F83">
            <v>178.49</v>
          </cell>
        </row>
        <row r="84">
          <cell r="A84" t="str">
            <v>1 A 01 606 01</v>
          </cell>
          <cell r="B84" t="str">
            <v>Argamassa cimento-areia 1:6</v>
          </cell>
          <cell r="E84" t="str">
            <v>m3</v>
          </cell>
          <cell r="F84">
            <v>149.31</v>
          </cell>
        </row>
        <row r="85">
          <cell r="A85" t="str">
            <v>1 A 01 620 01</v>
          </cell>
          <cell r="B85" t="str">
            <v>Argamassa cimento-solo 1:10</v>
          </cell>
          <cell r="E85" t="str">
            <v>m3</v>
          </cell>
          <cell r="F85">
            <v>92.93</v>
          </cell>
        </row>
        <row r="86">
          <cell r="A86" t="str">
            <v>1 A 01 653 00</v>
          </cell>
          <cell r="B86" t="str">
            <v>Usinagem para sub-base de concreto rolado</v>
          </cell>
          <cell r="E86" t="str">
            <v>m3</v>
          </cell>
          <cell r="F86">
            <v>78.349999999999994</v>
          </cell>
        </row>
        <row r="87">
          <cell r="A87" t="str">
            <v>1 A 01 654 00</v>
          </cell>
          <cell r="B87" t="str">
            <v>Usinagem p/ sub-base de concr. de cimento portland</v>
          </cell>
          <cell r="E87" t="str">
            <v>m3</v>
          </cell>
          <cell r="F87">
            <v>80.790000000000006</v>
          </cell>
        </row>
        <row r="88">
          <cell r="A88" t="str">
            <v>1 A 01 656 00</v>
          </cell>
          <cell r="B88" t="str">
            <v>Usinagem p/ conc. de cim. portland c/ forma desliz</v>
          </cell>
          <cell r="E88" t="str">
            <v>m3</v>
          </cell>
          <cell r="F88">
            <v>198.02</v>
          </cell>
        </row>
        <row r="89">
          <cell r="A89" t="str">
            <v>1 A 01 657 00</v>
          </cell>
          <cell r="B89" t="str">
            <v>Usinagem p/ conc.cim. portland c/ equip. peq. por.</v>
          </cell>
          <cell r="E89" t="str">
            <v>m3</v>
          </cell>
          <cell r="F89">
            <v>204.65</v>
          </cell>
        </row>
        <row r="90">
          <cell r="A90" t="str">
            <v>1 A 01 700 00</v>
          </cell>
          <cell r="B90" t="str">
            <v>Fabricação de peças pré mold. de conc. p/ pavim.</v>
          </cell>
          <cell r="E90" t="str">
            <v>m3</v>
          </cell>
          <cell r="F90">
            <v>287.92</v>
          </cell>
        </row>
        <row r="91">
          <cell r="A91" t="str">
            <v>1 A 01 720 00</v>
          </cell>
          <cell r="B91" t="str">
            <v>Concreto fck=18MPa p/ pré-moldados (guarda-corpo)</v>
          </cell>
          <cell r="E91" t="str">
            <v>m3</v>
          </cell>
          <cell r="F91">
            <v>193.95</v>
          </cell>
        </row>
        <row r="92">
          <cell r="A92" t="str">
            <v>1 A 01 720 01</v>
          </cell>
          <cell r="B92" t="str">
            <v>Guarda-corpo tipo GM, moldado no local</v>
          </cell>
          <cell r="E92" t="str">
            <v>m</v>
          </cell>
          <cell r="F92">
            <v>135.57</v>
          </cell>
        </row>
        <row r="93">
          <cell r="A93" t="str">
            <v>1 A 01 720 02</v>
          </cell>
          <cell r="B93" t="str">
            <v>Fabricação de Guarda-corpo</v>
          </cell>
          <cell r="E93" t="str">
            <v>m</v>
          </cell>
          <cell r="F93">
            <v>24.2</v>
          </cell>
        </row>
        <row r="94">
          <cell r="A94" t="str">
            <v>1 A 01 725 01</v>
          </cell>
          <cell r="B94" t="str">
            <v>Fabricação de balizador de concreto</v>
          </cell>
          <cell r="E94" t="str">
            <v>un</v>
          </cell>
          <cell r="F94">
            <v>7.61</v>
          </cell>
        </row>
        <row r="95">
          <cell r="A95" t="str">
            <v>1 A 01 730 00</v>
          </cell>
          <cell r="B95" t="str">
            <v>Concreto fck=18MPa p/ pré moldados (mourões)</v>
          </cell>
          <cell r="E95" t="str">
            <v>m3</v>
          </cell>
          <cell r="F95">
            <v>222.81</v>
          </cell>
        </row>
        <row r="96">
          <cell r="A96" t="str">
            <v>1 A 01 730 01</v>
          </cell>
          <cell r="B96" t="str">
            <v>Fabr. mourão de concr. esticador seção quad. 15cm</v>
          </cell>
          <cell r="E96" t="str">
            <v>un</v>
          </cell>
          <cell r="F96">
            <v>23.5</v>
          </cell>
        </row>
        <row r="97">
          <cell r="A97" t="str">
            <v>1 A 01 730 02</v>
          </cell>
          <cell r="B97" t="str">
            <v>Fabr. mourão de concr esticador seção triang. 15cm</v>
          </cell>
          <cell r="E97" t="str">
            <v>un</v>
          </cell>
          <cell r="F97">
            <v>14.8</v>
          </cell>
        </row>
        <row r="98">
          <cell r="A98" t="str">
            <v>1 A 01 735 01</v>
          </cell>
          <cell r="B98" t="str">
            <v>Fabr. mourão de concreto suporte seção quad. 11cm</v>
          </cell>
          <cell r="E98" t="str">
            <v>un</v>
          </cell>
          <cell r="F98">
            <v>16.170000000000002</v>
          </cell>
        </row>
        <row r="99">
          <cell r="A99" t="str">
            <v>1 A 01 735 02</v>
          </cell>
          <cell r="B99" t="str">
            <v>Fabr. mourão de concr. suporte seção triang. 11cm</v>
          </cell>
          <cell r="E99" t="str">
            <v>un</v>
          </cell>
          <cell r="F99">
            <v>10.56</v>
          </cell>
        </row>
        <row r="100">
          <cell r="A100" t="str">
            <v>1 A 01 739 01</v>
          </cell>
          <cell r="B100" t="str">
            <v>Confecção de tubos de concreto D=0,20m</v>
          </cell>
          <cell r="E100" t="str">
            <v>m</v>
          </cell>
          <cell r="F100">
            <v>9.2100000000000009</v>
          </cell>
        </row>
        <row r="101">
          <cell r="A101" t="str">
            <v>1 A 01 740 01</v>
          </cell>
          <cell r="B101" t="str">
            <v>Confecção de tubos de concreto perfurado D=0,20m</v>
          </cell>
          <cell r="E101" t="str">
            <v>m</v>
          </cell>
          <cell r="F101">
            <v>9.43</v>
          </cell>
        </row>
        <row r="102">
          <cell r="A102" t="str">
            <v>1 A 01 741 01</v>
          </cell>
          <cell r="B102" t="str">
            <v>Confecção de tubos de concreto poroso D=0,20m</v>
          </cell>
          <cell r="E102" t="str">
            <v>m</v>
          </cell>
          <cell r="F102">
            <v>9.31</v>
          </cell>
        </row>
        <row r="103">
          <cell r="A103" t="str">
            <v>1 A 01 745 01</v>
          </cell>
          <cell r="B103" t="str">
            <v>Confecção de tubos de concreto D=0,30m</v>
          </cell>
          <cell r="E103" t="str">
            <v>m</v>
          </cell>
          <cell r="F103">
            <v>15.16</v>
          </cell>
        </row>
        <row r="104">
          <cell r="A104" t="str">
            <v>1 A 01 746 01</v>
          </cell>
          <cell r="B104" t="str">
            <v>Confecção de tubos de concreto perfurado D=0,30m</v>
          </cell>
          <cell r="E104" t="str">
            <v>m</v>
          </cell>
          <cell r="F104">
            <v>15.38</v>
          </cell>
        </row>
        <row r="105">
          <cell r="A105" t="str">
            <v>1 A 01 747 01</v>
          </cell>
          <cell r="B105" t="str">
            <v>Confecção de tubos de concreto poroso D=0,30m</v>
          </cell>
          <cell r="E105" t="str">
            <v>m</v>
          </cell>
          <cell r="F105">
            <v>15.36</v>
          </cell>
        </row>
        <row r="106">
          <cell r="A106" t="str">
            <v>1 A 01 751 01</v>
          </cell>
          <cell r="B106" t="str">
            <v>Confecção de tubos de concreto D=0,40m</v>
          </cell>
          <cell r="E106" t="str">
            <v>m</v>
          </cell>
          <cell r="F106">
            <v>22.53</v>
          </cell>
        </row>
        <row r="107">
          <cell r="A107" t="str">
            <v>1 A 01 752 01</v>
          </cell>
          <cell r="B107" t="str">
            <v>Confecção de tubos de concreto perfurado D=0,40m</v>
          </cell>
          <cell r="E107" t="str">
            <v>m</v>
          </cell>
          <cell r="F107">
            <v>22.75</v>
          </cell>
        </row>
        <row r="108">
          <cell r="A108" t="str">
            <v>1 A 01 753 01</v>
          </cell>
          <cell r="B108" t="str">
            <v>Confecção de tubos de concreto poroso D=0,40m</v>
          </cell>
          <cell r="E108" t="str">
            <v>m</v>
          </cell>
          <cell r="F108">
            <v>22.84</v>
          </cell>
        </row>
        <row r="109">
          <cell r="A109" t="str">
            <v>1 A 01 755 01</v>
          </cell>
          <cell r="B109" t="str">
            <v>Confecção de tubos de concreto armado D=0,60m CA-4</v>
          </cell>
          <cell r="E109" t="str">
            <v>m</v>
          </cell>
          <cell r="F109">
            <v>90.58</v>
          </cell>
        </row>
        <row r="110">
          <cell r="A110" t="str">
            <v>1 A 01 760 01</v>
          </cell>
          <cell r="B110" t="str">
            <v>Confecção de tubos de concreto armado D=0,80m CA-4</v>
          </cell>
          <cell r="E110" t="str">
            <v>m</v>
          </cell>
          <cell r="F110">
            <v>138.6</v>
          </cell>
        </row>
        <row r="111">
          <cell r="A111" t="str">
            <v>1 A 01 765 01</v>
          </cell>
          <cell r="B111" t="str">
            <v>Confecção de tubos de concreto armado D=1,00m CA-4</v>
          </cell>
          <cell r="E111" t="str">
            <v>m</v>
          </cell>
          <cell r="F111">
            <v>209.05</v>
          </cell>
        </row>
        <row r="112">
          <cell r="A112" t="str">
            <v>1 A 01 770 01</v>
          </cell>
          <cell r="B112" t="str">
            <v>Confecção de tubos de concreto armado D=1,20m CA-4</v>
          </cell>
          <cell r="E112" t="str">
            <v>m</v>
          </cell>
          <cell r="F112">
            <v>290.89</v>
          </cell>
        </row>
        <row r="113">
          <cell r="A113" t="str">
            <v>1 A 01 775 01</v>
          </cell>
          <cell r="B113" t="str">
            <v>Confecção de tubos de concreto armado D=1,50m CA-4</v>
          </cell>
          <cell r="E113" t="str">
            <v>m</v>
          </cell>
          <cell r="F113">
            <v>452.94</v>
          </cell>
        </row>
        <row r="114">
          <cell r="A114" t="str">
            <v>1 A 01 780 01</v>
          </cell>
          <cell r="B114" t="str">
            <v>Obtenção de grama para replantio</v>
          </cell>
          <cell r="E114" t="str">
            <v>m2</v>
          </cell>
          <cell r="F114">
            <v>0.67</v>
          </cell>
        </row>
        <row r="115">
          <cell r="A115" t="str">
            <v>1 A 01 790 01</v>
          </cell>
          <cell r="B115" t="str">
            <v>Guia de madeira - 2,5 x 7,0 cm</v>
          </cell>
          <cell r="E115" t="str">
            <v>m</v>
          </cell>
          <cell r="F115">
            <v>0.94</v>
          </cell>
        </row>
        <row r="116">
          <cell r="A116" t="str">
            <v>1 A 01 790 02</v>
          </cell>
          <cell r="B116" t="str">
            <v>Guia de madeira - 2,5 x 10,0 cm</v>
          </cell>
          <cell r="E116" t="str">
            <v>m</v>
          </cell>
          <cell r="F116">
            <v>1.19</v>
          </cell>
        </row>
        <row r="117">
          <cell r="A117" t="str">
            <v>1 A 01 800 01</v>
          </cell>
          <cell r="B117" t="str">
            <v>Chapa de aço 16 rec. para placa de sinalização</v>
          </cell>
          <cell r="E117" t="str">
            <v>m2</v>
          </cell>
          <cell r="F117">
            <v>14.12</v>
          </cell>
        </row>
        <row r="118">
          <cell r="A118" t="str">
            <v>1 A 01 810 01</v>
          </cell>
          <cell r="B118" t="str">
            <v>Calha metálica semi-circular D=0,40 m</v>
          </cell>
          <cell r="E118" t="str">
            <v>m</v>
          </cell>
          <cell r="F118">
            <v>94.26</v>
          </cell>
        </row>
        <row r="119">
          <cell r="A119" t="str">
            <v>1 A 01 850 01</v>
          </cell>
          <cell r="B119" t="str">
            <v>Confecção de placa de sinalização semi-refletiva</v>
          </cell>
          <cell r="E119" t="str">
            <v>m2</v>
          </cell>
          <cell r="F119">
            <v>111.28</v>
          </cell>
        </row>
        <row r="120">
          <cell r="A120" t="str">
            <v>1 A 01 860 01</v>
          </cell>
          <cell r="B120" t="str">
            <v>Confecção de placa de sinalização tot. refletiva</v>
          </cell>
          <cell r="E120" t="str">
            <v>m2</v>
          </cell>
          <cell r="F120">
            <v>156.53</v>
          </cell>
        </row>
        <row r="121">
          <cell r="A121" t="str">
            <v>1 A 01 870 01</v>
          </cell>
          <cell r="B121" t="str">
            <v>Confecção de suporte e travessa p/ placa de sinal.</v>
          </cell>
          <cell r="E121" t="str">
            <v>un</v>
          </cell>
          <cell r="F121">
            <v>18.64</v>
          </cell>
        </row>
        <row r="122">
          <cell r="A122" t="str">
            <v>1 A 01 890 01</v>
          </cell>
          <cell r="B122" t="str">
            <v>Escavação manual em material de 1a categoria</v>
          </cell>
          <cell r="E122" t="str">
            <v>m3</v>
          </cell>
          <cell r="F122">
            <v>14.07</v>
          </cell>
        </row>
        <row r="123">
          <cell r="A123" t="str">
            <v>1 A 01 891 01</v>
          </cell>
          <cell r="B123" t="str">
            <v>Escavação manual de vala em material de 1a cat.</v>
          </cell>
          <cell r="E123" t="str">
            <v>m3</v>
          </cell>
          <cell r="F123">
            <v>16.27</v>
          </cell>
        </row>
        <row r="124">
          <cell r="A124" t="str">
            <v>1 A 01 892 01</v>
          </cell>
          <cell r="B124" t="str">
            <v>Escavação mecânica de vala em material de 1a cat.</v>
          </cell>
          <cell r="E124" t="str">
            <v>m3</v>
          </cell>
          <cell r="F124">
            <v>2.74</v>
          </cell>
        </row>
        <row r="125">
          <cell r="A125" t="str">
            <v>1 A 01 893 01</v>
          </cell>
          <cell r="B125" t="str">
            <v>Compactação manual</v>
          </cell>
          <cell r="E125" t="str">
            <v>m3</v>
          </cell>
          <cell r="F125">
            <v>7.11</v>
          </cell>
        </row>
        <row r="126">
          <cell r="A126" t="str">
            <v>1 A 01 894 01</v>
          </cell>
          <cell r="B126" t="str">
            <v>Lastro de brita</v>
          </cell>
          <cell r="E126" t="str">
            <v>m3</v>
          </cell>
          <cell r="F126">
            <v>24.14</v>
          </cell>
        </row>
        <row r="127">
          <cell r="A127" t="str">
            <v>1 A 99 001 00</v>
          </cell>
          <cell r="B127" t="str">
            <v>Mistura areia-asfalto usinada a frio</v>
          </cell>
          <cell r="E127" t="str">
            <v>m3</v>
          </cell>
          <cell r="F127">
            <v>0</v>
          </cell>
        </row>
        <row r="128">
          <cell r="A128" t="str">
            <v>1 A 99 002 00</v>
          </cell>
          <cell r="B128" t="str">
            <v>Mistura areia-asfalto usinada a quente</v>
          </cell>
          <cell r="E128" t="str">
            <v>m3</v>
          </cell>
          <cell r="F128">
            <v>0</v>
          </cell>
        </row>
        <row r="129">
          <cell r="A129" t="str">
            <v>1 A 99 003 00</v>
          </cell>
          <cell r="B129" t="str">
            <v>Mistura betuminosa usinada a frio</v>
          </cell>
          <cell r="E129" t="str">
            <v>m3</v>
          </cell>
          <cell r="F129">
            <v>0</v>
          </cell>
        </row>
        <row r="130">
          <cell r="A130" t="str">
            <v>1 A 99 004 00</v>
          </cell>
          <cell r="B130" t="str">
            <v>Mistura betuminosa usinada a quente</v>
          </cell>
          <cell r="E130" t="str">
            <v>m3</v>
          </cell>
          <cell r="F130">
            <v>0</v>
          </cell>
        </row>
        <row r="131">
          <cell r="A131" t="str">
            <v>1 A 99 005 00</v>
          </cell>
          <cell r="B131" t="str">
            <v>Mistura betuminosa</v>
          </cell>
          <cell r="E131" t="str">
            <v>m3</v>
          </cell>
          <cell r="F131">
            <v>0</v>
          </cell>
        </row>
        <row r="132">
          <cell r="A132" t="str">
            <v>1 B 00 301 00</v>
          </cell>
          <cell r="B132" t="str">
            <v>Alvenaria de pedra argamassada</v>
          </cell>
          <cell r="E132" t="str">
            <v>m3</v>
          </cell>
          <cell r="F132">
            <v>105.07</v>
          </cell>
        </row>
        <row r="133">
          <cell r="A133" t="str">
            <v>1 B 00 902 01</v>
          </cell>
          <cell r="B133" t="str">
            <v>Alvenaria de tijolos</v>
          </cell>
          <cell r="E133" t="str">
            <v>m2</v>
          </cell>
          <cell r="F133">
            <v>25</v>
          </cell>
        </row>
        <row r="134">
          <cell r="A134" t="str">
            <v>1 B 00 903 01</v>
          </cell>
          <cell r="B134" t="str">
            <v>Dentes para bueiros duplos D=1,00 m</v>
          </cell>
          <cell r="E134" t="str">
            <v>und</v>
          </cell>
          <cell r="F134">
            <v>79.489999999999995</v>
          </cell>
        </row>
        <row r="135">
          <cell r="A135" t="str">
            <v>1 B 00 904 01</v>
          </cell>
          <cell r="B135" t="str">
            <v>Dentes para bueiros duplos D=1,20 m</v>
          </cell>
          <cell r="E135" t="str">
            <v>und</v>
          </cell>
          <cell r="F135">
            <v>89.9</v>
          </cell>
        </row>
        <row r="136">
          <cell r="A136" t="str">
            <v>1 B 00 905 01</v>
          </cell>
          <cell r="B136" t="str">
            <v>Dentes para bueiros duplos D=1,50 m</v>
          </cell>
          <cell r="E136" t="str">
            <v>und</v>
          </cell>
          <cell r="F136">
            <v>111.04</v>
          </cell>
        </row>
        <row r="137">
          <cell r="A137" t="str">
            <v>1 B 00 906 01</v>
          </cell>
          <cell r="B137" t="str">
            <v>Dentes para bueiros simples D=0,60 m</v>
          </cell>
          <cell r="E137" t="str">
            <v>und</v>
          </cell>
          <cell r="F137">
            <v>26.82</v>
          </cell>
        </row>
        <row r="138">
          <cell r="A138" t="str">
            <v>1 B 00 907 01</v>
          </cell>
          <cell r="B138" t="str">
            <v>Dentes para bueiros simples D=0,80 m</v>
          </cell>
          <cell r="E138" t="str">
            <v>und</v>
          </cell>
          <cell r="F138">
            <v>33.369999999999997</v>
          </cell>
        </row>
        <row r="139">
          <cell r="A139" t="str">
            <v>1 B 00 908 01</v>
          </cell>
          <cell r="B139" t="str">
            <v>Dentes para bueiros simples D=1,00 m</v>
          </cell>
          <cell r="E139" t="str">
            <v>und</v>
          </cell>
          <cell r="F139">
            <v>39.67</v>
          </cell>
        </row>
        <row r="140">
          <cell r="A140" t="str">
            <v>1 B 00 909 01</v>
          </cell>
          <cell r="B140" t="str">
            <v>Dentes para bueiros simples D=1,20 m</v>
          </cell>
          <cell r="E140" t="str">
            <v>und</v>
          </cell>
          <cell r="F140">
            <v>45.01</v>
          </cell>
        </row>
        <row r="141">
          <cell r="A141" t="str">
            <v>1 B 00 910 01</v>
          </cell>
          <cell r="B141" t="str">
            <v>Dentes para bueiros simples D=1,50 m</v>
          </cell>
          <cell r="E141" t="str">
            <v>und</v>
          </cell>
          <cell r="F141">
            <v>57.18</v>
          </cell>
        </row>
        <row r="142">
          <cell r="A142" t="str">
            <v>1 B 00 911 01</v>
          </cell>
          <cell r="B142" t="str">
            <v>Dentes para bueiros triplos D=1,00 m</v>
          </cell>
          <cell r="E142" t="str">
            <v>und</v>
          </cell>
          <cell r="F142">
            <v>116.43</v>
          </cell>
        </row>
        <row r="143">
          <cell r="A143" t="str">
            <v>1 B 00 912 01</v>
          </cell>
          <cell r="B143" t="str">
            <v>Dentes para bueiros triplos D=1,20 m</v>
          </cell>
          <cell r="E143" t="str">
            <v>und</v>
          </cell>
          <cell r="F143">
            <v>134.91999999999999</v>
          </cell>
        </row>
        <row r="144">
          <cell r="A144" t="str">
            <v>1 B 00 913 01</v>
          </cell>
          <cell r="B144" t="str">
            <v>Dentes para bueiros triplos D=1,50 m</v>
          </cell>
          <cell r="E144" t="str">
            <v>und</v>
          </cell>
          <cell r="F144">
            <v>164.46</v>
          </cell>
        </row>
        <row r="145">
          <cell r="A145" t="str">
            <v>1 B 00 999 06</v>
          </cell>
          <cell r="B145" t="str">
            <v>Solo local / selo de argila apiloado</v>
          </cell>
          <cell r="E145" t="str">
            <v>m3</v>
          </cell>
          <cell r="F145">
            <v>7.62</v>
          </cell>
        </row>
        <row r="146">
          <cell r="A146" t="str">
            <v>1 B 02 702 00</v>
          </cell>
          <cell r="B146" t="str">
            <v>Limp. e enchim. junta pav. concr. (const e rest)</v>
          </cell>
          <cell r="E146" t="str">
            <v>m</v>
          </cell>
          <cell r="F146">
            <v>1.99</v>
          </cell>
        </row>
        <row r="147">
          <cell r="B147" t="str">
            <v>Construção</v>
          </cell>
        </row>
        <row r="148">
          <cell r="A148" t="str">
            <v>2 S 01 000 00</v>
          </cell>
          <cell r="B148" t="str">
            <v>Desm. dest. limpeza áreas c/arv. diam. até 0,15 m</v>
          </cell>
          <cell r="E148" t="str">
            <v>m2</v>
          </cell>
          <cell r="F148">
            <v>0.21</v>
          </cell>
        </row>
        <row r="149">
          <cell r="A149" t="str">
            <v>2 S 01 010 00</v>
          </cell>
          <cell r="B149" t="str">
            <v>Destocamento de árvores D=0,15 a 0,30 m</v>
          </cell>
          <cell r="E149" t="str">
            <v>und</v>
          </cell>
          <cell r="F149">
            <v>21.1</v>
          </cell>
        </row>
        <row r="150">
          <cell r="A150" t="str">
            <v>2 S 01 012 00</v>
          </cell>
          <cell r="B150" t="str">
            <v>Destocamento de árvores c/diâm. &gt; 0,30 m</v>
          </cell>
          <cell r="E150" t="str">
            <v>und</v>
          </cell>
          <cell r="F150">
            <v>52.76</v>
          </cell>
        </row>
        <row r="151">
          <cell r="A151" t="str">
            <v>2 S 01 100 01</v>
          </cell>
          <cell r="B151" t="str">
            <v>Esc. carga transp. mat 1ª cat DMT 50 m</v>
          </cell>
          <cell r="E151" t="str">
            <v>m3</v>
          </cell>
          <cell r="F151">
            <v>1.1200000000000001</v>
          </cell>
        </row>
        <row r="152">
          <cell r="A152" t="str">
            <v>2 S 01 100 02</v>
          </cell>
          <cell r="B152" t="str">
            <v>Esc. carga transp. mat 1ª cat DMT 50 a 200m c/m</v>
          </cell>
          <cell r="E152" t="str">
            <v>m3</v>
          </cell>
          <cell r="F152">
            <v>3.48</v>
          </cell>
        </row>
        <row r="153">
          <cell r="A153" t="str">
            <v>2 S 01 100 03</v>
          </cell>
          <cell r="B153" t="str">
            <v>Esc. carga transp. mat 1ª cat DMT 200 a 400m c/m</v>
          </cell>
          <cell r="E153" t="str">
            <v>m3</v>
          </cell>
          <cell r="F153">
            <v>4.2300000000000004</v>
          </cell>
        </row>
        <row r="154">
          <cell r="A154" t="str">
            <v>2 S 01 100 04</v>
          </cell>
          <cell r="B154" t="str">
            <v>Esc. carga transp. mat 1ª cat DMT 400 a 600m c/m</v>
          </cell>
          <cell r="E154" t="str">
            <v>m3</v>
          </cell>
          <cell r="F154">
            <v>5.0199999999999996</v>
          </cell>
        </row>
        <row r="155">
          <cell r="A155" t="str">
            <v>2 S 01 100 05</v>
          </cell>
          <cell r="B155" t="str">
            <v>Esc. carga transp. mat 1ª cat DMT 600 a 800m c/m</v>
          </cell>
          <cell r="E155" t="str">
            <v>m3</v>
          </cell>
          <cell r="F155">
            <v>5.72</v>
          </cell>
        </row>
        <row r="156">
          <cell r="A156" t="str">
            <v>2 S 01 100 06</v>
          </cell>
          <cell r="B156" t="str">
            <v>Esc. carga transp. mat 1ª cat DMT 800 a 1000m c/m</v>
          </cell>
          <cell r="E156" t="str">
            <v>m3</v>
          </cell>
          <cell r="F156">
            <v>6.59</v>
          </cell>
        </row>
        <row r="157">
          <cell r="A157" t="str">
            <v>2 S 01 100 07</v>
          </cell>
          <cell r="B157" t="str">
            <v>Esc. carga transp. mat 1ª cat DMT 1000 a 1200m c/m</v>
          </cell>
          <cell r="E157" t="str">
            <v>m3</v>
          </cell>
          <cell r="F157">
            <v>7.51</v>
          </cell>
        </row>
        <row r="158">
          <cell r="A158" t="str">
            <v>2 S 01 100 08</v>
          </cell>
          <cell r="B158" t="str">
            <v>Esc. carga transp. mat 1ª cat DMT 1200 a 1400m c/m</v>
          </cell>
          <cell r="E158" t="str">
            <v>m3</v>
          </cell>
          <cell r="F158">
            <v>8.36</v>
          </cell>
        </row>
        <row r="159">
          <cell r="A159" t="str">
            <v>2 S 01 100 09</v>
          </cell>
          <cell r="B159" t="str">
            <v>Esc. carga tr. mat 1ª c. DMT 50 a 200m c/carreg</v>
          </cell>
          <cell r="E159" t="str">
            <v>m3</v>
          </cell>
          <cell r="F159">
            <v>3.63</v>
          </cell>
        </row>
        <row r="160">
          <cell r="A160" t="str">
            <v>2 S 01 100 10</v>
          </cell>
          <cell r="B160" t="str">
            <v>Esc. carga tr. mat 1ª c. DMT 200 a 400m c/carreg</v>
          </cell>
          <cell r="E160" t="str">
            <v>m3</v>
          </cell>
          <cell r="F160">
            <v>3.91</v>
          </cell>
        </row>
        <row r="161">
          <cell r="A161" t="str">
            <v>2 S 01 100 11</v>
          </cell>
          <cell r="B161" t="str">
            <v>Esc. carga tr. mat 1ª c. DMT 400 a 600m c/carreg</v>
          </cell>
          <cell r="E161" t="str">
            <v>m3</v>
          </cell>
          <cell r="F161">
            <v>4.1100000000000003</v>
          </cell>
        </row>
        <row r="162">
          <cell r="A162" t="str">
            <v>2 S 01 100 12</v>
          </cell>
          <cell r="B162" t="str">
            <v>Esc. carga tr. mat 1ª c. DMT 600 a 800m c/carreg</v>
          </cell>
          <cell r="E162" t="str">
            <v>m3</v>
          </cell>
          <cell r="F162">
            <v>4.47</v>
          </cell>
        </row>
        <row r="163">
          <cell r="A163" t="str">
            <v>2 S 01 100 13</v>
          </cell>
          <cell r="B163" t="str">
            <v>Esc. carga tr. mat 1ª c. DMT 800 a 1000m c/carreg</v>
          </cell>
          <cell r="E163" t="str">
            <v>m3</v>
          </cell>
          <cell r="F163">
            <v>4.68</v>
          </cell>
        </row>
        <row r="164">
          <cell r="A164" t="str">
            <v>2 S 01 100 14</v>
          </cell>
          <cell r="B164" t="str">
            <v>Esc. carga tr. mat 1ª c. DMT 1000 a 1200m c/carreg</v>
          </cell>
          <cell r="E164" t="str">
            <v>m3</v>
          </cell>
          <cell r="F164">
            <v>4.97</v>
          </cell>
        </row>
        <row r="165">
          <cell r="A165" t="str">
            <v>2 S 01 100 15</v>
          </cell>
          <cell r="B165" t="str">
            <v>Esc. carga tr. mat 1ª c. DMT 1200 a 1400m c/carreg</v>
          </cell>
          <cell r="E165" t="str">
            <v>m3</v>
          </cell>
          <cell r="F165">
            <v>5.14</v>
          </cell>
        </row>
        <row r="166">
          <cell r="A166" t="str">
            <v>2 S 01 100 16</v>
          </cell>
          <cell r="B166" t="str">
            <v>Esc. carga tr. mat 1ª c. DMT 1400 a 1600m c/carreg</v>
          </cell>
          <cell r="E166" t="str">
            <v>m3</v>
          </cell>
          <cell r="F166">
            <v>5.31</v>
          </cell>
        </row>
        <row r="167">
          <cell r="A167" t="str">
            <v>2 S 01 100 17</v>
          </cell>
          <cell r="B167" t="str">
            <v>Esc. carga tr. mat 1ª c. DMT 1600 a 1800m c/carreg</v>
          </cell>
          <cell r="E167" t="str">
            <v>m3</v>
          </cell>
          <cell r="F167">
            <v>5.44</v>
          </cell>
        </row>
        <row r="168">
          <cell r="A168" t="str">
            <v>2 S 01 100 18</v>
          </cell>
          <cell r="B168" t="str">
            <v>Esc. carga tr. mat 1ª c. DMT 1800 a 2000m c/carreg</v>
          </cell>
          <cell r="E168" t="str">
            <v>m3</v>
          </cell>
          <cell r="F168">
            <v>5.72</v>
          </cell>
        </row>
        <row r="169">
          <cell r="A169" t="str">
            <v>2 S 01 100 19</v>
          </cell>
          <cell r="B169" t="str">
            <v>Esc. carga tr. mat 1ª c. DMT 2000 a 3000m c/carreg</v>
          </cell>
          <cell r="E169" t="str">
            <v>m3</v>
          </cell>
          <cell r="F169">
            <v>6.42</v>
          </cell>
        </row>
        <row r="170">
          <cell r="A170" t="str">
            <v>2 S 01 100 20</v>
          </cell>
          <cell r="B170" t="str">
            <v>Esc. carga tr. mat 1ª c. DMT 3000 a 5000m c/carreg</v>
          </cell>
          <cell r="E170" t="str">
            <v>m3</v>
          </cell>
          <cell r="F170">
            <v>8.36</v>
          </cell>
        </row>
        <row r="171">
          <cell r="A171" t="str">
            <v>2 S 01 100 21</v>
          </cell>
          <cell r="B171" t="str">
            <v>Escavação carga transp. manual mat.1a cat. DT=20m</v>
          </cell>
          <cell r="E171" t="str">
            <v>m3</v>
          </cell>
          <cell r="F171">
            <v>15.59</v>
          </cell>
        </row>
        <row r="172">
          <cell r="A172" t="str">
            <v>2 S 01 100 22</v>
          </cell>
          <cell r="B172" t="str">
            <v>Esc. carga transp. mat 1ª cat DMT 50 a 200m c/e</v>
          </cell>
          <cell r="E172" t="str">
            <v>m3</v>
          </cell>
          <cell r="F172">
            <v>3.51</v>
          </cell>
        </row>
        <row r="173">
          <cell r="A173" t="str">
            <v>2 S 01 100 23</v>
          </cell>
          <cell r="B173" t="str">
            <v>Esc. carga transp. mat 1ª cat DMT 200 a 400m c/e</v>
          </cell>
          <cell r="E173" t="str">
            <v>m3</v>
          </cell>
          <cell r="F173">
            <v>3.86</v>
          </cell>
        </row>
        <row r="174">
          <cell r="A174" t="str">
            <v>2 S 01 100 24</v>
          </cell>
          <cell r="B174" t="str">
            <v>Esc. carga transp. mat 1ª cat DMT 400 a 600m c/e</v>
          </cell>
          <cell r="E174" t="str">
            <v>m3</v>
          </cell>
          <cell r="F174">
            <v>4.0599999999999996</v>
          </cell>
        </row>
        <row r="175">
          <cell r="A175" t="str">
            <v>2 S 01 100 25</v>
          </cell>
          <cell r="B175" t="str">
            <v>Esc. carga transp. mat 1ª cat DMT 600 a 800m c/e</v>
          </cell>
          <cell r="E175" t="str">
            <v>m3</v>
          </cell>
          <cell r="F175">
            <v>4.3600000000000003</v>
          </cell>
        </row>
        <row r="176">
          <cell r="A176" t="str">
            <v>2 S 01 100 26</v>
          </cell>
          <cell r="B176" t="str">
            <v>Esc. carga transp. mat 1ª cat DMT 800 a 1000m c/e</v>
          </cell>
          <cell r="E176" t="str">
            <v>m3</v>
          </cell>
          <cell r="F176">
            <v>4.6500000000000004</v>
          </cell>
        </row>
        <row r="177">
          <cell r="A177" t="str">
            <v>2 S 01 100 27</v>
          </cell>
          <cell r="B177" t="str">
            <v>Esc. carga transp. mat 1ª cat DMT 1000 a 1200m c/e</v>
          </cell>
          <cell r="E177" t="str">
            <v>m3</v>
          </cell>
          <cell r="F177">
            <v>4.88</v>
          </cell>
        </row>
        <row r="178">
          <cell r="A178" t="str">
            <v>2 S 01 100 28</v>
          </cell>
          <cell r="B178" t="str">
            <v>Esc. carga transp. mat 1ª cat DMT 1200 a 1400m c/e</v>
          </cell>
          <cell r="E178" t="str">
            <v>m3</v>
          </cell>
          <cell r="F178">
            <v>5.05</v>
          </cell>
        </row>
        <row r="179">
          <cell r="A179" t="str">
            <v>2 S 01 100 29</v>
          </cell>
          <cell r="B179" t="str">
            <v>Esc. carga transp. mat 1ª cat DMT 1400 a 1600m c/e</v>
          </cell>
          <cell r="E179" t="str">
            <v>m3</v>
          </cell>
          <cell r="F179">
            <v>5.33</v>
          </cell>
        </row>
        <row r="180">
          <cell r="A180" t="str">
            <v>2 S 01 100 30</v>
          </cell>
          <cell r="B180" t="str">
            <v>Esc. carga transp. mat 1ª cat DMT 1600 a 1800m c/e</v>
          </cell>
          <cell r="E180" t="str">
            <v>m3</v>
          </cell>
          <cell r="F180">
            <v>5.41</v>
          </cell>
        </row>
        <row r="181">
          <cell r="A181" t="str">
            <v>2 S 01 100 31</v>
          </cell>
          <cell r="B181" t="str">
            <v>Esc. carga transp. mat 1ª cat DMT 1800 a 2000m c/e</v>
          </cell>
          <cell r="E181" t="str">
            <v>m3</v>
          </cell>
          <cell r="F181">
            <v>5.63</v>
          </cell>
        </row>
        <row r="182">
          <cell r="A182" t="str">
            <v>2 S 01 100 32</v>
          </cell>
          <cell r="B182" t="str">
            <v>Esc. carga transp. mat 1ª cat DMT 2000 a 3000m c/e</v>
          </cell>
          <cell r="E182" t="str">
            <v>m3</v>
          </cell>
          <cell r="F182">
            <v>6.35</v>
          </cell>
        </row>
        <row r="183">
          <cell r="A183" t="str">
            <v>2 S 01 100 33</v>
          </cell>
          <cell r="B183" t="str">
            <v>Esc. carga transp. mat 1ª cat DMT 3000 a 5000m c/e</v>
          </cell>
          <cell r="E183" t="str">
            <v>m3</v>
          </cell>
          <cell r="F183">
            <v>8.32</v>
          </cell>
        </row>
        <row r="184">
          <cell r="A184" t="str">
            <v>2 S 01 101 01</v>
          </cell>
          <cell r="B184" t="str">
            <v>Esc. carga transp. mat 2ª cat DMT 50m</v>
          </cell>
          <cell r="E184" t="str">
            <v>m3</v>
          </cell>
          <cell r="F184">
            <v>2.38</v>
          </cell>
        </row>
        <row r="185">
          <cell r="A185" t="str">
            <v>2 S 01 101 02</v>
          </cell>
          <cell r="B185" t="str">
            <v>Esc. carga transp. mat 2ª cat DMT 50 a 200m c/m</v>
          </cell>
          <cell r="E185" t="str">
            <v>m3</v>
          </cell>
          <cell r="F185">
            <v>6.04</v>
          </cell>
        </row>
        <row r="186">
          <cell r="A186" t="str">
            <v>2 S 01 101 03</v>
          </cell>
          <cell r="B186" t="str">
            <v>Esc. carga transp. mat 2ª cat DMT 200 a 400m c/m</v>
          </cell>
          <cell r="E186" t="str">
            <v>m3</v>
          </cell>
          <cell r="F186">
            <v>6.06</v>
          </cell>
        </row>
        <row r="187">
          <cell r="A187" t="str">
            <v>2 S 01 101 04</v>
          </cell>
          <cell r="B187" t="str">
            <v>Esc. carga transp. mat 2ª cat DMT 400 a 600m c/m</v>
          </cell>
          <cell r="E187" t="str">
            <v>m3</v>
          </cell>
          <cell r="F187">
            <v>7.35</v>
          </cell>
        </row>
        <row r="188">
          <cell r="A188" t="str">
            <v>2 S 01 101 05</v>
          </cell>
          <cell r="B188" t="str">
            <v>Esc. carga transp. mat 2ª cat DMT 600 a 800m c/m</v>
          </cell>
          <cell r="E188" t="str">
            <v>m3</v>
          </cell>
          <cell r="F188">
            <v>8.65</v>
          </cell>
        </row>
        <row r="189">
          <cell r="A189" t="str">
            <v>2 S 01 101 06</v>
          </cell>
          <cell r="B189" t="str">
            <v>Esc. carga transp. mat 2ª cat DMT 800 a 1000m c/m</v>
          </cell>
          <cell r="E189" t="str">
            <v>m3</v>
          </cell>
          <cell r="F189">
            <v>9.9499999999999993</v>
          </cell>
        </row>
        <row r="190">
          <cell r="A190" t="str">
            <v>2 S 01 101 07</v>
          </cell>
          <cell r="B190" t="str">
            <v>Esc. carga transp. mat 2ª cat DMT 1000 a 1200m c/m</v>
          </cell>
          <cell r="E190" t="str">
            <v>m3</v>
          </cell>
          <cell r="F190">
            <v>9.9600000000000009</v>
          </cell>
        </row>
        <row r="191">
          <cell r="A191" t="str">
            <v>2 S 01 101 08</v>
          </cell>
          <cell r="B191" t="str">
            <v>Esc. carga transp. mat 2ª cat DMT 1200 a 1400m c/m</v>
          </cell>
          <cell r="E191" t="str">
            <v>m3</v>
          </cell>
          <cell r="F191">
            <v>11.26</v>
          </cell>
        </row>
        <row r="192">
          <cell r="A192" t="str">
            <v>2 S 01 101 09</v>
          </cell>
          <cell r="B192" t="str">
            <v>Esc. carga tr. mat 2ª c. DMT 50 a 200m c/carreg</v>
          </cell>
          <cell r="E192" t="str">
            <v>m3</v>
          </cell>
          <cell r="F192">
            <v>5.79</v>
          </cell>
        </row>
        <row r="193">
          <cell r="A193" t="str">
            <v>2 S 01 101 10</v>
          </cell>
          <cell r="B193" t="str">
            <v>Esc. carga tr. mat 2ª c. DMT 200 a 400m c/carreg</v>
          </cell>
          <cell r="E193" t="str">
            <v>m3</v>
          </cell>
          <cell r="F193">
            <v>6.24</v>
          </cell>
        </row>
        <row r="194">
          <cell r="A194" t="str">
            <v>2 S 01 101 11</v>
          </cell>
          <cell r="B194" t="str">
            <v>Esc. carga tr. mat 2a c. DMT 400 a 600m c/carreg</v>
          </cell>
          <cell r="E194" t="str">
            <v>m3</v>
          </cell>
          <cell r="F194">
            <v>6.48</v>
          </cell>
        </row>
        <row r="195">
          <cell r="A195" t="str">
            <v>2 S 01 101 12</v>
          </cell>
          <cell r="B195" t="str">
            <v>Esc. carga tr. mat 2a c. DMT 600 a 800m c/carreg</v>
          </cell>
          <cell r="E195" t="str">
            <v>m3</v>
          </cell>
          <cell r="F195">
            <v>6.84</v>
          </cell>
        </row>
        <row r="196">
          <cell r="A196" t="str">
            <v>2 S 01 101 13</v>
          </cell>
          <cell r="B196" t="str">
            <v>Esc. carga tr. mat 2a c. DMT 800 a 1000m c/carreg</v>
          </cell>
          <cell r="E196" t="str">
            <v>m3</v>
          </cell>
          <cell r="F196">
            <v>7.12</v>
          </cell>
        </row>
        <row r="197">
          <cell r="A197" t="str">
            <v>2 S 01 101 14</v>
          </cell>
          <cell r="B197" t="str">
            <v>Esc. carga tr. mat 2a c. DMT 1000 a 1200m c/carreg</v>
          </cell>
          <cell r="E197" t="str">
            <v>m3</v>
          </cell>
          <cell r="F197">
            <v>7.39</v>
          </cell>
        </row>
        <row r="198">
          <cell r="A198" t="str">
            <v>2 S 01 101 15</v>
          </cell>
          <cell r="B198" t="str">
            <v>Esc. carga tr. mat 2a c. DMT 1200 a 1400m c/carreg</v>
          </cell>
          <cell r="E198" t="str">
            <v>m3</v>
          </cell>
          <cell r="F198">
            <v>7.65</v>
          </cell>
        </row>
        <row r="199">
          <cell r="A199" t="str">
            <v>2 S 01 101 16</v>
          </cell>
          <cell r="B199" t="str">
            <v>Esc. carga tr. mat 2a c. DMT 1400 a 1600m c/carreg</v>
          </cell>
          <cell r="E199" t="str">
            <v>m3</v>
          </cell>
          <cell r="F199">
            <v>7.92</v>
          </cell>
        </row>
        <row r="200">
          <cell r="A200" t="str">
            <v>2 S 01 101 17</v>
          </cell>
          <cell r="B200" t="str">
            <v>Esc. carga tr. mat 2a c. DMT 1600 a 1800m c/carreg</v>
          </cell>
          <cell r="E200" t="str">
            <v>m3</v>
          </cell>
          <cell r="F200">
            <v>8.1</v>
          </cell>
        </row>
        <row r="201">
          <cell r="A201" t="str">
            <v>2 S 01 101 18</v>
          </cell>
          <cell r="B201" t="str">
            <v>Esc. carga tr. mat 2a c. DMT 1800 a 2000m c/carreg</v>
          </cell>
          <cell r="E201" t="str">
            <v>m3</v>
          </cell>
          <cell r="F201">
            <v>8.41</v>
          </cell>
        </row>
        <row r="202">
          <cell r="A202" t="str">
            <v>2 S 01 101 19</v>
          </cell>
          <cell r="B202" t="str">
            <v>Esc. carga tr. mat 2a c. DMT 2000 a 3000m c/carreg</v>
          </cell>
          <cell r="E202" t="str">
            <v>m3</v>
          </cell>
          <cell r="F202">
            <v>9.1999999999999993</v>
          </cell>
        </row>
        <row r="203">
          <cell r="A203" t="str">
            <v>2 S 01 101 20</v>
          </cell>
          <cell r="B203" t="str">
            <v>Esc. carga tr. mat 2a c. DMT 3000 a 5000m c/carreg</v>
          </cell>
          <cell r="E203" t="str">
            <v>m3</v>
          </cell>
          <cell r="F203">
            <v>11.58</v>
          </cell>
        </row>
        <row r="204">
          <cell r="A204" t="str">
            <v>2 S 01 101 22</v>
          </cell>
          <cell r="B204" t="str">
            <v>Esc. carga transp. mat 2a cat DMT 50 a 200m c/e</v>
          </cell>
          <cell r="E204" t="str">
            <v>m3</v>
          </cell>
          <cell r="F204">
            <v>4.92</v>
          </cell>
        </row>
        <row r="205">
          <cell r="A205" t="str">
            <v>2 S 01 101 23</v>
          </cell>
          <cell r="B205" t="str">
            <v>Esc. carga transp. mat 2a cat DMT 200 a 400m c/e</v>
          </cell>
          <cell r="E205" t="str">
            <v>m3</v>
          </cell>
          <cell r="F205">
            <v>5.27</v>
          </cell>
        </row>
        <row r="206">
          <cell r="A206" t="str">
            <v>2 S 01 101 24</v>
          </cell>
          <cell r="B206" t="str">
            <v>Esc. carga transp. mat 2a cat DMT 400 a 600m c/e</v>
          </cell>
          <cell r="E206" t="str">
            <v>m3</v>
          </cell>
          <cell r="F206">
            <v>5.61</v>
          </cell>
        </row>
        <row r="207">
          <cell r="A207" t="str">
            <v>2 S 01 101 25</v>
          </cell>
          <cell r="B207" t="str">
            <v>Esc. carga transp. mat 2a cat DMT 600 a 800m c/e</v>
          </cell>
          <cell r="E207" t="str">
            <v>m3</v>
          </cell>
          <cell r="F207">
            <v>5.98</v>
          </cell>
        </row>
        <row r="208">
          <cell r="A208" t="str">
            <v>2 S 01 101 26</v>
          </cell>
          <cell r="B208" t="str">
            <v>Esc. carga transp. mat 2a cat DMT 800 a 1000m c/e</v>
          </cell>
          <cell r="E208" t="str">
            <v>m3</v>
          </cell>
          <cell r="F208">
            <v>6.26</v>
          </cell>
        </row>
        <row r="209">
          <cell r="A209" t="str">
            <v>2 S 01 101 27</v>
          </cell>
          <cell r="B209" t="str">
            <v>Esc. carga transp. mat 2a cat DMT 1000 a 1200m c/e</v>
          </cell>
          <cell r="E209" t="str">
            <v>m3</v>
          </cell>
          <cell r="F209">
            <v>6.53</v>
          </cell>
        </row>
        <row r="210">
          <cell r="A210" t="str">
            <v>2 S 01 101 28</v>
          </cell>
          <cell r="B210" t="str">
            <v>Esc. carga transp. mat 2a cat DMT 1200 a 1400m c/e</v>
          </cell>
          <cell r="E210" t="str">
            <v>m3</v>
          </cell>
          <cell r="F210">
            <v>6.86</v>
          </cell>
        </row>
        <row r="211">
          <cell r="A211" t="str">
            <v>2 S 01 101 29</v>
          </cell>
          <cell r="B211" t="str">
            <v>Esc. carga transp. mat 2a cat DMT 1400 a 1600m c/e</v>
          </cell>
          <cell r="E211" t="str">
            <v>m3</v>
          </cell>
          <cell r="F211">
            <v>7.08</v>
          </cell>
        </row>
        <row r="212">
          <cell r="A212" t="str">
            <v>2 S 01 101 30</v>
          </cell>
          <cell r="B212" t="str">
            <v>Esc. carga transp. mat 2a cat DMT 1600 a 1800m c/e</v>
          </cell>
          <cell r="E212" t="str">
            <v>m3</v>
          </cell>
          <cell r="F212">
            <v>7.19</v>
          </cell>
        </row>
        <row r="213">
          <cell r="A213" t="str">
            <v>2 S 01 101 31</v>
          </cell>
          <cell r="B213" t="str">
            <v>Esc. carga transp. mat 2a cat DMT 1800 a 2000m c/e</v>
          </cell>
          <cell r="E213" t="str">
            <v>m3</v>
          </cell>
          <cell r="F213">
            <v>7.51</v>
          </cell>
        </row>
        <row r="214">
          <cell r="A214" t="str">
            <v>2 S 01 101 32</v>
          </cell>
          <cell r="B214" t="str">
            <v>Esc. carga transp. mat 2a cat DMT 2000 a 3000m c/e</v>
          </cell>
          <cell r="E214" t="str">
            <v>m3</v>
          </cell>
          <cell r="F214">
            <v>8.44</v>
          </cell>
        </row>
        <row r="215">
          <cell r="A215" t="str">
            <v>2 S 01 101 33</v>
          </cell>
          <cell r="B215" t="str">
            <v>Esc. carga transp. mat 2a cat DMT 3000 a 5000m c/e</v>
          </cell>
          <cell r="E215" t="str">
            <v>m3</v>
          </cell>
          <cell r="F215">
            <v>10.84</v>
          </cell>
        </row>
        <row r="216">
          <cell r="A216" t="str">
            <v>2 S 01 102 01</v>
          </cell>
          <cell r="B216" t="str">
            <v>Esc. carga transp. mat 3a cat DMT até 50m</v>
          </cell>
          <cell r="E216" t="str">
            <v>m3</v>
          </cell>
          <cell r="F216">
            <v>17.61</v>
          </cell>
        </row>
        <row r="217">
          <cell r="A217" t="str">
            <v>2 S 01 102 02</v>
          </cell>
          <cell r="B217" t="str">
            <v>Esc. carga transp. mat 3a cat DMT 50 a 200m</v>
          </cell>
          <cell r="E217" t="str">
            <v>m3</v>
          </cell>
          <cell r="F217">
            <v>20.02</v>
          </cell>
        </row>
        <row r="218">
          <cell r="A218" t="str">
            <v>2 S 01 102 03</v>
          </cell>
          <cell r="B218" t="str">
            <v>Esc. carga transp. mat 3a cat DMT 200 a 400m</v>
          </cell>
          <cell r="E218" t="str">
            <v>m3</v>
          </cell>
          <cell r="F218">
            <v>20.54</v>
          </cell>
        </row>
        <row r="219">
          <cell r="A219" t="str">
            <v>2 S 01 102 04</v>
          </cell>
          <cell r="B219" t="str">
            <v>Esc. carga transp. mat 3a cat DMT 400 a 600m</v>
          </cell>
          <cell r="E219" t="str">
            <v>m3</v>
          </cell>
          <cell r="F219">
            <v>21.27</v>
          </cell>
        </row>
        <row r="220">
          <cell r="A220" t="str">
            <v>2 S 01 102 05</v>
          </cell>
          <cell r="B220" t="str">
            <v>Esc. carga transp. mat 3a cat DMT 600 a 800m</v>
          </cell>
          <cell r="E220" t="str">
            <v>m3</v>
          </cell>
          <cell r="F220">
            <v>21.79</v>
          </cell>
        </row>
        <row r="221">
          <cell r="A221" t="str">
            <v>2 S 01 102 06</v>
          </cell>
          <cell r="B221" t="str">
            <v>Esc. carga transp. mat 3a cat DMT 800 a 1000m</v>
          </cell>
          <cell r="E221" t="str">
            <v>m3</v>
          </cell>
          <cell r="F221">
            <v>22.31</v>
          </cell>
        </row>
        <row r="222">
          <cell r="A222" t="str">
            <v>2 S 01 102 07</v>
          </cell>
          <cell r="B222" t="str">
            <v>Esc. carga transp. mat 3a cat DMT 1000 a 1200m</v>
          </cell>
          <cell r="E222" t="str">
            <v>m3</v>
          </cell>
          <cell r="F222">
            <v>22.54</v>
          </cell>
        </row>
        <row r="223">
          <cell r="A223" t="str">
            <v>2 S 01 300 01</v>
          </cell>
          <cell r="B223" t="str">
            <v>Esc. carga transp. solos moles DMT 0 a 200m</v>
          </cell>
          <cell r="E223" t="str">
            <v>m3</v>
          </cell>
          <cell r="F223">
            <v>10.49</v>
          </cell>
        </row>
        <row r="224">
          <cell r="A224" t="str">
            <v>2 S 01 300 02</v>
          </cell>
          <cell r="B224" t="str">
            <v>Esc. carga transp. solos moles DMT 200 a 400m</v>
          </cell>
          <cell r="E224" t="str">
            <v>m3</v>
          </cell>
          <cell r="F224">
            <v>11.3</v>
          </cell>
        </row>
        <row r="225">
          <cell r="A225" t="str">
            <v>2 S 01 300 03</v>
          </cell>
          <cell r="B225" t="str">
            <v>Esc. carga transp. solos moles DMT 400 a 600m</v>
          </cell>
          <cell r="E225" t="str">
            <v>m3</v>
          </cell>
          <cell r="F225">
            <v>11.64</v>
          </cell>
        </row>
        <row r="226">
          <cell r="A226" t="str">
            <v>2 S 01 300 04</v>
          </cell>
          <cell r="B226" t="str">
            <v>Esc. carga transp. solos moles DMT 600 a 800m</v>
          </cell>
          <cell r="E226" t="str">
            <v>m3</v>
          </cell>
          <cell r="F226">
            <v>12.04</v>
          </cell>
        </row>
        <row r="227">
          <cell r="A227" t="str">
            <v>2 S 01 300 05</v>
          </cell>
          <cell r="B227" t="str">
            <v>Esc. carga transp. solos moles DMT 800 a 1000m</v>
          </cell>
          <cell r="E227" t="str">
            <v>m3</v>
          </cell>
          <cell r="F227">
            <v>12.8</v>
          </cell>
        </row>
        <row r="228">
          <cell r="A228" t="str">
            <v>2 S 01 510 00</v>
          </cell>
          <cell r="B228" t="str">
            <v>Compactação de aterros a 95% proctor normal</v>
          </cell>
          <cell r="E228" t="str">
            <v>m3</v>
          </cell>
          <cell r="F228">
            <v>1.56</v>
          </cell>
        </row>
        <row r="229">
          <cell r="A229" t="str">
            <v>2 S 01 511 00</v>
          </cell>
          <cell r="B229" t="str">
            <v>Compactação de aterros a 100% proctor normal</v>
          </cell>
          <cell r="E229" t="str">
            <v>m3</v>
          </cell>
          <cell r="F229">
            <v>1.81</v>
          </cell>
        </row>
        <row r="230">
          <cell r="A230" t="str">
            <v>2 S 01 512 01</v>
          </cell>
          <cell r="B230" t="str">
            <v>Construção de corpo de aterro em rocha</v>
          </cell>
          <cell r="E230" t="str">
            <v>m3</v>
          </cell>
          <cell r="F230">
            <v>5.1100000000000003</v>
          </cell>
        </row>
        <row r="231">
          <cell r="A231" t="str">
            <v>2 S 01 512 02</v>
          </cell>
          <cell r="B231" t="str">
            <v>Compactação de camada final de aterro de rocha</v>
          </cell>
          <cell r="E231" t="str">
            <v>m3</v>
          </cell>
          <cell r="F231">
            <v>13.4</v>
          </cell>
        </row>
        <row r="232">
          <cell r="A232" t="str">
            <v>2 S 01 513 01</v>
          </cell>
          <cell r="B232" t="str">
            <v>Compactação de material de "bota-fora"</v>
          </cell>
          <cell r="E232" t="str">
            <v>m3</v>
          </cell>
          <cell r="F232">
            <v>1.22</v>
          </cell>
        </row>
        <row r="233">
          <cell r="A233" t="str">
            <v>2 S 02 100 00</v>
          </cell>
          <cell r="B233" t="str">
            <v>Reforço do subleito</v>
          </cell>
          <cell r="E233" t="str">
            <v>m3</v>
          </cell>
          <cell r="F233">
            <v>8.2899999999999991</v>
          </cell>
        </row>
        <row r="234">
          <cell r="A234" t="str">
            <v>2 S 02 110 00</v>
          </cell>
          <cell r="B234" t="str">
            <v>Regularização do subleito</v>
          </cell>
          <cell r="E234" t="str">
            <v>m2</v>
          </cell>
          <cell r="F234">
            <v>0.48</v>
          </cell>
        </row>
        <row r="235">
          <cell r="A235" t="str">
            <v>2 S 02 110 01</v>
          </cell>
          <cell r="B235" t="str">
            <v>Regul. subleito c/ fres. corte contr.autom. greide</v>
          </cell>
          <cell r="E235" t="str">
            <v>m2</v>
          </cell>
          <cell r="F235">
            <v>0.75</v>
          </cell>
        </row>
        <row r="236">
          <cell r="A236" t="str">
            <v>2 S 02 200 00</v>
          </cell>
          <cell r="B236" t="str">
            <v>Sub-base solo estabilizado granul. s/ mistura</v>
          </cell>
          <cell r="E236" t="str">
            <v>m3</v>
          </cell>
          <cell r="F236">
            <v>8.2899999999999991</v>
          </cell>
        </row>
        <row r="237">
          <cell r="A237" t="str">
            <v>2 S 02 200 01</v>
          </cell>
          <cell r="B237" t="str">
            <v>Base solo estabilizado granul. s/ mistura</v>
          </cell>
          <cell r="E237" t="str">
            <v>m3</v>
          </cell>
          <cell r="F237">
            <v>8.2899999999999991</v>
          </cell>
        </row>
        <row r="238">
          <cell r="A238" t="str">
            <v>2 S 02 210 00</v>
          </cell>
          <cell r="B238" t="str">
            <v>Sub-base estab. granul. c/ mistura solo na pista</v>
          </cell>
          <cell r="E238" t="str">
            <v>m3</v>
          </cell>
          <cell r="F238">
            <v>8.93</v>
          </cell>
        </row>
        <row r="239">
          <cell r="A239" t="str">
            <v>2 S 02 210 01</v>
          </cell>
          <cell r="B239" t="str">
            <v>Sub-base estab. granul. c/ mist. solo-areia pista</v>
          </cell>
          <cell r="E239" t="str">
            <v>m3</v>
          </cell>
          <cell r="F239">
            <v>10.02</v>
          </cell>
        </row>
        <row r="240">
          <cell r="A240" t="str">
            <v>2 S 02 210 02</v>
          </cell>
          <cell r="B240" t="str">
            <v>Base estab.granul.c/ mist.solo - areia na pista</v>
          </cell>
          <cell r="E240" t="str">
            <v>m3</v>
          </cell>
          <cell r="F240">
            <v>10.02</v>
          </cell>
        </row>
        <row r="241">
          <cell r="A241" t="str">
            <v>2 S 02 220 00</v>
          </cell>
          <cell r="B241" t="str">
            <v>Base estab.granul.c/ mistura solo - brita</v>
          </cell>
          <cell r="E241" t="str">
            <v>m3</v>
          </cell>
          <cell r="F241">
            <v>27.11</v>
          </cell>
        </row>
        <row r="242">
          <cell r="A242" t="str">
            <v>2 S 02 230 00</v>
          </cell>
          <cell r="B242" t="str">
            <v>Base de brita graduada</v>
          </cell>
          <cell r="E242" t="str">
            <v>m3</v>
          </cell>
          <cell r="F242">
            <v>42.92</v>
          </cell>
        </row>
        <row r="243">
          <cell r="A243" t="str">
            <v>2 S 02 230 01</v>
          </cell>
          <cell r="B243" t="str">
            <v>Base brita grad. c/ dist. agreg. contr. de greide</v>
          </cell>
          <cell r="E243" t="str">
            <v>m3</v>
          </cell>
          <cell r="F243">
            <v>43.93</v>
          </cell>
        </row>
        <row r="244">
          <cell r="A244" t="str">
            <v>2 S 02 231 00</v>
          </cell>
          <cell r="B244" t="str">
            <v>Base de macadame hidráulico</v>
          </cell>
          <cell r="E244" t="str">
            <v>m3</v>
          </cell>
          <cell r="F244">
            <v>37.630000000000003</v>
          </cell>
        </row>
        <row r="245">
          <cell r="A245" t="str">
            <v>2 S 02 241 01</v>
          </cell>
          <cell r="B245" t="str">
            <v>Base de solo cimento c/ mistura em usina</v>
          </cell>
          <cell r="E245" t="str">
            <v>m3</v>
          </cell>
          <cell r="F245">
            <v>109.32</v>
          </cell>
        </row>
        <row r="246">
          <cell r="A246" t="str">
            <v>2 S 02 243 01</v>
          </cell>
          <cell r="B246" t="str">
            <v>Sub-base de solo melhor. c/ cimento mist. em usina</v>
          </cell>
          <cell r="E246" t="str">
            <v>m3</v>
          </cell>
          <cell r="F246">
            <v>62.57</v>
          </cell>
        </row>
        <row r="247">
          <cell r="A247" t="str">
            <v>2 S 02 300 00</v>
          </cell>
          <cell r="B247" t="str">
            <v>Imprimação</v>
          </cell>
          <cell r="E247" t="str">
            <v>m2</v>
          </cell>
          <cell r="F247">
            <v>0.14000000000000001</v>
          </cell>
        </row>
        <row r="248">
          <cell r="A248" t="str">
            <v>2 S 02 400 00</v>
          </cell>
          <cell r="B248" t="str">
            <v>Pintura de ligação</v>
          </cell>
          <cell r="E248" t="str">
            <v>m2</v>
          </cell>
          <cell r="F248">
            <v>0.1</v>
          </cell>
        </row>
        <row r="249">
          <cell r="A249" t="str">
            <v>2 S 02 500 00</v>
          </cell>
          <cell r="B249" t="str">
            <v>Tratamento superficial simples c/ cap</v>
          </cell>
          <cell r="E249" t="str">
            <v>m2</v>
          </cell>
          <cell r="F249">
            <v>0.49</v>
          </cell>
        </row>
        <row r="250">
          <cell r="A250" t="str">
            <v>2 S 02 500 01</v>
          </cell>
          <cell r="B250" t="str">
            <v>Tratamento superficial simples c/ emulsão</v>
          </cell>
          <cell r="E250" t="str">
            <v>m2</v>
          </cell>
          <cell r="F250">
            <v>0.46</v>
          </cell>
        </row>
        <row r="251">
          <cell r="A251" t="str">
            <v>2 S 02 500 02</v>
          </cell>
          <cell r="B251" t="str">
            <v>Tratamento superficial simples c/ banho diluído</v>
          </cell>
          <cell r="E251" t="str">
            <v>m2</v>
          </cell>
          <cell r="F251">
            <v>0.53</v>
          </cell>
        </row>
        <row r="252">
          <cell r="A252" t="str">
            <v>2 S 02 501 00</v>
          </cell>
          <cell r="B252" t="str">
            <v>Tratamento superficial duplo c/ cap</v>
          </cell>
          <cell r="E252" t="str">
            <v>m2</v>
          </cell>
          <cell r="F252">
            <v>1.45</v>
          </cell>
        </row>
        <row r="253">
          <cell r="A253" t="str">
            <v>2 S 02 501 01</v>
          </cell>
          <cell r="B253" t="str">
            <v>Tratamento superficial duplo c/ emulsão</v>
          </cell>
          <cell r="E253" t="str">
            <v>m2</v>
          </cell>
          <cell r="F253">
            <v>1.44</v>
          </cell>
        </row>
        <row r="254">
          <cell r="A254" t="str">
            <v>2 S 02 501 02</v>
          </cell>
          <cell r="B254" t="str">
            <v>Tratamento superficial duplo c/ banho diluído</v>
          </cell>
          <cell r="E254" t="str">
            <v>m2</v>
          </cell>
          <cell r="F254">
            <v>1.6</v>
          </cell>
        </row>
        <row r="255">
          <cell r="A255" t="str">
            <v>2 S 02 502 00</v>
          </cell>
          <cell r="B255" t="str">
            <v>Tratamento superficial triplo c/ cap</v>
          </cell>
          <cell r="E255" t="str">
            <v>m2</v>
          </cell>
          <cell r="F255">
            <v>2.08</v>
          </cell>
        </row>
        <row r="256">
          <cell r="A256" t="str">
            <v>2 S 02 502 01</v>
          </cell>
          <cell r="B256" t="str">
            <v>Tratamento superficial triplo c/ emulsão</v>
          </cell>
          <cell r="E256" t="str">
            <v>m2</v>
          </cell>
          <cell r="F256">
            <v>2.1</v>
          </cell>
        </row>
        <row r="257">
          <cell r="A257" t="str">
            <v>2 S 02 502 02</v>
          </cell>
          <cell r="B257" t="str">
            <v>Tratamento superficial triplo c/ banho diluído</v>
          </cell>
          <cell r="E257" t="str">
            <v>m2</v>
          </cell>
          <cell r="F257">
            <v>2.29</v>
          </cell>
        </row>
        <row r="258">
          <cell r="A258" t="str">
            <v>2 S 02 530 00</v>
          </cell>
          <cell r="B258" t="str">
            <v>Pré-misturado a frio</v>
          </cell>
          <cell r="E258" t="str">
            <v>m3</v>
          </cell>
          <cell r="F258">
            <v>59.33</v>
          </cell>
        </row>
        <row r="259">
          <cell r="A259" t="str">
            <v>2 S 02 531 00</v>
          </cell>
          <cell r="B259" t="str">
            <v>Macadame betuminoso por penetração</v>
          </cell>
          <cell r="E259" t="str">
            <v>m3</v>
          </cell>
          <cell r="F259">
            <v>51.03</v>
          </cell>
        </row>
        <row r="260">
          <cell r="A260" t="str">
            <v>2 S 02 532 00</v>
          </cell>
          <cell r="B260" t="str">
            <v>Areia-asfalto a quente</v>
          </cell>
          <cell r="E260" t="str">
            <v>t</v>
          </cell>
          <cell r="F260">
            <v>38.67</v>
          </cell>
        </row>
        <row r="261">
          <cell r="A261" t="str">
            <v>2 S 02 540 01</v>
          </cell>
          <cell r="B261" t="str">
            <v>Conc. betuminoso usinado a quente - capa rolamento</v>
          </cell>
          <cell r="E261" t="str">
            <v>t</v>
          </cell>
          <cell r="F261">
            <v>34.15</v>
          </cell>
        </row>
        <row r="262">
          <cell r="A262" t="str">
            <v>2 S 02 540 02</v>
          </cell>
          <cell r="B262" t="str">
            <v>Concreto betuminoso usinado a quente - "binder"</v>
          </cell>
          <cell r="E262" t="str">
            <v>t</v>
          </cell>
          <cell r="F262">
            <v>33.619999999999997</v>
          </cell>
        </row>
        <row r="263">
          <cell r="A263" t="str">
            <v>2 S 02 603 00</v>
          </cell>
          <cell r="B263" t="str">
            <v>Sub-base de concreto rolado</v>
          </cell>
          <cell r="E263" t="str">
            <v>m3</v>
          </cell>
          <cell r="F263">
            <v>108.71</v>
          </cell>
        </row>
        <row r="264">
          <cell r="A264" t="str">
            <v>2 S 02 604 00</v>
          </cell>
          <cell r="B264" t="str">
            <v>Sub-base de concreto de cimento portland</v>
          </cell>
          <cell r="E264" t="str">
            <v>m3</v>
          </cell>
          <cell r="F264">
            <v>136.71</v>
          </cell>
        </row>
        <row r="265">
          <cell r="A265" t="str">
            <v>2 S 02 606 00</v>
          </cell>
          <cell r="B265" t="str">
            <v>Concreto de cimento portland com fôrma deslizante</v>
          </cell>
          <cell r="E265" t="str">
            <v>m3</v>
          </cell>
          <cell r="F265">
            <v>283.45999999999998</v>
          </cell>
        </row>
        <row r="266">
          <cell r="A266" t="str">
            <v>2 S 02 607 00</v>
          </cell>
          <cell r="B266" t="str">
            <v>Concreto cimento portland c/ equip. pequeno porte</v>
          </cell>
          <cell r="E266" t="str">
            <v>m3</v>
          </cell>
          <cell r="F266">
            <v>309.39999999999998</v>
          </cell>
        </row>
        <row r="267">
          <cell r="A267" t="str">
            <v>2 S 02 700 01</v>
          </cell>
          <cell r="B267" t="str">
            <v>Execução pavim. c/ peças pré-moldadas concr.</v>
          </cell>
          <cell r="E267" t="str">
            <v>m2</v>
          </cell>
          <cell r="F267">
            <v>53.64</v>
          </cell>
        </row>
        <row r="268">
          <cell r="A268" t="str">
            <v>2 S 02 702 00</v>
          </cell>
          <cell r="B268" t="str">
            <v>Limpeza e enchimento de junta de pavimento de conc</v>
          </cell>
          <cell r="E268" t="str">
            <v>m</v>
          </cell>
          <cell r="F268">
            <v>2.64</v>
          </cell>
        </row>
        <row r="269">
          <cell r="A269" t="str">
            <v>2 S 03 000 02</v>
          </cell>
          <cell r="B269" t="str">
            <v>Escavação manual de cavas em material 1a cat</v>
          </cell>
          <cell r="E269" t="str">
            <v>m3</v>
          </cell>
          <cell r="F269">
            <v>26.31</v>
          </cell>
        </row>
        <row r="270">
          <cell r="A270" t="str">
            <v>2 S 03 000 03</v>
          </cell>
          <cell r="B270" t="str">
            <v>Escavação manual de cavas em material 2a cat</v>
          </cell>
          <cell r="E270" t="str">
            <v>m3</v>
          </cell>
          <cell r="F270">
            <v>35.08</v>
          </cell>
        </row>
        <row r="271">
          <cell r="A271" t="str">
            <v>2 S 03 010 01</v>
          </cell>
          <cell r="B271" t="str">
            <v>Escavação em cavas de fundação com esgotamento</v>
          </cell>
          <cell r="E271" t="str">
            <v>m3</v>
          </cell>
          <cell r="F271">
            <v>29.91</v>
          </cell>
        </row>
        <row r="272">
          <cell r="A272" t="str">
            <v>2 S 03 119 01</v>
          </cell>
          <cell r="B272" t="str">
            <v>Escoramento com madeira de OAE</v>
          </cell>
          <cell r="E272" t="str">
            <v>m3</v>
          </cell>
          <cell r="F272">
            <v>21</v>
          </cell>
        </row>
        <row r="273">
          <cell r="A273" t="str">
            <v>2 S 03 300 01</v>
          </cell>
          <cell r="B273" t="str">
            <v>Confecção e lançamento concr. magro em betoneira</v>
          </cell>
          <cell r="E273" t="str">
            <v>m3</v>
          </cell>
          <cell r="F273">
            <v>180.91</v>
          </cell>
        </row>
        <row r="274">
          <cell r="A274" t="str">
            <v>2 S 03 321 00</v>
          </cell>
          <cell r="B274" t="str">
            <v>Conc.estr.fck=8 MPa-contr.raz.uso ger.conf. e lanç</v>
          </cell>
          <cell r="E274" t="str">
            <v>m3</v>
          </cell>
          <cell r="F274">
            <v>215.84</v>
          </cell>
        </row>
        <row r="275">
          <cell r="A275" t="str">
            <v>2 S 03 322 00</v>
          </cell>
          <cell r="B275" t="str">
            <v>Conc.estr.fck=10 MPa-contr.raz.uso ger.conf.e lanç</v>
          </cell>
          <cell r="E275" t="str">
            <v>m3</v>
          </cell>
          <cell r="F275">
            <v>227.71</v>
          </cell>
        </row>
        <row r="276">
          <cell r="A276" t="str">
            <v>2 S 03 323 00</v>
          </cell>
          <cell r="B276" t="str">
            <v>Conc.estr.fck=12 MPa-contr.raz.uso ger.conf.e lanç</v>
          </cell>
          <cell r="E276" t="str">
            <v>m3</v>
          </cell>
          <cell r="F276">
            <v>240.46</v>
          </cell>
        </row>
        <row r="277">
          <cell r="A277" t="str">
            <v>2 S 03 324 00</v>
          </cell>
          <cell r="B277" t="str">
            <v>Conc.estr.fck=15 MPa-contr.raz.uso ger.conf.e lanç</v>
          </cell>
          <cell r="E277" t="str">
            <v>m3</v>
          </cell>
          <cell r="F277">
            <v>253.88</v>
          </cell>
        </row>
        <row r="278">
          <cell r="A278" t="str">
            <v>2 S 03 324 01</v>
          </cell>
          <cell r="B278" t="str">
            <v>Conc.estr.fck=15 MPa-contr.raz.c/adit.conf. e lanç</v>
          </cell>
          <cell r="E278" t="str">
            <v>m3</v>
          </cell>
          <cell r="F278">
            <v>234.5</v>
          </cell>
        </row>
        <row r="279">
          <cell r="A279" t="str">
            <v>2 S 03 325 00</v>
          </cell>
          <cell r="B279" t="str">
            <v>Conc.estr.fck=18 MPa-contr.raz.uso ger.conf.e lanç</v>
          </cell>
          <cell r="E279" t="str">
            <v>m3</v>
          </cell>
          <cell r="F279">
            <v>267.14</v>
          </cell>
        </row>
        <row r="280">
          <cell r="A280" t="str">
            <v>2 S 03 325 01</v>
          </cell>
          <cell r="B280" t="str">
            <v>Conc.estr.fck=18 MPa-contr.raz.c/adit.conf. e lanç</v>
          </cell>
          <cell r="E280" t="str">
            <v>m3</v>
          </cell>
          <cell r="F280">
            <v>246.77</v>
          </cell>
        </row>
        <row r="281">
          <cell r="A281" t="str">
            <v>2 S 03 326 00</v>
          </cell>
          <cell r="B281" t="str">
            <v>Conc.estr.fck=20 MPa-contr.raz.uso ger.conf.e lanç</v>
          </cell>
          <cell r="E281" t="str">
            <v>m3</v>
          </cell>
          <cell r="F281">
            <v>277.97000000000003</v>
          </cell>
        </row>
        <row r="282">
          <cell r="A282" t="str">
            <v>2 S 03 326 01</v>
          </cell>
          <cell r="B282" t="str">
            <v>Conc.estr.fck=20 MPa-contr.raz.c/adit.conf. e lanç</v>
          </cell>
          <cell r="E282" t="str">
            <v>m3</v>
          </cell>
          <cell r="F282">
            <v>257.87</v>
          </cell>
        </row>
        <row r="283">
          <cell r="A283" t="str">
            <v>2 S 03 327 00</v>
          </cell>
          <cell r="B283" t="str">
            <v>Conc.estr.fck=22 MPa-contr.raz.uso ger.conf.e lanç</v>
          </cell>
          <cell r="E283" t="str">
            <v>m3</v>
          </cell>
          <cell r="F283">
            <v>290.72000000000003</v>
          </cell>
        </row>
        <row r="284">
          <cell r="A284" t="str">
            <v>2 S 03 328 00</v>
          </cell>
          <cell r="B284" t="str">
            <v>Conc.estr.fck=24 MPa-contr.raz.uso ger.conf.e lanç</v>
          </cell>
          <cell r="E284" t="str">
            <v>m3</v>
          </cell>
          <cell r="F284">
            <v>303.72000000000003</v>
          </cell>
        </row>
        <row r="285">
          <cell r="A285" t="str">
            <v>2 S 03 329 00</v>
          </cell>
          <cell r="B285" t="str">
            <v>Conc.estr.fck=25 MPa-contr.raz.c/adit.conf. e lanç</v>
          </cell>
          <cell r="E285" t="str">
            <v>m3</v>
          </cell>
          <cell r="F285">
            <v>282.39999999999998</v>
          </cell>
        </row>
        <row r="286">
          <cell r="A286" t="str">
            <v>2 S 03 329 01</v>
          </cell>
          <cell r="B286" t="str">
            <v>Conc.estr.fck=26 MPa-contr.raz.uso ger.conf.e lanç</v>
          </cell>
          <cell r="E286" t="str">
            <v>m3</v>
          </cell>
          <cell r="F286">
            <v>315.58</v>
          </cell>
        </row>
        <row r="287">
          <cell r="A287" t="str">
            <v>2 S 03 329 02</v>
          </cell>
          <cell r="B287" t="str">
            <v>Conc.estr.fck=30 MPa-contr.raz.uso ger.conf.e lanç</v>
          </cell>
          <cell r="E287" t="str">
            <v>m3</v>
          </cell>
          <cell r="F287">
            <v>327.2</v>
          </cell>
        </row>
        <row r="288">
          <cell r="A288" t="str">
            <v>2 S 03 329 03</v>
          </cell>
          <cell r="B288" t="str">
            <v>Conc.estr.fck=30 MPa-contr.raz.uso ger.conf.e lanç</v>
          </cell>
          <cell r="E288" t="str">
            <v>m3</v>
          </cell>
          <cell r="F288">
            <v>304.86</v>
          </cell>
        </row>
        <row r="289">
          <cell r="A289" t="str">
            <v>2 S 03 329 04</v>
          </cell>
          <cell r="B289" t="str">
            <v>Conc.estr.fck=35 MPa-contr.raz.c/adit.conf. e lanç</v>
          </cell>
          <cell r="E289" t="str">
            <v>m3</v>
          </cell>
          <cell r="F289">
            <v>327.78</v>
          </cell>
        </row>
        <row r="290">
          <cell r="A290" t="str">
            <v>2 S 03 370 00</v>
          </cell>
          <cell r="B290" t="str">
            <v>Forma comum de madeira</v>
          </cell>
          <cell r="E290" t="str">
            <v>m2</v>
          </cell>
          <cell r="F290">
            <v>30.53</v>
          </cell>
        </row>
        <row r="291">
          <cell r="A291" t="str">
            <v>2 S 03 371 01</v>
          </cell>
          <cell r="B291" t="str">
            <v>Forma de placa compensada resinada</v>
          </cell>
          <cell r="E291" t="str">
            <v>m2</v>
          </cell>
          <cell r="F291">
            <v>24.24</v>
          </cell>
        </row>
        <row r="292">
          <cell r="A292" t="str">
            <v>2 S 03 371 02</v>
          </cell>
          <cell r="B292" t="str">
            <v>Forma de placa compensada plastificada</v>
          </cell>
          <cell r="E292" t="str">
            <v>m2</v>
          </cell>
          <cell r="F292">
            <v>26.83</v>
          </cell>
        </row>
        <row r="293">
          <cell r="A293" t="str">
            <v>2 S 03 372 01</v>
          </cell>
          <cell r="B293" t="str">
            <v>Formas para tubulão</v>
          </cell>
          <cell r="E293" t="str">
            <v>m2</v>
          </cell>
          <cell r="F293">
            <v>15.4</v>
          </cell>
        </row>
        <row r="294">
          <cell r="A294" t="str">
            <v>2 S 03 401 01</v>
          </cell>
          <cell r="B294" t="str">
            <v>Estaca tipo Franki D=350 mm</v>
          </cell>
          <cell r="E294" t="str">
            <v>m</v>
          </cell>
          <cell r="F294">
            <v>125.92</v>
          </cell>
        </row>
        <row r="295">
          <cell r="A295" t="str">
            <v>2 S 03 401 02</v>
          </cell>
          <cell r="B295" t="str">
            <v>Estaca tipo Franki D=400 mm</v>
          </cell>
          <cell r="E295" t="str">
            <v>m</v>
          </cell>
          <cell r="F295">
            <v>138.46</v>
          </cell>
        </row>
        <row r="296">
          <cell r="A296" t="str">
            <v>2 S 03 401 03</v>
          </cell>
          <cell r="B296" t="str">
            <v>Estaca tipo Franki D=520 mm</v>
          </cell>
          <cell r="E296" t="str">
            <v>m</v>
          </cell>
          <cell r="F296">
            <v>190.99</v>
          </cell>
        </row>
        <row r="297">
          <cell r="A297" t="str">
            <v>2 S 03 401 04</v>
          </cell>
          <cell r="B297" t="str">
            <v>Estaca tipo Franki D=600 mm</v>
          </cell>
          <cell r="E297" t="str">
            <v>m</v>
          </cell>
          <cell r="F297">
            <v>238.61</v>
          </cell>
        </row>
        <row r="298">
          <cell r="A298" t="str">
            <v>2 S 03 402 01</v>
          </cell>
          <cell r="B298" t="str">
            <v>Cravação estacas pré-mold. de concreto 30 x 30 cm</v>
          </cell>
          <cell r="E298" t="str">
            <v>m</v>
          </cell>
          <cell r="F298">
            <v>127.15</v>
          </cell>
        </row>
        <row r="299">
          <cell r="A299" t="str">
            <v>2 S 03 404 01</v>
          </cell>
          <cell r="B299" t="str">
            <v>Forn. e crav. estacas perfil met. I de 10" simples</v>
          </cell>
          <cell r="E299" t="str">
            <v>m</v>
          </cell>
          <cell r="F299">
            <v>260.58999999999997</v>
          </cell>
        </row>
        <row r="300">
          <cell r="A300" t="str">
            <v>2 S 03 404 04</v>
          </cell>
          <cell r="B300" t="str">
            <v>Forn. e crav. estacas perfil met. I de 10" duplo</v>
          </cell>
          <cell r="E300" t="str">
            <v>m</v>
          </cell>
          <cell r="F300">
            <v>403.83</v>
          </cell>
        </row>
        <row r="301">
          <cell r="A301" t="str">
            <v>2 S 03 404 11</v>
          </cell>
          <cell r="B301" t="str">
            <v>Cravação estacas met. trilhos soldados - estrela</v>
          </cell>
          <cell r="E301" t="str">
            <v>m</v>
          </cell>
          <cell r="F301">
            <v>266.54000000000002</v>
          </cell>
        </row>
        <row r="302">
          <cell r="A302" t="str">
            <v>2 S 03 410 01</v>
          </cell>
          <cell r="B302" t="str">
            <v>Tubulão a céu aberto diâmetro externo = 1,00 m</v>
          </cell>
          <cell r="E302" t="str">
            <v>m</v>
          </cell>
          <cell r="F302">
            <v>773.36</v>
          </cell>
        </row>
        <row r="303">
          <cell r="A303" t="str">
            <v>2 S 03 410 11</v>
          </cell>
          <cell r="B303" t="str">
            <v>Tubulão a céu aberto diâmetro externo = 1,20 m</v>
          </cell>
          <cell r="E303" t="str">
            <v>m</v>
          </cell>
          <cell r="F303">
            <v>1002.96</v>
          </cell>
        </row>
        <row r="304">
          <cell r="A304" t="str">
            <v>2 S 03 410 21</v>
          </cell>
          <cell r="B304" t="str">
            <v>Tubulão a céu aberto diâmetro externo = 1,40 m</v>
          </cell>
          <cell r="E304" t="str">
            <v>m</v>
          </cell>
          <cell r="F304">
            <v>1253.0999999999999</v>
          </cell>
        </row>
        <row r="305">
          <cell r="A305" t="str">
            <v>2 S 03 410 31</v>
          </cell>
          <cell r="B305" t="str">
            <v>Tubulão a céu aberto diâmetro externo = 1,60 m</v>
          </cell>
          <cell r="E305" t="str">
            <v>m</v>
          </cell>
          <cell r="F305">
            <v>1513.82</v>
          </cell>
        </row>
        <row r="306">
          <cell r="A306" t="str">
            <v>2 S 03 410 41</v>
          </cell>
          <cell r="B306" t="str">
            <v>Tubulão a céu aberto diâmetro externo = 1,80 m</v>
          </cell>
          <cell r="E306" t="str">
            <v>m</v>
          </cell>
          <cell r="F306">
            <v>1826.88</v>
          </cell>
        </row>
        <row r="307">
          <cell r="A307" t="str">
            <v>2 S 03 410 51</v>
          </cell>
          <cell r="B307" t="str">
            <v>Tubulão a céu aberto diâmetro externo = 2,00 m</v>
          </cell>
          <cell r="E307" t="str">
            <v>m</v>
          </cell>
          <cell r="F307">
            <v>2174.0300000000002</v>
          </cell>
        </row>
        <row r="308">
          <cell r="A308" t="str">
            <v>2 S 03 410 61</v>
          </cell>
          <cell r="B308" t="str">
            <v>Tubulão a céu aberto diâmetro externo = 2,20 m</v>
          </cell>
          <cell r="E308" t="str">
            <v>m</v>
          </cell>
          <cell r="F308">
            <v>2588.98</v>
          </cell>
        </row>
        <row r="309">
          <cell r="A309" t="str">
            <v>2 S 03 411 11</v>
          </cell>
          <cell r="B309" t="str">
            <v>Tub.ar comp.D=1,2 m prof.até 12 m lâmina d'água LF</v>
          </cell>
          <cell r="E309" t="str">
            <v>m</v>
          </cell>
          <cell r="F309">
            <v>2381.86</v>
          </cell>
        </row>
        <row r="310">
          <cell r="A310" t="str">
            <v>2 S 03 411 12</v>
          </cell>
          <cell r="B310" t="str">
            <v>Tub.ar comp.D=1,2 m prof. 12/18 m lâmina d'água LF</v>
          </cell>
          <cell r="E310" t="str">
            <v>m</v>
          </cell>
          <cell r="F310">
            <v>2648.55</v>
          </cell>
        </row>
        <row r="311">
          <cell r="A311" t="str">
            <v>2 S 03 411 13</v>
          </cell>
          <cell r="B311" t="str">
            <v>Tub.ar comp.D=1,2 m prof. 18/24 m lâmina d'água LF</v>
          </cell>
          <cell r="E311" t="str">
            <v>m</v>
          </cell>
          <cell r="F311">
            <v>2937.19</v>
          </cell>
        </row>
        <row r="312">
          <cell r="A312" t="str">
            <v>2 S 03 411 14</v>
          </cell>
          <cell r="B312" t="str">
            <v>Tub.ar comp.D=1,2 m prof. 24/27 m lâmina d'água LF</v>
          </cell>
          <cell r="E312" t="str">
            <v>m</v>
          </cell>
          <cell r="F312">
            <v>3358.9</v>
          </cell>
        </row>
        <row r="313">
          <cell r="A313" t="str">
            <v>2 S 03 411 15</v>
          </cell>
          <cell r="B313" t="str">
            <v>Tub.ar.comp.D=1,2 m prof. 27/31 m lâmina d'água LF</v>
          </cell>
          <cell r="E313" t="str">
            <v>m</v>
          </cell>
          <cell r="F313">
            <v>3944.44</v>
          </cell>
        </row>
        <row r="314">
          <cell r="A314" t="str">
            <v>2 S 03 411 21</v>
          </cell>
          <cell r="B314" t="str">
            <v>Tub.ar.comp.D=1,4 m prof.até 12 m lâmina d'água LF</v>
          </cell>
          <cell r="E314" t="str">
            <v>m</v>
          </cell>
          <cell r="F314">
            <v>3082.9</v>
          </cell>
        </row>
        <row r="315">
          <cell r="A315" t="str">
            <v>2 S 03 411 22</v>
          </cell>
          <cell r="B315" t="str">
            <v>Tub.ar comp.D=1,4 m prof. 12/18 m lâmina d'água LF</v>
          </cell>
          <cell r="E315" t="str">
            <v>m</v>
          </cell>
          <cell r="F315">
            <v>3441.26</v>
          </cell>
        </row>
        <row r="316">
          <cell r="A316" t="str">
            <v>2 S 03 411 23</v>
          </cell>
          <cell r="B316" t="str">
            <v>Tub.ar comp.D=1,4 m prof. 18/24 m lâmina d'água LF</v>
          </cell>
          <cell r="E316" t="str">
            <v>m</v>
          </cell>
          <cell r="F316">
            <v>3828.28</v>
          </cell>
        </row>
        <row r="317">
          <cell r="A317" t="str">
            <v>2 S 03 411 24</v>
          </cell>
          <cell r="B317" t="str">
            <v>Tub.ar comp.D=1,4 m prof. 24/27 m lâmina d'água LF</v>
          </cell>
          <cell r="E317" t="str">
            <v>m</v>
          </cell>
          <cell r="F317">
            <v>4394.09</v>
          </cell>
        </row>
        <row r="318">
          <cell r="A318" t="str">
            <v>2 S 03 411 25</v>
          </cell>
          <cell r="B318" t="str">
            <v>Tub.ar comp.D=1,4 m prof. 27/31 m lâmina d'água LF</v>
          </cell>
          <cell r="E318" t="str">
            <v>m</v>
          </cell>
          <cell r="F318">
            <v>5346.16</v>
          </cell>
        </row>
        <row r="319">
          <cell r="A319" t="str">
            <v>2 S 03 411 31</v>
          </cell>
          <cell r="B319" t="str">
            <v>Tub.ar comp.D=1,6 m prof.até 12 m lâmina d'água LF</v>
          </cell>
          <cell r="E319" t="str">
            <v>m</v>
          </cell>
          <cell r="F319">
            <v>3921.04</v>
          </cell>
        </row>
        <row r="320">
          <cell r="A320" t="str">
            <v>2 S 03 411 32</v>
          </cell>
          <cell r="B320" t="str">
            <v>Tub.ar comp.D=1,6 m prof. 12/18 m lâmina d'água LF</v>
          </cell>
          <cell r="E320" t="str">
            <v>m</v>
          </cell>
          <cell r="F320">
            <v>4394.1899999999996</v>
          </cell>
        </row>
        <row r="321">
          <cell r="A321" t="str">
            <v>2 S 03 411 33</v>
          </cell>
          <cell r="B321" t="str">
            <v>Tub.ar comp.D=1,6 m prof. 18/24 m lâmina d'água LF</v>
          </cell>
          <cell r="E321" t="str">
            <v>m</v>
          </cell>
          <cell r="F321">
            <v>4905.6000000000004</v>
          </cell>
        </row>
        <row r="322">
          <cell r="A322" t="str">
            <v>2 S 03 411 34</v>
          </cell>
          <cell r="B322" t="str">
            <v>Tub.ar comp.D=1,6 m prof. 24/27 m lâmina d'água LF</v>
          </cell>
          <cell r="E322" t="str">
            <v>m</v>
          </cell>
          <cell r="F322">
            <v>5653.63</v>
          </cell>
        </row>
        <row r="323">
          <cell r="A323" t="str">
            <v>2 S 03 411 35</v>
          </cell>
          <cell r="B323" t="str">
            <v>Tub.ar comp.D=1,6 m prof. 27/31 m lâmina d'água LF</v>
          </cell>
          <cell r="E323" t="str">
            <v>m</v>
          </cell>
          <cell r="F323">
            <v>6911.34</v>
          </cell>
        </row>
        <row r="324">
          <cell r="A324" t="str">
            <v>2 S 03 411 41</v>
          </cell>
          <cell r="B324" t="str">
            <v>Tub.ar comp.D=1,8 m prof.até 12 m lâmina d'água LF</v>
          </cell>
          <cell r="E324" t="str">
            <v>m</v>
          </cell>
          <cell r="F324">
            <v>4925.0200000000004</v>
          </cell>
        </row>
        <row r="325">
          <cell r="A325" t="str">
            <v>2 S 03 411 42</v>
          </cell>
          <cell r="B325" t="str">
            <v>Tub.ar comp.D=1,8 m prof. 12/18 m lâmina d'água LF</v>
          </cell>
          <cell r="E325" t="str">
            <v>m</v>
          </cell>
          <cell r="F325">
            <v>5532.88</v>
          </cell>
        </row>
        <row r="326">
          <cell r="A326" t="str">
            <v>2 S 03 411 43</v>
          </cell>
          <cell r="B326" t="str">
            <v>Tub.ar comp.D=1,8 m prof. 18/24 m lâmina d'água LF</v>
          </cell>
          <cell r="E326" t="str">
            <v>m</v>
          </cell>
          <cell r="F326">
            <v>6193.77</v>
          </cell>
        </row>
        <row r="327">
          <cell r="A327" t="str">
            <v>2 S 03 411 44</v>
          </cell>
          <cell r="B327" t="str">
            <v>Tub.ar comp.D=1,8 m prof. 24/27 m lâmina d'água LF</v>
          </cell>
          <cell r="E327" t="str">
            <v>m</v>
          </cell>
          <cell r="F327">
            <v>7163.5</v>
          </cell>
        </row>
        <row r="328">
          <cell r="A328" t="str">
            <v>2 S 03 411 45</v>
          </cell>
          <cell r="B328" t="str">
            <v>Tub.ar comp.D=1,8 m prof. 27/31 m lâmina d'água LF</v>
          </cell>
          <cell r="E328" t="str">
            <v>m</v>
          </cell>
          <cell r="F328">
            <v>8788.49</v>
          </cell>
        </row>
        <row r="329">
          <cell r="A329" t="str">
            <v>2 S 03 411 51</v>
          </cell>
          <cell r="B329" t="str">
            <v>Tub.ar comp.D=2,0 m até 12 m lâmina d'água LF</v>
          </cell>
          <cell r="E329" t="str">
            <v>m</v>
          </cell>
          <cell r="F329">
            <v>5872.03</v>
          </cell>
        </row>
        <row r="330">
          <cell r="A330" t="str">
            <v>2 S 03 411 52</v>
          </cell>
          <cell r="B330" t="str">
            <v>Tub.ar comp.D=2,0 m prof. 12/18 m lâmina d'água LF</v>
          </cell>
          <cell r="E330" t="str">
            <v>m</v>
          </cell>
          <cell r="F330">
            <v>6605.12</v>
          </cell>
        </row>
        <row r="331">
          <cell r="A331" t="str">
            <v>2 S 03 411 53</v>
          </cell>
          <cell r="B331" t="str">
            <v>Tub.ar comp.D=2,0 m prof.18/24 m lâmina d'água LF</v>
          </cell>
          <cell r="E331" t="str">
            <v>m</v>
          </cell>
          <cell r="F331">
            <v>7430.86</v>
          </cell>
        </row>
        <row r="332">
          <cell r="A332" t="str">
            <v>2 S 03 411 54</v>
          </cell>
          <cell r="B332" t="str">
            <v>Tub.ar comp.D=2,0 m prof.24/27 m lâmina d'água LF</v>
          </cell>
          <cell r="E332" t="str">
            <v>m</v>
          </cell>
          <cell r="F332">
            <v>8557.61</v>
          </cell>
        </row>
        <row r="333">
          <cell r="A333" t="str">
            <v>2 S 03 411 55</v>
          </cell>
          <cell r="B333" t="str">
            <v>Tub.ar comp.D=2,0 m prof.27/31 m lâmina d'água LF</v>
          </cell>
          <cell r="E333" t="str">
            <v>m</v>
          </cell>
          <cell r="F333">
            <v>10507.63</v>
          </cell>
        </row>
        <row r="334">
          <cell r="A334" t="str">
            <v>2 S 03 411 61</v>
          </cell>
          <cell r="B334" t="str">
            <v>Tub.ar comp.D=2,2 m prof.até 12 m lâmina d'água LF</v>
          </cell>
          <cell r="E334" t="str">
            <v>m</v>
          </cell>
          <cell r="F334">
            <v>7211.43</v>
          </cell>
        </row>
        <row r="335">
          <cell r="A335" t="str">
            <v>2 S 03 411 62</v>
          </cell>
          <cell r="B335" t="str">
            <v>Tub.ar comp.D=2,2 m prof.12/18 m lâmina d'água LF</v>
          </cell>
          <cell r="E335" t="str">
            <v>m</v>
          </cell>
          <cell r="F335">
            <v>8127.56</v>
          </cell>
        </row>
        <row r="336">
          <cell r="A336" t="str">
            <v>2 S 03 411 63</v>
          </cell>
          <cell r="B336" t="str">
            <v>Tub.ar comp.D=2,2 m prof.18/24 m lâmina d'água LF</v>
          </cell>
          <cell r="E336" t="str">
            <v>m</v>
          </cell>
          <cell r="F336">
            <v>9120.11</v>
          </cell>
        </row>
        <row r="337">
          <cell r="A337" t="str">
            <v>2 S 03 411 64</v>
          </cell>
          <cell r="B337" t="str">
            <v>Tub.ar comp.D=2,2 m prof.24/27 m lâmina d'água LF</v>
          </cell>
          <cell r="E337" t="str">
            <v>m</v>
          </cell>
          <cell r="F337">
            <v>10568.89</v>
          </cell>
        </row>
        <row r="338">
          <cell r="A338" t="str">
            <v>2 S 03 411 65</v>
          </cell>
          <cell r="B338" t="str">
            <v>Tub.ar comp.D=2,2 m prof.27/31m lâmina d'água LF</v>
          </cell>
          <cell r="E338" t="str">
            <v>m</v>
          </cell>
          <cell r="F338">
            <v>12527.11</v>
          </cell>
        </row>
        <row r="339">
          <cell r="A339" t="str">
            <v>2 S 03 412 01</v>
          </cell>
          <cell r="B339" t="str">
            <v>Esc.p/alarg. base tub.ar comp.prof. até 12 m LF</v>
          </cell>
          <cell r="E339" t="str">
            <v>m3</v>
          </cell>
          <cell r="F339">
            <v>1352.9</v>
          </cell>
        </row>
        <row r="340">
          <cell r="A340" t="str">
            <v>2 S 03 412 02</v>
          </cell>
          <cell r="B340" t="str">
            <v>Esc.p/alarg. base tub.ar comp.prof.12/18 m LF</v>
          </cell>
          <cell r="E340" t="str">
            <v>m3</v>
          </cell>
          <cell r="F340">
            <v>1584.9</v>
          </cell>
        </row>
        <row r="341">
          <cell r="A341" t="str">
            <v>2 S 03 412 03</v>
          </cell>
          <cell r="B341" t="str">
            <v>Esc.p/alarg. base tub.ar comp.prof.18/24 m LF</v>
          </cell>
          <cell r="E341" t="str">
            <v>m3</v>
          </cell>
          <cell r="F341">
            <v>1835.63</v>
          </cell>
        </row>
        <row r="342">
          <cell r="A342" t="str">
            <v>2 S 03 412 04</v>
          </cell>
          <cell r="B342" t="str">
            <v>Esc.p/alarg. base tub.ar comp.prof.24/27 m LF</v>
          </cell>
          <cell r="E342" t="str">
            <v>m3</v>
          </cell>
          <cell r="F342">
            <v>2201.66</v>
          </cell>
        </row>
        <row r="343">
          <cell r="A343" t="str">
            <v>2 S 03 412 05</v>
          </cell>
          <cell r="B343" t="str">
            <v>Esc.p/alarg. base tub.ar comp.prof.27/31m LF</v>
          </cell>
          <cell r="E343" t="str">
            <v>m3</v>
          </cell>
          <cell r="F343">
            <v>2819.05</v>
          </cell>
        </row>
        <row r="344">
          <cell r="A344" t="str">
            <v>2 S 03 412 11</v>
          </cell>
          <cell r="B344" t="str">
            <v>Forn.lanç.conc. base tub.ar comp.até 12m LF</v>
          </cell>
          <cell r="E344" t="str">
            <v>m3</v>
          </cell>
          <cell r="F344">
            <v>296.33</v>
          </cell>
        </row>
        <row r="345">
          <cell r="A345" t="str">
            <v>2 S 03 412 12</v>
          </cell>
          <cell r="B345" t="str">
            <v>Forn.lanc.conc.base tub.ar comp.prof.12/18m LF</v>
          </cell>
          <cell r="E345" t="str">
            <v>m3</v>
          </cell>
          <cell r="F345">
            <v>316.25</v>
          </cell>
        </row>
        <row r="346">
          <cell r="A346" t="str">
            <v>2 S 03 412 13</v>
          </cell>
          <cell r="B346" t="str">
            <v>Forn.lanç.conc.base tub.ar comp.prof.18/24m LF</v>
          </cell>
          <cell r="E346" t="str">
            <v>m3</v>
          </cell>
          <cell r="F346">
            <v>337.81</v>
          </cell>
        </row>
        <row r="347">
          <cell r="A347" t="str">
            <v>2 S 03 412 14</v>
          </cell>
          <cell r="B347" t="str">
            <v>Forn.lanç.conc.base tub.ar comp.prof.24/27m LF</v>
          </cell>
          <cell r="E347" t="str">
            <v>m3</v>
          </cell>
          <cell r="F347">
            <v>368.94</v>
          </cell>
        </row>
        <row r="348">
          <cell r="A348" t="str">
            <v>2 S 03 412 15</v>
          </cell>
          <cell r="B348" t="str">
            <v>Forn.lanç.conc.base tub.ar comp.prof. 27/31m LF</v>
          </cell>
          <cell r="E348" t="str">
            <v>m3</v>
          </cell>
          <cell r="F348">
            <v>420.85</v>
          </cell>
        </row>
        <row r="349">
          <cell r="A349" t="str">
            <v>2 S 03 510 00</v>
          </cell>
          <cell r="B349" t="str">
            <v>Aparelho apoio em neoprene fretado-forn. e aplic.</v>
          </cell>
          <cell r="E349" t="str">
            <v>kg</v>
          </cell>
          <cell r="F349">
            <v>43.54</v>
          </cell>
        </row>
        <row r="350">
          <cell r="A350" t="str">
            <v>2 S 03 700 01</v>
          </cell>
          <cell r="B350" t="str">
            <v>Fabricação guarda-corpo tipo GM, moldado no local</v>
          </cell>
          <cell r="E350" t="str">
            <v>m</v>
          </cell>
          <cell r="F350">
            <v>183.82</v>
          </cell>
        </row>
        <row r="351">
          <cell r="A351" t="str">
            <v>2 S 03 920 01</v>
          </cell>
          <cell r="B351" t="str">
            <v>Abertura concretagem bases tubulões céu aberto</v>
          </cell>
          <cell r="E351" t="str">
            <v>m3</v>
          </cell>
          <cell r="F351">
            <v>573.25</v>
          </cell>
        </row>
        <row r="352">
          <cell r="A352" t="str">
            <v>2 S 03 930 00</v>
          </cell>
          <cell r="B352" t="str">
            <v>Junta de cantoneira</v>
          </cell>
          <cell r="E352" t="str">
            <v>m</v>
          </cell>
          <cell r="F352">
            <v>71.989999999999995</v>
          </cell>
        </row>
        <row r="353">
          <cell r="A353" t="str">
            <v>2 S 03 940 00</v>
          </cell>
          <cell r="B353" t="str">
            <v>Compactação manual</v>
          </cell>
          <cell r="E353" t="str">
            <v>m3</v>
          </cell>
          <cell r="F353">
            <v>9.44</v>
          </cell>
        </row>
        <row r="354">
          <cell r="A354" t="str">
            <v>2 S 03 940 01</v>
          </cell>
          <cell r="B354" t="str">
            <v>Reaterro e compactação</v>
          </cell>
          <cell r="E354" t="str">
            <v>m3</v>
          </cell>
          <cell r="F354">
            <v>16.04</v>
          </cell>
        </row>
        <row r="355">
          <cell r="A355" t="str">
            <v>2 S 03 951 01</v>
          </cell>
          <cell r="B355" t="str">
            <v>Pintura com nata de cimento</v>
          </cell>
          <cell r="E355" t="str">
            <v>m2</v>
          </cell>
          <cell r="F355">
            <v>3.82</v>
          </cell>
        </row>
        <row r="356">
          <cell r="A356" t="str">
            <v>2 S 03 990 01</v>
          </cell>
          <cell r="B356" t="str">
            <v>Confecção e colocação cabo 4 cord de 12,7 mm - MAC</v>
          </cell>
          <cell r="E356" t="str">
            <v>kg</v>
          </cell>
          <cell r="F356">
            <v>10.93</v>
          </cell>
        </row>
        <row r="357">
          <cell r="A357" t="str">
            <v>2 S 03 990 02</v>
          </cell>
          <cell r="B357" t="str">
            <v>Confecção e colocação cabo 6 cord de 12,7 mm - MAC</v>
          </cell>
          <cell r="E357" t="str">
            <v>kg</v>
          </cell>
          <cell r="F357">
            <v>10.61</v>
          </cell>
        </row>
        <row r="358">
          <cell r="A358" t="str">
            <v>2 S 03 990 03</v>
          </cell>
          <cell r="B358" t="str">
            <v>Confecção e colocação cabo 7 cord de 12,7 mm - MAC</v>
          </cell>
          <cell r="E358" t="str">
            <v>kg</v>
          </cell>
          <cell r="F358">
            <v>9.56</v>
          </cell>
        </row>
        <row r="359">
          <cell r="A359" t="str">
            <v>2 S 03 990 04</v>
          </cell>
          <cell r="B359" t="str">
            <v>Confecção e colocação cabo 12 cord de 12,7 mm -MAC</v>
          </cell>
          <cell r="E359" t="str">
            <v>kg</v>
          </cell>
          <cell r="F359">
            <v>8.6999999999999993</v>
          </cell>
        </row>
        <row r="360">
          <cell r="A360" t="str">
            <v>2 S 03 990 05</v>
          </cell>
          <cell r="B360" t="str">
            <v>Confecção e colocação cabo 4 cord. D=12,7mm FREYSS</v>
          </cell>
          <cell r="E360" t="str">
            <v>kg</v>
          </cell>
          <cell r="F360">
            <v>11.39</v>
          </cell>
        </row>
        <row r="361">
          <cell r="A361" t="str">
            <v>2 S 03 990 06</v>
          </cell>
          <cell r="B361" t="str">
            <v>Confecção e colocação cabo 6 cord. D=12,7mm FREYSS</v>
          </cell>
          <cell r="E361" t="str">
            <v>kg</v>
          </cell>
          <cell r="F361">
            <v>10.1</v>
          </cell>
        </row>
        <row r="362">
          <cell r="A362" t="str">
            <v>2 S 03 990 07</v>
          </cell>
          <cell r="B362" t="str">
            <v>Confecção e colocação cabo 7 cord. D=12,7mm FREYSS</v>
          </cell>
          <cell r="E362" t="str">
            <v>kg</v>
          </cell>
          <cell r="F362">
            <v>9.44</v>
          </cell>
        </row>
        <row r="363">
          <cell r="A363" t="str">
            <v>2 S 03 990 08</v>
          </cell>
          <cell r="B363" t="str">
            <v>Confecção e colocação cabo 12cord. D=12,7mm FREYSS</v>
          </cell>
          <cell r="E363" t="str">
            <v>kg</v>
          </cell>
          <cell r="F363">
            <v>8.41</v>
          </cell>
        </row>
        <row r="364">
          <cell r="A364" t="str">
            <v>2 S 03 991 01</v>
          </cell>
          <cell r="B364" t="str">
            <v>Dreno de PVC D=75 mm</v>
          </cell>
          <cell r="E364" t="str">
            <v>und</v>
          </cell>
          <cell r="F364">
            <v>7.79</v>
          </cell>
        </row>
        <row r="365">
          <cell r="A365" t="str">
            <v>2 S 03 991 02</v>
          </cell>
          <cell r="B365" t="str">
            <v>Dreno de PVC D=100 mm</v>
          </cell>
          <cell r="E365" t="str">
            <v>und</v>
          </cell>
          <cell r="F365">
            <v>8.1999999999999993</v>
          </cell>
        </row>
        <row r="366">
          <cell r="A366" t="str">
            <v>2 S 03 999 01</v>
          </cell>
          <cell r="B366" t="str">
            <v>Protensão e injeção cabo 4 cord. D=12,7 mm - MAC</v>
          </cell>
          <cell r="E366" t="str">
            <v>und</v>
          </cell>
          <cell r="F366">
            <v>302.45999999999998</v>
          </cell>
        </row>
        <row r="367">
          <cell r="A367" t="str">
            <v>2 S 03 999 02</v>
          </cell>
          <cell r="B367" t="str">
            <v>Protensão e injeção cabo 6 cord. D=12,7 mm - MAC</v>
          </cell>
          <cell r="E367" t="str">
            <v>und</v>
          </cell>
          <cell r="F367">
            <v>443.97</v>
          </cell>
        </row>
        <row r="368">
          <cell r="A368" t="str">
            <v>2 S 03 999 03</v>
          </cell>
          <cell r="B368" t="str">
            <v>Protensão e injeção cabo 7 cord. D=12,7 mm - MAC</v>
          </cell>
          <cell r="E368" t="str">
            <v>und</v>
          </cell>
          <cell r="F368">
            <v>441.99</v>
          </cell>
        </row>
        <row r="369">
          <cell r="A369" t="str">
            <v>2 S 03 999 04</v>
          </cell>
          <cell r="B369" t="str">
            <v>Protensão e injeção cabo 12 cord. D=12,7 mm - MAC</v>
          </cell>
          <cell r="E369" t="str">
            <v>und</v>
          </cell>
          <cell r="F369">
            <v>827.42</v>
          </cell>
        </row>
        <row r="370">
          <cell r="A370" t="str">
            <v>2 S 03 999 05</v>
          </cell>
          <cell r="B370" t="str">
            <v>Protensão e injeção cabo 4 cord. D=12,7mm - FREYSS</v>
          </cell>
          <cell r="E370" t="str">
            <v>und</v>
          </cell>
          <cell r="F370">
            <v>341.41</v>
          </cell>
        </row>
        <row r="371">
          <cell r="A371" t="str">
            <v>2 S 03 999 06</v>
          </cell>
          <cell r="B371" t="str">
            <v>Protensão e injeção cabo 6 cord. D=12,7mm - FREYSS</v>
          </cell>
          <cell r="E371" t="str">
            <v>und</v>
          </cell>
          <cell r="F371">
            <v>478.11</v>
          </cell>
        </row>
        <row r="372">
          <cell r="A372" t="str">
            <v>2 S 03 999 07</v>
          </cell>
          <cell r="B372" t="str">
            <v>Protensão e injeção cabo 7 cord. D=12,7mm - FREYSS</v>
          </cell>
          <cell r="E372" t="str">
            <v>und</v>
          </cell>
          <cell r="F372">
            <v>529.21</v>
          </cell>
        </row>
        <row r="373">
          <cell r="A373" t="str">
            <v>2 S 03 999 08</v>
          </cell>
          <cell r="B373" t="str">
            <v>Protensão e injeção cabo 12 cord. D=12,7mm FREYSS</v>
          </cell>
          <cell r="E373" t="str">
            <v>und</v>
          </cell>
          <cell r="F373">
            <v>955.7</v>
          </cell>
        </row>
        <row r="374">
          <cell r="A374" t="str">
            <v>2 S 04 000 00</v>
          </cell>
          <cell r="B374" t="str">
            <v>Escavação manual em material de 1a cat</v>
          </cell>
          <cell r="E374" t="str">
            <v>m3</v>
          </cell>
          <cell r="F374">
            <v>23.38</v>
          </cell>
        </row>
        <row r="375">
          <cell r="A375" t="str">
            <v>2 S 04 000 01</v>
          </cell>
          <cell r="B375" t="str">
            <v>Escavação manual reat.compact.mat.1a cat.</v>
          </cell>
          <cell r="E375" t="str">
            <v>m3</v>
          </cell>
          <cell r="F375">
            <v>26.21</v>
          </cell>
        </row>
        <row r="376">
          <cell r="A376" t="str">
            <v>2 S 04 001 00</v>
          </cell>
          <cell r="B376" t="str">
            <v>Escavação mecânica de vala em mat.1a cat.</v>
          </cell>
          <cell r="E376" t="str">
            <v>m3</v>
          </cell>
          <cell r="F376">
            <v>3.64</v>
          </cell>
        </row>
        <row r="377">
          <cell r="A377" t="str">
            <v>2 S 04 001 01</v>
          </cell>
          <cell r="B377" t="str">
            <v>Escavação mecânica reat. e comp. vala mat.1a cat.</v>
          </cell>
          <cell r="E377" t="str">
            <v>m3</v>
          </cell>
          <cell r="F377">
            <v>6</v>
          </cell>
        </row>
        <row r="378">
          <cell r="A378" t="str">
            <v>2 S 04 002 01</v>
          </cell>
          <cell r="B378" t="str">
            <v>Perfuração para dreno sub-horizontal mat. 1a cat.</v>
          </cell>
          <cell r="E378" t="str">
            <v>m</v>
          </cell>
          <cell r="F378">
            <v>77</v>
          </cell>
        </row>
        <row r="379">
          <cell r="A379" t="str">
            <v>2 S 04 010 00</v>
          </cell>
          <cell r="B379" t="str">
            <v>Escavação manual material 2a categoria</v>
          </cell>
          <cell r="E379" t="str">
            <v>m3</v>
          </cell>
          <cell r="F379">
            <v>24.52</v>
          </cell>
        </row>
        <row r="380">
          <cell r="A380" t="str">
            <v>2 S 04 010 01</v>
          </cell>
          <cell r="B380" t="str">
            <v>Escavação manual reat.compactação em mat.2a cat.</v>
          </cell>
          <cell r="E380" t="str">
            <v>m3</v>
          </cell>
          <cell r="F380">
            <v>32.909999999999997</v>
          </cell>
        </row>
        <row r="381">
          <cell r="A381" t="str">
            <v>2 S 04 011 00</v>
          </cell>
          <cell r="B381" t="str">
            <v>Escavação mecânica de vala em mat. 2a categoria</v>
          </cell>
          <cell r="E381" t="str">
            <v>m3</v>
          </cell>
          <cell r="F381">
            <v>4.37</v>
          </cell>
        </row>
        <row r="382">
          <cell r="A382" t="str">
            <v>2 S 04 011 01</v>
          </cell>
          <cell r="B382" t="str">
            <v>Escavação mecânica reat.compact. vala mat.2a cat.</v>
          </cell>
          <cell r="E382" t="str">
            <v>m3</v>
          </cell>
          <cell r="F382">
            <v>7.2</v>
          </cell>
        </row>
        <row r="383">
          <cell r="A383" t="str">
            <v>2 S 04 012 01</v>
          </cell>
          <cell r="B383" t="str">
            <v>Perfuração para dreno sub-horizontal mat 2a cat.</v>
          </cell>
          <cell r="E383" t="str">
            <v>m</v>
          </cell>
          <cell r="F383">
            <v>169.21</v>
          </cell>
        </row>
        <row r="384">
          <cell r="A384" t="str">
            <v>2 S 04 020 00</v>
          </cell>
          <cell r="B384" t="str">
            <v>Escavação em vala material de 3a categoria</v>
          </cell>
          <cell r="E384" t="str">
            <v>m3</v>
          </cell>
          <cell r="F384">
            <v>52.49</v>
          </cell>
        </row>
        <row r="385">
          <cell r="A385" t="str">
            <v>2 S 04 100 01</v>
          </cell>
          <cell r="B385" t="str">
            <v>Corpo BSTC D=0,60m</v>
          </cell>
          <cell r="E385" t="str">
            <v>m</v>
          </cell>
          <cell r="F385">
            <v>216.56</v>
          </cell>
        </row>
        <row r="386">
          <cell r="A386" t="str">
            <v>2 S 04 100 02</v>
          </cell>
          <cell r="B386" t="str">
            <v>Corpo BSTC D=0,80m</v>
          </cell>
          <cell r="E386" t="str">
            <v>m</v>
          </cell>
          <cell r="F386">
            <v>315.29000000000002</v>
          </cell>
        </row>
        <row r="387">
          <cell r="A387" t="str">
            <v>2 S 04 100 03</v>
          </cell>
          <cell r="B387" t="str">
            <v>Corpo BSTC D=1,00m</v>
          </cell>
          <cell r="E387" t="str">
            <v>m</v>
          </cell>
          <cell r="F387">
            <v>450.19</v>
          </cell>
        </row>
        <row r="388">
          <cell r="A388" t="str">
            <v>2 S 04 100 04</v>
          </cell>
          <cell r="B388" t="str">
            <v>Corpo BSTC D=1,20m</v>
          </cell>
          <cell r="E388" t="str">
            <v>m</v>
          </cell>
          <cell r="F388">
            <v>605.29999999999995</v>
          </cell>
        </row>
        <row r="389">
          <cell r="A389" t="str">
            <v>2 S 04 100 05</v>
          </cell>
          <cell r="B389" t="str">
            <v>Corpo BSTC D=1,50m</v>
          </cell>
          <cell r="E389" t="str">
            <v>m</v>
          </cell>
          <cell r="F389">
            <v>898.56</v>
          </cell>
        </row>
        <row r="390">
          <cell r="A390" t="str">
            <v>2 S 04 101 01</v>
          </cell>
          <cell r="B390" t="str">
            <v>Boca BSTC D=0,60 m normal</v>
          </cell>
          <cell r="E390" t="str">
            <v>und</v>
          </cell>
          <cell r="F390">
            <v>467.01</v>
          </cell>
        </row>
        <row r="391">
          <cell r="A391" t="str">
            <v>2 S 04 101 02</v>
          </cell>
          <cell r="B391" t="str">
            <v>Boca BSTC D=0,80m normal</v>
          </cell>
          <cell r="E391" t="str">
            <v>und</v>
          </cell>
          <cell r="F391">
            <v>778.51</v>
          </cell>
        </row>
        <row r="392">
          <cell r="A392" t="str">
            <v>2 S 04 101 03</v>
          </cell>
          <cell r="B392" t="str">
            <v>Boca BSTC D=1,00m normal</v>
          </cell>
          <cell r="E392" t="str">
            <v>und</v>
          </cell>
          <cell r="F392">
            <v>1204.75</v>
          </cell>
        </row>
        <row r="393">
          <cell r="A393" t="str">
            <v>2 S 04 101 04</v>
          </cell>
          <cell r="B393" t="str">
            <v>Boca BSTC D=1,20m normal</v>
          </cell>
          <cell r="E393" t="str">
            <v>und</v>
          </cell>
          <cell r="F393">
            <v>1743.56</v>
          </cell>
        </row>
        <row r="394">
          <cell r="A394" t="str">
            <v>2 S 04 101 05</v>
          </cell>
          <cell r="B394" t="str">
            <v>Boca BSTC D=1,50m normal</v>
          </cell>
          <cell r="E394" t="str">
            <v>und</v>
          </cell>
          <cell r="F394">
            <v>3148.01</v>
          </cell>
        </row>
        <row r="395">
          <cell r="A395" t="str">
            <v>2 S 04 101 06</v>
          </cell>
          <cell r="B395" t="str">
            <v>Boca BSTC D=0,60m - esc.=15</v>
          </cell>
          <cell r="E395" t="str">
            <v>und</v>
          </cell>
          <cell r="F395">
            <v>490.76</v>
          </cell>
        </row>
        <row r="396">
          <cell r="A396" t="str">
            <v>2 S 04 101 07</v>
          </cell>
          <cell r="B396" t="str">
            <v>Boca BSTC D=0,80 m - esc.=15</v>
          </cell>
          <cell r="E396" t="str">
            <v>und</v>
          </cell>
          <cell r="F396">
            <v>819.08</v>
          </cell>
        </row>
        <row r="397">
          <cell r="A397" t="str">
            <v>2 S 04 101 08</v>
          </cell>
          <cell r="B397" t="str">
            <v>Boca BSTC D=1,00 m - esc.=15</v>
          </cell>
          <cell r="E397" t="str">
            <v>und</v>
          </cell>
          <cell r="F397">
            <v>1263.28</v>
          </cell>
        </row>
        <row r="398">
          <cell r="A398" t="str">
            <v>2 S 04 101 09</v>
          </cell>
          <cell r="B398" t="str">
            <v>Boca BSTC D=1,20 m - esc.=15</v>
          </cell>
          <cell r="E398" t="str">
            <v>und</v>
          </cell>
          <cell r="F398">
            <v>1834.07</v>
          </cell>
        </row>
        <row r="399">
          <cell r="A399" t="str">
            <v>2 S 04 101 10</v>
          </cell>
          <cell r="B399" t="str">
            <v>Boca BSTC D=1,50 m - esc.=15</v>
          </cell>
          <cell r="E399" t="str">
            <v>und</v>
          </cell>
          <cell r="F399">
            <v>3317.23</v>
          </cell>
        </row>
        <row r="400">
          <cell r="A400" t="str">
            <v>2 S 04 101 11</v>
          </cell>
          <cell r="B400" t="str">
            <v>Boca BSTC D=0,60 m - esc.=30</v>
          </cell>
          <cell r="E400" t="str">
            <v>und</v>
          </cell>
          <cell r="F400">
            <v>547.66</v>
          </cell>
        </row>
        <row r="401">
          <cell r="A401" t="str">
            <v>2 S 04 101 12</v>
          </cell>
          <cell r="B401" t="str">
            <v>Boca BSTC D=0,80 m - esc.=30</v>
          </cell>
          <cell r="E401" t="str">
            <v>und</v>
          </cell>
          <cell r="F401">
            <v>911.4</v>
          </cell>
        </row>
        <row r="402">
          <cell r="A402" t="str">
            <v>2 S 04 101 13</v>
          </cell>
          <cell r="B402" t="str">
            <v>Boca BSTC D=1,00 m - esc.=30</v>
          </cell>
          <cell r="E402" t="str">
            <v>und</v>
          </cell>
          <cell r="F402">
            <v>1405.29</v>
          </cell>
        </row>
        <row r="403">
          <cell r="A403" t="str">
            <v>2 S 04 101 14</v>
          </cell>
          <cell r="B403" t="str">
            <v>Boca BSTC D=1,20 m - esc.=30</v>
          </cell>
          <cell r="E403" t="str">
            <v>und</v>
          </cell>
          <cell r="F403">
            <v>2045.56</v>
          </cell>
        </row>
        <row r="404">
          <cell r="A404" t="str">
            <v>2 S 04 101 15</v>
          </cell>
          <cell r="B404" t="str">
            <v>Boca BSTC D=1,50 m - esc.=30</v>
          </cell>
          <cell r="E404" t="str">
            <v>und</v>
          </cell>
          <cell r="F404">
            <v>3710.45</v>
          </cell>
        </row>
        <row r="405">
          <cell r="A405" t="str">
            <v>2 S 04 101 16</v>
          </cell>
          <cell r="B405" t="str">
            <v>Boca BSTC D=0,60 m - esc.=45</v>
          </cell>
          <cell r="E405" t="str">
            <v>und</v>
          </cell>
          <cell r="F405">
            <v>676.96</v>
          </cell>
        </row>
        <row r="406">
          <cell r="A406" t="str">
            <v>2 S 04 101 17</v>
          </cell>
          <cell r="B406" t="str">
            <v>Boca BSTC D=0,80 m - esc.=45</v>
          </cell>
          <cell r="E406" t="str">
            <v>und</v>
          </cell>
          <cell r="F406">
            <v>1226.7</v>
          </cell>
        </row>
        <row r="407">
          <cell r="A407" t="str">
            <v>2 S 04 101 18</v>
          </cell>
          <cell r="B407" t="str">
            <v>Boca BSTC D=1,00 m - esc.=45</v>
          </cell>
          <cell r="E407" t="str">
            <v>und</v>
          </cell>
          <cell r="F407">
            <v>1742.67</v>
          </cell>
        </row>
        <row r="408">
          <cell r="A408" t="str">
            <v>2 S 04 101 19</v>
          </cell>
          <cell r="B408" t="str">
            <v>Boca BSTC D=1,20 m - esc.=45</v>
          </cell>
          <cell r="E408" t="str">
            <v>und</v>
          </cell>
          <cell r="F408">
            <v>2538.5</v>
          </cell>
        </row>
        <row r="409">
          <cell r="A409" t="str">
            <v>2 S 04 101 20</v>
          </cell>
          <cell r="B409" t="str">
            <v>Boca BSTC D=1,50 m - esc.=45</v>
          </cell>
          <cell r="E409" t="str">
            <v>und</v>
          </cell>
          <cell r="F409">
            <v>4665.8900000000003</v>
          </cell>
        </row>
        <row r="410">
          <cell r="A410" t="str">
            <v>2 S 04 110 01</v>
          </cell>
          <cell r="B410" t="str">
            <v>Corpo BDTC D=1,00m</v>
          </cell>
          <cell r="E410" t="str">
            <v>m</v>
          </cell>
          <cell r="F410">
            <v>927.15</v>
          </cell>
        </row>
        <row r="411">
          <cell r="A411" t="str">
            <v>2 S 04 110 02</v>
          </cell>
          <cell r="B411" t="str">
            <v>Corpo BDTC D=1,20m</v>
          </cell>
          <cell r="E411" t="str">
            <v>m</v>
          </cell>
          <cell r="F411">
            <v>1186.5</v>
          </cell>
        </row>
        <row r="412">
          <cell r="A412" t="str">
            <v>2 S 04 110 03</v>
          </cell>
          <cell r="B412" t="str">
            <v>Corpo BDTC D=1,50m</v>
          </cell>
          <cell r="E412" t="str">
            <v>m</v>
          </cell>
          <cell r="F412">
            <v>1894.91</v>
          </cell>
        </row>
        <row r="413">
          <cell r="A413" t="str">
            <v>2 S 04 111 01</v>
          </cell>
          <cell r="B413" t="str">
            <v>Boca BDTC D=1,00m normal</v>
          </cell>
          <cell r="E413" t="str">
            <v>und</v>
          </cell>
          <cell r="F413">
            <v>1687.18</v>
          </cell>
        </row>
        <row r="414">
          <cell r="A414" t="str">
            <v>2 S 04 111 02</v>
          </cell>
          <cell r="B414" t="str">
            <v>Boca BDTC D=1,20m normal</v>
          </cell>
          <cell r="E414" t="str">
            <v>und</v>
          </cell>
          <cell r="F414">
            <v>2449.44</v>
          </cell>
        </row>
        <row r="415">
          <cell r="A415" t="str">
            <v>2 S 04 111 03</v>
          </cell>
          <cell r="B415" t="str">
            <v>Boca BDTC D=1,50m normal</v>
          </cell>
          <cell r="E415" t="str">
            <v>und</v>
          </cell>
          <cell r="F415">
            <v>4303.68</v>
          </cell>
        </row>
        <row r="416">
          <cell r="A416" t="str">
            <v>2 S 04 111 05</v>
          </cell>
          <cell r="B416" t="str">
            <v>Boca BDTC D=1,00 m - esc.=15</v>
          </cell>
          <cell r="E416" t="str">
            <v>und</v>
          </cell>
          <cell r="F416">
            <v>1762.9</v>
          </cell>
        </row>
        <row r="417">
          <cell r="A417" t="str">
            <v>2 S 04 111 06</v>
          </cell>
          <cell r="B417" t="str">
            <v>Boca BDTC D=1,20 m - esc.=15</v>
          </cell>
          <cell r="E417" t="str">
            <v>und</v>
          </cell>
          <cell r="F417">
            <v>2564.41</v>
          </cell>
        </row>
        <row r="418">
          <cell r="A418" t="str">
            <v>2 S 04 111 07</v>
          </cell>
          <cell r="B418" t="str">
            <v>Boca BDTC D=1,50 m - esc.=15</v>
          </cell>
          <cell r="E418" t="str">
            <v>und</v>
          </cell>
          <cell r="F418">
            <v>4518.67</v>
          </cell>
        </row>
        <row r="419">
          <cell r="A419" t="str">
            <v>2 S 04 111 08</v>
          </cell>
          <cell r="B419" t="str">
            <v>Boca BDTC D=1,00 - esc.=30</v>
          </cell>
          <cell r="E419" t="str">
            <v>und</v>
          </cell>
          <cell r="F419">
            <v>1960.49</v>
          </cell>
        </row>
        <row r="420">
          <cell r="A420" t="str">
            <v>2 S 04 111 09</v>
          </cell>
          <cell r="B420" t="str">
            <v>Boca BDTC D=1,20 m - esc.=30</v>
          </cell>
          <cell r="E420" t="str">
            <v>und</v>
          </cell>
          <cell r="F420">
            <v>2854.31</v>
          </cell>
        </row>
        <row r="421">
          <cell r="A421" t="str">
            <v>2 S 04 111 10</v>
          </cell>
          <cell r="B421" t="str">
            <v>Boca BDTC D=1,50 m - esc.=30</v>
          </cell>
          <cell r="E421" t="str">
            <v>und</v>
          </cell>
          <cell r="F421">
            <v>5049.58</v>
          </cell>
        </row>
        <row r="422">
          <cell r="A422" t="str">
            <v>2 S 04 111 11</v>
          </cell>
          <cell r="B422" t="str">
            <v>Boca BDTC D=1,00 m - esc.=45</v>
          </cell>
          <cell r="E422" t="str">
            <v>und</v>
          </cell>
          <cell r="F422">
            <v>2420.2399999999998</v>
          </cell>
        </row>
        <row r="423">
          <cell r="A423" t="str">
            <v>2 S 04 111 12</v>
          </cell>
          <cell r="B423" t="str">
            <v>Boca BDTC D=1,20 m - esc.=45</v>
          </cell>
          <cell r="E423" t="str">
            <v>und</v>
          </cell>
          <cell r="F423">
            <v>3523.01</v>
          </cell>
        </row>
        <row r="424">
          <cell r="A424" t="str">
            <v>2 S 04 111 13</v>
          </cell>
          <cell r="B424" t="str">
            <v>Boca BDTC D=1,50 m - esc.=45</v>
          </cell>
          <cell r="E424" t="str">
            <v>und</v>
          </cell>
          <cell r="F424">
            <v>6248.02</v>
          </cell>
        </row>
        <row r="425">
          <cell r="A425" t="str">
            <v>2 S 04 120 01</v>
          </cell>
          <cell r="B425" t="str">
            <v>Corpo BTTC D=1,00m</v>
          </cell>
          <cell r="E425" t="str">
            <v>m</v>
          </cell>
          <cell r="F425">
            <v>1307.51</v>
          </cell>
        </row>
        <row r="426">
          <cell r="A426" t="str">
            <v>2 S 04 120 02</v>
          </cell>
          <cell r="B426" t="str">
            <v>Corpo BTTC D=1,20m</v>
          </cell>
          <cell r="E426" t="str">
            <v>m</v>
          </cell>
          <cell r="F426">
            <v>1768.82</v>
          </cell>
        </row>
        <row r="427">
          <cell r="A427" t="str">
            <v>2 S 04 120 03</v>
          </cell>
          <cell r="B427" t="str">
            <v>Corpo BTTC D=1,50m</v>
          </cell>
          <cell r="E427" t="str">
            <v>m</v>
          </cell>
          <cell r="F427">
            <v>2637.95</v>
          </cell>
        </row>
        <row r="428">
          <cell r="A428" t="str">
            <v>2 S 04 121 01</v>
          </cell>
          <cell r="B428" t="str">
            <v>Boca BTTC D=1,00m normal</v>
          </cell>
          <cell r="E428" t="str">
            <v>und</v>
          </cell>
          <cell r="F428">
            <v>2177.25</v>
          </cell>
        </row>
        <row r="429">
          <cell r="A429" t="str">
            <v>2 S 04 121 02</v>
          </cell>
          <cell r="B429" t="str">
            <v>Boca BTTC D=1,20m normal</v>
          </cell>
          <cell r="E429" t="str">
            <v>und</v>
          </cell>
          <cell r="F429">
            <v>3162.21</v>
          </cell>
        </row>
        <row r="430">
          <cell r="A430" t="str">
            <v>2 S 04 121 03</v>
          </cell>
          <cell r="B430" t="str">
            <v>Boca BTTC D=1,50m normal</v>
          </cell>
          <cell r="E430" t="str">
            <v>und</v>
          </cell>
          <cell r="F430">
            <v>5501.76</v>
          </cell>
        </row>
        <row r="431">
          <cell r="A431" t="str">
            <v>2 S 04 121 04</v>
          </cell>
          <cell r="B431" t="str">
            <v>Boca BTTC D=1,00 m - esc.=15</v>
          </cell>
          <cell r="E431" t="str">
            <v>und</v>
          </cell>
          <cell r="F431">
            <v>2268.85</v>
          </cell>
        </row>
        <row r="432">
          <cell r="A432" t="str">
            <v>2 S 04 121 05</v>
          </cell>
          <cell r="B432" t="str">
            <v>Boca BTTC D=1,20 m - esc.=15</v>
          </cell>
          <cell r="E432" t="str">
            <v>und</v>
          </cell>
          <cell r="F432">
            <v>3302.99</v>
          </cell>
        </row>
        <row r="433">
          <cell r="A433" t="str">
            <v>2 S 04 121 06</v>
          </cell>
          <cell r="B433" t="str">
            <v>Boca BTTC D=1,50 m - esc.=15</v>
          </cell>
          <cell r="E433" t="str">
            <v>und</v>
          </cell>
          <cell r="F433">
            <v>5751.61</v>
          </cell>
        </row>
        <row r="434">
          <cell r="A434" t="str">
            <v>2 S 04 121 07</v>
          </cell>
          <cell r="B434" t="str">
            <v>Boca BTTC D=1,00 m - esc.=30</v>
          </cell>
          <cell r="E434" t="str">
            <v>und</v>
          </cell>
          <cell r="F434">
            <v>2524.5500000000002</v>
          </cell>
        </row>
        <row r="435">
          <cell r="A435" t="str">
            <v>2 S 04 121 08</v>
          </cell>
          <cell r="B435" t="str">
            <v>Boca BTTC D=1,20 m - esc.=30</v>
          </cell>
          <cell r="E435" t="str">
            <v>und</v>
          </cell>
          <cell r="F435">
            <v>3674.13</v>
          </cell>
        </row>
        <row r="436">
          <cell r="A436" t="str">
            <v>2 S 04 121 09</v>
          </cell>
          <cell r="B436" t="str">
            <v>Boca BTTC D=1,50 m - esc.=30</v>
          </cell>
          <cell r="E436" t="str">
            <v>und</v>
          </cell>
          <cell r="F436">
            <v>6416.14</v>
          </cell>
        </row>
        <row r="437">
          <cell r="A437" t="str">
            <v>2 S 04 121 10</v>
          </cell>
          <cell r="B437" t="str">
            <v>Boca BTTC D=1,00 m - esc.=45</v>
          </cell>
          <cell r="E437" t="str">
            <v>und</v>
          </cell>
          <cell r="F437">
            <v>3102.83</v>
          </cell>
        </row>
        <row r="438">
          <cell r="A438" t="str">
            <v>2 S 04 121 11</v>
          </cell>
          <cell r="B438" t="str">
            <v>Boca BTTC D=1,20 m - esc.=45</v>
          </cell>
          <cell r="E438" t="str">
            <v>und</v>
          </cell>
          <cell r="F438">
            <v>4520.6400000000003</v>
          </cell>
        </row>
        <row r="439">
          <cell r="A439" t="str">
            <v>2 S 04 121 12</v>
          </cell>
          <cell r="B439" t="str">
            <v>Boca BTTC D=1,50 m - esc.=45</v>
          </cell>
          <cell r="E439" t="str">
            <v>und</v>
          </cell>
          <cell r="F439">
            <v>7937.31</v>
          </cell>
        </row>
        <row r="440">
          <cell r="A440" t="str">
            <v>2 S 04 200 01</v>
          </cell>
          <cell r="B440" t="str">
            <v>Corpo BSCC 1,50 x 1,50 m alt. 0 a 1,00 m</v>
          </cell>
          <cell r="E440" t="str">
            <v>und</v>
          </cell>
          <cell r="F440">
            <v>943.77</v>
          </cell>
        </row>
        <row r="441">
          <cell r="A441" t="str">
            <v>2 S 04 200 02</v>
          </cell>
          <cell r="B441" t="str">
            <v>Corpo BSCC 2,00 x 2,00 m alt. 0 a 1,00 m</v>
          </cell>
          <cell r="E441" t="str">
            <v>und</v>
          </cell>
          <cell r="F441">
            <v>1364.43</v>
          </cell>
        </row>
        <row r="442">
          <cell r="A442" t="str">
            <v>2 S 04 200 03</v>
          </cell>
          <cell r="B442" t="str">
            <v>Corpo BSCC 2,50 x 2,50 m alt. 0 a 1,00 m</v>
          </cell>
          <cell r="E442" t="str">
            <v>m</v>
          </cell>
          <cell r="F442">
            <v>1942.01</v>
          </cell>
        </row>
        <row r="443">
          <cell r="A443" t="str">
            <v>2 S 04 200 04</v>
          </cell>
          <cell r="B443" t="str">
            <v>Corpo BSCC 3,00 x 3,00 m alt. 0 a 1,00 m</v>
          </cell>
          <cell r="E443" t="str">
            <v>m</v>
          </cell>
          <cell r="F443">
            <v>2556.91</v>
          </cell>
        </row>
        <row r="444">
          <cell r="A444" t="str">
            <v>2 S 04 200 05</v>
          </cell>
          <cell r="B444" t="str">
            <v>Corpo BSCC 1,50 x 1,50 m alt. 1,00 a 2,50 m</v>
          </cell>
          <cell r="E444" t="str">
            <v>m</v>
          </cell>
          <cell r="F444">
            <v>854.14</v>
          </cell>
        </row>
        <row r="445">
          <cell r="A445" t="str">
            <v>2 S 04 200 06</v>
          </cell>
          <cell r="B445" t="str">
            <v>Corpo BSCC 2,00 x 2,00 m alt. 1,00 a 2,50 m</v>
          </cell>
          <cell r="E445" t="str">
            <v>m</v>
          </cell>
          <cell r="F445">
            <v>1220.78</v>
          </cell>
        </row>
        <row r="446">
          <cell r="A446" t="str">
            <v>2 S 04 200 07</v>
          </cell>
          <cell r="B446" t="str">
            <v>Corpo BSCC 2,50 x 2,50 m alt. 1,00 a 2,50 m</v>
          </cell>
          <cell r="E446" t="str">
            <v>m</v>
          </cell>
          <cell r="F446">
            <v>1836.29</v>
          </cell>
        </row>
        <row r="447">
          <cell r="A447" t="str">
            <v>2 S 04 200 08</v>
          </cell>
          <cell r="B447" t="str">
            <v>Corpo BSCC 3,00 x 3,00 m alt. 1,00 a 2,50 m</v>
          </cell>
          <cell r="E447" t="str">
            <v>m</v>
          </cell>
          <cell r="F447">
            <v>2496.2199999999998</v>
          </cell>
        </row>
        <row r="448">
          <cell r="A448" t="str">
            <v>2 S 04 200 09</v>
          </cell>
          <cell r="B448" t="str">
            <v>Corpo BSCC 1,50 x 1,50 m alt. 2,50 a 5,00 m</v>
          </cell>
          <cell r="E448" t="str">
            <v>m</v>
          </cell>
          <cell r="F448">
            <v>932.05</v>
          </cell>
        </row>
        <row r="449">
          <cell r="A449" t="str">
            <v>2 S 04 200 10</v>
          </cell>
          <cell r="B449" t="str">
            <v>Corpo BSCC 2,00 x 2,00 m alt. 2,50 a 5,00 m</v>
          </cell>
          <cell r="E449" t="str">
            <v>m</v>
          </cell>
          <cell r="F449">
            <v>1443.11</v>
          </cell>
        </row>
        <row r="450">
          <cell r="A450" t="str">
            <v>2 S 04 200 11</v>
          </cell>
          <cell r="B450" t="str">
            <v>Corpo BSCC 2,50 x 2,50 m alt. 2,50 a 5,00 m</v>
          </cell>
          <cell r="E450" t="str">
            <v>m</v>
          </cell>
          <cell r="F450">
            <v>2118.4699999999998</v>
          </cell>
        </row>
        <row r="451">
          <cell r="A451" t="str">
            <v>2 S 04 200 12</v>
          </cell>
          <cell r="B451" t="str">
            <v>Corpo BSCC 3,00 x 3,00 m alt. 2,50 a 5,00 m</v>
          </cell>
          <cell r="E451" t="str">
            <v>m</v>
          </cell>
          <cell r="F451">
            <v>3067.32</v>
          </cell>
        </row>
        <row r="452">
          <cell r="A452" t="str">
            <v>2 S 04 200 13</v>
          </cell>
          <cell r="B452" t="str">
            <v>Corpo BSCC 1,50 x 1,50 m alt. 5,00 a 7,50 m</v>
          </cell>
          <cell r="E452" t="str">
            <v>m</v>
          </cell>
          <cell r="F452">
            <v>1063.42</v>
          </cell>
        </row>
        <row r="453">
          <cell r="A453" t="str">
            <v>2 S 04 200 14</v>
          </cell>
          <cell r="B453" t="str">
            <v>Corpo BSCC 2,00 x 2,00 m alt. 5,00 a 7,50 m</v>
          </cell>
          <cell r="E453" t="str">
            <v>m</v>
          </cell>
          <cell r="F453">
            <v>1623.18</v>
          </cell>
        </row>
        <row r="454">
          <cell r="A454" t="str">
            <v>2 S 04 200 15</v>
          </cell>
          <cell r="B454" t="str">
            <v>Corpo BSCC 2,50 x 2,50 m alt. 5,00 a 7,50 m</v>
          </cell>
          <cell r="E454" t="str">
            <v>m</v>
          </cell>
          <cell r="F454">
            <v>2370.19</v>
          </cell>
        </row>
        <row r="455">
          <cell r="A455" t="str">
            <v>2 S 04 200 16</v>
          </cell>
          <cell r="B455" t="str">
            <v>Corpo BSCC 3,00 x 3,00 m alt. 5,00 a 7,50 m</v>
          </cell>
          <cell r="E455" t="str">
            <v>m</v>
          </cell>
          <cell r="F455">
            <v>3359.73</v>
          </cell>
        </row>
        <row r="456">
          <cell r="A456" t="str">
            <v>2 S 04 200 17</v>
          </cell>
          <cell r="B456" t="str">
            <v>Corpo BSCC 1,50 x 1,50 m alt. 7,50 a 10,00 m</v>
          </cell>
          <cell r="E456" t="str">
            <v>m</v>
          </cell>
          <cell r="F456">
            <v>1223.9100000000001</v>
          </cell>
        </row>
        <row r="457">
          <cell r="A457" t="str">
            <v>2 S 04 200 18</v>
          </cell>
          <cell r="B457" t="str">
            <v>Corpo BSCC 2,00 x 2,00 m alt. 7,50 a 10,00 m</v>
          </cell>
          <cell r="E457" t="str">
            <v>m</v>
          </cell>
          <cell r="F457">
            <v>1828.6</v>
          </cell>
        </row>
        <row r="458">
          <cell r="A458" t="str">
            <v>2 S 04 200 19</v>
          </cell>
          <cell r="B458" t="str">
            <v>Corpo BSCC 2,50 x 2,50 m alt. 7,50 a 10,00 m</v>
          </cell>
          <cell r="E458" t="str">
            <v>m</v>
          </cell>
          <cell r="F458">
            <v>2612.86</v>
          </cell>
        </row>
        <row r="459">
          <cell r="A459" t="str">
            <v>2 S 04 200 20</v>
          </cell>
          <cell r="B459" t="str">
            <v>Corpo BSCC 3,00 x 3,00 m alt. 7,50 a 10,00 m</v>
          </cell>
          <cell r="E459" t="str">
            <v>m</v>
          </cell>
          <cell r="F459">
            <v>3692.26</v>
          </cell>
        </row>
        <row r="460">
          <cell r="A460" t="str">
            <v>2 S 04 200 21</v>
          </cell>
          <cell r="B460" t="str">
            <v>Corpo BSCC 1,50 x 1,50 m alt. 10,00 a 12,50 m</v>
          </cell>
          <cell r="E460" t="str">
            <v>m</v>
          </cell>
          <cell r="F460">
            <v>1274.94</v>
          </cell>
        </row>
        <row r="461">
          <cell r="A461" t="str">
            <v>2 S 04 200 22</v>
          </cell>
          <cell r="B461" t="str">
            <v>Corpo BSCC 2,00 x 2,00 m alt. 10,00 a 12,50 m</v>
          </cell>
          <cell r="E461" t="str">
            <v>m</v>
          </cell>
          <cell r="F461">
            <v>1990.99</v>
          </cell>
        </row>
        <row r="462">
          <cell r="A462" t="str">
            <v>2 S 04 200 23</v>
          </cell>
          <cell r="B462" t="str">
            <v>Corpo BSCC 2,50 x 2,50 m alt. 10,00 a 12,50 m</v>
          </cell>
          <cell r="E462" t="str">
            <v>m</v>
          </cell>
          <cell r="F462">
            <v>2874.2</v>
          </cell>
        </row>
        <row r="463">
          <cell r="A463" t="str">
            <v>2 S 04 200 24</v>
          </cell>
          <cell r="B463" t="str">
            <v>Corpo BSCC 3,00 a 3,00 m alt. 10,00 a 12,50 m</v>
          </cell>
          <cell r="E463" t="str">
            <v>m</v>
          </cell>
          <cell r="F463">
            <v>4012.73</v>
          </cell>
        </row>
        <row r="464">
          <cell r="A464" t="str">
            <v>2 S 04 200 25</v>
          </cell>
          <cell r="B464" t="str">
            <v>Corpo BSCC 1,50 x 1,50 m alt. 12,50 a 15,00 m</v>
          </cell>
          <cell r="E464" t="str">
            <v>m</v>
          </cell>
          <cell r="F464">
            <v>1339.2</v>
          </cell>
        </row>
        <row r="465">
          <cell r="A465" t="str">
            <v>2 S 04 200 26</v>
          </cell>
          <cell r="B465" t="str">
            <v>Corpo BSCC 2,00 a 2,00 m alt. 12,50 a 15,00 m</v>
          </cell>
          <cell r="E465" t="str">
            <v>m</v>
          </cell>
          <cell r="F465">
            <v>2140.7800000000002</v>
          </cell>
        </row>
        <row r="466">
          <cell r="A466" t="str">
            <v>2 S 04 200 27</v>
          </cell>
          <cell r="B466" t="str">
            <v>Corpo BSCC 2,50 x 2,50 m alt. 12,50 a 15,00 m</v>
          </cell>
          <cell r="E466" t="str">
            <v>m</v>
          </cell>
          <cell r="F466">
            <v>3247.57</v>
          </cell>
        </row>
        <row r="467">
          <cell r="A467" t="str">
            <v>2 S 04 200 28</v>
          </cell>
          <cell r="B467" t="str">
            <v>Corpo BSCC 3,00 x 3,00 m alt. 12,50 a 15,00 m</v>
          </cell>
          <cell r="E467" t="str">
            <v>m</v>
          </cell>
          <cell r="F467">
            <v>4343</v>
          </cell>
        </row>
        <row r="468">
          <cell r="A468" t="str">
            <v>2 S 04 201 01</v>
          </cell>
          <cell r="B468" t="str">
            <v>Boca BSCC 1,50 x 1,50 m normal</v>
          </cell>
          <cell r="E468" t="str">
            <v>und</v>
          </cell>
          <cell r="F468">
            <v>5412.49</v>
          </cell>
        </row>
        <row r="469">
          <cell r="A469" t="str">
            <v>2 S 04 201 02</v>
          </cell>
          <cell r="B469" t="str">
            <v>Boca BSCC 2,00 x 2,00 m normal</v>
          </cell>
          <cell r="E469" t="str">
            <v>und</v>
          </cell>
          <cell r="F469">
            <v>8475.8799999999992</v>
          </cell>
        </row>
        <row r="470">
          <cell r="A470" t="str">
            <v>2 S 04 201 03</v>
          </cell>
          <cell r="B470" t="str">
            <v>Boca BSCC 2,50 x 2,50 m normal</v>
          </cell>
          <cell r="E470" t="str">
            <v>und</v>
          </cell>
          <cell r="F470">
            <v>11448.96</v>
          </cell>
        </row>
        <row r="471">
          <cell r="A471" t="str">
            <v>2 S 04 201 04</v>
          </cell>
          <cell r="B471" t="str">
            <v>Boca BSCC 3,00 x 3,00 m normal</v>
          </cell>
          <cell r="E471" t="str">
            <v>und</v>
          </cell>
          <cell r="F471">
            <v>16400.13</v>
          </cell>
        </row>
        <row r="472">
          <cell r="A472" t="str">
            <v>2 S 04 201 05</v>
          </cell>
          <cell r="B472" t="str">
            <v>Boca BSCC 1,50 x 1,50 m - esc.=15</v>
          </cell>
          <cell r="E472" t="str">
            <v>und</v>
          </cell>
          <cell r="F472">
            <v>5507.51</v>
          </cell>
        </row>
        <row r="473">
          <cell r="A473" t="str">
            <v>2 S 04 201 06</v>
          </cell>
          <cell r="B473" t="str">
            <v>Boca BSCC 2,00 x 2,00 m - esc.=15</v>
          </cell>
          <cell r="E473" t="str">
            <v>und</v>
          </cell>
          <cell r="F473">
            <v>8579.7000000000007</v>
          </cell>
        </row>
        <row r="474">
          <cell r="A474" t="str">
            <v>2 S 04 201 07</v>
          </cell>
          <cell r="B474" t="str">
            <v>Boca BSCC 2,50 x 2,50 m - esc.=15</v>
          </cell>
          <cell r="E474" t="str">
            <v>und</v>
          </cell>
          <cell r="F474">
            <v>12065.22</v>
          </cell>
        </row>
        <row r="475">
          <cell r="A475" t="str">
            <v>2 S 04 201 08</v>
          </cell>
          <cell r="B475" t="str">
            <v>Boca BSCC 3,00 x 3,00 m - esc.=15</v>
          </cell>
          <cell r="E475" t="str">
            <v>und</v>
          </cell>
          <cell r="F475">
            <v>17191.55</v>
          </cell>
        </row>
        <row r="476">
          <cell r="A476" t="str">
            <v>2 S 04 201 09</v>
          </cell>
          <cell r="B476" t="str">
            <v>Boca BSCC 1,50 x 1,50 m - esc.=30</v>
          </cell>
          <cell r="E476" t="str">
            <v>und</v>
          </cell>
          <cell r="F476">
            <v>6004.52</v>
          </cell>
        </row>
        <row r="477">
          <cell r="A477" t="str">
            <v>2 S 04 201 10</v>
          </cell>
          <cell r="B477" t="str">
            <v>Boca BSCC 2,00 x 2,00 m - esc.=30</v>
          </cell>
          <cell r="E477" t="str">
            <v>und</v>
          </cell>
          <cell r="F477">
            <v>9336.23</v>
          </cell>
        </row>
        <row r="478">
          <cell r="A478" t="str">
            <v>2 S 04 201 11</v>
          </cell>
          <cell r="B478" t="str">
            <v>Boca BSCC 2,50 x 2,50 m - esc.=30</v>
          </cell>
          <cell r="E478" t="str">
            <v>und</v>
          </cell>
          <cell r="F478">
            <v>13432.34</v>
          </cell>
        </row>
        <row r="479">
          <cell r="A479" t="str">
            <v>2 S 04 201 12</v>
          </cell>
          <cell r="B479" t="str">
            <v>Boca BSCC 3,00 x 3,00 m =esc.=30</v>
          </cell>
          <cell r="E479" t="str">
            <v>und</v>
          </cell>
          <cell r="F479">
            <v>18960.41</v>
          </cell>
        </row>
        <row r="480">
          <cell r="A480" t="str">
            <v>2 S 04 201 13</v>
          </cell>
          <cell r="B480" t="str">
            <v>Boca BSCC 1,50 x 1,50 m - esc.=45</v>
          </cell>
          <cell r="E480" t="str">
            <v>und</v>
          </cell>
          <cell r="F480">
            <v>7470.4</v>
          </cell>
        </row>
        <row r="481">
          <cell r="A481" t="str">
            <v>2 S 04 201 14</v>
          </cell>
          <cell r="B481" t="str">
            <v>Boca BSCC 2,00 x 2,00 m - esc.=45</v>
          </cell>
          <cell r="E481" t="str">
            <v>und</v>
          </cell>
          <cell r="F481">
            <v>11996.21</v>
          </cell>
        </row>
        <row r="482">
          <cell r="A482" t="str">
            <v>2 S 04 201 15</v>
          </cell>
          <cell r="B482" t="str">
            <v>Boca BSCC 2,50 x 2,50 m - esc.=45</v>
          </cell>
          <cell r="E482" t="str">
            <v>und</v>
          </cell>
          <cell r="F482">
            <v>17013.89</v>
          </cell>
        </row>
        <row r="483">
          <cell r="A483" t="str">
            <v>2 S 04 201 16</v>
          </cell>
          <cell r="B483" t="str">
            <v>Boca BSCC 3,00 x 3,00 m - esc.=45</v>
          </cell>
          <cell r="E483" t="str">
            <v>und</v>
          </cell>
          <cell r="F483">
            <v>23924.55</v>
          </cell>
        </row>
        <row r="484">
          <cell r="A484" t="str">
            <v>2 S 04 210 01</v>
          </cell>
          <cell r="B484" t="str">
            <v>Corpo BDCC 1,50 x 1,50 m alt. 0 a 1,00 m</v>
          </cell>
          <cell r="E484" t="str">
            <v>m</v>
          </cell>
          <cell r="F484">
            <v>1647.9</v>
          </cell>
        </row>
        <row r="485">
          <cell r="A485" t="str">
            <v>2 S 04 210 02</v>
          </cell>
          <cell r="B485" t="str">
            <v>Corpo BDCC 2,00 x 2,00 m alt. 0 a 1,00 m</v>
          </cell>
          <cell r="E485" t="str">
            <v>m</v>
          </cell>
          <cell r="F485">
            <v>2391.0500000000002</v>
          </cell>
        </row>
        <row r="486">
          <cell r="A486" t="str">
            <v>2 S 04 210 03</v>
          </cell>
          <cell r="B486" t="str">
            <v>Corpo BDCC 2,50 x 2,50 m alt. 0 a 1,00 m</v>
          </cell>
          <cell r="E486" t="str">
            <v>m</v>
          </cell>
          <cell r="F486">
            <v>3013.05</v>
          </cell>
        </row>
        <row r="487">
          <cell r="A487" t="str">
            <v>2 S 04 210 04</v>
          </cell>
          <cell r="B487" t="str">
            <v>Corpo BDCC 3,00 x 3,00 m alt. 0 a 1,00</v>
          </cell>
          <cell r="E487" t="str">
            <v>m</v>
          </cell>
          <cell r="F487">
            <v>4144.82</v>
          </cell>
        </row>
        <row r="488">
          <cell r="A488" t="str">
            <v>2 S 04 210 05</v>
          </cell>
          <cell r="B488" t="str">
            <v>Corpo BDCC 1,50 x 1,50 m alt. 1,00 a 2,50 m</v>
          </cell>
          <cell r="E488" t="str">
            <v>m</v>
          </cell>
          <cell r="F488">
            <v>1450.24</v>
          </cell>
        </row>
        <row r="489">
          <cell r="A489" t="str">
            <v>2 S 04 210 06</v>
          </cell>
          <cell r="B489" t="str">
            <v>Corpo BDCC 2,00 x 2,00 m alt. 1,00 a 2,50 m</v>
          </cell>
          <cell r="E489" t="str">
            <v>m</v>
          </cell>
          <cell r="F489">
            <v>2123.17</v>
          </cell>
        </row>
        <row r="490">
          <cell r="A490" t="str">
            <v>2 S 04 210 07</v>
          </cell>
          <cell r="B490" t="str">
            <v>Corpo BDCC 2,50 x 2,50 m alt. 1,00 a 2,50 m</v>
          </cell>
          <cell r="E490" t="str">
            <v>m</v>
          </cell>
          <cell r="F490">
            <v>2864.59</v>
          </cell>
        </row>
        <row r="491">
          <cell r="A491" t="str">
            <v>2 S 04 210 08</v>
          </cell>
          <cell r="B491" t="str">
            <v>Corpo BDCC 3,00 x 3,00 m alt. 1,00 a 2,50 m</v>
          </cell>
          <cell r="E491" t="str">
            <v>m</v>
          </cell>
          <cell r="F491">
            <v>3930.89</v>
          </cell>
        </row>
        <row r="492">
          <cell r="A492" t="str">
            <v>2 S 04 210 09</v>
          </cell>
          <cell r="B492" t="str">
            <v>Corpo BDCC 1,50 x 1,50 m alt. 2,50 a 5,00 m</v>
          </cell>
          <cell r="E492" t="str">
            <v>m</v>
          </cell>
          <cell r="F492">
            <v>1546.34</v>
          </cell>
        </row>
        <row r="493">
          <cell r="A493" t="str">
            <v>2 S 04 210 10</v>
          </cell>
          <cell r="B493" t="str">
            <v>Corpo BDCC 2,00 x 2,00 m alt. 2,50 a 5,00 m</v>
          </cell>
          <cell r="E493" t="str">
            <v>m</v>
          </cell>
          <cell r="F493">
            <v>2407.67</v>
          </cell>
        </row>
        <row r="494">
          <cell r="A494" t="str">
            <v>2 S 04 210 11</v>
          </cell>
          <cell r="B494" t="str">
            <v>Corpo BDCC 2,50 x 2,50 m alt. 2,50 a 5,00 m</v>
          </cell>
          <cell r="E494" t="str">
            <v>m</v>
          </cell>
          <cell r="F494">
            <v>3344.94</v>
          </cell>
        </row>
        <row r="495">
          <cell r="A495" t="str">
            <v>2 S 04 210 12</v>
          </cell>
          <cell r="B495" t="str">
            <v>Corpo BDCC 3,00 x 3,00 m alt. 2,50 a 5,00 m</v>
          </cell>
          <cell r="E495" t="str">
            <v>m</v>
          </cell>
          <cell r="F495">
            <v>4362.68</v>
          </cell>
        </row>
        <row r="496">
          <cell r="A496" t="str">
            <v>2 S 04 210 13</v>
          </cell>
          <cell r="B496" t="str">
            <v>Corpo BDCC 1,50 x 1,50 m alt. 5,00 a 7,50 m</v>
          </cell>
          <cell r="E496" t="str">
            <v>m</v>
          </cell>
          <cell r="F496">
            <v>1760.86</v>
          </cell>
        </row>
        <row r="497">
          <cell r="A497" t="str">
            <v>2 S 04 210 14</v>
          </cell>
          <cell r="B497" t="str">
            <v>Corpo BDCC 2,00 a 2,00 m alt. 5,00 a 7,50 m</v>
          </cell>
          <cell r="E497" t="str">
            <v>m</v>
          </cell>
          <cell r="F497">
            <v>2780.87</v>
          </cell>
        </row>
        <row r="498">
          <cell r="A498" t="str">
            <v>2 S 04 210 15</v>
          </cell>
          <cell r="B498" t="str">
            <v>Corpo BDCC 2,50 x 2,50 m alt. 5,00 a 7,50 m</v>
          </cell>
          <cell r="E498" t="str">
            <v>m</v>
          </cell>
          <cell r="F498">
            <v>3808.73</v>
          </cell>
        </row>
        <row r="499">
          <cell r="A499" t="str">
            <v>2 S 04 210 16</v>
          </cell>
          <cell r="B499" t="str">
            <v>Corpo BDCC 3,00 x 3,00 m alt. 5,00 a 7,50 m</v>
          </cell>
          <cell r="E499" t="str">
            <v>m</v>
          </cell>
          <cell r="F499">
            <v>5214.3500000000004</v>
          </cell>
        </row>
        <row r="500">
          <cell r="A500" t="str">
            <v>2 S 04 210 17</v>
          </cell>
          <cell r="B500" t="str">
            <v>Corpo BDCC 1,50 x 1,50 m alt. 7,50 a 10,00 m</v>
          </cell>
          <cell r="E500" t="str">
            <v>m</v>
          </cell>
          <cell r="F500">
            <v>1941.68</v>
          </cell>
        </row>
        <row r="501">
          <cell r="A501" t="str">
            <v>2 S 04 210 18</v>
          </cell>
          <cell r="B501" t="str">
            <v>Corpo BDCC 2,00 x 2,00 m alt. 7,50 a 10,00 m</v>
          </cell>
          <cell r="E501" t="str">
            <v>m</v>
          </cell>
          <cell r="F501">
            <v>3195.72</v>
          </cell>
        </row>
        <row r="502">
          <cell r="A502" t="str">
            <v>2 S 04 210 19</v>
          </cell>
          <cell r="B502" t="str">
            <v>Corpo BDCC 2,50 x 2,50 m alt. 7,50 a 10,00 m</v>
          </cell>
          <cell r="E502" t="str">
            <v>m</v>
          </cell>
          <cell r="F502">
            <v>4089.68</v>
          </cell>
        </row>
        <row r="503">
          <cell r="A503" t="str">
            <v>2 S 04 210 20</v>
          </cell>
          <cell r="B503" t="str">
            <v>Corpo BDCC 3,00 x 3,00 m alt. 7,50 a 10,00 m</v>
          </cell>
          <cell r="E503" t="str">
            <v>m</v>
          </cell>
          <cell r="F503">
            <v>5832.59</v>
          </cell>
        </row>
        <row r="504">
          <cell r="A504" t="str">
            <v>2 S 04 210 21</v>
          </cell>
          <cell r="B504" t="str">
            <v>Corpo BDCC 1,50 x 1,50 m alt. 10,00 a 12,50 m</v>
          </cell>
          <cell r="E504" t="str">
            <v>m</v>
          </cell>
          <cell r="F504">
            <v>2186.4499999999998</v>
          </cell>
        </row>
        <row r="505">
          <cell r="A505" t="str">
            <v>2 S 04 210 22</v>
          </cell>
          <cell r="B505" t="str">
            <v>Corpo BDCC 2,00 x 2,00 m alt. 10,00 a 12,50 m</v>
          </cell>
          <cell r="E505" t="str">
            <v>m</v>
          </cell>
          <cell r="F505">
            <v>3493.64</v>
          </cell>
        </row>
        <row r="506">
          <cell r="A506" t="str">
            <v>2 S 04 210 23</v>
          </cell>
          <cell r="B506" t="str">
            <v>Corpo BDCC 2,50 x 2,50 m alt. 10,00 a 12,50 m</v>
          </cell>
          <cell r="E506" t="str">
            <v>m</v>
          </cell>
          <cell r="F506">
            <v>4625.7</v>
          </cell>
        </row>
        <row r="507">
          <cell r="A507" t="str">
            <v>2 S 04 210 24</v>
          </cell>
          <cell r="B507" t="str">
            <v>Corpo BDCC 3,00 x 3,00 m alt. 10,00 a 12,50 m</v>
          </cell>
          <cell r="E507" t="str">
            <v>m</v>
          </cell>
          <cell r="F507">
            <v>6528.06</v>
          </cell>
        </row>
        <row r="508">
          <cell r="A508" t="str">
            <v>2 S 04 210 25</v>
          </cell>
          <cell r="B508" t="str">
            <v>Corpo BDCC 1,50 x 1,50 m alt. 12,50 a 15,00 m</v>
          </cell>
          <cell r="E508" t="str">
            <v>m</v>
          </cell>
          <cell r="F508">
            <v>2329.8000000000002</v>
          </cell>
        </row>
        <row r="509">
          <cell r="A509" t="str">
            <v>2 S 04 210 26</v>
          </cell>
          <cell r="B509" t="str">
            <v>Corpo BDCC 2,00 x 2,00 m alt. 12,50 a 15,00 m</v>
          </cell>
          <cell r="E509" t="str">
            <v>m</v>
          </cell>
          <cell r="F509">
            <v>3582.84</v>
          </cell>
        </row>
        <row r="510">
          <cell r="A510" t="str">
            <v>2 S 04 210 27</v>
          </cell>
          <cell r="B510" t="str">
            <v>Corpo BDCC 2,50 x 2,50 m alt. 12,50 a 15,00 m</v>
          </cell>
          <cell r="E510" t="str">
            <v>m</v>
          </cell>
          <cell r="F510">
            <v>5058.41</v>
          </cell>
        </row>
        <row r="511">
          <cell r="A511" t="str">
            <v>2 S 04 210 28</v>
          </cell>
          <cell r="B511" t="str">
            <v>Corpo BDCC 3,00 x 3,00 m alt. 12,50 a 15,00 m</v>
          </cell>
          <cell r="E511" t="str">
            <v>m</v>
          </cell>
          <cell r="F511">
            <v>6511.08</v>
          </cell>
        </row>
        <row r="512">
          <cell r="A512" t="str">
            <v>2 S 04 211 01</v>
          </cell>
          <cell r="B512" t="str">
            <v>Boca BDCC 1,50 x 1,50 m normal</v>
          </cell>
          <cell r="E512" t="str">
            <v>und</v>
          </cell>
          <cell r="F512">
            <v>6291.38</v>
          </cell>
        </row>
        <row r="513">
          <cell r="A513" t="str">
            <v>2 S 04 211 02</v>
          </cell>
          <cell r="B513" t="str">
            <v>Boca BDCC 2,00 x 2,00 m normal</v>
          </cell>
          <cell r="E513" t="str">
            <v>und</v>
          </cell>
          <cell r="F513">
            <v>9830.24</v>
          </cell>
        </row>
        <row r="514">
          <cell r="A514" t="str">
            <v>2 S 04 211 03</v>
          </cell>
          <cell r="B514" t="str">
            <v>Boca BDCC 2,50 x 2,50 m normal</v>
          </cell>
          <cell r="E514" t="str">
            <v>und</v>
          </cell>
          <cell r="F514">
            <v>13824.95</v>
          </cell>
        </row>
        <row r="515">
          <cell r="A515" t="str">
            <v>2 S 04 211 04</v>
          </cell>
          <cell r="B515" t="str">
            <v>Boca BDCC 3,00 x 3,00 m normal</v>
          </cell>
          <cell r="E515" t="str">
            <v>und</v>
          </cell>
          <cell r="F515">
            <v>20105.54</v>
          </cell>
        </row>
        <row r="516">
          <cell r="A516" t="str">
            <v>2 S 04 211 05</v>
          </cell>
          <cell r="B516" t="str">
            <v>Boca BDCC 1,50 x 1,50 m esc.=15</v>
          </cell>
          <cell r="E516" t="str">
            <v>und</v>
          </cell>
          <cell r="F516">
            <v>6905.86</v>
          </cell>
        </row>
        <row r="517">
          <cell r="A517" t="str">
            <v>2 S 04 211 06</v>
          </cell>
          <cell r="B517" t="str">
            <v>Boca BDCC 2,00 x 2,00 m esc=15</v>
          </cell>
          <cell r="E517" t="str">
            <v>und</v>
          </cell>
          <cell r="F517">
            <v>10814.78</v>
          </cell>
        </row>
        <row r="518">
          <cell r="A518" t="str">
            <v>2 S 04 211 07</v>
          </cell>
          <cell r="B518" t="str">
            <v>Boca BDCC 2,50 x 2,50 m esc=15</v>
          </cell>
          <cell r="E518" t="str">
            <v>und</v>
          </cell>
          <cell r="F518">
            <v>14896.79</v>
          </cell>
        </row>
        <row r="519">
          <cell r="A519" t="str">
            <v>2 S 04 211 08</v>
          </cell>
          <cell r="B519" t="str">
            <v>Boca BDCC 3,00 x 3,00 m esc=15</v>
          </cell>
          <cell r="E519" t="str">
            <v>und</v>
          </cell>
          <cell r="F519">
            <v>21578.83</v>
          </cell>
        </row>
        <row r="520">
          <cell r="A520" t="str">
            <v>2 S 04 211 09</v>
          </cell>
          <cell r="B520" t="str">
            <v>Boca BDCC 1,50 x 1,50 m - esc.=30</v>
          </cell>
          <cell r="E520" t="str">
            <v>und</v>
          </cell>
          <cell r="F520">
            <v>7125.6</v>
          </cell>
        </row>
        <row r="521">
          <cell r="A521" t="str">
            <v>2 S 04 211 10</v>
          </cell>
          <cell r="B521" t="str">
            <v>Boca BDCC 2,00 x 2,00 m esc=30</v>
          </cell>
          <cell r="E521" t="str">
            <v>und</v>
          </cell>
          <cell r="F521">
            <v>11637.63</v>
          </cell>
        </row>
        <row r="522">
          <cell r="A522" t="str">
            <v>2 S 04 211 11</v>
          </cell>
          <cell r="B522" t="str">
            <v>Boca BDCC 2,50 x 2,50 m esc.=30</v>
          </cell>
          <cell r="E522" t="str">
            <v>und</v>
          </cell>
          <cell r="F522">
            <v>15837.81</v>
          </cell>
        </row>
        <row r="523">
          <cell r="A523" t="str">
            <v>2 S 04 211 12</v>
          </cell>
          <cell r="B523" t="str">
            <v>Boca BDCC 3,00 x 3,00 m esc=30</v>
          </cell>
          <cell r="E523" t="str">
            <v>und</v>
          </cell>
          <cell r="F523">
            <v>24495.89</v>
          </cell>
        </row>
        <row r="524">
          <cell r="A524" t="str">
            <v>2 S 04 211 13</v>
          </cell>
          <cell r="B524" t="str">
            <v>Boca BDCC 1,50 x 1,50 m esc=45</v>
          </cell>
          <cell r="E524" t="str">
            <v>und</v>
          </cell>
          <cell r="F524">
            <v>9276.3700000000008</v>
          </cell>
        </row>
        <row r="525">
          <cell r="A525" t="str">
            <v>2 S 04 211 14</v>
          </cell>
          <cell r="B525" t="str">
            <v>Boca BDCC 2,00 x 2,00 m esc=45</v>
          </cell>
          <cell r="E525" t="str">
            <v>und</v>
          </cell>
          <cell r="F525">
            <v>14818.75</v>
          </cell>
        </row>
        <row r="526">
          <cell r="A526" t="str">
            <v>2 S 04 211 15</v>
          </cell>
          <cell r="B526" t="str">
            <v>Boca BDCC 2,50 x 2,50 m esc=45</v>
          </cell>
          <cell r="E526" t="str">
            <v>und</v>
          </cell>
          <cell r="F526">
            <v>21354.27</v>
          </cell>
        </row>
        <row r="527">
          <cell r="A527" t="str">
            <v>2 S 04 211 16</v>
          </cell>
          <cell r="B527" t="str">
            <v>Boca BDCC 3,00x3,00m - esc=45</v>
          </cell>
          <cell r="E527" t="str">
            <v>und</v>
          </cell>
          <cell r="F527">
            <v>31015.02</v>
          </cell>
        </row>
        <row r="528">
          <cell r="A528" t="str">
            <v>2 S 04 220 01</v>
          </cell>
          <cell r="B528" t="str">
            <v>Corpo BTCC 1,50 x 1,50 m alt. 0 a 1,00 m</v>
          </cell>
          <cell r="E528" t="str">
            <v>m</v>
          </cell>
          <cell r="F528">
            <v>2285.0500000000002</v>
          </cell>
        </row>
        <row r="529">
          <cell r="A529" t="str">
            <v>2 S 04 220 02</v>
          </cell>
          <cell r="B529" t="str">
            <v>Corpo BTCC 2,00 x 2,00 m alt. 0 a 1,00 m</v>
          </cell>
          <cell r="E529" t="str">
            <v>m</v>
          </cell>
          <cell r="F529">
            <v>3317.75</v>
          </cell>
        </row>
        <row r="530">
          <cell r="A530" t="str">
            <v>2 S 04 220 03</v>
          </cell>
          <cell r="B530" t="str">
            <v>Corpo BTCC 2,50 x 2,50 m alt. 0 a 1,00 m</v>
          </cell>
          <cell r="E530" t="str">
            <v>m</v>
          </cell>
          <cell r="F530">
            <v>4495.51</v>
          </cell>
        </row>
        <row r="531">
          <cell r="A531" t="str">
            <v>2 S 04 220 04</v>
          </cell>
          <cell r="B531" t="str">
            <v>Corpo BTCC 3,00 x 3,00 m alt. 0 a 1,00 m</v>
          </cell>
          <cell r="E531" t="str">
            <v>m</v>
          </cell>
          <cell r="F531">
            <v>5790.65</v>
          </cell>
        </row>
        <row r="532">
          <cell r="A532" t="str">
            <v>2 S 04 220 05</v>
          </cell>
          <cell r="B532" t="str">
            <v>Corpo BTCC 1,50 x 1,50 m alt. 1,00 a 2,50 m</v>
          </cell>
          <cell r="E532" t="str">
            <v>m</v>
          </cell>
          <cell r="F532">
            <v>2064.02</v>
          </cell>
        </row>
        <row r="533">
          <cell r="A533" t="str">
            <v>2 S 04 220 06</v>
          </cell>
          <cell r="B533" t="str">
            <v>Corpo BTCC 2,00 x 2,00 m alt. 1,00 a 2,50 m</v>
          </cell>
          <cell r="E533" t="str">
            <v>m</v>
          </cell>
          <cell r="F533">
            <v>3001.34</v>
          </cell>
        </row>
        <row r="534">
          <cell r="A534" t="str">
            <v>2 S 04 220 07</v>
          </cell>
          <cell r="B534" t="str">
            <v>Corpo BTCC 2,50 a 2,50 m alt. 1,00 a 2,50 m</v>
          </cell>
          <cell r="E534" t="str">
            <v>m</v>
          </cell>
          <cell r="F534">
            <v>3986.11</v>
          </cell>
        </row>
        <row r="535">
          <cell r="A535" t="str">
            <v>2 S 04 220 08</v>
          </cell>
          <cell r="B535" t="str">
            <v>Corpo BTCC 3,00 x 3,00 m alt. 1,00 a 2,50 m</v>
          </cell>
          <cell r="E535" t="str">
            <v>m</v>
          </cell>
          <cell r="F535">
            <v>5483.12</v>
          </cell>
        </row>
        <row r="536">
          <cell r="A536" t="str">
            <v>2 S 04 220 09</v>
          </cell>
          <cell r="B536" t="str">
            <v>Corpo BTCC 1,50 x 1,50 m alt. 2,50 a 5,00 m</v>
          </cell>
          <cell r="E536" t="str">
            <v>m</v>
          </cell>
          <cell r="F536">
            <v>2241.81</v>
          </cell>
        </row>
        <row r="537">
          <cell r="A537" t="str">
            <v>2 S 04 220 10</v>
          </cell>
          <cell r="B537" t="str">
            <v>Corpo BTCC 2,00 x 2,00 m alt. 2,50 a 5,00 m</v>
          </cell>
          <cell r="E537" t="str">
            <v>m</v>
          </cell>
          <cell r="F537">
            <v>3436.82</v>
          </cell>
        </row>
        <row r="538">
          <cell r="A538" t="str">
            <v>2 S 04 220 11</v>
          </cell>
          <cell r="B538" t="str">
            <v>Corpo BTCC 2,50 x 2,50 m alt. 2,50 a 5,00 m</v>
          </cell>
          <cell r="E538" t="str">
            <v>m</v>
          </cell>
          <cell r="F538">
            <v>4677.1400000000003</v>
          </cell>
        </row>
        <row r="539">
          <cell r="A539" t="str">
            <v>2 S 04 220 12</v>
          </cell>
          <cell r="B539" t="str">
            <v>Corpo BTCC 3,00 x 3,00 m alt. 2,50 a 5,00 m</v>
          </cell>
          <cell r="E539" t="str">
            <v>m</v>
          </cell>
          <cell r="F539">
            <v>6400.28</v>
          </cell>
        </row>
        <row r="540">
          <cell r="A540" t="str">
            <v>2 S 04 220 13</v>
          </cell>
          <cell r="B540" t="str">
            <v>Corpo BTCC 1,50 x 1,50 m alt. 5,00 a 7,50 m</v>
          </cell>
          <cell r="E540" t="str">
            <v>m</v>
          </cell>
          <cell r="F540">
            <v>2418.8000000000002</v>
          </cell>
        </row>
        <row r="541">
          <cell r="A541" t="str">
            <v>2 S 04 220 14</v>
          </cell>
          <cell r="B541" t="str">
            <v>Corpo BTCC 2,00 x 2,00 m alt. 5,00 a 7,50 m</v>
          </cell>
          <cell r="E541" t="str">
            <v>m</v>
          </cell>
          <cell r="F541">
            <v>3859.22</v>
          </cell>
        </row>
        <row r="542">
          <cell r="A542" t="str">
            <v>2 S 04 220 15</v>
          </cell>
          <cell r="B542" t="str">
            <v>Corpo BTCC 2,50 x 2,50 m alt. 5,00 a 7,50 m</v>
          </cell>
          <cell r="E542" t="str">
            <v>m</v>
          </cell>
          <cell r="F542">
            <v>5308.57</v>
          </cell>
        </row>
        <row r="543">
          <cell r="A543" t="str">
            <v>2 S 04 220 16</v>
          </cell>
          <cell r="B543" t="str">
            <v>Corpo BTCC 3,00 x 3,00 m alt. 5,00 a 7,50 m</v>
          </cell>
          <cell r="E543" t="str">
            <v>m</v>
          </cell>
          <cell r="F543">
            <v>7191.27</v>
          </cell>
        </row>
        <row r="544">
          <cell r="A544" t="str">
            <v>2 S 04 220 17</v>
          </cell>
          <cell r="B544" t="str">
            <v>Corpo BTCC 1,50 x 1,50 m alt. 7,50 a 10,00 m</v>
          </cell>
          <cell r="E544" t="str">
            <v>m</v>
          </cell>
          <cell r="F544">
            <v>2696.62</v>
          </cell>
        </row>
        <row r="545">
          <cell r="A545" t="str">
            <v>2 S 04 220 18</v>
          </cell>
          <cell r="B545" t="str">
            <v>Corpo BTCC 2,00 x 2,00 m alt. 7,50 m a 10,00 m</v>
          </cell>
          <cell r="E545" t="str">
            <v>m</v>
          </cell>
          <cell r="F545">
            <v>4355.76</v>
          </cell>
        </row>
        <row r="546">
          <cell r="A546" t="str">
            <v>2 S 04 220 19</v>
          </cell>
          <cell r="B546" t="str">
            <v>Corpo BTCC 2,50 x 2,50 m alt. 7,50 a 10,00 m</v>
          </cell>
          <cell r="E546" t="str">
            <v>m</v>
          </cell>
          <cell r="F546">
            <v>6040.14</v>
          </cell>
        </row>
        <row r="547">
          <cell r="A547" t="str">
            <v>2 S 04 220 20</v>
          </cell>
          <cell r="B547" t="str">
            <v>Corpo BTCC 3,00 x 3,00 m alt 7,50 a 10,00 m</v>
          </cell>
          <cell r="E547" t="str">
            <v>m</v>
          </cell>
          <cell r="F547">
            <v>8083.17</v>
          </cell>
        </row>
        <row r="548">
          <cell r="A548" t="str">
            <v>2 S 04 220 21</v>
          </cell>
          <cell r="B548" t="str">
            <v>Corpo BTCC 1,50 x 1,50 m alt. 10,00 a 12,50 m</v>
          </cell>
          <cell r="E548" t="str">
            <v>m</v>
          </cell>
          <cell r="F548">
            <v>3190.53</v>
          </cell>
        </row>
        <row r="549">
          <cell r="A549" t="str">
            <v>2 S 04 220 22</v>
          </cell>
          <cell r="B549" t="str">
            <v>Corpo BTCC 2,00 x 2,00 m alt. 10,00 a 12,50 m</v>
          </cell>
          <cell r="E549" t="str">
            <v>m</v>
          </cell>
          <cell r="F549">
            <v>4747.88</v>
          </cell>
        </row>
        <row r="550">
          <cell r="A550" t="str">
            <v>2 S 04 220 23</v>
          </cell>
          <cell r="B550" t="str">
            <v>Corpo BTCC 2,50 x 2,50 m alt. 10,00 a 12,50 m</v>
          </cell>
          <cell r="E550" t="str">
            <v>m</v>
          </cell>
          <cell r="F550">
            <v>6343.05</v>
          </cell>
        </row>
        <row r="551">
          <cell r="A551" t="str">
            <v>2 S 04 220 24</v>
          </cell>
          <cell r="B551" t="str">
            <v>Corpo BTCC 3,00 x 3,00 m alt. 10,00 a 12,50 m</v>
          </cell>
          <cell r="E551" t="str">
            <v>m</v>
          </cell>
          <cell r="F551">
            <v>8637.1299999999992</v>
          </cell>
        </row>
        <row r="552">
          <cell r="A552" t="str">
            <v>2 S 04 220 25</v>
          </cell>
          <cell r="B552" t="str">
            <v>Corpo BTCC 1,50 x 1,50 m alt. 12,50 a 15,00 m</v>
          </cell>
          <cell r="E552" t="str">
            <v>m</v>
          </cell>
          <cell r="F552">
            <v>3243.5</v>
          </cell>
        </row>
        <row r="553">
          <cell r="A553" t="str">
            <v>2 S 04 220 26</v>
          </cell>
          <cell r="B553" t="str">
            <v>Corpo BTCC 2,00 x 2,00 m alt. 12,50 a 15,00 m</v>
          </cell>
          <cell r="E553" t="str">
            <v>m</v>
          </cell>
          <cell r="F553">
            <v>5075.12</v>
          </cell>
        </row>
        <row r="554">
          <cell r="A554" t="str">
            <v>2 S 04 220 27</v>
          </cell>
          <cell r="B554" t="str">
            <v>Corpo BTCC 2,50 x 2,50 m alt. 12,50 a 15,00 m</v>
          </cell>
          <cell r="E554" t="str">
            <v>m</v>
          </cell>
          <cell r="F554">
            <v>6803.35</v>
          </cell>
        </row>
        <row r="555">
          <cell r="A555" t="str">
            <v>2 S 04 220 28</v>
          </cell>
          <cell r="B555" t="str">
            <v>Corpo BTCC 3,00 x 3,00 m alt. 12,50 a 15,00 m</v>
          </cell>
          <cell r="E555" t="str">
            <v>m</v>
          </cell>
          <cell r="F555">
            <v>9379.32</v>
          </cell>
        </row>
        <row r="556">
          <cell r="A556" t="str">
            <v>2 S 04 221 01</v>
          </cell>
          <cell r="B556" t="str">
            <v>Boca BTCC 1,50 x 1,50 m normal</v>
          </cell>
          <cell r="E556" t="str">
            <v>und</v>
          </cell>
          <cell r="F556">
            <v>7797.68</v>
          </cell>
        </row>
        <row r="557">
          <cell r="A557" t="str">
            <v>2 S 04 221 02</v>
          </cell>
          <cell r="B557" t="str">
            <v>Boca BTCC 2,00 x 2,00 m normal</v>
          </cell>
          <cell r="E557" t="str">
            <v>und</v>
          </cell>
          <cell r="F557">
            <v>11925.54</v>
          </cell>
        </row>
        <row r="558">
          <cell r="A558" t="str">
            <v>2 S 04 221 03</v>
          </cell>
          <cell r="B558" t="str">
            <v>Boca BTCC 2,50 x 2,50 m normal</v>
          </cell>
          <cell r="E558" t="str">
            <v>und</v>
          </cell>
          <cell r="F558">
            <v>16899.830000000002</v>
          </cell>
        </row>
        <row r="559">
          <cell r="A559" t="str">
            <v>2 S 04 221 04</v>
          </cell>
          <cell r="B559" t="str">
            <v>Boca BTCC 3,00 x 3,00 m normal</v>
          </cell>
          <cell r="E559" t="str">
            <v>und</v>
          </cell>
          <cell r="F559">
            <v>23995.86</v>
          </cell>
        </row>
        <row r="560">
          <cell r="A560" t="str">
            <v>2 S 04 221 05</v>
          </cell>
          <cell r="B560" t="str">
            <v>Boca BTCC 1,50 x 1,50 m esc=15</v>
          </cell>
          <cell r="E560" t="str">
            <v>und</v>
          </cell>
          <cell r="F560">
            <v>8445.08</v>
          </cell>
        </row>
        <row r="561">
          <cell r="A561" t="str">
            <v>2 S 04 221 06</v>
          </cell>
          <cell r="B561" t="str">
            <v>Boca BTCC 2,00 x 2,00 m esc=15</v>
          </cell>
          <cell r="E561" t="str">
            <v>und</v>
          </cell>
          <cell r="F561">
            <v>12824.04</v>
          </cell>
        </row>
        <row r="562">
          <cell r="A562" t="str">
            <v>2 S 04 221 07</v>
          </cell>
          <cell r="B562" t="str">
            <v>Boca BTCC 2,50 x 2,50 m esc=15</v>
          </cell>
          <cell r="E562" t="str">
            <v>und</v>
          </cell>
          <cell r="F562">
            <v>18228.060000000001</v>
          </cell>
        </row>
        <row r="563">
          <cell r="A563" t="str">
            <v>2 S 04 221 08</v>
          </cell>
          <cell r="B563" t="str">
            <v>Boca BTCC 3,00 x 3,00 m esc=15</v>
          </cell>
          <cell r="E563" t="str">
            <v>und</v>
          </cell>
          <cell r="F563">
            <v>23361.34</v>
          </cell>
        </row>
        <row r="564">
          <cell r="A564" t="str">
            <v>2 S 04 221 09</v>
          </cell>
          <cell r="B564" t="str">
            <v>Boca BTCC 1,50 x 1,50 m esc=30</v>
          </cell>
          <cell r="E564" t="str">
            <v>und</v>
          </cell>
          <cell r="F564">
            <v>8856.08</v>
          </cell>
        </row>
        <row r="565">
          <cell r="A565" t="str">
            <v>2 S 04 221 10</v>
          </cell>
          <cell r="B565" t="str">
            <v>Boca BTCC 2,00 x 2,00 m exc.=30</v>
          </cell>
          <cell r="E565" t="str">
            <v>und</v>
          </cell>
          <cell r="F565">
            <v>14169.67</v>
          </cell>
        </row>
        <row r="566">
          <cell r="A566" t="str">
            <v>2 S 04 221 11</v>
          </cell>
          <cell r="B566" t="str">
            <v>Boca BTCC 2,50 x 2,50 m esc=30</v>
          </cell>
          <cell r="E566" t="str">
            <v>und</v>
          </cell>
          <cell r="F566">
            <v>20764.759999999998</v>
          </cell>
        </row>
        <row r="567">
          <cell r="A567" t="str">
            <v>2 S 04 221 12</v>
          </cell>
          <cell r="B567" t="str">
            <v>Boca BTCC 3,00 x 3,00 m esc=30</v>
          </cell>
          <cell r="E567" t="str">
            <v>und</v>
          </cell>
          <cell r="F567">
            <v>29949.200000000001</v>
          </cell>
        </row>
        <row r="568">
          <cell r="A568" t="str">
            <v>2 S 04 221 13</v>
          </cell>
          <cell r="B568" t="str">
            <v>Boca BTCC 1,50 x 1,50 m esc.=45</v>
          </cell>
          <cell r="E568" t="str">
            <v>und</v>
          </cell>
          <cell r="F568">
            <v>11176.09</v>
          </cell>
        </row>
        <row r="569">
          <cell r="A569" t="str">
            <v>2 S 04 221 14</v>
          </cell>
          <cell r="B569" t="str">
            <v>Boca BTCC 2,00 x 2,00 m esc=45</v>
          </cell>
          <cell r="E569" t="str">
            <v>und</v>
          </cell>
          <cell r="F569">
            <v>17941.25</v>
          </cell>
        </row>
        <row r="570">
          <cell r="A570" t="str">
            <v>2 S 04 221 15</v>
          </cell>
          <cell r="B570" t="str">
            <v>Boca BTCC 2,50 x 2,50 m esc=45</v>
          </cell>
          <cell r="E570" t="str">
            <v>und</v>
          </cell>
          <cell r="F570">
            <v>26268.53</v>
          </cell>
        </row>
        <row r="571">
          <cell r="A571" t="str">
            <v>2 S 04 221 16</v>
          </cell>
          <cell r="B571" t="str">
            <v>Boca BTCC 3,00 x 3,00 m esc=45</v>
          </cell>
          <cell r="E571" t="str">
            <v>und</v>
          </cell>
          <cell r="F571">
            <v>37956.39</v>
          </cell>
        </row>
        <row r="572">
          <cell r="A572" t="str">
            <v>2 S 04 300 16</v>
          </cell>
          <cell r="B572" t="str">
            <v>Bueiro met. chapas múltiplas D=1,60 m galv.</v>
          </cell>
          <cell r="E572" t="str">
            <v>m</v>
          </cell>
          <cell r="F572">
            <v>1028.1099999999999</v>
          </cell>
        </row>
        <row r="573">
          <cell r="A573" t="str">
            <v>2 S 04 300 20</v>
          </cell>
          <cell r="B573" t="str">
            <v>Bueiro met.chapas múltiplas D=2,00 m galv.</v>
          </cell>
          <cell r="E573" t="str">
            <v>m</v>
          </cell>
          <cell r="F573">
            <v>1279.3399999999999</v>
          </cell>
        </row>
        <row r="574">
          <cell r="A574" t="str">
            <v>2 S 04 301 16</v>
          </cell>
          <cell r="B574" t="str">
            <v>Bueiro met. chapas múltiplas D=1,60 m rev. epoxy</v>
          </cell>
          <cell r="E574" t="str">
            <v>m</v>
          </cell>
          <cell r="F574">
            <v>1076.94</v>
          </cell>
        </row>
        <row r="575">
          <cell r="A575" t="str">
            <v>2 S 04 301 20</v>
          </cell>
          <cell r="B575" t="str">
            <v>Bueiro met. chapa múltipla D=2,00 m rev. epoxy</v>
          </cell>
          <cell r="E575" t="str">
            <v>m</v>
          </cell>
          <cell r="F575">
            <v>1339.98</v>
          </cell>
        </row>
        <row r="576">
          <cell r="A576" t="str">
            <v>2 S 04 310 16</v>
          </cell>
          <cell r="B576" t="str">
            <v>Bueiro met.s/ interrupção tráf. D=1,60m galv.</v>
          </cell>
          <cell r="E576" t="str">
            <v>m</v>
          </cell>
          <cell r="F576">
            <v>1958.05</v>
          </cell>
        </row>
        <row r="577">
          <cell r="A577" t="str">
            <v>2 S 04 310 20</v>
          </cell>
          <cell r="B577" t="str">
            <v>Bueiro met.s/ interrupção tráf. D=2,00m galv.</v>
          </cell>
          <cell r="E577" t="str">
            <v>m</v>
          </cell>
          <cell r="F577">
            <v>2435.4499999999998</v>
          </cell>
        </row>
        <row r="578">
          <cell r="A578" t="str">
            <v>2 S 04 311 16</v>
          </cell>
          <cell r="B578" t="str">
            <v>Bueiro met.s/interrupção tráf.D=1,60 m rev.epoxy</v>
          </cell>
          <cell r="E578" t="str">
            <v>m</v>
          </cell>
          <cell r="F578">
            <v>2031.03</v>
          </cell>
        </row>
        <row r="579">
          <cell r="A579" t="str">
            <v>2 S 04 311 20</v>
          </cell>
          <cell r="B579" t="str">
            <v>Bueiro met.s/interrupção traf.D=2,00 m rev.epoxy</v>
          </cell>
          <cell r="E579" t="str">
            <v>m</v>
          </cell>
          <cell r="F579">
            <v>2442.35</v>
          </cell>
        </row>
        <row r="580">
          <cell r="A580" t="str">
            <v>2 S 04 400 01</v>
          </cell>
          <cell r="B580" t="str">
            <v>Valeta prot.cortes c/revest. vegetal - VPC 01</v>
          </cell>
          <cell r="E580" t="str">
            <v>m</v>
          </cell>
          <cell r="F580">
            <v>41.27</v>
          </cell>
        </row>
        <row r="581">
          <cell r="A581" t="str">
            <v>2 S 04 400 02</v>
          </cell>
          <cell r="B581" t="str">
            <v>Valeta prot.cortes c/revest. vegetal - VPC 02</v>
          </cell>
          <cell r="E581" t="str">
            <v>m</v>
          </cell>
          <cell r="F581">
            <v>30.75</v>
          </cell>
        </row>
        <row r="582">
          <cell r="A582" t="str">
            <v>2 S 04 400 03</v>
          </cell>
          <cell r="B582" t="str">
            <v>Valeta prot.cortes c/revest.concreto - VPC 03</v>
          </cell>
          <cell r="E582" t="str">
            <v>m</v>
          </cell>
          <cell r="F582">
            <v>59.73</v>
          </cell>
        </row>
        <row r="583">
          <cell r="A583" t="str">
            <v>2 S 04 400 04</v>
          </cell>
          <cell r="B583" t="str">
            <v>Valeta prot.cortes c/revest.concreto - VPC 04</v>
          </cell>
          <cell r="E583" t="str">
            <v>m</v>
          </cell>
          <cell r="F583">
            <v>46.54</v>
          </cell>
        </row>
        <row r="584">
          <cell r="A584" t="str">
            <v>2 S 04 401 01</v>
          </cell>
          <cell r="B584" t="str">
            <v>Valeta prot.aterros c/revest. vegetal - VPA 01</v>
          </cell>
          <cell r="E584" t="str">
            <v>m</v>
          </cell>
          <cell r="F584">
            <v>42.65</v>
          </cell>
        </row>
        <row r="585">
          <cell r="A585" t="str">
            <v>2 S 04 401 02</v>
          </cell>
          <cell r="B585" t="str">
            <v>Valeta prot.aterros c/revest. vegetal - VPA 02</v>
          </cell>
          <cell r="E585" t="str">
            <v>m</v>
          </cell>
          <cell r="F585">
            <v>32.01</v>
          </cell>
        </row>
        <row r="586">
          <cell r="A586" t="str">
            <v>2 S 04 401 03</v>
          </cell>
          <cell r="B586" t="str">
            <v>Valeta prot.aterro c/revest. concreto - VPA 03</v>
          </cell>
          <cell r="E586" t="str">
            <v>m</v>
          </cell>
          <cell r="F586">
            <v>59.97</v>
          </cell>
        </row>
        <row r="587">
          <cell r="A587" t="str">
            <v>2 S 04 401 04</v>
          </cell>
          <cell r="B587" t="str">
            <v>Valeta prot.aterro c/revest. concreto - VPA 04</v>
          </cell>
          <cell r="E587" t="str">
            <v>m</v>
          </cell>
          <cell r="F587">
            <v>45.4</v>
          </cell>
        </row>
        <row r="588">
          <cell r="A588" t="str">
            <v>2 S 04 401 05</v>
          </cell>
          <cell r="B588" t="str">
            <v>Valeta prot.corte/aterro s/rev. - VPC 05/VPA 05</v>
          </cell>
          <cell r="E588" t="str">
            <v>m</v>
          </cell>
          <cell r="F588">
            <v>24.52</v>
          </cell>
        </row>
        <row r="589">
          <cell r="A589" t="str">
            <v>2 S 04 401 06</v>
          </cell>
          <cell r="B589" t="str">
            <v>Valeta prot.corte/aterro s/rev. - VPC 06/VPA 06</v>
          </cell>
          <cell r="E589" t="str">
            <v>m</v>
          </cell>
          <cell r="F589">
            <v>17.53</v>
          </cell>
        </row>
        <row r="590">
          <cell r="A590" t="str">
            <v>2 S 04 500 01</v>
          </cell>
          <cell r="B590" t="str">
            <v>Dreno longitudinal prof. p/corte em solo - DPS 01</v>
          </cell>
          <cell r="E590" t="str">
            <v>m</v>
          </cell>
          <cell r="F590">
            <v>27.55</v>
          </cell>
        </row>
        <row r="591">
          <cell r="A591" t="str">
            <v>2 S 04 500 02</v>
          </cell>
          <cell r="B591" t="str">
            <v>Dreno longitudinal prof. p/corte em solo - DPS 02</v>
          </cell>
          <cell r="E591" t="str">
            <v>m</v>
          </cell>
          <cell r="F591">
            <v>27.14</v>
          </cell>
        </row>
        <row r="592">
          <cell r="A592" t="str">
            <v>2 S 04 500 03</v>
          </cell>
          <cell r="B592" t="str">
            <v>Dreno longitudinal prof. p/corte em solo - DPS 03</v>
          </cell>
          <cell r="E592" t="str">
            <v>m</v>
          </cell>
          <cell r="F592">
            <v>38.75</v>
          </cell>
        </row>
        <row r="593">
          <cell r="A593" t="str">
            <v>2 S 04 500 04</v>
          </cell>
          <cell r="B593" t="str">
            <v>Dreno longitudinal prof. p/corte em solo - DPS 04</v>
          </cell>
          <cell r="E593" t="str">
            <v>m</v>
          </cell>
          <cell r="F593">
            <v>38.26</v>
          </cell>
        </row>
        <row r="594">
          <cell r="A594" t="str">
            <v>2 S 04 500 05</v>
          </cell>
          <cell r="B594" t="str">
            <v>Dreno longitudinal prof. p/corte em solo - DPS 05</v>
          </cell>
          <cell r="E594" t="str">
            <v>m</v>
          </cell>
          <cell r="F594">
            <v>44.31</v>
          </cell>
        </row>
        <row r="595">
          <cell r="A595" t="str">
            <v>2 S 04 500 06</v>
          </cell>
          <cell r="B595" t="str">
            <v>Dreno longitudinal prof. p/corte em solo - DPS 06</v>
          </cell>
          <cell r="E595" t="str">
            <v>m</v>
          </cell>
          <cell r="F595">
            <v>50.88</v>
          </cell>
        </row>
        <row r="596">
          <cell r="A596" t="str">
            <v>2 S 04 500 07</v>
          </cell>
          <cell r="B596" t="str">
            <v>Dreno longitudinal prof. p/corte em solo - DPS 07</v>
          </cell>
          <cell r="E596" t="str">
            <v>m</v>
          </cell>
          <cell r="F596">
            <v>61.18</v>
          </cell>
        </row>
        <row r="597">
          <cell r="A597" t="str">
            <v>2 S 04 500 08</v>
          </cell>
          <cell r="B597" t="str">
            <v>Dreno longitudinal prof. p/corte em solo - DPS 08</v>
          </cell>
          <cell r="E597" t="str">
            <v>m</v>
          </cell>
          <cell r="F597">
            <v>67.75</v>
          </cell>
        </row>
        <row r="598">
          <cell r="A598" t="str">
            <v>2 S 04 501 01</v>
          </cell>
          <cell r="B598" t="str">
            <v>Dreno longitudinal prof. p/corte em rocha - DPR 01</v>
          </cell>
          <cell r="E598" t="str">
            <v>m</v>
          </cell>
          <cell r="F598">
            <v>23.89</v>
          </cell>
        </row>
        <row r="599">
          <cell r="A599" t="str">
            <v>2 S 04 501 02</v>
          </cell>
          <cell r="B599" t="str">
            <v>Dreno longitudinal prof. p/corte em rocha - DPR 02</v>
          </cell>
          <cell r="E599" t="str">
            <v>m</v>
          </cell>
          <cell r="F599">
            <v>38.26</v>
          </cell>
        </row>
        <row r="600">
          <cell r="A600" t="str">
            <v>2 S 04 501 03</v>
          </cell>
          <cell r="B600" t="str">
            <v>Dreno longitudinal prof. p/corte em rocha - DPR 03</v>
          </cell>
          <cell r="E600" t="str">
            <v>m</v>
          </cell>
          <cell r="F600">
            <v>21.89</v>
          </cell>
        </row>
        <row r="601">
          <cell r="A601" t="str">
            <v>2 S 04 501 04</v>
          </cell>
          <cell r="B601" t="str">
            <v>Dreno longitudinal prof. p/corte em rocha - DPR 04</v>
          </cell>
          <cell r="E601" t="str">
            <v>m</v>
          </cell>
          <cell r="F601">
            <v>7.29</v>
          </cell>
        </row>
        <row r="602">
          <cell r="A602" t="str">
            <v>2 S 04 501 05</v>
          </cell>
          <cell r="B602" t="str">
            <v>Dreno longitudinal prof. p/corte em rocha - DPR 05</v>
          </cell>
          <cell r="E602" t="str">
            <v>m</v>
          </cell>
          <cell r="F602">
            <v>21.55</v>
          </cell>
        </row>
        <row r="603">
          <cell r="A603" t="str">
            <v>2 S 04 502 01</v>
          </cell>
          <cell r="B603" t="str">
            <v>Boca saída p/dreno longitudinal prof. BSD 01</v>
          </cell>
          <cell r="E603" t="str">
            <v>und</v>
          </cell>
          <cell r="F603">
            <v>71.16</v>
          </cell>
        </row>
        <row r="604">
          <cell r="A604" t="str">
            <v>2 S 04 502 02</v>
          </cell>
          <cell r="B604" t="str">
            <v>Boca saída p/dreno longitudinal prof. BSD 02</v>
          </cell>
          <cell r="E604" t="str">
            <v>und</v>
          </cell>
          <cell r="F604">
            <v>82.9</v>
          </cell>
        </row>
        <row r="605">
          <cell r="A605" t="str">
            <v>2 S 04 510 01</v>
          </cell>
          <cell r="B605" t="str">
            <v>Dreno sub-superficial - DSS 01</v>
          </cell>
          <cell r="E605" t="str">
            <v>m</v>
          </cell>
          <cell r="F605">
            <v>7.42</v>
          </cell>
        </row>
        <row r="606">
          <cell r="A606" t="str">
            <v>2 S 04 510 02</v>
          </cell>
          <cell r="B606" t="str">
            <v>Dreno sub-superficial - DSS 02</v>
          </cell>
          <cell r="E606" t="str">
            <v>m</v>
          </cell>
          <cell r="F606">
            <v>20.12</v>
          </cell>
        </row>
        <row r="607">
          <cell r="A607" t="str">
            <v>2 S 04 510 03</v>
          </cell>
          <cell r="B607" t="str">
            <v>Dreno sub-superficial - DSS 03</v>
          </cell>
          <cell r="E607" t="str">
            <v>m</v>
          </cell>
          <cell r="F607">
            <v>5.0599999999999996</v>
          </cell>
        </row>
        <row r="608">
          <cell r="A608" t="str">
            <v>2 S 04 510 04</v>
          </cell>
          <cell r="B608" t="str">
            <v>Dreno sub-superficial - DSS 04</v>
          </cell>
          <cell r="E608" t="str">
            <v>m</v>
          </cell>
          <cell r="F608">
            <v>26.52</v>
          </cell>
        </row>
        <row r="609">
          <cell r="A609" t="str">
            <v>2 S 04 511 01</v>
          </cell>
          <cell r="B609" t="str">
            <v>Boca saída p/dreno sub-superficial - BSD 03</v>
          </cell>
          <cell r="E609" t="str">
            <v>und</v>
          </cell>
          <cell r="F609">
            <v>32.799999999999997</v>
          </cell>
        </row>
        <row r="610">
          <cell r="A610" t="str">
            <v>2 S 04 520 01</v>
          </cell>
          <cell r="B610" t="str">
            <v>Dreno sub-horizontal - DSH 01</v>
          </cell>
          <cell r="E610" t="str">
            <v>m</v>
          </cell>
          <cell r="F610">
            <v>127.19</v>
          </cell>
        </row>
        <row r="611">
          <cell r="A611" t="str">
            <v>2 S 04 521 01</v>
          </cell>
          <cell r="B611" t="str">
            <v>Boca saída p/dreno sub-horizontal - BSD 04</v>
          </cell>
          <cell r="E611" t="str">
            <v>und</v>
          </cell>
          <cell r="F611">
            <v>8.4700000000000006</v>
          </cell>
        </row>
        <row r="612">
          <cell r="A612" t="str">
            <v>2 S 04 900 01</v>
          </cell>
          <cell r="B612" t="str">
            <v>Sarjeta triangular de concreto - STC 01</v>
          </cell>
          <cell r="E612" t="str">
            <v>m</v>
          </cell>
          <cell r="F612">
            <v>37.07</v>
          </cell>
        </row>
        <row r="613">
          <cell r="A613" t="str">
            <v>2 S 04 900 02</v>
          </cell>
          <cell r="B613" t="str">
            <v>Sarjeta triangular de concreto - STC 02</v>
          </cell>
          <cell r="E613" t="str">
            <v>m</v>
          </cell>
          <cell r="F613">
            <v>25.03</v>
          </cell>
        </row>
        <row r="614">
          <cell r="A614" t="str">
            <v>2 S 04 900 03</v>
          </cell>
          <cell r="B614" t="str">
            <v>Sarjeta triangular de concreto - STC 03</v>
          </cell>
          <cell r="E614" t="str">
            <v>m</v>
          </cell>
          <cell r="F614">
            <v>21.69</v>
          </cell>
        </row>
        <row r="615">
          <cell r="A615" t="str">
            <v>2 S 04 900 04</v>
          </cell>
          <cell r="B615" t="str">
            <v>Sarjeta triangular de concreto - STC 04</v>
          </cell>
          <cell r="E615" t="str">
            <v>m</v>
          </cell>
          <cell r="F615">
            <v>17.600000000000001</v>
          </cell>
        </row>
        <row r="616">
          <cell r="A616" t="str">
            <v>2 S 04 900 05</v>
          </cell>
          <cell r="B616" t="str">
            <v>Sarjeta triangular de concreto - STC 05</v>
          </cell>
          <cell r="E616" t="str">
            <v>m</v>
          </cell>
          <cell r="F616">
            <v>30.24</v>
          </cell>
        </row>
        <row r="617">
          <cell r="A617" t="str">
            <v>2 S 04 900 06</v>
          </cell>
          <cell r="B617" t="str">
            <v>Sarjeta triangular de concreto - STC 06</v>
          </cell>
          <cell r="E617" t="str">
            <v>m</v>
          </cell>
          <cell r="F617">
            <v>20.420000000000002</v>
          </cell>
        </row>
        <row r="618">
          <cell r="A618" t="str">
            <v>2 S 04 900 07</v>
          </cell>
          <cell r="B618" t="str">
            <v>Sarjeta triangular de concreto - STC 07</v>
          </cell>
          <cell r="E618" t="str">
            <v>m</v>
          </cell>
          <cell r="F618">
            <v>17.61</v>
          </cell>
        </row>
        <row r="619">
          <cell r="A619" t="str">
            <v>2 S 04 900 08</v>
          </cell>
          <cell r="B619" t="str">
            <v>Sarjeta triangular de concreto - STC 08</v>
          </cell>
          <cell r="E619" t="str">
            <v>m</v>
          </cell>
          <cell r="F619">
            <v>14.71</v>
          </cell>
        </row>
        <row r="620">
          <cell r="A620" t="str">
            <v>2 S 04 900 21</v>
          </cell>
          <cell r="B620" t="str">
            <v>Sarjeta canteiro central concreto - SCC 01</v>
          </cell>
          <cell r="E620" t="str">
            <v>m</v>
          </cell>
          <cell r="F620">
            <v>21.45</v>
          </cell>
        </row>
        <row r="621">
          <cell r="A621" t="str">
            <v>2 S 04 900 22</v>
          </cell>
          <cell r="B621" t="str">
            <v>Sarjeta canteiro central concreto - SCC 02</v>
          </cell>
          <cell r="E621" t="str">
            <v>m</v>
          </cell>
          <cell r="F621">
            <v>29.69</v>
          </cell>
        </row>
        <row r="622">
          <cell r="A622" t="str">
            <v>2 S 04 900 31</v>
          </cell>
          <cell r="B622" t="str">
            <v>Sarjeta triangular de grama - STG 01</v>
          </cell>
          <cell r="E622" t="str">
            <v>m</v>
          </cell>
          <cell r="F622">
            <v>13.88</v>
          </cell>
        </row>
        <row r="623">
          <cell r="A623" t="str">
            <v>2 S 04 900 32</v>
          </cell>
          <cell r="B623" t="str">
            <v>Sarjeta triangular de grama - STG 02</v>
          </cell>
          <cell r="E623" t="str">
            <v>m</v>
          </cell>
          <cell r="F623">
            <v>11.5</v>
          </cell>
        </row>
        <row r="624">
          <cell r="A624" t="str">
            <v>2 S 04 900 33</v>
          </cell>
          <cell r="B624" t="str">
            <v>Sarjeta triangular de grama - STG 03</v>
          </cell>
          <cell r="E624" t="str">
            <v>m</v>
          </cell>
          <cell r="F624">
            <v>9.89</v>
          </cell>
        </row>
        <row r="625">
          <cell r="A625" t="str">
            <v>2 S 04 900 34</v>
          </cell>
          <cell r="B625" t="str">
            <v>Sarjeta triangular de grama - STG 04</v>
          </cell>
          <cell r="E625" t="str">
            <v>m</v>
          </cell>
          <cell r="F625">
            <v>7.59</v>
          </cell>
        </row>
        <row r="626">
          <cell r="A626" t="str">
            <v>2 S 04 900 41</v>
          </cell>
          <cell r="B626" t="str">
            <v>Sarjeta triangular não revestida - STT 01</v>
          </cell>
          <cell r="E626" t="str">
            <v>m</v>
          </cell>
          <cell r="F626">
            <v>7.66</v>
          </cell>
        </row>
        <row r="627">
          <cell r="A627" t="str">
            <v>2 S 04 900 42</v>
          </cell>
          <cell r="B627" t="str">
            <v>Sarjeta triangular não revestida - STT 02</v>
          </cell>
          <cell r="E627" t="str">
            <v>m</v>
          </cell>
          <cell r="F627">
            <v>6.4</v>
          </cell>
        </row>
        <row r="628">
          <cell r="A628" t="str">
            <v>2 S 04 900 43</v>
          </cell>
          <cell r="B628" t="str">
            <v>Sarjeta triangular não revestida - STT 03</v>
          </cell>
          <cell r="E628" t="str">
            <v>m</v>
          </cell>
          <cell r="F628">
            <v>5.44</v>
          </cell>
        </row>
        <row r="629">
          <cell r="A629" t="str">
            <v>2 S 04 900 44</v>
          </cell>
          <cell r="B629" t="str">
            <v>Sarjeta triangular não revestida - STT 04</v>
          </cell>
          <cell r="E629" t="str">
            <v>m</v>
          </cell>
          <cell r="F629">
            <v>3.99</v>
          </cell>
        </row>
        <row r="630">
          <cell r="A630" t="str">
            <v>2 S 04 901 01</v>
          </cell>
          <cell r="B630" t="str">
            <v>Sarjeta trapezoidal de concreto - SZC 01</v>
          </cell>
          <cell r="E630" t="str">
            <v>m</v>
          </cell>
          <cell r="F630">
            <v>29.78</v>
          </cell>
        </row>
        <row r="631">
          <cell r="A631" t="str">
            <v>2 S 04 901 02</v>
          </cell>
          <cell r="B631" t="str">
            <v>Sarjeta trapezoidal de concreto - SZC 02</v>
          </cell>
          <cell r="E631" t="str">
            <v>m</v>
          </cell>
          <cell r="F631">
            <v>18.239999999999998</v>
          </cell>
        </row>
        <row r="632">
          <cell r="A632" t="str">
            <v>2 S 04 901 21</v>
          </cell>
          <cell r="B632" t="str">
            <v>Sarjeta de canteiro central de concreto - SCC 03</v>
          </cell>
          <cell r="E632" t="str">
            <v>m</v>
          </cell>
          <cell r="F632">
            <v>23.88</v>
          </cell>
        </row>
        <row r="633">
          <cell r="A633" t="str">
            <v>2 S 04 901 22</v>
          </cell>
          <cell r="B633" t="str">
            <v>Sarjeta de canteiro central de cocnreto - SCC 04</v>
          </cell>
          <cell r="E633" t="str">
            <v>m</v>
          </cell>
          <cell r="F633">
            <v>43.71</v>
          </cell>
        </row>
        <row r="634">
          <cell r="A634" t="str">
            <v>2 S 04 901 31</v>
          </cell>
          <cell r="B634" t="str">
            <v>Sarjeta trapezoidal de grama - SZG 01</v>
          </cell>
          <cell r="E634" t="str">
            <v>m</v>
          </cell>
          <cell r="F634">
            <v>12.46</v>
          </cell>
        </row>
        <row r="635">
          <cell r="A635" t="str">
            <v>2 S 04 901 32</v>
          </cell>
          <cell r="B635" t="str">
            <v>Sarjeta trapezoidal de grama - SZG 02</v>
          </cell>
          <cell r="E635" t="str">
            <v>m</v>
          </cell>
          <cell r="F635">
            <v>8.0299999999999994</v>
          </cell>
        </row>
        <row r="636">
          <cell r="A636" t="str">
            <v>2 S 04 901 41</v>
          </cell>
          <cell r="B636" t="str">
            <v>Sarjeta trapezoidal não revestida - SZT 01</v>
          </cell>
          <cell r="E636" t="str">
            <v>m</v>
          </cell>
          <cell r="F636">
            <v>7.55</v>
          </cell>
        </row>
        <row r="637">
          <cell r="A637" t="str">
            <v>2 S 04 901 42</v>
          </cell>
          <cell r="B637" t="str">
            <v>Sarjeta trapezoidal não revestida - SZT 02</v>
          </cell>
          <cell r="E637" t="str">
            <v>m</v>
          </cell>
          <cell r="F637">
            <v>4.66</v>
          </cell>
        </row>
        <row r="638">
          <cell r="A638" t="str">
            <v>2 S 04 910 01</v>
          </cell>
          <cell r="B638" t="str">
            <v>Meio fio de concreto - MFC 01</v>
          </cell>
          <cell r="E638" t="str">
            <v>m</v>
          </cell>
          <cell r="F638">
            <v>38.630000000000003</v>
          </cell>
        </row>
        <row r="639">
          <cell r="A639" t="str">
            <v>2 S 04 910 02</v>
          </cell>
          <cell r="B639" t="str">
            <v>Meio fio de concreto - MFC 02</v>
          </cell>
          <cell r="E639" t="str">
            <v>m</v>
          </cell>
          <cell r="F639">
            <v>30.75</v>
          </cell>
        </row>
        <row r="640">
          <cell r="A640" t="str">
            <v>2 S 04 910 03</v>
          </cell>
          <cell r="B640" t="str">
            <v>Meio fio de concreto - MFC 03</v>
          </cell>
          <cell r="E640" t="str">
            <v>m</v>
          </cell>
          <cell r="F640">
            <v>18.04</v>
          </cell>
        </row>
        <row r="641">
          <cell r="A641" t="str">
            <v>2 S 04 910 04</v>
          </cell>
          <cell r="B641" t="str">
            <v>Meio fio de concreto - MFC 04</v>
          </cell>
          <cell r="E641" t="str">
            <v>m</v>
          </cell>
          <cell r="F641">
            <v>12.69</v>
          </cell>
        </row>
        <row r="642">
          <cell r="A642" t="str">
            <v>2 S 04 910 05</v>
          </cell>
          <cell r="B642" t="str">
            <v>Meio fio de concreto - MFC 05</v>
          </cell>
          <cell r="E642" t="str">
            <v>m</v>
          </cell>
          <cell r="F642">
            <v>17.72</v>
          </cell>
        </row>
        <row r="643">
          <cell r="A643" t="str">
            <v>2 S 04 910 06</v>
          </cell>
          <cell r="B643" t="str">
            <v>Meio fio de concreto - MFC 06</v>
          </cell>
          <cell r="E643" t="str">
            <v>m</v>
          </cell>
          <cell r="F643">
            <v>11.07</v>
          </cell>
        </row>
        <row r="644">
          <cell r="A644" t="str">
            <v>2 S 04 910 07</v>
          </cell>
          <cell r="B644" t="str">
            <v>Meio fio de concreto - MFC 07</v>
          </cell>
          <cell r="E644" t="str">
            <v>m</v>
          </cell>
          <cell r="F644">
            <v>17.420000000000002</v>
          </cell>
        </row>
        <row r="645">
          <cell r="A645" t="str">
            <v>2 S 04 910 08</v>
          </cell>
          <cell r="B645" t="str">
            <v>Meio fio de concreto - MFC 08</v>
          </cell>
          <cell r="E645" t="str">
            <v>m</v>
          </cell>
          <cell r="F645">
            <v>29.27</v>
          </cell>
        </row>
        <row r="646">
          <cell r="A646" t="str">
            <v>2 S 04 930 01</v>
          </cell>
          <cell r="B646" t="str">
            <v>Caixa coletora de sarjeta - CCS 01</v>
          </cell>
          <cell r="E646" t="str">
            <v>und</v>
          </cell>
          <cell r="F646">
            <v>909.9</v>
          </cell>
        </row>
        <row r="647">
          <cell r="A647" t="str">
            <v>2 S 04 930 02</v>
          </cell>
          <cell r="B647" t="str">
            <v>Caixa coletora de sarjeta - CCS 02</v>
          </cell>
          <cell r="E647" t="str">
            <v>und</v>
          </cell>
          <cell r="F647">
            <v>886.15</v>
          </cell>
        </row>
        <row r="648">
          <cell r="A648" t="str">
            <v>2 S 04 930 03</v>
          </cell>
          <cell r="B648" t="str">
            <v>Caixa coletora de sarjeta - CCS 03</v>
          </cell>
          <cell r="E648" t="str">
            <v>und</v>
          </cell>
          <cell r="F648">
            <v>862.39</v>
          </cell>
        </row>
        <row r="649">
          <cell r="A649" t="str">
            <v>2 S 04 930 04</v>
          </cell>
          <cell r="B649" t="str">
            <v>Caixa coletora de sarjeta - CCS 04</v>
          </cell>
          <cell r="E649" t="str">
            <v>und</v>
          </cell>
          <cell r="F649">
            <v>837.56</v>
          </cell>
        </row>
        <row r="650">
          <cell r="A650" t="str">
            <v>2 S 04 930 05</v>
          </cell>
          <cell r="B650" t="str">
            <v>Caixa coletora de sarjeta - CCS 05</v>
          </cell>
          <cell r="E650" t="str">
            <v>und</v>
          </cell>
          <cell r="F650">
            <v>1143.0899999999999</v>
          </cell>
        </row>
        <row r="651">
          <cell r="A651" t="str">
            <v>2 S 04 930 06</v>
          </cell>
          <cell r="B651" t="str">
            <v>Caixa coletora de sarjeta - CCS 06</v>
          </cell>
          <cell r="E651" t="str">
            <v>und</v>
          </cell>
          <cell r="F651">
            <v>1118.26</v>
          </cell>
        </row>
        <row r="652">
          <cell r="A652" t="str">
            <v>2 S 04 930 07</v>
          </cell>
          <cell r="B652" t="str">
            <v>Caixa coletora de sarjeta - CCS 07</v>
          </cell>
          <cell r="E652" t="str">
            <v>und</v>
          </cell>
          <cell r="F652">
            <v>1093.43</v>
          </cell>
        </row>
        <row r="653">
          <cell r="A653" t="str">
            <v>2 S 04 930 08</v>
          </cell>
          <cell r="B653" t="str">
            <v>Caixa coletora de sarjeta - CCS 08</v>
          </cell>
          <cell r="E653" t="str">
            <v>und</v>
          </cell>
          <cell r="F653">
            <v>1069.67</v>
          </cell>
        </row>
        <row r="654">
          <cell r="A654" t="str">
            <v>2 S 04 930 09</v>
          </cell>
          <cell r="B654" t="str">
            <v>Caixa coletora de sarjeta - CCS 09</v>
          </cell>
          <cell r="E654" t="str">
            <v>und</v>
          </cell>
          <cell r="F654">
            <v>1375.21</v>
          </cell>
        </row>
        <row r="655">
          <cell r="A655" t="str">
            <v>2 S 04 930 10</v>
          </cell>
          <cell r="B655" t="str">
            <v>Caixa coletora de sarjeta - CCS 10</v>
          </cell>
          <cell r="E655" t="str">
            <v>und</v>
          </cell>
          <cell r="F655">
            <v>1350.38</v>
          </cell>
        </row>
        <row r="656">
          <cell r="A656" t="str">
            <v>2 S 04 930 11</v>
          </cell>
          <cell r="B656" t="str">
            <v>Caixa coletora de sarjeta - CCS 11</v>
          </cell>
          <cell r="E656" t="str">
            <v>und</v>
          </cell>
          <cell r="F656">
            <v>1325.54</v>
          </cell>
        </row>
        <row r="657">
          <cell r="A657" t="str">
            <v>2 S 04 930 12</v>
          </cell>
          <cell r="B657" t="str">
            <v>Caixa coletora de sarjeta - CCS 12</v>
          </cell>
          <cell r="E657" t="str">
            <v>und</v>
          </cell>
          <cell r="F657">
            <v>1300.71</v>
          </cell>
        </row>
        <row r="658">
          <cell r="A658" t="str">
            <v>2 S 04 930 13</v>
          </cell>
          <cell r="B658" t="str">
            <v>Caixa coletora de sarjeta - CCS 13</v>
          </cell>
          <cell r="E658" t="str">
            <v>und</v>
          </cell>
          <cell r="F658">
            <v>1601.92</v>
          </cell>
        </row>
        <row r="659">
          <cell r="A659" t="str">
            <v>2 S 04 930 14</v>
          </cell>
          <cell r="B659" t="str">
            <v>Caixa coletora de sarjeta - CCS14</v>
          </cell>
          <cell r="E659" t="str">
            <v>und</v>
          </cell>
          <cell r="F659">
            <v>1577.09</v>
          </cell>
        </row>
        <row r="660">
          <cell r="A660" t="str">
            <v>2 S 04 930 15</v>
          </cell>
          <cell r="B660" t="str">
            <v>Caixa coletora de sarjeta - CCS 15</v>
          </cell>
          <cell r="E660" t="str">
            <v>und</v>
          </cell>
          <cell r="F660">
            <v>1552.25</v>
          </cell>
        </row>
        <row r="661">
          <cell r="A661" t="str">
            <v>2 S 04 930 16</v>
          </cell>
          <cell r="B661" t="str">
            <v>Caixa coletora de sarjeta - CCS 16</v>
          </cell>
          <cell r="E661" t="str">
            <v>und</v>
          </cell>
          <cell r="F661">
            <v>1527.42</v>
          </cell>
        </row>
        <row r="662">
          <cell r="A662" t="str">
            <v>2 S 04 930 17</v>
          </cell>
          <cell r="B662" t="str">
            <v>Caixa coletora de sarjeta - CCS 17</v>
          </cell>
          <cell r="E662" t="str">
            <v>und</v>
          </cell>
          <cell r="F662">
            <v>1834.04</v>
          </cell>
        </row>
        <row r="663">
          <cell r="A663" t="str">
            <v>2 S 04 930 18</v>
          </cell>
          <cell r="B663" t="str">
            <v>Caixa coletora de sarjeta - CCS 18</v>
          </cell>
          <cell r="E663" t="str">
            <v>und</v>
          </cell>
          <cell r="F663">
            <v>1809.2</v>
          </cell>
        </row>
        <row r="664">
          <cell r="A664" t="str">
            <v>2 S 04 930 19</v>
          </cell>
          <cell r="B664" t="str">
            <v>Caixa coletora de sarjeta - CCS 19</v>
          </cell>
          <cell r="E664" t="str">
            <v>und</v>
          </cell>
          <cell r="F664">
            <v>1784.37</v>
          </cell>
        </row>
        <row r="665">
          <cell r="A665" t="str">
            <v>2 S 04 930 20</v>
          </cell>
          <cell r="B665" t="str">
            <v>Caixa coletora de sarjeta - CCS 20</v>
          </cell>
          <cell r="E665" t="str">
            <v>und</v>
          </cell>
          <cell r="F665">
            <v>1759.53</v>
          </cell>
        </row>
        <row r="666">
          <cell r="A666" t="str">
            <v>2 S 04 931 01</v>
          </cell>
          <cell r="B666" t="str">
            <v>Caixa coletora de talvegue - CCT 01</v>
          </cell>
          <cell r="E666" t="str">
            <v>und</v>
          </cell>
          <cell r="F666">
            <v>926.31</v>
          </cell>
        </row>
        <row r="667">
          <cell r="A667" t="str">
            <v>2 S 04 931 02</v>
          </cell>
          <cell r="B667" t="str">
            <v>Caixa coletora de talvegue - CCT 02</v>
          </cell>
          <cell r="E667" t="str">
            <v>und</v>
          </cell>
          <cell r="F667">
            <v>901.48</v>
          </cell>
        </row>
        <row r="668">
          <cell r="A668" t="str">
            <v>2 S 04 931 03</v>
          </cell>
          <cell r="B668" t="str">
            <v>Caixa coletora de talvegue - CCT 03</v>
          </cell>
          <cell r="E668" t="str">
            <v>und</v>
          </cell>
          <cell r="F668">
            <v>879.02</v>
          </cell>
        </row>
        <row r="669">
          <cell r="A669" t="str">
            <v>2 S 04 931 04</v>
          </cell>
          <cell r="B669" t="str">
            <v>Caixa coletora de talvegue - CCT 04</v>
          </cell>
          <cell r="E669" t="str">
            <v>und</v>
          </cell>
          <cell r="F669">
            <v>851.81</v>
          </cell>
        </row>
        <row r="670">
          <cell r="A670" t="str">
            <v>2 S 04 931 05</v>
          </cell>
          <cell r="B670" t="str">
            <v>Caixa coletora de talvegue - CCT 05</v>
          </cell>
          <cell r="E670" t="str">
            <v>und</v>
          </cell>
          <cell r="F670">
            <v>1157.3499999999999</v>
          </cell>
        </row>
        <row r="671">
          <cell r="A671" t="str">
            <v>2 S 04 931 06</v>
          </cell>
          <cell r="B671" t="str">
            <v>Caixa coletora de talvegue - CCT 06</v>
          </cell>
          <cell r="E671" t="str">
            <v>und</v>
          </cell>
          <cell r="F671">
            <v>1133.5899999999999</v>
          </cell>
        </row>
        <row r="672">
          <cell r="A672" t="str">
            <v>2 S 04 931 07</v>
          </cell>
          <cell r="B672" t="str">
            <v>Caixa coletora de talvegue - CCT 07</v>
          </cell>
          <cell r="E672" t="str">
            <v>und</v>
          </cell>
          <cell r="F672">
            <v>1111.1400000000001</v>
          </cell>
        </row>
        <row r="673">
          <cell r="A673" t="str">
            <v>2 S 04 931 08</v>
          </cell>
          <cell r="B673" t="str">
            <v>Caixa coletora de talvegue - CCT 08</v>
          </cell>
          <cell r="E673" t="str">
            <v>und</v>
          </cell>
          <cell r="F673">
            <v>1182.18</v>
          </cell>
        </row>
        <row r="674">
          <cell r="A674" t="str">
            <v>2 S 04 931 09</v>
          </cell>
          <cell r="B674" t="str">
            <v>Caixa coletora de talvegue - CCT 09</v>
          </cell>
          <cell r="E674" t="str">
            <v>und</v>
          </cell>
          <cell r="F674">
            <v>1389.46</v>
          </cell>
        </row>
        <row r="675">
          <cell r="A675" t="str">
            <v>2 S 04 931 10</v>
          </cell>
          <cell r="B675" t="str">
            <v>Caixa coletora de talvegue - CCT 10</v>
          </cell>
          <cell r="E675" t="str">
            <v>und</v>
          </cell>
          <cell r="F675">
            <v>1365.71</v>
          </cell>
        </row>
        <row r="676">
          <cell r="A676" t="str">
            <v>2 S 04 931 11</v>
          </cell>
          <cell r="B676" t="str">
            <v>Caixa coletora de talvegue - CCT 11</v>
          </cell>
          <cell r="E676" t="str">
            <v>und</v>
          </cell>
          <cell r="F676">
            <v>1343.25</v>
          </cell>
        </row>
        <row r="677">
          <cell r="A677" t="str">
            <v>2 S 04 931 12</v>
          </cell>
          <cell r="B677" t="str">
            <v>Caixa coletora de talvegue - CCT 12</v>
          </cell>
          <cell r="E677" t="str">
            <v>und</v>
          </cell>
          <cell r="F677">
            <v>1316.04</v>
          </cell>
        </row>
        <row r="678">
          <cell r="A678" t="str">
            <v>2 S 04 931 13</v>
          </cell>
          <cell r="B678" t="str">
            <v>Caixa coletora de talvegue - CCT 13</v>
          </cell>
          <cell r="E678" t="str">
            <v>und</v>
          </cell>
          <cell r="F678">
            <v>1616.17</v>
          </cell>
        </row>
        <row r="679">
          <cell r="A679" t="str">
            <v>2 S 04 931 14</v>
          </cell>
          <cell r="B679" t="str">
            <v>Caixa coletora de talvegue - CCT 14</v>
          </cell>
          <cell r="E679" t="str">
            <v>und</v>
          </cell>
          <cell r="F679">
            <v>1591.34</v>
          </cell>
        </row>
        <row r="680">
          <cell r="A680" t="str">
            <v>2 S 04 931 15</v>
          </cell>
          <cell r="B680" t="str">
            <v>Caixa coletora de talvegue - CCT 15</v>
          </cell>
          <cell r="E680" t="str">
            <v>und</v>
          </cell>
          <cell r="F680">
            <v>1569.96</v>
          </cell>
        </row>
        <row r="681">
          <cell r="A681" t="str">
            <v>2 S 04 931 16</v>
          </cell>
          <cell r="B681" t="str">
            <v>Caixa coletora de talvegue - CCT 16</v>
          </cell>
          <cell r="E681" t="str">
            <v>und</v>
          </cell>
          <cell r="F681">
            <v>1542.75</v>
          </cell>
        </row>
        <row r="682">
          <cell r="A682" t="str">
            <v>2 S 04 931 17</v>
          </cell>
          <cell r="B682" t="str">
            <v>Caixa coletora de talvegue - CCT 17</v>
          </cell>
          <cell r="E682" t="str">
            <v>und</v>
          </cell>
          <cell r="F682">
            <v>1848.29</v>
          </cell>
        </row>
        <row r="683">
          <cell r="A683" t="str">
            <v>2 S 04 931 18</v>
          </cell>
          <cell r="B683" t="str">
            <v>Caixa coletora de talvegue - CCT 18</v>
          </cell>
          <cell r="E683" t="str">
            <v>und</v>
          </cell>
          <cell r="F683">
            <v>1823.45</v>
          </cell>
        </row>
        <row r="684">
          <cell r="A684" t="str">
            <v>2 S 04 931 19</v>
          </cell>
          <cell r="B684" t="str">
            <v>Caixa coletora de talvegue - CCT 19</v>
          </cell>
          <cell r="E684" t="str">
            <v>und</v>
          </cell>
          <cell r="F684">
            <v>1802.08</v>
          </cell>
        </row>
        <row r="685">
          <cell r="A685" t="str">
            <v>2 S 04 931 20</v>
          </cell>
          <cell r="B685" t="str">
            <v>Caixa coletora de talvegue - CCT 20</v>
          </cell>
          <cell r="E685" t="str">
            <v>und</v>
          </cell>
          <cell r="F685">
            <v>1774.87</v>
          </cell>
        </row>
        <row r="686">
          <cell r="A686" t="str">
            <v>2 S 04 940 01</v>
          </cell>
          <cell r="B686" t="str">
            <v>Descida d'água tipo rap. - calha concr. - DAR 01</v>
          </cell>
          <cell r="E686" t="str">
            <v>m</v>
          </cell>
          <cell r="F686">
            <v>98.8</v>
          </cell>
        </row>
        <row r="687">
          <cell r="A687" t="str">
            <v>2 S 04 940 02</v>
          </cell>
          <cell r="B687" t="str">
            <v>Descida d'água tipo rap. - canal retang.- DAR 02</v>
          </cell>
          <cell r="E687" t="str">
            <v>m</v>
          </cell>
          <cell r="F687">
            <v>50.34</v>
          </cell>
        </row>
        <row r="688">
          <cell r="A688" t="str">
            <v>2 S 04 940 03</v>
          </cell>
          <cell r="B688" t="str">
            <v>Descida d'água tipo rap. - canal retang.- DAR 03</v>
          </cell>
          <cell r="E688" t="str">
            <v>m</v>
          </cell>
          <cell r="F688">
            <v>73.92</v>
          </cell>
        </row>
        <row r="689">
          <cell r="A689" t="str">
            <v>2 S 04 940 04</v>
          </cell>
          <cell r="B689" t="str">
            <v>Descida d'água tipo rap. - calha metálica - DAR</v>
          </cell>
          <cell r="E689" t="str">
            <v>m</v>
          </cell>
          <cell r="F689">
            <v>131.97999999999999</v>
          </cell>
        </row>
        <row r="690">
          <cell r="A690" t="str">
            <v>2 S 04 941 01</v>
          </cell>
          <cell r="B690" t="str">
            <v>Descida d'água aterros em degraus - DAD 01</v>
          </cell>
          <cell r="E690" t="str">
            <v>m</v>
          </cell>
          <cell r="F690">
            <v>67.7</v>
          </cell>
        </row>
        <row r="691">
          <cell r="A691" t="str">
            <v>2 S 04 941 02</v>
          </cell>
          <cell r="B691" t="str">
            <v>Descida d'água aterros em degraus - arm - DAD</v>
          </cell>
          <cell r="E691" t="str">
            <v>m</v>
          </cell>
          <cell r="F691">
            <v>97.2</v>
          </cell>
        </row>
        <row r="692">
          <cell r="A692" t="str">
            <v>2 S 04 941 03</v>
          </cell>
          <cell r="B692" t="str">
            <v>Descida d'água aterros em degraus - DAD 03</v>
          </cell>
          <cell r="E692" t="str">
            <v>m</v>
          </cell>
          <cell r="F692">
            <v>177.28</v>
          </cell>
        </row>
        <row r="693">
          <cell r="A693" t="str">
            <v>2 S 04 941 04</v>
          </cell>
          <cell r="B693" t="str">
            <v>Descida d'água aterros em degraus - arm - DAD</v>
          </cell>
          <cell r="E693" t="str">
            <v>m</v>
          </cell>
          <cell r="F693">
            <v>226.16</v>
          </cell>
        </row>
        <row r="694">
          <cell r="A694" t="str">
            <v>2 S 04 941 05</v>
          </cell>
          <cell r="B694" t="str">
            <v>Descida d'água aterros em degraus - DAD 05</v>
          </cell>
          <cell r="E694" t="str">
            <v>m</v>
          </cell>
          <cell r="F694">
            <v>214.38</v>
          </cell>
        </row>
        <row r="695">
          <cell r="A695" t="str">
            <v>2 S 04 941 06</v>
          </cell>
          <cell r="B695" t="str">
            <v>Descida d'água aterros em degraus - arm - DAD</v>
          </cell>
          <cell r="E695" t="str">
            <v>m</v>
          </cell>
          <cell r="F695">
            <v>301.01</v>
          </cell>
        </row>
        <row r="696">
          <cell r="A696" t="str">
            <v>2 S 04 941 07</v>
          </cell>
          <cell r="B696" t="str">
            <v>Descida d'água aterros em degraus - DAD 07</v>
          </cell>
          <cell r="E696" t="str">
            <v>m</v>
          </cell>
          <cell r="F696">
            <v>252.6</v>
          </cell>
        </row>
        <row r="697">
          <cell r="A697" t="str">
            <v>2 S 04 941 08</v>
          </cell>
          <cell r="B697" t="str">
            <v>Descida d'água aterros em degraus - arm - DAD</v>
          </cell>
          <cell r="E697" t="str">
            <v>m</v>
          </cell>
          <cell r="F697">
            <v>349.95</v>
          </cell>
        </row>
        <row r="698">
          <cell r="A698" t="str">
            <v>2 S 04 941 09</v>
          </cell>
          <cell r="B698" t="str">
            <v>Descida d'água aterros em degraus - DAD 09</v>
          </cell>
          <cell r="E698" t="str">
            <v>m</v>
          </cell>
          <cell r="F698">
            <v>288.38</v>
          </cell>
        </row>
        <row r="699">
          <cell r="A699" t="str">
            <v>2 S 04 941 10</v>
          </cell>
          <cell r="B699" t="str">
            <v>Descida d'água aterros em degraus - arm - DAD</v>
          </cell>
          <cell r="E699" t="str">
            <v>m</v>
          </cell>
          <cell r="F699">
            <v>398.76</v>
          </cell>
        </row>
        <row r="700">
          <cell r="A700" t="str">
            <v>2 S 04 941 11</v>
          </cell>
          <cell r="B700" t="str">
            <v>Descida d'água aterros em degraus - DAD 11</v>
          </cell>
          <cell r="E700" t="str">
            <v>m</v>
          </cell>
          <cell r="F700">
            <v>379.25</v>
          </cell>
        </row>
        <row r="701">
          <cell r="A701" t="str">
            <v>2 S 04 941 12</v>
          </cell>
          <cell r="B701" t="str">
            <v>Descida d'água aterros em degraus - arm - dad 12</v>
          </cell>
          <cell r="E701" t="str">
            <v>m</v>
          </cell>
          <cell r="F701">
            <v>521.38</v>
          </cell>
        </row>
        <row r="702">
          <cell r="A702" t="str">
            <v>2 S 04 941 13</v>
          </cell>
          <cell r="B702" t="str">
            <v>Descida d'água aterros em degraus - DAD 13</v>
          </cell>
          <cell r="E702" t="str">
            <v>m</v>
          </cell>
          <cell r="F702">
            <v>356.33</v>
          </cell>
        </row>
        <row r="703">
          <cell r="A703" t="str">
            <v>2 S 04 941 14</v>
          </cell>
          <cell r="B703" t="str">
            <v>Descida d'água aterros em degraus - arm - DAD 14</v>
          </cell>
          <cell r="E703" t="str">
            <v>m</v>
          </cell>
          <cell r="F703">
            <v>489.91</v>
          </cell>
        </row>
        <row r="704">
          <cell r="A704" t="str">
            <v>2 S 04 941 15</v>
          </cell>
          <cell r="B704" t="str">
            <v>Descida d'água aterros em degraus - DAD 15</v>
          </cell>
          <cell r="E704" t="str">
            <v>m</v>
          </cell>
          <cell r="F704">
            <v>407.72</v>
          </cell>
        </row>
        <row r="705">
          <cell r="A705" t="str">
            <v>2 S 04 941 16</v>
          </cell>
          <cell r="B705" t="str">
            <v>Descida d'água aterros em degraus - arm - DAD 16</v>
          </cell>
          <cell r="E705" t="str">
            <v>m</v>
          </cell>
          <cell r="F705">
            <v>559.28</v>
          </cell>
        </row>
        <row r="706">
          <cell r="A706" t="str">
            <v>2 S 04 941 17</v>
          </cell>
          <cell r="B706" t="str">
            <v>Descida d'água aterros em degraus - DAD 17</v>
          </cell>
          <cell r="E706" t="str">
            <v>m</v>
          </cell>
          <cell r="F706">
            <v>521.67999999999995</v>
          </cell>
        </row>
        <row r="707">
          <cell r="A707" t="str">
            <v>2 S 04 941 18</v>
          </cell>
          <cell r="B707" t="str">
            <v>Descida d'água aterros em degraus - arm - DAD 18</v>
          </cell>
          <cell r="E707" t="str">
            <v>m</v>
          </cell>
          <cell r="F707">
            <v>710.29</v>
          </cell>
        </row>
        <row r="708">
          <cell r="A708" t="str">
            <v>2 S 04 941 31</v>
          </cell>
          <cell r="B708" t="str">
            <v>Descida d'água cortes em degraus - DCD 01</v>
          </cell>
          <cell r="E708" t="str">
            <v>m</v>
          </cell>
          <cell r="F708">
            <v>68.489999999999995</v>
          </cell>
        </row>
        <row r="709">
          <cell r="A709" t="str">
            <v>2 S 04 941 32</v>
          </cell>
          <cell r="B709" t="str">
            <v>Descida d'água cortes em degraus - arm - DCD 02</v>
          </cell>
          <cell r="E709" t="str">
            <v>m</v>
          </cell>
          <cell r="F709">
            <v>98.09</v>
          </cell>
        </row>
        <row r="710">
          <cell r="A710" t="str">
            <v>2 S 04 941 33</v>
          </cell>
          <cell r="B710" t="str">
            <v>Descida d'água cortes em degraus - DCD 03</v>
          </cell>
          <cell r="E710" t="str">
            <v>m</v>
          </cell>
          <cell r="F710">
            <v>107.74</v>
          </cell>
        </row>
        <row r="711">
          <cell r="A711" t="str">
            <v>2 S 04 941 34</v>
          </cell>
          <cell r="B711" t="str">
            <v>Descida d'água cortes em degraus - arm - DCD 04</v>
          </cell>
          <cell r="E711" t="str">
            <v>m</v>
          </cell>
          <cell r="F711">
            <v>154.69</v>
          </cell>
        </row>
        <row r="712">
          <cell r="A712" t="str">
            <v>2 S 04 942 01</v>
          </cell>
          <cell r="B712" t="str">
            <v>Entrada d'água - EDA 01</v>
          </cell>
          <cell r="E712" t="str">
            <v>und</v>
          </cell>
          <cell r="F712">
            <v>28.55</v>
          </cell>
        </row>
        <row r="713">
          <cell r="A713" t="str">
            <v>2 S 04 942 02</v>
          </cell>
          <cell r="B713" t="str">
            <v>Entrada d'água - EDA 02</v>
          </cell>
          <cell r="E713" t="str">
            <v>und</v>
          </cell>
          <cell r="F713">
            <v>34.96</v>
          </cell>
        </row>
        <row r="714">
          <cell r="A714" t="str">
            <v>2 S 04 950 01</v>
          </cell>
          <cell r="B714" t="str">
            <v>Dissipador de energia - DES 01</v>
          </cell>
          <cell r="E714" t="str">
            <v>und</v>
          </cell>
          <cell r="F714">
            <v>124.94</v>
          </cell>
        </row>
        <row r="715">
          <cell r="A715" t="str">
            <v>2 S 04 950 02</v>
          </cell>
          <cell r="B715" t="str">
            <v>Dissipador de energia - DES 02</v>
          </cell>
          <cell r="E715" t="str">
            <v>und</v>
          </cell>
          <cell r="F715">
            <v>148.59</v>
          </cell>
        </row>
        <row r="716">
          <cell r="A716" t="str">
            <v>2 S 04 950 03</v>
          </cell>
          <cell r="B716" t="str">
            <v>Dissipador de energia - DES 03</v>
          </cell>
          <cell r="E716" t="str">
            <v>und</v>
          </cell>
          <cell r="F716">
            <v>177.12</v>
          </cell>
        </row>
        <row r="717">
          <cell r="A717" t="str">
            <v>2 S 04 950 04</v>
          </cell>
          <cell r="B717" t="str">
            <v>Dissipador de energia - DES04</v>
          </cell>
          <cell r="E717" t="str">
            <v>und</v>
          </cell>
          <cell r="F717">
            <v>216.44</v>
          </cell>
        </row>
        <row r="718">
          <cell r="A718" t="str">
            <v>2 S 04 950 21</v>
          </cell>
          <cell r="B718" t="str">
            <v>Dissipador de energia - DEB 01</v>
          </cell>
          <cell r="E718" t="str">
            <v>und</v>
          </cell>
          <cell r="F718">
            <v>152.07</v>
          </cell>
        </row>
        <row r="719">
          <cell r="A719" t="str">
            <v>2 S 04 950 22</v>
          </cell>
          <cell r="B719" t="str">
            <v>Dissipador de energia - DEB 02</v>
          </cell>
          <cell r="E719" t="str">
            <v>und</v>
          </cell>
          <cell r="F719">
            <v>498.54</v>
          </cell>
        </row>
        <row r="720">
          <cell r="A720" t="str">
            <v>2 S 04 950 23</v>
          </cell>
          <cell r="B720" t="str">
            <v>Dissipador de energia - DEB 03</v>
          </cell>
          <cell r="E720" t="str">
            <v>und</v>
          </cell>
          <cell r="F720">
            <v>798.34</v>
          </cell>
        </row>
        <row r="721">
          <cell r="A721" t="str">
            <v>2 S 04 950 24</v>
          </cell>
          <cell r="B721" t="str">
            <v>Dissipador de energia - DEB 04</v>
          </cell>
          <cell r="E721" t="str">
            <v>und</v>
          </cell>
          <cell r="F721">
            <v>1172.0999999999999</v>
          </cell>
        </row>
        <row r="722">
          <cell r="A722" t="str">
            <v>2 S 04 950 25</v>
          </cell>
          <cell r="B722" t="str">
            <v>Dissipador de energia - DEB 05</v>
          </cell>
          <cell r="E722" t="str">
            <v>und</v>
          </cell>
          <cell r="F722">
            <v>1590.25</v>
          </cell>
        </row>
        <row r="723">
          <cell r="A723" t="str">
            <v>2 S 04 950 26</v>
          </cell>
          <cell r="B723" t="str">
            <v>Dissipador de energia - DEB 06</v>
          </cell>
          <cell r="E723" t="str">
            <v>und</v>
          </cell>
          <cell r="F723">
            <v>2611.79</v>
          </cell>
        </row>
        <row r="724">
          <cell r="A724" t="str">
            <v>2 S 04 950 27</v>
          </cell>
          <cell r="B724" t="str">
            <v>Dissipador de energia - DEB 07</v>
          </cell>
          <cell r="E724" t="str">
            <v>und</v>
          </cell>
          <cell r="F724">
            <v>1660.19</v>
          </cell>
        </row>
        <row r="725">
          <cell r="A725" t="str">
            <v>2 S 04 950 28</v>
          </cell>
          <cell r="B725" t="str">
            <v>Dissipador de energia - DEB 08</v>
          </cell>
          <cell r="E725" t="str">
            <v>und</v>
          </cell>
          <cell r="F725">
            <v>2257.5500000000002</v>
          </cell>
        </row>
        <row r="726">
          <cell r="A726" t="str">
            <v>2 S 04 950 29</v>
          </cell>
          <cell r="B726" t="str">
            <v>Dissipador de energia - DEB 09</v>
          </cell>
          <cell r="E726" t="str">
            <v>und</v>
          </cell>
          <cell r="F726">
            <v>3589.18</v>
          </cell>
        </row>
        <row r="727">
          <cell r="A727" t="str">
            <v>2 S 04 950 30</v>
          </cell>
          <cell r="B727" t="str">
            <v>Dissipador de energia - DEB 10</v>
          </cell>
          <cell r="E727" t="str">
            <v>und</v>
          </cell>
          <cell r="F727">
            <v>2149.31</v>
          </cell>
        </row>
        <row r="728">
          <cell r="A728" t="str">
            <v>2 S 04 950 31</v>
          </cell>
          <cell r="B728" t="str">
            <v>Dissipador de energia - DEB 11</v>
          </cell>
          <cell r="E728" t="str">
            <v>und</v>
          </cell>
          <cell r="F728">
            <v>2924.69</v>
          </cell>
        </row>
        <row r="729">
          <cell r="A729" t="str">
            <v>2 S 04 950 32</v>
          </cell>
          <cell r="B729" t="str">
            <v>Dissipador de energia - DEB 12</v>
          </cell>
          <cell r="E729" t="str">
            <v>und</v>
          </cell>
          <cell r="F729">
            <v>4566.1099999999997</v>
          </cell>
        </row>
        <row r="730">
          <cell r="A730" t="str">
            <v>2 S 04 950 51</v>
          </cell>
          <cell r="B730" t="str">
            <v>Dissipador de energia - DED 01</v>
          </cell>
          <cell r="E730" t="str">
            <v>und</v>
          </cell>
          <cell r="F730">
            <v>169.25</v>
          </cell>
        </row>
        <row r="731">
          <cell r="A731" t="str">
            <v>2 S 04 960 01</v>
          </cell>
          <cell r="B731" t="str">
            <v>Boca de lobo simples grelha concr. - BLS 01</v>
          </cell>
          <cell r="E731" t="str">
            <v>und</v>
          </cell>
          <cell r="F731">
            <v>313.18</v>
          </cell>
        </row>
        <row r="732">
          <cell r="A732" t="str">
            <v>2 S 04 960 02</v>
          </cell>
          <cell r="B732" t="str">
            <v>Boca de lobo simples grelha concr. - BLS 02</v>
          </cell>
          <cell r="E732" t="str">
            <v>und</v>
          </cell>
          <cell r="F732">
            <v>389.8</v>
          </cell>
        </row>
        <row r="733">
          <cell r="A733" t="str">
            <v>2 S 04 960 03</v>
          </cell>
          <cell r="B733" t="str">
            <v>Boca de lobo simples grelha concr. - BLS 03</v>
          </cell>
          <cell r="E733" t="str">
            <v>und</v>
          </cell>
          <cell r="F733">
            <v>466.53</v>
          </cell>
        </row>
        <row r="734">
          <cell r="A734" t="str">
            <v>2 S 04 960 04</v>
          </cell>
          <cell r="B734" t="str">
            <v>Boca de lobo simples grelha concr. - BLS 04</v>
          </cell>
          <cell r="E734" t="str">
            <v>und</v>
          </cell>
          <cell r="F734">
            <v>529.41</v>
          </cell>
        </row>
        <row r="735">
          <cell r="A735" t="str">
            <v>2 S 04 960 05</v>
          </cell>
          <cell r="B735" t="str">
            <v>Boca de lobo simples grelha concr. - BLS 05</v>
          </cell>
          <cell r="E735" t="str">
            <v>und</v>
          </cell>
          <cell r="F735">
            <v>616.46</v>
          </cell>
        </row>
        <row r="736">
          <cell r="A736" t="str">
            <v>2 S 04 960 06</v>
          </cell>
          <cell r="B736" t="str">
            <v>Boca de lobo simples grelha concr. - BLS 06</v>
          </cell>
          <cell r="E736" t="str">
            <v>und</v>
          </cell>
          <cell r="F736">
            <v>693.08</v>
          </cell>
        </row>
        <row r="737">
          <cell r="A737" t="str">
            <v>2 S 04 960 07</v>
          </cell>
          <cell r="B737" t="str">
            <v>Boca de lobo simples grelha concr. - BLS 07</v>
          </cell>
          <cell r="E737" t="str">
            <v>und</v>
          </cell>
          <cell r="F737">
            <v>769.81</v>
          </cell>
        </row>
        <row r="738">
          <cell r="A738" t="str">
            <v>2 S 04 961 01</v>
          </cell>
          <cell r="B738" t="str">
            <v>Boca de lobo dupla com grelha de concreto - BLD 01</v>
          </cell>
          <cell r="E738" t="str">
            <v>und</v>
          </cell>
          <cell r="F738">
            <v>603.79999999999995</v>
          </cell>
        </row>
        <row r="739">
          <cell r="A739" t="str">
            <v>2 S 04 961 02</v>
          </cell>
          <cell r="B739" t="str">
            <v>Boca de lobo dupla com grelha de concreto - BLD 02</v>
          </cell>
          <cell r="E739" t="str">
            <v>und</v>
          </cell>
          <cell r="F739">
            <v>729.55</v>
          </cell>
        </row>
        <row r="740">
          <cell r="A740" t="str">
            <v>2 S 04 961 03</v>
          </cell>
          <cell r="B740" t="str">
            <v>Boca de lobo dupla com grelha de concreto - BLD 03</v>
          </cell>
          <cell r="E740" t="str">
            <v>und</v>
          </cell>
          <cell r="F740">
            <v>858.72</v>
          </cell>
        </row>
        <row r="741">
          <cell r="A741" t="str">
            <v>2 S 04 961 04</v>
          </cell>
          <cell r="B741" t="str">
            <v>Boca de lobo dupla com grelha de concreto - BLD 04</v>
          </cell>
          <cell r="E741" t="str">
            <v>und</v>
          </cell>
          <cell r="F741">
            <v>984.47</v>
          </cell>
        </row>
        <row r="742">
          <cell r="A742" t="str">
            <v>2 S 04 961 05</v>
          </cell>
          <cell r="B742" t="str">
            <v>Boca de lobo dupla com grelha de concreto - BLD 05</v>
          </cell>
          <cell r="E742" t="str">
            <v>und</v>
          </cell>
          <cell r="F742">
            <v>1110.22</v>
          </cell>
        </row>
        <row r="743">
          <cell r="A743" t="str">
            <v>2 S 04 961 06</v>
          </cell>
          <cell r="B743" t="str">
            <v>Boca de lobo dupla com grelha de concreto - BLD 06</v>
          </cell>
          <cell r="E743" t="str">
            <v>und</v>
          </cell>
          <cell r="F743">
            <v>1239.4000000000001</v>
          </cell>
        </row>
        <row r="744">
          <cell r="A744" t="str">
            <v>2 S 04 961 07</v>
          </cell>
          <cell r="B744" t="str">
            <v>Boca de lobo dupla com grelha de concreto - BLD 07</v>
          </cell>
          <cell r="E744" t="str">
            <v>und</v>
          </cell>
          <cell r="F744">
            <v>1365.15</v>
          </cell>
        </row>
        <row r="745">
          <cell r="A745" t="str">
            <v>2 S 04 962 01</v>
          </cell>
          <cell r="B745" t="str">
            <v>Caixa de ligação e passagem - CLP 01</v>
          </cell>
          <cell r="E745" t="str">
            <v>und</v>
          </cell>
          <cell r="F745">
            <v>610.66</v>
          </cell>
        </row>
        <row r="746">
          <cell r="A746" t="str">
            <v>2 S 04 962 02</v>
          </cell>
          <cell r="B746" t="str">
            <v>Caixa de ligação e passagem - CLP 02</v>
          </cell>
          <cell r="E746" t="str">
            <v>und</v>
          </cell>
          <cell r="F746">
            <v>591.71</v>
          </cell>
        </row>
        <row r="747">
          <cell r="A747" t="str">
            <v>2 S 04 962 03</v>
          </cell>
          <cell r="B747" t="str">
            <v>Caixa de ligação e passagem - CLP 03</v>
          </cell>
          <cell r="E747" t="str">
            <v>und</v>
          </cell>
          <cell r="F747">
            <v>833.32</v>
          </cell>
        </row>
        <row r="748">
          <cell r="A748" t="str">
            <v>2 S 04 962 04</v>
          </cell>
          <cell r="B748" t="str">
            <v>Caixa de ligação e passagem - CLP 04</v>
          </cell>
          <cell r="E748" t="str">
            <v>und</v>
          </cell>
          <cell r="F748">
            <v>1060.18</v>
          </cell>
        </row>
        <row r="749">
          <cell r="A749" t="str">
            <v>2 S 04 962 05</v>
          </cell>
          <cell r="B749" t="str">
            <v>Caixa de ligação e passagem - CLP 05</v>
          </cell>
          <cell r="E749" t="str">
            <v>und</v>
          </cell>
          <cell r="F749">
            <v>1247.31</v>
          </cell>
        </row>
        <row r="750">
          <cell r="A750" t="str">
            <v>2 S 04 962 06</v>
          </cell>
          <cell r="B750" t="str">
            <v>Caixa de ligação e passagem - CLP 06</v>
          </cell>
          <cell r="E750" t="str">
            <v>und</v>
          </cell>
          <cell r="F750">
            <v>1554.04</v>
          </cell>
        </row>
        <row r="751">
          <cell r="A751" t="str">
            <v>2 S 04 962 07</v>
          </cell>
          <cell r="B751" t="str">
            <v>Caixa de ligação e passagem - CLP 07</v>
          </cell>
          <cell r="E751" t="str">
            <v>und</v>
          </cell>
          <cell r="F751">
            <v>726.46</v>
          </cell>
        </row>
        <row r="752">
          <cell r="A752" t="str">
            <v>2 S 04 962 08</v>
          </cell>
          <cell r="B752" t="str">
            <v>Caixa de ligação e passagem - CLP 08</v>
          </cell>
          <cell r="E752" t="str">
            <v>und</v>
          </cell>
          <cell r="F752">
            <v>704.35</v>
          </cell>
        </row>
        <row r="753">
          <cell r="A753" t="str">
            <v>2 S 04 962 09</v>
          </cell>
          <cell r="B753" t="str">
            <v>Caixa de ligação e passagem - CLP 09</v>
          </cell>
          <cell r="E753" t="str">
            <v>und</v>
          </cell>
          <cell r="F753">
            <v>971.12</v>
          </cell>
        </row>
        <row r="754">
          <cell r="A754" t="str">
            <v>2 S 04 962 10</v>
          </cell>
          <cell r="B754" t="str">
            <v>Caixa de ligação e passagem - CLP 10</v>
          </cell>
          <cell r="E754" t="str">
            <v>und</v>
          </cell>
          <cell r="F754">
            <v>1206.74</v>
          </cell>
        </row>
        <row r="755">
          <cell r="A755" t="str">
            <v>2 S 04 962 11</v>
          </cell>
          <cell r="B755" t="str">
            <v>Caixa de ligação e passagem - CLP 11</v>
          </cell>
          <cell r="E755" t="str">
            <v>und</v>
          </cell>
          <cell r="F755">
            <v>1405.78</v>
          </cell>
        </row>
        <row r="756">
          <cell r="A756" t="str">
            <v>2 S 04 962 12</v>
          </cell>
          <cell r="B756" t="str">
            <v>Caixa de ligação e passagem - CLP 12</v>
          </cell>
          <cell r="E756" t="str">
            <v>und</v>
          </cell>
          <cell r="F756">
            <v>1709.41</v>
          </cell>
        </row>
        <row r="757">
          <cell r="A757" t="str">
            <v>2 S 04 962 13</v>
          </cell>
          <cell r="B757" t="str">
            <v>Caixa de ligação e passagem - CLP 13</v>
          </cell>
          <cell r="E757" t="str">
            <v>und</v>
          </cell>
          <cell r="F757">
            <v>845.41</v>
          </cell>
        </row>
        <row r="758">
          <cell r="A758" t="str">
            <v>2 S 04 962 14</v>
          </cell>
          <cell r="B758" t="str">
            <v>Caixa de ligação e passagem - CLP 14</v>
          </cell>
          <cell r="E758" t="str">
            <v>und</v>
          </cell>
          <cell r="F758">
            <v>826.46</v>
          </cell>
        </row>
        <row r="759">
          <cell r="A759" t="str">
            <v>2 S 04 962 15</v>
          </cell>
          <cell r="B759" t="str">
            <v>Caixa de ligação e passagem - CLP 15</v>
          </cell>
          <cell r="E759" t="str">
            <v>und</v>
          </cell>
          <cell r="F759">
            <v>1118.3900000000001</v>
          </cell>
        </row>
        <row r="760">
          <cell r="A760" t="str">
            <v>2 S 04 962 16</v>
          </cell>
          <cell r="B760" t="str">
            <v>Caixa de ligação e passagem - CLP 16</v>
          </cell>
          <cell r="E760" t="str">
            <v>und</v>
          </cell>
          <cell r="F760">
            <v>1369.08</v>
          </cell>
        </row>
        <row r="761">
          <cell r="A761" t="str">
            <v>2 S 04 962 17</v>
          </cell>
          <cell r="B761" t="str">
            <v>Caixa de ligação e passagem - CLP 17</v>
          </cell>
          <cell r="E761" t="str">
            <v>und</v>
          </cell>
          <cell r="F761">
            <v>1576.88</v>
          </cell>
        </row>
        <row r="762">
          <cell r="A762" t="str">
            <v>2 S 04 962 18</v>
          </cell>
          <cell r="B762" t="str">
            <v>Caixa de ligação e passagem - CLP 18</v>
          </cell>
          <cell r="E762" t="str">
            <v>und</v>
          </cell>
          <cell r="F762">
            <v>1899.96</v>
          </cell>
        </row>
        <row r="763">
          <cell r="A763" t="str">
            <v>2 S 04 963 01</v>
          </cell>
          <cell r="B763" t="str">
            <v>Poço de visita - PVI 01</v>
          </cell>
          <cell r="E763" t="str">
            <v>und</v>
          </cell>
          <cell r="F763">
            <v>817.12</v>
          </cell>
        </row>
        <row r="764">
          <cell r="A764" t="str">
            <v>2 S 04 963 02</v>
          </cell>
          <cell r="B764" t="str">
            <v>Poço de visita - PVI 02</v>
          </cell>
          <cell r="E764" t="str">
            <v>und</v>
          </cell>
          <cell r="F764">
            <v>792.86</v>
          </cell>
        </row>
        <row r="765">
          <cell r="A765" t="str">
            <v>2 S 04 963 03</v>
          </cell>
          <cell r="B765" t="str">
            <v>Poço de visita - PVI 03</v>
          </cell>
          <cell r="E765" t="str">
            <v>und</v>
          </cell>
          <cell r="F765">
            <v>944.03</v>
          </cell>
        </row>
        <row r="766">
          <cell r="A766" t="str">
            <v>2 S 04 963 04</v>
          </cell>
          <cell r="B766" t="str">
            <v>Poço de visita - PVI 04</v>
          </cell>
          <cell r="E766" t="str">
            <v>und</v>
          </cell>
          <cell r="F766">
            <v>1133.06</v>
          </cell>
        </row>
        <row r="767">
          <cell r="A767" t="str">
            <v>2 S 04 963 05</v>
          </cell>
          <cell r="B767" t="str">
            <v>Poço de visita - PVI 05</v>
          </cell>
          <cell r="E767" t="str">
            <v>und</v>
          </cell>
          <cell r="F767">
            <v>1324.59</v>
          </cell>
        </row>
        <row r="768">
          <cell r="A768" t="str">
            <v>2 S 04 963 06</v>
          </cell>
          <cell r="B768" t="str">
            <v>Poço de visita - PVI 06</v>
          </cell>
          <cell r="E768" t="str">
            <v>und</v>
          </cell>
          <cell r="F768">
            <v>1625.81</v>
          </cell>
        </row>
        <row r="769">
          <cell r="A769" t="str">
            <v>2 S 04 963 07</v>
          </cell>
          <cell r="B769" t="str">
            <v>Poço de visita - PVI 07</v>
          </cell>
          <cell r="E769" t="str">
            <v>und</v>
          </cell>
          <cell r="F769">
            <v>940.74</v>
          </cell>
        </row>
        <row r="770">
          <cell r="A770" t="str">
            <v>2 S 04 963 08</v>
          </cell>
          <cell r="B770" t="str">
            <v>Poço de visita - PVI 08</v>
          </cell>
          <cell r="E770" t="str">
            <v>und</v>
          </cell>
          <cell r="F770">
            <v>921.79</v>
          </cell>
        </row>
        <row r="771">
          <cell r="A771" t="str">
            <v>2 S 04 963 09</v>
          </cell>
          <cell r="B771" t="str">
            <v>Poço de visita - PVI 09</v>
          </cell>
          <cell r="E771" t="str">
            <v>und</v>
          </cell>
          <cell r="F771">
            <v>1086.21</v>
          </cell>
        </row>
        <row r="772">
          <cell r="A772" t="str">
            <v>2 S 04 963 10</v>
          </cell>
          <cell r="B772" t="str">
            <v>Poço de visita - PVI 10</v>
          </cell>
          <cell r="E772" t="str">
            <v>und</v>
          </cell>
          <cell r="F772">
            <v>1258.0999999999999</v>
          </cell>
        </row>
        <row r="773">
          <cell r="A773" t="str">
            <v>2 S 04 963 11</v>
          </cell>
          <cell r="B773" t="str">
            <v>Poço de visita - PVI 11</v>
          </cell>
          <cell r="E773" t="str">
            <v>und</v>
          </cell>
          <cell r="F773">
            <v>1483.06</v>
          </cell>
        </row>
        <row r="774">
          <cell r="A774" t="str">
            <v>2 S 04 963 12</v>
          </cell>
          <cell r="B774" t="str">
            <v>Poço de visita - PVI 12</v>
          </cell>
          <cell r="E774" t="str">
            <v>und</v>
          </cell>
          <cell r="F774">
            <v>1800.58</v>
          </cell>
        </row>
        <row r="775">
          <cell r="A775" t="str">
            <v>2 S 04 963 13</v>
          </cell>
          <cell r="B775" t="str">
            <v>Poço de visita - PVI 13</v>
          </cell>
          <cell r="E775" t="str">
            <v>und</v>
          </cell>
          <cell r="F775">
            <v>1117.4100000000001</v>
          </cell>
        </row>
        <row r="776">
          <cell r="A776" t="str">
            <v>2 S 04 963 14</v>
          </cell>
          <cell r="B776" t="str">
            <v>Poço de visita - PVI 14</v>
          </cell>
          <cell r="E776" t="str">
            <v>und</v>
          </cell>
          <cell r="F776">
            <v>1060.2</v>
          </cell>
        </row>
        <row r="777">
          <cell r="A777" t="str">
            <v>2 S 04 963 15</v>
          </cell>
          <cell r="B777" t="str">
            <v>Poço de visita - PVI 15</v>
          </cell>
          <cell r="E777" t="str">
            <v>und</v>
          </cell>
          <cell r="F777">
            <v>1241.01</v>
          </cell>
        </row>
        <row r="778">
          <cell r="A778" t="str">
            <v>2 S 04 963 16</v>
          </cell>
          <cell r="B778" t="str">
            <v>Poço de visita - PVI 16</v>
          </cell>
          <cell r="E778" t="str">
            <v>und</v>
          </cell>
          <cell r="F778">
            <v>1445.11</v>
          </cell>
        </row>
        <row r="779">
          <cell r="A779" t="str">
            <v>2 S 04 963 17</v>
          </cell>
          <cell r="B779" t="str">
            <v>Poço de visita - PVI 17</v>
          </cell>
          <cell r="E779" t="str">
            <v>und</v>
          </cell>
          <cell r="F779">
            <v>1654.16</v>
          </cell>
        </row>
        <row r="780">
          <cell r="A780" t="str">
            <v>2 S 04 963 18</v>
          </cell>
          <cell r="B780" t="str">
            <v>Poço de visita - PVI 18</v>
          </cell>
          <cell r="E780" t="str">
            <v>und</v>
          </cell>
          <cell r="F780">
            <v>1987.98</v>
          </cell>
        </row>
        <row r="781">
          <cell r="A781" t="str">
            <v>2 S 04 963 31</v>
          </cell>
          <cell r="B781" t="str">
            <v>Chaminé dos poços de visita - CPV 01</v>
          </cell>
          <cell r="E781" t="str">
            <v>und</v>
          </cell>
          <cell r="F781">
            <v>562.11</v>
          </cell>
        </row>
        <row r="782">
          <cell r="A782" t="str">
            <v>2 S 04 963 32</v>
          </cell>
          <cell r="B782" t="str">
            <v>Chaminé dos poços de visita - CPV 02</v>
          </cell>
          <cell r="E782" t="str">
            <v>und</v>
          </cell>
          <cell r="F782">
            <v>645.38</v>
          </cell>
        </row>
        <row r="783">
          <cell r="A783" t="str">
            <v>2 S 04 963 33</v>
          </cell>
          <cell r="B783" t="str">
            <v>Chaminé dos poços de visita - CPV 03</v>
          </cell>
          <cell r="E783" t="str">
            <v>und</v>
          </cell>
          <cell r="F783">
            <v>724.79</v>
          </cell>
        </row>
        <row r="784">
          <cell r="A784" t="str">
            <v>2 S 04 963 34</v>
          </cell>
          <cell r="B784" t="str">
            <v>Chaminé dos poços de visita - CPV 04</v>
          </cell>
          <cell r="E784" t="str">
            <v>und</v>
          </cell>
          <cell r="F784">
            <v>808.65</v>
          </cell>
        </row>
        <row r="785">
          <cell r="A785" t="str">
            <v>2 S 04 963 35</v>
          </cell>
          <cell r="B785" t="str">
            <v>Chaminé dos poços de visita - CPV 05</v>
          </cell>
          <cell r="E785" t="str">
            <v>und</v>
          </cell>
          <cell r="F785">
            <v>888.46</v>
          </cell>
        </row>
        <row r="786">
          <cell r="A786" t="str">
            <v>2 S 04 963 36</v>
          </cell>
          <cell r="B786" t="str">
            <v>Chaminé dos poços de visita - CPV 06</v>
          </cell>
          <cell r="E786" t="str">
            <v>und</v>
          </cell>
          <cell r="F786">
            <v>971.33</v>
          </cell>
        </row>
        <row r="787">
          <cell r="A787" t="str">
            <v>2 S 04 963 37</v>
          </cell>
          <cell r="B787" t="str">
            <v>Chaminé dos poços de visita - CPV 07</v>
          </cell>
          <cell r="E787" t="str">
            <v>und</v>
          </cell>
          <cell r="F787">
            <v>1051.33</v>
          </cell>
        </row>
        <row r="788">
          <cell r="A788" t="str">
            <v>2 S 04 964 01</v>
          </cell>
          <cell r="B788" t="str">
            <v>Tubulação de drenagem urbana - D=0,40 m s/ berço</v>
          </cell>
          <cell r="E788" t="str">
            <v>m</v>
          </cell>
          <cell r="F788">
            <v>68.849999999999994</v>
          </cell>
        </row>
        <row r="789">
          <cell r="A789" t="str">
            <v>2 S 04 964 02</v>
          </cell>
          <cell r="B789" t="str">
            <v>Tubulação de drenagem urbana - D=0,60 m s/ berço</v>
          </cell>
          <cell r="E789" t="str">
            <v>m</v>
          </cell>
          <cell r="F789">
            <v>160.61000000000001</v>
          </cell>
        </row>
        <row r="790">
          <cell r="A790" t="str">
            <v>2 S 04 964 03</v>
          </cell>
          <cell r="B790" t="str">
            <v>Tubulação de drenagem urbana - D=0,80 m s/ berço</v>
          </cell>
          <cell r="E790" t="str">
            <v>m</v>
          </cell>
          <cell r="F790">
            <v>226.37</v>
          </cell>
        </row>
        <row r="791">
          <cell r="A791" t="str">
            <v>2 S 04 964 04</v>
          </cell>
          <cell r="B791" t="str">
            <v>Tubulação de drenagem urbana - D=1,00 m s/ berço</v>
          </cell>
          <cell r="E791" t="str">
            <v>m</v>
          </cell>
          <cell r="F791">
            <v>326.72000000000003</v>
          </cell>
        </row>
        <row r="792">
          <cell r="A792" t="str">
            <v>2 S 04 964 05</v>
          </cell>
          <cell r="B792" t="str">
            <v>Tubulação de drenagem urbana - D=1,20 m s/ berço</v>
          </cell>
          <cell r="E792" t="str">
            <v>m</v>
          </cell>
          <cell r="F792">
            <v>441.13</v>
          </cell>
        </row>
        <row r="793">
          <cell r="A793" t="str">
            <v>2 S 04 964 06</v>
          </cell>
          <cell r="B793" t="str">
            <v>Tubulação de drenagem urbana - D=1,50 m s/ berço</v>
          </cell>
          <cell r="E793" t="str">
            <v>m</v>
          </cell>
          <cell r="F793">
            <v>661.36</v>
          </cell>
        </row>
        <row r="794">
          <cell r="A794" t="str">
            <v>2 S 04 990 01</v>
          </cell>
          <cell r="B794" t="str">
            <v>Transposição de segmento de sarjetas - TSS 01</v>
          </cell>
          <cell r="E794" t="str">
            <v>m</v>
          </cell>
          <cell r="F794">
            <v>101.81</v>
          </cell>
        </row>
        <row r="795">
          <cell r="A795" t="str">
            <v>2 S 04 990 02</v>
          </cell>
          <cell r="B795" t="str">
            <v>Transposição de segmento de sarjetas - TSS 02</v>
          </cell>
          <cell r="E795" t="str">
            <v>m</v>
          </cell>
          <cell r="F795">
            <v>123.46</v>
          </cell>
        </row>
        <row r="796">
          <cell r="A796" t="str">
            <v>2 S 04 990 03</v>
          </cell>
          <cell r="B796" t="str">
            <v>Transposição de segmento de sarjetas - TSS 03</v>
          </cell>
          <cell r="E796" t="str">
            <v>m</v>
          </cell>
          <cell r="F796">
            <v>181.44</v>
          </cell>
        </row>
        <row r="797">
          <cell r="A797" t="str">
            <v>2 S 04 990 04</v>
          </cell>
          <cell r="B797" t="str">
            <v>Transposição de segmento de sarjetas - TSS 04</v>
          </cell>
          <cell r="E797" t="str">
            <v>m</v>
          </cell>
          <cell r="F797">
            <v>157.61000000000001</v>
          </cell>
        </row>
        <row r="798">
          <cell r="A798" t="str">
            <v>2 S 04 990 05</v>
          </cell>
          <cell r="B798" t="str">
            <v>Transposição de segmento de sarjetas - TSS 05</v>
          </cell>
          <cell r="E798" t="str">
            <v>m</v>
          </cell>
          <cell r="F798">
            <v>141.74</v>
          </cell>
        </row>
        <row r="799">
          <cell r="A799" t="str">
            <v>2 S 04 990 06</v>
          </cell>
          <cell r="B799" t="str">
            <v>Transposição de segmento de sarjetas - TSS 06</v>
          </cell>
          <cell r="E799" t="str">
            <v>m</v>
          </cell>
          <cell r="F799">
            <v>133.72999999999999</v>
          </cell>
        </row>
        <row r="800">
          <cell r="A800" t="str">
            <v>2 S 04 991 01</v>
          </cell>
          <cell r="B800" t="str">
            <v>Tampa concr. p/caixa colet. (4 nervuras) - TCC 01</v>
          </cell>
          <cell r="E800" t="str">
            <v>und</v>
          </cell>
          <cell r="F800">
            <v>91.29</v>
          </cell>
        </row>
        <row r="801">
          <cell r="A801" t="str">
            <v>2 S 04 991 02</v>
          </cell>
          <cell r="B801" t="str">
            <v>Tampa de ferro p/ caixa coletora - TCC 02</v>
          </cell>
          <cell r="E801" t="str">
            <v>und</v>
          </cell>
          <cell r="F801">
            <v>194.39</v>
          </cell>
        </row>
        <row r="802">
          <cell r="A802" t="str">
            <v>2 S 04 999 03</v>
          </cell>
          <cell r="B802" t="str">
            <v>Escoramento de bueiros celulares</v>
          </cell>
          <cell r="E802" t="str">
            <v>m3</v>
          </cell>
          <cell r="F802">
            <v>30.27</v>
          </cell>
        </row>
        <row r="803">
          <cell r="A803" t="str">
            <v>2 S 04 999 06</v>
          </cell>
          <cell r="B803" t="str">
            <v>Solo local / selo de argila apiloado</v>
          </cell>
          <cell r="E803" t="str">
            <v>m3</v>
          </cell>
          <cell r="F803">
            <v>10.119999999999999</v>
          </cell>
        </row>
        <row r="804">
          <cell r="A804" t="str">
            <v>2 S 04 999 07</v>
          </cell>
          <cell r="B804" t="str">
            <v>Lastro de brita</v>
          </cell>
          <cell r="E804" t="str">
            <v>m3</v>
          </cell>
          <cell r="F804">
            <v>32.03</v>
          </cell>
        </row>
        <row r="805">
          <cell r="A805" t="str">
            <v>2 S 05 000 06</v>
          </cell>
          <cell r="B805" t="str">
            <v>Calha metálica semi-circular D=0,40 m</v>
          </cell>
          <cell r="E805" t="str">
            <v>m</v>
          </cell>
          <cell r="F805">
            <v>125.07</v>
          </cell>
        </row>
        <row r="806">
          <cell r="A806" t="str">
            <v>2 S 05 000 09</v>
          </cell>
          <cell r="B806" t="str">
            <v>Dentes para bueiros simples D=0,60 m</v>
          </cell>
          <cell r="E806" t="str">
            <v>und</v>
          </cell>
          <cell r="F806">
            <v>35.590000000000003</v>
          </cell>
        </row>
        <row r="807">
          <cell r="A807" t="str">
            <v>2 S 05 000 10</v>
          </cell>
          <cell r="B807" t="str">
            <v>Dentes para bueiros simples D=0,80 m</v>
          </cell>
          <cell r="E807" t="str">
            <v>und</v>
          </cell>
          <cell r="F807">
            <v>44.28</v>
          </cell>
        </row>
        <row r="808">
          <cell r="A808" t="str">
            <v>2 S 05 000 11</v>
          </cell>
          <cell r="B808" t="str">
            <v>Dentes para bueiros simples D=1,00 m</v>
          </cell>
          <cell r="E808" t="str">
            <v>und</v>
          </cell>
          <cell r="F808">
            <v>52.64</v>
          </cell>
        </row>
        <row r="809">
          <cell r="A809" t="str">
            <v>2 S 05 000 12</v>
          </cell>
          <cell r="B809" t="str">
            <v>Dentes para bueiros simples D=1,20 m</v>
          </cell>
          <cell r="E809" t="str">
            <v>und</v>
          </cell>
          <cell r="F809">
            <v>59.73</v>
          </cell>
        </row>
        <row r="810">
          <cell r="A810" t="str">
            <v>2 S 05 000 13</v>
          </cell>
          <cell r="B810" t="str">
            <v>Dentes para bueiros simples D=1,50 m</v>
          </cell>
          <cell r="E810" t="str">
            <v>und</v>
          </cell>
          <cell r="F810">
            <v>75.87</v>
          </cell>
        </row>
        <row r="811">
          <cell r="A811" t="str">
            <v>2 S 05 000 14</v>
          </cell>
          <cell r="B811" t="str">
            <v>Dentes para bueiros duplos D=1,00 m</v>
          </cell>
          <cell r="E811" t="str">
            <v>und</v>
          </cell>
          <cell r="F811">
            <v>105.47</v>
          </cell>
        </row>
        <row r="812">
          <cell r="A812" t="str">
            <v>2 S 05 000 15</v>
          </cell>
          <cell r="B812" t="str">
            <v>Dentes para bueiros duplos D=1,20 m</v>
          </cell>
          <cell r="E812" t="str">
            <v>und</v>
          </cell>
          <cell r="F812">
            <v>119.28</v>
          </cell>
        </row>
        <row r="813">
          <cell r="A813" t="str">
            <v>2 S 05 000 16</v>
          </cell>
          <cell r="B813" t="str">
            <v>Dentes para bueiros duplos D=1,50 m</v>
          </cell>
          <cell r="E813" t="str">
            <v>und</v>
          </cell>
          <cell r="F813">
            <v>147.33000000000001</v>
          </cell>
        </row>
        <row r="814">
          <cell r="A814" t="str">
            <v>2 S 05 000 17</v>
          </cell>
          <cell r="B814" t="str">
            <v>Dentes para bueiros triplos D=1,00 m</v>
          </cell>
          <cell r="E814" t="str">
            <v>und</v>
          </cell>
          <cell r="F814">
            <v>154.47999999999999</v>
          </cell>
        </row>
        <row r="815">
          <cell r="A815" t="str">
            <v>2 S 05 000 18</v>
          </cell>
          <cell r="B815" t="str">
            <v>Dentes para bueiros triplos D=1,20</v>
          </cell>
          <cell r="E815" t="str">
            <v>und</v>
          </cell>
          <cell r="F815">
            <v>179.01</v>
          </cell>
        </row>
        <row r="816">
          <cell r="A816" t="str">
            <v>2 S 05 000 19</v>
          </cell>
          <cell r="B816" t="str">
            <v>Dentes para bueiros triplos D=1,50 m</v>
          </cell>
          <cell r="E816" t="str">
            <v>und</v>
          </cell>
          <cell r="F816">
            <v>218.2</v>
          </cell>
        </row>
        <row r="817">
          <cell r="A817" t="str">
            <v>2 S 05 100 00</v>
          </cell>
          <cell r="B817" t="str">
            <v>Enleivamento</v>
          </cell>
          <cell r="E817" t="str">
            <v>m2</v>
          </cell>
          <cell r="F817">
            <v>3.92</v>
          </cell>
        </row>
        <row r="818">
          <cell r="A818" t="str">
            <v>2 S 05 102 00</v>
          </cell>
          <cell r="B818" t="str">
            <v>Hidrossemeadura</v>
          </cell>
          <cell r="E818" t="str">
            <v>m2</v>
          </cell>
          <cell r="F818">
            <v>0.86</v>
          </cell>
        </row>
        <row r="819">
          <cell r="A819" t="str">
            <v>2 S 05 300 01</v>
          </cell>
          <cell r="B819" t="str">
            <v>Alvenaria de pedra arrumada</v>
          </cell>
          <cell r="E819" t="str">
            <v>m3</v>
          </cell>
          <cell r="F819">
            <v>56.22</v>
          </cell>
        </row>
        <row r="820">
          <cell r="A820" t="str">
            <v>2 S 05 300 02</v>
          </cell>
          <cell r="B820" t="str">
            <v>Enrocamento de pedra jogada</v>
          </cell>
          <cell r="E820" t="str">
            <v>m3</v>
          </cell>
          <cell r="F820">
            <v>32.03</v>
          </cell>
        </row>
        <row r="821">
          <cell r="A821" t="str">
            <v>2 S 05 301 00</v>
          </cell>
          <cell r="B821" t="str">
            <v>Alvenaria de pedra argamassada</v>
          </cell>
          <cell r="E821" t="str">
            <v>m3</v>
          </cell>
          <cell r="F821">
            <v>139.43</v>
          </cell>
        </row>
        <row r="822">
          <cell r="A822" t="str">
            <v>2 S 05 301 01</v>
          </cell>
          <cell r="B822" t="str">
            <v>Alvenaria tijolos de 20 cm de espessura</v>
          </cell>
          <cell r="E822" t="str">
            <v>m2</v>
          </cell>
          <cell r="F822">
            <v>33.17</v>
          </cell>
        </row>
        <row r="823">
          <cell r="A823" t="str">
            <v>2 S 05 302 01</v>
          </cell>
          <cell r="B823" t="str">
            <v>Muro gabião tipo caixa</v>
          </cell>
          <cell r="E823" t="str">
            <v>m3</v>
          </cell>
          <cell r="F823">
            <v>138.34</v>
          </cell>
        </row>
        <row r="824">
          <cell r="A824" t="str">
            <v>2 S 05 303 01</v>
          </cell>
          <cell r="B824" t="str">
            <v>Terra armada - ECE - greide 0,0&lt;h&lt;6,00m</v>
          </cell>
          <cell r="E824" t="str">
            <v>m2</v>
          </cell>
          <cell r="F824">
            <v>196.56</v>
          </cell>
        </row>
        <row r="825">
          <cell r="A825" t="str">
            <v>2 S 05 303 02</v>
          </cell>
          <cell r="B825" t="str">
            <v>Terra armada - ECE - greide 6,0&lt;h&lt;9,00m</v>
          </cell>
          <cell r="E825" t="str">
            <v>m2</v>
          </cell>
          <cell r="F825">
            <v>220.52</v>
          </cell>
        </row>
        <row r="826">
          <cell r="A826" t="str">
            <v>2 S 05 303 03</v>
          </cell>
          <cell r="B826" t="str">
            <v>Terra armada - ECE - greide 9,0&lt;h&lt;12,00m</v>
          </cell>
          <cell r="E826" t="str">
            <v>m2</v>
          </cell>
          <cell r="F826">
            <v>244.38</v>
          </cell>
        </row>
        <row r="827">
          <cell r="A827" t="str">
            <v>2 S 05 303 04</v>
          </cell>
          <cell r="B827" t="str">
            <v>Terra armada - ECE - pé de talude 0,0&lt;h&lt;6,00m</v>
          </cell>
          <cell r="E827" t="str">
            <v>m2</v>
          </cell>
          <cell r="F827">
            <v>231.72</v>
          </cell>
        </row>
        <row r="828">
          <cell r="A828" t="str">
            <v>2 S 05 303 05</v>
          </cell>
          <cell r="B828" t="str">
            <v>Terra armada - ECE - pé de talude 6,0&lt;h&lt;9,00m</v>
          </cell>
          <cell r="E828" t="str">
            <v>m2</v>
          </cell>
          <cell r="F828">
            <v>260.49</v>
          </cell>
        </row>
        <row r="829">
          <cell r="A829" t="str">
            <v>2 S 05 303 06</v>
          </cell>
          <cell r="B829" t="str">
            <v>Terra armada - ECE - pé de talude 9,0&lt;h&lt;12,00m</v>
          </cell>
          <cell r="E829" t="str">
            <v>m2</v>
          </cell>
          <cell r="F829">
            <v>287.66000000000003</v>
          </cell>
        </row>
        <row r="830">
          <cell r="A830" t="str">
            <v>2 S 05 303 07</v>
          </cell>
          <cell r="B830" t="str">
            <v>Terra armada - ECE - encontro portante 0,0&lt;h&lt;6,00m</v>
          </cell>
          <cell r="E830" t="str">
            <v>m2</v>
          </cell>
          <cell r="F830">
            <v>421.92</v>
          </cell>
        </row>
        <row r="831">
          <cell r="A831" t="str">
            <v>2 S 05 303 08</v>
          </cell>
          <cell r="B831" t="str">
            <v>Terra armada - ECE - encontro portante 6,0&lt;h&lt;9,00m</v>
          </cell>
          <cell r="E831" t="str">
            <v>m2</v>
          </cell>
          <cell r="F831">
            <v>562.24</v>
          </cell>
        </row>
        <row r="832">
          <cell r="A832" t="str">
            <v>2 S 05 303 09</v>
          </cell>
          <cell r="B832" t="str">
            <v>Escamas de concreto armado para terra armada</v>
          </cell>
          <cell r="E832" t="str">
            <v>m3</v>
          </cell>
          <cell r="F832">
            <v>535.33000000000004</v>
          </cell>
        </row>
        <row r="833">
          <cell r="A833" t="str">
            <v>2 S 05 303 10</v>
          </cell>
          <cell r="B833" t="str">
            <v>Concr. soleira e arremates de maciço terra armada</v>
          </cell>
          <cell r="E833" t="str">
            <v>m3</v>
          </cell>
          <cell r="F833">
            <v>254.14</v>
          </cell>
        </row>
        <row r="834">
          <cell r="A834" t="str">
            <v>2 S 05 303 11</v>
          </cell>
          <cell r="B834" t="str">
            <v>Montagem de maciço terra armada</v>
          </cell>
          <cell r="E834" t="str">
            <v>m2</v>
          </cell>
          <cell r="F834">
            <v>63.72</v>
          </cell>
        </row>
        <row r="835">
          <cell r="A835" t="str">
            <v>2 S 05 340 01</v>
          </cell>
          <cell r="B835" t="str">
            <v>Execução cortina atirantada conc.armado fck=15 MPa</v>
          </cell>
          <cell r="E835" t="str">
            <v>m2</v>
          </cell>
          <cell r="F835">
            <v>882.36</v>
          </cell>
        </row>
        <row r="836">
          <cell r="A836" t="str">
            <v>2 S 05 900 01</v>
          </cell>
          <cell r="B836" t="str">
            <v>Tirante protendido p/ cort. aço st 85/105 D= 32mm</v>
          </cell>
          <cell r="E836" t="str">
            <v>m</v>
          </cell>
          <cell r="F836">
            <v>86.05</v>
          </cell>
        </row>
        <row r="837">
          <cell r="A837" t="str">
            <v>2 S 06 210 01</v>
          </cell>
          <cell r="B837" t="str">
            <v>Pórtico metálico</v>
          </cell>
          <cell r="E837" t="str">
            <v>und</v>
          </cell>
          <cell r="F837">
            <v>40044.01</v>
          </cell>
        </row>
        <row r="838">
          <cell r="A838" t="str">
            <v>2 S 06 400 01</v>
          </cell>
          <cell r="B838" t="str">
            <v>Cerca arame farp. c/ mourão concr. seção quadrada</v>
          </cell>
          <cell r="E838" t="str">
            <v>m</v>
          </cell>
          <cell r="F838">
            <v>15.13</v>
          </cell>
        </row>
        <row r="839">
          <cell r="A839" t="str">
            <v>2 S 06 400 02</v>
          </cell>
          <cell r="B839" t="str">
            <v>Cerca arame farp. c/ mourão concr. seção triang.</v>
          </cell>
          <cell r="E839" t="str">
            <v>m</v>
          </cell>
          <cell r="F839">
            <v>11.7</v>
          </cell>
        </row>
        <row r="840">
          <cell r="A840" t="str">
            <v>2 S 06 410 00</v>
          </cell>
          <cell r="B840" t="str">
            <v>Cercas de arame farpado com suportes de madeira</v>
          </cell>
          <cell r="E840" t="str">
            <v>m</v>
          </cell>
          <cell r="F840">
            <v>7.83</v>
          </cell>
        </row>
        <row r="841">
          <cell r="A841" t="str">
            <v>2 S 09 001 05</v>
          </cell>
          <cell r="B841" t="str">
            <v>Transporte local em rodov. não pav. (const.)</v>
          </cell>
          <cell r="E841" t="str">
            <v>tkm</v>
          </cell>
          <cell r="F841">
            <v>0.47</v>
          </cell>
        </row>
        <row r="842">
          <cell r="A842" t="str">
            <v>2 S 09 001 40</v>
          </cell>
          <cell r="B842" t="str">
            <v>Transporte local c/ carroceria em rodovia não pav.</v>
          </cell>
          <cell r="E842" t="str">
            <v>tkm</v>
          </cell>
          <cell r="F842">
            <v>0.53</v>
          </cell>
        </row>
        <row r="843">
          <cell r="A843" t="str">
            <v>2 S 09 001 90</v>
          </cell>
          <cell r="B843" t="str">
            <v>Transporte comercial c/ carr. rodov. não pav.</v>
          </cell>
          <cell r="E843" t="str">
            <v>tkm</v>
          </cell>
          <cell r="F843">
            <v>0.36</v>
          </cell>
        </row>
        <row r="844">
          <cell r="A844" t="str">
            <v>2 S 09 002 05</v>
          </cell>
          <cell r="B844" t="str">
            <v>Transporte local em rodov. pavim. (const.)</v>
          </cell>
          <cell r="E844" t="str">
            <v>tkm</v>
          </cell>
          <cell r="F844">
            <v>0.36</v>
          </cell>
        </row>
        <row r="845">
          <cell r="A845" t="str">
            <v>2 S 09 002 40</v>
          </cell>
          <cell r="B845" t="str">
            <v>Transporte local c/ carroceria em rodov. pavim.</v>
          </cell>
          <cell r="E845" t="str">
            <v>tkm</v>
          </cell>
          <cell r="F845">
            <v>0.4</v>
          </cell>
        </row>
        <row r="846">
          <cell r="A846" t="str">
            <v>2 S 09 002 90</v>
          </cell>
          <cell r="B846" t="str">
            <v>Transporte comerc. c/ carr. rodov. pavim.</v>
          </cell>
          <cell r="E846" t="str">
            <v>tkm</v>
          </cell>
          <cell r="F846">
            <v>0.24</v>
          </cell>
        </row>
        <row r="847">
          <cell r="B847" t="str">
            <v>Conservação</v>
          </cell>
        </row>
        <row r="848">
          <cell r="A848" t="str">
            <v>3 S 01 200 00</v>
          </cell>
          <cell r="B848" t="str">
            <v>Escavação e carga mat. jazida (consv)</v>
          </cell>
          <cell r="E848" t="str">
            <v>m3</v>
          </cell>
          <cell r="F848">
            <v>6.81</v>
          </cell>
        </row>
        <row r="849">
          <cell r="A849" t="str">
            <v>3 S 01 401 00</v>
          </cell>
          <cell r="B849" t="str">
            <v>Recomposição de revestimento primário</v>
          </cell>
          <cell r="E849" t="str">
            <v>m3</v>
          </cell>
          <cell r="F849">
            <v>10.57</v>
          </cell>
        </row>
        <row r="850">
          <cell r="A850" t="str">
            <v>3 S 01 930 00</v>
          </cell>
          <cell r="B850" t="str">
            <v>Regularização mecânica da faixa de domínio</v>
          </cell>
          <cell r="E850" t="str">
            <v>m2</v>
          </cell>
          <cell r="F850">
            <v>0.15</v>
          </cell>
        </row>
        <row r="851">
          <cell r="A851" t="str">
            <v>3 S 02 200 00</v>
          </cell>
          <cell r="B851" t="str">
            <v>Solo p/ base de remendo profundo</v>
          </cell>
          <cell r="E851" t="str">
            <v>m3</v>
          </cell>
          <cell r="F851">
            <v>7.84</v>
          </cell>
        </row>
        <row r="852">
          <cell r="A852" t="str">
            <v>3 S 02 200 01</v>
          </cell>
          <cell r="B852" t="str">
            <v>Recomposição de camada granular do pavimento</v>
          </cell>
          <cell r="E852" t="str">
            <v>m3</v>
          </cell>
          <cell r="F852">
            <v>12.57</v>
          </cell>
        </row>
        <row r="853">
          <cell r="A853" t="str">
            <v>3 S 02 220 00</v>
          </cell>
          <cell r="B853" t="str">
            <v>Solo brita p/ base de rem. profundo</v>
          </cell>
          <cell r="E853" t="str">
            <v>m3</v>
          </cell>
          <cell r="F853">
            <v>19.899999999999999</v>
          </cell>
        </row>
        <row r="854">
          <cell r="A854" t="str">
            <v>3 S 02 230 00</v>
          </cell>
          <cell r="B854" t="str">
            <v>Brita para base de remendo profundo</v>
          </cell>
          <cell r="E854" t="str">
            <v>m3</v>
          </cell>
          <cell r="F854">
            <v>45.27</v>
          </cell>
        </row>
        <row r="855">
          <cell r="A855" t="str">
            <v>3 S 02 241 00</v>
          </cell>
          <cell r="B855" t="str">
            <v>Solo melhorado c/ cimento p/ base rem. profundo</v>
          </cell>
          <cell r="E855" t="str">
            <v>m3</v>
          </cell>
          <cell r="F855">
            <v>39.04</v>
          </cell>
        </row>
        <row r="856">
          <cell r="A856" t="str">
            <v>3 S 02 300 00</v>
          </cell>
          <cell r="B856" t="str">
            <v>Imprimação</v>
          </cell>
          <cell r="E856" t="str">
            <v>m2</v>
          </cell>
          <cell r="F856">
            <v>0.14000000000000001</v>
          </cell>
        </row>
        <row r="857">
          <cell r="A857" t="str">
            <v>3 S 02 400 00</v>
          </cell>
          <cell r="B857" t="str">
            <v>Pintura de ligação</v>
          </cell>
          <cell r="E857" t="str">
            <v>m2</v>
          </cell>
          <cell r="F857">
            <v>0.1</v>
          </cell>
        </row>
        <row r="858">
          <cell r="A858" t="str">
            <v>3 S 02 500 00</v>
          </cell>
          <cell r="B858" t="str">
            <v>Capa selante com pedrisco</v>
          </cell>
          <cell r="E858" t="str">
            <v>m2</v>
          </cell>
          <cell r="F858">
            <v>0.41</v>
          </cell>
        </row>
        <row r="859">
          <cell r="A859" t="str">
            <v>3 S 02 500 01</v>
          </cell>
          <cell r="B859" t="str">
            <v>Capa selante com areia</v>
          </cell>
          <cell r="E859" t="str">
            <v>m2</v>
          </cell>
          <cell r="F859">
            <v>0.21</v>
          </cell>
        </row>
        <row r="860">
          <cell r="A860" t="str">
            <v>3 S 02 500 02</v>
          </cell>
          <cell r="B860" t="str">
            <v>Tratamento superficial simples com CAP</v>
          </cell>
          <cell r="E860" t="str">
            <v>m2</v>
          </cell>
          <cell r="F860">
            <v>0.56999999999999995</v>
          </cell>
        </row>
        <row r="861">
          <cell r="A861" t="str">
            <v>3 S 02 500 03</v>
          </cell>
          <cell r="B861" t="str">
            <v>Tratamento superficial simples com emulsão</v>
          </cell>
          <cell r="E861" t="str">
            <v>m2</v>
          </cell>
          <cell r="F861">
            <v>0.54</v>
          </cell>
        </row>
        <row r="862">
          <cell r="A862" t="str">
            <v>3 S 02 500 04</v>
          </cell>
          <cell r="B862" t="str">
            <v>Tratamento superficial simples c/ banho diluído</v>
          </cell>
          <cell r="E862" t="str">
            <v>m2</v>
          </cell>
          <cell r="F862">
            <v>0.61</v>
          </cell>
        </row>
        <row r="863">
          <cell r="A863" t="str">
            <v>3 S 02 501 00</v>
          </cell>
          <cell r="B863" t="str">
            <v>Tratamento superficial duplo c/ CAP</v>
          </cell>
          <cell r="E863" t="str">
            <v>m2</v>
          </cell>
          <cell r="F863">
            <v>1.72</v>
          </cell>
        </row>
        <row r="864">
          <cell r="A864" t="str">
            <v>3 S 02 501 01</v>
          </cell>
          <cell r="B864" t="str">
            <v>Tratamento superficial duplo com emulsão</v>
          </cell>
          <cell r="E864" t="str">
            <v>m2</v>
          </cell>
          <cell r="F864">
            <v>1.7</v>
          </cell>
        </row>
        <row r="865">
          <cell r="A865" t="str">
            <v>3 S 02 501 02</v>
          </cell>
          <cell r="B865" t="str">
            <v>Tratamento superficial duplo com banho diluído</v>
          </cell>
          <cell r="E865" t="str">
            <v>m2</v>
          </cell>
          <cell r="F865">
            <v>1.86</v>
          </cell>
        </row>
        <row r="866">
          <cell r="A866" t="str">
            <v>3 S 02 502 00</v>
          </cell>
          <cell r="B866" t="str">
            <v>Tratamento superficial triplo com c.a.p.</v>
          </cell>
          <cell r="E866" t="str">
            <v>m2</v>
          </cell>
          <cell r="F866">
            <v>2.44</v>
          </cell>
        </row>
        <row r="867">
          <cell r="A867" t="str">
            <v>3 S 02 502 01</v>
          </cell>
          <cell r="B867" t="str">
            <v>Tratamento superficial triplo com emulsão</v>
          </cell>
          <cell r="E867" t="str">
            <v>m2</v>
          </cell>
          <cell r="F867">
            <v>2.4700000000000002</v>
          </cell>
        </row>
        <row r="868">
          <cell r="A868" t="str">
            <v>3 S 02 502 02</v>
          </cell>
          <cell r="B868" t="str">
            <v>Tratamento superficial triplo com banho diluído</v>
          </cell>
          <cell r="E868" t="str">
            <v>m2</v>
          </cell>
          <cell r="F868">
            <v>2.64</v>
          </cell>
        </row>
        <row r="869">
          <cell r="A869" t="str">
            <v>3 S 02 510 00</v>
          </cell>
          <cell r="B869" t="str">
            <v>Lama asfáltica fina (granulometrias I e II )</v>
          </cell>
          <cell r="E869" t="str">
            <v>m2</v>
          </cell>
          <cell r="F869">
            <v>0.59</v>
          </cell>
        </row>
        <row r="870">
          <cell r="A870" t="str">
            <v>3 S 02 510 01</v>
          </cell>
          <cell r="B870" t="str">
            <v>Lama asfáltica grossa (granulometrias III e IV)</v>
          </cell>
          <cell r="E870" t="str">
            <v>m2</v>
          </cell>
          <cell r="F870">
            <v>1.07</v>
          </cell>
        </row>
        <row r="871">
          <cell r="A871" t="str">
            <v>3 S 02 520 00</v>
          </cell>
          <cell r="B871" t="str">
            <v>Mistura areia-asfalto em betoneira</v>
          </cell>
          <cell r="E871" t="str">
            <v>m3</v>
          </cell>
          <cell r="F871">
            <v>29.78</v>
          </cell>
        </row>
        <row r="872">
          <cell r="A872" t="str">
            <v>3 S 02 520 01</v>
          </cell>
          <cell r="B872" t="str">
            <v>Mistura areia-asfalto usinada a frio</v>
          </cell>
          <cell r="E872" t="str">
            <v>m3</v>
          </cell>
          <cell r="F872">
            <v>19.96</v>
          </cell>
        </row>
        <row r="873">
          <cell r="A873" t="str">
            <v>3 S 02 520 02</v>
          </cell>
          <cell r="B873" t="str">
            <v>Rec.do rev. com areia asfalto a frio</v>
          </cell>
          <cell r="E873" t="str">
            <v>m3</v>
          </cell>
          <cell r="F873">
            <v>23.8</v>
          </cell>
        </row>
        <row r="874">
          <cell r="A874" t="str">
            <v>3 S 02 521 00</v>
          </cell>
          <cell r="B874" t="str">
            <v>Mistura areia-asfalto usinada a quente</v>
          </cell>
          <cell r="E874" t="str">
            <v>m3</v>
          </cell>
          <cell r="F874">
            <v>65.11</v>
          </cell>
        </row>
        <row r="875">
          <cell r="A875" t="str">
            <v>3 S 02 521 01</v>
          </cell>
          <cell r="B875" t="str">
            <v>Rec. do rev. com areia asfalto a quente</v>
          </cell>
          <cell r="E875" t="str">
            <v>m3</v>
          </cell>
          <cell r="F875">
            <v>16.22</v>
          </cell>
        </row>
        <row r="876">
          <cell r="A876" t="str">
            <v>3 S 02 530 00</v>
          </cell>
          <cell r="B876" t="str">
            <v>Mistura betuminosa em betoneira</v>
          </cell>
          <cell r="E876" t="str">
            <v>m3</v>
          </cell>
          <cell r="F876">
            <v>43.5</v>
          </cell>
        </row>
        <row r="877">
          <cell r="A877" t="str">
            <v>3 S 02 530 01</v>
          </cell>
          <cell r="B877" t="str">
            <v>Mistura betuminosa usinada a frio</v>
          </cell>
          <cell r="E877" t="str">
            <v>m3</v>
          </cell>
          <cell r="F877">
            <v>42.13</v>
          </cell>
        </row>
        <row r="878">
          <cell r="A878" t="str">
            <v>3 S 02 530 02</v>
          </cell>
          <cell r="B878" t="str">
            <v>Rec.do rev. com mistura betuminosa a frio</v>
          </cell>
          <cell r="E878" t="str">
            <v>m3</v>
          </cell>
          <cell r="F878">
            <v>26.99</v>
          </cell>
        </row>
        <row r="879">
          <cell r="A879" t="str">
            <v>3 S 02 540 00</v>
          </cell>
          <cell r="B879" t="str">
            <v>Mistura betuminosa usinada a quente</v>
          </cell>
          <cell r="E879" t="str">
            <v>m3</v>
          </cell>
          <cell r="F879">
            <v>84.21</v>
          </cell>
        </row>
        <row r="880">
          <cell r="A880" t="str">
            <v>3 S 02 540 01</v>
          </cell>
          <cell r="B880" t="str">
            <v>Rec.do rev.com mistura betuminosa a quente</v>
          </cell>
          <cell r="E880" t="str">
            <v>m3</v>
          </cell>
          <cell r="F880">
            <v>18.84</v>
          </cell>
        </row>
        <row r="881">
          <cell r="A881" t="str">
            <v>3 S 02 601 00</v>
          </cell>
          <cell r="B881" t="str">
            <v>Recomposição de placa de concreto</v>
          </cell>
          <cell r="E881" t="str">
            <v>m3</v>
          </cell>
          <cell r="F881">
            <v>243.59</v>
          </cell>
        </row>
        <row r="882">
          <cell r="A882" t="str">
            <v>3 S 02 900 00</v>
          </cell>
          <cell r="B882" t="str">
            <v>Remoção mecanizada de revestimento betuminoso</v>
          </cell>
          <cell r="E882" t="str">
            <v>m3</v>
          </cell>
          <cell r="F882">
            <v>6.65</v>
          </cell>
        </row>
        <row r="883">
          <cell r="A883" t="str">
            <v>3 S 02 901 00</v>
          </cell>
          <cell r="B883" t="str">
            <v>Remoção manual de revestimento betuminoso</v>
          </cell>
          <cell r="E883" t="str">
            <v>m3</v>
          </cell>
          <cell r="F883">
            <v>110.91</v>
          </cell>
        </row>
        <row r="884">
          <cell r="A884" t="str">
            <v>3 S 02 902 00</v>
          </cell>
          <cell r="B884" t="str">
            <v>Remoção mecanizada da camada granular do pavimento</v>
          </cell>
          <cell r="E884" t="str">
            <v>m3</v>
          </cell>
          <cell r="F884">
            <v>4.24</v>
          </cell>
        </row>
        <row r="885">
          <cell r="A885" t="str">
            <v>3 S 02 903 00</v>
          </cell>
          <cell r="B885" t="str">
            <v>Remoção manual da camada granular do pavimento</v>
          </cell>
          <cell r="E885" t="str">
            <v>m3</v>
          </cell>
          <cell r="F885">
            <v>58.52</v>
          </cell>
        </row>
        <row r="886">
          <cell r="A886" t="str">
            <v>3 S 02 999 00</v>
          </cell>
          <cell r="B886" t="str">
            <v>Peneiramento</v>
          </cell>
          <cell r="E886" t="str">
            <v>m3</v>
          </cell>
          <cell r="F886">
            <v>6.98</v>
          </cell>
        </row>
        <row r="887">
          <cell r="A887" t="str">
            <v>3 S 03 310 00</v>
          </cell>
          <cell r="B887" t="str">
            <v>Concreto ciclópico</v>
          </cell>
          <cell r="E887" t="str">
            <v>m3</v>
          </cell>
          <cell r="F887">
            <v>187.34</v>
          </cell>
        </row>
        <row r="888">
          <cell r="A888" t="str">
            <v>3 S 03 329 00</v>
          </cell>
          <cell r="B888" t="str">
            <v>Concreto de cimento (confecção e lançamento)</v>
          </cell>
          <cell r="E888" t="str">
            <v>m3</v>
          </cell>
          <cell r="F888">
            <v>234.67</v>
          </cell>
        </row>
        <row r="889">
          <cell r="A889" t="str">
            <v>3 S 03 329 01</v>
          </cell>
          <cell r="B889" t="str">
            <v>Concreto de cimento(confecção manual e lançamento)</v>
          </cell>
          <cell r="E889" t="str">
            <v>m3</v>
          </cell>
          <cell r="F889">
            <v>274.27</v>
          </cell>
        </row>
        <row r="890">
          <cell r="A890" t="str">
            <v>3 S 03 340 02</v>
          </cell>
          <cell r="B890" t="str">
            <v>Argamassa cimento areia 1-6</v>
          </cell>
          <cell r="E890" t="str">
            <v>m3</v>
          </cell>
          <cell r="F890">
            <v>200.78</v>
          </cell>
        </row>
        <row r="891">
          <cell r="A891" t="str">
            <v>3 S 03 340 03</v>
          </cell>
          <cell r="B891" t="str">
            <v>Argamassa cimento solo 1:10</v>
          </cell>
          <cell r="E891" t="str">
            <v>m3</v>
          </cell>
          <cell r="F891">
            <v>127.58</v>
          </cell>
        </row>
        <row r="892">
          <cell r="A892" t="str">
            <v>3 S 03 353 00</v>
          </cell>
          <cell r="B892" t="str">
            <v>Dobragem e colocação de armadura</v>
          </cell>
          <cell r="E892" t="str">
            <v>kg</v>
          </cell>
          <cell r="F892">
            <v>4.55</v>
          </cell>
        </row>
        <row r="893">
          <cell r="A893" t="str">
            <v>3 S 03 370 00</v>
          </cell>
          <cell r="B893" t="str">
            <v>Forma comum de madeira</v>
          </cell>
          <cell r="E893" t="str">
            <v>m2</v>
          </cell>
          <cell r="F893">
            <v>30.84</v>
          </cell>
        </row>
        <row r="894">
          <cell r="A894" t="str">
            <v>3 S 03 940 01</v>
          </cell>
          <cell r="B894" t="str">
            <v>Reaterro e compactação p/ bueiro</v>
          </cell>
          <cell r="E894" t="str">
            <v>m3</v>
          </cell>
          <cell r="F894">
            <v>16.04</v>
          </cell>
        </row>
        <row r="895">
          <cell r="A895" t="str">
            <v>3 S 03 940 02</v>
          </cell>
          <cell r="B895" t="str">
            <v>Reaterro apiloado</v>
          </cell>
          <cell r="E895" t="str">
            <v>m3</v>
          </cell>
          <cell r="F895">
            <v>10.5</v>
          </cell>
        </row>
        <row r="896">
          <cell r="A896" t="str">
            <v>3 S 03 950 00</v>
          </cell>
          <cell r="B896" t="str">
            <v>Limpeza de ponte</v>
          </cell>
          <cell r="E896" t="str">
            <v>m</v>
          </cell>
          <cell r="F896">
            <v>2.5299999999999998</v>
          </cell>
        </row>
        <row r="897">
          <cell r="A897" t="str">
            <v>3 S 04 000 00</v>
          </cell>
          <cell r="B897" t="str">
            <v>Escavação manual em material de 1a categoria</v>
          </cell>
          <cell r="E897" t="str">
            <v>m3</v>
          </cell>
          <cell r="F897">
            <v>18.95</v>
          </cell>
        </row>
        <row r="898">
          <cell r="A898" t="str">
            <v>3 S 04 000 01</v>
          </cell>
          <cell r="B898" t="str">
            <v>Escavação manual em material de 2a categoria</v>
          </cell>
          <cell r="E898" t="str">
            <v>m3</v>
          </cell>
          <cell r="F898">
            <v>25.27</v>
          </cell>
        </row>
        <row r="899">
          <cell r="A899" t="str">
            <v>3 S 04 001 00</v>
          </cell>
          <cell r="B899" t="str">
            <v>Escavação mecaniz. de vala em mater. de 1a cat.</v>
          </cell>
          <cell r="E899" t="str">
            <v>m3</v>
          </cell>
          <cell r="F899">
            <v>4.37</v>
          </cell>
        </row>
        <row r="900">
          <cell r="A900" t="str">
            <v>3 S 04 010 00</v>
          </cell>
          <cell r="B900" t="str">
            <v>Escavação mecaniz.de vala em material de 2a cat.</v>
          </cell>
          <cell r="E900" t="str">
            <v>m3</v>
          </cell>
          <cell r="F900">
            <v>5.46</v>
          </cell>
        </row>
        <row r="901">
          <cell r="A901" t="str">
            <v>3 S 04 020 00</v>
          </cell>
          <cell r="B901" t="str">
            <v>Escavação e carga de material de 3a cat. em valas</v>
          </cell>
          <cell r="E901" t="str">
            <v>m3</v>
          </cell>
          <cell r="F901">
            <v>52.49</v>
          </cell>
        </row>
        <row r="902">
          <cell r="A902" t="str">
            <v>3 S 04 300 16</v>
          </cell>
          <cell r="B902" t="str">
            <v>Bueiro met. chapa múltipla D=1,60m galv.</v>
          </cell>
          <cell r="E902" t="str">
            <v>m</v>
          </cell>
          <cell r="F902">
            <v>1036.74</v>
          </cell>
        </row>
        <row r="903">
          <cell r="A903" t="str">
            <v>3 S 04 300 20</v>
          </cell>
          <cell r="B903" t="str">
            <v>Bueiro met. chapa múltipla D=2,00m galv.</v>
          </cell>
          <cell r="E903" t="str">
            <v>m</v>
          </cell>
          <cell r="F903">
            <v>1285.8</v>
          </cell>
        </row>
        <row r="904">
          <cell r="A904" t="str">
            <v>3 S 04 301 16</v>
          </cell>
          <cell r="B904" t="str">
            <v>Bueiro met.chapas múlt. D=1,60 m rev. epoxy</v>
          </cell>
          <cell r="E904" t="str">
            <v>m</v>
          </cell>
          <cell r="F904">
            <v>1085.56</v>
          </cell>
        </row>
        <row r="905">
          <cell r="A905" t="str">
            <v>3 S 04 301 20</v>
          </cell>
          <cell r="B905" t="str">
            <v>Bueiro met. chapas múlt. D=2,00 m rev. epoxy</v>
          </cell>
          <cell r="E905" t="str">
            <v>m</v>
          </cell>
          <cell r="F905">
            <v>1346.44</v>
          </cell>
        </row>
        <row r="906">
          <cell r="A906" t="str">
            <v>3 S 04 310 16</v>
          </cell>
          <cell r="B906" t="str">
            <v>Bueiro met. s/interrupção tráf. D=1,60 m galv.</v>
          </cell>
          <cell r="E906" t="str">
            <v>m</v>
          </cell>
          <cell r="F906">
            <v>1958.05</v>
          </cell>
        </row>
        <row r="907">
          <cell r="A907" t="str">
            <v>3 S 04 310 20</v>
          </cell>
          <cell r="B907" t="str">
            <v>Bueiro met. s/interrupção tráf. D=2,00 m galv.</v>
          </cell>
          <cell r="E907" t="str">
            <v>m</v>
          </cell>
          <cell r="F907">
            <v>2435.4499999999998</v>
          </cell>
        </row>
        <row r="908">
          <cell r="A908" t="str">
            <v>3 S 04 311 16</v>
          </cell>
          <cell r="B908" t="str">
            <v>Bueiro met.s/interrupção tráf. D=1,60 m rev. epoxy</v>
          </cell>
          <cell r="E908" t="str">
            <v>m</v>
          </cell>
          <cell r="F908">
            <v>2031.03</v>
          </cell>
        </row>
        <row r="909">
          <cell r="A909" t="str">
            <v>3 S 04 311 20</v>
          </cell>
          <cell r="B909" t="str">
            <v>Bueiro met.s/interrupção tráf. D=2,00 m rev. epoxy</v>
          </cell>
          <cell r="E909" t="str">
            <v>m</v>
          </cell>
          <cell r="F909">
            <v>2442.35</v>
          </cell>
        </row>
        <row r="910">
          <cell r="A910" t="str">
            <v>3 S 04 590 00</v>
          </cell>
          <cell r="B910" t="str">
            <v>Assentamento de dreno profundo</v>
          </cell>
          <cell r="E910" t="str">
            <v>m</v>
          </cell>
          <cell r="F910">
            <v>40.96</v>
          </cell>
        </row>
        <row r="911">
          <cell r="A911" t="str">
            <v>3 S 04 999 08</v>
          </cell>
          <cell r="B911" t="str">
            <v>Selo de argila apiloado com solo local</v>
          </cell>
          <cell r="E911" t="str">
            <v>m3</v>
          </cell>
          <cell r="F911">
            <v>10.5</v>
          </cell>
        </row>
        <row r="912">
          <cell r="A912" t="str">
            <v>3 S 05 000 00</v>
          </cell>
          <cell r="B912" t="str">
            <v>Enrocamento de pedra arrumada</v>
          </cell>
          <cell r="E912" t="str">
            <v>m3</v>
          </cell>
          <cell r="F912">
            <v>73.02</v>
          </cell>
        </row>
        <row r="913">
          <cell r="A913" t="str">
            <v>3 S 05 001 00</v>
          </cell>
          <cell r="B913" t="str">
            <v>Enrocamento de pedra jogada</v>
          </cell>
          <cell r="E913" t="str">
            <v>m3</v>
          </cell>
          <cell r="F913">
            <v>48.23</v>
          </cell>
        </row>
        <row r="914">
          <cell r="A914" t="str">
            <v>3 S 05 101 01</v>
          </cell>
          <cell r="B914" t="str">
            <v>Revestimento vegetal com mudas</v>
          </cell>
          <cell r="E914" t="str">
            <v>m2</v>
          </cell>
          <cell r="F914">
            <v>3.47</v>
          </cell>
        </row>
        <row r="915">
          <cell r="A915" t="str">
            <v>3 S 05 101 02</v>
          </cell>
          <cell r="B915" t="str">
            <v>Revestimento vegetal com grama em leivas</v>
          </cell>
          <cell r="E915" t="str">
            <v>m2</v>
          </cell>
          <cell r="F915">
            <v>3.7</v>
          </cell>
        </row>
        <row r="916">
          <cell r="A916" t="str">
            <v>3 S 08 001 00</v>
          </cell>
          <cell r="B916" t="str">
            <v>Reconformação da plataforma</v>
          </cell>
          <cell r="E916" t="str">
            <v>ha</v>
          </cell>
          <cell r="F916">
            <v>120.63</v>
          </cell>
        </row>
        <row r="917">
          <cell r="A917" t="str">
            <v>3 S 08 100 00</v>
          </cell>
          <cell r="B917" t="str">
            <v>Tapa buraco</v>
          </cell>
          <cell r="E917" t="str">
            <v>m3</v>
          </cell>
          <cell r="F917">
            <v>110.38</v>
          </cell>
        </row>
        <row r="918">
          <cell r="A918" t="str">
            <v>3 S 08 101 01</v>
          </cell>
          <cell r="B918" t="str">
            <v>Remendo profundo com demolição manual</v>
          </cell>
          <cell r="E918" t="str">
            <v>m3</v>
          </cell>
          <cell r="F918">
            <v>129.85</v>
          </cell>
        </row>
        <row r="919">
          <cell r="A919" t="str">
            <v>3 S 08 101 02</v>
          </cell>
          <cell r="B919" t="str">
            <v>Remendo profundo com demolição mecanizada</v>
          </cell>
          <cell r="E919" t="str">
            <v>m3</v>
          </cell>
          <cell r="F919">
            <v>94.79</v>
          </cell>
        </row>
        <row r="920">
          <cell r="A920" t="str">
            <v>3 S 08 102 00</v>
          </cell>
          <cell r="B920" t="str">
            <v>Limpeza ench. juntas pav. concr. a quente (consv)</v>
          </cell>
          <cell r="E920" t="str">
            <v>m</v>
          </cell>
          <cell r="F920">
            <v>1.54</v>
          </cell>
        </row>
        <row r="921">
          <cell r="A921" t="str">
            <v>3 S 08 102 01</v>
          </cell>
          <cell r="B921" t="str">
            <v>Limpeza ench. juntas pav. concr. a frio (consv)</v>
          </cell>
          <cell r="E921" t="str">
            <v>m</v>
          </cell>
          <cell r="F921">
            <v>1.23</v>
          </cell>
        </row>
        <row r="922">
          <cell r="A922" t="str">
            <v>3 S 08 103 00</v>
          </cell>
          <cell r="B922" t="str">
            <v>Selagem de trinca</v>
          </cell>
          <cell r="E922" t="str">
            <v>l</v>
          </cell>
          <cell r="F922">
            <v>0.96</v>
          </cell>
        </row>
        <row r="923">
          <cell r="A923" t="str">
            <v>3 S 08 104 01</v>
          </cell>
          <cell r="B923" t="str">
            <v>Combate à exsudação com areia</v>
          </cell>
          <cell r="E923" t="str">
            <v>m2</v>
          </cell>
          <cell r="F923">
            <v>0.32</v>
          </cell>
        </row>
        <row r="924">
          <cell r="A924" t="str">
            <v>3 S 08 104 02</v>
          </cell>
          <cell r="B924" t="str">
            <v>Combate à exsudação com pedrisco</v>
          </cell>
          <cell r="E924" t="str">
            <v>m2</v>
          </cell>
          <cell r="F924">
            <v>0.39</v>
          </cell>
        </row>
        <row r="925">
          <cell r="A925" t="str">
            <v>3 S 08 109 00</v>
          </cell>
          <cell r="B925" t="str">
            <v>Correção de defeitos com mistura betuminosa</v>
          </cell>
          <cell r="E925" t="str">
            <v>m3</v>
          </cell>
          <cell r="F925">
            <v>69.45</v>
          </cell>
        </row>
        <row r="926">
          <cell r="A926" t="str">
            <v>3 S 08 109 12</v>
          </cell>
          <cell r="B926" t="str">
            <v>Correção de defeitos por fresagem descontínua</v>
          </cell>
          <cell r="E926" t="str">
            <v>m3</v>
          </cell>
          <cell r="F926">
            <v>152.65</v>
          </cell>
        </row>
        <row r="927">
          <cell r="A927" t="str">
            <v>3 S 08 110 00</v>
          </cell>
          <cell r="B927" t="str">
            <v>Correção de defeitos por penetração</v>
          </cell>
          <cell r="E927" t="str">
            <v>m2</v>
          </cell>
          <cell r="F927">
            <v>7.66</v>
          </cell>
        </row>
        <row r="928">
          <cell r="A928" t="str">
            <v>3 S 08 200 00</v>
          </cell>
          <cell r="B928" t="str">
            <v>Recomp. de guarda corpo</v>
          </cell>
          <cell r="E928" t="str">
            <v>m</v>
          </cell>
          <cell r="F928">
            <v>67</v>
          </cell>
        </row>
        <row r="929">
          <cell r="A929" t="str">
            <v>3 S 08 200 01</v>
          </cell>
          <cell r="B929" t="str">
            <v>Recomposição de sarjeta em alvenaria de tijolo</v>
          </cell>
          <cell r="E929" t="str">
            <v>m2</v>
          </cell>
          <cell r="F929">
            <v>30.01</v>
          </cell>
        </row>
        <row r="930">
          <cell r="A930" t="str">
            <v>3 S 08 300 01</v>
          </cell>
          <cell r="B930" t="str">
            <v>Limpeza de sarjeta e meio fio</v>
          </cell>
          <cell r="E930" t="str">
            <v>m</v>
          </cell>
          <cell r="F930">
            <v>0.21</v>
          </cell>
        </row>
        <row r="931">
          <cell r="A931" t="str">
            <v>3 S 08 301 01</v>
          </cell>
          <cell r="B931" t="str">
            <v>Limpeza de valeta de corte</v>
          </cell>
          <cell r="E931" t="str">
            <v>m</v>
          </cell>
          <cell r="F931">
            <v>0.32</v>
          </cell>
        </row>
        <row r="932">
          <cell r="A932" t="str">
            <v>3 S 08 301 02</v>
          </cell>
          <cell r="B932" t="str">
            <v>Limpeza de vala de drenagem</v>
          </cell>
          <cell r="E932" t="str">
            <v>m</v>
          </cell>
          <cell r="F932">
            <v>1.28</v>
          </cell>
        </row>
        <row r="933">
          <cell r="A933" t="str">
            <v>3 S 08 301 03</v>
          </cell>
          <cell r="B933" t="str">
            <v>Limpeza de descida d'água</v>
          </cell>
          <cell r="E933" t="str">
            <v>m</v>
          </cell>
          <cell r="F933">
            <v>0.42</v>
          </cell>
        </row>
        <row r="934">
          <cell r="A934" t="str">
            <v>3 S 08 302 01</v>
          </cell>
          <cell r="B934" t="str">
            <v>Limpeza de bueiro</v>
          </cell>
          <cell r="E934" t="str">
            <v>m3</v>
          </cell>
          <cell r="F934">
            <v>6.98</v>
          </cell>
        </row>
        <row r="935">
          <cell r="A935" t="str">
            <v>3 S 08 302 02</v>
          </cell>
          <cell r="B935" t="str">
            <v>Desobstrução de bueiro</v>
          </cell>
          <cell r="E935" t="str">
            <v>m3</v>
          </cell>
          <cell r="F935">
            <v>20.37</v>
          </cell>
        </row>
        <row r="936">
          <cell r="A936" t="str">
            <v>3 S 08 302 03</v>
          </cell>
          <cell r="B936" t="str">
            <v>Assentamento de tubo D=0,60 m</v>
          </cell>
          <cell r="E936" t="str">
            <v>m</v>
          </cell>
          <cell r="F936">
            <v>138.94</v>
          </cell>
        </row>
        <row r="937">
          <cell r="A937" t="str">
            <v>3 S 08 302 04</v>
          </cell>
          <cell r="B937" t="str">
            <v>Assentamento de tubo D=0,80 m</v>
          </cell>
          <cell r="E937" t="str">
            <v>m</v>
          </cell>
          <cell r="F937">
            <v>210.07</v>
          </cell>
        </row>
        <row r="938">
          <cell r="A938" t="str">
            <v>3 S 08 302 05</v>
          </cell>
          <cell r="B938" t="str">
            <v>Assentamento de tubo D=1,0 m</v>
          </cell>
          <cell r="E938" t="str">
            <v>m</v>
          </cell>
          <cell r="F938">
            <v>309.63</v>
          </cell>
        </row>
        <row r="939">
          <cell r="A939" t="str">
            <v>3 S 08 302 06</v>
          </cell>
          <cell r="B939" t="str">
            <v>Assentamento de tubo D=1,20 m</v>
          </cell>
          <cell r="E939" t="str">
            <v>m</v>
          </cell>
          <cell r="F939">
            <v>446.58</v>
          </cell>
        </row>
        <row r="940">
          <cell r="A940" t="str">
            <v>3 S 08 400 00</v>
          </cell>
          <cell r="B940" t="str">
            <v>Limpeza de placa de sinalização</v>
          </cell>
          <cell r="E940" t="str">
            <v>m2</v>
          </cell>
          <cell r="F940">
            <v>3.06</v>
          </cell>
        </row>
        <row r="941">
          <cell r="A941" t="str">
            <v>3 S 08 400 01</v>
          </cell>
          <cell r="B941" t="str">
            <v>Recomposição placa de sinalização</v>
          </cell>
          <cell r="E941" t="str">
            <v>m2</v>
          </cell>
          <cell r="F941">
            <v>12.73</v>
          </cell>
        </row>
        <row r="942">
          <cell r="A942" t="str">
            <v>3 S 08 400 02</v>
          </cell>
          <cell r="B942" t="str">
            <v>Substituição de balizador</v>
          </cell>
          <cell r="E942" t="str">
            <v>un</v>
          </cell>
          <cell r="F942">
            <v>15.52</v>
          </cell>
        </row>
        <row r="943">
          <cell r="A943" t="str">
            <v>3 S 08 401 00</v>
          </cell>
          <cell r="B943" t="str">
            <v>Recomposição de defensa metálica</v>
          </cell>
          <cell r="E943" t="str">
            <v>m</v>
          </cell>
          <cell r="F943">
            <v>127.92</v>
          </cell>
        </row>
        <row r="944">
          <cell r="A944" t="str">
            <v>3 S 08 402 00</v>
          </cell>
          <cell r="B944" t="str">
            <v>Caiação</v>
          </cell>
          <cell r="E944" t="str">
            <v>m2</v>
          </cell>
          <cell r="F944">
            <v>0.97</v>
          </cell>
        </row>
        <row r="945">
          <cell r="A945" t="str">
            <v>3 S 08 403 00</v>
          </cell>
          <cell r="B945" t="str">
            <v>Renovação de sinalização horizontal</v>
          </cell>
          <cell r="E945" t="str">
            <v>m2</v>
          </cell>
          <cell r="F945">
            <v>19.87</v>
          </cell>
        </row>
        <row r="946">
          <cell r="A946" t="str">
            <v>3 S 08 404 00</v>
          </cell>
          <cell r="B946" t="str">
            <v>Recomp. tot. cerca c/ mourão de conc. secção quad.</v>
          </cell>
          <cell r="E946" t="str">
            <v>m</v>
          </cell>
          <cell r="F946">
            <v>14.72</v>
          </cell>
        </row>
        <row r="947">
          <cell r="A947" t="str">
            <v>3 S 08 404 01</v>
          </cell>
          <cell r="B947" t="str">
            <v>Recomp. parc. cerca de conc. seção quad. - mourão</v>
          </cell>
          <cell r="E947" t="str">
            <v>m</v>
          </cell>
          <cell r="F947">
            <v>12.62</v>
          </cell>
        </row>
        <row r="948">
          <cell r="A948" t="str">
            <v>3 S 08 404 02</v>
          </cell>
          <cell r="B948" t="str">
            <v>Recomp. parc. cerca c/ mourão de concr.-arame</v>
          </cell>
          <cell r="E948" t="str">
            <v>m</v>
          </cell>
          <cell r="F948">
            <v>2.71</v>
          </cell>
        </row>
        <row r="949">
          <cell r="A949" t="str">
            <v>3 S 08 404 03</v>
          </cell>
          <cell r="B949" t="str">
            <v>Recomp. tot. cerca c/ mourão concr. seção triang.</v>
          </cell>
          <cell r="E949" t="str">
            <v>m</v>
          </cell>
          <cell r="F949">
            <v>12.13</v>
          </cell>
        </row>
        <row r="950">
          <cell r="A950" t="str">
            <v>3 S 08 404 04</v>
          </cell>
          <cell r="B950" t="str">
            <v>Recomp. parc. cerca c/ mourão concr. seção triang.</v>
          </cell>
          <cell r="E950" t="str">
            <v>m</v>
          </cell>
          <cell r="F950">
            <v>10.34</v>
          </cell>
        </row>
        <row r="951">
          <cell r="A951" t="str">
            <v>3 S 08 414 00</v>
          </cell>
          <cell r="B951" t="str">
            <v>Recomposição total de cerca com mourão de madeira</v>
          </cell>
          <cell r="E951" t="str">
            <v>m</v>
          </cell>
          <cell r="F951">
            <v>6.84</v>
          </cell>
        </row>
        <row r="952">
          <cell r="A952" t="str">
            <v>3 S 08 414 01</v>
          </cell>
          <cell r="B952" t="str">
            <v>Recomposição parcial cerca de madeira - mourão</v>
          </cell>
          <cell r="E952" t="str">
            <v>m</v>
          </cell>
          <cell r="F952">
            <v>5.64</v>
          </cell>
        </row>
        <row r="953">
          <cell r="A953" t="str">
            <v>3 S 08 414 02</v>
          </cell>
          <cell r="B953" t="str">
            <v>Recomp. parcial cerca c/ mourão de madeira - arame</v>
          </cell>
          <cell r="E953" t="str">
            <v>m</v>
          </cell>
          <cell r="F953">
            <v>2.0699999999999998</v>
          </cell>
        </row>
        <row r="954">
          <cell r="A954" t="str">
            <v>3 S 08 500 00</v>
          </cell>
          <cell r="B954" t="str">
            <v>Recomposição manual de aterro</v>
          </cell>
          <cell r="E954" t="str">
            <v>m3</v>
          </cell>
          <cell r="F954">
            <v>52</v>
          </cell>
        </row>
        <row r="955">
          <cell r="A955" t="str">
            <v>3 S 08 501 00</v>
          </cell>
          <cell r="B955" t="str">
            <v>Recomposição mecanizada de aterro</v>
          </cell>
          <cell r="E955" t="str">
            <v>m3</v>
          </cell>
          <cell r="F955">
            <v>15.04</v>
          </cell>
        </row>
        <row r="956">
          <cell r="A956" t="str">
            <v>3 S 08 510 00</v>
          </cell>
          <cell r="B956" t="str">
            <v>Remoção manual de barreira em solo</v>
          </cell>
          <cell r="E956" t="str">
            <v>m3</v>
          </cell>
          <cell r="F956">
            <v>13</v>
          </cell>
        </row>
        <row r="957">
          <cell r="A957" t="str">
            <v>3 S 08 510 01</v>
          </cell>
          <cell r="B957" t="str">
            <v>Remoção manual de barreira em rocha</v>
          </cell>
          <cell r="E957" t="str">
            <v>m3</v>
          </cell>
          <cell r="F957">
            <v>16.260000000000002</v>
          </cell>
        </row>
        <row r="958">
          <cell r="A958" t="str">
            <v>3 S 08 511 00</v>
          </cell>
          <cell r="B958" t="str">
            <v>Remoção mecanizada de barreira - solo</v>
          </cell>
          <cell r="E958" t="str">
            <v>m3</v>
          </cell>
          <cell r="F958">
            <v>3.23</v>
          </cell>
        </row>
        <row r="959">
          <cell r="A959" t="str">
            <v>3 S 08 512 00</v>
          </cell>
          <cell r="B959" t="str">
            <v>Remoção mecanizada de barreira - rocha</v>
          </cell>
          <cell r="E959" t="str">
            <v>m3</v>
          </cell>
          <cell r="F959">
            <v>4.95</v>
          </cell>
        </row>
        <row r="960">
          <cell r="A960" t="str">
            <v>3 S 08 513 00</v>
          </cell>
          <cell r="B960" t="str">
            <v>Remoção de matacões</v>
          </cell>
          <cell r="E960" t="str">
            <v>m3</v>
          </cell>
          <cell r="F960">
            <v>43.7</v>
          </cell>
        </row>
        <row r="961">
          <cell r="A961" t="str">
            <v>3 S 08 900 00</v>
          </cell>
          <cell r="B961" t="str">
            <v>Roçada manual</v>
          </cell>
          <cell r="E961" t="str">
            <v>ha</v>
          </cell>
          <cell r="F961">
            <v>581.79999999999995</v>
          </cell>
        </row>
        <row r="962">
          <cell r="A962" t="str">
            <v>3 S 08 900 01</v>
          </cell>
          <cell r="B962" t="str">
            <v>Roçada de capim colonião</v>
          </cell>
          <cell r="E962" t="str">
            <v>ha</v>
          </cell>
          <cell r="F962">
            <v>1396.33</v>
          </cell>
        </row>
        <row r="963">
          <cell r="A963" t="str">
            <v>3 S 08 901 00</v>
          </cell>
          <cell r="B963" t="str">
            <v>Roçada mecanizada</v>
          </cell>
          <cell r="E963" t="str">
            <v>ha</v>
          </cell>
          <cell r="F963">
            <v>189.77</v>
          </cell>
        </row>
        <row r="964">
          <cell r="A964" t="str">
            <v>3 S 08 901 01</v>
          </cell>
          <cell r="B964" t="str">
            <v>Corte e limpeza de áreas gramadas</v>
          </cell>
          <cell r="E964" t="str">
            <v>m2</v>
          </cell>
          <cell r="F964">
            <v>0.06</v>
          </cell>
        </row>
        <row r="965">
          <cell r="A965" t="str">
            <v>3 S 08 910 00</v>
          </cell>
          <cell r="B965" t="str">
            <v>Capina manual</v>
          </cell>
          <cell r="E965" t="str">
            <v>m2</v>
          </cell>
          <cell r="F965">
            <v>0.23</v>
          </cell>
        </row>
        <row r="966">
          <cell r="A966" t="str">
            <v>3 S 09 001 00</v>
          </cell>
          <cell r="B966" t="str">
            <v>Transporte local c/ basc. 5m3 em rodov. não pav.</v>
          </cell>
          <cell r="E966" t="str">
            <v>tkm</v>
          </cell>
          <cell r="F966">
            <v>0.54</v>
          </cell>
        </row>
        <row r="967">
          <cell r="A967" t="str">
            <v>3 S 09 001 06</v>
          </cell>
          <cell r="B967" t="str">
            <v>Transporte local c/ basc. 10m3 em rodov. não pav.</v>
          </cell>
          <cell r="E967" t="str">
            <v>tkm</v>
          </cell>
          <cell r="F967">
            <v>0.55000000000000004</v>
          </cell>
        </row>
        <row r="968">
          <cell r="A968" t="str">
            <v>3 S 09 001 41</v>
          </cell>
          <cell r="B968" t="str">
            <v>Transp. local c/ carroceria 4t em rodov. não pav.</v>
          </cell>
          <cell r="E968" t="str">
            <v>tkm</v>
          </cell>
          <cell r="F968">
            <v>0.78</v>
          </cell>
        </row>
        <row r="969">
          <cell r="A969" t="str">
            <v>3 S 09 001 90</v>
          </cell>
          <cell r="B969" t="str">
            <v>Transporte comercial c/ carroc. rodov. não pav.</v>
          </cell>
          <cell r="E969" t="str">
            <v>tkm</v>
          </cell>
          <cell r="F969">
            <v>0.36</v>
          </cell>
        </row>
        <row r="970">
          <cell r="A970" t="str">
            <v>3 S 09 002 00</v>
          </cell>
          <cell r="B970" t="str">
            <v>Transporte local basc. 5m3 em rodov. pav.</v>
          </cell>
          <cell r="E970" t="str">
            <v>tkm</v>
          </cell>
          <cell r="F970">
            <v>0.43</v>
          </cell>
        </row>
        <row r="971">
          <cell r="A971" t="str">
            <v>3 S 09 002 03</v>
          </cell>
          <cell r="B971" t="str">
            <v>Transporte local de material para remendos</v>
          </cell>
          <cell r="E971" t="str">
            <v>tkm</v>
          </cell>
          <cell r="F971">
            <v>0.64</v>
          </cell>
        </row>
        <row r="972">
          <cell r="A972" t="str">
            <v>3 S 09 002 06</v>
          </cell>
          <cell r="B972" t="str">
            <v>Transporte local c/ basc. 10m3 em rodov. pav.</v>
          </cell>
          <cell r="E972" t="str">
            <v>tkm</v>
          </cell>
          <cell r="F972">
            <v>0.41</v>
          </cell>
        </row>
        <row r="973">
          <cell r="A973" t="str">
            <v>3 S 09 002 41</v>
          </cell>
          <cell r="B973" t="str">
            <v>Transp. local c/ carroceria 4t em rodov. pav.</v>
          </cell>
          <cell r="E973" t="str">
            <v>tkm</v>
          </cell>
          <cell r="F973">
            <v>0.6</v>
          </cell>
        </row>
        <row r="974">
          <cell r="A974" t="str">
            <v>3 S 09 002 90</v>
          </cell>
          <cell r="B974" t="str">
            <v>Transporte comercial c/ carroceria rodov. pav.</v>
          </cell>
          <cell r="E974" t="str">
            <v>tkm</v>
          </cell>
          <cell r="F974">
            <v>0.24</v>
          </cell>
        </row>
        <row r="975">
          <cell r="A975" t="str">
            <v>3 S 09 102 00</v>
          </cell>
          <cell r="B975" t="str">
            <v>Transporte local material betuminoso</v>
          </cell>
          <cell r="E975" t="str">
            <v>tkm</v>
          </cell>
          <cell r="F975">
            <v>1.03</v>
          </cell>
        </row>
        <row r="976">
          <cell r="A976" t="str">
            <v>3 S 09 201 70</v>
          </cell>
          <cell r="B976" t="str">
            <v>Transp. local água c/ cam. tanque rodov. não pav.</v>
          </cell>
          <cell r="E976" t="str">
            <v>tkm</v>
          </cell>
          <cell r="F976">
            <v>1.07</v>
          </cell>
        </row>
        <row r="977">
          <cell r="A977" t="str">
            <v>3 S 09 202 70</v>
          </cell>
          <cell r="B977" t="str">
            <v>Transp. local água c/ cam. tanque em rodov. pav.</v>
          </cell>
          <cell r="E977" t="str">
            <v>tkm</v>
          </cell>
          <cell r="F977">
            <v>0.84</v>
          </cell>
        </row>
        <row r="978">
          <cell r="B978" t="str">
            <v>Sinalização</v>
          </cell>
        </row>
        <row r="979">
          <cell r="A979" t="str">
            <v>4 S 03 300 01</v>
          </cell>
          <cell r="B979" t="str">
            <v>Confecção e lanç. de concreto magro em betoneira</v>
          </cell>
          <cell r="E979" t="str">
            <v>m3</v>
          </cell>
          <cell r="F979">
            <v>182.92</v>
          </cell>
        </row>
        <row r="980">
          <cell r="A980" t="str">
            <v>4 S 03 323 01</v>
          </cell>
          <cell r="B980" t="str">
            <v>Conc.estr.fck=22 MPa contr.raz.uso ger.conf.e lanç</v>
          </cell>
          <cell r="E980" t="str">
            <v>m3</v>
          </cell>
          <cell r="F980">
            <v>291.39</v>
          </cell>
        </row>
        <row r="981">
          <cell r="A981" t="str">
            <v>4 S 03 353 00</v>
          </cell>
          <cell r="B981" t="str">
            <v>Fornecimento, preparo colocação aço CA-50</v>
          </cell>
          <cell r="E981" t="str">
            <v>kg</v>
          </cell>
          <cell r="F981">
            <v>4.8</v>
          </cell>
        </row>
        <row r="982">
          <cell r="A982" t="str">
            <v>4 S 03 370 00</v>
          </cell>
          <cell r="B982" t="str">
            <v>Forma comum de madeira</v>
          </cell>
          <cell r="E982" t="str">
            <v>m2</v>
          </cell>
          <cell r="F982">
            <v>30.84</v>
          </cell>
        </row>
        <row r="983">
          <cell r="A983" t="str">
            <v>4 S 06 000 01</v>
          </cell>
          <cell r="B983" t="str">
            <v>Defensa maleável simples (forn./ impl.)</v>
          </cell>
          <cell r="E983" t="str">
            <v>m</v>
          </cell>
          <cell r="F983">
            <v>183.82</v>
          </cell>
        </row>
        <row r="984">
          <cell r="A984" t="str">
            <v>4 S 06 000 02</v>
          </cell>
          <cell r="B984" t="str">
            <v>Ancoragem de defensa maleável simples (forn/ impl)</v>
          </cell>
          <cell r="E984" t="str">
            <v>m</v>
          </cell>
          <cell r="F984">
            <v>201.4</v>
          </cell>
        </row>
        <row r="985">
          <cell r="A985" t="str">
            <v>4 S 06 000 11</v>
          </cell>
          <cell r="B985" t="str">
            <v>Defensa maleável dupla (forn./ impl.)</v>
          </cell>
          <cell r="E985" t="str">
            <v>m</v>
          </cell>
          <cell r="F985">
            <v>228.84</v>
          </cell>
        </row>
        <row r="986">
          <cell r="A986" t="str">
            <v>4 S 06 000 12</v>
          </cell>
          <cell r="B986" t="str">
            <v>Ancoragem de defensa maleável dupla (forn./ impl.)</v>
          </cell>
          <cell r="E986" t="str">
            <v>m</v>
          </cell>
          <cell r="F986">
            <v>249.65</v>
          </cell>
        </row>
        <row r="987">
          <cell r="A987" t="str">
            <v>4 S 06 010 01</v>
          </cell>
          <cell r="B987" t="str">
            <v>Defensa semi-maleável simples (forn./ impl.)</v>
          </cell>
          <cell r="E987" t="str">
            <v>m</v>
          </cell>
          <cell r="F987">
            <v>127.24</v>
          </cell>
        </row>
        <row r="988">
          <cell r="A988" t="str">
            <v>4 S 06 010 02</v>
          </cell>
          <cell r="B988" t="str">
            <v>Ancoragem defensa semi-maleável simples (forn/imp)</v>
          </cell>
          <cell r="E988" t="str">
            <v>m</v>
          </cell>
          <cell r="F988">
            <v>139.97</v>
          </cell>
        </row>
        <row r="989">
          <cell r="A989" t="str">
            <v>4 S 06 010 11</v>
          </cell>
          <cell r="B989" t="str">
            <v>Defensa semi-maleável dupla (forn./ impl.)</v>
          </cell>
          <cell r="E989" t="str">
            <v>m</v>
          </cell>
          <cell r="F989">
            <v>217.45</v>
          </cell>
        </row>
        <row r="990">
          <cell r="A990" t="str">
            <v>4 S 06 010 12</v>
          </cell>
          <cell r="B990" t="str">
            <v>Ancoragem defensa semi-maleável dupla (forn/ impl)</v>
          </cell>
          <cell r="E990" t="str">
            <v>m</v>
          </cell>
          <cell r="F990">
            <v>237.78</v>
          </cell>
        </row>
        <row r="991">
          <cell r="A991" t="str">
            <v>4 S 06 030 11</v>
          </cell>
          <cell r="B991" t="str">
            <v>Barreira de segurança dupla DNER PRO 176/86</v>
          </cell>
          <cell r="E991" t="str">
            <v>m</v>
          </cell>
          <cell r="F991">
            <v>201.42</v>
          </cell>
        </row>
        <row r="992">
          <cell r="A992" t="str">
            <v>4 S 06 100 11</v>
          </cell>
          <cell r="B992" t="str">
            <v>Pintura de faixa - tinta durabilidade - 1 ano</v>
          </cell>
          <cell r="E992" t="str">
            <v>m2</v>
          </cell>
          <cell r="F992">
            <v>6.87</v>
          </cell>
        </row>
        <row r="993">
          <cell r="A993" t="str">
            <v>4 S 06 100 12</v>
          </cell>
          <cell r="B993" t="str">
            <v>Pint. setas e zebrado - tinta durabilidade - 1 ano</v>
          </cell>
          <cell r="E993" t="str">
            <v>m2</v>
          </cell>
          <cell r="F993">
            <v>10.66</v>
          </cell>
        </row>
        <row r="994">
          <cell r="A994" t="str">
            <v>4 S 06 100 21</v>
          </cell>
          <cell r="B994" t="str">
            <v>Pintura faixa - tinta durabilidade - 2 anos</v>
          </cell>
          <cell r="E994" t="str">
            <v>m2</v>
          </cell>
          <cell r="F994">
            <v>9.9499999999999993</v>
          </cell>
        </row>
        <row r="995">
          <cell r="A995" t="str">
            <v>4 S 06 100 22</v>
          </cell>
          <cell r="B995" t="str">
            <v>Pintura setas e zebrado - 2 anos</v>
          </cell>
          <cell r="E995" t="str">
            <v>m2</v>
          </cell>
          <cell r="F995">
            <v>13.56</v>
          </cell>
        </row>
        <row r="996">
          <cell r="A996" t="str">
            <v>4 S 06 110 01</v>
          </cell>
          <cell r="B996" t="str">
            <v>Pintura faixa c/termoplástico-3 anos (p/ aspersão)</v>
          </cell>
          <cell r="E996" t="str">
            <v>m2</v>
          </cell>
          <cell r="F996">
            <v>27.8</v>
          </cell>
        </row>
        <row r="997">
          <cell r="A997" t="str">
            <v>4 S 06 110 02</v>
          </cell>
          <cell r="B997" t="str">
            <v>Pintura setas e zebrado term.-3 anos (p/ aspersão)</v>
          </cell>
          <cell r="E997" t="str">
            <v>m2</v>
          </cell>
          <cell r="F997">
            <v>34.42</v>
          </cell>
        </row>
        <row r="998">
          <cell r="A998" t="str">
            <v>4 S 06 110 03</v>
          </cell>
          <cell r="B998" t="str">
            <v>Pintura setas e zebrado term.-5 anos (p/ extrusão)</v>
          </cell>
          <cell r="E998" t="str">
            <v>m2</v>
          </cell>
          <cell r="F998">
            <v>39.03</v>
          </cell>
        </row>
        <row r="999">
          <cell r="A999" t="str">
            <v>4 S 06 120 01</v>
          </cell>
          <cell r="B999" t="str">
            <v>Forn. e colocação de tacha reflet. monodirecional</v>
          </cell>
          <cell r="E999" t="str">
            <v>und</v>
          </cell>
          <cell r="F999">
            <v>8.3000000000000007</v>
          </cell>
        </row>
        <row r="1000">
          <cell r="A1000" t="str">
            <v>4 S 06 120 11</v>
          </cell>
          <cell r="B1000" t="str">
            <v>Forn. e colocação de tachão reflet. monodirecional</v>
          </cell>
          <cell r="E1000" t="str">
            <v>und</v>
          </cell>
          <cell r="F1000">
            <v>23.2</v>
          </cell>
        </row>
        <row r="1001">
          <cell r="A1001" t="str">
            <v>4 S 06 121 01</v>
          </cell>
          <cell r="B1001" t="str">
            <v>Forn. e colocação de tacha reflet. bidirecional</v>
          </cell>
          <cell r="E1001" t="str">
            <v>und</v>
          </cell>
          <cell r="F1001">
            <v>8.9600000000000009</v>
          </cell>
        </row>
        <row r="1002">
          <cell r="A1002" t="str">
            <v>4 S 06 121 11</v>
          </cell>
          <cell r="B1002" t="str">
            <v>Forn. e colocação de tachão reflet. bidirecional</v>
          </cell>
          <cell r="E1002" t="str">
            <v>und</v>
          </cell>
          <cell r="F1002">
            <v>24.53</v>
          </cell>
        </row>
        <row r="1003">
          <cell r="A1003" t="str">
            <v>4 S 06 200 01</v>
          </cell>
          <cell r="B1003" t="str">
            <v>Forn. e implantação placa sinaliz. semi-refletiva</v>
          </cell>
          <cell r="E1003" t="str">
            <v>m2</v>
          </cell>
          <cell r="F1003">
            <v>186.91</v>
          </cell>
        </row>
        <row r="1004">
          <cell r="A1004" t="str">
            <v>4 S 06 200 02</v>
          </cell>
          <cell r="B1004" t="str">
            <v>Forn. e implantação placa sinaliz. tot.refletiva</v>
          </cell>
          <cell r="E1004" t="str">
            <v>m2</v>
          </cell>
          <cell r="F1004">
            <v>246.95</v>
          </cell>
        </row>
        <row r="1005">
          <cell r="A1005" t="str">
            <v>4 S 06 200 91</v>
          </cell>
          <cell r="B1005" t="str">
            <v>Remoção de placa de sinalização</v>
          </cell>
          <cell r="E1005" t="str">
            <v>m2</v>
          </cell>
          <cell r="F1005">
            <v>11.76</v>
          </cell>
        </row>
        <row r="1006">
          <cell r="A1006" t="str">
            <v>4 S 06 200 92</v>
          </cell>
          <cell r="B1006" t="str">
            <v>Recuperação de chapa p/placa de sinalização</v>
          </cell>
          <cell r="E1006" t="str">
            <v>m2</v>
          </cell>
          <cell r="F1006">
            <v>18.73</v>
          </cell>
        </row>
        <row r="1007">
          <cell r="A1007" t="str">
            <v>4 S 06 202 01</v>
          </cell>
          <cell r="B1007" t="str">
            <v>Confecção de placa sinalização semi-refletiva</v>
          </cell>
          <cell r="E1007" t="str">
            <v>m2</v>
          </cell>
          <cell r="F1007">
            <v>147.65</v>
          </cell>
        </row>
        <row r="1008">
          <cell r="A1008" t="str">
            <v>4 S 06 202 11</v>
          </cell>
          <cell r="B1008" t="str">
            <v>Confecção placa sinalização tot.refletiva</v>
          </cell>
          <cell r="E1008" t="str">
            <v>m2</v>
          </cell>
          <cell r="F1008">
            <v>207.69</v>
          </cell>
        </row>
        <row r="1009">
          <cell r="A1009" t="str">
            <v>4 S 06 202 21</v>
          </cell>
          <cell r="B1009" t="str">
            <v>Conf.placa sinal.semi-refletiva chapa recuperada</v>
          </cell>
          <cell r="E1009" t="str">
            <v>m2</v>
          </cell>
          <cell r="F1009">
            <v>67.849999999999994</v>
          </cell>
        </row>
        <row r="1010">
          <cell r="A1010" t="str">
            <v>4 S 06 202 31</v>
          </cell>
          <cell r="B1010" t="str">
            <v>Conf.placa sinal.tot.refletiva - chapa recuperada</v>
          </cell>
          <cell r="E1010" t="str">
            <v>m2</v>
          </cell>
          <cell r="F1010">
            <v>125.99</v>
          </cell>
        </row>
        <row r="1011">
          <cell r="A1011" t="str">
            <v>4 S 06 203 01</v>
          </cell>
          <cell r="B1011" t="str">
            <v>Confecção suporte e travessa p/placa sinaliz.</v>
          </cell>
          <cell r="E1011" t="str">
            <v>und</v>
          </cell>
          <cell r="F1011">
            <v>24.73</v>
          </cell>
        </row>
        <row r="1012">
          <cell r="A1012" t="str">
            <v>4 S 06 230 01</v>
          </cell>
          <cell r="B1012" t="str">
            <v>Forn. e implantação de balizador de concreto</v>
          </cell>
          <cell r="E1012" t="str">
            <v>und</v>
          </cell>
          <cell r="F1012">
            <v>17.399999999999999</v>
          </cell>
        </row>
        <row r="1013">
          <cell r="A1013" t="str">
            <v>4 S 09 002 00</v>
          </cell>
          <cell r="B1013" t="str">
            <v>Transporte local c/ basc. 5 m3 rodov. pav.</v>
          </cell>
          <cell r="E1013" t="str">
            <v>tkm</v>
          </cell>
          <cell r="F1013">
            <v>0.43</v>
          </cell>
        </row>
        <row r="1014">
          <cell r="A1014" t="str">
            <v>4 S 09 002 41</v>
          </cell>
          <cell r="B1014" t="str">
            <v>Transporte local c/ carroceria 4t rodov. pav.</v>
          </cell>
          <cell r="E1014" t="str">
            <v>tkm</v>
          </cell>
          <cell r="F1014">
            <v>0.6</v>
          </cell>
        </row>
        <row r="1015">
          <cell r="A1015" t="str">
            <v>4 S 09 202 70</v>
          </cell>
          <cell r="B1015" t="str">
            <v>Transp. local de água c/ cam. tanque rodov. pav.</v>
          </cell>
          <cell r="E1015" t="str">
            <v>tkm</v>
          </cell>
          <cell r="F1015">
            <v>0.84</v>
          </cell>
        </row>
        <row r="1016">
          <cell r="B1016" t="str">
            <v>Restauração</v>
          </cell>
        </row>
        <row r="1017">
          <cell r="A1017" t="str">
            <v>5 S 01 000 00</v>
          </cell>
          <cell r="B1017" t="str">
            <v>Desm. dest. e limp. áreas c/ arv. diam. até 0,15m</v>
          </cell>
          <cell r="E1017" t="str">
            <v>m2</v>
          </cell>
          <cell r="F1017">
            <v>0.24</v>
          </cell>
        </row>
        <row r="1018">
          <cell r="A1018" t="str">
            <v>5 S 01 010 00</v>
          </cell>
          <cell r="B1018" t="str">
            <v>Destocamento de árvores c/ diâm. 0,15 a 030m</v>
          </cell>
          <cell r="E1018" t="str">
            <v>und</v>
          </cell>
          <cell r="F1018">
            <v>21.1</v>
          </cell>
        </row>
        <row r="1019">
          <cell r="A1019" t="str">
            <v>5 S 01 011 00</v>
          </cell>
          <cell r="B1019" t="str">
            <v>Destocamento de árvores c/ diâm. &gt; 0,30m</v>
          </cell>
          <cell r="E1019" t="str">
            <v>und</v>
          </cell>
          <cell r="F1019">
            <v>52.76</v>
          </cell>
        </row>
        <row r="1020">
          <cell r="A1020" t="str">
            <v>5 S 01 100 01</v>
          </cell>
          <cell r="B1020" t="str">
            <v>Esc. carga transp. mat 1a cat DMT 50m</v>
          </cell>
          <cell r="E1020" t="str">
            <v>m3</v>
          </cell>
          <cell r="F1020">
            <v>1.24</v>
          </cell>
        </row>
        <row r="1021">
          <cell r="A1021" t="str">
            <v>5 S 01 100 09</v>
          </cell>
          <cell r="B1021" t="str">
            <v>Esc. carga tr. mat 1a c. DMT 50 a 200m c/carreg</v>
          </cell>
          <cell r="E1021" t="str">
            <v>m3</v>
          </cell>
          <cell r="F1021">
            <v>4</v>
          </cell>
        </row>
        <row r="1022">
          <cell r="A1022" t="str">
            <v>5 S 01 100 10</v>
          </cell>
          <cell r="B1022" t="str">
            <v>Esc. carga tr. mat 1a c. DMT 200 a 400m c/carreg</v>
          </cell>
          <cell r="E1022" t="str">
            <v>m3</v>
          </cell>
          <cell r="F1022">
            <v>4.33</v>
          </cell>
        </row>
        <row r="1023">
          <cell r="A1023" t="str">
            <v>5 S 01 100 11</v>
          </cell>
          <cell r="B1023" t="str">
            <v>Esc. carga tr. mat 1a c. DMT 400 a 600m c/carreg</v>
          </cell>
          <cell r="E1023" t="str">
            <v>m3</v>
          </cell>
          <cell r="F1023">
            <v>4.59</v>
          </cell>
        </row>
        <row r="1024">
          <cell r="A1024" t="str">
            <v>5 S 01 100 12</v>
          </cell>
          <cell r="B1024" t="str">
            <v>Esc. carga tr. mat 1a c. DMT 600 a 800m c/carreg</v>
          </cell>
          <cell r="E1024" t="str">
            <v>m3</v>
          </cell>
          <cell r="F1024">
            <v>4.92</v>
          </cell>
        </row>
        <row r="1025">
          <cell r="A1025" t="str">
            <v>5 S 01 100 13</v>
          </cell>
          <cell r="B1025" t="str">
            <v>Esc. carga tr. mat 1a c. DMT 800 a 1000m c/carreg</v>
          </cell>
          <cell r="E1025" t="str">
            <v>m3</v>
          </cell>
          <cell r="F1025">
            <v>5.18</v>
          </cell>
        </row>
        <row r="1026">
          <cell r="A1026" t="str">
            <v>5 S 01 100 14</v>
          </cell>
          <cell r="B1026" t="str">
            <v>Esc. carga tr. mat 1a c. DMT 1000 a 1200m c/carreg</v>
          </cell>
          <cell r="E1026" t="str">
            <v>m3</v>
          </cell>
          <cell r="F1026">
            <v>5.49</v>
          </cell>
        </row>
        <row r="1027">
          <cell r="A1027" t="str">
            <v>5 S 01 100 15</v>
          </cell>
          <cell r="B1027" t="str">
            <v>Esc. carga tr. mat 1a c. DMT 1200 a 1400m c/carreg</v>
          </cell>
          <cell r="E1027" t="str">
            <v>m3</v>
          </cell>
          <cell r="F1027">
            <v>5.69</v>
          </cell>
        </row>
        <row r="1028">
          <cell r="A1028" t="str">
            <v>5 S 01 100 16</v>
          </cell>
          <cell r="B1028" t="str">
            <v>Esc. carga tr. mat 1a c. DMT 1400 a 1600m c/carreg</v>
          </cell>
          <cell r="E1028" t="str">
            <v>m3</v>
          </cell>
          <cell r="F1028">
            <v>5.84</v>
          </cell>
        </row>
        <row r="1029">
          <cell r="A1029" t="str">
            <v>5 S 01 100 17</v>
          </cell>
          <cell r="B1029" t="str">
            <v>Esc. carga tr. mat 1a c. DMT 1600 a 1800m c/carreg</v>
          </cell>
          <cell r="E1029" t="str">
            <v>m3</v>
          </cell>
          <cell r="F1029">
            <v>6.09</v>
          </cell>
        </row>
        <row r="1030">
          <cell r="A1030" t="str">
            <v>5 S 01 100 18</v>
          </cell>
          <cell r="B1030" t="str">
            <v>Esc. carga tr. mat 1a c. DMT 1800 a 2000m c/carreg</v>
          </cell>
          <cell r="E1030" t="str">
            <v>m3</v>
          </cell>
          <cell r="F1030">
            <v>6.33</v>
          </cell>
        </row>
        <row r="1031">
          <cell r="A1031" t="str">
            <v>5 S 01 100 19</v>
          </cell>
          <cell r="B1031" t="str">
            <v>Esc. carga tr. mat 1a c. DMT 2000 a 3000m c/carreg</v>
          </cell>
          <cell r="E1031" t="str">
            <v>m3</v>
          </cell>
          <cell r="F1031">
            <v>7.19</v>
          </cell>
        </row>
        <row r="1032">
          <cell r="A1032" t="str">
            <v>5 S 01 100 20</v>
          </cell>
          <cell r="B1032" t="str">
            <v>Esc. carga tr. mat 1a c. DMT 3000 a 5000m c/carreg</v>
          </cell>
          <cell r="E1032" t="str">
            <v>m3</v>
          </cell>
          <cell r="F1032">
            <v>9.48</v>
          </cell>
        </row>
        <row r="1033">
          <cell r="A1033" t="str">
            <v>5 S 01 100 22</v>
          </cell>
          <cell r="B1033" t="str">
            <v>Esc. carga transp. mat 1a cat DMT 50 a 200m c/e</v>
          </cell>
          <cell r="E1033" t="str">
            <v>m3</v>
          </cell>
          <cell r="F1033">
            <v>3.89</v>
          </cell>
        </row>
        <row r="1034">
          <cell r="A1034" t="str">
            <v>5 S 01 100 23</v>
          </cell>
          <cell r="B1034" t="str">
            <v>Esc. carga transp. mat 1a cat DMT 200 a 400m c/e</v>
          </cell>
          <cell r="E1034" t="str">
            <v>m3</v>
          </cell>
          <cell r="F1034">
            <v>4.28</v>
          </cell>
        </row>
        <row r="1035">
          <cell r="A1035" t="str">
            <v>5 S 01 100 24</v>
          </cell>
          <cell r="B1035" t="str">
            <v>Esc. carga transp. mat 1a cat DMT 400 a 600m c/e</v>
          </cell>
          <cell r="E1035" t="str">
            <v>m3</v>
          </cell>
          <cell r="F1035">
            <v>4.5199999999999996</v>
          </cell>
        </row>
        <row r="1036">
          <cell r="A1036" t="str">
            <v>5 S 01 100 25</v>
          </cell>
          <cell r="B1036" t="str">
            <v>Esc. carga transp. mat 1a cat DMT 600 a 800m c/e</v>
          </cell>
          <cell r="E1036" t="str">
            <v>m3</v>
          </cell>
          <cell r="F1036">
            <v>4.82</v>
          </cell>
        </row>
        <row r="1037">
          <cell r="A1037" t="str">
            <v>5 S 01 100 26</v>
          </cell>
          <cell r="B1037" t="str">
            <v>Esc. carga transp. mat 1a cat DMT 800 a 1000m c/e</v>
          </cell>
          <cell r="E1037" t="str">
            <v>m3</v>
          </cell>
          <cell r="F1037">
            <v>5.13</v>
          </cell>
        </row>
        <row r="1038">
          <cell r="A1038" t="str">
            <v>5 S 01 100 27</v>
          </cell>
          <cell r="B1038" t="str">
            <v>Esc. carga transp. mat 1a cat DMT 1000 a 1200m c/e</v>
          </cell>
          <cell r="E1038" t="str">
            <v>m3</v>
          </cell>
          <cell r="F1038">
            <v>5.39</v>
          </cell>
        </row>
        <row r="1039">
          <cell r="A1039" t="str">
            <v>5 S 01 100 28</v>
          </cell>
          <cell r="B1039" t="str">
            <v>Esc. carga transp. mat 1a cat DMT 1200 a 1400m c/e</v>
          </cell>
          <cell r="E1039" t="str">
            <v>m3</v>
          </cell>
          <cell r="F1039">
            <v>5.6</v>
          </cell>
        </row>
        <row r="1040">
          <cell r="A1040" t="str">
            <v>5 S 01 100 29</v>
          </cell>
          <cell r="B1040" t="str">
            <v>Esc. carga transp. mat 1a cat DMT 1400 a 1600m c/e</v>
          </cell>
          <cell r="E1040" t="str">
            <v>m3</v>
          </cell>
          <cell r="F1040">
            <v>5.87</v>
          </cell>
        </row>
        <row r="1041">
          <cell r="A1041" t="str">
            <v>5 S 01 100 30</v>
          </cell>
          <cell r="B1041" t="str">
            <v>Esc. carga transp .mat 1a cat DMT 1600 a 1800m c/e</v>
          </cell>
          <cell r="E1041" t="str">
            <v>m3</v>
          </cell>
          <cell r="F1041">
            <v>6.04</v>
          </cell>
        </row>
        <row r="1042">
          <cell r="A1042" t="str">
            <v>5 S 01 100 31</v>
          </cell>
          <cell r="B1042" t="str">
            <v>Esc. carga transp. mat 1a cat DMT 1800 a 2000m c/e</v>
          </cell>
          <cell r="E1042" t="str">
            <v>m3</v>
          </cell>
          <cell r="F1042">
            <v>6.25</v>
          </cell>
        </row>
        <row r="1043">
          <cell r="A1043" t="str">
            <v>5 S 01 100 32</v>
          </cell>
          <cell r="B1043" t="str">
            <v>Esc. carga transp. mat 1a cat DMT 2000 a 3000m c/e</v>
          </cell>
          <cell r="E1043" t="str">
            <v>m3</v>
          </cell>
          <cell r="F1043">
            <v>7.1</v>
          </cell>
        </row>
        <row r="1044">
          <cell r="A1044" t="str">
            <v>5 S 01 100 33</v>
          </cell>
          <cell r="B1044" t="str">
            <v>Esc. carga transp. mat 1a cat DMT 3000 a 5000m c/e</v>
          </cell>
          <cell r="E1044" t="str">
            <v>m3</v>
          </cell>
          <cell r="F1044">
            <v>9.44</v>
          </cell>
        </row>
        <row r="1045">
          <cell r="A1045" t="str">
            <v>5 S 01 101 01</v>
          </cell>
          <cell r="B1045" t="str">
            <v>Esc. carga transp. mat 2a cat DMT 50m</v>
          </cell>
          <cell r="E1045" t="str">
            <v>m3</v>
          </cell>
          <cell r="F1045">
            <v>2.16</v>
          </cell>
        </row>
        <row r="1046">
          <cell r="A1046" t="str">
            <v>5 S 01 101 09</v>
          </cell>
          <cell r="B1046" t="str">
            <v>Esc. carga tr. mat 2a c. DMT 50 a 200m c/carreg</v>
          </cell>
          <cell r="E1046" t="str">
            <v>m3</v>
          </cell>
          <cell r="F1046">
            <v>6.39</v>
          </cell>
        </row>
        <row r="1047">
          <cell r="A1047" t="str">
            <v>5 S 01 101 10</v>
          </cell>
          <cell r="B1047" t="str">
            <v>Esc. carga tr. mat 2a c. DMT 200 a 400m c/carreg</v>
          </cell>
          <cell r="E1047" t="str">
            <v>m3</v>
          </cell>
          <cell r="F1047">
            <v>6.89</v>
          </cell>
        </row>
        <row r="1048">
          <cell r="A1048" t="str">
            <v>5 S 01 101 11</v>
          </cell>
          <cell r="B1048" t="str">
            <v>Esc. carga tr. mat 2a c. DMT 400 a 600m c/carreg</v>
          </cell>
          <cell r="E1048" t="str">
            <v>m3</v>
          </cell>
          <cell r="F1048">
            <v>7.17</v>
          </cell>
        </row>
        <row r="1049">
          <cell r="A1049" t="str">
            <v>5 S 01 101 12</v>
          </cell>
          <cell r="B1049" t="str">
            <v>Esc. carga tr. mat 2a c. DMT 600 a 800m c/carreg</v>
          </cell>
          <cell r="E1049" t="str">
            <v>m3</v>
          </cell>
          <cell r="F1049">
            <v>7.62</v>
          </cell>
        </row>
        <row r="1050">
          <cell r="A1050" t="str">
            <v>5 S 01 101 13</v>
          </cell>
          <cell r="B1050" t="str">
            <v>Esc. carga tr. mat 2a c. DMT 800 a 1000m c/carreg</v>
          </cell>
          <cell r="E1050" t="str">
            <v>m3</v>
          </cell>
          <cell r="F1050">
            <v>7.93</v>
          </cell>
        </row>
        <row r="1051">
          <cell r="A1051" t="str">
            <v>5 S 01 101 14</v>
          </cell>
          <cell r="B1051" t="str">
            <v>Esc. carga tr. mat 2a c. DMT 1000 a 1200m c/carreg</v>
          </cell>
          <cell r="E1051" t="str">
            <v>m3</v>
          </cell>
          <cell r="F1051">
            <v>8.1300000000000008</v>
          </cell>
        </row>
        <row r="1052">
          <cell r="A1052" t="str">
            <v>5 S 01 101 15</v>
          </cell>
          <cell r="B1052" t="str">
            <v>Esc. carga tr. mat 2a c. DMT 1200 a 1400m c/carreg</v>
          </cell>
          <cell r="E1052" t="str">
            <v>m3</v>
          </cell>
          <cell r="F1052">
            <v>8.4499999999999993</v>
          </cell>
        </row>
        <row r="1053">
          <cell r="A1053" t="str">
            <v>5 S 01 101 16</v>
          </cell>
          <cell r="B1053" t="str">
            <v>Esc. carga tr. mat 2a c. DMT 1400 a 1600m c/carreg</v>
          </cell>
          <cell r="E1053" t="str">
            <v>m3</v>
          </cell>
          <cell r="F1053">
            <v>8.7100000000000009</v>
          </cell>
        </row>
        <row r="1054">
          <cell r="A1054" t="str">
            <v>5 S 01 101 17</v>
          </cell>
          <cell r="B1054" t="str">
            <v>Esc. carga tr. mat 2a c. DMT 1600 a 1800m c/carreg</v>
          </cell>
          <cell r="E1054" t="str">
            <v>m3</v>
          </cell>
          <cell r="F1054">
            <v>8.86</v>
          </cell>
        </row>
        <row r="1055">
          <cell r="A1055" t="str">
            <v>5 S 01 101 18</v>
          </cell>
          <cell r="B1055" t="str">
            <v>Esc. carga tr. mat 2a c. DMT 1800 a 2000m c/carreg</v>
          </cell>
          <cell r="E1055" t="str">
            <v>m3</v>
          </cell>
          <cell r="F1055">
            <v>9.25</v>
          </cell>
        </row>
        <row r="1056">
          <cell r="A1056" t="str">
            <v>5 S 01 101 19</v>
          </cell>
          <cell r="B1056" t="str">
            <v>Esc. carga tr. mat 2a c. DMT 2000 a 3000m c/carreg</v>
          </cell>
          <cell r="E1056" t="str">
            <v>m3</v>
          </cell>
          <cell r="F1056">
            <v>10.220000000000001</v>
          </cell>
        </row>
        <row r="1057">
          <cell r="A1057" t="str">
            <v>5 S 01 101 20</v>
          </cell>
          <cell r="B1057" t="str">
            <v>Esc. carga tr. mat 2a c. DMT 3000 a 5000m c/carreg</v>
          </cell>
          <cell r="E1057" t="str">
            <v>m3</v>
          </cell>
          <cell r="F1057">
            <v>12.81</v>
          </cell>
        </row>
        <row r="1058">
          <cell r="A1058" t="str">
            <v>5 S 01 101 22</v>
          </cell>
          <cell r="B1058" t="str">
            <v>Esc. carga transp. mat 2a cat DMT 50 a 200m c/e</v>
          </cell>
          <cell r="E1058" t="str">
            <v>m3</v>
          </cell>
          <cell r="F1058">
            <v>5.46</v>
          </cell>
        </row>
        <row r="1059">
          <cell r="A1059" t="str">
            <v>5 S 01 101 23</v>
          </cell>
          <cell r="B1059" t="str">
            <v>Esc. carga transp. mat 2a cat DMT 200 a 400m c/e</v>
          </cell>
          <cell r="E1059" t="str">
            <v>m3</v>
          </cell>
          <cell r="F1059">
            <v>5.83</v>
          </cell>
        </row>
        <row r="1060">
          <cell r="A1060" t="str">
            <v>5 S 01 101 24</v>
          </cell>
          <cell r="B1060" t="str">
            <v>Esc. carga transp. mat 2a cat DMT 400 a 600m c/e</v>
          </cell>
          <cell r="E1060" t="str">
            <v>m3</v>
          </cell>
          <cell r="F1060">
            <v>6.26</v>
          </cell>
        </row>
        <row r="1061">
          <cell r="A1061" t="str">
            <v>5 S 01 101 25</v>
          </cell>
          <cell r="B1061" t="str">
            <v>Esc. carga transp. mat 2a cat DMT 600 a 800m c/e</v>
          </cell>
          <cell r="E1061" t="str">
            <v>m3</v>
          </cell>
          <cell r="F1061">
            <v>6.63</v>
          </cell>
        </row>
        <row r="1062">
          <cell r="A1062" t="str">
            <v>5 S 01 101 26</v>
          </cell>
          <cell r="B1062" t="str">
            <v>Esc. carga transp. mat 2a cat DMT 800 a 1000m c/e</v>
          </cell>
          <cell r="E1062" t="str">
            <v>m3</v>
          </cell>
          <cell r="F1062">
            <v>6.91</v>
          </cell>
        </row>
        <row r="1063">
          <cell r="A1063" t="str">
            <v>5 S 01 101 27</v>
          </cell>
          <cell r="B1063" t="str">
            <v>Esc. carga transp. mat 2a cat DMT 1000 a 1200m c/e</v>
          </cell>
          <cell r="E1063" t="str">
            <v>m3</v>
          </cell>
          <cell r="F1063">
            <v>7.24</v>
          </cell>
        </row>
        <row r="1064">
          <cell r="A1064" t="str">
            <v>5 S 01 101 28</v>
          </cell>
          <cell r="B1064" t="str">
            <v>Esc. carga transp. mat 2a cat DMT 1200 a 1400m c/e</v>
          </cell>
          <cell r="E1064" t="str">
            <v>m3</v>
          </cell>
          <cell r="F1064">
            <v>7.64</v>
          </cell>
        </row>
        <row r="1065">
          <cell r="A1065" t="str">
            <v>5 S 01 101 29</v>
          </cell>
          <cell r="B1065" t="str">
            <v>Esc. carga transp. mat 2a cat DMT 1400 a 1600m c/e</v>
          </cell>
          <cell r="E1065" t="str">
            <v>m3</v>
          </cell>
          <cell r="F1065">
            <v>7.85</v>
          </cell>
        </row>
        <row r="1066">
          <cell r="A1066" t="str">
            <v>5 S 01 101 30</v>
          </cell>
          <cell r="B1066" t="str">
            <v>Esc. carga transp. mat 2a cat DMT 1600 a 1800m c/e</v>
          </cell>
          <cell r="E1066" t="str">
            <v>m3</v>
          </cell>
          <cell r="F1066">
            <v>8.01</v>
          </cell>
        </row>
        <row r="1067">
          <cell r="A1067" t="str">
            <v>5 S 01 101 31</v>
          </cell>
          <cell r="B1067" t="str">
            <v>Esc. carga transp. mat 2a cat DMT 1800 a 2000m c/e</v>
          </cell>
          <cell r="E1067" t="str">
            <v>m3</v>
          </cell>
          <cell r="F1067">
            <v>8.36</v>
          </cell>
        </row>
        <row r="1068">
          <cell r="A1068" t="str">
            <v>5 S 01 101 32</v>
          </cell>
          <cell r="B1068" t="str">
            <v>Esc. carga transp. mat 2a cat DMT 2000 a 3000m c/e</v>
          </cell>
          <cell r="E1068" t="str">
            <v>m3</v>
          </cell>
          <cell r="F1068">
            <v>9.41</v>
          </cell>
        </row>
        <row r="1069">
          <cell r="A1069" t="str">
            <v>5 S 01 101 33</v>
          </cell>
          <cell r="B1069" t="str">
            <v>Esc. carga transp. mat 2a cat DMT 3000 a 5000m c/e</v>
          </cell>
          <cell r="E1069" t="str">
            <v>m3</v>
          </cell>
          <cell r="F1069">
            <v>12</v>
          </cell>
        </row>
        <row r="1070">
          <cell r="A1070" t="str">
            <v>5 S 01 102 01</v>
          </cell>
          <cell r="B1070" t="str">
            <v>Esc. carga transp. mat 3a cat DMT até 50m</v>
          </cell>
          <cell r="E1070" t="str">
            <v>m3</v>
          </cell>
          <cell r="F1070">
            <v>19.3</v>
          </cell>
        </row>
        <row r="1071">
          <cell r="A1071" t="str">
            <v>5 S 01 102 02</v>
          </cell>
          <cell r="B1071" t="str">
            <v>Esc. carga transp. mat 3a cat DMT 50 a 200m</v>
          </cell>
          <cell r="E1071" t="str">
            <v>m3</v>
          </cell>
          <cell r="F1071">
            <v>21.71</v>
          </cell>
        </row>
        <row r="1072">
          <cell r="A1072" t="str">
            <v>5 S 01 102 03</v>
          </cell>
          <cell r="B1072" t="str">
            <v>Esc. carga transp. mat 3a cat DMT 200 a 400m</v>
          </cell>
          <cell r="E1072" t="str">
            <v>m3</v>
          </cell>
          <cell r="F1072">
            <v>22.35</v>
          </cell>
        </row>
        <row r="1073">
          <cell r="A1073" t="str">
            <v>5 S 01 102 04</v>
          </cell>
          <cell r="B1073" t="str">
            <v>Esc. carga transp. mat 3a cat DMT 400 a 600m</v>
          </cell>
          <cell r="E1073" t="str">
            <v>m3</v>
          </cell>
          <cell r="F1073">
            <v>23.12</v>
          </cell>
        </row>
        <row r="1074">
          <cell r="A1074" t="str">
            <v>5 S 01 102 05</v>
          </cell>
          <cell r="B1074" t="str">
            <v>Esc. carga transp. mat 3a cat DMT 600 a 800m</v>
          </cell>
          <cell r="E1074" t="str">
            <v>m3</v>
          </cell>
          <cell r="F1074">
            <v>23.81</v>
          </cell>
        </row>
        <row r="1075">
          <cell r="A1075" t="str">
            <v>5 S 01 102 06</v>
          </cell>
          <cell r="B1075" t="str">
            <v>Esc. carga transp. mat 3a cat DMT 800 a 1000m</v>
          </cell>
          <cell r="E1075" t="str">
            <v>m3</v>
          </cell>
          <cell r="F1075">
            <v>24.25</v>
          </cell>
        </row>
        <row r="1076">
          <cell r="A1076" t="str">
            <v>5 S 01 102 07</v>
          </cell>
          <cell r="B1076" t="str">
            <v>Esc. carga transp. mat 3a cat DMT 1000 a 1200m</v>
          </cell>
          <cell r="E1076" t="str">
            <v>m3</v>
          </cell>
          <cell r="F1076">
            <v>24.68</v>
          </cell>
        </row>
        <row r="1077">
          <cell r="A1077" t="str">
            <v>5 S 01 510 00</v>
          </cell>
          <cell r="B1077" t="str">
            <v>Compactação de aterros a 95% proctor normal</v>
          </cell>
          <cell r="E1077" t="str">
            <v>m3</v>
          </cell>
          <cell r="F1077">
            <v>1.7</v>
          </cell>
        </row>
        <row r="1078">
          <cell r="A1078" t="str">
            <v>5 S 01 511 00</v>
          </cell>
          <cell r="B1078" t="str">
            <v>Compactação de aterros a 100% proctor normal</v>
          </cell>
          <cell r="E1078" t="str">
            <v>m3</v>
          </cell>
          <cell r="F1078">
            <v>2.02</v>
          </cell>
        </row>
        <row r="1079">
          <cell r="A1079" t="str">
            <v>5 S 01 513 01</v>
          </cell>
          <cell r="B1079" t="str">
            <v>Compactação de material de "bota-fora"</v>
          </cell>
          <cell r="E1079" t="str">
            <v>m3</v>
          </cell>
          <cell r="F1079">
            <v>1.3</v>
          </cell>
        </row>
        <row r="1080">
          <cell r="A1080" t="str">
            <v>5 S 02 100 00</v>
          </cell>
          <cell r="B1080" t="str">
            <v>Reforço do subleito</v>
          </cell>
          <cell r="E1080" t="str">
            <v>m3</v>
          </cell>
          <cell r="F1080">
            <v>8.57</v>
          </cell>
        </row>
        <row r="1081">
          <cell r="A1081" t="str">
            <v>5 S 02 110 00</v>
          </cell>
          <cell r="B1081" t="str">
            <v>Regularização do subleito</v>
          </cell>
          <cell r="E1081" t="str">
            <v>m2</v>
          </cell>
          <cell r="F1081">
            <v>0.53</v>
          </cell>
        </row>
        <row r="1082">
          <cell r="A1082" t="str">
            <v>5 S 02 110 01</v>
          </cell>
          <cell r="B1082" t="str">
            <v>Regul. subleito c/ fresa. corte contr. aut. greide</v>
          </cell>
          <cell r="E1082" t="str">
            <v>m2</v>
          </cell>
          <cell r="F1082">
            <v>0.83</v>
          </cell>
        </row>
        <row r="1083">
          <cell r="A1083" t="str">
            <v>5 S 02 200 00</v>
          </cell>
          <cell r="B1083" t="str">
            <v>Sub-base solo estabilizado granul. s/ mistura</v>
          </cell>
          <cell r="E1083" t="str">
            <v>m3</v>
          </cell>
          <cell r="F1083">
            <v>8.57</v>
          </cell>
        </row>
        <row r="1084">
          <cell r="A1084" t="str">
            <v>5 S 02 200 01</v>
          </cell>
          <cell r="B1084" t="str">
            <v>Base solo estabilizado granul. s/ mistura</v>
          </cell>
          <cell r="E1084" t="str">
            <v>m3</v>
          </cell>
          <cell r="F1084">
            <v>8.57</v>
          </cell>
        </row>
        <row r="1085">
          <cell r="A1085" t="str">
            <v>5 S 02 201 00</v>
          </cell>
          <cell r="B1085" t="str">
            <v>Recomposição camada de base s/ adição de material</v>
          </cell>
          <cell r="E1085" t="str">
            <v>m2</v>
          </cell>
          <cell r="F1085">
            <v>0.53</v>
          </cell>
        </row>
        <row r="1086">
          <cell r="A1086" t="str">
            <v>5 S 02 210 00</v>
          </cell>
          <cell r="B1086" t="str">
            <v>Sub-base estabiliz. granul. c/ mist. solo na pista</v>
          </cell>
          <cell r="E1086" t="str">
            <v>m3</v>
          </cell>
          <cell r="F1086">
            <v>9.07</v>
          </cell>
        </row>
        <row r="1087">
          <cell r="A1087" t="str">
            <v>5 S 02 210 01</v>
          </cell>
          <cell r="B1087" t="str">
            <v>Sub-base estab. granul.c/mist. solo-areia na pista</v>
          </cell>
          <cell r="E1087" t="str">
            <v>m3</v>
          </cell>
          <cell r="F1087">
            <v>10.43</v>
          </cell>
        </row>
        <row r="1088">
          <cell r="A1088" t="str">
            <v>5 S 02 210 02</v>
          </cell>
          <cell r="B1088" t="str">
            <v>Base estabiliz.granul.c/ mist. solo areia na pista</v>
          </cell>
          <cell r="E1088" t="str">
            <v>m3</v>
          </cell>
          <cell r="F1088">
            <v>10.43</v>
          </cell>
        </row>
        <row r="1089">
          <cell r="A1089" t="str">
            <v>5 S 02 220 00</v>
          </cell>
          <cell r="B1089" t="str">
            <v>Base estabilizada granul. c/ mistura solo-brita</v>
          </cell>
          <cell r="E1089" t="str">
            <v>m3</v>
          </cell>
          <cell r="F1089">
            <v>27.52</v>
          </cell>
        </row>
        <row r="1090">
          <cell r="A1090" t="str">
            <v>5 S 02 230 00</v>
          </cell>
          <cell r="B1090" t="str">
            <v>Base de brita graduada</v>
          </cell>
          <cell r="E1090" t="str">
            <v>m3</v>
          </cell>
          <cell r="F1090">
            <v>43.43</v>
          </cell>
        </row>
        <row r="1091">
          <cell r="A1091" t="str">
            <v>5 S 02 230 01</v>
          </cell>
          <cell r="B1091" t="str">
            <v>Base brita grad.c/distr.agreg. contr. autom.greide</v>
          </cell>
          <cell r="E1091" t="str">
            <v>m3</v>
          </cell>
          <cell r="F1091">
            <v>44.54</v>
          </cell>
        </row>
        <row r="1092">
          <cell r="A1092" t="str">
            <v>5 S 02 231 00</v>
          </cell>
          <cell r="B1092" t="str">
            <v>Base de macadame hidraúlico</v>
          </cell>
          <cell r="E1092" t="str">
            <v>m3</v>
          </cell>
          <cell r="F1092">
            <v>38.22</v>
          </cell>
        </row>
        <row r="1093">
          <cell r="A1093" t="str">
            <v>5 S 02 240 11</v>
          </cell>
          <cell r="B1093" t="str">
            <v>Recomposição camada de base c/ adição de cimento</v>
          </cell>
          <cell r="E1093" t="str">
            <v>m3</v>
          </cell>
          <cell r="F1093">
            <v>52.12</v>
          </cell>
        </row>
        <row r="1094">
          <cell r="A1094" t="str">
            <v>5 S 02 241 01</v>
          </cell>
          <cell r="B1094" t="str">
            <v>Base de solo cimento com mistura em usina</v>
          </cell>
          <cell r="E1094" t="str">
            <v>m3</v>
          </cell>
          <cell r="F1094">
            <v>109.61</v>
          </cell>
        </row>
        <row r="1095">
          <cell r="A1095" t="str">
            <v>5 S 02 243 01</v>
          </cell>
          <cell r="B1095" t="str">
            <v>Sub-base solo melhorado c/cimento c/mist. em usina</v>
          </cell>
          <cell r="E1095" t="str">
            <v>m3</v>
          </cell>
          <cell r="F1095">
            <v>64.09</v>
          </cell>
        </row>
        <row r="1096">
          <cell r="A1096" t="str">
            <v>5 S 02 249 11</v>
          </cell>
          <cell r="B1096" t="str">
            <v>Recomp. base c/ demol. do rev. e incorp. à base</v>
          </cell>
          <cell r="E1096" t="str">
            <v>m3</v>
          </cell>
          <cell r="F1096">
            <v>12.8</v>
          </cell>
        </row>
        <row r="1097">
          <cell r="A1097" t="str">
            <v>5 S 02 300 00</v>
          </cell>
          <cell r="B1097" t="str">
            <v>Imprimação</v>
          </cell>
          <cell r="E1097" t="str">
            <v>m2</v>
          </cell>
          <cell r="F1097">
            <v>0.17</v>
          </cell>
        </row>
        <row r="1098">
          <cell r="A1098" t="str">
            <v>5 S 02 400 00</v>
          </cell>
          <cell r="B1098" t="str">
            <v>Pintura de ligação</v>
          </cell>
          <cell r="E1098" t="str">
            <v>m2</v>
          </cell>
          <cell r="F1098">
            <v>0.1</v>
          </cell>
        </row>
        <row r="1099">
          <cell r="A1099" t="str">
            <v>5 S 02 500 00</v>
          </cell>
          <cell r="B1099" t="str">
            <v>Tratamento superficial simples c/ CAP</v>
          </cell>
          <cell r="E1099" t="str">
            <v>m2</v>
          </cell>
          <cell r="F1099">
            <v>0.5</v>
          </cell>
        </row>
        <row r="1100">
          <cell r="A1100" t="str">
            <v>5 S 02 500 01</v>
          </cell>
          <cell r="B1100" t="str">
            <v>Tratamento superficial simples c/ emulsão</v>
          </cell>
          <cell r="E1100" t="str">
            <v>m2</v>
          </cell>
          <cell r="F1100">
            <v>0.47</v>
          </cell>
        </row>
        <row r="1101">
          <cell r="A1101" t="str">
            <v>5 S 02 500 02</v>
          </cell>
          <cell r="B1101" t="str">
            <v>Tratamento superficial simples c/ banho diluído</v>
          </cell>
          <cell r="E1101" t="str">
            <v>m2</v>
          </cell>
          <cell r="F1101">
            <v>0.54</v>
          </cell>
        </row>
        <row r="1102">
          <cell r="A1102" t="str">
            <v>5 S 02 501 00</v>
          </cell>
          <cell r="B1102" t="str">
            <v>Tratamento superficial duplo c/ CAP</v>
          </cell>
          <cell r="E1102" t="str">
            <v>m2</v>
          </cell>
          <cell r="F1102">
            <v>1.49</v>
          </cell>
        </row>
        <row r="1103">
          <cell r="A1103" t="str">
            <v>5 S 02 501 01</v>
          </cell>
          <cell r="B1103" t="str">
            <v>Tratamento superficial duplo c/ emulsão</v>
          </cell>
          <cell r="E1103" t="str">
            <v>m2</v>
          </cell>
          <cell r="F1103">
            <v>1.49</v>
          </cell>
        </row>
        <row r="1104">
          <cell r="A1104" t="str">
            <v>5 S 02 501 02</v>
          </cell>
          <cell r="B1104" t="str">
            <v>Tratamento superficial duplo c/ banho diluído</v>
          </cell>
          <cell r="E1104" t="str">
            <v>m2</v>
          </cell>
          <cell r="F1104">
            <v>1.63</v>
          </cell>
        </row>
        <row r="1105">
          <cell r="A1105" t="str">
            <v>5 S 02 502 00</v>
          </cell>
          <cell r="B1105" t="str">
            <v>Tratamento superficial triplo c/ CAP</v>
          </cell>
          <cell r="E1105" t="str">
            <v>m2</v>
          </cell>
          <cell r="F1105">
            <v>2.14</v>
          </cell>
        </row>
        <row r="1106">
          <cell r="A1106" t="str">
            <v>5 S 02 502 01</v>
          </cell>
          <cell r="B1106" t="str">
            <v>Tratamento superficial triplo c/ emulsão</v>
          </cell>
          <cell r="E1106" t="str">
            <v>m2</v>
          </cell>
          <cell r="F1106">
            <v>2.16</v>
          </cell>
        </row>
        <row r="1107">
          <cell r="A1107" t="str">
            <v>5 S 02 502 02</v>
          </cell>
          <cell r="B1107" t="str">
            <v>Tratamento superficial triplo c/ banho diluído</v>
          </cell>
          <cell r="E1107" t="str">
            <v>m2</v>
          </cell>
          <cell r="F1107">
            <v>2.34</v>
          </cell>
        </row>
        <row r="1108">
          <cell r="A1108" t="str">
            <v>5 S 02 511 01</v>
          </cell>
          <cell r="B1108" t="str">
            <v>Micro-revestimento a frio - Microflex 0,8cm</v>
          </cell>
          <cell r="E1108" t="str">
            <v>m2</v>
          </cell>
          <cell r="F1108">
            <v>1.22</v>
          </cell>
        </row>
        <row r="1109">
          <cell r="A1109" t="str">
            <v>5 S 02 511 02</v>
          </cell>
          <cell r="B1109" t="str">
            <v>Micro-revestimento a frio - Microflex 1,5 cm</v>
          </cell>
          <cell r="E1109" t="str">
            <v>m2</v>
          </cell>
          <cell r="F1109">
            <v>2.39</v>
          </cell>
        </row>
        <row r="1110">
          <cell r="A1110" t="str">
            <v>5 S 02 511 03</v>
          </cell>
          <cell r="B1110" t="str">
            <v>Micro-revestimento a frio - Microflex 2,0 cm</v>
          </cell>
          <cell r="E1110" t="str">
            <v>m2</v>
          </cell>
          <cell r="F1110">
            <v>3.17</v>
          </cell>
        </row>
        <row r="1111">
          <cell r="A1111" t="str">
            <v>5 S 02 511 04</v>
          </cell>
          <cell r="B1111" t="str">
            <v>Micro-revestimento a frio - Microflex - 2,5 cm</v>
          </cell>
          <cell r="E1111" t="str">
            <v>m2</v>
          </cell>
          <cell r="F1111">
            <v>3.73</v>
          </cell>
        </row>
        <row r="1112">
          <cell r="A1112" t="str">
            <v>5 S 02 512 01</v>
          </cell>
          <cell r="B1112" t="str">
            <v>Lama asfáltica fina (granulometrias I e II)</v>
          </cell>
          <cell r="E1112" t="str">
            <v>m2</v>
          </cell>
          <cell r="F1112">
            <v>0.52</v>
          </cell>
        </row>
        <row r="1113">
          <cell r="A1113" t="str">
            <v>5 S 02 512 02</v>
          </cell>
          <cell r="B1113" t="str">
            <v>Lama asfáltica grossa (granulometrias III e IV)</v>
          </cell>
          <cell r="E1113" t="str">
            <v>m2</v>
          </cell>
          <cell r="F1113">
            <v>0.93</v>
          </cell>
        </row>
        <row r="1114">
          <cell r="A1114" t="str">
            <v>5 S 02 530 00</v>
          </cell>
          <cell r="B1114" t="str">
            <v>Pré-misturado a frio</v>
          </cell>
          <cell r="E1114" t="str">
            <v>m3</v>
          </cell>
          <cell r="F1114">
            <v>61.21</v>
          </cell>
        </row>
        <row r="1115">
          <cell r="A1115" t="str">
            <v>5 S 02 531 00</v>
          </cell>
          <cell r="B1115" t="str">
            <v>Macadame betuminoso por penetração</v>
          </cell>
          <cell r="E1115" t="str">
            <v>m3</v>
          </cell>
          <cell r="F1115">
            <v>51.61</v>
          </cell>
        </row>
        <row r="1116">
          <cell r="A1116" t="str">
            <v>5 S 02 532 00</v>
          </cell>
          <cell r="B1116" t="str">
            <v>Areia-asfalto a quente</v>
          </cell>
          <cell r="E1116" t="str">
            <v>t</v>
          </cell>
          <cell r="F1116">
            <v>39.270000000000003</v>
          </cell>
        </row>
        <row r="1117">
          <cell r="A1117" t="str">
            <v>5 S 02 540 01</v>
          </cell>
          <cell r="B1117" t="str">
            <v>Conc. betumin.usinado a quente - capa de rolamento</v>
          </cell>
          <cell r="E1117" t="str">
            <v>t</v>
          </cell>
          <cell r="F1117">
            <v>34.75</v>
          </cell>
        </row>
        <row r="1118">
          <cell r="A1118" t="str">
            <v>5 S 02 540 02</v>
          </cell>
          <cell r="B1118" t="str">
            <v>Concreto betuminoso usinado a quente - binder</v>
          </cell>
          <cell r="E1118" t="str">
            <v>t</v>
          </cell>
          <cell r="F1118">
            <v>34.22</v>
          </cell>
        </row>
        <row r="1119">
          <cell r="A1119" t="str">
            <v>5 S 02 540 11</v>
          </cell>
          <cell r="B1119" t="str">
            <v>CBUQ reciclado a quente no local</v>
          </cell>
          <cell r="E1119" t="str">
            <v>t</v>
          </cell>
          <cell r="F1119" t="str">
            <v>excluído</v>
          </cell>
        </row>
        <row r="1120">
          <cell r="A1120" t="str">
            <v>5 S 02 540 12</v>
          </cell>
          <cell r="B1120" t="str">
            <v>CBUQ reciclado em usina fixa</v>
          </cell>
          <cell r="E1120" t="str">
            <v>t</v>
          </cell>
          <cell r="F1120">
            <v>29.87</v>
          </cell>
        </row>
        <row r="1121">
          <cell r="A1121" t="str">
            <v>5 S 02 600 00</v>
          </cell>
          <cell r="B1121" t="str">
            <v>Manta sintét. p/ recap.asfál.- fornec. e aplicação</v>
          </cell>
          <cell r="E1121" t="str">
            <v>m2</v>
          </cell>
          <cell r="F1121">
            <v>4.68</v>
          </cell>
        </row>
        <row r="1122">
          <cell r="A1122" t="str">
            <v>5 S 02 607 00</v>
          </cell>
          <cell r="B1122" t="str">
            <v>Concreto cimento portland c/ equip. pequeno porte</v>
          </cell>
          <cell r="E1122" t="str">
            <v>m3</v>
          </cell>
          <cell r="F1122">
            <v>312.11</v>
          </cell>
        </row>
        <row r="1123">
          <cell r="A1123" t="str">
            <v>5 S 02 702 00</v>
          </cell>
          <cell r="B1123" t="str">
            <v>Limpeza e enchimento de junta de pavimento de conc</v>
          </cell>
          <cell r="E1123" t="str">
            <v>m</v>
          </cell>
          <cell r="F1123">
            <v>2.64</v>
          </cell>
        </row>
        <row r="1124">
          <cell r="A1124" t="str">
            <v>5 S 02 905 00</v>
          </cell>
          <cell r="B1124" t="str">
            <v>Remoção mecanizada de revestimento betuminoso</v>
          </cell>
          <cell r="E1124" t="str">
            <v>m3</v>
          </cell>
          <cell r="F1124">
            <v>6.16</v>
          </cell>
        </row>
        <row r="1125">
          <cell r="A1125" t="str">
            <v>5 S 02 905 01</v>
          </cell>
          <cell r="B1125" t="str">
            <v>Remoção manual de revestimento betuminoso</v>
          </cell>
          <cell r="E1125" t="str">
            <v>m3</v>
          </cell>
          <cell r="F1125">
            <v>104.36</v>
          </cell>
        </row>
        <row r="1126">
          <cell r="A1126" t="str">
            <v>5 S 02 906 00</v>
          </cell>
          <cell r="B1126" t="str">
            <v>Remoção mecanizada da camada granular pavimento</v>
          </cell>
          <cell r="E1126" t="str">
            <v>m3</v>
          </cell>
          <cell r="F1126">
            <v>3.95</v>
          </cell>
        </row>
        <row r="1127">
          <cell r="A1127" t="str">
            <v>5 S 02 906 01</v>
          </cell>
          <cell r="B1127" t="str">
            <v>Remoção manual da camada granular do pavimento</v>
          </cell>
          <cell r="E1127" t="str">
            <v>m3</v>
          </cell>
          <cell r="F1127">
            <v>56.65</v>
          </cell>
        </row>
        <row r="1128">
          <cell r="A1128" t="str">
            <v>5 S 02 907 00</v>
          </cell>
          <cell r="B1128" t="str">
            <v>Remoção mecanizada material de baixa capac.suporte</v>
          </cell>
          <cell r="E1128" t="str">
            <v>m3</v>
          </cell>
          <cell r="F1128">
            <v>3.89</v>
          </cell>
        </row>
        <row r="1129">
          <cell r="A1129" t="str">
            <v>5 S 02 907 01</v>
          </cell>
          <cell r="B1129" t="str">
            <v>Remoção manual de material de baixa capac.suporte</v>
          </cell>
          <cell r="E1129" t="str">
            <v>m3</v>
          </cell>
          <cell r="F1129">
            <v>48</v>
          </cell>
        </row>
        <row r="1130">
          <cell r="A1130" t="str">
            <v>5 S 02 908 00</v>
          </cell>
          <cell r="B1130" t="str">
            <v>Arrancamento e remoção de paralelepípedos</v>
          </cell>
          <cell r="E1130" t="str">
            <v>m2</v>
          </cell>
          <cell r="F1130">
            <v>13.14</v>
          </cell>
        </row>
        <row r="1131">
          <cell r="A1131" t="str">
            <v>5 S 02 909 00</v>
          </cell>
          <cell r="B1131" t="str">
            <v>Arrancamento e remoção de meios-fios</v>
          </cell>
          <cell r="E1131" t="str">
            <v>m3</v>
          </cell>
          <cell r="F1131">
            <v>71.58</v>
          </cell>
        </row>
        <row r="1132">
          <cell r="A1132" t="str">
            <v>5 S 02 990 11</v>
          </cell>
          <cell r="B1132" t="str">
            <v>Fresagem contínua do revest. betuminoso</v>
          </cell>
          <cell r="E1132" t="str">
            <v>m3</v>
          </cell>
          <cell r="F1132">
            <v>93.45</v>
          </cell>
        </row>
        <row r="1133">
          <cell r="A1133" t="str">
            <v>5 S 02 990 12</v>
          </cell>
          <cell r="B1133" t="str">
            <v>Fresagem descontínua revest. betuminoso</v>
          </cell>
          <cell r="E1133" t="str">
            <v>m3</v>
          </cell>
          <cell r="F1133">
            <v>129.79</v>
          </cell>
        </row>
        <row r="1134">
          <cell r="A1134" t="str">
            <v>5 S 04 300 16</v>
          </cell>
          <cell r="B1134" t="str">
            <v>Bueiro met. chapas múltiplas D=1,60m galv.</v>
          </cell>
          <cell r="E1134" t="str">
            <v>m</v>
          </cell>
          <cell r="F1134">
            <v>1028.1099999999999</v>
          </cell>
        </row>
        <row r="1135">
          <cell r="A1135" t="str">
            <v>5 S 04 300 20</v>
          </cell>
          <cell r="B1135" t="str">
            <v>Bueiro met. chapas múltiplas D=2,00m galv.</v>
          </cell>
          <cell r="E1135" t="str">
            <v>m</v>
          </cell>
          <cell r="F1135">
            <v>1279.3399999999999</v>
          </cell>
        </row>
        <row r="1136">
          <cell r="A1136" t="str">
            <v>5 S 04 301 16</v>
          </cell>
          <cell r="B1136" t="str">
            <v>Bueiro met. chapas múltiplas D=1,60m rev. epoxy</v>
          </cell>
          <cell r="E1136" t="str">
            <v>m</v>
          </cell>
          <cell r="F1136">
            <v>1076.94</v>
          </cell>
        </row>
        <row r="1137">
          <cell r="A1137" t="str">
            <v>5 S 04 301 20</v>
          </cell>
          <cell r="B1137" t="str">
            <v>Bueiro met. chapas múltiplas D=2,00m rev. epoxy</v>
          </cell>
          <cell r="E1137" t="str">
            <v>m</v>
          </cell>
          <cell r="F1137">
            <v>1339.98</v>
          </cell>
        </row>
        <row r="1138">
          <cell r="A1138" t="str">
            <v>5 S 04 310 16</v>
          </cell>
          <cell r="B1138" t="str">
            <v>Bueiro met. s/ interrup. de tráf. D=1,60m galv.</v>
          </cell>
          <cell r="E1138" t="str">
            <v>m</v>
          </cell>
          <cell r="F1138">
            <v>1958.05</v>
          </cell>
        </row>
        <row r="1139">
          <cell r="A1139" t="str">
            <v>5 S 04 310 20</v>
          </cell>
          <cell r="B1139" t="str">
            <v>Bueiro met. s/ interrup. de tráf. D=2,00m galv.</v>
          </cell>
          <cell r="E1139" t="str">
            <v>m</v>
          </cell>
          <cell r="F1139">
            <v>2435.4499999999998</v>
          </cell>
        </row>
        <row r="1140">
          <cell r="A1140" t="str">
            <v>5 S 04 311 16</v>
          </cell>
          <cell r="B1140" t="str">
            <v>Bueiro met.s/interrupção traf. D=1,60 m rev.epoxy</v>
          </cell>
          <cell r="E1140" t="str">
            <v>m</v>
          </cell>
          <cell r="F1140">
            <v>2031.03</v>
          </cell>
        </row>
        <row r="1141">
          <cell r="A1141" t="str">
            <v>5 S 04 311 20</v>
          </cell>
          <cell r="B1141" t="str">
            <v>Bueiro met.s/interrupção tráf. D=2,00 m rev. epoxy</v>
          </cell>
          <cell r="E1141" t="str">
            <v>m</v>
          </cell>
          <cell r="F1141">
            <v>2442.35</v>
          </cell>
        </row>
        <row r="1142">
          <cell r="A1142" t="str">
            <v>5 S 04 999 01</v>
          </cell>
          <cell r="B1142" t="str">
            <v>Remoção de bueiros existentes</v>
          </cell>
          <cell r="E1142" t="str">
            <v>m</v>
          </cell>
          <cell r="F1142">
            <v>36.86</v>
          </cell>
        </row>
        <row r="1143">
          <cell r="A1143" t="str">
            <v>5 S 04 999 04</v>
          </cell>
          <cell r="B1143" t="str">
            <v>Restauração de disp. danif. com concr. fck=12 MPa</v>
          </cell>
          <cell r="E1143" t="str">
            <v>m3</v>
          </cell>
          <cell r="F1143">
            <v>246.17</v>
          </cell>
        </row>
        <row r="1144">
          <cell r="A1144" t="str">
            <v>5 S 04 999 07</v>
          </cell>
          <cell r="B1144" t="str">
            <v>Demolição de dispositivos de concreto simples</v>
          </cell>
          <cell r="E1144" t="str">
            <v>m3</v>
          </cell>
          <cell r="F1144">
            <v>67.47</v>
          </cell>
        </row>
        <row r="1145">
          <cell r="A1145" t="str">
            <v>5 S 04 999 08</v>
          </cell>
          <cell r="B1145" t="str">
            <v>Demolição de dispositivos de concreto armado</v>
          </cell>
          <cell r="E1145" t="str">
            <v>m3</v>
          </cell>
          <cell r="F1145">
            <v>306.33</v>
          </cell>
        </row>
        <row r="1146">
          <cell r="A1146" t="str">
            <v>5 S 05 100 00</v>
          </cell>
          <cell r="B1146" t="str">
            <v>Enleivamento</v>
          </cell>
          <cell r="E1146" t="str">
            <v>m2</v>
          </cell>
          <cell r="F1146">
            <v>3.92</v>
          </cell>
        </row>
        <row r="1147">
          <cell r="A1147" t="str">
            <v>5 S 05 102 00</v>
          </cell>
          <cell r="B1147" t="str">
            <v>Hidrossemeadura</v>
          </cell>
          <cell r="E1147" t="str">
            <v>m2</v>
          </cell>
          <cell r="F1147">
            <v>0.86</v>
          </cell>
        </row>
        <row r="1148">
          <cell r="A1148" t="str">
            <v>5 S 05 300 01</v>
          </cell>
          <cell r="B1148" t="str">
            <v>Alvenaria de pedra arrumada</v>
          </cell>
          <cell r="E1148" t="str">
            <v>m3</v>
          </cell>
          <cell r="F1148">
            <v>56.22</v>
          </cell>
        </row>
        <row r="1149">
          <cell r="A1149" t="str">
            <v>5 S 05 300 02</v>
          </cell>
          <cell r="B1149" t="str">
            <v>Enrocamento de pedra jogada</v>
          </cell>
          <cell r="E1149" t="str">
            <v>m3</v>
          </cell>
          <cell r="F1149">
            <v>32.03</v>
          </cell>
        </row>
        <row r="1150">
          <cell r="A1150" t="str">
            <v>5 S 05 301 00</v>
          </cell>
          <cell r="B1150" t="str">
            <v>Alvenaria de pedra argamassada</v>
          </cell>
          <cell r="E1150" t="str">
            <v>m3</v>
          </cell>
          <cell r="F1150">
            <v>139.43</v>
          </cell>
        </row>
        <row r="1151">
          <cell r="A1151" t="str">
            <v>5 S 05 302 01</v>
          </cell>
          <cell r="B1151" t="str">
            <v>Muro de gabião tipo caixa</v>
          </cell>
          <cell r="E1151" t="str">
            <v>m3</v>
          </cell>
          <cell r="F1151">
            <v>138.34</v>
          </cell>
        </row>
        <row r="1152">
          <cell r="A1152" t="str">
            <v>5 S 05 303 01</v>
          </cell>
          <cell r="B1152" t="str">
            <v>Terra armada - ECE - greide 0,0&lt;h&lt;6,00m</v>
          </cell>
          <cell r="E1152" t="str">
            <v>m2</v>
          </cell>
          <cell r="F1152">
            <v>196.56</v>
          </cell>
        </row>
        <row r="1153">
          <cell r="A1153" t="str">
            <v>5 S 05 303 02</v>
          </cell>
          <cell r="B1153" t="str">
            <v>Terra armada - ECE - greide 6,0&lt;h&lt;9,00</v>
          </cell>
          <cell r="E1153" t="str">
            <v>m2</v>
          </cell>
          <cell r="F1153">
            <v>220.52</v>
          </cell>
        </row>
        <row r="1154">
          <cell r="A1154" t="str">
            <v>5 S 05 303 03</v>
          </cell>
          <cell r="B1154" t="str">
            <v>Terra armada - ECE - greide 9,0&lt;h&lt;12,00m</v>
          </cell>
          <cell r="E1154" t="str">
            <v>m2</v>
          </cell>
          <cell r="F1154">
            <v>244.38</v>
          </cell>
        </row>
        <row r="1155">
          <cell r="A1155" t="str">
            <v>5 S 05 303 04</v>
          </cell>
          <cell r="B1155" t="str">
            <v>Terra armada - ECE - pé de talude 0,0&lt;h&lt;6,00m</v>
          </cell>
          <cell r="E1155" t="str">
            <v>m2</v>
          </cell>
          <cell r="F1155">
            <v>231.72</v>
          </cell>
        </row>
        <row r="1156">
          <cell r="A1156" t="str">
            <v>5 S 05 303 05</v>
          </cell>
          <cell r="B1156" t="str">
            <v>Terra armada - ECE - pé de talude 6,0&lt;h&lt;9,00m</v>
          </cell>
          <cell r="E1156" t="str">
            <v>m2</v>
          </cell>
          <cell r="F1156">
            <v>260.49</v>
          </cell>
        </row>
        <row r="1157">
          <cell r="A1157" t="str">
            <v>5 S 05 303 06</v>
          </cell>
          <cell r="B1157" t="str">
            <v>Terra armada - ECE - pé de talude 9,0&lt;h&lt;12,00m</v>
          </cell>
          <cell r="E1157" t="str">
            <v>m2</v>
          </cell>
          <cell r="F1157">
            <v>287.66000000000003</v>
          </cell>
        </row>
        <row r="1158">
          <cell r="A1158" t="str">
            <v>5 S 05 303 07</v>
          </cell>
          <cell r="B1158" t="str">
            <v>Terra armada - ECE - encontro portante 0,0&lt;h&lt;6,0m</v>
          </cell>
          <cell r="E1158" t="str">
            <v>m2</v>
          </cell>
          <cell r="F1158">
            <v>421.92</v>
          </cell>
        </row>
        <row r="1159">
          <cell r="A1159" t="str">
            <v>5 S 05 303 08</v>
          </cell>
          <cell r="B1159" t="str">
            <v>Terra armada - ECE - encontro portante 6,0&lt;h&lt;9,00m</v>
          </cell>
          <cell r="E1159" t="str">
            <v>m2</v>
          </cell>
          <cell r="F1159">
            <v>562.24</v>
          </cell>
        </row>
        <row r="1160">
          <cell r="A1160" t="str">
            <v>5 S 05 303 09</v>
          </cell>
          <cell r="B1160" t="str">
            <v>Escamas de concreto armado para terra armada</v>
          </cell>
          <cell r="E1160" t="str">
            <v>m3</v>
          </cell>
          <cell r="F1160">
            <v>535.33000000000004</v>
          </cell>
        </row>
        <row r="1161">
          <cell r="A1161" t="str">
            <v>5 S 05 303 10</v>
          </cell>
          <cell r="B1161" t="str">
            <v>Conc. de soleira e arrem. de maciço de terra arm.</v>
          </cell>
          <cell r="E1161" t="str">
            <v>m3</v>
          </cell>
          <cell r="F1161">
            <v>254.14</v>
          </cell>
        </row>
        <row r="1162">
          <cell r="A1162" t="str">
            <v>5 S 05 303 11</v>
          </cell>
          <cell r="B1162" t="str">
            <v>Montagem de maciço terra armada</v>
          </cell>
          <cell r="E1162" t="str">
            <v>m2</v>
          </cell>
          <cell r="F1162">
            <v>61.95</v>
          </cell>
        </row>
        <row r="1163">
          <cell r="A1163" t="str">
            <v>5 S 05 340 01</v>
          </cell>
          <cell r="B1163" t="str">
            <v>Execução cortina atirantada conc.armado fck=15 MPa</v>
          </cell>
          <cell r="E1163" t="str">
            <v>m3</v>
          </cell>
          <cell r="F1163">
            <v>882.36</v>
          </cell>
        </row>
        <row r="1164">
          <cell r="A1164" t="str">
            <v>5 S 05 900 01</v>
          </cell>
          <cell r="B1164" t="str">
            <v>Execução tirante protendido cortina atirantada</v>
          </cell>
          <cell r="E1164" t="str">
            <v>m</v>
          </cell>
          <cell r="F1164">
            <v>92.75</v>
          </cell>
        </row>
        <row r="1165">
          <cell r="A1165" t="str">
            <v>5 S 06 400 01</v>
          </cell>
          <cell r="B1165" t="str">
            <v>Cêrcas arame farp. c/ mourão conc. seção quadr.</v>
          </cell>
          <cell r="E1165" t="str">
            <v>m</v>
          </cell>
          <cell r="F1165">
            <v>15.13</v>
          </cell>
        </row>
        <row r="1166">
          <cell r="A1166" t="str">
            <v>5 S 06 400 02</v>
          </cell>
          <cell r="B1166" t="str">
            <v>Cerca arame farp. c/ mourão de conc. seção triang</v>
          </cell>
          <cell r="E1166" t="str">
            <v>m</v>
          </cell>
          <cell r="F1166">
            <v>11.7</v>
          </cell>
        </row>
        <row r="1167">
          <cell r="A1167" t="str">
            <v>5 S 06 410 00</v>
          </cell>
          <cell r="B1167" t="str">
            <v>Cêrcas arame farpado com suporte madeira</v>
          </cell>
          <cell r="E1167" t="str">
            <v>m</v>
          </cell>
          <cell r="F1167">
            <v>18.739999999999998</v>
          </cell>
        </row>
        <row r="1168">
          <cell r="A1168" t="str">
            <v>5 S 09 001 07</v>
          </cell>
          <cell r="B1168" t="str">
            <v>Transporte local em rodov. não pavim.</v>
          </cell>
          <cell r="E1168" t="str">
            <v>tkm</v>
          </cell>
          <cell r="F1168">
            <v>0.55000000000000004</v>
          </cell>
        </row>
        <row r="1169">
          <cell r="A1169" t="str">
            <v>5 S 09 001 90</v>
          </cell>
          <cell r="B1169" t="str">
            <v>Transporte comercial c/ carroc. rodov. não pav.</v>
          </cell>
          <cell r="E1169" t="str">
            <v>tkm</v>
          </cell>
          <cell r="F1169">
            <v>0.36</v>
          </cell>
        </row>
        <row r="1170">
          <cell r="A1170" t="str">
            <v>5 S 09 002 07</v>
          </cell>
          <cell r="B1170" t="str">
            <v>Transporte local em rodov. pavim.</v>
          </cell>
          <cell r="E1170" t="str">
            <v>tkm</v>
          </cell>
          <cell r="F1170">
            <v>0.41</v>
          </cell>
        </row>
        <row r="1171">
          <cell r="A1171" t="str">
            <v>5 S 09 002 90</v>
          </cell>
          <cell r="B1171" t="str">
            <v>Transporte comercial c/ carroceria rodov. pav.</v>
          </cell>
          <cell r="E1171" t="str">
            <v>tkm</v>
          </cell>
          <cell r="F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row>
        <row r="1175">
          <cell r="A1175" t="str">
            <v>AM02</v>
          </cell>
          <cell r="B1175" t="str">
            <v>Aço D=6,3 mm CA 25</v>
          </cell>
          <cell r="C1175" t="str">
            <v>kg</v>
          </cell>
          <cell r="D1175">
            <v>1</v>
          </cell>
          <cell r="E1175" t="str">
            <v>kg</v>
          </cell>
        </row>
        <row r="1176">
          <cell r="A1176" t="str">
            <v>AM03</v>
          </cell>
          <cell r="B1176" t="str">
            <v>Aço D=10 mm CA 25</v>
          </cell>
          <cell r="C1176" t="str">
            <v>kg</v>
          </cell>
          <cell r="D1176">
            <v>1</v>
          </cell>
          <cell r="E1176" t="str">
            <v>kg</v>
          </cell>
        </row>
        <row r="1177">
          <cell r="A1177" t="str">
            <v>AM04</v>
          </cell>
          <cell r="B1177" t="str">
            <v>Aço D=6,3 mm CA 50</v>
          </cell>
          <cell r="C1177" t="str">
            <v>kg</v>
          </cell>
          <cell r="D1177">
            <v>1</v>
          </cell>
          <cell r="E1177" t="str">
            <v>kg</v>
          </cell>
        </row>
        <row r="1178">
          <cell r="A1178" t="str">
            <v>AM05</v>
          </cell>
          <cell r="B1178" t="str">
            <v>Aço D=10 mm CA 50</v>
          </cell>
          <cell r="C1178" t="str">
            <v>kg</v>
          </cell>
          <cell r="D1178">
            <v>1</v>
          </cell>
          <cell r="E1178" t="str">
            <v>kg</v>
          </cell>
        </row>
        <row r="1179">
          <cell r="A1179" t="str">
            <v>AM06</v>
          </cell>
          <cell r="B1179" t="str">
            <v>Aço D=4,2 mm CA 60</v>
          </cell>
          <cell r="C1179" t="str">
            <v>kg</v>
          </cell>
          <cell r="D1179">
            <v>1</v>
          </cell>
          <cell r="E1179" t="str">
            <v>kg</v>
          </cell>
        </row>
        <row r="1180">
          <cell r="A1180" t="str">
            <v>AM07</v>
          </cell>
          <cell r="B1180" t="str">
            <v>Aço D=5,0 mm CA 60</v>
          </cell>
          <cell r="C1180" t="str">
            <v>kg</v>
          </cell>
          <cell r="D1180">
            <v>1</v>
          </cell>
          <cell r="E1180" t="str">
            <v>kg</v>
          </cell>
        </row>
        <row r="1181">
          <cell r="A1181" t="str">
            <v>AM08</v>
          </cell>
          <cell r="B1181" t="str">
            <v>Aço D=6,0 mm CA 60</v>
          </cell>
          <cell r="C1181" t="str">
            <v>kg</v>
          </cell>
          <cell r="D1181">
            <v>1</v>
          </cell>
          <cell r="E1181" t="str">
            <v>kg</v>
          </cell>
        </row>
        <row r="1182">
          <cell r="A1182" t="str">
            <v>AM09</v>
          </cell>
          <cell r="B1182" t="str">
            <v>Mandíbula móvel p/ britador 6240C</v>
          </cell>
          <cell r="C1182" t="str">
            <v>un</v>
          </cell>
          <cell r="D1182">
            <v>216</v>
          </cell>
          <cell r="E1182" t="str">
            <v>u/h</v>
          </cell>
        </row>
        <row r="1183">
          <cell r="A1183" t="str">
            <v>AM10</v>
          </cell>
          <cell r="B1183" t="str">
            <v>Mandíbula fixa p/ britador 6240C</v>
          </cell>
          <cell r="C1183" t="str">
            <v>un</v>
          </cell>
          <cell r="D1183">
            <v>133</v>
          </cell>
          <cell r="E1183" t="str">
            <v>u/h</v>
          </cell>
        </row>
        <row r="1184">
          <cell r="A1184" t="str">
            <v>AM11</v>
          </cell>
          <cell r="B1184" t="str">
            <v>Revestimento móvel p/ britador 60TS</v>
          </cell>
          <cell r="C1184" t="str">
            <v>un</v>
          </cell>
          <cell r="D1184">
            <v>381</v>
          </cell>
          <cell r="E1184" t="str">
            <v>u/h</v>
          </cell>
        </row>
        <row r="1185">
          <cell r="A1185" t="str">
            <v>AM12</v>
          </cell>
          <cell r="B1185" t="str">
            <v>Revestimento fixo p/ britador 60TS</v>
          </cell>
          <cell r="C1185" t="str">
            <v>un</v>
          </cell>
          <cell r="D1185">
            <v>395</v>
          </cell>
          <cell r="E1185" t="str">
            <v>u/h</v>
          </cell>
        </row>
        <row r="1186">
          <cell r="A1186" t="str">
            <v>AM19</v>
          </cell>
          <cell r="B1186" t="str">
            <v>Mandíbula fixa p/ britador 4230</v>
          </cell>
          <cell r="C1186" t="str">
            <v>un</v>
          </cell>
          <cell r="D1186">
            <v>150</v>
          </cell>
          <cell r="E1186" t="str">
            <v>u/h</v>
          </cell>
        </row>
        <row r="1187">
          <cell r="A1187" t="str">
            <v>AM20</v>
          </cell>
          <cell r="B1187" t="str">
            <v>Mandíbula móvel p/ britador 4230</v>
          </cell>
          <cell r="C1187" t="str">
            <v>un</v>
          </cell>
          <cell r="D1187">
            <v>100</v>
          </cell>
          <cell r="E1187" t="str">
            <v>u/h</v>
          </cell>
        </row>
        <row r="1188">
          <cell r="A1188" t="str">
            <v>AM25</v>
          </cell>
          <cell r="B1188" t="str">
            <v>Mandíbula móvel para britador 80x50</v>
          </cell>
          <cell r="C1188" t="str">
            <v>un</v>
          </cell>
          <cell r="D1188">
            <v>250</v>
          </cell>
          <cell r="E1188" t="str">
            <v>u/h</v>
          </cell>
        </row>
        <row r="1189">
          <cell r="A1189" t="str">
            <v>AM26</v>
          </cell>
          <cell r="B1189" t="str">
            <v>Mandíbula fixa para britador 80x50</v>
          </cell>
          <cell r="C1189" t="str">
            <v>un</v>
          </cell>
          <cell r="D1189">
            <v>437</v>
          </cell>
          <cell r="E1189" t="str">
            <v>u/h</v>
          </cell>
        </row>
        <row r="1190">
          <cell r="A1190" t="str">
            <v>AM27</v>
          </cell>
          <cell r="B1190" t="str">
            <v>Revestimento móvel p/ britador 90TS</v>
          </cell>
          <cell r="C1190" t="str">
            <v>un</v>
          </cell>
          <cell r="D1190">
            <v>338</v>
          </cell>
          <cell r="E1190" t="str">
            <v>u/h</v>
          </cell>
        </row>
        <row r="1191">
          <cell r="A1191" t="str">
            <v>AM28</v>
          </cell>
          <cell r="B1191" t="str">
            <v>Revestimento fixo p/ britador 90TS</v>
          </cell>
          <cell r="C1191" t="str">
            <v>un</v>
          </cell>
          <cell r="D1191">
            <v>440</v>
          </cell>
          <cell r="E1191" t="str">
            <v>u/h</v>
          </cell>
        </row>
        <row r="1192">
          <cell r="A1192" t="str">
            <v>AM29</v>
          </cell>
          <cell r="B1192" t="str">
            <v>Revestimento móvel p/ britador 90TF</v>
          </cell>
          <cell r="C1192" t="str">
            <v>un</v>
          </cell>
          <cell r="D1192">
            <v>99</v>
          </cell>
          <cell r="E1192" t="str">
            <v>u/h</v>
          </cell>
        </row>
        <row r="1193">
          <cell r="A1193" t="str">
            <v>AM30</v>
          </cell>
          <cell r="B1193" t="str">
            <v>Revestimento fixo p/ britador 90TF</v>
          </cell>
          <cell r="C1193" t="str">
            <v>un</v>
          </cell>
          <cell r="D1193">
            <v>125</v>
          </cell>
          <cell r="E1193" t="str">
            <v>u/h</v>
          </cell>
        </row>
        <row r="1194">
          <cell r="A1194" t="str">
            <v>AM35</v>
          </cell>
          <cell r="B1194" t="str">
            <v>Brita 1</v>
          </cell>
          <cell r="C1194" t="str">
            <v>m3</v>
          </cell>
          <cell r="D1194">
            <v>1</v>
          </cell>
          <cell r="E1194" t="str">
            <v>m3</v>
          </cell>
        </row>
        <row r="1195">
          <cell r="A1195" t="str">
            <v>AM36</v>
          </cell>
          <cell r="B1195" t="str">
            <v>Brita 2</v>
          </cell>
          <cell r="C1195" t="str">
            <v>m3</v>
          </cell>
          <cell r="D1195">
            <v>1</v>
          </cell>
          <cell r="E1195" t="str">
            <v>m3</v>
          </cell>
        </row>
        <row r="1196">
          <cell r="A1196" t="str">
            <v>AM37</v>
          </cell>
          <cell r="B1196" t="str">
            <v>Brita 3</v>
          </cell>
          <cell r="C1196" t="str">
            <v>m3</v>
          </cell>
          <cell r="D1196">
            <v>1</v>
          </cell>
          <cell r="E1196" t="str">
            <v>m3</v>
          </cell>
        </row>
        <row r="1197">
          <cell r="A1197" t="str">
            <v>F801</v>
          </cell>
          <cell r="B1197" t="str">
            <v>Bomba hidráulica alta pressão MAC</v>
          </cell>
          <cell r="C1197" t="str">
            <v>dia</v>
          </cell>
          <cell r="D1197">
            <v>8</v>
          </cell>
          <cell r="E1197" t="str">
            <v>h</v>
          </cell>
        </row>
        <row r="1198">
          <cell r="A1198" t="str">
            <v>F802</v>
          </cell>
          <cell r="B1198" t="str">
            <v>Bomba eletr p/ injeção de nata MAC</v>
          </cell>
          <cell r="C1198" t="str">
            <v>dia</v>
          </cell>
          <cell r="D1198">
            <v>8</v>
          </cell>
          <cell r="E1198" t="str">
            <v>h</v>
          </cell>
        </row>
        <row r="1199">
          <cell r="A1199" t="str">
            <v>F803</v>
          </cell>
          <cell r="B1199" t="str">
            <v>Macaco p/ protensão MAC 7</v>
          </cell>
          <cell r="C1199" t="str">
            <v>dia</v>
          </cell>
          <cell r="D1199">
            <v>8</v>
          </cell>
          <cell r="E1199" t="str">
            <v>h</v>
          </cell>
        </row>
        <row r="1200">
          <cell r="A1200" t="str">
            <v>F804</v>
          </cell>
          <cell r="B1200" t="str">
            <v>Macaco p/ protensão MAC 12</v>
          </cell>
          <cell r="C1200" t="str">
            <v>dia</v>
          </cell>
          <cell r="D1200">
            <v>8</v>
          </cell>
          <cell r="E1200" t="str">
            <v>h</v>
          </cell>
        </row>
        <row r="1201">
          <cell r="A1201" t="str">
            <v>F805</v>
          </cell>
          <cell r="B1201" t="str">
            <v>Macaco p/ protensão MAC 4</v>
          </cell>
          <cell r="C1201" t="str">
            <v>dia</v>
          </cell>
          <cell r="D1201">
            <v>8</v>
          </cell>
          <cell r="E1201" t="str">
            <v>h</v>
          </cell>
        </row>
        <row r="1202">
          <cell r="A1202" t="str">
            <v>F807</v>
          </cell>
          <cell r="B1202" t="str">
            <v>Bomba hidr. alta pressão STUP</v>
          </cell>
          <cell r="C1202" t="str">
            <v>dia</v>
          </cell>
          <cell r="D1202">
            <v>8</v>
          </cell>
          <cell r="E1202" t="str">
            <v>h</v>
          </cell>
        </row>
        <row r="1203">
          <cell r="A1203" t="str">
            <v>F808</v>
          </cell>
          <cell r="B1203" t="str">
            <v>Bomba eletr. injeção de nata STUP</v>
          </cell>
          <cell r="C1203" t="str">
            <v>dia</v>
          </cell>
          <cell r="D1203">
            <v>8</v>
          </cell>
          <cell r="E1203" t="str">
            <v>h</v>
          </cell>
        </row>
        <row r="1204">
          <cell r="A1204" t="str">
            <v>F809</v>
          </cell>
          <cell r="B1204" t="str">
            <v>Macaco p/ protensão STUP</v>
          </cell>
          <cell r="C1204" t="str">
            <v>dia</v>
          </cell>
          <cell r="D1204">
            <v>8</v>
          </cell>
          <cell r="E1204" t="str">
            <v>h</v>
          </cell>
        </row>
        <row r="1205">
          <cell r="A1205" t="str">
            <v>F810</v>
          </cell>
          <cell r="B1205" t="str">
            <v>Macaco p/ protensão STUP</v>
          </cell>
          <cell r="C1205" t="str">
            <v>dia</v>
          </cell>
          <cell r="D1205">
            <v>8</v>
          </cell>
          <cell r="E1205" t="str">
            <v>h</v>
          </cell>
        </row>
        <row r="1206">
          <cell r="A1206" t="str">
            <v>F811</v>
          </cell>
          <cell r="B1206" t="str">
            <v>Macaco p/ protensão STUP</v>
          </cell>
          <cell r="C1206" t="str">
            <v>dia</v>
          </cell>
          <cell r="D1206">
            <v>8</v>
          </cell>
          <cell r="E1206" t="str">
            <v>h</v>
          </cell>
        </row>
        <row r="1207">
          <cell r="A1207" t="str">
            <v>F812</v>
          </cell>
          <cell r="B1207" t="str">
            <v>Macaco p/ protensão STUP</v>
          </cell>
          <cell r="C1207" t="str">
            <v>dia</v>
          </cell>
          <cell r="D1207">
            <v>8</v>
          </cell>
          <cell r="E1207" t="str">
            <v>h</v>
          </cell>
        </row>
        <row r="1208">
          <cell r="A1208" t="str">
            <v>F813</v>
          </cell>
          <cell r="B1208" t="str">
            <v>Macaco p/ prot. de tirante D=32mm</v>
          </cell>
          <cell r="C1208" t="str">
            <v>dia</v>
          </cell>
          <cell r="D1208">
            <v>8</v>
          </cell>
          <cell r="E1208" t="str">
            <v>h</v>
          </cell>
        </row>
        <row r="1209">
          <cell r="A1209" t="str">
            <v>F814</v>
          </cell>
          <cell r="B1209" t="str">
            <v>Injeção de nata de cimento</v>
          </cell>
          <cell r="C1209" t="str">
            <v>m</v>
          </cell>
          <cell r="D1209">
            <v>1</v>
          </cell>
          <cell r="E1209" t="str">
            <v>m</v>
          </cell>
        </row>
        <row r="1210">
          <cell r="A1210" t="str">
            <v>F943</v>
          </cell>
          <cell r="B1210" t="str">
            <v>Terra Armada - moldes metálicos</v>
          </cell>
          <cell r="C1210" t="str">
            <v>cj</v>
          </cell>
          <cell r="D1210">
            <v>1</v>
          </cell>
          <cell r="E1210" t="str">
            <v>m3</v>
          </cell>
        </row>
        <row r="1211">
          <cell r="A1211" t="str">
            <v>M001</v>
          </cell>
          <cell r="B1211" t="str">
            <v>Gasolina</v>
          </cell>
          <cell r="C1211" t="str">
            <v>l</v>
          </cell>
          <cell r="D1211">
            <v>1</v>
          </cell>
          <cell r="E1211" t="str">
            <v>l</v>
          </cell>
        </row>
        <row r="1212">
          <cell r="A1212" t="str">
            <v>M002</v>
          </cell>
          <cell r="B1212" t="str">
            <v>Diesel</v>
          </cell>
          <cell r="C1212" t="str">
            <v>l</v>
          </cell>
          <cell r="D1212">
            <v>1</v>
          </cell>
          <cell r="E1212" t="str">
            <v>l</v>
          </cell>
        </row>
        <row r="1213">
          <cell r="A1213" t="str">
            <v>M003</v>
          </cell>
          <cell r="B1213" t="str">
            <v>Óleo combustível 1A</v>
          </cell>
          <cell r="C1213" t="str">
            <v>l</v>
          </cell>
          <cell r="D1213">
            <v>1</v>
          </cell>
          <cell r="E1213" t="str">
            <v>l</v>
          </cell>
        </row>
        <row r="1214">
          <cell r="A1214" t="str">
            <v>M004</v>
          </cell>
          <cell r="B1214" t="str">
            <v>Álcool</v>
          </cell>
          <cell r="C1214" t="str">
            <v>l</v>
          </cell>
          <cell r="D1214">
            <v>1</v>
          </cell>
          <cell r="E1214" t="str">
            <v>l</v>
          </cell>
        </row>
        <row r="1215">
          <cell r="A1215" t="str">
            <v>M005</v>
          </cell>
          <cell r="B1215" t="str">
            <v>Energia elétrica</v>
          </cell>
          <cell r="C1215" t="str">
            <v>kwh</v>
          </cell>
          <cell r="D1215">
            <v>1</v>
          </cell>
          <cell r="E1215" t="str">
            <v>kwh</v>
          </cell>
        </row>
        <row r="1216">
          <cell r="A1216" t="str">
            <v>M101</v>
          </cell>
          <cell r="B1216" t="str">
            <v>Cimento asfáltico CAP-20</v>
          </cell>
          <cell r="C1216" t="str">
            <v>t</v>
          </cell>
          <cell r="D1216">
            <v>1</v>
          </cell>
          <cell r="E1216" t="str">
            <v>t</v>
          </cell>
        </row>
        <row r="1217">
          <cell r="A1217" t="str">
            <v>M102</v>
          </cell>
          <cell r="B1217" t="str">
            <v>Cimento asfáltico CAP-40</v>
          </cell>
          <cell r="C1217" t="str">
            <v>t</v>
          </cell>
          <cell r="D1217">
            <v>1</v>
          </cell>
          <cell r="E1217" t="str">
            <v>t</v>
          </cell>
        </row>
        <row r="1218">
          <cell r="A1218" t="str">
            <v>M103</v>
          </cell>
          <cell r="B1218" t="str">
            <v>Asfalto diluído CM-30</v>
          </cell>
          <cell r="C1218" t="str">
            <v>t</v>
          </cell>
          <cell r="D1218">
            <v>1</v>
          </cell>
          <cell r="E1218" t="str">
            <v>t</v>
          </cell>
        </row>
        <row r="1219">
          <cell r="A1219" t="str">
            <v>M104</v>
          </cell>
          <cell r="B1219" t="str">
            <v>Emulsão asfáltica RR-1C</v>
          </cell>
          <cell r="C1219" t="str">
            <v>t</v>
          </cell>
          <cell r="D1219">
            <v>1</v>
          </cell>
          <cell r="E1219" t="str">
            <v>t</v>
          </cell>
        </row>
        <row r="1220">
          <cell r="A1220" t="str">
            <v>M105</v>
          </cell>
          <cell r="B1220" t="str">
            <v>Emulsão asfáltica RR-2C</v>
          </cell>
          <cell r="C1220" t="str">
            <v>t</v>
          </cell>
          <cell r="D1220">
            <v>1</v>
          </cell>
          <cell r="E1220" t="str">
            <v>t</v>
          </cell>
        </row>
        <row r="1221">
          <cell r="A1221" t="str">
            <v>M106</v>
          </cell>
          <cell r="B1221" t="str">
            <v>Cimento asfáltico CAP 7</v>
          </cell>
          <cell r="C1221" t="str">
            <v>t</v>
          </cell>
          <cell r="D1221">
            <v>1</v>
          </cell>
          <cell r="E1221" t="str">
            <v>t</v>
          </cell>
        </row>
        <row r="1222">
          <cell r="A1222" t="str">
            <v>M107</v>
          </cell>
          <cell r="B1222" t="str">
            <v>Emulsão asfáltica RM-1C</v>
          </cell>
          <cell r="C1222" t="str">
            <v>t</v>
          </cell>
          <cell r="D1222">
            <v>1</v>
          </cell>
          <cell r="E1222" t="str">
            <v>t</v>
          </cell>
        </row>
        <row r="1223">
          <cell r="A1223" t="str">
            <v>M108</v>
          </cell>
          <cell r="B1223" t="str">
            <v>Emulsão asfáltica RM-2C</v>
          </cell>
          <cell r="C1223" t="str">
            <v>t</v>
          </cell>
          <cell r="D1223">
            <v>1</v>
          </cell>
          <cell r="E1223" t="str">
            <v>t</v>
          </cell>
        </row>
        <row r="1224">
          <cell r="A1224" t="str">
            <v>M109</v>
          </cell>
          <cell r="B1224" t="str">
            <v>Emulsão asfáltica RL-1C</v>
          </cell>
          <cell r="C1224" t="str">
            <v>t</v>
          </cell>
          <cell r="D1224">
            <v>1</v>
          </cell>
          <cell r="E1224" t="str">
            <v>t</v>
          </cell>
        </row>
        <row r="1225">
          <cell r="A1225" t="str">
            <v>M110</v>
          </cell>
          <cell r="B1225" t="str">
            <v>Emulsão polim. p/ micro-rev. a frio</v>
          </cell>
          <cell r="C1225" t="str">
            <v>t</v>
          </cell>
          <cell r="D1225">
            <v>1</v>
          </cell>
          <cell r="E1225" t="str">
            <v>t</v>
          </cell>
        </row>
        <row r="1226">
          <cell r="A1226" t="str">
            <v>M111</v>
          </cell>
          <cell r="B1226" t="str">
            <v>Aditivo p/ controle de ruptura</v>
          </cell>
          <cell r="C1226" t="str">
            <v>kg</v>
          </cell>
          <cell r="D1226">
            <v>1</v>
          </cell>
          <cell r="E1226" t="str">
            <v>kg</v>
          </cell>
        </row>
        <row r="1227">
          <cell r="A1227" t="str">
            <v>M112</v>
          </cell>
          <cell r="B1227" t="str">
            <v>Aditivo sólido (fibras)</v>
          </cell>
          <cell r="C1227" t="str">
            <v>kg</v>
          </cell>
          <cell r="D1227">
            <v>1</v>
          </cell>
          <cell r="E1227" t="str">
            <v>kg</v>
          </cell>
        </row>
        <row r="1228">
          <cell r="A1228" t="str">
            <v>M114</v>
          </cell>
          <cell r="B1228" t="str">
            <v>Agente rejuv. p/ recicl. a quente</v>
          </cell>
          <cell r="C1228" t="str">
            <v>t</v>
          </cell>
          <cell r="D1228">
            <v>1</v>
          </cell>
          <cell r="E1228" t="str">
            <v>t</v>
          </cell>
        </row>
        <row r="1229">
          <cell r="A1229" t="str">
            <v>M201</v>
          </cell>
          <cell r="B1229" t="str">
            <v>Cimento portland CP-32 (a granel)</v>
          </cell>
          <cell r="C1229" t="str">
            <v>kg</v>
          </cell>
          <cell r="D1229">
            <v>1</v>
          </cell>
          <cell r="E1229" t="str">
            <v>kg</v>
          </cell>
        </row>
        <row r="1230">
          <cell r="A1230" t="str">
            <v>M202</v>
          </cell>
          <cell r="B1230" t="str">
            <v>Cimento portland CP-32</v>
          </cell>
          <cell r="C1230" t="str">
            <v>sc</v>
          </cell>
          <cell r="D1230">
            <v>50</v>
          </cell>
          <cell r="E1230" t="str">
            <v>kg</v>
          </cell>
        </row>
        <row r="1231">
          <cell r="A1231" t="str">
            <v>M307</v>
          </cell>
          <cell r="B1231" t="str">
            <v>Cordoalha CP-190 RB D=12,7mm</v>
          </cell>
          <cell r="C1231" t="str">
            <v>kg</v>
          </cell>
          <cell r="D1231">
            <v>1</v>
          </cell>
          <cell r="E1231" t="str">
            <v>kg</v>
          </cell>
        </row>
        <row r="1232">
          <cell r="A1232" t="str">
            <v>M319</v>
          </cell>
          <cell r="B1232" t="str">
            <v>Arame recozido nº. 18</v>
          </cell>
          <cell r="C1232" t="str">
            <v>kg</v>
          </cell>
          <cell r="D1232">
            <v>1</v>
          </cell>
          <cell r="E1232" t="str">
            <v>kg</v>
          </cell>
        </row>
        <row r="1233">
          <cell r="A1233" t="str">
            <v>M320</v>
          </cell>
          <cell r="B1233" t="str">
            <v>Pregos (18x30)</v>
          </cell>
          <cell r="C1233" t="str">
            <v>kg</v>
          </cell>
          <cell r="D1233">
            <v>1</v>
          </cell>
          <cell r="E1233" t="str">
            <v>kg</v>
          </cell>
        </row>
        <row r="1234">
          <cell r="A1234" t="str">
            <v>M321</v>
          </cell>
          <cell r="B1234" t="str">
            <v>Arame farpado nº. 16 galv. simples</v>
          </cell>
          <cell r="C1234" t="str">
            <v>rl</v>
          </cell>
          <cell r="D1234">
            <v>250</v>
          </cell>
          <cell r="E1234" t="str">
            <v>m</v>
          </cell>
        </row>
        <row r="1235">
          <cell r="A1235" t="str">
            <v>M322</v>
          </cell>
          <cell r="B1235" t="str">
            <v>Grampo para cerca galvanizado 1 x 9</v>
          </cell>
          <cell r="C1235" t="str">
            <v>kg</v>
          </cell>
          <cell r="D1235">
            <v>1</v>
          </cell>
          <cell r="E1235" t="str">
            <v>kg</v>
          </cell>
        </row>
        <row r="1236">
          <cell r="A1236" t="str">
            <v>M323</v>
          </cell>
          <cell r="B1236" t="str">
            <v>Cantoneira de aço 4" x 4" x 3/8"</v>
          </cell>
          <cell r="C1236" t="str">
            <v>kg</v>
          </cell>
          <cell r="D1236">
            <v>1</v>
          </cell>
          <cell r="E1236" t="str">
            <v>kg</v>
          </cell>
        </row>
        <row r="1237">
          <cell r="A1237" t="str">
            <v>M324</v>
          </cell>
          <cell r="B1237" t="str">
            <v>Pórtico metálico (15 a 17m de vão)</v>
          </cell>
          <cell r="C1237" t="str">
            <v>un</v>
          </cell>
          <cell r="D1237">
            <v>1</v>
          </cell>
          <cell r="E1237" t="str">
            <v>un</v>
          </cell>
        </row>
        <row r="1238">
          <cell r="A1238" t="str">
            <v>M325</v>
          </cell>
          <cell r="B1238" t="str">
            <v>Trilho metálico TR-37 (usado)</v>
          </cell>
          <cell r="C1238" t="str">
            <v>kg</v>
          </cell>
          <cell r="D1238">
            <v>1</v>
          </cell>
          <cell r="E1238" t="str">
            <v>kg</v>
          </cell>
        </row>
        <row r="1239">
          <cell r="A1239" t="str">
            <v>M326</v>
          </cell>
          <cell r="B1239" t="str">
            <v>Série de brocas S-12 D=22 mm</v>
          </cell>
          <cell r="C1239" t="str">
            <v>un</v>
          </cell>
          <cell r="D1239">
            <v>1</v>
          </cell>
          <cell r="E1239" t="str">
            <v>un</v>
          </cell>
        </row>
        <row r="1240">
          <cell r="A1240" t="str">
            <v>M328</v>
          </cell>
          <cell r="B1240" t="str">
            <v>Luva de emenda D=32mm</v>
          </cell>
          <cell r="C1240" t="str">
            <v>un</v>
          </cell>
          <cell r="D1240">
            <v>1</v>
          </cell>
          <cell r="E1240" t="str">
            <v>un</v>
          </cell>
        </row>
        <row r="1241">
          <cell r="A1241" t="str">
            <v>M330</v>
          </cell>
          <cell r="B1241" t="str">
            <v>Calha met. semicircular D=40 cm</v>
          </cell>
          <cell r="C1241" t="str">
            <v>m</v>
          </cell>
          <cell r="D1241">
            <v>1</v>
          </cell>
          <cell r="E1241" t="str">
            <v>m</v>
          </cell>
        </row>
        <row r="1242">
          <cell r="A1242" t="str">
            <v>M331</v>
          </cell>
          <cell r="B1242" t="str">
            <v>Paraf. fixação calha met. (1/2"x1")</v>
          </cell>
          <cell r="C1242" t="str">
            <v>un</v>
          </cell>
          <cell r="D1242">
            <v>1</v>
          </cell>
          <cell r="E1242" t="str">
            <v>un</v>
          </cell>
        </row>
        <row r="1243">
          <cell r="A1243" t="str">
            <v>M332</v>
          </cell>
          <cell r="B1243" t="str">
            <v>Paraf. forma de madeira (1/2"x3")</v>
          </cell>
          <cell r="C1243" t="str">
            <v>kg</v>
          </cell>
          <cell r="D1243">
            <v>1</v>
          </cell>
          <cell r="E1243" t="str">
            <v>kg</v>
          </cell>
        </row>
        <row r="1244">
          <cell r="A1244" t="str">
            <v>M334</v>
          </cell>
          <cell r="B1244" t="str">
            <v>Paraf. zinc. c/ fenda 1 1/2"x3/16"</v>
          </cell>
          <cell r="C1244" t="str">
            <v>un</v>
          </cell>
          <cell r="D1244">
            <v>1</v>
          </cell>
          <cell r="E1244" t="str">
            <v>un</v>
          </cell>
        </row>
        <row r="1245">
          <cell r="A1245" t="str">
            <v>M335</v>
          </cell>
          <cell r="B1245" t="str">
            <v>Paraf. zincado francês 4" x 5/16"</v>
          </cell>
          <cell r="C1245" t="str">
            <v>un</v>
          </cell>
          <cell r="D1245">
            <v>1</v>
          </cell>
          <cell r="E1245" t="str">
            <v>un</v>
          </cell>
        </row>
        <row r="1246">
          <cell r="A1246" t="str">
            <v>M338</v>
          </cell>
          <cell r="B1246" t="str">
            <v>Cano de ferro D=3/4"</v>
          </cell>
          <cell r="C1246" t="str">
            <v>pç</v>
          </cell>
          <cell r="D1246">
            <v>6</v>
          </cell>
          <cell r="E1246" t="str">
            <v>m</v>
          </cell>
        </row>
        <row r="1247">
          <cell r="A1247" t="str">
            <v>M339</v>
          </cell>
          <cell r="B1247" t="str">
            <v>Cantoneira ferro (3,0"x3,0"x3/8")</v>
          </cell>
          <cell r="C1247" t="str">
            <v>kg</v>
          </cell>
          <cell r="D1247">
            <v>1</v>
          </cell>
          <cell r="E1247" t="str">
            <v>kg</v>
          </cell>
        </row>
        <row r="1248">
          <cell r="A1248" t="str">
            <v>M340</v>
          </cell>
          <cell r="B1248" t="str">
            <v>Tampão de ferro fundido</v>
          </cell>
          <cell r="C1248" t="str">
            <v>un</v>
          </cell>
          <cell r="D1248">
            <v>1</v>
          </cell>
          <cell r="E1248" t="str">
            <v>un</v>
          </cell>
        </row>
        <row r="1249">
          <cell r="A1249" t="str">
            <v>M341</v>
          </cell>
          <cell r="B1249" t="str">
            <v>Defensa met. maleável simples</v>
          </cell>
          <cell r="C1249" t="str">
            <v>mod</v>
          </cell>
          <cell r="D1249">
            <v>1</v>
          </cell>
          <cell r="E1249" t="str">
            <v>mod</v>
          </cell>
        </row>
        <row r="1250">
          <cell r="A1250" t="str">
            <v>M342</v>
          </cell>
          <cell r="B1250" t="str">
            <v>Defensa met. maleável dupla</v>
          </cell>
          <cell r="C1250" t="str">
            <v>mod</v>
          </cell>
          <cell r="D1250">
            <v>1</v>
          </cell>
          <cell r="E1250" t="str">
            <v>mod</v>
          </cell>
        </row>
        <row r="1251">
          <cell r="A1251" t="str">
            <v>M343</v>
          </cell>
          <cell r="B1251" t="str">
            <v>Defensa met. semi-maleável simples</v>
          </cell>
          <cell r="C1251" t="str">
            <v>mod</v>
          </cell>
          <cell r="D1251">
            <v>1</v>
          </cell>
          <cell r="E1251" t="str">
            <v>mod</v>
          </cell>
        </row>
        <row r="1252">
          <cell r="A1252" t="str">
            <v>M344</v>
          </cell>
          <cell r="B1252" t="str">
            <v>Defensa met. semi-maleável dupla</v>
          </cell>
          <cell r="C1252" t="str">
            <v>mod</v>
          </cell>
          <cell r="D1252">
            <v>1</v>
          </cell>
          <cell r="E1252" t="str">
            <v>mod</v>
          </cell>
        </row>
        <row r="1253">
          <cell r="A1253" t="str">
            <v>M345</v>
          </cell>
          <cell r="B1253" t="str">
            <v>Chapa de aço n. 28 (fina)</v>
          </cell>
          <cell r="C1253" t="str">
            <v>kg</v>
          </cell>
          <cell r="D1253">
            <v>1</v>
          </cell>
          <cell r="E1253" t="str">
            <v>kg</v>
          </cell>
        </row>
        <row r="1254">
          <cell r="A1254" t="str">
            <v>M346</v>
          </cell>
          <cell r="B1254" t="str">
            <v>Chapa de aço n. 16 (tratada)</v>
          </cell>
          <cell r="C1254" t="str">
            <v>m2</v>
          </cell>
          <cell r="D1254">
            <v>1</v>
          </cell>
          <cell r="E1254" t="str">
            <v>m2</v>
          </cell>
        </row>
        <row r="1255">
          <cell r="A1255" t="str">
            <v>M347</v>
          </cell>
          <cell r="B1255" t="str">
            <v>Dente p/ fresadora 1000 C</v>
          </cell>
          <cell r="C1255" t="str">
            <v>un</v>
          </cell>
          <cell r="D1255">
            <v>1</v>
          </cell>
          <cell r="E1255" t="str">
            <v>un</v>
          </cell>
        </row>
        <row r="1256">
          <cell r="A1256" t="str">
            <v>M348</v>
          </cell>
          <cell r="B1256" t="str">
            <v>Porta dente p/ fresadora 1000 C</v>
          </cell>
          <cell r="C1256" t="str">
            <v>un</v>
          </cell>
          <cell r="D1256">
            <v>1</v>
          </cell>
          <cell r="E1256" t="str">
            <v>un</v>
          </cell>
        </row>
        <row r="1257">
          <cell r="A1257" t="str">
            <v>M349</v>
          </cell>
          <cell r="B1257" t="str">
            <v>Dente p/ fresadora 2000 DC</v>
          </cell>
          <cell r="C1257" t="str">
            <v>un</v>
          </cell>
          <cell r="D1257">
            <v>1</v>
          </cell>
          <cell r="E1257" t="str">
            <v>un</v>
          </cell>
        </row>
        <row r="1258">
          <cell r="A1258" t="str">
            <v>M350</v>
          </cell>
          <cell r="B1258" t="str">
            <v>Porta dente p/ fresadora 2000 DC</v>
          </cell>
          <cell r="C1258" t="str">
            <v>un</v>
          </cell>
          <cell r="D1258">
            <v>1</v>
          </cell>
          <cell r="E1258" t="str">
            <v>un</v>
          </cell>
        </row>
        <row r="1259">
          <cell r="A1259" t="str">
            <v>M351</v>
          </cell>
          <cell r="B1259" t="str">
            <v>Estrut. (tunnel liner) D=1,6m galv.</v>
          </cell>
          <cell r="C1259" t="str">
            <v>m</v>
          </cell>
          <cell r="D1259">
            <v>1</v>
          </cell>
          <cell r="E1259" t="str">
            <v>m</v>
          </cell>
        </row>
        <row r="1260">
          <cell r="A1260" t="str">
            <v>M352</v>
          </cell>
          <cell r="B1260" t="str">
            <v>Estrut. (tunnel liner) D=2,0m galv.</v>
          </cell>
          <cell r="C1260" t="str">
            <v>m</v>
          </cell>
          <cell r="D1260">
            <v>1</v>
          </cell>
          <cell r="E1260" t="str">
            <v>m</v>
          </cell>
        </row>
        <row r="1261">
          <cell r="A1261" t="str">
            <v>M353</v>
          </cell>
          <cell r="B1261" t="str">
            <v>Estrut. (tunnel liner) D=1,6m epoxy</v>
          </cell>
          <cell r="C1261" t="str">
            <v>m</v>
          </cell>
          <cell r="D1261">
            <v>1</v>
          </cell>
          <cell r="E1261" t="str">
            <v>m</v>
          </cell>
        </row>
        <row r="1262">
          <cell r="A1262" t="str">
            <v>M354</v>
          </cell>
          <cell r="B1262" t="str">
            <v>Estrut, (tunnel liner) D=2,0m epoxy</v>
          </cell>
          <cell r="C1262" t="str">
            <v>m</v>
          </cell>
          <cell r="D1262">
            <v>1</v>
          </cell>
          <cell r="E1262" t="str">
            <v>m</v>
          </cell>
        </row>
        <row r="1263">
          <cell r="A1263" t="str">
            <v>M355</v>
          </cell>
          <cell r="B1263" t="str">
            <v>Chapa mult. D=1,60 m rev. galv.</v>
          </cell>
          <cell r="C1263" t="str">
            <v>m</v>
          </cell>
          <cell r="D1263">
            <v>1</v>
          </cell>
          <cell r="E1263" t="str">
            <v>m</v>
          </cell>
        </row>
        <row r="1264">
          <cell r="A1264" t="str">
            <v>M356</v>
          </cell>
          <cell r="B1264" t="str">
            <v>Chapa mult. D=2,00 m rev. galv.</v>
          </cell>
          <cell r="C1264" t="str">
            <v>m</v>
          </cell>
          <cell r="D1264">
            <v>1</v>
          </cell>
          <cell r="E1264" t="str">
            <v>m</v>
          </cell>
        </row>
        <row r="1265">
          <cell r="A1265" t="str">
            <v>M357</v>
          </cell>
          <cell r="B1265" t="str">
            <v>Chapa mult. D=1,60 m rev. epoxy</v>
          </cell>
          <cell r="C1265" t="str">
            <v>m</v>
          </cell>
          <cell r="D1265">
            <v>1</v>
          </cell>
          <cell r="E1265" t="str">
            <v>m</v>
          </cell>
        </row>
        <row r="1266">
          <cell r="A1266" t="str">
            <v>M358</v>
          </cell>
          <cell r="B1266" t="str">
            <v>Chapa mult. D=2,00 m rev. epoxy</v>
          </cell>
          <cell r="C1266" t="str">
            <v>m</v>
          </cell>
          <cell r="D1266">
            <v>1</v>
          </cell>
          <cell r="E1266" t="str">
            <v>m</v>
          </cell>
        </row>
        <row r="1267">
          <cell r="A1267" t="str">
            <v>M359</v>
          </cell>
          <cell r="B1267" t="str">
            <v>Vigas "I" 254 x 117,5mm - 1ª alma</v>
          </cell>
          <cell r="C1267" t="str">
            <v>kg</v>
          </cell>
          <cell r="D1267">
            <v>1</v>
          </cell>
          <cell r="E1267" t="str">
            <v>kg</v>
          </cell>
        </row>
        <row r="1268">
          <cell r="A1268" t="str">
            <v>M361</v>
          </cell>
          <cell r="B1268" t="str">
            <v>Estrut.(tunnel liner) D=1,2m galv.</v>
          </cell>
          <cell r="C1268" t="str">
            <v>m</v>
          </cell>
          <cell r="D1268">
            <v>1</v>
          </cell>
          <cell r="E1268" t="str">
            <v>m</v>
          </cell>
        </row>
        <row r="1269">
          <cell r="A1269" t="str">
            <v>M362</v>
          </cell>
          <cell r="B1269" t="str">
            <v>Estrut. (tunnel liner) D=1,2m epoxy</v>
          </cell>
          <cell r="C1269" t="str">
            <v>m</v>
          </cell>
          <cell r="D1269">
            <v>1</v>
          </cell>
          <cell r="E1269" t="str">
            <v>m</v>
          </cell>
        </row>
        <row r="1270">
          <cell r="A1270" t="str">
            <v>M370</v>
          </cell>
          <cell r="B1270" t="str">
            <v>Bainha metálica diam. int.=45mm MAC</v>
          </cell>
          <cell r="C1270" t="str">
            <v>m</v>
          </cell>
          <cell r="D1270">
            <v>1</v>
          </cell>
          <cell r="E1270" t="str">
            <v>m</v>
          </cell>
        </row>
        <row r="1271">
          <cell r="A1271" t="str">
            <v>M371</v>
          </cell>
          <cell r="B1271" t="str">
            <v>Bainha metálica diam. int.=60mm MAC</v>
          </cell>
          <cell r="C1271" t="str">
            <v>m</v>
          </cell>
          <cell r="D1271">
            <v>1</v>
          </cell>
          <cell r="E1271" t="str">
            <v>m</v>
          </cell>
        </row>
        <row r="1272">
          <cell r="A1272" t="str">
            <v>M372</v>
          </cell>
          <cell r="B1272" t="str">
            <v>Bainha metálica diam. int.=55mm MAC</v>
          </cell>
          <cell r="C1272" t="str">
            <v>m</v>
          </cell>
          <cell r="D1272">
            <v>1</v>
          </cell>
          <cell r="E1272" t="str">
            <v>m</v>
          </cell>
        </row>
        <row r="1273">
          <cell r="A1273" t="str">
            <v>M373</v>
          </cell>
          <cell r="B1273" t="str">
            <v>Bainha metálica diam. int.=70mm MAC</v>
          </cell>
          <cell r="C1273" t="str">
            <v>m</v>
          </cell>
          <cell r="D1273">
            <v>1</v>
          </cell>
          <cell r="E1273" t="str">
            <v>m</v>
          </cell>
        </row>
        <row r="1274">
          <cell r="A1274" t="str">
            <v>M374</v>
          </cell>
          <cell r="B1274" t="str">
            <v>Ancoragem p/ cabo 4V D=1/2" MAC</v>
          </cell>
          <cell r="C1274" t="str">
            <v>cj</v>
          </cell>
          <cell r="D1274">
            <v>1</v>
          </cell>
          <cell r="E1274" t="str">
            <v>cj</v>
          </cell>
        </row>
        <row r="1275">
          <cell r="A1275" t="str">
            <v>M375</v>
          </cell>
          <cell r="B1275" t="str">
            <v>Ancoragem p/ cabo 6V D=1/2" MAC</v>
          </cell>
          <cell r="C1275" t="str">
            <v>cj</v>
          </cell>
          <cell r="D1275">
            <v>1</v>
          </cell>
          <cell r="E1275" t="str">
            <v>cj</v>
          </cell>
        </row>
        <row r="1276">
          <cell r="A1276" t="str">
            <v>M376</v>
          </cell>
          <cell r="B1276" t="str">
            <v>Ancoragem p/ cabo 7V D=1/2" MAC</v>
          </cell>
          <cell r="C1276" t="str">
            <v>cj</v>
          </cell>
          <cell r="D1276">
            <v>1</v>
          </cell>
          <cell r="E1276" t="str">
            <v>cj</v>
          </cell>
        </row>
        <row r="1277">
          <cell r="A1277" t="str">
            <v>M377</v>
          </cell>
          <cell r="B1277" t="str">
            <v>Ancoragem p/ cabo 12V D=1/2" MAC</v>
          </cell>
          <cell r="C1277" t="str">
            <v>cj</v>
          </cell>
          <cell r="D1277">
            <v>1</v>
          </cell>
          <cell r="E1277" t="str">
            <v>cj</v>
          </cell>
        </row>
        <row r="1278">
          <cell r="A1278" t="str">
            <v>M378</v>
          </cell>
          <cell r="B1278" t="str">
            <v>Apoio do porta dente frezad. 2000DC</v>
          </cell>
          <cell r="C1278" t="str">
            <v>un</v>
          </cell>
          <cell r="D1278">
            <v>1</v>
          </cell>
          <cell r="E1278" t="str">
            <v>un</v>
          </cell>
        </row>
        <row r="1279">
          <cell r="A1279" t="str">
            <v>M380</v>
          </cell>
          <cell r="B1279" t="str">
            <v>Bainha metálica D=45mm STUP</v>
          </cell>
          <cell r="C1279" t="str">
            <v>m</v>
          </cell>
          <cell r="D1279">
            <v>1</v>
          </cell>
          <cell r="E1279" t="str">
            <v>m</v>
          </cell>
        </row>
        <row r="1280">
          <cell r="A1280" t="str">
            <v>M381</v>
          </cell>
          <cell r="B1280" t="str">
            <v>Bainha metálica D=60mm STUP</v>
          </cell>
          <cell r="C1280" t="str">
            <v>m</v>
          </cell>
          <cell r="D1280">
            <v>1</v>
          </cell>
          <cell r="E1280" t="str">
            <v>m</v>
          </cell>
        </row>
        <row r="1281">
          <cell r="A1281" t="str">
            <v>M382</v>
          </cell>
          <cell r="B1281" t="str">
            <v>Bainha metálica D=55mm STUP</v>
          </cell>
          <cell r="C1281" t="str">
            <v>m</v>
          </cell>
          <cell r="D1281">
            <v>1</v>
          </cell>
          <cell r="E1281" t="str">
            <v>m</v>
          </cell>
        </row>
        <row r="1282">
          <cell r="A1282" t="str">
            <v>M383</v>
          </cell>
          <cell r="B1282" t="str">
            <v>Bainha metálica D=70mm STUP</v>
          </cell>
          <cell r="C1282" t="str">
            <v>m</v>
          </cell>
          <cell r="D1282">
            <v>1</v>
          </cell>
          <cell r="E1282" t="str">
            <v>m</v>
          </cell>
        </row>
        <row r="1283">
          <cell r="A1283" t="str">
            <v>M384</v>
          </cell>
          <cell r="B1283" t="str">
            <v>Ancoragem p/ cabo 4V D=1/2" STUP</v>
          </cell>
          <cell r="C1283" t="str">
            <v>cj</v>
          </cell>
          <cell r="D1283">
            <v>1</v>
          </cell>
          <cell r="E1283" t="str">
            <v>cj</v>
          </cell>
        </row>
        <row r="1284">
          <cell r="A1284" t="str">
            <v>M385</v>
          </cell>
          <cell r="B1284" t="str">
            <v>Ancoragem p/ cabo 6V D=1/2" STUP</v>
          </cell>
          <cell r="C1284" t="str">
            <v>cj</v>
          </cell>
          <cell r="D1284">
            <v>1</v>
          </cell>
          <cell r="E1284" t="str">
            <v>cj</v>
          </cell>
        </row>
        <row r="1285">
          <cell r="A1285" t="str">
            <v>M386</v>
          </cell>
          <cell r="B1285" t="str">
            <v>Ancoragem p/ cabo 7V D=1/2" STUP</v>
          </cell>
          <cell r="C1285" t="str">
            <v>cj</v>
          </cell>
          <cell r="D1285">
            <v>1</v>
          </cell>
          <cell r="E1285" t="str">
            <v>cj</v>
          </cell>
        </row>
        <row r="1286">
          <cell r="A1286" t="str">
            <v>M387</v>
          </cell>
          <cell r="B1286" t="str">
            <v>Ancoragem p/ cabo 12V D=1/2" STUP</v>
          </cell>
          <cell r="C1286" t="str">
            <v>cj</v>
          </cell>
          <cell r="D1286">
            <v>1</v>
          </cell>
          <cell r="E1286" t="str">
            <v>cj</v>
          </cell>
        </row>
        <row r="1287">
          <cell r="A1287" t="str">
            <v>M390</v>
          </cell>
          <cell r="B1287" t="str">
            <v>Porca de ancoragem D=32mm</v>
          </cell>
          <cell r="C1287" t="str">
            <v>un</v>
          </cell>
          <cell r="D1287">
            <v>1</v>
          </cell>
          <cell r="E1287" t="str">
            <v>un</v>
          </cell>
        </row>
        <row r="1288">
          <cell r="A1288" t="str">
            <v>M391</v>
          </cell>
          <cell r="B1288" t="str">
            <v>Contra porca h=35mm D=32mm</v>
          </cell>
          <cell r="C1288" t="str">
            <v>un</v>
          </cell>
          <cell r="D1288">
            <v>1</v>
          </cell>
          <cell r="E1288" t="str">
            <v>un</v>
          </cell>
        </row>
        <row r="1289">
          <cell r="A1289" t="str">
            <v>M392</v>
          </cell>
          <cell r="B1289" t="str">
            <v>Aço ST 85/105 D=32mm</v>
          </cell>
          <cell r="C1289" t="str">
            <v>m</v>
          </cell>
          <cell r="D1289">
            <v>1</v>
          </cell>
          <cell r="E1289" t="str">
            <v>m</v>
          </cell>
        </row>
        <row r="1290">
          <cell r="A1290" t="str">
            <v>M393</v>
          </cell>
          <cell r="B1290" t="str">
            <v>Placa de ancoragem - 200x200x38mm</v>
          </cell>
          <cell r="C1290" t="str">
            <v>un</v>
          </cell>
          <cell r="D1290">
            <v>1</v>
          </cell>
          <cell r="E1290" t="str">
            <v>un</v>
          </cell>
        </row>
        <row r="1291">
          <cell r="A1291" t="str">
            <v>M394</v>
          </cell>
          <cell r="B1291" t="str">
            <v>Bainha metálica D=38mm</v>
          </cell>
          <cell r="C1291" t="str">
            <v>m</v>
          </cell>
          <cell r="D1291">
            <v>1</v>
          </cell>
          <cell r="E1291" t="str">
            <v>m</v>
          </cell>
        </row>
        <row r="1292">
          <cell r="A1292" t="str">
            <v>M395</v>
          </cell>
          <cell r="B1292" t="str">
            <v>Bits p/ estabil. e recicl. RR/SS250</v>
          </cell>
          <cell r="C1292" t="str">
            <v>un</v>
          </cell>
          <cell r="D1292">
            <v>1</v>
          </cell>
          <cell r="E1292" t="str">
            <v>un</v>
          </cell>
        </row>
        <row r="1293">
          <cell r="A1293" t="str">
            <v>M396</v>
          </cell>
          <cell r="B1293" t="str">
            <v>Porta dente p/ est. e rec. RR/SS250</v>
          </cell>
          <cell r="C1293" t="str">
            <v>un</v>
          </cell>
          <cell r="D1293">
            <v>1</v>
          </cell>
          <cell r="E1293" t="str">
            <v>un</v>
          </cell>
        </row>
        <row r="1294">
          <cell r="A1294" t="str">
            <v>M397</v>
          </cell>
          <cell r="B1294" t="str">
            <v>Dente de corte para equip. recicl.</v>
          </cell>
          <cell r="C1294" t="str">
            <v>un</v>
          </cell>
          <cell r="D1294">
            <v>1</v>
          </cell>
          <cell r="E1294" t="str">
            <v>un</v>
          </cell>
        </row>
        <row r="1295">
          <cell r="A1295" t="str">
            <v>M398</v>
          </cell>
          <cell r="B1295" t="str">
            <v>Chapa de 8,00 mm</v>
          </cell>
          <cell r="C1295" t="str">
            <v>kg</v>
          </cell>
          <cell r="D1295">
            <v>1</v>
          </cell>
          <cell r="E1295" t="str">
            <v>kg</v>
          </cell>
        </row>
        <row r="1296">
          <cell r="A1296" t="str">
            <v>M401</v>
          </cell>
          <cell r="B1296" t="str">
            <v>Pontaletes D=15 cm (tronco p/ esc.)</v>
          </cell>
          <cell r="C1296" t="str">
            <v>m</v>
          </cell>
          <cell r="D1296">
            <v>1</v>
          </cell>
          <cell r="E1296" t="str">
            <v>m</v>
          </cell>
        </row>
        <row r="1297">
          <cell r="A1297" t="str">
            <v>M402</v>
          </cell>
          <cell r="B1297" t="str">
            <v>Pontaletes D=20 cm (tronco p/ esc.)</v>
          </cell>
          <cell r="C1297" t="str">
            <v>m</v>
          </cell>
          <cell r="D1297">
            <v>1</v>
          </cell>
          <cell r="E1297" t="str">
            <v>m</v>
          </cell>
        </row>
        <row r="1298">
          <cell r="A1298" t="str">
            <v>M403</v>
          </cell>
          <cell r="B1298" t="str">
            <v>Mourão madeira H=2,15 m D=9 cm</v>
          </cell>
          <cell r="C1298" t="str">
            <v>un</v>
          </cell>
          <cell r="D1298">
            <v>1</v>
          </cell>
          <cell r="E1298" t="str">
            <v>un</v>
          </cell>
        </row>
        <row r="1299">
          <cell r="A1299" t="str">
            <v>M404</v>
          </cell>
          <cell r="B1299" t="str">
            <v>Mourão madeira H=2,50 m D=12 cm</v>
          </cell>
          <cell r="C1299" t="str">
            <v>un</v>
          </cell>
          <cell r="D1299">
            <v>1</v>
          </cell>
          <cell r="E1299" t="str">
            <v>un</v>
          </cell>
        </row>
        <row r="1300">
          <cell r="A1300" t="str">
            <v>M405</v>
          </cell>
          <cell r="B1300" t="str">
            <v>Ripas de 2,5 cm x 5,0 cm</v>
          </cell>
          <cell r="C1300" t="str">
            <v>m</v>
          </cell>
          <cell r="D1300">
            <v>1</v>
          </cell>
          <cell r="E1300" t="str">
            <v>m</v>
          </cell>
        </row>
        <row r="1301">
          <cell r="A1301" t="str">
            <v>M406</v>
          </cell>
          <cell r="B1301" t="str">
            <v>Caibros de 7,5 cm x 7,5 cm</v>
          </cell>
          <cell r="C1301" t="str">
            <v>m</v>
          </cell>
          <cell r="D1301">
            <v>1</v>
          </cell>
          <cell r="E1301" t="str">
            <v>m</v>
          </cell>
        </row>
        <row r="1302">
          <cell r="A1302" t="str">
            <v>M407</v>
          </cell>
          <cell r="B1302" t="str">
            <v>Tábua pinho de 1ª 2,5 cm x 15,0 cm</v>
          </cell>
          <cell r="C1302" t="str">
            <v>m</v>
          </cell>
          <cell r="D1302">
            <v>1</v>
          </cell>
          <cell r="E1302" t="str">
            <v>m</v>
          </cell>
        </row>
        <row r="1303">
          <cell r="A1303" t="str">
            <v>M408</v>
          </cell>
          <cell r="B1303" t="str">
            <v>Tábua de 5ª 2,5 cm x 30,0 cm</v>
          </cell>
          <cell r="C1303" t="str">
            <v>m</v>
          </cell>
          <cell r="D1303">
            <v>1</v>
          </cell>
          <cell r="E1303" t="str">
            <v>m</v>
          </cell>
        </row>
        <row r="1304">
          <cell r="A1304" t="str">
            <v>M409</v>
          </cell>
          <cell r="B1304" t="str">
            <v>Pranchão de 1ª de 5,0 cm x 30,0 cm</v>
          </cell>
          <cell r="C1304" t="str">
            <v>m</v>
          </cell>
          <cell r="D1304">
            <v>1</v>
          </cell>
          <cell r="E1304" t="str">
            <v>m</v>
          </cell>
        </row>
        <row r="1305">
          <cell r="A1305" t="str">
            <v>M410</v>
          </cell>
          <cell r="B1305" t="str">
            <v>Compensado resinado de 17 mm</v>
          </cell>
          <cell r="C1305" t="str">
            <v>un</v>
          </cell>
          <cell r="D1305">
            <v>2.42</v>
          </cell>
          <cell r="E1305" t="str">
            <v>m2</v>
          </cell>
        </row>
        <row r="1306">
          <cell r="A1306" t="str">
            <v>M411</v>
          </cell>
          <cell r="B1306" t="str">
            <v>Compensado plastificado de 17 mm</v>
          </cell>
          <cell r="C1306" t="str">
            <v>un</v>
          </cell>
          <cell r="D1306">
            <v>2.97</v>
          </cell>
          <cell r="E1306" t="str">
            <v>m2</v>
          </cell>
        </row>
        <row r="1307">
          <cell r="A1307" t="str">
            <v>M412</v>
          </cell>
          <cell r="B1307" t="str">
            <v>Gastalho 10 x 2,0 cm</v>
          </cell>
          <cell r="C1307" t="str">
            <v>m</v>
          </cell>
          <cell r="D1307">
            <v>1</v>
          </cell>
          <cell r="E1307" t="str">
            <v>m</v>
          </cell>
        </row>
        <row r="1308">
          <cell r="A1308" t="str">
            <v>M413</v>
          </cell>
          <cell r="B1308" t="str">
            <v>Gastalho 10 x 2,5 cm</v>
          </cell>
          <cell r="C1308" t="str">
            <v>m</v>
          </cell>
          <cell r="D1308">
            <v>1</v>
          </cell>
          <cell r="E1308" t="str">
            <v>m</v>
          </cell>
        </row>
        <row r="1309">
          <cell r="A1309" t="str">
            <v>M414</v>
          </cell>
          <cell r="B1309" t="str">
            <v>Pranchão 7,5 x 30,0 cm</v>
          </cell>
          <cell r="C1309" t="str">
            <v>un</v>
          </cell>
          <cell r="D1309">
            <v>1</v>
          </cell>
          <cell r="E1309" t="str">
            <v>m</v>
          </cell>
        </row>
        <row r="1310">
          <cell r="A1310" t="str">
            <v>M415</v>
          </cell>
          <cell r="B1310" t="str">
            <v>Tábua 2,5 x 22,5 cm</v>
          </cell>
          <cell r="C1310" t="str">
            <v>un</v>
          </cell>
          <cell r="D1310">
            <v>1</v>
          </cell>
          <cell r="E1310" t="str">
            <v>m</v>
          </cell>
        </row>
        <row r="1311">
          <cell r="A1311" t="str">
            <v>M501</v>
          </cell>
          <cell r="B1311" t="str">
            <v>Dinamite a 60% (gelatina especial)</v>
          </cell>
          <cell r="C1311" t="str">
            <v>kg</v>
          </cell>
          <cell r="D1311">
            <v>1</v>
          </cell>
          <cell r="E1311" t="str">
            <v>kg</v>
          </cell>
        </row>
        <row r="1312">
          <cell r="A1312" t="str">
            <v>M503</v>
          </cell>
          <cell r="B1312" t="str">
            <v>Espoleta comum n. 8</v>
          </cell>
          <cell r="C1312" t="str">
            <v>un</v>
          </cell>
          <cell r="D1312">
            <v>1</v>
          </cell>
          <cell r="E1312" t="str">
            <v>un</v>
          </cell>
        </row>
        <row r="1313">
          <cell r="A1313" t="str">
            <v>M505</v>
          </cell>
          <cell r="B1313" t="str">
            <v>Cordel detonante NP 10</v>
          </cell>
          <cell r="C1313" t="str">
            <v>m</v>
          </cell>
          <cell r="D1313">
            <v>1</v>
          </cell>
          <cell r="E1313" t="str">
            <v>m</v>
          </cell>
        </row>
        <row r="1314">
          <cell r="A1314" t="str">
            <v>M507</v>
          </cell>
          <cell r="B1314" t="str">
            <v>Retardador de cordel</v>
          </cell>
          <cell r="C1314" t="str">
            <v>un</v>
          </cell>
          <cell r="D1314">
            <v>1</v>
          </cell>
          <cell r="E1314" t="str">
            <v>un</v>
          </cell>
        </row>
        <row r="1315">
          <cell r="A1315" t="str">
            <v>M508</v>
          </cell>
          <cell r="B1315" t="str">
            <v>Estopim</v>
          </cell>
          <cell r="C1315" t="str">
            <v>m</v>
          </cell>
          <cell r="D1315">
            <v>1</v>
          </cell>
          <cell r="E1315" t="str">
            <v>m</v>
          </cell>
        </row>
        <row r="1316">
          <cell r="A1316" t="str">
            <v>M600</v>
          </cell>
          <cell r="B1316" t="str">
            <v>Tinta refletiva alquídica p/ 1 ano</v>
          </cell>
          <cell r="C1316" t="str">
            <v>ba</v>
          </cell>
          <cell r="D1316">
            <v>18</v>
          </cell>
          <cell r="E1316" t="str">
            <v>l</v>
          </cell>
        </row>
        <row r="1317">
          <cell r="A1317" t="str">
            <v>M601</v>
          </cell>
          <cell r="B1317" t="str">
            <v>Tinta refletiva acrílica p/ 2 anos</v>
          </cell>
          <cell r="C1317" t="str">
            <v>ba</v>
          </cell>
          <cell r="D1317">
            <v>18</v>
          </cell>
          <cell r="E1317" t="str">
            <v>l</v>
          </cell>
        </row>
        <row r="1318">
          <cell r="A1318" t="str">
            <v>M602</v>
          </cell>
          <cell r="B1318" t="str">
            <v>Adubo NPK (4.14.8)</v>
          </cell>
          <cell r="C1318" t="str">
            <v>kg</v>
          </cell>
          <cell r="D1318">
            <v>1</v>
          </cell>
          <cell r="E1318" t="str">
            <v>kg</v>
          </cell>
        </row>
        <row r="1319">
          <cell r="A1319" t="str">
            <v>M603</v>
          </cell>
          <cell r="B1319" t="str">
            <v>Inseticida</v>
          </cell>
          <cell r="C1319" t="str">
            <v>l</v>
          </cell>
          <cell r="D1319">
            <v>1</v>
          </cell>
          <cell r="E1319" t="str">
            <v>l</v>
          </cell>
        </row>
        <row r="1320">
          <cell r="A1320" t="str">
            <v>M604</v>
          </cell>
          <cell r="B1320" t="str">
            <v>Aditivo plastiment BV-40</v>
          </cell>
          <cell r="C1320" t="str">
            <v>tam</v>
          </cell>
          <cell r="D1320">
            <v>200</v>
          </cell>
          <cell r="E1320" t="str">
            <v>kg</v>
          </cell>
        </row>
        <row r="1321">
          <cell r="A1321" t="str">
            <v>M605</v>
          </cell>
          <cell r="B1321" t="str">
            <v>Cola para tubo PVC</v>
          </cell>
          <cell r="C1321" t="str">
            <v>tb</v>
          </cell>
          <cell r="D1321">
            <v>75</v>
          </cell>
          <cell r="E1321" t="str">
            <v>gr</v>
          </cell>
        </row>
        <row r="1322">
          <cell r="A1322" t="str">
            <v>M606</v>
          </cell>
          <cell r="B1322" t="str">
            <v>Tinta anti-corrosiva</v>
          </cell>
          <cell r="C1322" t="str">
            <v>ba</v>
          </cell>
          <cell r="D1322">
            <v>18</v>
          </cell>
          <cell r="E1322" t="str">
            <v>l</v>
          </cell>
        </row>
        <row r="1323">
          <cell r="A1323" t="str">
            <v>M607</v>
          </cell>
          <cell r="B1323" t="str">
            <v>Óleo de linhaça</v>
          </cell>
          <cell r="C1323" t="str">
            <v>tam</v>
          </cell>
          <cell r="D1323">
            <v>200</v>
          </cell>
          <cell r="E1323" t="str">
            <v>l</v>
          </cell>
        </row>
        <row r="1324">
          <cell r="A1324" t="str">
            <v>M608</v>
          </cell>
          <cell r="B1324" t="str">
            <v>Detergente</v>
          </cell>
          <cell r="C1324" t="str">
            <v>ba</v>
          </cell>
          <cell r="D1324">
            <v>18</v>
          </cell>
          <cell r="E1324" t="str">
            <v>l</v>
          </cell>
        </row>
        <row r="1325">
          <cell r="A1325" t="str">
            <v>M609</v>
          </cell>
          <cell r="B1325" t="str">
            <v>Tinta esmalte sintético fosco</v>
          </cell>
          <cell r="C1325" t="str">
            <v>ba</v>
          </cell>
          <cell r="D1325">
            <v>18</v>
          </cell>
          <cell r="E1325" t="str">
            <v>l</v>
          </cell>
        </row>
        <row r="1326">
          <cell r="A1326" t="str">
            <v>M610</v>
          </cell>
          <cell r="B1326" t="str">
            <v>Pintura epóxica - barra D= 32mm</v>
          </cell>
          <cell r="C1326" t="str">
            <v>m</v>
          </cell>
          <cell r="D1326">
            <v>1</v>
          </cell>
          <cell r="E1326" t="str">
            <v>m</v>
          </cell>
        </row>
        <row r="1327">
          <cell r="A1327" t="str">
            <v>M611</v>
          </cell>
          <cell r="B1327" t="str">
            <v>Redutor tipo 2002 prim. qualidade</v>
          </cell>
          <cell r="C1327" t="str">
            <v>l</v>
          </cell>
          <cell r="D1327">
            <v>1</v>
          </cell>
          <cell r="E1327" t="str">
            <v>l</v>
          </cell>
        </row>
        <row r="1328">
          <cell r="A1328" t="str">
            <v>M612</v>
          </cell>
          <cell r="B1328" t="str">
            <v>Lixa para ferro n. 100</v>
          </cell>
          <cell r="C1328" t="str">
            <v>un</v>
          </cell>
          <cell r="D1328">
            <v>1</v>
          </cell>
          <cell r="E1328" t="str">
            <v>un</v>
          </cell>
        </row>
        <row r="1329">
          <cell r="A1329" t="str">
            <v>M613</v>
          </cell>
          <cell r="B1329" t="str">
            <v>Base de resina alquídica (primer)</v>
          </cell>
          <cell r="C1329" t="str">
            <v>l</v>
          </cell>
          <cell r="D1329">
            <v>1</v>
          </cell>
          <cell r="E1329" t="str">
            <v>l</v>
          </cell>
        </row>
        <row r="1330">
          <cell r="A1330" t="str">
            <v>M615</v>
          </cell>
          <cell r="B1330" t="str">
            <v>Microesferas PRE-MIX</v>
          </cell>
          <cell r="C1330" t="str">
            <v>kg</v>
          </cell>
          <cell r="D1330">
            <v>1</v>
          </cell>
          <cell r="E1330" t="str">
            <v>kg</v>
          </cell>
        </row>
        <row r="1331">
          <cell r="A1331" t="str">
            <v>M616</v>
          </cell>
          <cell r="B1331" t="str">
            <v>Microesferas DROP-ON</v>
          </cell>
          <cell r="C1331" t="str">
            <v>kg</v>
          </cell>
          <cell r="D1331">
            <v>1</v>
          </cell>
          <cell r="E1331" t="str">
            <v>kg</v>
          </cell>
        </row>
        <row r="1332">
          <cell r="A1332" t="str">
            <v>M617</v>
          </cell>
          <cell r="B1332" t="str">
            <v>Massa termoplástica para extrusão</v>
          </cell>
          <cell r="C1332" t="str">
            <v>kg</v>
          </cell>
          <cell r="D1332">
            <v>1</v>
          </cell>
          <cell r="E1332" t="str">
            <v>kg</v>
          </cell>
        </row>
        <row r="1333">
          <cell r="A1333" t="str">
            <v>M618</v>
          </cell>
          <cell r="B1333" t="str">
            <v>Massa termoplástica para aspersão</v>
          </cell>
          <cell r="C1333" t="str">
            <v>kg</v>
          </cell>
          <cell r="D1333">
            <v>1</v>
          </cell>
          <cell r="E1333" t="str">
            <v>kg</v>
          </cell>
        </row>
        <row r="1334">
          <cell r="A1334" t="str">
            <v>M619</v>
          </cell>
          <cell r="B1334" t="str">
            <v>Cola poliester</v>
          </cell>
          <cell r="C1334" t="str">
            <v>kg</v>
          </cell>
          <cell r="D1334">
            <v>1</v>
          </cell>
          <cell r="E1334" t="str">
            <v>kg</v>
          </cell>
        </row>
        <row r="1335">
          <cell r="A1335" t="str">
            <v>M620</v>
          </cell>
          <cell r="B1335" t="str">
            <v>Protetor de cura do concreto</v>
          </cell>
          <cell r="C1335" t="str">
            <v>tam</v>
          </cell>
          <cell r="D1335">
            <v>180</v>
          </cell>
          <cell r="E1335" t="str">
            <v>kg</v>
          </cell>
        </row>
        <row r="1336">
          <cell r="A1336" t="str">
            <v>M621</v>
          </cell>
          <cell r="B1336" t="str">
            <v>Desmoldante</v>
          </cell>
          <cell r="C1336" t="str">
            <v>tam</v>
          </cell>
          <cell r="D1336">
            <v>180</v>
          </cell>
          <cell r="E1336" t="str">
            <v>kg</v>
          </cell>
        </row>
        <row r="1337">
          <cell r="A1337" t="str">
            <v>M622</v>
          </cell>
          <cell r="B1337" t="str">
            <v>Interplast N</v>
          </cell>
          <cell r="C1337" t="str">
            <v>sc</v>
          </cell>
          <cell r="D1337">
            <v>50</v>
          </cell>
          <cell r="E1337" t="str">
            <v>kg</v>
          </cell>
        </row>
        <row r="1338">
          <cell r="A1338" t="str">
            <v>M623</v>
          </cell>
          <cell r="B1338" t="str">
            <v>Gás propano</v>
          </cell>
          <cell r="C1338" t="str">
            <v>kg</v>
          </cell>
          <cell r="D1338">
            <v>1</v>
          </cell>
          <cell r="E1338" t="str">
            <v>kg</v>
          </cell>
        </row>
        <row r="1339">
          <cell r="A1339" t="str">
            <v>M624</v>
          </cell>
          <cell r="B1339" t="str">
            <v>Tinta para pré-marcação</v>
          </cell>
          <cell r="C1339" t="str">
            <v>l</v>
          </cell>
          <cell r="D1339">
            <v>1</v>
          </cell>
          <cell r="E1339" t="str">
            <v>l</v>
          </cell>
        </row>
        <row r="1340">
          <cell r="A1340" t="str">
            <v>M625</v>
          </cell>
          <cell r="B1340" t="str">
            <v>Acetileno</v>
          </cell>
          <cell r="C1340" t="str">
            <v>m3</v>
          </cell>
          <cell r="D1340">
            <v>1</v>
          </cell>
          <cell r="E1340" t="str">
            <v>m3</v>
          </cell>
        </row>
        <row r="1341">
          <cell r="A1341" t="str">
            <v>M626</v>
          </cell>
          <cell r="B1341" t="str">
            <v>Oxigênio</v>
          </cell>
          <cell r="C1341" t="str">
            <v>m3</v>
          </cell>
          <cell r="D1341">
            <v>1</v>
          </cell>
          <cell r="E1341" t="str">
            <v>m3</v>
          </cell>
        </row>
        <row r="1342">
          <cell r="A1342" t="str">
            <v>M700</v>
          </cell>
          <cell r="B1342" t="str">
            <v>Tijolo comum maciço (5,5x9x19) cm</v>
          </cell>
          <cell r="C1342" t="str">
            <v>mlh</v>
          </cell>
          <cell r="D1342">
            <v>1000</v>
          </cell>
          <cell r="E1342" t="str">
            <v>un</v>
          </cell>
        </row>
        <row r="1343">
          <cell r="A1343" t="str">
            <v>M702</v>
          </cell>
          <cell r="B1343" t="str">
            <v>Cal hidratada</v>
          </cell>
          <cell r="C1343" t="str">
            <v>sc</v>
          </cell>
          <cell r="D1343">
            <v>20</v>
          </cell>
          <cell r="E1343" t="str">
            <v>kg</v>
          </cell>
        </row>
        <row r="1344">
          <cell r="A1344" t="str">
            <v>M703</v>
          </cell>
          <cell r="B1344" t="str">
            <v>Tijolo 20 x 30 cm</v>
          </cell>
          <cell r="C1344" t="str">
            <v>mlh</v>
          </cell>
          <cell r="D1344">
            <v>1000</v>
          </cell>
          <cell r="E1344" t="str">
            <v>un</v>
          </cell>
        </row>
        <row r="1345">
          <cell r="A1345" t="str">
            <v>M704</v>
          </cell>
          <cell r="B1345" t="str">
            <v>Areia Lavada Comercial</v>
          </cell>
          <cell r="C1345" t="str">
            <v>m3</v>
          </cell>
          <cell r="D1345">
            <v>1</v>
          </cell>
          <cell r="E1345" t="str">
            <v>m3</v>
          </cell>
        </row>
        <row r="1346">
          <cell r="A1346" t="str">
            <v>M705</v>
          </cell>
          <cell r="B1346" t="str">
            <v>Pó de pedra</v>
          </cell>
          <cell r="C1346" t="str">
            <v>m3</v>
          </cell>
          <cell r="D1346">
            <v>1</v>
          </cell>
          <cell r="E1346" t="str">
            <v>m3</v>
          </cell>
        </row>
        <row r="1347">
          <cell r="A1347" t="str">
            <v>M709</v>
          </cell>
          <cell r="B1347" t="str">
            <v>Brita Comercial</v>
          </cell>
          <cell r="C1347" t="str">
            <v>m3</v>
          </cell>
          <cell r="D1347">
            <v>1</v>
          </cell>
          <cell r="E1347" t="str">
            <v>m3</v>
          </cell>
        </row>
        <row r="1348">
          <cell r="A1348" t="str">
            <v>M710</v>
          </cell>
          <cell r="B1348" t="str">
            <v>Pedra de mão</v>
          </cell>
          <cell r="C1348" t="str">
            <v>m3</v>
          </cell>
          <cell r="D1348">
            <v>1</v>
          </cell>
          <cell r="E1348" t="str">
            <v>m3</v>
          </cell>
        </row>
        <row r="1349">
          <cell r="A1349" t="str">
            <v>M715</v>
          </cell>
          <cell r="B1349" t="str">
            <v>Pó calcário dolomítico</v>
          </cell>
          <cell r="C1349" t="str">
            <v>kg</v>
          </cell>
          <cell r="D1349">
            <v>1</v>
          </cell>
          <cell r="E1349" t="str">
            <v>kg</v>
          </cell>
        </row>
        <row r="1350">
          <cell r="A1350" t="str">
            <v>M901</v>
          </cell>
          <cell r="B1350" t="str">
            <v>Aparelho de apoio neoprene fretado</v>
          </cell>
          <cell r="C1350" t="str">
            <v>dm3</v>
          </cell>
          <cell r="D1350">
            <v>1</v>
          </cell>
          <cell r="E1350" t="str">
            <v>dm3</v>
          </cell>
        </row>
        <row r="1351">
          <cell r="A1351" t="str">
            <v>M902</v>
          </cell>
          <cell r="B1351" t="str">
            <v>Tubo de PVC D=75 mm</v>
          </cell>
          <cell r="C1351" t="str">
            <v>vr</v>
          </cell>
          <cell r="D1351">
            <v>6</v>
          </cell>
          <cell r="E1351" t="str">
            <v>m</v>
          </cell>
        </row>
        <row r="1352">
          <cell r="A1352" t="str">
            <v>M903</v>
          </cell>
          <cell r="B1352" t="str">
            <v>Manta sintética (Bidim) OP-20</v>
          </cell>
          <cell r="C1352" t="str">
            <v>m2</v>
          </cell>
          <cell r="D1352">
            <v>1</v>
          </cell>
          <cell r="E1352" t="str">
            <v>m2</v>
          </cell>
        </row>
        <row r="1353">
          <cell r="A1353" t="str">
            <v>M904</v>
          </cell>
          <cell r="B1353" t="str">
            <v>Manta sintética (Bidim) OP-30</v>
          </cell>
          <cell r="C1353" t="str">
            <v>m2</v>
          </cell>
          <cell r="D1353">
            <v>1</v>
          </cell>
          <cell r="E1353" t="str">
            <v>m2</v>
          </cell>
        </row>
        <row r="1354">
          <cell r="A1354" t="str">
            <v>M905</v>
          </cell>
          <cell r="B1354" t="str">
            <v>Filler</v>
          </cell>
          <cell r="C1354" t="str">
            <v>kg</v>
          </cell>
          <cell r="D1354">
            <v>1</v>
          </cell>
          <cell r="E1354" t="str">
            <v>kg</v>
          </cell>
        </row>
        <row r="1355">
          <cell r="A1355" t="str">
            <v>M906</v>
          </cell>
          <cell r="B1355" t="str">
            <v>Sementes p/ hidrossemeadura</v>
          </cell>
          <cell r="C1355" t="str">
            <v>kg</v>
          </cell>
          <cell r="D1355">
            <v>1</v>
          </cell>
          <cell r="E1355" t="str">
            <v>kg</v>
          </cell>
        </row>
        <row r="1356">
          <cell r="A1356" t="str">
            <v>M907</v>
          </cell>
          <cell r="B1356" t="str">
            <v>Adubo orgânico</v>
          </cell>
          <cell r="C1356" t="str">
            <v>t</v>
          </cell>
          <cell r="D1356">
            <v>1000</v>
          </cell>
          <cell r="E1356" t="str">
            <v>kg</v>
          </cell>
        </row>
        <row r="1357">
          <cell r="A1357" t="str">
            <v>M908</v>
          </cell>
          <cell r="B1357" t="str">
            <v>Eletrodo p/ solda eletr. OK 46.00</v>
          </cell>
          <cell r="C1357" t="str">
            <v>kg</v>
          </cell>
          <cell r="D1357">
            <v>1</v>
          </cell>
          <cell r="E1357" t="str">
            <v>kg</v>
          </cell>
        </row>
        <row r="1358">
          <cell r="A1358" t="str">
            <v>M909</v>
          </cell>
          <cell r="B1358" t="str">
            <v>Tubo de PVC perfurado D=50 mm</v>
          </cell>
          <cell r="C1358" t="str">
            <v>vr</v>
          </cell>
          <cell r="D1358">
            <v>6</v>
          </cell>
          <cell r="E1358" t="str">
            <v>m</v>
          </cell>
        </row>
        <row r="1359">
          <cell r="A1359" t="str">
            <v>M910</v>
          </cell>
          <cell r="B1359" t="str">
            <v>Tubo de PVC rígido D=50 mm</v>
          </cell>
          <cell r="C1359" t="str">
            <v>vr</v>
          </cell>
          <cell r="D1359">
            <v>6</v>
          </cell>
          <cell r="E1359" t="str">
            <v>m</v>
          </cell>
        </row>
        <row r="1360">
          <cell r="A1360" t="str">
            <v>M911</v>
          </cell>
          <cell r="B1360" t="str">
            <v>Tubo de PVC D=100 mm</v>
          </cell>
          <cell r="C1360" t="str">
            <v>vr</v>
          </cell>
          <cell r="D1360">
            <v>6</v>
          </cell>
          <cell r="E1360" t="str">
            <v>m</v>
          </cell>
        </row>
        <row r="1361">
          <cell r="A1361" t="str">
            <v>M920</v>
          </cell>
          <cell r="B1361" t="str">
            <v>Meio tubo de concreto D=40 cm</v>
          </cell>
          <cell r="C1361" t="str">
            <v>m</v>
          </cell>
          <cell r="D1361">
            <v>1</v>
          </cell>
          <cell r="E1361" t="str">
            <v>m</v>
          </cell>
        </row>
        <row r="1362">
          <cell r="A1362" t="str">
            <v>M930</v>
          </cell>
          <cell r="B1362" t="str">
            <v>Gabião caixa 2x1x1m galvanizado</v>
          </cell>
          <cell r="C1362" t="str">
            <v>un</v>
          </cell>
          <cell r="D1362">
            <v>1</v>
          </cell>
          <cell r="E1362" t="str">
            <v>un</v>
          </cell>
        </row>
        <row r="1363">
          <cell r="A1363" t="str">
            <v>M935</v>
          </cell>
          <cell r="B1363" t="str">
            <v>Terra arm. ECE - greide 0&lt;h&lt;6m</v>
          </cell>
          <cell r="C1363" t="str">
            <v>m2</v>
          </cell>
          <cell r="D1363">
            <v>1</v>
          </cell>
          <cell r="E1363" t="str">
            <v>m2</v>
          </cell>
        </row>
        <row r="1364">
          <cell r="A1364" t="str">
            <v>M936</v>
          </cell>
          <cell r="B1364" t="str">
            <v>Terra arm. ECE - greide 6&lt;h&lt;9m</v>
          </cell>
          <cell r="C1364" t="str">
            <v>m2</v>
          </cell>
          <cell r="D1364">
            <v>1</v>
          </cell>
          <cell r="E1364" t="str">
            <v>m2</v>
          </cell>
        </row>
        <row r="1365">
          <cell r="A1365" t="str">
            <v>M937</v>
          </cell>
          <cell r="B1365" t="str">
            <v>Terra arm. ECE - greide 9&lt;h&lt;12m</v>
          </cell>
          <cell r="C1365" t="str">
            <v>m2</v>
          </cell>
          <cell r="D1365">
            <v>1</v>
          </cell>
          <cell r="E1365" t="str">
            <v>m2</v>
          </cell>
        </row>
        <row r="1366">
          <cell r="A1366" t="str">
            <v>M938</v>
          </cell>
          <cell r="B1366" t="str">
            <v>Terra arm. ECE- pé talude 0&lt;h&lt;6m</v>
          </cell>
          <cell r="C1366" t="str">
            <v>m2</v>
          </cell>
          <cell r="D1366">
            <v>1</v>
          </cell>
          <cell r="E1366" t="str">
            <v>m2</v>
          </cell>
        </row>
        <row r="1367">
          <cell r="A1367" t="str">
            <v>M939</v>
          </cell>
          <cell r="B1367" t="str">
            <v>Terra arm. ECE- pé talude 6&lt;h&lt;9m</v>
          </cell>
          <cell r="C1367" t="str">
            <v>m2</v>
          </cell>
          <cell r="D1367">
            <v>1</v>
          </cell>
          <cell r="E1367" t="str">
            <v>m2</v>
          </cell>
        </row>
        <row r="1368">
          <cell r="A1368" t="str">
            <v>M940</v>
          </cell>
          <cell r="B1368" t="str">
            <v>Terra arm. ECE- pé talude 9&lt;h&lt;12m</v>
          </cell>
          <cell r="C1368" t="str">
            <v>m2</v>
          </cell>
          <cell r="D1368">
            <v>1</v>
          </cell>
          <cell r="E1368" t="str">
            <v>m2</v>
          </cell>
        </row>
        <row r="1369">
          <cell r="A1369" t="str">
            <v>M941</v>
          </cell>
          <cell r="B1369" t="str">
            <v>Terra arm. ECE-enc. portante 0&lt;h&lt;6m</v>
          </cell>
          <cell r="C1369" t="str">
            <v>m2</v>
          </cell>
          <cell r="D1369">
            <v>1</v>
          </cell>
          <cell r="E1369" t="str">
            <v>m2</v>
          </cell>
        </row>
        <row r="1370">
          <cell r="A1370" t="str">
            <v>M942</v>
          </cell>
          <cell r="B1370" t="str">
            <v>Terra arm. ECE-enc. portante 6&lt;h&lt;9m</v>
          </cell>
          <cell r="C1370" t="str">
            <v>m2</v>
          </cell>
          <cell r="D1370">
            <v>1</v>
          </cell>
          <cell r="E1370" t="str">
            <v>m2</v>
          </cell>
        </row>
        <row r="1371">
          <cell r="A1371" t="str">
            <v>M945</v>
          </cell>
          <cell r="B1371" t="str">
            <v>Haste para perfuratriz de esteira</v>
          </cell>
          <cell r="C1371" t="str">
            <v>un</v>
          </cell>
          <cell r="D1371">
            <v>1</v>
          </cell>
          <cell r="E1371" t="str">
            <v>un</v>
          </cell>
        </row>
        <row r="1372">
          <cell r="A1372" t="str">
            <v>M946</v>
          </cell>
          <cell r="B1372" t="str">
            <v>Luva para perfuratriz de esteira</v>
          </cell>
          <cell r="C1372" t="str">
            <v>un</v>
          </cell>
          <cell r="D1372">
            <v>1</v>
          </cell>
          <cell r="E1372" t="str">
            <v>un</v>
          </cell>
        </row>
        <row r="1373">
          <cell r="A1373" t="str">
            <v>M947</v>
          </cell>
          <cell r="B1373" t="str">
            <v>Punho para perfuratriz de esteira</v>
          </cell>
          <cell r="C1373" t="str">
            <v>un</v>
          </cell>
          <cell r="D1373">
            <v>1</v>
          </cell>
          <cell r="E1373" t="str">
            <v>un</v>
          </cell>
        </row>
        <row r="1374">
          <cell r="A1374" t="str">
            <v>M948</v>
          </cell>
          <cell r="B1374" t="str">
            <v>Coroa para perfuratriz de esteira</v>
          </cell>
          <cell r="C1374" t="str">
            <v>un</v>
          </cell>
          <cell r="D1374">
            <v>1</v>
          </cell>
          <cell r="E1374" t="str">
            <v>un</v>
          </cell>
        </row>
        <row r="1375">
          <cell r="A1375" t="str">
            <v>M949</v>
          </cell>
          <cell r="B1375" t="str">
            <v>Disco diam. p/ máq. de disco 48kW</v>
          </cell>
          <cell r="C1375" t="str">
            <v>un</v>
          </cell>
          <cell r="D1375">
            <v>1</v>
          </cell>
          <cell r="E1375" t="str">
            <v>un</v>
          </cell>
        </row>
        <row r="1376">
          <cell r="A1376" t="str">
            <v>M950</v>
          </cell>
          <cell r="B1376" t="str">
            <v>Coroa de diamante linha NX</v>
          </cell>
          <cell r="C1376" t="str">
            <v>un</v>
          </cell>
          <cell r="D1376">
            <v>1</v>
          </cell>
          <cell r="E1376" t="str">
            <v>un</v>
          </cell>
        </row>
        <row r="1377">
          <cell r="A1377" t="str">
            <v>M951</v>
          </cell>
          <cell r="B1377" t="str">
            <v>Calibrador de diamante linha NX</v>
          </cell>
          <cell r="C1377" t="str">
            <v>un</v>
          </cell>
          <cell r="D1377">
            <v>1</v>
          </cell>
          <cell r="E1377" t="str">
            <v>un</v>
          </cell>
        </row>
        <row r="1378">
          <cell r="A1378" t="str">
            <v>M952</v>
          </cell>
          <cell r="B1378" t="str">
            <v>Mola comum linha NX</v>
          </cell>
          <cell r="C1378" t="str">
            <v>un</v>
          </cell>
          <cell r="D1378">
            <v>1</v>
          </cell>
          <cell r="E1378" t="str">
            <v>un</v>
          </cell>
        </row>
        <row r="1379">
          <cell r="A1379" t="str">
            <v>M953</v>
          </cell>
          <cell r="B1379" t="str">
            <v>Barrilete simples linha NX</v>
          </cell>
          <cell r="C1379" t="str">
            <v>un</v>
          </cell>
          <cell r="D1379">
            <v>1</v>
          </cell>
          <cell r="E1379" t="str">
            <v>un</v>
          </cell>
        </row>
        <row r="1380">
          <cell r="A1380" t="str">
            <v>M954</v>
          </cell>
          <cell r="B1380" t="str">
            <v>Haste paredes paraleleas c/ niples</v>
          </cell>
          <cell r="C1380" t="str">
            <v>un</v>
          </cell>
          <cell r="D1380">
            <v>1</v>
          </cell>
          <cell r="E1380" t="str">
            <v>un</v>
          </cell>
        </row>
        <row r="1381">
          <cell r="A1381" t="str">
            <v>M955</v>
          </cell>
          <cell r="B1381" t="str">
            <v>Coroa de widia linha NX</v>
          </cell>
          <cell r="C1381" t="str">
            <v>un</v>
          </cell>
          <cell r="D1381">
            <v>1</v>
          </cell>
          <cell r="E1381" t="str">
            <v>un</v>
          </cell>
        </row>
        <row r="1382">
          <cell r="A1382" t="str">
            <v>M956</v>
          </cell>
          <cell r="B1382" t="str">
            <v>Sapata de widia linha NX</v>
          </cell>
          <cell r="C1382" t="str">
            <v>un</v>
          </cell>
          <cell r="D1382">
            <v>1</v>
          </cell>
          <cell r="E1382" t="str">
            <v>un</v>
          </cell>
        </row>
        <row r="1383">
          <cell r="A1383" t="str">
            <v>M957</v>
          </cell>
          <cell r="B1383" t="str">
            <v>Revestimento c/ conector linha NX</v>
          </cell>
          <cell r="C1383" t="str">
            <v>un</v>
          </cell>
          <cell r="D1383">
            <v>1</v>
          </cell>
          <cell r="E1383" t="str">
            <v>un</v>
          </cell>
        </row>
        <row r="1384">
          <cell r="A1384" t="str">
            <v>M958</v>
          </cell>
          <cell r="B1384" t="str">
            <v>Calibrador de widia simples linh NX</v>
          </cell>
          <cell r="C1384" t="str">
            <v>un</v>
          </cell>
          <cell r="D1384">
            <v>1</v>
          </cell>
          <cell r="E1384" t="str">
            <v>un</v>
          </cell>
        </row>
        <row r="1385">
          <cell r="A1385" t="str">
            <v>M960</v>
          </cell>
          <cell r="B1385" t="str">
            <v>Fio de nylon n. 40</v>
          </cell>
          <cell r="C1385" t="str">
            <v>rl</v>
          </cell>
          <cell r="D1385">
            <v>100</v>
          </cell>
          <cell r="E1385" t="str">
            <v>m</v>
          </cell>
        </row>
        <row r="1386">
          <cell r="A1386" t="str">
            <v>M969</v>
          </cell>
          <cell r="B1386" t="str">
            <v>Película refletiva lentes expostas</v>
          </cell>
          <cell r="C1386" t="str">
            <v>m2</v>
          </cell>
          <cell r="D1386">
            <v>1</v>
          </cell>
          <cell r="E1386" t="str">
            <v>m2</v>
          </cell>
        </row>
        <row r="1387">
          <cell r="A1387" t="str">
            <v>M970</v>
          </cell>
          <cell r="B1387" t="str">
            <v>Película refletiva lentes inclusas</v>
          </cell>
          <cell r="C1387" t="str">
            <v>m2</v>
          </cell>
          <cell r="D1387">
            <v>1</v>
          </cell>
          <cell r="E1387" t="str">
            <v>m2</v>
          </cell>
        </row>
        <row r="1388">
          <cell r="A1388" t="str">
            <v>M971</v>
          </cell>
          <cell r="B1388" t="str">
            <v>Dispositivo anti-ofuscante</v>
          </cell>
          <cell r="C1388" t="str">
            <v>m</v>
          </cell>
          <cell r="D1388">
            <v>1</v>
          </cell>
          <cell r="E1388" t="str">
            <v>m</v>
          </cell>
        </row>
        <row r="1389">
          <cell r="A1389" t="str">
            <v>M972</v>
          </cell>
          <cell r="B1389" t="str">
            <v>Tacha refletiva monodirecional</v>
          </cell>
          <cell r="C1389" t="str">
            <v>un</v>
          </cell>
          <cell r="D1389">
            <v>1</v>
          </cell>
          <cell r="E1389" t="str">
            <v>un</v>
          </cell>
        </row>
        <row r="1390">
          <cell r="A1390" t="str">
            <v>M973</v>
          </cell>
          <cell r="B1390" t="str">
            <v>Tacha refletiva bidirecional</v>
          </cell>
          <cell r="C1390" t="str">
            <v>un</v>
          </cell>
          <cell r="D1390">
            <v>1</v>
          </cell>
          <cell r="E1390" t="str">
            <v>un</v>
          </cell>
        </row>
        <row r="1391">
          <cell r="A1391" t="str">
            <v>M974</v>
          </cell>
          <cell r="B1391" t="str">
            <v>Tachão refletivo monodirecional</v>
          </cell>
          <cell r="C1391" t="str">
            <v>un</v>
          </cell>
          <cell r="D1391">
            <v>1</v>
          </cell>
          <cell r="E1391" t="str">
            <v>un</v>
          </cell>
        </row>
        <row r="1392">
          <cell r="A1392" t="str">
            <v>M975</v>
          </cell>
          <cell r="B1392" t="str">
            <v>Tachão refletivo bidirecional</v>
          </cell>
          <cell r="C1392" t="str">
            <v>un</v>
          </cell>
          <cell r="D1392">
            <v>1</v>
          </cell>
          <cell r="E1392" t="str">
            <v>un</v>
          </cell>
        </row>
        <row r="1393">
          <cell r="A1393" t="str">
            <v>M976</v>
          </cell>
          <cell r="B1393" t="str">
            <v>Baguete limitador de polietileno</v>
          </cell>
          <cell r="C1393" t="str">
            <v>m</v>
          </cell>
          <cell r="D1393">
            <v>1</v>
          </cell>
          <cell r="E1393" t="str">
            <v>m</v>
          </cell>
        </row>
        <row r="1394">
          <cell r="A1394" t="str">
            <v>M977</v>
          </cell>
          <cell r="B1394" t="str">
            <v>Selante asfáltico polimerizado</v>
          </cell>
          <cell r="C1394" t="str">
            <v>l</v>
          </cell>
          <cell r="D1394">
            <v>1</v>
          </cell>
          <cell r="E1394" t="str">
            <v>l</v>
          </cell>
        </row>
        <row r="1395">
          <cell r="A1395" t="str">
            <v>M980</v>
          </cell>
          <cell r="B1395" t="str">
            <v>Indenização de jazida</v>
          </cell>
          <cell r="C1395" t="str">
            <v>m3</v>
          </cell>
          <cell r="D1395">
            <v>1</v>
          </cell>
          <cell r="E1395" t="str">
            <v>m3</v>
          </cell>
        </row>
        <row r="1396">
          <cell r="A1396" t="str">
            <v>M982</v>
          </cell>
          <cell r="B1396" t="str">
            <v>Isopor de 5cm de espessura</v>
          </cell>
          <cell r="C1396" t="str">
            <v>m2</v>
          </cell>
          <cell r="D1396">
            <v>1</v>
          </cell>
          <cell r="E1396" t="str">
            <v>m2</v>
          </cell>
        </row>
        <row r="1397">
          <cell r="A1397" t="str">
            <v>M983</v>
          </cell>
          <cell r="B1397" t="str">
            <v>Disco diam. p/ máq. de disco 6kW</v>
          </cell>
          <cell r="C1397" t="str">
            <v>un</v>
          </cell>
          <cell r="D1397">
            <v>1</v>
          </cell>
          <cell r="E1397" t="str">
            <v>un</v>
          </cell>
        </row>
        <row r="1398">
          <cell r="A1398" t="str">
            <v>M984</v>
          </cell>
          <cell r="B1398" t="str">
            <v>Chumbadores</v>
          </cell>
          <cell r="C1398" t="str">
            <v>pç</v>
          </cell>
          <cell r="D1398">
            <v>0.3</v>
          </cell>
          <cell r="E1398" t="str">
            <v>kg</v>
          </cell>
        </row>
        <row r="1399">
          <cell r="A1399" t="str">
            <v>M985</v>
          </cell>
          <cell r="B1399" t="str">
            <v>Tubo plástico para purgadores</v>
          </cell>
          <cell r="C1399" t="str">
            <v>m</v>
          </cell>
          <cell r="D1399">
            <v>1</v>
          </cell>
          <cell r="E1399" t="str">
            <v>m</v>
          </cell>
        </row>
        <row r="1400">
          <cell r="A1400" t="str">
            <v>M996</v>
          </cell>
          <cell r="B1400" t="str">
            <v>Material Demolido</v>
          </cell>
          <cell r="C1400" t="str">
            <v>t</v>
          </cell>
          <cell r="D1400">
            <v>1</v>
          </cell>
          <cell r="E1400" t="str">
            <v>t</v>
          </cell>
        </row>
        <row r="1401">
          <cell r="A1401" t="str">
            <v>M997</v>
          </cell>
          <cell r="B1401" t="str">
            <v>Material Fresado</v>
          </cell>
          <cell r="C1401" t="str">
            <v>t</v>
          </cell>
          <cell r="D1401">
            <v>1</v>
          </cell>
          <cell r="E1401" t="str">
            <v>t</v>
          </cell>
        </row>
        <row r="1402">
          <cell r="A1402" t="str">
            <v>M998</v>
          </cell>
          <cell r="B1402" t="str">
            <v>Madeira</v>
          </cell>
          <cell r="C1402" t="str">
            <v>t</v>
          </cell>
          <cell r="D1402">
            <v>1</v>
          </cell>
          <cell r="E1402" t="str">
            <v>t</v>
          </cell>
        </row>
        <row r="1403">
          <cell r="A1403" t="str">
            <v>M999</v>
          </cell>
          <cell r="B1403" t="str">
            <v>Material retirado da pista</v>
          </cell>
          <cell r="C1403" t="str">
            <v>t</v>
          </cell>
          <cell r="D1403">
            <v>1</v>
          </cell>
          <cell r="E1403" t="str">
            <v>t</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QUALIDADE"/>
      <sheetName val="CUSTO"/>
      <sheetName val="ATENDIMENTO"/>
      <sheetName val="MORAL"/>
      <sheetName val="SEGURANÇA"/>
      <sheetName val="Q01"/>
      <sheetName val="Q02"/>
      <sheetName val="Q03"/>
      <sheetName val="Q04"/>
      <sheetName val="Q05"/>
      <sheetName val="Q06"/>
      <sheetName val="Q07"/>
      <sheetName val="Q08"/>
      <sheetName val="Q09"/>
      <sheetName val="C01"/>
      <sheetName val="C02"/>
      <sheetName val="C03"/>
      <sheetName val="C04"/>
      <sheetName val="C05"/>
      <sheetName val="A01"/>
      <sheetName val="A02"/>
      <sheetName val="A03"/>
      <sheetName val="A04"/>
      <sheetName val="A05"/>
      <sheetName val="A06"/>
      <sheetName val="M01"/>
      <sheetName val="M02"/>
      <sheetName val="M03"/>
      <sheetName val="M04"/>
      <sheetName val="S01"/>
      <sheetName val="S02"/>
      <sheetName val="S03"/>
      <sheetName val="S04"/>
      <sheetName val="S05"/>
      <sheetName val="S06"/>
      <sheetName val="S07"/>
      <sheetName val="S08"/>
      <sheetName val="S09"/>
      <sheetName val="S10"/>
      <sheetName val="NOTA"/>
      <sheetName val="GEFEN2001"/>
      <sheetName val="#REF"/>
      <sheetName val="Check List"/>
      <sheetName val="ၑ02"/>
      <sheetName val="Q0့"/>
      <sheetName val="Dem_2"/>
      <sheetName val="Resumo EFVM"/>
      <sheetName val="Principal"/>
      <sheetName val="Check Farol"/>
      <sheetName val="DMT MEDIÇÃO"/>
      <sheetName val="COMP_ROLO"/>
      <sheetName val="Consolida Investimento"/>
      <sheetName val="CEARA"/>
      <sheetName val="Ano2001"/>
      <sheetName val="Plan1"/>
      <sheetName val="Check_List"/>
      <sheetName val="app a, 10b"/>
      <sheetName val="Desembolso Financeiro"/>
      <sheetName val="Check_List2"/>
      <sheetName val="Check_Farol2"/>
      <sheetName val="Check_Farol"/>
      <sheetName val="Check_List1"/>
      <sheetName val="Check_Farol1"/>
      <sheetName val="Indicadores"/>
      <sheetName val="Cronograma"/>
      <sheetName val="Plan2 (2)"/>
      <sheetName val="Chek List"/>
      <sheetName val="RATEIMP"/>
      <sheetName val="Empresas"/>
      <sheetName val="reserves&amp;schedule"/>
      <sheetName val="Resumo_EFVM"/>
      <sheetName val="Mem3138"/>
      <sheetName val="InvestmentAnalysis"/>
      <sheetName val="Dados"/>
      <sheetName val="GEFEN2001.xls"/>
      <sheetName val="VALIDAÇÃO"/>
      <sheetName val="PIC"/>
      <sheetName val="QLP"/>
      <sheetName val="Menu"/>
      <sheetName val="Simulador"/>
      <sheetName val="Check_List3"/>
      <sheetName val="Resumo_EFVM1"/>
      <sheetName val="Consolida_Investimento"/>
      <sheetName val="Check_Farol3"/>
      <sheetName val="Plan2_(2)"/>
      <sheetName val="Desembolso_Financeiro"/>
      <sheetName val="FCD"/>
      <sheetName val="Parâmetros Caso Base"/>
      <sheetName val="Plan4"/>
    </sheetNames>
    <definedNames>
      <definedName name="Saída_Clique" sheetId="0"/>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
      <sheetName val="Contrato"/>
      <sheetName val="Dados Entrada"/>
      <sheetName val="Calendário"/>
      <sheetName val="Prod 1S"/>
      <sheetName val="Prod 2S"/>
      <sheetName val="Prod 3S"/>
      <sheetName val="Prod 4S "/>
      <sheetName val="Resumo Produção"/>
      <sheetName val="Tapa Buraco"/>
      <sheetName val="Correção de Defeito Demol Mec"/>
      <sheetName val="QUÍMICAS"/>
      <sheetName val="Correção de Defeito"/>
      <sheetName val="Roç Area Gramada "/>
      <sheetName val="Roç Manual "/>
      <sheetName val="Recomp Guarda Corpo"/>
      <sheetName val="Subst. Balizador"/>
      <sheetName val="Concreto-Forma-Brita-Aço"/>
      <sheetName val="Mat e Equip"/>
      <sheetName val="Hora Homem"/>
      <sheetName val="Chapa e Adesivo"/>
      <sheetName val="Caibros Castalhos"/>
      <sheetName val="Pintura Placa"/>
      <sheetName val="Placa Nova"/>
      <sheetName val="Limpeza Placa"/>
      <sheetName val="Recomp Placa"/>
      <sheetName val="Limpeza Bueiro"/>
      <sheetName val="Desb Bueiro"/>
      <sheetName val="Limpeza vala dren"/>
      <sheetName val="Escav Manual vala dren"/>
      <sheetName val="Escav Mec vala dren"/>
      <sheetName val="Limpeza Descida d'água"/>
      <sheetName val="Limp Sar MF"/>
      <sheetName val="Cap Manual"/>
      <sheetName val="Rem Mecaniz Barreira"/>
      <sheetName val="Rem Manual Barreira"/>
      <sheetName val="Enrocam Pedra Jogada"/>
      <sheetName val="Limpeza Ponte"/>
      <sheetName val="Caiação"/>
      <sheetName val="Demol Pav"/>
      <sheetName val="Sarjeta"/>
      <sheetName val="Sarjeta Geral "/>
      <sheetName val="Dados_Entrada"/>
      <sheetName val="Prod_1S"/>
      <sheetName val="Prod_2S"/>
      <sheetName val="Prod_3S"/>
      <sheetName val="Prod_4S_"/>
      <sheetName val="Resumo_Produção"/>
      <sheetName val="Tapa_Buraco"/>
      <sheetName val="Correção_de_Defeito_Demol_Mec"/>
      <sheetName val="Correção_de_Defeito"/>
      <sheetName val="Roç_Area_Gramada_"/>
      <sheetName val="Roç_Manual_"/>
      <sheetName val="Recomp_Guarda_Corpo"/>
      <sheetName val="Subst__Balizador"/>
      <sheetName val="Mat_e_Equip"/>
      <sheetName val="Hora_Homem"/>
      <sheetName val="Chapa_e_Adesivo"/>
      <sheetName val="Caibros_Castalhos"/>
      <sheetName val="Pintura_Placa"/>
      <sheetName val="Placa_Nova"/>
      <sheetName val="Limpeza_Placa"/>
      <sheetName val="Recomp_Placa"/>
      <sheetName val="Limpeza_Bueiro"/>
      <sheetName val="Desb_Bueiro"/>
      <sheetName val="Limpeza_vala_dren"/>
      <sheetName val="Escav_Manual_vala_dren"/>
      <sheetName val="Escav_Mec_vala_dren"/>
      <sheetName val="Limpeza_Descida_d'água"/>
      <sheetName val="Limp_Sar_MF"/>
      <sheetName val="Cap_Manual"/>
      <sheetName val="Rem_Mecaniz_Barreira"/>
      <sheetName val="Rem_Manual_Barreira"/>
      <sheetName val="Enrocam_Pedra_Jogada"/>
      <sheetName val="Limpeza_Ponte"/>
      <sheetName val="Demol_Pav"/>
      <sheetName val="Sarjeta_Geral_"/>
      <sheetName val="Dados_Entrada1"/>
      <sheetName val="Prod_1S1"/>
      <sheetName val="Prod_2S1"/>
      <sheetName val="Prod_3S1"/>
      <sheetName val="Prod_4S_1"/>
      <sheetName val="Resumo_Produção1"/>
      <sheetName val="Tapa_Buraco1"/>
      <sheetName val="Correção_de_Defeito_Demol_Mec1"/>
      <sheetName val="Correção_de_Defeito1"/>
      <sheetName val="Roç_Area_Gramada_1"/>
      <sheetName val="Roç_Manual_1"/>
      <sheetName val="Recomp_Guarda_Corpo1"/>
      <sheetName val="Subst__Balizador1"/>
      <sheetName val="Mat_e_Equip1"/>
      <sheetName val="Hora_Homem1"/>
      <sheetName val="Chapa_e_Adesivo1"/>
      <sheetName val="Caibros_Castalhos1"/>
      <sheetName val="Pintura_Placa1"/>
      <sheetName val="Placa_Nova1"/>
      <sheetName val="Limpeza_Placa1"/>
      <sheetName val="Recomp_Placa1"/>
      <sheetName val="Limpeza_Bueiro1"/>
      <sheetName val="Desb_Bueiro1"/>
      <sheetName val="Limpeza_vala_dren1"/>
      <sheetName val="Escav_Manual_vala_dren1"/>
      <sheetName val="Escav_Mec_vala_dren1"/>
      <sheetName val="Limpeza_Descida_d'água1"/>
      <sheetName val="Limp_Sar_MF1"/>
      <sheetName val="Cap_Manual1"/>
      <sheetName val="Rem_Mecaniz_Barreira1"/>
      <sheetName val="Rem_Manual_Barreira1"/>
      <sheetName val="Enrocam_Pedra_Jogada1"/>
      <sheetName val="Limpeza_Ponte1"/>
      <sheetName val="Demol_Pav1"/>
      <sheetName val="Sarjeta_Geral_1"/>
      <sheetName val="SERVIÇOS"/>
      <sheetName val="CONS_CORR"/>
      <sheetName val="eq"/>
      <sheetName val="mo"/>
      <sheetName val="comp_completa"/>
      <sheetName val="Mão de Obra"/>
    </sheetNames>
    <sheetDataSet>
      <sheetData sheetId="0" refreshError="1"/>
      <sheetData sheetId="1" refreshError="1"/>
      <sheetData sheetId="2" refreshError="1"/>
      <sheetData sheetId="3">
        <row r="6">
          <cell r="A6">
            <v>39083</v>
          </cell>
          <cell r="I6">
            <v>39114</v>
          </cell>
          <cell r="Q6">
            <v>39142</v>
          </cell>
        </row>
        <row r="15">
          <cell r="A15">
            <v>39173</v>
          </cell>
          <cell r="I15">
            <v>39203</v>
          </cell>
          <cell r="Q15">
            <v>39234</v>
          </cell>
        </row>
        <row r="24">
          <cell r="A24">
            <v>39264</v>
          </cell>
          <cell r="I24">
            <v>39295</v>
          </cell>
          <cell r="Q24">
            <v>39326</v>
          </cell>
        </row>
        <row r="33">
          <cell r="A33">
            <v>39356</v>
          </cell>
          <cell r="I33">
            <v>39387</v>
          </cell>
          <cell r="Q33">
            <v>39417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refreshError="1"/>
      <sheetData sheetId="114" refreshError="1"/>
      <sheetData sheetId="115" refreshError="1"/>
      <sheetData sheetId="116" refreshError="1"/>
      <sheetData sheetId="117"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
      <sheetName val=" Dren."/>
      <sheetName val="Transporte "/>
      <sheetName val="Plan1"/>
      <sheetName val="Plan2"/>
      <sheetName val=""/>
      <sheetName val="aterro"/>
      <sheetName val="tsd"/>
      <sheetName val="CUSTO HORÁRIO"/>
      <sheetName val="Mão de obra"/>
      <sheetName val="Material"/>
      <sheetName val="Mat Asf"/>
      <sheetName val="DMT MEDIÇÃO"/>
      <sheetName val="RESUMO_DVOP"/>
      <sheetName val="Cabeçalho"/>
      <sheetName val="DADOS"/>
      <sheetName val="mat"/>
      <sheetName val="61M-CBMI"/>
      <sheetName val="insumos básicos"/>
      <sheetName val="RESUMO-DVOP"/>
      <sheetName val="quadro 04 - planilhas preços"/>
      <sheetName val="Imprimação"/>
      <sheetName val="DMT"/>
      <sheetName val="SUBCONTRATOS"/>
      <sheetName val="RELATÓRIO"/>
      <sheetName val="RESUMO-Medição"/>
      <sheetName val="rel-19ª med."/>
      <sheetName val="1.6"/>
      <sheetName val="mem da 22ª"/>
    </sheetNames>
    <sheetDataSet>
      <sheetData sheetId="0" refreshError="1">
        <row r="3">
          <cell r="B3" t="str">
            <v>Atividades Auxiliares ou Básica</v>
          </cell>
          <cell r="F3" t="str">
            <v>Und</v>
          </cell>
        </row>
        <row r="4">
          <cell r="A4" t="str">
            <v>1 A 00 001 00</v>
          </cell>
          <cell r="B4" t="str">
            <v>Transporte local c/ basc. 5m3 rodov. não pav.</v>
          </cell>
          <cell r="E4" t="str">
            <v>tkm</v>
          </cell>
          <cell r="F4" t="str">
            <v>excluído</v>
          </cell>
        </row>
        <row r="5">
          <cell r="A5" t="str">
            <v>1 A 00 001 05</v>
          </cell>
          <cell r="B5" t="str">
            <v>Transp. local c/ basc. 10m3 rodov. não pav (const)</v>
          </cell>
          <cell r="E5" t="str">
            <v>tkm</v>
          </cell>
          <cell r="F5">
            <v>0.35</v>
          </cell>
        </row>
        <row r="6">
          <cell r="A6" t="str">
            <v>1 A 00 001 06</v>
          </cell>
          <cell r="B6" t="str">
            <v>Transp. local c/ basc. 10m3 rodov. não pav (consv)</v>
          </cell>
          <cell r="E6" t="str">
            <v>tkm</v>
          </cell>
          <cell r="F6">
            <v>0.42</v>
          </cell>
        </row>
        <row r="7">
          <cell r="A7" t="str">
            <v>1 A 00 001 07</v>
          </cell>
          <cell r="B7" t="str">
            <v>Transp. local c/ basc. 10m3 rodov. não pav (restr)</v>
          </cell>
          <cell r="E7" t="str">
            <v>tkm</v>
          </cell>
          <cell r="F7">
            <v>0.41</v>
          </cell>
        </row>
        <row r="8">
          <cell r="A8" t="str">
            <v>1 A 00 001 08</v>
          </cell>
          <cell r="B8" t="str">
            <v>Transporte local c/ basc. p/ rocha rodov. não pav.</v>
          </cell>
          <cell r="E8" t="str">
            <v>tkm</v>
          </cell>
          <cell r="F8">
            <v>0.49</v>
          </cell>
        </row>
        <row r="9">
          <cell r="A9" t="str">
            <v>1 A 00 001 40</v>
          </cell>
          <cell r="B9" t="str">
            <v>Transp. local c/ carroceria 15 t rodov. não pav.</v>
          </cell>
          <cell r="E9" t="str">
            <v>tkm</v>
          </cell>
          <cell r="F9">
            <v>0.45</v>
          </cell>
        </row>
        <row r="10">
          <cell r="A10" t="str">
            <v>1 A 00 001 41</v>
          </cell>
          <cell r="B10" t="str">
            <v>Transporte local c/ carroceria 4t rodov. não pav.</v>
          </cell>
          <cell r="E10" t="str">
            <v>tkm</v>
          </cell>
          <cell r="F10">
            <v>0.57999999999999996</v>
          </cell>
        </row>
        <row r="11">
          <cell r="A11" t="str">
            <v>1 A 00 001 50</v>
          </cell>
          <cell r="B11" t="str">
            <v>Transporte local c/ betoneira rodov. não pav.</v>
          </cell>
          <cell r="E11" t="str">
            <v>tkm</v>
          </cell>
          <cell r="F11">
            <v>0.54</v>
          </cell>
        </row>
        <row r="12">
          <cell r="A12" t="str">
            <v>1 A 00 001 60</v>
          </cell>
          <cell r="B12" t="str">
            <v>Transp. local c/ carroc. c/ guind. rodov. não pav.</v>
          </cell>
          <cell r="E12" t="str">
            <v>tkm</v>
          </cell>
          <cell r="F12">
            <v>0.61</v>
          </cell>
        </row>
        <row r="13">
          <cell r="A13" t="str">
            <v>1 A 00 001 90</v>
          </cell>
          <cell r="B13" t="str">
            <v>Transporte comercial c/ carroc. rodov. não pav.</v>
          </cell>
          <cell r="E13" t="str">
            <v>tkm</v>
          </cell>
          <cell r="F13">
            <v>0.27</v>
          </cell>
        </row>
        <row r="14">
          <cell r="A14" t="str">
            <v>1 A 00 002 00</v>
          </cell>
          <cell r="B14" t="str">
            <v>Transporte local c/ basc. 5m3 rodov. pav.</v>
          </cell>
          <cell r="E14" t="str">
            <v>tkm</v>
          </cell>
          <cell r="F14">
            <v>0.32</v>
          </cell>
        </row>
        <row r="15">
          <cell r="A15" t="str">
            <v>1 A 00 002 03</v>
          </cell>
          <cell r="B15" t="str">
            <v>Transp. local material para remendos</v>
          </cell>
          <cell r="E15" t="str">
            <v>tkm</v>
          </cell>
          <cell r="F15">
            <v>0.66</v>
          </cell>
        </row>
        <row r="16">
          <cell r="A16" t="str">
            <v>1 A 00 002 05</v>
          </cell>
          <cell r="B16" t="str">
            <v>Transp. local c/ basc. 10m3 rodov. pav. (const)</v>
          </cell>
          <cell r="E16" t="str">
            <v>tkm</v>
          </cell>
          <cell r="F16">
            <v>0.27</v>
          </cell>
        </row>
        <row r="17">
          <cell r="A17" t="str">
            <v>1 A 00 002 06</v>
          </cell>
          <cell r="B17" t="str">
            <v>Transp. local c/ basc. 10m3 rodov. pav. (consv)</v>
          </cell>
          <cell r="E17" t="str">
            <v>tkm</v>
          </cell>
          <cell r="F17">
            <v>0.32</v>
          </cell>
        </row>
        <row r="18">
          <cell r="A18" t="str">
            <v>1 A 00 002 07</v>
          </cell>
          <cell r="B18" t="str">
            <v>Transp. local c/ basc. 10m3 rodov. pav. (restr)</v>
          </cell>
          <cell r="E18" t="str">
            <v>tkm</v>
          </cell>
          <cell r="F18">
            <v>0.31</v>
          </cell>
        </row>
        <row r="19">
          <cell r="A19" t="str">
            <v>1 A 00 002 08</v>
          </cell>
          <cell r="B19" t="str">
            <v>Transporte local c/ basc. p/ rocha rodov. pav.</v>
          </cell>
          <cell r="E19" t="str">
            <v>tkm</v>
          </cell>
          <cell r="F19">
            <v>0.37</v>
          </cell>
        </row>
        <row r="20">
          <cell r="A20" t="str">
            <v>1 A 00 002 40</v>
          </cell>
          <cell r="B20" t="str">
            <v>Transporte local c/ carroceria 15 t rodov. pav.</v>
          </cell>
          <cell r="E20" t="str">
            <v>tkm</v>
          </cell>
          <cell r="F20">
            <v>0.34</v>
          </cell>
        </row>
        <row r="21">
          <cell r="A21" t="str">
            <v>1 A 00 002 41</v>
          </cell>
          <cell r="B21" t="str">
            <v>Transporte local c/ carroceria 4t rodov. pav.</v>
          </cell>
          <cell r="E21" t="str">
            <v>tkm</v>
          </cell>
          <cell r="F21">
            <v>0.45</v>
          </cell>
        </row>
        <row r="22">
          <cell r="A22" t="str">
            <v>1 A 00 002 50</v>
          </cell>
          <cell r="B22" t="str">
            <v>Transporte local c/ betoneira rodov. pav.</v>
          </cell>
          <cell r="E22" t="str">
            <v>tkm</v>
          </cell>
          <cell r="F22">
            <v>0.4</v>
          </cell>
        </row>
        <row r="23">
          <cell r="A23" t="str">
            <v>1 A 00 002 60</v>
          </cell>
          <cell r="B23" t="str">
            <v>Transp. local c/ carroceria c/ guind. rodov. pav.</v>
          </cell>
          <cell r="E23" t="str">
            <v>tkm</v>
          </cell>
          <cell r="F23">
            <v>0.55000000000000004</v>
          </cell>
        </row>
        <row r="24">
          <cell r="A24" t="str">
            <v>1 A 00 002 90</v>
          </cell>
          <cell r="B24" t="str">
            <v>Transporte comercial c/ carroceria rodov. pav.</v>
          </cell>
          <cell r="E24" t="str">
            <v>tkm</v>
          </cell>
          <cell r="F24">
            <v>0.18</v>
          </cell>
        </row>
        <row r="25">
          <cell r="A25" t="str">
            <v>1 A 00 102 00</v>
          </cell>
          <cell r="B25" t="str">
            <v>Transporte local de material betuminoso</v>
          </cell>
          <cell r="E25" t="str">
            <v>tkm</v>
          </cell>
          <cell r="F25">
            <v>0.73</v>
          </cell>
        </row>
        <row r="26">
          <cell r="A26" t="str">
            <v>1 A 00 112 90</v>
          </cell>
          <cell r="B26" t="str">
            <v>Transporte comercial material betuminoso a quente</v>
          </cell>
          <cell r="E26" t="str">
            <v>tkm</v>
          </cell>
          <cell r="F26">
            <v>0</v>
          </cell>
        </row>
        <row r="27">
          <cell r="A27" t="str">
            <v>1 A 00 112 91</v>
          </cell>
          <cell r="B27" t="str">
            <v>Transporte comercial material betuminoso a frio</v>
          </cell>
          <cell r="E27" t="str">
            <v>tkm</v>
          </cell>
          <cell r="F27">
            <v>0</v>
          </cell>
        </row>
        <row r="28">
          <cell r="A28" t="str">
            <v>1 A 00 201 70</v>
          </cell>
          <cell r="B28" t="str">
            <v>Transp. local água c/ cam. tanque rodov. não pav.</v>
          </cell>
          <cell r="E28" t="str">
            <v>tkm</v>
          </cell>
          <cell r="F28">
            <v>0.5</v>
          </cell>
        </row>
        <row r="29">
          <cell r="A29" t="str">
            <v>1 A 00 202 70</v>
          </cell>
          <cell r="B29" t="str">
            <v>Transp. local de água c/ cam. tanque rodov. pav.</v>
          </cell>
          <cell r="E29" t="str">
            <v>tkm</v>
          </cell>
          <cell r="F29">
            <v>0.37</v>
          </cell>
        </row>
        <row r="30">
          <cell r="A30" t="str">
            <v>1 A 00 301 00</v>
          </cell>
          <cell r="B30" t="str">
            <v>Fornecimento de Aço CA-25</v>
          </cell>
          <cell r="E30" t="str">
            <v>kg</v>
          </cell>
          <cell r="F30">
            <v>2.12</v>
          </cell>
        </row>
        <row r="31">
          <cell r="A31" t="str">
            <v>1 A 00 302 00</v>
          </cell>
          <cell r="B31" t="str">
            <v>Fornecimento de Aço CA-50</v>
          </cell>
          <cell r="E31" t="str">
            <v>kg</v>
          </cell>
          <cell r="F31">
            <v>2.09</v>
          </cell>
        </row>
        <row r="32">
          <cell r="A32" t="str">
            <v>1 A 00 303 00</v>
          </cell>
          <cell r="B32" t="str">
            <v>Fornecimento de Aço CA-60</v>
          </cell>
          <cell r="E32" t="str">
            <v>kg</v>
          </cell>
          <cell r="F32">
            <v>2.2599999999999998</v>
          </cell>
        </row>
        <row r="33">
          <cell r="A33" t="str">
            <v>1 A 00 717 00</v>
          </cell>
          <cell r="B33" t="str">
            <v>Brita Comercial</v>
          </cell>
          <cell r="E33" t="str">
            <v>m3</v>
          </cell>
          <cell r="F33">
            <v>20</v>
          </cell>
        </row>
        <row r="34">
          <cell r="A34" t="str">
            <v>1 A 00 961 00</v>
          </cell>
          <cell r="B34" t="str">
            <v>Peças de Desgaste do Britador 30m3/h</v>
          </cell>
          <cell r="E34" t="str">
            <v>cjh</v>
          </cell>
          <cell r="F34">
            <v>23.36</v>
          </cell>
        </row>
        <row r="35">
          <cell r="A35" t="str">
            <v>1 A 00 962 00</v>
          </cell>
          <cell r="B35" t="str">
            <v>Peças de Desgaste do Britador 9 a 20m3/h</v>
          </cell>
          <cell r="E35" t="str">
            <v>cjh</v>
          </cell>
          <cell r="F35">
            <v>13.31</v>
          </cell>
        </row>
        <row r="36">
          <cell r="A36" t="str">
            <v>1 A 00 963 00</v>
          </cell>
          <cell r="B36" t="str">
            <v>Peças de Desgaste do Britador 80m3/h</v>
          </cell>
          <cell r="E36" t="str">
            <v>cjh</v>
          </cell>
          <cell r="F36">
            <v>61.37</v>
          </cell>
        </row>
        <row r="37">
          <cell r="A37" t="str">
            <v>1 A 00 964 00</v>
          </cell>
          <cell r="B37" t="str">
            <v>Peças de desgaste britador prod. de rachão</v>
          </cell>
          <cell r="E37" t="str">
            <v>cjh</v>
          </cell>
          <cell r="F37">
            <v>18.07</v>
          </cell>
        </row>
        <row r="38">
          <cell r="A38" t="str">
            <v>1 A 01 100 01</v>
          </cell>
          <cell r="B38" t="str">
            <v>Limpeza camada vegetal em jazida (const e restr.)</v>
          </cell>
          <cell r="E38" t="str">
            <v>m2</v>
          </cell>
          <cell r="F38">
            <v>0.23</v>
          </cell>
        </row>
        <row r="39">
          <cell r="A39" t="str">
            <v>1 A 01 100 02</v>
          </cell>
          <cell r="B39" t="str">
            <v>Limpeza de camada vegetal em jazida (consv)</v>
          </cell>
          <cell r="E39" t="str">
            <v>m2</v>
          </cell>
          <cell r="F39">
            <v>0.48</v>
          </cell>
        </row>
        <row r="40">
          <cell r="A40" t="str">
            <v>1 A 01 105 01</v>
          </cell>
          <cell r="B40" t="str">
            <v>Expurgo de jazida (const e restr)</v>
          </cell>
          <cell r="E40" t="str">
            <v>m3</v>
          </cell>
          <cell r="F40">
            <v>1.22</v>
          </cell>
        </row>
        <row r="41">
          <cell r="A41" t="str">
            <v>1 A 01 105 02</v>
          </cell>
          <cell r="B41" t="str">
            <v>Expurgo de jazida (consv)</v>
          </cell>
          <cell r="E41" t="str">
            <v>m3</v>
          </cell>
          <cell r="F41">
            <v>2.62</v>
          </cell>
        </row>
        <row r="42">
          <cell r="A42" t="str">
            <v>1 A 01 111 00</v>
          </cell>
          <cell r="B42" t="str">
            <v>Material de base (consv)</v>
          </cell>
          <cell r="E42" t="str">
            <v>m3</v>
          </cell>
          <cell r="F42">
            <v>0</v>
          </cell>
        </row>
        <row r="43">
          <cell r="A43" t="str">
            <v>1 A 01 111 01</v>
          </cell>
          <cell r="B43" t="str">
            <v>Esc. e carga material de jazida (consv)</v>
          </cell>
          <cell r="E43" t="str">
            <v>m3</v>
          </cell>
          <cell r="F43">
            <v>5.13</v>
          </cell>
        </row>
        <row r="44">
          <cell r="A44" t="str">
            <v>1 A 01 120 01</v>
          </cell>
          <cell r="B44" t="str">
            <v>Escav. e carga de mater. de jazida(const e restr)</v>
          </cell>
          <cell r="E44" t="str">
            <v>m3</v>
          </cell>
          <cell r="F44">
            <v>2.83</v>
          </cell>
        </row>
        <row r="45">
          <cell r="A45" t="str">
            <v>1 A 01 150 01</v>
          </cell>
          <cell r="B45" t="str">
            <v>Rocha p/ britagem c/ perfur. sobre esteira</v>
          </cell>
          <cell r="E45" t="str">
            <v>m3</v>
          </cell>
          <cell r="F45">
            <v>17.23</v>
          </cell>
        </row>
        <row r="46">
          <cell r="A46" t="str">
            <v>1 A 01 150 02</v>
          </cell>
          <cell r="B46" t="str">
            <v>Rocha p/ britagem com perfuratriz manual</v>
          </cell>
          <cell r="E46" t="str">
            <v>m3</v>
          </cell>
          <cell r="F46">
            <v>19.3</v>
          </cell>
        </row>
        <row r="47">
          <cell r="A47" t="str">
            <v>1 A 01 155 01</v>
          </cell>
          <cell r="B47" t="str">
            <v>Rachão e pedra-de-mão produzidos-(const e rest)</v>
          </cell>
          <cell r="E47" t="str">
            <v>m3</v>
          </cell>
          <cell r="F47">
            <v>13.77</v>
          </cell>
        </row>
        <row r="48">
          <cell r="A48" t="str">
            <v>1 A 01 170 01</v>
          </cell>
          <cell r="B48" t="str">
            <v>Areia extraída com equipamento tipo "drag-line"</v>
          </cell>
          <cell r="E48" t="str">
            <v>m3</v>
          </cell>
          <cell r="F48">
            <v>4.51</v>
          </cell>
        </row>
        <row r="49">
          <cell r="A49" t="str">
            <v>1 A 01 170 02</v>
          </cell>
          <cell r="B49" t="str">
            <v>Areia extraída com trator e carregadeira</v>
          </cell>
          <cell r="E49" t="str">
            <v>m3</v>
          </cell>
          <cell r="F49">
            <v>3.72</v>
          </cell>
        </row>
        <row r="50">
          <cell r="A50" t="str">
            <v>1 A 01 170 03</v>
          </cell>
          <cell r="B50" t="str">
            <v>Areia extraída com draga de sucção (tipo bomba)</v>
          </cell>
          <cell r="E50" t="str">
            <v>m3</v>
          </cell>
          <cell r="F50">
            <v>10.49</v>
          </cell>
        </row>
        <row r="51">
          <cell r="A51" t="str">
            <v>1 A 01 200 01</v>
          </cell>
          <cell r="B51" t="str">
            <v>Brita produzida em central de britagem de 80 m3/h</v>
          </cell>
          <cell r="E51" t="str">
            <v>m3</v>
          </cell>
          <cell r="F51">
            <v>16.3</v>
          </cell>
        </row>
        <row r="52">
          <cell r="A52" t="str">
            <v>1 A 01 200 02</v>
          </cell>
          <cell r="B52" t="str">
            <v>Brita produzida em central de britagem de 30 m3/h</v>
          </cell>
          <cell r="E52" t="str">
            <v>m3</v>
          </cell>
          <cell r="F52">
            <v>21.32</v>
          </cell>
        </row>
        <row r="53">
          <cell r="A53" t="str">
            <v>1 A 01 200 04</v>
          </cell>
          <cell r="B53" t="str">
            <v>Pedra de mão produzida manualmente (consv)</v>
          </cell>
          <cell r="E53" t="str">
            <v>m3</v>
          </cell>
          <cell r="F53">
            <v>24.22</v>
          </cell>
        </row>
        <row r="54">
          <cell r="A54" t="str">
            <v>1 A 01 390 02</v>
          </cell>
          <cell r="B54" t="str">
            <v>Usinagem de CBUQ (capa de rolamento)</v>
          </cell>
          <cell r="E54" t="str">
            <v>t</v>
          </cell>
          <cell r="F54">
            <v>21.02</v>
          </cell>
        </row>
        <row r="55">
          <cell r="A55" t="str">
            <v>1 A 01 390 03</v>
          </cell>
          <cell r="B55" t="str">
            <v>Usinagem de CBUQ (binder)</v>
          </cell>
          <cell r="E55" t="str">
            <v>t</v>
          </cell>
          <cell r="F55">
            <v>20.61</v>
          </cell>
        </row>
        <row r="56">
          <cell r="A56" t="str">
            <v>1 A 01 391 02</v>
          </cell>
          <cell r="B56" t="str">
            <v>Usinagem de areia-asfalto</v>
          </cell>
          <cell r="E56" t="str">
            <v>t</v>
          </cell>
          <cell r="F56">
            <v>23.73</v>
          </cell>
        </row>
        <row r="57">
          <cell r="A57" t="str">
            <v>1 A 01 395 01</v>
          </cell>
          <cell r="B57" t="str">
            <v>Usinagem de brita graduada</v>
          </cell>
          <cell r="E57" t="str">
            <v>m3</v>
          </cell>
          <cell r="F57">
            <v>28.11</v>
          </cell>
        </row>
        <row r="58">
          <cell r="A58" t="str">
            <v>1 A 01 395 02</v>
          </cell>
          <cell r="B58" t="str">
            <v>Usinagem de solo-brita</v>
          </cell>
          <cell r="E58" t="str">
            <v>m3</v>
          </cell>
          <cell r="F58">
            <v>15.54</v>
          </cell>
        </row>
        <row r="59">
          <cell r="A59" t="str">
            <v>1 A 01 396 01</v>
          </cell>
          <cell r="B59" t="str">
            <v>Usinagem de solo-cimento</v>
          </cell>
          <cell r="E59" t="str">
            <v>m3</v>
          </cell>
          <cell r="F59">
            <v>74.66</v>
          </cell>
        </row>
        <row r="60">
          <cell r="A60" t="str">
            <v>1 A 01 396 02</v>
          </cell>
          <cell r="B60" t="str">
            <v>Usinagem de solo melhorado com cimento.</v>
          </cell>
          <cell r="E60" t="str">
            <v>m3</v>
          </cell>
          <cell r="F60">
            <v>40.020000000000003</v>
          </cell>
        </row>
        <row r="61">
          <cell r="A61" t="str">
            <v>1 A 01 397 02</v>
          </cell>
          <cell r="B61" t="str">
            <v>Usinagem de P.M.F.</v>
          </cell>
          <cell r="E61" t="str">
            <v>m3</v>
          </cell>
          <cell r="F61">
            <v>27.83</v>
          </cell>
        </row>
        <row r="62">
          <cell r="A62" t="str">
            <v>1 A 01 398 02</v>
          </cell>
          <cell r="B62" t="str">
            <v>Usinagem de CBUQ p/ reciclagem em usina fixa.</v>
          </cell>
          <cell r="E62" t="str">
            <v>t</v>
          </cell>
          <cell r="F62">
            <v>17.48</v>
          </cell>
        </row>
        <row r="63">
          <cell r="A63" t="str">
            <v>1 A 01 401 01</v>
          </cell>
          <cell r="B63" t="str">
            <v>Fôrma comum de madeira</v>
          </cell>
          <cell r="E63" t="str">
            <v>m2</v>
          </cell>
          <cell r="F63">
            <v>23.01</v>
          </cell>
        </row>
        <row r="64">
          <cell r="A64" t="str">
            <v>1 A 01 402 01</v>
          </cell>
          <cell r="B64" t="str">
            <v>Fôrma de placa compensada resinada</v>
          </cell>
          <cell r="E64" t="str">
            <v>m2</v>
          </cell>
          <cell r="F64">
            <v>18.27</v>
          </cell>
        </row>
        <row r="65">
          <cell r="A65" t="str">
            <v>1 A 01 403 01</v>
          </cell>
          <cell r="B65" t="str">
            <v>Fôrma de placa compensada plastificada</v>
          </cell>
          <cell r="E65" t="str">
            <v>m2</v>
          </cell>
          <cell r="F65">
            <v>20.22</v>
          </cell>
        </row>
        <row r="66">
          <cell r="A66" t="str">
            <v>1 A 01 404 01</v>
          </cell>
          <cell r="B66" t="str">
            <v>Fôrma para tubulão</v>
          </cell>
          <cell r="E66" t="str">
            <v>m2</v>
          </cell>
          <cell r="F66">
            <v>12.33</v>
          </cell>
        </row>
        <row r="67">
          <cell r="A67" t="str">
            <v>1 A 01 407 01</v>
          </cell>
          <cell r="B67" t="str">
            <v>Confecção e lançam. de concreto magro em betoneira</v>
          </cell>
          <cell r="E67" t="str">
            <v>m3</v>
          </cell>
          <cell r="F67">
            <v>134.68</v>
          </cell>
        </row>
        <row r="68">
          <cell r="A68" t="str">
            <v>1 A 01 408 01</v>
          </cell>
          <cell r="B68" t="str">
            <v>Concreto fck=8MPa contr raz uso geral conf e lanç</v>
          </cell>
          <cell r="E68" t="str">
            <v>m3</v>
          </cell>
          <cell r="F68">
            <v>160.74</v>
          </cell>
        </row>
        <row r="69">
          <cell r="A69" t="str">
            <v>1 A 01 410 01</v>
          </cell>
          <cell r="B69" t="str">
            <v>Concreto fck=10MPa contr raz uso geral conf e lanç</v>
          </cell>
          <cell r="E69" t="str">
            <v>m3</v>
          </cell>
          <cell r="F69">
            <v>169.68</v>
          </cell>
        </row>
        <row r="70">
          <cell r="A70" t="str">
            <v>1 A 01 412 01</v>
          </cell>
          <cell r="B70" t="str">
            <v>Concreto fck=12MPa contr raz uso geral conf e lanç</v>
          </cell>
          <cell r="E70" t="str">
            <v>m3</v>
          </cell>
          <cell r="F70">
            <v>179.02</v>
          </cell>
        </row>
        <row r="71">
          <cell r="A71" t="str">
            <v>1 A 01 415 01</v>
          </cell>
          <cell r="B71" t="str">
            <v>Concr estr fck=15MPa contr raz uso ger conf e lanç</v>
          </cell>
          <cell r="E71" t="str">
            <v>m3</v>
          </cell>
          <cell r="F71">
            <v>189.13</v>
          </cell>
        </row>
        <row r="72">
          <cell r="A72" t="str">
            <v>1 A 01 418 01</v>
          </cell>
          <cell r="B72" t="str">
            <v>Concr estr fck=18MPa contr raz uso ger conf e lanç</v>
          </cell>
          <cell r="E72" t="str">
            <v>m3</v>
          </cell>
          <cell r="F72">
            <v>198.85</v>
          </cell>
        </row>
        <row r="73">
          <cell r="A73" t="str">
            <v>1 A 01 422 01</v>
          </cell>
          <cell r="B73" t="str">
            <v>Concr estr fck=22MPa contr raz uso ger conf e lanç</v>
          </cell>
          <cell r="E73" t="str">
            <v>m3</v>
          </cell>
          <cell r="F73">
            <v>216.35</v>
          </cell>
        </row>
        <row r="74">
          <cell r="A74" t="str">
            <v>1 A 01 423 00</v>
          </cell>
          <cell r="B74" t="str">
            <v>Concreto fck=18MPa para pré-moldados (tubos)</v>
          </cell>
          <cell r="E74" t="str">
            <v>m3</v>
          </cell>
          <cell r="F74">
            <v>192.05</v>
          </cell>
        </row>
        <row r="75">
          <cell r="A75" t="str">
            <v>1 A 01 424 00</v>
          </cell>
          <cell r="B75" t="str">
            <v>Concreto poroso para pré-moldados (tubos)</v>
          </cell>
          <cell r="E75" t="str">
            <v>m3</v>
          </cell>
          <cell r="F75">
            <v>195.59</v>
          </cell>
        </row>
        <row r="76">
          <cell r="A76" t="str">
            <v>1 A 01 450 01</v>
          </cell>
          <cell r="B76" t="str">
            <v>Escoramento de bueiros celulares</v>
          </cell>
          <cell r="E76" t="str">
            <v>m3</v>
          </cell>
          <cell r="F76">
            <v>22.81</v>
          </cell>
        </row>
        <row r="77">
          <cell r="A77" t="str">
            <v>1 A 01 512 10</v>
          </cell>
          <cell r="B77" t="str">
            <v>Concreto ciclópico fck=12 MPa</v>
          </cell>
          <cell r="E77" t="str">
            <v>m3</v>
          </cell>
          <cell r="F77">
            <v>135.63</v>
          </cell>
        </row>
        <row r="78">
          <cell r="A78" t="str">
            <v>1 A 01 515 10</v>
          </cell>
          <cell r="B78" t="str">
            <v>Concreto ciclópico fck=15 MPa</v>
          </cell>
          <cell r="E78" t="str">
            <v>m3</v>
          </cell>
          <cell r="F78">
            <v>142.71</v>
          </cell>
        </row>
        <row r="79">
          <cell r="A79" t="str">
            <v>1 A 01 580 01</v>
          </cell>
          <cell r="B79" t="str">
            <v>Fornecimento, preparo e colocação formas aço CA 60</v>
          </cell>
          <cell r="E79" t="str">
            <v>kg</v>
          </cell>
          <cell r="F79">
            <v>3.8</v>
          </cell>
        </row>
        <row r="80">
          <cell r="A80" t="str">
            <v>1 A 01 580 02</v>
          </cell>
          <cell r="B80" t="str">
            <v>Fornecimento, preparo e colocação formas aço CA 50</v>
          </cell>
          <cell r="E80" t="str">
            <v>kg</v>
          </cell>
          <cell r="F80">
            <v>3.62</v>
          </cell>
        </row>
        <row r="81">
          <cell r="A81" t="str">
            <v>1 A 01 580 03</v>
          </cell>
          <cell r="B81" t="str">
            <v>Fornecimento, preparo e colocação formas aço CA 25</v>
          </cell>
          <cell r="E81" t="str">
            <v>kg</v>
          </cell>
          <cell r="F81">
            <v>3.65</v>
          </cell>
        </row>
        <row r="82">
          <cell r="A82" t="str">
            <v>1 A 01 603 01</v>
          </cell>
          <cell r="B82" t="str">
            <v>Argamassa cimento-areia 1:3</v>
          </cell>
          <cell r="E82" t="str">
            <v>m3</v>
          </cell>
          <cell r="F82">
            <v>217.24</v>
          </cell>
        </row>
        <row r="83">
          <cell r="A83" t="str">
            <v>1 A 01 604 01</v>
          </cell>
          <cell r="B83" t="str">
            <v>Argamassa cimento-areia 1:4</v>
          </cell>
          <cell r="E83" t="str">
            <v>m3</v>
          </cell>
          <cell r="F83">
            <v>178.49</v>
          </cell>
        </row>
        <row r="84">
          <cell r="A84" t="str">
            <v>1 A 01 606 01</v>
          </cell>
          <cell r="B84" t="str">
            <v>Argamassa cimento-areia 1:6</v>
          </cell>
          <cell r="E84" t="str">
            <v>m3</v>
          </cell>
          <cell r="F84">
            <v>149.31</v>
          </cell>
        </row>
        <row r="85">
          <cell r="A85" t="str">
            <v>1 A 01 620 01</v>
          </cell>
          <cell r="B85" t="str">
            <v>Argamassa cimento-solo 1:10</v>
          </cell>
          <cell r="E85" t="str">
            <v>m3</v>
          </cell>
          <cell r="F85">
            <v>92.93</v>
          </cell>
        </row>
        <row r="86">
          <cell r="A86" t="str">
            <v>1 A 01 653 00</v>
          </cell>
          <cell r="B86" t="str">
            <v>Usinagem para sub-base de concreto rolado</v>
          </cell>
          <cell r="E86" t="str">
            <v>m3</v>
          </cell>
          <cell r="F86">
            <v>78.349999999999994</v>
          </cell>
        </row>
        <row r="87">
          <cell r="A87" t="str">
            <v>1 A 01 654 00</v>
          </cell>
          <cell r="B87" t="str">
            <v>Usinagem p/ sub-base de concr. de cimento portland</v>
          </cell>
          <cell r="E87" t="str">
            <v>m3</v>
          </cell>
          <cell r="F87">
            <v>80.790000000000006</v>
          </cell>
        </row>
        <row r="88">
          <cell r="A88" t="str">
            <v>1 A 01 656 00</v>
          </cell>
          <cell r="B88" t="str">
            <v>Usinagem p/ conc. de cim. portland c/ forma desliz</v>
          </cell>
          <cell r="E88" t="str">
            <v>m3</v>
          </cell>
          <cell r="F88">
            <v>198.02</v>
          </cell>
        </row>
        <row r="89">
          <cell r="A89" t="str">
            <v>1 A 01 657 00</v>
          </cell>
          <cell r="B89" t="str">
            <v>Usinagem p/ conc.cim. portland c/ equip. peq. por.</v>
          </cell>
          <cell r="E89" t="str">
            <v>m3</v>
          </cell>
          <cell r="F89">
            <v>204.65</v>
          </cell>
        </row>
        <row r="90">
          <cell r="A90" t="str">
            <v>1 A 01 700 00</v>
          </cell>
          <cell r="B90" t="str">
            <v>Fabricação de peças pré mold. de conc. p/ pavim.</v>
          </cell>
          <cell r="E90" t="str">
            <v>m3</v>
          </cell>
          <cell r="F90">
            <v>287.92</v>
          </cell>
        </row>
        <row r="91">
          <cell r="A91" t="str">
            <v>1 A 01 720 00</v>
          </cell>
          <cell r="B91" t="str">
            <v>Concreto fck=18MPa p/ pré-moldados (guarda-corpo)</v>
          </cell>
          <cell r="E91" t="str">
            <v>m3</v>
          </cell>
          <cell r="F91">
            <v>193.95</v>
          </cell>
        </row>
        <row r="92">
          <cell r="A92" t="str">
            <v>1 A 01 720 01</v>
          </cell>
          <cell r="B92" t="str">
            <v>Guarda-corpo tipo GM, moldado no local</v>
          </cell>
          <cell r="E92" t="str">
            <v>m</v>
          </cell>
          <cell r="F92">
            <v>135.57</v>
          </cell>
        </row>
        <row r="93">
          <cell r="A93" t="str">
            <v>1 A 01 720 02</v>
          </cell>
          <cell r="B93" t="str">
            <v>Fabricação de Guarda-corpo</v>
          </cell>
          <cell r="E93" t="str">
            <v>m</v>
          </cell>
          <cell r="F93">
            <v>24.2</v>
          </cell>
        </row>
        <row r="94">
          <cell r="A94" t="str">
            <v>1 A 01 725 01</v>
          </cell>
          <cell r="B94" t="str">
            <v>Fabricação de balizador de concreto</v>
          </cell>
          <cell r="E94" t="str">
            <v>un</v>
          </cell>
          <cell r="F94">
            <v>7.61</v>
          </cell>
        </row>
        <row r="95">
          <cell r="A95" t="str">
            <v>1 A 01 730 00</v>
          </cell>
          <cell r="B95" t="str">
            <v>Concreto fck=18MPa p/ pré moldados (mourões)</v>
          </cell>
          <cell r="E95" t="str">
            <v>m3</v>
          </cell>
          <cell r="F95">
            <v>222.81</v>
          </cell>
        </row>
        <row r="96">
          <cell r="A96" t="str">
            <v>1 A 01 730 01</v>
          </cell>
          <cell r="B96" t="str">
            <v>Fabr. mourão de concr. esticador seção quad. 15cm</v>
          </cell>
          <cell r="E96" t="str">
            <v>un</v>
          </cell>
          <cell r="F96">
            <v>23.5</v>
          </cell>
        </row>
        <row r="97">
          <cell r="A97" t="str">
            <v>1 A 01 730 02</v>
          </cell>
          <cell r="B97" t="str">
            <v>Fabr. mourão de concr esticador seção triang. 15cm</v>
          </cell>
          <cell r="E97" t="str">
            <v>un</v>
          </cell>
          <cell r="F97">
            <v>14.8</v>
          </cell>
        </row>
        <row r="98">
          <cell r="A98" t="str">
            <v>1 A 01 735 01</v>
          </cell>
          <cell r="B98" t="str">
            <v>Fabr. mourão de concreto suporte seção quad. 11cm</v>
          </cell>
          <cell r="E98" t="str">
            <v>un</v>
          </cell>
          <cell r="F98">
            <v>16.170000000000002</v>
          </cell>
        </row>
        <row r="99">
          <cell r="A99" t="str">
            <v>1 A 01 735 02</v>
          </cell>
          <cell r="B99" t="str">
            <v>Fabr. mourão de concr. suporte seção triang. 11cm</v>
          </cell>
          <cell r="E99" t="str">
            <v>un</v>
          </cell>
          <cell r="F99">
            <v>10.56</v>
          </cell>
        </row>
        <row r="100">
          <cell r="A100" t="str">
            <v>1 A 01 739 01</v>
          </cell>
          <cell r="B100" t="str">
            <v>Confecção de tubos de concreto D=0,20m</v>
          </cell>
          <cell r="E100" t="str">
            <v>m</v>
          </cell>
          <cell r="F100">
            <v>9.2100000000000009</v>
          </cell>
        </row>
        <row r="101">
          <cell r="A101" t="str">
            <v>1 A 01 740 01</v>
          </cell>
          <cell r="B101" t="str">
            <v>Confecção de tubos de concreto perfurado D=0,20m</v>
          </cell>
          <cell r="E101" t="str">
            <v>m</v>
          </cell>
          <cell r="F101">
            <v>9.43</v>
          </cell>
        </row>
        <row r="102">
          <cell r="A102" t="str">
            <v>1 A 01 741 01</v>
          </cell>
          <cell r="B102" t="str">
            <v>Confecção de tubos de concreto poroso D=0,20m</v>
          </cell>
          <cell r="E102" t="str">
            <v>m</v>
          </cell>
          <cell r="F102">
            <v>9.31</v>
          </cell>
        </row>
        <row r="103">
          <cell r="A103" t="str">
            <v>1 A 01 745 01</v>
          </cell>
          <cell r="B103" t="str">
            <v>Confecção de tubos de concreto D=0,30m</v>
          </cell>
          <cell r="E103" t="str">
            <v>m</v>
          </cell>
          <cell r="F103">
            <v>15.16</v>
          </cell>
        </row>
        <row r="104">
          <cell r="A104" t="str">
            <v>1 A 01 746 01</v>
          </cell>
          <cell r="B104" t="str">
            <v>Confecção de tubos de concreto perfurado D=0,30m</v>
          </cell>
          <cell r="E104" t="str">
            <v>m</v>
          </cell>
          <cell r="F104">
            <v>15.38</v>
          </cell>
        </row>
        <row r="105">
          <cell r="A105" t="str">
            <v>1 A 01 747 01</v>
          </cell>
          <cell r="B105" t="str">
            <v>Confecção de tubos de concreto poroso D=0,30m</v>
          </cell>
          <cell r="E105" t="str">
            <v>m</v>
          </cell>
          <cell r="F105">
            <v>15.36</v>
          </cell>
        </row>
        <row r="106">
          <cell r="A106" t="str">
            <v>1 A 01 751 01</v>
          </cell>
          <cell r="B106" t="str">
            <v>Confecção de tubos de concreto D=0,40m</v>
          </cell>
          <cell r="E106" t="str">
            <v>m</v>
          </cell>
          <cell r="F106">
            <v>22.53</v>
          </cell>
        </row>
        <row r="107">
          <cell r="A107" t="str">
            <v>1 A 01 752 01</v>
          </cell>
          <cell r="B107" t="str">
            <v>Confecção de tubos de concreto perfurado D=0,40m</v>
          </cell>
          <cell r="E107" t="str">
            <v>m</v>
          </cell>
          <cell r="F107">
            <v>22.75</v>
          </cell>
        </row>
        <row r="108">
          <cell r="A108" t="str">
            <v>1 A 01 753 01</v>
          </cell>
          <cell r="B108" t="str">
            <v>Confecção de tubos de concreto poroso D=0,40m</v>
          </cell>
          <cell r="E108" t="str">
            <v>m</v>
          </cell>
          <cell r="F108">
            <v>22.84</v>
          </cell>
        </row>
        <row r="109">
          <cell r="A109" t="str">
            <v>1 A 01 755 01</v>
          </cell>
          <cell r="B109" t="str">
            <v>Confecção de tubos de concreto armado D=0,60m CA-4</v>
          </cell>
          <cell r="E109" t="str">
            <v>m</v>
          </cell>
          <cell r="F109">
            <v>90.58</v>
          </cell>
        </row>
        <row r="110">
          <cell r="A110" t="str">
            <v>1 A 01 760 01</v>
          </cell>
          <cell r="B110" t="str">
            <v>Confecção de tubos de concreto armado D=0,80m CA-4</v>
          </cell>
          <cell r="E110" t="str">
            <v>m</v>
          </cell>
          <cell r="F110">
            <v>138.6</v>
          </cell>
        </row>
        <row r="111">
          <cell r="A111" t="str">
            <v>1 A 01 765 01</v>
          </cell>
          <cell r="B111" t="str">
            <v>Confecção de tubos de concreto armado D=1,00m CA-4</v>
          </cell>
          <cell r="E111" t="str">
            <v>m</v>
          </cell>
          <cell r="F111">
            <v>209.05</v>
          </cell>
        </row>
        <row r="112">
          <cell r="A112" t="str">
            <v>1 A 01 770 01</v>
          </cell>
          <cell r="B112" t="str">
            <v>Confecção de tubos de concreto armado D=1,20m CA-4</v>
          </cell>
          <cell r="E112" t="str">
            <v>m</v>
          </cell>
          <cell r="F112">
            <v>290.89</v>
          </cell>
        </row>
        <row r="113">
          <cell r="A113" t="str">
            <v>1 A 01 775 01</v>
          </cell>
          <cell r="B113" t="str">
            <v>Confecção de tubos de concreto armado D=1,50m CA-4</v>
          </cell>
          <cell r="E113" t="str">
            <v>m</v>
          </cell>
          <cell r="F113">
            <v>452.94</v>
          </cell>
        </row>
        <row r="114">
          <cell r="A114" t="str">
            <v>1 A 01 780 01</v>
          </cell>
          <cell r="B114" t="str">
            <v>Obtenção de grama para replantio</v>
          </cell>
          <cell r="E114" t="str">
            <v>m2</v>
          </cell>
          <cell r="F114">
            <v>0.67</v>
          </cell>
        </row>
        <row r="115">
          <cell r="A115" t="str">
            <v>1 A 01 790 01</v>
          </cell>
          <cell r="B115" t="str">
            <v>Guia de madeira - 2,5 x 7,0 cm</v>
          </cell>
          <cell r="E115" t="str">
            <v>m</v>
          </cell>
          <cell r="F115">
            <v>0.94</v>
          </cell>
        </row>
        <row r="116">
          <cell r="A116" t="str">
            <v>1 A 01 790 02</v>
          </cell>
          <cell r="B116" t="str">
            <v>Guia de madeira - 2,5 x 10,0 cm</v>
          </cell>
          <cell r="E116" t="str">
            <v>m</v>
          </cell>
          <cell r="F116">
            <v>1.19</v>
          </cell>
        </row>
        <row r="117">
          <cell r="A117" t="str">
            <v>1 A 01 800 01</v>
          </cell>
          <cell r="B117" t="str">
            <v>Chapa de aço 16 rec. para placa de sinalização</v>
          </cell>
          <cell r="E117" t="str">
            <v>m2</v>
          </cell>
          <cell r="F117">
            <v>14.12</v>
          </cell>
        </row>
        <row r="118">
          <cell r="A118" t="str">
            <v>1 A 01 810 01</v>
          </cell>
          <cell r="B118" t="str">
            <v>Calha metálica semi-circular D=0,40 m</v>
          </cell>
          <cell r="E118" t="str">
            <v>m</v>
          </cell>
          <cell r="F118">
            <v>94.26</v>
          </cell>
        </row>
        <row r="119">
          <cell r="A119" t="str">
            <v>1 A 01 850 01</v>
          </cell>
          <cell r="B119" t="str">
            <v>Confecção de placa de sinalização semi-refletiva</v>
          </cell>
          <cell r="E119" t="str">
            <v>m2</v>
          </cell>
          <cell r="F119">
            <v>111.28</v>
          </cell>
        </row>
        <row r="120">
          <cell r="A120" t="str">
            <v>1 A 01 860 01</v>
          </cell>
          <cell r="B120" t="str">
            <v>Confecção de placa de sinalização tot. refletiva</v>
          </cell>
          <cell r="E120" t="str">
            <v>m2</v>
          </cell>
          <cell r="F120">
            <v>156.53</v>
          </cell>
        </row>
        <row r="121">
          <cell r="A121" t="str">
            <v>1 A 01 870 01</v>
          </cell>
          <cell r="B121" t="str">
            <v>Confecção de suporte e travessa p/ placa de sinal.</v>
          </cell>
          <cell r="E121" t="str">
            <v>un</v>
          </cell>
          <cell r="F121">
            <v>18.64</v>
          </cell>
        </row>
        <row r="122">
          <cell r="A122" t="str">
            <v>1 A 01 890 01</v>
          </cell>
          <cell r="B122" t="str">
            <v>Escavação manual em material de 1a categoria</v>
          </cell>
          <cell r="E122" t="str">
            <v>m3</v>
          </cell>
          <cell r="F122">
            <v>14.07</v>
          </cell>
        </row>
        <row r="123">
          <cell r="A123" t="str">
            <v>1 A 01 891 01</v>
          </cell>
          <cell r="B123" t="str">
            <v>Escavação manual de vala em material de 1a cat.</v>
          </cell>
          <cell r="E123" t="str">
            <v>m3</v>
          </cell>
          <cell r="F123">
            <v>16.27</v>
          </cell>
        </row>
        <row r="124">
          <cell r="A124" t="str">
            <v>1 A 01 892 01</v>
          </cell>
          <cell r="B124" t="str">
            <v>Escavação mecânica de vala em material de 1a cat.</v>
          </cell>
          <cell r="E124" t="str">
            <v>m3</v>
          </cell>
          <cell r="F124">
            <v>2.74</v>
          </cell>
        </row>
        <row r="125">
          <cell r="A125" t="str">
            <v>1 A 01 893 01</v>
          </cell>
          <cell r="B125" t="str">
            <v>Compactação manual</v>
          </cell>
          <cell r="E125" t="str">
            <v>m3</v>
          </cell>
          <cell r="F125">
            <v>7.11</v>
          </cell>
        </row>
        <row r="126">
          <cell r="A126" t="str">
            <v>1 A 01 894 01</v>
          </cell>
          <cell r="B126" t="str">
            <v>Lastro de brita</v>
          </cell>
          <cell r="E126" t="str">
            <v>m3</v>
          </cell>
          <cell r="F126">
            <v>24.14</v>
          </cell>
        </row>
        <row r="127">
          <cell r="A127" t="str">
            <v>1 A 99 001 00</v>
          </cell>
          <cell r="B127" t="str">
            <v>Mistura areia-asfalto usinada a frio</v>
          </cell>
          <cell r="E127" t="str">
            <v>m3</v>
          </cell>
          <cell r="F127">
            <v>0</v>
          </cell>
        </row>
        <row r="128">
          <cell r="A128" t="str">
            <v>1 A 99 002 00</v>
          </cell>
          <cell r="B128" t="str">
            <v>Mistura areia-asfalto usinada a quente</v>
          </cell>
          <cell r="E128" t="str">
            <v>m3</v>
          </cell>
          <cell r="F128">
            <v>0</v>
          </cell>
        </row>
        <row r="129">
          <cell r="A129" t="str">
            <v>1 A 99 003 00</v>
          </cell>
          <cell r="B129" t="str">
            <v>Mistura betuminosa usinada a frio</v>
          </cell>
          <cell r="E129" t="str">
            <v>m3</v>
          </cell>
          <cell r="F129">
            <v>0</v>
          </cell>
        </row>
        <row r="130">
          <cell r="A130" t="str">
            <v>1 A 99 004 00</v>
          </cell>
          <cell r="B130" t="str">
            <v>Mistura betuminosa usinada a quente</v>
          </cell>
          <cell r="E130" t="str">
            <v>m3</v>
          </cell>
          <cell r="F130">
            <v>0</v>
          </cell>
        </row>
        <row r="131">
          <cell r="A131" t="str">
            <v>1 A 99 005 00</v>
          </cell>
          <cell r="B131" t="str">
            <v>Mistura betuminosa</v>
          </cell>
          <cell r="E131" t="str">
            <v>m3</v>
          </cell>
          <cell r="F131">
            <v>0</v>
          </cell>
        </row>
        <row r="132">
          <cell r="A132" t="str">
            <v>1 B 00 301 00</v>
          </cell>
          <cell r="B132" t="str">
            <v>Alvenaria de pedra argamassada</v>
          </cell>
          <cell r="E132" t="str">
            <v>m3</v>
          </cell>
          <cell r="F132">
            <v>105.07</v>
          </cell>
        </row>
        <row r="133">
          <cell r="A133" t="str">
            <v>1 B 00 902 01</v>
          </cell>
          <cell r="B133" t="str">
            <v>Alvenaria de tijolos</v>
          </cell>
          <cell r="E133" t="str">
            <v>m2</v>
          </cell>
          <cell r="F133">
            <v>25</v>
          </cell>
        </row>
        <row r="134">
          <cell r="A134" t="str">
            <v>1 B 00 903 01</v>
          </cell>
          <cell r="B134" t="str">
            <v>Dentes para bueiros duplos D=1,00 m</v>
          </cell>
          <cell r="E134" t="str">
            <v>und</v>
          </cell>
          <cell r="F134">
            <v>79.489999999999995</v>
          </cell>
        </row>
        <row r="135">
          <cell r="A135" t="str">
            <v>1 B 00 904 01</v>
          </cell>
          <cell r="B135" t="str">
            <v>Dentes para bueiros duplos D=1,20 m</v>
          </cell>
          <cell r="E135" t="str">
            <v>und</v>
          </cell>
          <cell r="F135">
            <v>89.9</v>
          </cell>
        </row>
        <row r="136">
          <cell r="A136" t="str">
            <v>1 B 00 905 01</v>
          </cell>
          <cell r="B136" t="str">
            <v>Dentes para bueiros duplos D=1,50 m</v>
          </cell>
          <cell r="E136" t="str">
            <v>und</v>
          </cell>
          <cell r="F136">
            <v>111.04</v>
          </cell>
        </row>
        <row r="137">
          <cell r="A137" t="str">
            <v>1 B 00 906 01</v>
          </cell>
          <cell r="B137" t="str">
            <v>Dentes para bueiros simples D=0,60 m</v>
          </cell>
          <cell r="E137" t="str">
            <v>und</v>
          </cell>
          <cell r="F137">
            <v>26.82</v>
          </cell>
        </row>
        <row r="138">
          <cell r="A138" t="str">
            <v>1 B 00 907 01</v>
          </cell>
          <cell r="B138" t="str">
            <v>Dentes para bueiros simples D=0,80 m</v>
          </cell>
          <cell r="E138" t="str">
            <v>und</v>
          </cell>
          <cell r="F138">
            <v>33.369999999999997</v>
          </cell>
        </row>
        <row r="139">
          <cell r="A139" t="str">
            <v>1 B 00 908 01</v>
          </cell>
          <cell r="B139" t="str">
            <v>Dentes para bueiros simples D=1,00 m</v>
          </cell>
          <cell r="E139" t="str">
            <v>und</v>
          </cell>
          <cell r="F139">
            <v>39.67</v>
          </cell>
        </row>
        <row r="140">
          <cell r="A140" t="str">
            <v>1 B 00 909 01</v>
          </cell>
          <cell r="B140" t="str">
            <v>Dentes para bueiros simples D=1,20 m</v>
          </cell>
          <cell r="E140" t="str">
            <v>und</v>
          </cell>
          <cell r="F140">
            <v>45.01</v>
          </cell>
        </row>
        <row r="141">
          <cell r="A141" t="str">
            <v>1 B 00 910 01</v>
          </cell>
          <cell r="B141" t="str">
            <v>Dentes para bueiros simples D=1,50 m</v>
          </cell>
          <cell r="E141" t="str">
            <v>und</v>
          </cell>
          <cell r="F141">
            <v>57.18</v>
          </cell>
        </row>
        <row r="142">
          <cell r="A142" t="str">
            <v>1 B 00 911 01</v>
          </cell>
          <cell r="B142" t="str">
            <v>Dentes para bueiros triplos D=1,00 m</v>
          </cell>
          <cell r="E142" t="str">
            <v>und</v>
          </cell>
          <cell r="F142">
            <v>116.43</v>
          </cell>
        </row>
        <row r="143">
          <cell r="A143" t="str">
            <v>1 B 00 912 01</v>
          </cell>
          <cell r="B143" t="str">
            <v>Dentes para bueiros triplos D=1,20 m</v>
          </cell>
          <cell r="E143" t="str">
            <v>und</v>
          </cell>
          <cell r="F143">
            <v>134.91999999999999</v>
          </cell>
        </row>
        <row r="144">
          <cell r="A144" t="str">
            <v>1 B 00 913 01</v>
          </cell>
          <cell r="B144" t="str">
            <v>Dentes para bueiros triplos D=1,50 m</v>
          </cell>
          <cell r="E144" t="str">
            <v>und</v>
          </cell>
          <cell r="F144">
            <v>164.46</v>
          </cell>
        </row>
        <row r="145">
          <cell r="A145" t="str">
            <v>1 B 00 999 06</v>
          </cell>
          <cell r="B145" t="str">
            <v>Solo local / selo de argila apiloado</v>
          </cell>
          <cell r="E145" t="str">
            <v>m3</v>
          </cell>
          <cell r="F145">
            <v>7.62</v>
          </cell>
        </row>
        <row r="146">
          <cell r="A146" t="str">
            <v>1 B 02 702 00</v>
          </cell>
          <cell r="B146" t="str">
            <v>Limp. e enchim. junta pav. concr. (const e rest)</v>
          </cell>
          <cell r="E146" t="str">
            <v>m</v>
          </cell>
          <cell r="F146">
            <v>1.99</v>
          </cell>
        </row>
        <row r="147">
          <cell r="B147" t="str">
            <v>Construção</v>
          </cell>
        </row>
        <row r="148">
          <cell r="A148" t="str">
            <v>2 S 01 000 00</v>
          </cell>
          <cell r="B148" t="str">
            <v>Desm. dest. limpeza áreas c/arv. diam. até 0,15 m</v>
          </cell>
          <cell r="E148" t="str">
            <v>m2</v>
          </cell>
          <cell r="F148">
            <v>0.21</v>
          </cell>
        </row>
        <row r="149">
          <cell r="A149" t="str">
            <v>2 S 01 010 00</v>
          </cell>
          <cell r="B149" t="str">
            <v>Destocamento de árvores D=0,15 a 0,30 m</v>
          </cell>
          <cell r="E149" t="str">
            <v>und</v>
          </cell>
          <cell r="F149">
            <v>21.1</v>
          </cell>
        </row>
        <row r="150">
          <cell r="A150" t="str">
            <v>2 S 01 012 00</v>
          </cell>
          <cell r="B150" t="str">
            <v>Destocamento de árvores c/diâm. &gt; 0,30 m</v>
          </cell>
          <cell r="E150" t="str">
            <v>und</v>
          </cell>
          <cell r="F150">
            <v>52.76</v>
          </cell>
        </row>
        <row r="151">
          <cell r="A151" t="str">
            <v>2 S 01 100 01</v>
          </cell>
          <cell r="B151" t="str">
            <v>Esc. carga transp. mat 1ª cat DMT 50 m</v>
          </cell>
          <cell r="E151" t="str">
            <v>m3</v>
          </cell>
          <cell r="F151">
            <v>1.1200000000000001</v>
          </cell>
        </row>
        <row r="152">
          <cell r="A152" t="str">
            <v>2 S 01 100 02</v>
          </cell>
          <cell r="B152" t="str">
            <v>Esc. carga transp. mat 1ª cat DMT 50 a 200m c/m</v>
          </cell>
          <cell r="E152" t="str">
            <v>m3</v>
          </cell>
          <cell r="F152">
            <v>3.48</v>
          </cell>
        </row>
        <row r="153">
          <cell r="A153" t="str">
            <v>2 S 01 100 03</v>
          </cell>
          <cell r="B153" t="str">
            <v>Esc. carga transp. mat 1ª cat DMT 200 a 400m c/m</v>
          </cell>
          <cell r="E153" t="str">
            <v>m3</v>
          </cell>
          <cell r="F153">
            <v>4.2300000000000004</v>
          </cell>
        </row>
        <row r="154">
          <cell r="A154" t="str">
            <v>2 S 01 100 04</v>
          </cell>
          <cell r="B154" t="str">
            <v>Esc. carga transp. mat 1ª cat DMT 400 a 600m c/m</v>
          </cell>
          <cell r="E154" t="str">
            <v>m3</v>
          </cell>
          <cell r="F154">
            <v>5.0199999999999996</v>
          </cell>
        </row>
        <row r="155">
          <cell r="A155" t="str">
            <v>2 S 01 100 05</v>
          </cell>
          <cell r="B155" t="str">
            <v>Esc. carga transp. mat 1ª cat DMT 600 a 800m c/m</v>
          </cell>
          <cell r="E155" t="str">
            <v>m3</v>
          </cell>
          <cell r="F155">
            <v>5.72</v>
          </cell>
        </row>
        <row r="156">
          <cell r="A156" t="str">
            <v>2 S 01 100 06</v>
          </cell>
          <cell r="B156" t="str">
            <v>Esc. carga transp. mat 1ª cat DMT 800 a 1000m c/m</v>
          </cell>
          <cell r="E156" t="str">
            <v>m3</v>
          </cell>
          <cell r="F156">
            <v>6.59</v>
          </cell>
        </row>
        <row r="157">
          <cell r="A157" t="str">
            <v>2 S 01 100 07</v>
          </cell>
          <cell r="B157" t="str">
            <v>Esc. carga transp. mat 1ª cat DMT 1000 a 1200m c/m</v>
          </cell>
          <cell r="E157" t="str">
            <v>m3</v>
          </cell>
          <cell r="F157">
            <v>7.51</v>
          </cell>
        </row>
        <row r="158">
          <cell r="A158" t="str">
            <v>2 S 01 100 08</v>
          </cell>
          <cell r="B158" t="str">
            <v>Esc. carga transp. mat 1ª cat DMT 1200 a 1400m c/m</v>
          </cell>
          <cell r="E158" t="str">
            <v>m3</v>
          </cell>
          <cell r="F158">
            <v>8.36</v>
          </cell>
        </row>
        <row r="159">
          <cell r="A159" t="str">
            <v>2 S 01 100 09</v>
          </cell>
          <cell r="B159" t="str">
            <v>Esc. carga tr. mat 1ª c. DMT 50 a 200m c/carreg</v>
          </cell>
          <cell r="E159" t="str">
            <v>m3</v>
          </cell>
          <cell r="F159">
            <v>3.63</v>
          </cell>
        </row>
        <row r="160">
          <cell r="A160" t="str">
            <v>2 S 01 100 10</v>
          </cell>
          <cell r="B160" t="str">
            <v>Esc. carga tr. mat 1ª c. DMT 200 a 400m c/carreg</v>
          </cell>
          <cell r="E160" t="str">
            <v>m3</v>
          </cell>
          <cell r="F160">
            <v>3.91</v>
          </cell>
        </row>
        <row r="161">
          <cell r="A161" t="str">
            <v>2 S 01 100 11</v>
          </cell>
          <cell r="B161" t="str">
            <v>Esc. carga tr. mat 1ª c. DMT 400 a 600m c/carreg</v>
          </cell>
          <cell r="E161" t="str">
            <v>m3</v>
          </cell>
          <cell r="F161">
            <v>4.1100000000000003</v>
          </cell>
        </row>
        <row r="162">
          <cell r="A162" t="str">
            <v>2 S 01 100 12</v>
          </cell>
          <cell r="B162" t="str">
            <v>Esc. carga tr. mat 1ª c. DMT 600 a 800m c/carreg</v>
          </cell>
          <cell r="E162" t="str">
            <v>m3</v>
          </cell>
          <cell r="F162">
            <v>4.47</v>
          </cell>
        </row>
        <row r="163">
          <cell r="A163" t="str">
            <v>2 S 01 100 13</v>
          </cell>
          <cell r="B163" t="str">
            <v>Esc. carga tr. mat 1ª c. DMT 800 a 1000m c/carreg</v>
          </cell>
          <cell r="E163" t="str">
            <v>m3</v>
          </cell>
          <cell r="F163">
            <v>4.68</v>
          </cell>
        </row>
        <row r="164">
          <cell r="A164" t="str">
            <v>2 S 01 100 14</v>
          </cell>
          <cell r="B164" t="str">
            <v>Esc. carga tr. mat 1ª c. DMT 1000 a 1200m c/carreg</v>
          </cell>
          <cell r="E164" t="str">
            <v>m3</v>
          </cell>
          <cell r="F164">
            <v>4.97</v>
          </cell>
        </row>
        <row r="165">
          <cell r="A165" t="str">
            <v>2 S 01 100 15</v>
          </cell>
          <cell r="B165" t="str">
            <v>Esc. carga tr. mat 1ª c. DMT 1200 a 1400m c/carreg</v>
          </cell>
          <cell r="E165" t="str">
            <v>m3</v>
          </cell>
          <cell r="F165">
            <v>5.14</v>
          </cell>
        </row>
        <row r="166">
          <cell r="A166" t="str">
            <v>2 S 01 100 16</v>
          </cell>
          <cell r="B166" t="str">
            <v>Esc. carga tr. mat 1ª c. DMT 1400 a 1600m c/carreg</v>
          </cell>
          <cell r="E166" t="str">
            <v>m3</v>
          </cell>
          <cell r="F166">
            <v>5.31</v>
          </cell>
        </row>
        <row r="167">
          <cell r="A167" t="str">
            <v>2 S 01 100 17</v>
          </cell>
          <cell r="B167" t="str">
            <v>Esc. carga tr. mat 1ª c. DMT 1600 a 1800m c/carreg</v>
          </cell>
          <cell r="E167" t="str">
            <v>m3</v>
          </cell>
          <cell r="F167">
            <v>5.44</v>
          </cell>
        </row>
        <row r="168">
          <cell r="A168" t="str">
            <v>2 S 01 100 18</v>
          </cell>
          <cell r="B168" t="str">
            <v>Esc. carga tr. mat 1ª c. DMT 1800 a 2000m c/carreg</v>
          </cell>
          <cell r="E168" t="str">
            <v>m3</v>
          </cell>
          <cell r="F168">
            <v>5.72</v>
          </cell>
        </row>
        <row r="169">
          <cell r="A169" t="str">
            <v>2 S 01 100 19</v>
          </cell>
          <cell r="B169" t="str">
            <v>Esc. carga tr. mat 1ª c. DMT 2000 a 3000m c/carreg</v>
          </cell>
          <cell r="E169" t="str">
            <v>m3</v>
          </cell>
          <cell r="F169">
            <v>6.42</v>
          </cell>
        </row>
        <row r="170">
          <cell r="A170" t="str">
            <v>2 S 01 100 20</v>
          </cell>
          <cell r="B170" t="str">
            <v>Esc. carga tr. mat 1ª c. DMT 3000 a 5000m c/carreg</v>
          </cell>
          <cell r="E170" t="str">
            <v>m3</v>
          </cell>
          <cell r="F170">
            <v>8.36</v>
          </cell>
        </row>
        <row r="171">
          <cell r="A171" t="str">
            <v>2 S 01 100 21</v>
          </cell>
          <cell r="B171" t="str">
            <v>Escavação carga transp. manual mat.1a cat. DT=20m</v>
          </cell>
          <cell r="E171" t="str">
            <v>m3</v>
          </cell>
          <cell r="F171">
            <v>15.59</v>
          </cell>
        </row>
        <row r="172">
          <cell r="A172" t="str">
            <v>2 S 01 100 22</v>
          </cell>
          <cell r="B172" t="str">
            <v>Esc. carga transp. mat 1ª cat DMT 50 a 200m c/e</v>
          </cell>
          <cell r="E172" t="str">
            <v>m3</v>
          </cell>
          <cell r="F172">
            <v>3.51</v>
          </cell>
        </row>
        <row r="173">
          <cell r="A173" t="str">
            <v>2 S 01 100 23</v>
          </cell>
          <cell r="B173" t="str">
            <v>Esc. carga transp. mat 1ª cat DMT 200 a 400m c/e</v>
          </cell>
          <cell r="E173" t="str">
            <v>m3</v>
          </cell>
          <cell r="F173">
            <v>3.86</v>
          </cell>
        </row>
        <row r="174">
          <cell r="A174" t="str">
            <v>2 S 01 100 24</v>
          </cell>
          <cell r="B174" t="str">
            <v>Esc. carga transp. mat 1ª cat DMT 400 a 600m c/e</v>
          </cell>
          <cell r="E174" t="str">
            <v>m3</v>
          </cell>
          <cell r="F174">
            <v>4.0599999999999996</v>
          </cell>
        </row>
        <row r="175">
          <cell r="A175" t="str">
            <v>2 S 01 100 25</v>
          </cell>
          <cell r="B175" t="str">
            <v>Esc. carga transp. mat 1ª cat DMT 600 a 800m c/e</v>
          </cell>
          <cell r="E175" t="str">
            <v>m3</v>
          </cell>
          <cell r="F175">
            <v>4.3600000000000003</v>
          </cell>
        </row>
        <row r="176">
          <cell r="A176" t="str">
            <v>2 S 01 100 26</v>
          </cell>
          <cell r="B176" t="str">
            <v>Esc. carga transp. mat 1ª cat DMT 800 a 1000m c/e</v>
          </cell>
          <cell r="E176" t="str">
            <v>m3</v>
          </cell>
          <cell r="F176">
            <v>4.6500000000000004</v>
          </cell>
        </row>
        <row r="177">
          <cell r="A177" t="str">
            <v>2 S 01 100 27</v>
          </cell>
          <cell r="B177" t="str">
            <v>Esc. carga transp. mat 1ª cat DMT 1000 a 1200m c/e</v>
          </cell>
          <cell r="E177" t="str">
            <v>m3</v>
          </cell>
          <cell r="F177">
            <v>4.88</v>
          </cell>
        </row>
        <row r="178">
          <cell r="A178" t="str">
            <v>2 S 01 100 28</v>
          </cell>
          <cell r="B178" t="str">
            <v>Esc. carga transp. mat 1ª cat DMT 1200 a 1400m c/e</v>
          </cell>
          <cell r="E178" t="str">
            <v>m3</v>
          </cell>
          <cell r="F178">
            <v>5.05</v>
          </cell>
        </row>
        <row r="179">
          <cell r="A179" t="str">
            <v>2 S 01 100 29</v>
          </cell>
          <cell r="B179" t="str">
            <v>Esc. carga transp. mat 1ª cat DMT 1400 a 1600m c/e</v>
          </cell>
          <cell r="E179" t="str">
            <v>m3</v>
          </cell>
          <cell r="F179">
            <v>5.33</v>
          </cell>
        </row>
        <row r="180">
          <cell r="A180" t="str">
            <v>2 S 01 100 30</v>
          </cell>
          <cell r="B180" t="str">
            <v>Esc. carga transp. mat 1ª cat DMT 1600 a 1800m c/e</v>
          </cell>
          <cell r="E180" t="str">
            <v>m3</v>
          </cell>
          <cell r="F180">
            <v>5.41</v>
          </cell>
        </row>
        <row r="181">
          <cell r="A181" t="str">
            <v>2 S 01 100 31</v>
          </cell>
          <cell r="B181" t="str">
            <v>Esc. carga transp. mat 1ª cat DMT 1800 a 2000m c/e</v>
          </cell>
          <cell r="E181" t="str">
            <v>m3</v>
          </cell>
          <cell r="F181">
            <v>5.63</v>
          </cell>
        </row>
        <row r="182">
          <cell r="A182" t="str">
            <v>2 S 01 100 32</v>
          </cell>
          <cell r="B182" t="str">
            <v>Esc. carga transp. mat 1ª cat DMT 2000 a 3000m c/e</v>
          </cell>
          <cell r="E182" t="str">
            <v>m3</v>
          </cell>
          <cell r="F182">
            <v>6.35</v>
          </cell>
        </row>
        <row r="183">
          <cell r="A183" t="str">
            <v>2 S 01 100 33</v>
          </cell>
          <cell r="B183" t="str">
            <v>Esc. carga transp. mat 1ª cat DMT 3000 a 5000m c/e</v>
          </cell>
          <cell r="E183" t="str">
            <v>m3</v>
          </cell>
          <cell r="F183">
            <v>8.32</v>
          </cell>
        </row>
        <row r="184">
          <cell r="A184" t="str">
            <v>2 S 01 101 01</v>
          </cell>
          <cell r="B184" t="str">
            <v>Esc. carga transp. mat 2ª cat DMT 50m</v>
          </cell>
          <cell r="E184" t="str">
            <v>m3</v>
          </cell>
          <cell r="F184">
            <v>2.38</v>
          </cell>
        </row>
        <row r="185">
          <cell r="A185" t="str">
            <v>2 S 01 101 02</v>
          </cell>
          <cell r="B185" t="str">
            <v>Esc. carga transp. mat 2ª cat DMT 50 a 200m c/m</v>
          </cell>
          <cell r="E185" t="str">
            <v>m3</v>
          </cell>
          <cell r="F185">
            <v>6.04</v>
          </cell>
        </row>
        <row r="186">
          <cell r="A186" t="str">
            <v>2 S 01 101 03</v>
          </cell>
          <cell r="B186" t="str">
            <v>Esc. carga transp. mat 2ª cat DMT 200 a 400m c/m</v>
          </cell>
          <cell r="E186" t="str">
            <v>m3</v>
          </cell>
          <cell r="F186">
            <v>6.06</v>
          </cell>
        </row>
        <row r="187">
          <cell r="A187" t="str">
            <v>2 S 01 101 04</v>
          </cell>
          <cell r="B187" t="str">
            <v>Esc. carga transp. mat 2ª cat DMT 400 a 600m c/m</v>
          </cell>
          <cell r="E187" t="str">
            <v>m3</v>
          </cell>
          <cell r="F187">
            <v>7.35</v>
          </cell>
        </row>
        <row r="188">
          <cell r="A188" t="str">
            <v>2 S 01 101 05</v>
          </cell>
          <cell r="B188" t="str">
            <v>Esc. carga transp. mat 2ª cat DMT 600 a 800m c/m</v>
          </cell>
          <cell r="E188" t="str">
            <v>m3</v>
          </cell>
          <cell r="F188">
            <v>8.65</v>
          </cell>
        </row>
        <row r="189">
          <cell r="A189" t="str">
            <v>2 S 01 101 06</v>
          </cell>
          <cell r="B189" t="str">
            <v>Esc. carga transp. mat 2ª cat DMT 800 a 1000m c/m</v>
          </cell>
          <cell r="E189" t="str">
            <v>m3</v>
          </cell>
          <cell r="F189">
            <v>9.9499999999999993</v>
          </cell>
        </row>
        <row r="190">
          <cell r="A190" t="str">
            <v>2 S 01 101 07</v>
          </cell>
          <cell r="B190" t="str">
            <v>Esc. carga transp. mat 2ª cat DMT 1000 a 1200m c/m</v>
          </cell>
          <cell r="E190" t="str">
            <v>m3</v>
          </cell>
          <cell r="F190">
            <v>9.9600000000000009</v>
          </cell>
        </row>
        <row r="191">
          <cell r="A191" t="str">
            <v>2 S 01 101 08</v>
          </cell>
          <cell r="B191" t="str">
            <v>Esc. carga transp. mat 2ª cat DMT 1200 a 1400m c/m</v>
          </cell>
          <cell r="E191" t="str">
            <v>m3</v>
          </cell>
          <cell r="F191">
            <v>11.26</v>
          </cell>
        </row>
        <row r="192">
          <cell r="A192" t="str">
            <v>2 S 01 101 09</v>
          </cell>
          <cell r="B192" t="str">
            <v>Esc. carga tr. mat 2ª c. DMT 50 a 200m c/carreg</v>
          </cell>
          <cell r="E192" t="str">
            <v>m3</v>
          </cell>
          <cell r="F192">
            <v>5.79</v>
          </cell>
        </row>
        <row r="193">
          <cell r="A193" t="str">
            <v>2 S 01 101 10</v>
          </cell>
          <cell r="B193" t="str">
            <v>Esc. carga tr. mat 2ª c. DMT 200 a 400m c/carreg</v>
          </cell>
          <cell r="E193" t="str">
            <v>m3</v>
          </cell>
          <cell r="F193">
            <v>6.24</v>
          </cell>
        </row>
        <row r="194">
          <cell r="A194" t="str">
            <v>2 S 01 101 11</v>
          </cell>
          <cell r="B194" t="str">
            <v>Esc. carga tr. mat 2a c. DMT 400 a 600m c/carreg</v>
          </cell>
          <cell r="E194" t="str">
            <v>m3</v>
          </cell>
          <cell r="F194">
            <v>6.48</v>
          </cell>
        </row>
        <row r="195">
          <cell r="A195" t="str">
            <v>2 S 01 101 12</v>
          </cell>
          <cell r="B195" t="str">
            <v>Esc. carga tr. mat 2a c. DMT 600 a 800m c/carreg</v>
          </cell>
          <cell r="E195" t="str">
            <v>m3</v>
          </cell>
          <cell r="F195">
            <v>6.84</v>
          </cell>
        </row>
        <row r="196">
          <cell r="A196" t="str">
            <v>2 S 01 101 13</v>
          </cell>
          <cell r="B196" t="str">
            <v>Esc. carga tr. mat 2a c. DMT 800 a 1000m c/carreg</v>
          </cell>
          <cell r="E196" t="str">
            <v>m3</v>
          </cell>
          <cell r="F196">
            <v>7.12</v>
          </cell>
        </row>
        <row r="197">
          <cell r="A197" t="str">
            <v>2 S 01 101 14</v>
          </cell>
          <cell r="B197" t="str">
            <v>Esc. carga tr. mat 2a c. DMT 1000 a 1200m c/carreg</v>
          </cell>
          <cell r="E197" t="str">
            <v>m3</v>
          </cell>
          <cell r="F197">
            <v>7.39</v>
          </cell>
        </row>
        <row r="198">
          <cell r="A198" t="str">
            <v>2 S 01 101 15</v>
          </cell>
          <cell r="B198" t="str">
            <v>Esc. carga tr. mat 2a c. DMT 1200 a 1400m c/carreg</v>
          </cell>
          <cell r="E198" t="str">
            <v>m3</v>
          </cell>
          <cell r="F198">
            <v>7.65</v>
          </cell>
        </row>
        <row r="199">
          <cell r="A199" t="str">
            <v>2 S 01 101 16</v>
          </cell>
          <cell r="B199" t="str">
            <v>Esc. carga tr. mat 2a c. DMT 1400 a 1600m c/carreg</v>
          </cell>
          <cell r="E199" t="str">
            <v>m3</v>
          </cell>
          <cell r="F199">
            <v>7.92</v>
          </cell>
        </row>
        <row r="200">
          <cell r="A200" t="str">
            <v>2 S 01 101 17</v>
          </cell>
          <cell r="B200" t="str">
            <v>Esc. carga tr. mat 2a c. DMT 1600 a 1800m c/carreg</v>
          </cell>
          <cell r="E200" t="str">
            <v>m3</v>
          </cell>
          <cell r="F200">
            <v>8.1</v>
          </cell>
        </row>
        <row r="201">
          <cell r="A201" t="str">
            <v>2 S 01 101 18</v>
          </cell>
          <cell r="B201" t="str">
            <v>Esc. carga tr. mat 2a c. DMT 1800 a 2000m c/carreg</v>
          </cell>
          <cell r="E201" t="str">
            <v>m3</v>
          </cell>
          <cell r="F201">
            <v>8.41</v>
          </cell>
        </row>
        <row r="202">
          <cell r="A202" t="str">
            <v>2 S 01 101 19</v>
          </cell>
          <cell r="B202" t="str">
            <v>Esc. carga tr. mat 2a c. DMT 2000 a 3000m c/carreg</v>
          </cell>
          <cell r="E202" t="str">
            <v>m3</v>
          </cell>
          <cell r="F202">
            <v>9.1999999999999993</v>
          </cell>
        </row>
        <row r="203">
          <cell r="A203" t="str">
            <v>2 S 01 101 20</v>
          </cell>
          <cell r="B203" t="str">
            <v>Esc. carga tr. mat 2a c. DMT 3000 a 5000m c/carreg</v>
          </cell>
          <cell r="E203" t="str">
            <v>m3</v>
          </cell>
          <cell r="F203">
            <v>11.58</v>
          </cell>
        </row>
        <row r="204">
          <cell r="A204" t="str">
            <v>2 S 01 101 22</v>
          </cell>
          <cell r="B204" t="str">
            <v>Esc. carga transp. mat 2a cat DMT 50 a 200m c/e</v>
          </cell>
          <cell r="E204" t="str">
            <v>m3</v>
          </cell>
          <cell r="F204">
            <v>4.92</v>
          </cell>
        </row>
        <row r="205">
          <cell r="A205" t="str">
            <v>2 S 01 101 23</v>
          </cell>
          <cell r="B205" t="str">
            <v>Esc. carga transp. mat 2a cat DMT 200 a 400m c/e</v>
          </cell>
          <cell r="E205" t="str">
            <v>m3</v>
          </cell>
          <cell r="F205">
            <v>5.27</v>
          </cell>
        </row>
        <row r="206">
          <cell r="A206" t="str">
            <v>2 S 01 101 24</v>
          </cell>
          <cell r="B206" t="str">
            <v>Esc. carga transp. mat 2a cat DMT 400 a 600m c/e</v>
          </cell>
          <cell r="E206" t="str">
            <v>m3</v>
          </cell>
          <cell r="F206">
            <v>5.61</v>
          </cell>
        </row>
        <row r="207">
          <cell r="A207" t="str">
            <v>2 S 01 101 25</v>
          </cell>
          <cell r="B207" t="str">
            <v>Esc. carga transp. mat 2a cat DMT 600 a 800m c/e</v>
          </cell>
          <cell r="E207" t="str">
            <v>m3</v>
          </cell>
          <cell r="F207">
            <v>5.98</v>
          </cell>
        </row>
        <row r="208">
          <cell r="A208" t="str">
            <v>2 S 01 101 26</v>
          </cell>
          <cell r="B208" t="str">
            <v>Esc. carga transp. mat 2a cat DMT 800 a 1000m c/e</v>
          </cell>
          <cell r="E208" t="str">
            <v>m3</v>
          </cell>
          <cell r="F208">
            <v>6.26</v>
          </cell>
        </row>
        <row r="209">
          <cell r="A209" t="str">
            <v>2 S 01 101 27</v>
          </cell>
          <cell r="B209" t="str">
            <v>Esc. carga transp. mat 2a cat DMT 1000 a 1200m c/e</v>
          </cell>
          <cell r="E209" t="str">
            <v>m3</v>
          </cell>
          <cell r="F209">
            <v>6.53</v>
          </cell>
        </row>
        <row r="210">
          <cell r="A210" t="str">
            <v>2 S 01 101 28</v>
          </cell>
          <cell r="B210" t="str">
            <v>Esc. carga transp. mat 2a cat DMT 1200 a 1400m c/e</v>
          </cell>
          <cell r="E210" t="str">
            <v>m3</v>
          </cell>
          <cell r="F210">
            <v>6.86</v>
          </cell>
        </row>
        <row r="211">
          <cell r="A211" t="str">
            <v>2 S 01 101 29</v>
          </cell>
          <cell r="B211" t="str">
            <v>Esc. carga transp. mat 2a cat DMT 1400 a 1600m c/e</v>
          </cell>
          <cell r="E211" t="str">
            <v>m3</v>
          </cell>
          <cell r="F211">
            <v>7.08</v>
          </cell>
        </row>
        <row r="212">
          <cell r="A212" t="str">
            <v>2 S 01 101 30</v>
          </cell>
          <cell r="B212" t="str">
            <v>Esc. carga transp. mat 2a cat DMT 1600 a 1800m c/e</v>
          </cell>
          <cell r="E212" t="str">
            <v>m3</v>
          </cell>
          <cell r="F212">
            <v>7.19</v>
          </cell>
        </row>
        <row r="213">
          <cell r="A213" t="str">
            <v>2 S 01 101 31</v>
          </cell>
          <cell r="B213" t="str">
            <v>Esc. carga transp. mat 2a cat DMT 1800 a 2000m c/e</v>
          </cell>
          <cell r="E213" t="str">
            <v>m3</v>
          </cell>
          <cell r="F213">
            <v>7.51</v>
          </cell>
        </row>
        <row r="214">
          <cell r="A214" t="str">
            <v>2 S 01 101 32</v>
          </cell>
          <cell r="B214" t="str">
            <v>Esc. carga transp. mat 2a cat DMT 2000 a 3000m c/e</v>
          </cell>
          <cell r="E214" t="str">
            <v>m3</v>
          </cell>
          <cell r="F214">
            <v>8.44</v>
          </cell>
        </row>
        <row r="215">
          <cell r="A215" t="str">
            <v>2 S 01 101 33</v>
          </cell>
          <cell r="B215" t="str">
            <v>Esc. carga transp. mat 2a cat DMT 3000 a 5000m c/e</v>
          </cell>
          <cell r="E215" t="str">
            <v>m3</v>
          </cell>
          <cell r="F215">
            <v>10.84</v>
          </cell>
        </row>
        <row r="216">
          <cell r="A216" t="str">
            <v>2 S 01 102 01</v>
          </cell>
          <cell r="B216" t="str">
            <v>Esc. carga transp. mat 3a cat DMT até 50m</v>
          </cell>
          <cell r="E216" t="str">
            <v>m3</v>
          </cell>
          <cell r="F216">
            <v>17.61</v>
          </cell>
        </row>
        <row r="217">
          <cell r="A217" t="str">
            <v>2 S 01 102 02</v>
          </cell>
          <cell r="B217" t="str">
            <v>Esc. carga transp. mat 3a cat DMT 50 a 200m</v>
          </cell>
          <cell r="E217" t="str">
            <v>m3</v>
          </cell>
          <cell r="F217">
            <v>20.02</v>
          </cell>
        </row>
        <row r="218">
          <cell r="A218" t="str">
            <v>2 S 01 102 03</v>
          </cell>
          <cell r="B218" t="str">
            <v>Esc. carga transp. mat 3a cat DMT 200 a 400m</v>
          </cell>
          <cell r="E218" t="str">
            <v>m3</v>
          </cell>
          <cell r="F218">
            <v>20.54</v>
          </cell>
        </row>
        <row r="219">
          <cell r="A219" t="str">
            <v>2 S 01 102 04</v>
          </cell>
          <cell r="B219" t="str">
            <v>Esc. carga transp. mat 3a cat DMT 400 a 600m</v>
          </cell>
          <cell r="E219" t="str">
            <v>m3</v>
          </cell>
          <cell r="F219">
            <v>21.27</v>
          </cell>
        </row>
        <row r="220">
          <cell r="A220" t="str">
            <v>2 S 01 102 05</v>
          </cell>
          <cell r="B220" t="str">
            <v>Esc. carga transp. mat 3a cat DMT 600 a 800m</v>
          </cell>
          <cell r="E220" t="str">
            <v>m3</v>
          </cell>
          <cell r="F220">
            <v>21.79</v>
          </cell>
        </row>
        <row r="221">
          <cell r="A221" t="str">
            <v>2 S 01 102 06</v>
          </cell>
          <cell r="B221" t="str">
            <v>Esc. carga transp. mat 3a cat DMT 800 a 1000m</v>
          </cell>
          <cell r="E221" t="str">
            <v>m3</v>
          </cell>
          <cell r="F221">
            <v>22.31</v>
          </cell>
        </row>
        <row r="222">
          <cell r="A222" t="str">
            <v>2 S 01 102 07</v>
          </cell>
          <cell r="B222" t="str">
            <v>Esc. carga transp. mat 3a cat DMT 1000 a 1200m</v>
          </cell>
          <cell r="E222" t="str">
            <v>m3</v>
          </cell>
          <cell r="F222">
            <v>22.54</v>
          </cell>
        </row>
        <row r="223">
          <cell r="A223" t="str">
            <v>2 S 01 300 01</v>
          </cell>
          <cell r="B223" t="str">
            <v>Esc. carga transp. solos moles DMT 0 a 200m</v>
          </cell>
          <cell r="E223" t="str">
            <v>m3</v>
          </cell>
          <cell r="F223">
            <v>10.49</v>
          </cell>
        </row>
        <row r="224">
          <cell r="A224" t="str">
            <v>2 S 01 300 02</v>
          </cell>
          <cell r="B224" t="str">
            <v>Esc. carga transp. solos moles DMT 200 a 400m</v>
          </cell>
          <cell r="E224" t="str">
            <v>m3</v>
          </cell>
          <cell r="F224">
            <v>11.3</v>
          </cell>
        </row>
        <row r="225">
          <cell r="A225" t="str">
            <v>2 S 01 300 03</v>
          </cell>
          <cell r="B225" t="str">
            <v>Esc. carga transp. solos moles DMT 400 a 600m</v>
          </cell>
          <cell r="E225" t="str">
            <v>m3</v>
          </cell>
          <cell r="F225">
            <v>11.64</v>
          </cell>
        </row>
        <row r="226">
          <cell r="A226" t="str">
            <v>2 S 01 300 04</v>
          </cell>
          <cell r="B226" t="str">
            <v>Esc. carga transp. solos moles DMT 600 a 800m</v>
          </cell>
          <cell r="E226" t="str">
            <v>m3</v>
          </cell>
          <cell r="F226">
            <v>12.04</v>
          </cell>
        </row>
        <row r="227">
          <cell r="A227" t="str">
            <v>2 S 01 300 05</v>
          </cell>
          <cell r="B227" t="str">
            <v>Esc. carga transp. solos moles DMT 800 a 1000m</v>
          </cell>
          <cell r="E227" t="str">
            <v>m3</v>
          </cell>
          <cell r="F227">
            <v>12.8</v>
          </cell>
        </row>
        <row r="228">
          <cell r="A228" t="str">
            <v>2 S 01 510 00</v>
          </cell>
          <cell r="B228" t="str">
            <v>Compactação de aterros a 95% proctor normal</v>
          </cell>
          <cell r="E228" t="str">
            <v>m3</v>
          </cell>
          <cell r="F228">
            <v>1.56</v>
          </cell>
        </row>
        <row r="229">
          <cell r="A229" t="str">
            <v>2 S 01 511 00</v>
          </cell>
          <cell r="B229" t="str">
            <v>Compactação de aterros a 100% proctor normal</v>
          </cell>
          <cell r="E229" t="str">
            <v>m3</v>
          </cell>
          <cell r="F229">
            <v>1.81</v>
          </cell>
        </row>
        <row r="230">
          <cell r="A230" t="str">
            <v>2 S 01 512 01</v>
          </cell>
          <cell r="B230" t="str">
            <v>Construção de corpo de aterro em rocha</v>
          </cell>
          <cell r="E230" t="str">
            <v>m3</v>
          </cell>
          <cell r="F230">
            <v>5.1100000000000003</v>
          </cell>
        </row>
        <row r="231">
          <cell r="A231" t="str">
            <v>2 S 01 512 02</v>
          </cell>
          <cell r="B231" t="str">
            <v>Compactação de camada final de aterro de rocha</v>
          </cell>
          <cell r="E231" t="str">
            <v>m3</v>
          </cell>
          <cell r="F231">
            <v>13.4</v>
          </cell>
        </row>
        <row r="232">
          <cell r="A232" t="str">
            <v>2 S 01 513 01</v>
          </cell>
          <cell r="B232" t="str">
            <v>Compactação de material de "bota-fora"</v>
          </cell>
          <cell r="E232" t="str">
            <v>m3</v>
          </cell>
          <cell r="F232">
            <v>1.22</v>
          </cell>
        </row>
        <row r="233">
          <cell r="A233" t="str">
            <v>2 S 02 100 00</v>
          </cell>
          <cell r="B233" t="str">
            <v>Reforço do subleito</v>
          </cell>
          <cell r="E233" t="str">
            <v>m3</v>
          </cell>
          <cell r="F233">
            <v>8.2899999999999991</v>
          </cell>
        </row>
        <row r="234">
          <cell r="A234" t="str">
            <v>2 S 02 110 00</v>
          </cell>
          <cell r="B234" t="str">
            <v>Regularização do subleito</v>
          </cell>
          <cell r="E234" t="str">
            <v>m2</v>
          </cell>
          <cell r="F234">
            <v>0.48</v>
          </cell>
        </row>
        <row r="235">
          <cell r="A235" t="str">
            <v>2 S 02 110 01</v>
          </cell>
          <cell r="B235" t="str">
            <v>Regul. subleito c/ fres. corte contr.autom. greide</v>
          </cell>
          <cell r="E235" t="str">
            <v>m2</v>
          </cell>
          <cell r="F235">
            <v>0.75</v>
          </cell>
        </row>
        <row r="236">
          <cell r="A236" t="str">
            <v>2 S 02 200 00</v>
          </cell>
          <cell r="B236" t="str">
            <v>Sub-base solo estabilizado granul. s/ mistura</v>
          </cell>
          <cell r="E236" t="str">
            <v>m3</v>
          </cell>
          <cell r="F236">
            <v>8.2899999999999991</v>
          </cell>
        </row>
        <row r="237">
          <cell r="A237" t="str">
            <v>2 S 02 200 01</v>
          </cell>
          <cell r="B237" t="str">
            <v>Base solo estabilizado granul. s/ mistura</v>
          </cell>
          <cell r="E237" t="str">
            <v>m3</v>
          </cell>
          <cell r="F237">
            <v>8.2899999999999991</v>
          </cell>
        </row>
        <row r="238">
          <cell r="A238" t="str">
            <v>2 S 02 210 00</v>
          </cell>
          <cell r="B238" t="str">
            <v>Sub-base estab. granul. c/ mistura solo na pista</v>
          </cell>
          <cell r="E238" t="str">
            <v>m3</v>
          </cell>
          <cell r="F238">
            <v>8.93</v>
          </cell>
        </row>
        <row r="239">
          <cell r="A239" t="str">
            <v>2 S 02 210 01</v>
          </cell>
          <cell r="B239" t="str">
            <v>Sub-base estab. granul. c/ mist. solo-areia pista</v>
          </cell>
          <cell r="E239" t="str">
            <v>m3</v>
          </cell>
          <cell r="F239">
            <v>10.02</v>
          </cell>
        </row>
        <row r="240">
          <cell r="A240" t="str">
            <v>2 S 02 210 02</v>
          </cell>
          <cell r="B240" t="str">
            <v>Base estab.granul.c/ mist.solo - areia na pista</v>
          </cell>
          <cell r="E240" t="str">
            <v>m3</v>
          </cell>
          <cell r="F240">
            <v>10.02</v>
          </cell>
        </row>
        <row r="241">
          <cell r="A241" t="str">
            <v>2 S 02 220 00</v>
          </cell>
          <cell r="B241" t="str">
            <v>Base estab.granul.c/ mistura solo - brita</v>
          </cell>
          <cell r="E241" t="str">
            <v>m3</v>
          </cell>
          <cell r="F241">
            <v>27.11</v>
          </cell>
        </row>
        <row r="242">
          <cell r="A242" t="str">
            <v>2 S 02 230 00</v>
          </cell>
          <cell r="B242" t="str">
            <v>Base de brita graduada</v>
          </cell>
          <cell r="E242" t="str">
            <v>m3</v>
          </cell>
          <cell r="F242">
            <v>42.92</v>
          </cell>
        </row>
        <row r="243">
          <cell r="A243" t="str">
            <v>2 S 02 230 01</v>
          </cell>
          <cell r="B243" t="str">
            <v>Base brita grad. c/ dist. agreg. contr. de greide</v>
          </cell>
          <cell r="E243" t="str">
            <v>m3</v>
          </cell>
          <cell r="F243">
            <v>43.93</v>
          </cell>
        </row>
        <row r="244">
          <cell r="A244" t="str">
            <v>2 S 02 231 00</v>
          </cell>
          <cell r="B244" t="str">
            <v>Base de macadame hidráulico</v>
          </cell>
          <cell r="E244" t="str">
            <v>m3</v>
          </cell>
          <cell r="F244">
            <v>37.630000000000003</v>
          </cell>
        </row>
        <row r="245">
          <cell r="A245" t="str">
            <v>2 S 02 241 01</v>
          </cell>
          <cell r="B245" t="str">
            <v>Base de solo cimento c/ mistura em usina</v>
          </cell>
          <cell r="E245" t="str">
            <v>m3</v>
          </cell>
          <cell r="F245">
            <v>109.32</v>
          </cell>
        </row>
        <row r="246">
          <cell r="A246" t="str">
            <v>2 S 02 243 01</v>
          </cell>
          <cell r="B246" t="str">
            <v>Sub-base de solo melhor. c/ cimento mist. em usina</v>
          </cell>
          <cell r="E246" t="str">
            <v>m3</v>
          </cell>
          <cell r="F246">
            <v>62.57</v>
          </cell>
        </row>
        <row r="247">
          <cell r="A247" t="str">
            <v>2 S 02 300 00</v>
          </cell>
          <cell r="B247" t="str">
            <v>Imprimação</v>
          </cell>
          <cell r="E247" t="str">
            <v>m2</v>
          </cell>
          <cell r="F247">
            <v>0.14000000000000001</v>
          </cell>
        </row>
        <row r="248">
          <cell r="A248" t="str">
            <v>2 S 02 400 00</v>
          </cell>
          <cell r="B248" t="str">
            <v>Pintura de ligação</v>
          </cell>
          <cell r="E248" t="str">
            <v>m2</v>
          </cell>
          <cell r="F248">
            <v>0.1</v>
          </cell>
        </row>
        <row r="249">
          <cell r="A249" t="str">
            <v>2 S 02 500 00</v>
          </cell>
          <cell r="B249" t="str">
            <v>Tratamento superficial simples c/ cap</v>
          </cell>
          <cell r="E249" t="str">
            <v>m2</v>
          </cell>
          <cell r="F249">
            <v>0.49</v>
          </cell>
        </row>
        <row r="250">
          <cell r="A250" t="str">
            <v>2 S 02 500 01</v>
          </cell>
          <cell r="B250" t="str">
            <v>Tratamento superficial simples c/ emulsão</v>
          </cell>
          <cell r="E250" t="str">
            <v>m2</v>
          </cell>
          <cell r="F250">
            <v>0.46</v>
          </cell>
        </row>
        <row r="251">
          <cell r="A251" t="str">
            <v>2 S 02 500 02</v>
          </cell>
          <cell r="B251" t="str">
            <v>Tratamento superficial simples c/ banho diluído</v>
          </cell>
          <cell r="E251" t="str">
            <v>m2</v>
          </cell>
          <cell r="F251">
            <v>0.53</v>
          </cell>
        </row>
        <row r="252">
          <cell r="A252" t="str">
            <v>2 S 02 501 00</v>
          </cell>
          <cell r="B252" t="str">
            <v>Tratamento superficial duplo c/ cap</v>
          </cell>
          <cell r="E252" t="str">
            <v>m2</v>
          </cell>
          <cell r="F252">
            <v>1.45</v>
          </cell>
        </row>
        <row r="253">
          <cell r="A253" t="str">
            <v>2 S 02 501 01</v>
          </cell>
          <cell r="B253" t="str">
            <v>Tratamento superficial duplo c/ emulsão</v>
          </cell>
          <cell r="E253" t="str">
            <v>m2</v>
          </cell>
          <cell r="F253">
            <v>1.44</v>
          </cell>
        </row>
        <row r="254">
          <cell r="A254" t="str">
            <v>2 S 02 501 02</v>
          </cell>
          <cell r="B254" t="str">
            <v>Tratamento superficial duplo c/ banho diluído</v>
          </cell>
          <cell r="E254" t="str">
            <v>m2</v>
          </cell>
          <cell r="F254">
            <v>1.6</v>
          </cell>
        </row>
        <row r="255">
          <cell r="A255" t="str">
            <v>2 S 02 502 00</v>
          </cell>
          <cell r="B255" t="str">
            <v>Tratamento superficial triplo c/ cap</v>
          </cell>
          <cell r="E255" t="str">
            <v>m2</v>
          </cell>
          <cell r="F255">
            <v>2.08</v>
          </cell>
        </row>
        <row r="256">
          <cell r="A256" t="str">
            <v>2 S 02 502 01</v>
          </cell>
          <cell r="B256" t="str">
            <v>Tratamento superficial triplo c/ emulsão</v>
          </cell>
          <cell r="E256" t="str">
            <v>m2</v>
          </cell>
          <cell r="F256">
            <v>2.1</v>
          </cell>
        </row>
        <row r="257">
          <cell r="A257" t="str">
            <v>2 S 02 502 02</v>
          </cell>
          <cell r="B257" t="str">
            <v>Tratamento superficial triplo c/ banho diluído</v>
          </cell>
          <cell r="E257" t="str">
            <v>m2</v>
          </cell>
          <cell r="F257">
            <v>2.29</v>
          </cell>
        </row>
        <row r="258">
          <cell r="A258" t="str">
            <v>2 S 02 530 00</v>
          </cell>
          <cell r="B258" t="str">
            <v>Pré-misturado a frio</v>
          </cell>
          <cell r="E258" t="str">
            <v>m3</v>
          </cell>
          <cell r="F258">
            <v>59.33</v>
          </cell>
        </row>
        <row r="259">
          <cell r="A259" t="str">
            <v>2 S 02 531 00</v>
          </cell>
          <cell r="B259" t="str">
            <v>Macadame betuminoso por penetração</v>
          </cell>
          <cell r="E259" t="str">
            <v>m3</v>
          </cell>
          <cell r="F259">
            <v>51.03</v>
          </cell>
        </row>
        <row r="260">
          <cell r="A260" t="str">
            <v>2 S 02 532 00</v>
          </cell>
          <cell r="B260" t="str">
            <v>Areia-asfalto a quente</v>
          </cell>
          <cell r="E260" t="str">
            <v>t</v>
          </cell>
          <cell r="F260">
            <v>38.67</v>
          </cell>
        </row>
        <row r="261">
          <cell r="A261" t="str">
            <v>2 S 02 540 01</v>
          </cell>
          <cell r="B261" t="str">
            <v>Conc. betuminoso usinado a quente - capa rolamento</v>
          </cell>
          <cell r="E261" t="str">
            <v>t</v>
          </cell>
          <cell r="F261">
            <v>34.15</v>
          </cell>
        </row>
        <row r="262">
          <cell r="A262" t="str">
            <v>2 S 02 540 02</v>
          </cell>
          <cell r="B262" t="str">
            <v>Concreto betuminoso usinado a quente - "binder"</v>
          </cell>
          <cell r="E262" t="str">
            <v>t</v>
          </cell>
          <cell r="F262">
            <v>33.619999999999997</v>
          </cell>
        </row>
        <row r="263">
          <cell r="A263" t="str">
            <v>2 S 02 603 00</v>
          </cell>
          <cell r="B263" t="str">
            <v>Sub-base de concreto rolado</v>
          </cell>
          <cell r="E263" t="str">
            <v>m3</v>
          </cell>
          <cell r="F263">
            <v>108.71</v>
          </cell>
        </row>
        <row r="264">
          <cell r="A264" t="str">
            <v>2 S 02 604 00</v>
          </cell>
          <cell r="B264" t="str">
            <v>Sub-base de concreto de cimento portland</v>
          </cell>
          <cell r="E264" t="str">
            <v>m3</v>
          </cell>
          <cell r="F264">
            <v>136.71</v>
          </cell>
        </row>
        <row r="265">
          <cell r="A265" t="str">
            <v>2 S 02 606 00</v>
          </cell>
          <cell r="B265" t="str">
            <v>Concreto de cimento portland com fôrma deslizante</v>
          </cell>
          <cell r="E265" t="str">
            <v>m3</v>
          </cell>
          <cell r="F265">
            <v>283.45999999999998</v>
          </cell>
        </row>
        <row r="266">
          <cell r="A266" t="str">
            <v>2 S 02 607 00</v>
          </cell>
          <cell r="B266" t="str">
            <v>Concreto cimento portland c/ equip. pequeno porte</v>
          </cell>
          <cell r="E266" t="str">
            <v>m3</v>
          </cell>
          <cell r="F266">
            <v>309.39999999999998</v>
          </cell>
        </row>
        <row r="267">
          <cell r="A267" t="str">
            <v>2 S 02 700 01</v>
          </cell>
          <cell r="B267" t="str">
            <v>Execução pavim. c/ peças pré-moldadas concr.</v>
          </cell>
          <cell r="E267" t="str">
            <v>m2</v>
          </cell>
          <cell r="F267">
            <v>53.64</v>
          </cell>
        </row>
        <row r="268">
          <cell r="A268" t="str">
            <v>2 S 02 702 00</v>
          </cell>
          <cell r="B268" t="str">
            <v>Limpeza e enchimento de junta de pavimento de conc</v>
          </cell>
          <cell r="E268" t="str">
            <v>m</v>
          </cell>
          <cell r="F268">
            <v>2.64</v>
          </cell>
        </row>
        <row r="269">
          <cell r="A269" t="str">
            <v>2 S 03 000 02</v>
          </cell>
          <cell r="B269" t="str">
            <v>Escavação manual de cavas em material 1a cat</v>
          </cell>
          <cell r="E269" t="str">
            <v>m3</v>
          </cell>
          <cell r="F269">
            <v>26.31</v>
          </cell>
        </row>
        <row r="270">
          <cell r="A270" t="str">
            <v>2 S 03 000 03</v>
          </cell>
          <cell r="B270" t="str">
            <v>Escavação manual de cavas em material 2a cat</v>
          </cell>
          <cell r="E270" t="str">
            <v>m3</v>
          </cell>
          <cell r="F270">
            <v>35.08</v>
          </cell>
        </row>
        <row r="271">
          <cell r="A271" t="str">
            <v>2 S 03 010 01</v>
          </cell>
          <cell r="B271" t="str">
            <v>Escavação em cavas de fundação com esgotamento</v>
          </cell>
          <cell r="E271" t="str">
            <v>m3</v>
          </cell>
          <cell r="F271">
            <v>29.91</v>
          </cell>
        </row>
        <row r="272">
          <cell r="A272" t="str">
            <v>2 S 03 119 01</v>
          </cell>
          <cell r="B272" t="str">
            <v>Escoramento com madeira de OAE</v>
          </cell>
          <cell r="E272" t="str">
            <v>m3</v>
          </cell>
          <cell r="F272">
            <v>21</v>
          </cell>
        </row>
        <row r="273">
          <cell r="A273" t="str">
            <v>2 S 03 300 01</v>
          </cell>
          <cell r="B273" t="str">
            <v>Confecção e lançamento concr. magro em betoneira</v>
          </cell>
          <cell r="E273" t="str">
            <v>m3</v>
          </cell>
          <cell r="F273">
            <v>180.91</v>
          </cell>
        </row>
        <row r="274">
          <cell r="A274" t="str">
            <v>2 S 03 321 00</v>
          </cell>
          <cell r="B274" t="str">
            <v>Conc.estr.fck=8 MPa-contr.raz.uso ger.conf. e lanç</v>
          </cell>
          <cell r="E274" t="str">
            <v>m3</v>
          </cell>
          <cell r="F274">
            <v>215.84</v>
          </cell>
        </row>
        <row r="275">
          <cell r="A275" t="str">
            <v>2 S 03 322 00</v>
          </cell>
          <cell r="B275" t="str">
            <v>Conc.estr.fck=10 MPa-contr.raz.uso ger.conf.e lanç</v>
          </cell>
          <cell r="E275" t="str">
            <v>m3</v>
          </cell>
          <cell r="F275">
            <v>227.71</v>
          </cell>
        </row>
        <row r="276">
          <cell r="A276" t="str">
            <v>2 S 03 323 00</v>
          </cell>
          <cell r="B276" t="str">
            <v>Conc.estr.fck=12 MPa-contr.raz.uso ger.conf.e lanç</v>
          </cell>
          <cell r="E276" t="str">
            <v>m3</v>
          </cell>
          <cell r="F276">
            <v>240.46</v>
          </cell>
        </row>
        <row r="277">
          <cell r="A277" t="str">
            <v>2 S 03 324 00</v>
          </cell>
          <cell r="B277" t="str">
            <v>Conc.estr.fck=15 MPa-contr.raz.uso ger.conf.e lanç</v>
          </cell>
          <cell r="E277" t="str">
            <v>m3</v>
          </cell>
          <cell r="F277">
            <v>253.88</v>
          </cell>
        </row>
        <row r="278">
          <cell r="A278" t="str">
            <v>2 S 03 324 01</v>
          </cell>
          <cell r="B278" t="str">
            <v>Conc.estr.fck=15 MPa-contr.raz.c/adit.conf. e lanç</v>
          </cell>
          <cell r="E278" t="str">
            <v>m3</v>
          </cell>
          <cell r="F278">
            <v>234.5</v>
          </cell>
        </row>
        <row r="279">
          <cell r="A279" t="str">
            <v>2 S 03 325 00</v>
          </cell>
          <cell r="B279" t="str">
            <v>Conc.estr.fck=18 MPa-contr.raz.uso ger.conf.e lanç</v>
          </cell>
          <cell r="E279" t="str">
            <v>m3</v>
          </cell>
          <cell r="F279">
            <v>267.14</v>
          </cell>
        </row>
        <row r="280">
          <cell r="A280" t="str">
            <v>2 S 03 325 01</v>
          </cell>
          <cell r="B280" t="str">
            <v>Conc.estr.fck=18 MPa-contr.raz.c/adit.conf. e lanç</v>
          </cell>
          <cell r="E280" t="str">
            <v>m3</v>
          </cell>
          <cell r="F280">
            <v>246.77</v>
          </cell>
        </row>
        <row r="281">
          <cell r="A281" t="str">
            <v>2 S 03 326 00</v>
          </cell>
          <cell r="B281" t="str">
            <v>Conc.estr.fck=20 MPa-contr.raz.uso ger.conf.e lanç</v>
          </cell>
          <cell r="E281" t="str">
            <v>m3</v>
          </cell>
          <cell r="F281">
            <v>277.97000000000003</v>
          </cell>
        </row>
        <row r="282">
          <cell r="A282" t="str">
            <v>2 S 03 326 01</v>
          </cell>
          <cell r="B282" t="str">
            <v>Conc.estr.fck=20 MPa-contr.raz.c/adit.conf. e lanç</v>
          </cell>
          <cell r="E282" t="str">
            <v>m3</v>
          </cell>
          <cell r="F282">
            <v>257.87</v>
          </cell>
        </row>
        <row r="283">
          <cell r="A283" t="str">
            <v>2 S 03 327 00</v>
          </cell>
          <cell r="B283" t="str">
            <v>Conc.estr.fck=22 MPa-contr.raz.uso ger.conf.e lanç</v>
          </cell>
          <cell r="E283" t="str">
            <v>m3</v>
          </cell>
          <cell r="F283">
            <v>290.72000000000003</v>
          </cell>
        </row>
        <row r="284">
          <cell r="A284" t="str">
            <v>2 S 03 328 00</v>
          </cell>
          <cell r="B284" t="str">
            <v>Conc.estr.fck=24 MPa-contr.raz.uso ger.conf.e lanç</v>
          </cell>
          <cell r="E284" t="str">
            <v>m3</v>
          </cell>
          <cell r="F284">
            <v>303.72000000000003</v>
          </cell>
        </row>
        <row r="285">
          <cell r="A285" t="str">
            <v>2 S 03 329 00</v>
          </cell>
          <cell r="B285" t="str">
            <v>Conc.estr.fck=25 MPa-contr.raz.c/adit.conf. e lanç</v>
          </cell>
          <cell r="E285" t="str">
            <v>m3</v>
          </cell>
          <cell r="F285">
            <v>282.39999999999998</v>
          </cell>
        </row>
        <row r="286">
          <cell r="A286" t="str">
            <v>2 S 03 329 01</v>
          </cell>
          <cell r="B286" t="str">
            <v>Conc.estr.fck=26 MPa-contr.raz.uso ger.conf.e lanç</v>
          </cell>
          <cell r="E286" t="str">
            <v>m3</v>
          </cell>
          <cell r="F286">
            <v>315.58</v>
          </cell>
        </row>
        <row r="287">
          <cell r="A287" t="str">
            <v>2 S 03 329 02</v>
          </cell>
          <cell r="B287" t="str">
            <v>Conc.estr.fck=30 MPa-contr.raz.uso ger.conf.e lanç</v>
          </cell>
          <cell r="E287" t="str">
            <v>m3</v>
          </cell>
          <cell r="F287">
            <v>327.2</v>
          </cell>
        </row>
        <row r="288">
          <cell r="A288" t="str">
            <v>2 S 03 329 03</v>
          </cell>
          <cell r="B288" t="str">
            <v>Conc.estr.fck=30 MPa-contr.raz.uso ger.conf.e lanç</v>
          </cell>
          <cell r="E288" t="str">
            <v>m3</v>
          </cell>
          <cell r="F288">
            <v>304.86</v>
          </cell>
        </row>
        <row r="289">
          <cell r="A289" t="str">
            <v>2 S 03 329 04</v>
          </cell>
          <cell r="B289" t="str">
            <v>Conc.estr.fck=35 MPa-contr.raz.c/adit.conf. e lanç</v>
          </cell>
          <cell r="E289" t="str">
            <v>m3</v>
          </cell>
          <cell r="F289">
            <v>327.78</v>
          </cell>
        </row>
        <row r="290">
          <cell r="A290" t="str">
            <v>2 S 03 370 00</v>
          </cell>
          <cell r="B290" t="str">
            <v>Forma comum de madeira</v>
          </cell>
          <cell r="E290" t="str">
            <v>m2</v>
          </cell>
          <cell r="F290">
            <v>30.53</v>
          </cell>
        </row>
        <row r="291">
          <cell r="A291" t="str">
            <v>2 S 03 371 01</v>
          </cell>
          <cell r="B291" t="str">
            <v>Forma de placa compensada resinada</v>
          </cell>
          <cell r="E291" t="str">
            <v>m2</v>
          </cell>
          <cell r="F291">
            <v>24.24</v>
          </cell>
        </row>
        <row r="292">
          <cell r="A292" t="str">
            <v>2 S 03 371 02</v>
          </cell>
          <cell r="B292" t="str">
            <v>Forma de placa compensada plastificada</v>
          </cell>
          <cell r="E292" t="str">
            <v>m2</v>
          </cell>
          <cell r="F292">
            <v>26.83</v>
          </cell>
        </row>
        <row r="293">
          <cell r="A293" t="str">
            <v>2 S 03 372 01</v>
          </cell>
          <cell r="B293" t="str">
            <v>Formas para tubulão</v>
          </cell>
          <cell r="E293" t="str">
            <v>m2</v>
          </cell>
          <cell r="F293">
            <v>15.4</v>
          </cell>
        </row>
        <row r="294">
          <cell r="A294" t="str">
            <v>2 S 03 401 01</v>
          </cell>
          <cell r="B294" t="str">
            <v>Estaca tipo Franki D=350 mm</v>
          </cell>
          <cell r="E294" t="str">
            <v>m</v>
          </cell>
          <cell r="F294">
            <v>125.92</v>
          </cell>
        </row>
        <row r="295">
          <cell r="A295" t="str">
            <v>2 S 03 401 02</v>
          </cell>
          <cell r="B295" t="str">
            <v>Estaca tipo Franki D=400 mm</v>
          </cell>
          <cell r="E295" t="str">
            <v>m</v>
          </cell>
          <cell r="F295">
            <v>138.46</v>
          </cell>
        </row>
        <row r="296">
          <cell r="A296" t="str">
            <v>2 S 03 401 03</v>
          </cell>
          <cell r="B296" t="str">
            <v>Estaca tipo Franki D=520 mm</v>
          </cell>
          <cell r="E296" t="str">
            <v>m</v>
          </cell>
          <cell r="F296">
            <v>190.99</v>
          </cell>
        </row>
        <row r="297">
          <cell r="A297" t="str">
            <v>2 S 03 401 04</v>
          </cell>
          <cell r="B297" t="str">
            <v>Estaca tipo Franki D=600 mm</v>
          </cell>
          <cell r="E297" t="str">
            <v>m</v>
          </cell>
          <cell r="F297">
            <v>238.61</v>
          </cell>
        </row>
        <row r="298">
          <cell r="A298" t="str">
            <v>2 S 03 402 01</v>
          </cell>
          <cell r="B298" t="str">
            <v>Cravação estacas pré-mold. de concreto 30 x 30 cm</v>
          </cell>
          <cell r="E298" t="str">
            <v>m</v>
          </cell>
          <cell r="F298">
            <v>127.15</v>
          </cell>
        </row>
        <row r="299">
          <cell r="A299" t="str">
            <v>2 S 03 404 01</v>
          </cell>
          <cell r="B299" t="str">
            <v>Forn. e crav. estacas perfil met. I de 10" simples</v>
          </cell>
          <cell r="E299" t="str">
            <v>m</v>
          </cell>
          <cell r="F299">
            <v>260.58999999999997</v>
          </cell>
        </row>
        <row r="300">
          <cell r="A300" t="str">
            <v>2 S 03 404 04</v>
          </cell>
          <cell r="B300" t="str">
            <v>Forn. e crav. estacas perfil met. I de 10" duplo</v>
          </cell>
          <cell r="E300" t="str">
            <v>m</v>
          </cell>
          <cell r="F300">
            <v>403.83</v>
          </cell>
        </row>
        <row r="301">
          <cell r="A301" t="str">
            <v>2 S 03 404 11</v>
          </cell>
          <cell r="B301" t="str">
            <v>Cravação estacas met. trilhos soldados - estrela</v>
          </cell>
          <cell r="E301" t="str">
            <v>m</v>
          </cell>
          <cell r="F301">
            <v>266.54000000000002</v>
          </cell>
        </row>
        <row r="302">
          <cell r="A302" t="str">
            <v>2 S 03 410 01</v>
          </cell>
          <cell r="B302" t="str">
            <v>Tubulão a céu aberto diâmetro externo = 1,00 m</v>
          </cell>
          <cell r="E302" t="str">
            <v>m</v>
          </cell>
          <cell r="F302">
            <v>773.36</v>
          </cell>
        </row>
        <row r="303">
          <cell r="A303" t="str">
            <v>2 S 03 410 11</v>
          </cell>
          <cell r="B303" t="str">
            <v>Tubulão a céu aberto diâmetro externo = 1,20 m</v>
          </cell>
          <cell r="E303" t="str">
            <v>m</v>
          </cell>
          <cell r="F303">
            <v>1002.96</v>
          </cell>
        </row>
        <row r="304">
          <cell r="A304" t="str">
            <v>2 S 03 410 21</v>
          </cell>
          <cell r="B304" t="str">
            <v>Tubulão a céu aberto diâmetro externo = 1,40 m</v>
          </cell>
          <cell r="E304" t="str">
            <v>m</v>
          </cell>
          <cell r="F304">
            <v>1253.0999999999999</v>
          </cell>
        </row>
        <row r="305">
          <cell r="A305" t="str">
            <v>2 S 03 410 31</v>
          </cell>
          <cell r="B305" t="str">
            <v>Tubulão a céu aberto diâmetro externo = 1,60 m</v>
          </cell>
          <cell r="E305" t="str">
            <v>m</v>
          </cell>
          <cell r="F305">
            <v>1513.82</v>
          </cell>
        </row>
        <row r="306">
          <cell r="A306" t="str">
            <v>2 S 03 410 41</v>
          </cell>
          <cell r="B306" t="str">
            <v>Tubulão a céu aberto diâmetro externo = 1,80 m</v>
          </cell>
          <cell r="E306" t="str">
            <v>m</v>
          </cell>
          <cell r="F306">
            <v>1826.88</v>
          </cell>
        </row>
        <row r="307">
          <cell r="A307" t="str">
            <v>2 S 03 410 51</v>
          </cell>
          <cell r="B307" t="str">
            <v>Tubulão a céu aberto diâmetro externo = 2,00 m</v>
          </cell>
          <cell r="E307" t="str">
            <v>m</v>
          </cell>
          <cell r="F307">
            <v>2174.0300000000002</v>
          </cell>
        </row>
        <row r="308">
          <cell r="A308" t="str">
            <v>2 S 03 410 61</v>
          </cell>
          <cell r="B308" t="str">
            <v>Tubulão a céu aberto diâmetro externo = 2,20 m</v>
          </cell>
          <cell r="E308" t="str">
            <v>m</v>
          </cell>
          <cell r="F308">
            <v>2588.98</v>
          </cell>
        </row>
        <row r="309">
          <cell r="A309" t="str">
            <v>2 S 03 411 11</v>
          </cell>
          <cell r="B309" t="str">
            <v>Tub.ar comp.D=1,2 m prof.até 12 m lâmina d'água LF</v>
          </cell>
          <cell r="E309" t="str">
            <v>m</v>
          </cell>
          <cell r="F309">
            <v>2381.86</v>
          </cell>
        </row>
        <row r="310">
          <cell r="A310" t="str">
            <v>2 S 03 411 12</v>
          </cell>
          <cell r="B310" t="str">
            <v>Tub.ar comp.D=1,2 m prof. 12/18 m lâmina d'água LF</v>
          </cell>
          <cell r="E310" t="str">
            <v>m</v>
          </cell>
          <cell r="F310">
            <v>2648.55</v>
          </cell>
        </row>
        <row r="311">
          <cell r="A311" t="str">
            <v>2 S 03 411 13</v>
          </cell>
          <cell r="B311" t="str">
            <v>Tub.ar comp.D=1,2 m prof. 18/24 m lâmina d'água LF</v>
          </cell>
          <cell r="E311" t="str">
            <v>m</v>
          </cell>
          <cell r="F311">
            <v>2937.19</v>
          </cell>
        </row>
        <row r="312">
          <cell r="A312" t="str">
            <v>2 S 03 411 14</v>
          </cell>
          <cell r="B312" t="str">
            <v>Tub.ar comp.D=1,2 m prof. 24/27 m lâmina d'água LF</v>
          </cell>
          <cell r="E312" t="str">
            <v>m</v>
          </cell>
          <cell r="F312">
            <v>3358.9</v>
          </cell>
        </row>
        <row r="313">
          <cell r="A313" t="str">
            <v>2 S 03 411 15</v>
          </cell>
          <cell r="B313" t="str">
            <v>Tub.ar.comp.D=1,2 m prof. 27/31 m lâmina d'água LF</v>
          </cell>
          <cell r="E313" t="str">
            <v>m</v>
          </cell>
          <cell r="F313">
            <v>3944.44</v>
          </cell>
        </row>
        <row r="314">
          <cell r="A314" t="str">
            <v>2 S 03 411 21</v>
          </cell>
          <cell r="B314" t="str">
            <v>Tub.ar.comp.D=1,4 m prof.até 12 m lâmina d'água LF</v>
          </cell>
          <cell r="E314" t="str">
            <v>m</v>
          </cell>
          <cell r="F314">
            <v>3082.9</v>
          </cell>
        </row>
        <row r="315">
          <cell r="A315" t="str">
            <v>2 S 03 411 22</v>
          </cell>
          <cell r="B315" t="str">
            <v>Tub.ar comp.D=1,4 m prof. 12/18 m lâmina d'água LF</v>
          </cell>
          <cell r="E315" t="str">
            <v>m</v>
          </cell>
          <cell r="F315">
            <v>3441.26</v>
          </cell>
        </row>
        <row r="316">
          <cell r="A316" t="str">
            <v>2 S 03 411 23</v>
          </cell>
          <cell r="B316" t="str">
            <v>Tub.ar comp.D=1,4 m prof. 18/24 m lâmina d'água LF</v>
          </cell>
          <cell r="E316" t="str">
            <v>m</v>
          </cell>
          <cell r="F316">
            <v>3828.28</v>
          </cell>
        </row>
        <row r="317">
          <cell r="A317" t="str">
            <v>2 S 03 411 24</v>
          </cell>
          <cell r="B317" t="str">
            <v>Tub.ar comp.D=1,4 m prof. 24/27 m lâmina d'água LF</v>
          </cell>
          <cell r="E317" t="str">
            <v>m</v>
          </cell>
          <cell r="F317">
            <v>4394.09</v>
          </cell>
        </row>
        <row r="318">
          <cell r="A318" t="str">
            <v>2 S 03 411 25</v>
          </cell>
          <cell r="B318" t="str">
            <v>Tub.ar comp.D=1,4 m prof. 27/31 m lâmina d'água LF</v>
          </cell>
          <cell r="E318" t="str">
            <v>m</v>
          </cell>
          <cell r="F318">
            <v>5346.16</v>
          </cell>
        </row>
        <row r="319">
          <cell r="A319" t="str">
            <v>2 S 03 411 31</v>
          </cell>
          <cell r="B319" t="str">
            <v>Tub.ar comp.D=1,6 m prof.até 12 m lâmina d'água LF</v>
          </cell>
          <cell r="E319" t="str">
            <v>m</v>
          </cell>
          <cell r="F319">
            <v>3921.04</v>
          </cell>
        </row>
        <row r="320">
          <cell r="A320" t="str">
            <v>2 S 03 411 32</v>
          </cell>
          <cell r="B320" t="str">
            <v>Tub.ar comp.D=1,6 m prof. 12/18 m lâmina d'água LF</v>
          </cell>
          <cell r="E320" t="str">
            <v>m</v>
          </cell>
          <cell r="F320">
            <v>4394.1899999999996</v>
          </cell>
        </row>
        <row r="321">
          <cell r="A321" t="str">
            <v>2 S 03 411 33</v>
          </cell>
          <cell r="B321" t="str">
            <v>Tub.ar comp.D=1,6 m prof. 18/24 m lâmina d'água LF</v>
          </cell>
          <cell r="E321" t="str">
            <v>m</v>
          </cell>
          <cell r="F321">
            <v>4905.6000000000004</v>
          </cell>
        </row>
        <row r="322">
          <cell r="A322" t="str">
            <v>2 S 03 411 34</v>
          </cell>
          <cell r="B322" t="str">
            <v>Tub.ar comp.D=1,6 m prof. 24/27 m lâmina d'água LF</v>
          </cell>
          <cell r="E322" t="str">
            <v>m</v>
          </cell>
          <cell r="F322">
            <v>5653.63</v>
          </cell>
        </row>
        <row r="323">
          <cell r="A323" t="str">
            <v>2 S 03 411 35</v>
          </cell>
          <cell r="B323" t="str">
            <v>Tub.ar comp.D=1,6 m prof. 27/31 m lâmina d'água LF</v>
          </cell>
          <cell r="E323" t="str">
            <v>m</v>
          </cell>
          <cell r="F323">
            <v>6911.34</v>
          </cell>
        </row>
        <row r="324">
          <cell r="A324" t="str">
            <v>2 S 03 411 41</v>
          </cell>
          <cell r="B324" t="str">
            <v>Tub.ar comp.D=1,8 m prof.até 12 m lâmina d'água LF</v>
          </cell>
          <cell r="E324" t="str">
            <v>m</v>
          </cell>
          <cell r="F324">
            <v>4925.0200000000004</v>
          </cell>
        </row>
        <row r="325">
          <cell r="A325" t="str">
            <v>2 S 03 411 42</v>
          </cell>
          <cell r="B325" t="str">
            <v>Tub.ar comp.D=1,8 m prof. 12/18 m lâmina d'água LF</v>
          </cell>
          <cell r="E325" t="str">
            <v>m</v>
          </cell>
          <cell r="F325">
            <v>5532.88</v>
          </cell>
        </row>
        <row r="326">
          <cell r="A326" t="str">
            <v>2 S 03 411 43</v>
          </cell>
          <cell r="B326" t="str">
            <v>Tub.ar comp.D=1,8 m prof. 18/24 m lâmina d'água LF</v>
          </cell>
          <cell r="E326" t="str">
            <v>m</v>
          </cell>
          <cell r="F326">
            <v>6193.77</v>
          </cell>
        </row>
        <row r="327">
          <cell r="A327" t="str">
            <v>2 S 03 411 44</v>
          </cell>
          <cell r="B327" t="str">
            <v>Tub.ar comp.D=1,8 m prof. 24/27 m lâmina d'água LF</v>
          </cell>
          <cell r="E327" t="str">
            <v>m</v>
          </cell>
          <cell r="F327">
            <v>7163.5</v>
          </cell>
        </row>
        <row r="328">
          <cell r="A328" t="str">
            <v>2 S 03 411 45</v>
          </cell>
          <cell r="B328" t="str">
            <v>Tub.ar comp.D=1,8 m prof. 27/31 m lâmina d'água LF</v>
          </cell>
          <cell r="E328" t="str">
            <v>m</v>
          </cell>
          <cell r="F328">
            <v>8788.49</v>
          </cell>
        </row>
        <row r="329">
          <cell r="A329" t="str">
            <v>2 S 03 411 51</v>
          </cell>
          <cell r="B329" t="str">
            <v>Tub.ar comp.D=2,0 m até 12 m lâmina d'água LF</v>
          </cell>
          <cell r="E329" t="str">
            <v>m</v>
          </cell>
          <cell r="F329">
            <v>5872.03</v>
          </cell>
        </row>
        <row r="330">
          <cell r="A330" t="str">
            <v>2 S 03 411 52</v>
          </cell>
          <cell r="B330" t="str">
            <v>Tub.ar comp.D=2,0 m prof. 12/18 m lâmina d'água LF</v>
          </cell>
          <cell r="E330" t="str">
            <v>m</v>
          </cell>
          <cell r="F330">
            <v>6605.12</v>
          </cell>
        </row>
        <row r="331">
          <cell r="A331" t="str">
            <v>2 S 03 411 53</v>
          </cell>
          <cell r="B331" t="str">
            <v>Tub.ar comp.D=2,0 m prof.18/24 m lâmina d'água LF</v>
          </cell>
          <cell r="E331" t="str">
            <v>m</v>
          </cell>
          <cell r="F331">
            <v>7430.86</v>
          </cell>
        </row>
        <row r="332">
          <cell r="A332" t="str">
            <v>2 S 03 411 54</v>
          </cell>
          <cell r="B332" t="str">
            <v>Tub.ar comp.D=2,0 m prof.24/27 m lâmina d'água LF</v>
          </cell>
          <cell r="E332" t="str">
            <v>m</v>
          </cell>
          <cell r="F332">
            <v>8557.61</v>
          </cell>
        </row>
        <row r="333">
          <cell r="A333" t="str">
            <v>2 S 03 411 55</v>
          </cell>
          <cell r="B333" t="str">
            <v>Tub.ar comp.D=2,0 m prof.27/31 m lâmina d'água LF</v>
          </cell>
          <cell r="E333" t="str">
            <v>m</v>
          </cell>
          <cell r="F333">
            <v>10507.63</v>
          </cell>
        </row>
        <row r="334">
          <cell r="A334" t="str">
            <v>2 S 03 411 61</v>
          </cell>
          <cell r="B334" t="str">
            <v>Tub.ar comp.D=2,2 m prof.até 12 m lâmina d'água LF</v>
          </cell>
          <cell r="E334" t="str">
            <v>m</v>
          </cell>
          <cell r="F334">
            <v>7211.43</v>
          </cell>
        </row>
        <row r="335">
          <cell r="A335" t="str">
            <v>2 S 03 411 62</v>
          </cell>
          <cell r="B335" t="str">
            <v>Tub.ar comp.D=2,2 m prof.12/18 m lâmina d'água LF</v>
          </cell>
          <cell r="E335" t="str">
            <v>m</v>
          </cell>
          <cell r="F335">
            <v>8127.56</v>
          </cell>
        </row>
        <row r="336">
          <cell r="A336" t="str">
            <v>2 S 03 411 63</v>
          </cell>
          <cell r="B336" t="str">
            <v>Tub.ar comp.D=2,2 m prof.18/24 m lâmina d'água LF</v>
          </cell>
          <cell r="E336" t="str">
            <v>m</v>
          </cell>
          <cell r="F336">
            <v>9120.11</v>
          </cell>
        </row>
        <row r="337">
          <cell r="A337" t="str">
            <v>2 S 03 411 64</v>
          </cell>
          <cell r="B337" t="str">
            <v>Tub.ar comp.D=2,2 m prof.24/27 m lâmina d'água LF</v>
          </cell>
          <cell r="E337" t="str">
            <v>m</v>
          </cell>
          <cell r="F337">
            <v>10568.89</v>
          </cell>
        </row>
        <row r="338">
          <cell r="A338" t="str">
            <v>2 S 03 411 65</v>
          </cell>
          <cell r="B338" t="str">
            <v>Tub.ar comp.D=2,2 m prof.27/31m lâmina d'água LF</v>
          </cell>
          <cell r="E338" t="str">
            <v>m</v>
          </cell>
          <cell r="F338">
            <v>12527.11</v>
          </cell>
        </row>
        <row r="339">
          <cell r="A339" t="str">
            <v>2 S 03 412 01</v>
          </cell>
          <cell r="B339" t="str">
            <v>Esc.p/alarg. base tub.ar comp.prof. até 12 m LF</v>
          </cell>
          <cell r="E339" t="str">
            <v>m3</v>
          </cell>
          <cell r="F339">
            <v>1352.9</v>
          </cell>
        </row>
        <row r="340">
          <cell r="A340" t="str">
            <v>2 S 03 412 02</v>
          </cell>
          <cell r="B340" t="str">
            <v>Esc.p/alarg. base tub.ar comp.prof.12/18 m LF</v>
          </cell>
          <cell r="E340" t="str">
            <v>m3</v>
          </cell>
          <cell r="F340">
            <v>1584.9</v>
          </cell>
        </row>
        <row r="341">
          <cell r="A341" t="str">
            <v>2 S 03 412 03</v>
          </cell>
          <cell r="B341" t="str">
            <v>Esc.p/alarg. base tub.ar comp.prof.18/24 m LF</v>
          </cell>
          <cell r="E341" t="str">
            <v>m3</v>
          </cell>
          <cell r="F341">
            <v>1835.63</v>
          </cell>
        </row>
        <row r="342">
          <cell r="A342" t="str">
            <v>2 S 03 412 04</v>
          </cell>
          <cell r="B342" t="str">
            <v>Esc.p/alarg. base tub.ar comp.prof.24/27 m LF</v>
          </cell>
          <cell r="E342" t="str">
            <v>m3</v>
          </cell>
          <cell r="F342">
            <v>2201.66</v>
          </cell>
        </row>
        <row r="343">
          <cell r="A343" t="str">
            <v>2 S 03 412 05</v>
          </cell>
          <cell r="B343" t="str">
            <v>Esc.p/alarg. base tub.ar comp.prof.27/31m LF</v>
          </cell>
          <cell r="E343" t="str">
            <v>m3</v>
          </cell>
          <cell r="F343">
            <v>2819.05</v>
          </cell>
        </row>
        <row r="344">
          <cell r="A344" t="str">
            <v>2 S 03 412 11</v>
          </cell>
          <cell r="B344" t="str">
            <v>Forn.lanç.conc. base tub.ar comp.até 12m LF</v>
          </cell>
          <cell r="E344" t="str">
            <v>m3</v>
          </cell>
          <cell r="F344">
            <v>296.33</v>
          </cell>
        </row>
        <row r="345">
          <cell r="A345" t="str">
            <v>2 S 03 412 12</v>
          </cell>
          <cell r="B345" t="str">
            <v>Forn.lanc.conc.base tub.ar comp.prof.12/18m LF</v>
          </cell>
          <cell r="E345" t="str">
            <v>m3</v>
          </cell>
          <cell r="F345">
            <v>316.25</v>
          </cell>
        </row>
        <row r="346">
          <cell r="A346" t="str">
            <v>2 S 03 412 13</v>
          </cell>
          <cell r="B346" t="str">
            <v>Forn.lanç.conc.base tub.ar comp.prof.18/24m LF</v>
          </cell>
          <cell r="E346" t="str">
            <v>m3</v>
          </cell>
          <cell r="F346">
            <v>337.81</v>
          </cell>
        </row>
        <row r="347">
          <cell r="A347" t="str">
            <v>2 S 03 412 14</v>
          </cell>
          <cell r="B347" t="str">
            <v>Forn.lanç.conc.base tub.ar comp.prof.24/27m LF</v>
          </cell>
          <cell r="E347" t="str">
            <v>m3</v>
          </cell>
          <cell r="F347">
            <v>368.94</v>
          </cell>
        </row>
        <row r="348">
          <cell r="A348" t="str">
            <v>2 S 03 412 15</v>
          </cell>
          <cell r="B348" t="str">
            <v>Forn.lanç.conc.base tub.ar comp.prof. 27/31m LF</v>
          </cell>
          <cell r="E348" t="str">
            <v>m3</v>
          </cell>
          <cell r="F348">
            <v>420.85</v>
          </cell>
        </row>
        <row r="349">
          <cell r="A349" t="str">
            <v>2 S 03 510 00</v>
          </cell>
          <cell r="B349" t="str">
            <v>Aparelho apoio em neoprene fretado-forn. e aplic.</v>
          </cell>
          <cell r="E349" t="str">
            <v>kg</v>
          </cell>
          <cell r="F349">
            <v>43.54</v>
          </cell>
        </row>
        <row r="350">
          <cell r="A350" t="str">
            <v>2 S 03 700 01</v>
          </cell>
          <cell r="B350" t="str">
            <v>Fabricação guarda-corpo tipo GM, moldado no local</v>
          </cell>
          <cell r="E350" t="str">
            <v>m</v>
          </cell>
          <cell r="F350">
            <v>183.82</v>
          </cell>
        </row>
        <row r="351">
          <cell r="A351" t="str">
            <v>2 S 03 920 01</v>
          </cell>
          <cell r="B351" t="str">
            <v>Abertura concretagem bases tubulões céu aberto</v>
          </cell>
          <cell r="E351" t="str">
            <v>m3</v>
          </cell>
          <cell r="F351">
            <v>573.25</v>
          </cell>
        </row>
        <row r="352">
          <cell r="A352" t="str">
            <v>2 S 03 930 00</v>
          </cell>
          <cell r="B352" t="str">
            <v>Junta de cantoneira</v>
          </cell>
          <cell r="E352" t="str">
            <v>m</v>
          </cell>
          <cell r="F352">
            <v>71.989999999999995</v>
          </cell>
        </row>
        <row r="353">
          <cell r="A353" t="str">
            <v>2 S 03 940 00</v>
          </cell>
          <cell r="B353" t="str">
            <v>Compactação manual</v>
          </cell>
          <cell r="E353" t="str">
            <v>m3</v>
          </cell>
          <cell r="F353">
            <v>9.44</v>
          </cell>
        </row>
        <row r="354">
          <cell r="A354" t="str">
            <v>2 S 03 940 01</v>
          </cell>
          <cell r="B354" t="str">
            <v>Reaterro e compactação</v>
          </cell>
          <cell r="E354" t="str">
            <v>m3</v>
          </cell>
          <cell r="F354">
            <v>16.04</v>
          </cell>
        </row>
        <row r="355">
          <cell r="A355" t="str">
            <v>2 S 03 951 01</v>
          </cell>
          <cell r="B355" t="str">
            <v>Pintura com nata de cimento</v>
          </cell>
          <cell r="E355" t="str">
            <v>m2</v>
          </cell>
          <cell r="F355">
            <v>3.82</v>
          </cell>
        </row>
        <row r="356">
          <cell r="A356" t="str">
            <v>2 S 03 990 01</v>
          </cell>
          <cell r="B356" t="str">
            <v>Confecção e colocação cabo 4 cord de 12,7 mm - MAC</v>
          </cell>
          <cell r="E356" t="str">
            <v>kg</v>
          </cell>
          <cell r="F356">
            <v>10.93</v>
          </cell>
        </row>
        <row r="357">
          <cell r="A357" t="str">
            <v>2 S 03 990 02</v>
          </cell>
          <cell r="B357" t="str">
            <v>Confecção e colocação cabo 6 cord de 12,7 mm - MAC</v>
          </cell>
          <cell r="E357" t="str">
            <v>kg</v>
          </cell>
          <cell r="F357">
            <v>10.61</v>
          </cell>
        </row>
        <row r="358">
          <cell r="A358" t="str">
            <v>2 S 03 990 03</v>
          </cell>
          <cell r="B358" t="str">
            <v>Confecção e colocação cabo 7 cord de 12,7 mm - MAC</v>
          </cell>
          <cell r="E358" t="str">
            <v>kg</v>
          </cell>
          <cell r="F358">
            <v>9.56</v>
          </cell>
        </row>
        <row r="359">
          <cell r="A359" t="str">
            <v>2 S 03 990 04</v>
          </cell>
          <cell r="B359" t="str">
            <v>Confecção e colocação cabo 12 cord de 12,7 mm -MAC</v>
          </cell>
          <cell r="E359" t="str">
            <v>kg</v>
          </cell>
          <cell r="F359">
            <v>8.6999999999999993</v>
          </cell>
        </row>
        <row r="360">
          <cell r="A360" t="str">
            <v>2 S 03 990 05</v>
          </cell>
          <cell r="B360" t="str">
            <v>Confecção e colocação cabo 4 cord. D=12,7mm FREYSS</v>
          </cell>
          <cell r="E360" t="str">
            <v>kg</v>
          </cell>
          <cell r="F360">
            <v>11.39</v>
          </cell>
        </row>
        <row r="361">
          <cell r="A361" t="str">
            <v>2 S 03 990 06</v>
          </cell>
          <cell r="B361" t="str">
            <v>Confecção e colocação cabo 6 cord. D=12,7mm FREYSS</v>
          </cell>
          <cell r="E361" t="str">
            <v>kg</v>
          </cell>
          <cell r="F361">
            <v>10.1</v>
          </cell>
        </row>
        <row r="362">
          <cell r="A362" t="str">
            <v>2 S 03 990 07</v>
          </cell>
          <cell r="B362" t="str">
            <v>Confecção e colocação cabo 7 cord. D=12,7mm FREYSS</v>
          </cell>
          <cell r="E362" t="str">
            <v>kg</v>
          </cell>
          <cell r="F362">
            <v>9.44</v>
          </cell>
        </row>
        <row r="363">
          <cell r="A363" t="str">
            <v>2 S 03 990 08</v>
          </cell>
          <cell r="B363" t="str">
            <v>Confecção e colocação cabo 12cord. D=12,7mm FREYSS</v>
          </cell>
          <cell r="E363" t="str">
            <v>kg</v>
          </cell>
          <cell r="F363">
            <v>8.41</v>
          </cell>
        </row>
        <row r="364">
          <cell r="A364" t="str">
            <v>2 S 03 991 01</v>
          </cell>
          <cell r="B364" t="str">
            <v>Dreno de PVC D=75 mm</v>
          </cell>
          <cell r="E364" t="str">
            <v>und</v>
          </cell>
          <cell r="F364">
            <v>7.79</v>
          </cell>
        </row>
        <row r="365">
          <cell r="A365" t="str">
            <v>2 S 03 991 02</v>
          </cell>
          <cell r="B365" t="str">
            <v>Dreno de PVC D=100 mm</v>
          </cell>
          <cell r="E365" t="str">
            <v>und</v>
          </cell>
          <cell r="F365">
            <v>8.1999999999999993</v>
          </cell>
        </row>
        <row r="366">
          <cell r="A366" t="str">
            <v>2 S 03 999 01</v>
          </cell>
          <cell r="B366" t="str">
            <v>Protensão e injeção cabo 4 cord. D=12,7 mm - MAC</v>
          </cell>
          <cell r="E366" t="str">
            <v>und</v>
          </cell>
          <cell r="F366">
            <v>302.45999999999998</v>
          </cell>
        </row>
        <row r="367">
          <cell r="A367" t="str">
            <v>2 S 03 999 02</v>
          </cell>
          <cell r="B367" t="str">
            <v>Protensão e injeção cabo 6 cord. D=12,7 mm - MAC</v>
          </cell>
          <cell r="E367" t="str">
            <v>und</v>
          </cell>
          <cell r="F367">
            <v>443.97</v>
          </cell>
        </row>
        <row r="368">
          <cell r="A368" t="str">
            <v>2 S 03 999 03</v>
          </cell>
          <cell r="B368" t="str">
            <v>Protensão e injeção cabo 7 cord. D=12,7 mm - MAC</v>
          </cell>
          <cell r="E368" t="str">
            <v>und</v>
          </cell>
          <cell r="F368">
            <v>441.99</v>
          </cell>
        </row>
        <row r="369">
          <cell r="A369" t="str">
            <v>2 S 03 999 04</v>
          </cell>
          <cell r="B369" t="str">
            <v>Protensão e injeção cabo 12 cord. D=12,7 mm - MAC</v>
          </cell>
          <cell r="E369" t="str">
            <v>und</v>
          </cell>
          <cell r="F369">
            <v>827.42</v>
          </cell>
        </row>
        <row r="370">
          <cell r="A370" t="str">
            <v>2 S 03 999 05</v>
          </cell>
          <cell r="B370" t="str">
            <v>Protensão e injeção cabo 4 cord. D=12,7mm - FREYSS</v>
          </cell>
          <cell r="E370" t="str">
            <v>und</v>
          </cell>
          <cell r="F370">
            <v>341.41</v>
          </cell>
        </row>
        <row r="371">
          <cell r="A371" t="str">
            <v>2 S 03 999 06</v>
          </cell>
          <cell r="B371" t="str">
            <v>Protensão e injeção cabo 6 cord. D=12,7mm - FREYSS</v>
          </cell>
          <cell r="E371" t="str">
            <v>und</v>
          </cell>
          <cell r="F371">
            <v>478.11</v>
          </cell>
        </row>
        <row r="372">
          <cell r="A372" t="str">
            <v>2 S 03 999 07</v>
          </cell>
          <cell r="B372" t="str">
            <v>Protensão e injeção cabo 7 cord. D=12,7mm - FREYSS</v>
          </cell>
          <cell r="E372" t="str">
            <v>und</v>
          </cell>
          <cell r="F372">
            <v>529.21</v>
          </cell>
        </row>
        <row r="373">
          <cell r="A373" t="str">
            <v>2 S 03 999 08</v>
          </cell>
          <cell r="B373" t="str">
            <v>Protensão e injeção cabo 12 cord. D=12,7mm FREYSS</v>
          </cell>
          <cell r="E373" t="str">
            <v>und</v>
          </cell>
          <cell r="F373">
            <v>955.7</v>
          </cell>
        </row>
        <row r="374">
          <cell r="A374" t="str">
            <v>2 S 04 000 00</v>
          </cell>
          <cell r="B374" t="str">
            <v>Escavação manual em material de 1a cat</v>
          </cell>
          <cell r="E374" t="str">
            <v>m3</v>
          </cell>
          <cell r="F374">
            <v>23.38</v>
          </cell>
        </row>
        <row r="375">
          <cell r="A375" t="str">
            <v>2 S 04 000 01</v>
          </cell>
          <cell r="B375" t="str">
            <v>Escavação manual reat.compact.mat.1a cat.</v>
          </cell>
          <cell r="E375" t="str">
            <v>m3</v>
          </cell>
          <cell r="F375">
            <v>26.21</v>
          </cell>
        </row>
        <row r="376">
          <cell r="A376" t="str">
            <v>2 S 04 001 00</v>
          </cell>
          <cell r="B376" t="str">
            <v>Escavação mecânica de vala em mat.1a cat.</v>
          </cell>
          <cell r="E376" t="str">
            <v>m3</v>
          </cell>
          <cell r="F376">
            <v>3.64</v>
          </cell>
        </row>
        <row r="377">
          <cell r="A377" t="str">
            <v>2 S 04 001 01</v>
          </cell>
          <cell r="B377" t="str">
            <v>Escavação mecânica reat. e comp. vala mat.1a cat.</v>
          </cell>
          <cell r="E377" t="str">
            <v>m3</v>
          </cell>
          <cell r="F377">
            <v>6</v>
          </cell>
        </row>
        <row r="378">
          <cell r="A378" t="str">
            <v>2 S 04 002 01</v>
          </cell>
          <cell r="B378" t="str">
            <v>Perfuração para dreno sub-horizontal mat. 1a cat.</v>
          </cell>
          <cell r="E378" t="str">
            <v>m</v>
          </cell>
          <cell r="F378">
            <v>77</v>
          </cell>
        </row>
        <row r="379">
          <cell r="A379" t="str">
            <v>2 S 04 010 00</v>
          </cell>
          <cell r="B379" t="str">
            <v>Escavação manual material 2a categoria</v>
          </cell>
          <cell r="E379" t="str">
            <v>m3</v>
          </cell>
          <cell r="F379">
            <v>24.52</v>
          </cell>
        </row>
        <row r="380">
          <cell r="A380" t="str">
            <v>2 S 04 010 01</v>
          </cell>
          <cell r="B380" t="str">
            <v>Escavação manual reat.compactação em mat.2a cat.</v>
          </cell>
          <cell r="E380" t="str">
            <v>m3</v>
          </cell>
          <cell r="F380">
            <v>32.909999999999997</v>
          </cell>
        </row>
        <row r="381">
          <cell r="A381" t="str">
            <v>2 S 04 011 00</v>
          </cell>
          <cell r="B381" t="str">
            <v>Escavação mecânica de vala em mat. 2a categoria</v>
          </cell>
          <cell r="E381" t="str">
            <v>m3</v>
          </cell>
          <cell r="F381">
            <v>4.37</v>
          </cell>
        </row>
        <row r="382">
          <cell r="A382" t="str">
            <v>2 S 04 011 01</v>
          </cell>
          <cell r="B382" t="str">
            <v>Escavação mecânica reat.compact. vala mat.2a cat.</v>
          </cell>
          <cell r="E382" t="str">
            <v>m3</v>
          </cell>
          <cell r="F382">
            <v>7.2</v>
          </cell>
        </row>
        <row r="383">
          <cell r="A383" t="str">
            <v>2 S 04 012 01</v>
          </cell>
          <cell r="B383" t="str">
            <v>Perfuração para dreno sub-horizontal mat 2a cat.</v>
          </cell>
          <cell r="E383" t="str">
            <v>m</v>
          </cell>
          <cell r="F383">
            <v>169.21</v>
          </cell>
        </row>
        <row r="384">
          <cell r="A384" t="str">
            <v>2 S 04 020 00</v>
          </cell>
          <cell r="B384" t="str">
            <v>Escavação em vala material de 3a categoria</v>
          </cell>
          <cell r="E384" t="str">
            <v>m3</v>
          </cell>
          <cell r="F384">
            <v>52.49</v>
          </cell>
        </row>
        <row r="385">
          <cell r="A385" t="str">
            <v>2 S 04 100 01</v>
          </cell>
          <cell r="B385" t="str">
            <v>Corpo BSTC D=0,60m</v>
          </cell>
          <cell r="E385" t="str">
            <v>m</v>
          </cell>
          <cell r="F385">
            <v>216.56</v>
          </cell>
        </row>
        <row r="386">
          <cell r="A386" t="str">
            <v>2 S 04 100 02</v>
          </cell>
          <cell r="B386" t="str">
            <v>Corpo BSTC D=0,80m</v>
          </cell>
          <cell r="E386" t="str">
            <v>m</v>
          </cell>
          <cell r="F386">
            <v>315.29000000000002</v>
          </cell>
        </row>
        <row r="387">
          <cell r="A387" t="str">
            <v>2 S 04 100 03</v>
          </cell>
          <cell r="B387" t="str">
            <v>Corpo BSTC D=1,00m</v>
          </cell>
          <cell r="E387" t="str">
            <v>m</v>
          </cell>
          <cell r="F387">
            <v>450.19</v>
          </cell>
        </row>
        <row r="388">
          <cell r="A388" t="str">
            <v>2 S 04 100 04</v>
          </cell>
          <cell r="B388" t="str">
            <v>Corpo BSTC D=1,20m</v>
          </cell>
          <cell r="E388" t="str">
            <v>m</v>
          </cell>
          <cell r="F388">
            <v>605.29999999999995</v>
          </cell>
        </row>
        <row r="389">
          <cell r="A389" t="str">
            <v>2 S 04 100 05</v>
          </cell>
          <cell r="B389" t="str">
            <v>Corpo BSTC D=1,50m</v>
          </cell>
          <cell r="E389" t="str">
            <v>m</v>
          </cell>
          <cell r="F389">
            <v>898.56</v>
          </cell>
        </row>
        <row r="390">
          <cell r="A390" t="str">
            <v>2 S 04 101 01</v>
          </cell>
          <cell r="B390" t="str">
            <v>Boca BSTC D=0,60 m normal</v>
          </cell>
          <cell r="E390" t="str">
            <v>und</v>
          </cell>
          <cell r="F390">
            <v>467.01</v>
          </cell>
        </row>
        <row r="391">
          <cell r="A391" t="str">
            <v>2 S 04 101 02</v>
          </cell>
          <cell r="B391" t="str">
            <v>Boca BSTC D=0,80m normal</v>
          </cell>
          <cell r="E391" t="str">
            <v>und</v>
          </cell>
          <cell r="F391">
            <v>778.51</v>
          </cell>
        </row>
        <row r="392">
          <cell r="A392" t="str">
            <v>2 S 04 101 03</v>
          </cell>
          <cell r="B392" t="str">
            <v>Boca BSTC D=1,00m normal</v>
          </cell>
          <cell r="E392" t="str">
            <v>und</v>
          </cell>
          <cell r="F392">
            <v>1204.75</v>
          </cell>
        </row>
        <row r="393">
          <cell r="A393" t="str">
            <v>2 S 04 101 04</v>
          </cell>
          <cell r="B393" t="str">
            <v>Boca BSTC D=1,20m normal</v>
          </cell>
          <cell r="E393" t="str">
            <v>und</v>
          </cell>
          <cell r="F393">
            <v>1743.56</v>
          </cell>
        </row>
        <row r="394">
          <cell r="A394" t="str">
            <v>2 S 04 101 05</v>
          </cell>
          <cell r="B394" t="str">
            <v>Boca BSTC D=1,50m normal</v>
          </cell>
          <cell r="E394" t="str">
            <v>und</v>
          </cell>
          <cell r="F394">
            <v>3148.01</v>
          </cell>
        </row>
        <row r="395">
          <cell r="A395" t="str">
            <v>2 S 04 101 06</v>
          </cell>
          <cell r="B395" t="str">
            <v>Boca BSTC D=0,60m - esc.=15</v>
          </cell>
          <cell r="E395" t="str">
            <v>und</v>
          </cell>
          <cell r="F395">
            <v>490.76</v>
          </cell>
        </row>
        <row r="396">
          <cell r="A396" t="str">
            <v>2 S 04 101 07</v>
          </cell>
          <cell r="B396" t="str">
            <v>Boca BSTC D=0,80 m - esc.=15</v>
          </cell>
          <cell r="E396" t="str">
            <v>und</v>
          </cell>
          <cell r="F396">
            <v>819.08</v>
          </cell>
        </row>
        <row r="397">
          <cell r="A397" t="str">
            <v>2 S 04 101 08</v>
          </cell>
          <cell r="B397" t="str">
            <v>Boca BSTC D=1,00 m - esc.=15</v>
          </cell>
          <cell r="E397" t="str">
            <v>und</v>
          </cell>
          <cell r="F397">
            <v>1263.28</v>
          </cell>
        </row>
        <row r="398">
          <cell r="A398" t="str">
            <v>2 S 04 101 09</v>
          </cell>
          <cell r="B398" t="str">
            <v>Boca BSTC D=1,20 m - esc.=15</v>
          </cell>
          <cell r="E398" t="str">
            <v>und</v>
          </cell>
          <cell r="F398">
            <v>1834.07</v>
          </cell>
        </row>
        <row r="399">
          <cell r="A399" t="str">
            <v>2 S 04 101 10</v>
          </cell>
          <cell r="B399" t="str">
            <v>Boca BSTC D=1,50 m - esc.=15</v>
          </cell>
          <cell r="E399" t="str">
            <v>und</v>
          </cell>
          <cell r="F399">
            <v>3317.23</v>
          </cell>
        </row>
        <row r="400">
          <cell r="A400" t="str">
            <v>2 S 04 101 11</v>
          </cell>
          <cell r="B400" t="str">
            <v>Boca BSTC D=0,60 m - esc.=30</v>
          </cell>
          <cell r="E400" t="str">
            <v>und</v>
          </cell>
          <cell r="F400">
            <v>547.66</v>
          </cell>
        </row>
        <row r="401">
          <cell r="A401" t="str">
            <v>2 S 04 101 12</v>
          </cell>
          <cell r="B401" t="str">
            <v>Boca BSTC D=0,80 m - esc.=30</v>
          </cell>
          <cell r="E401" t="str">
            <v>und</v>
          </cell>
          <cell r="F401">
            <v>911.4</v>
          </cell>
        </row>
        <row r="402">
          <cell r="A402" t="str">
            <v>2 S 04 101 13</v>
          </cell>
          <cell r="B402" t="str">
            <v>Boca BSTC D=1,00 m - esc.=30</v>
          </cell>
          <cell r="E402" t="str">
            <v>und</v>
          </cell>
          <cell r="F402">
            <v>1405.29</v>
          </cell>
        </row>
        <row r="403">
          <cell r="A403" t="str">
            <v>2 S 04 101 14</v>
          </cell>
          <cell r="B403" t="str">
            <v>Boca BSTC D=1,20 m - esc.=30</v>
          </cell>
          <cell r="E403" t="str">
            <v>und</v>
          </cell>
          <cell r="F403">
            <v>2045.56</v>
          </cell>
        </row>
        <row r="404">
          <cell r="A404" t="str">
            <v>2 S 04 101 15</v>
          </cell>
          <cell r="B404" t="str">
            <v>Boca BSTC D=1,50 m - esc.=30</v>
          </cell>
          <cell r="E404" t="str">
            <v>und</v>
          </cell>
          <cell r="F404">
            <v>3710.45</v>
          </cell>
        </row>
        <row r="405">
          <cell r="A405" t="str">
            <v>2 S 04 101 16</v>
          </cell>
          <cell r="B405" t="str">
            <v>Boca BSTC D=0,60 m - esc.=45</v>
          </cell>
          <cell r="E405" t="str">
            <v>und</v>
          </cell>
          <cell r="F405">
            <v>676.96</v>
          </cell>
        </row>
        <row r="406">
          <cell r="A406" t="str">
            <v>2 S 04 101 17</v>
          </cell>
          <cell r="B406" t="str">
            <v>Boca BSTC D=0,80 m - esc.=45</v>
          </cell>
          <cell r="E406" t="str">
            <v>und</v>
          </cell>
          <cell r="F406">
            <v>1226.7</v>
          </cell>
        </row>
        <row r="407">
          <cell r="A407" t="str">
            <v>2 S 04 101 18</v>
          </cell>
          <cell r="B407" t="str">
            <v>Boca BSTC D=1,00 m - esc.=45</v>
          </cell>
          <cell r="E407" t="str">
            <v>und</v>
          </cell>
          <cell r="F407">
            <v>1742.67</v>
          </cell>
        </row>
        <row r="408">
          <cell r="A408" t="str">
            <v>2 S 04 101 19</v>
          </cell>
          <cell r="B408" t="str">
            <v>Boca BSTC D=1,20 m - esc.=45</v>
          </cell>
          <cell r="E408" t="str">
            <v>und</v>
          </cell>
          <cell r="F408">
            <v>2538.5</v>
          </cell>
        </row>
        <row r="409">
          <cell r="A409" t="str">
            <v>2 S 04 101 20</v>
          </cell>
          <cell r="B409" t="str">
            <v>Boca BSTC D=1,50 m - esc.=45</v>
          </cell>
          <cell r="E409" t="str">
            <v>und</v>
          </cell>
          <cell r="F409">
            <v>4665.8900000000003</v>
          </cell>
        </row>
        <row r="410">
          <cell r="A410" t="str">
            <v>2 S 04 110 01</v>
          </cell>
          <cell r="B410" t="str">
            <v>Corpo BDTC D=1,00m</v>
          </cell>
          <cell r="E410" t="str">
            <v>m</v>
          </cell>
          <cell r="F410">
            <v>927.15</v>
          </cell>
        </row>
        <row r="411">
          <cell r="A411" t="str">
            <v>2 S 04 110 02</v>
          </cell>
          <cell r="B411" t="str">
            <v>Corpo BDTC D=1,20m</v>
          </cell>
          <cell r="E411" t="str">
            <v>m</v>
          </cell>
          <cell r="F411">
            <v>1186.5</v>
          </cell>
        </row>
        <row r="412">
          <cell r="A412" t="str">
            <v>2 S 04 110 03</v>
          </cell>
          <cell r="B412" t="str">
            <v>Corpo BDTC D=1,50m</v>
          </cell>
          <cell r="E412" t="str">
            <v>m</v>
          </cell>
          <cell r="F412">
            <v>1894.91</v>
          </cell>
        </row>
        <row r="413">
          <cell r="A413" t="str">
            <v>2 S 04 111 01</v>
          </cell>
          <cell r="B413" t="str">
            <v>Boca BDTC D=1,00m normal</v>
          </cell>
          <cell r="E413" t="str">
            <v>und</v>
          </cell>
          <cell r="F413">
            <v>1687.18</v>
          </cell>
        </row>
        <row r="414">
          <cell r="A414" t="str">
            <v>2 S 04 111 02</v>
          </cell>
          <cell r="B414" t="str">
            <v>Boca BDTC D=1,20m normal</v>
          </cell>
          <cell r="E414" t="str">
            <v>und</v>
          </cell>
          <cell r="F414">
            <v>2449.44</v>
          </cell>
        </row>
        <row r="415">
          <cell r="A415" t="str">
            <v>2 S 04 111 03</v>
          </cell>
          <cell r="B415" t="str">
            <v>Boca BDTC D=1,50m normal</v>
          </cell>
          <cell r="E415" t="str">
            <v>und</v>
          </cell>
          <cell r="F415">
            <v>4303.68</v>
          </cell>
        </row>
        <row r="416">
          <cell r="A416" t="str">
            <v>2 S 04 111 05</v>
          </cell>
          <cell r="B416" t="str">
            <v>Boca BDTC D=1,00 m - esc.=15</v>
          </cell>
          <cell r="E416" t="str">
            <v>und</v>
          </cell>
          <cell r="F416">
            <v>1762.9</v>
          </cell>
        </row>
        <row r="417">
          <cell r="A417" t="str">
            <v>2 S 04 111 06</v>
          </cell>
          <cell r="B417" t="str">
            <v>Boca BDTC D=1,20 m - esc.=15</v>
          </cell>
          <cell r="E417" t="str">
            <v>und</v>
          </cell>
          <cell r="F417">
            <v>2564.41</v>
          </cell>
        </row>
        <row r="418">
          <cell r="A418" t="str">
            <v>2 S 04 111 07</v>
          </cell>
          <cell r="B418" t="str">
            <v>Boca BDTC D=1,50 m - esc.=15</v>
          </cell>
          <cell r="E418" t="str">
            <v>und</v>
          </cell>
          <cell r="F418">
            <v>4518.67</v>
          </cell>
        </row>
        <row r="419">
          <cell r="A419" t="str">
            <v>2 S 04 111 08</v>
          </cell>
          <cell r="B419" t="str">
            <v>Boca BDTC D=1,00 - esc.=30</v>
          </cell>
          <cell r="E419" t="str">
            <v>und</v>
          </cell>
          <cell r="F419">
            <v>1960.49</v>
          </cell>
        </row>
        <row r="420">
          <cell r="A420" t="str">
            <v>2 S 04 111 09</v>
          </cell>
          <cell r="B420" t="str">
            <v>Boca BDTC D=1,20 m - esc.=30</v>
          </cell>
          <cell r="E420" t="str">
            <v>und</v>
          </cell>
          <cell r="F420">
            <v>2854.31</v>
          </cell>
        </row>
        <row r="421">
          <cell r="A421" t="str">
            <v>2 S 04 111 10</v>
          </cell>
          <cell r="B421" t="str">
            <v>Boca BDTC D=1,50 m - esc.=30</v>
          </cell>
          <cell r="E421" t="str">
            <v>und</v>
          </cell>
          <cell r="F421">
            <v>5049.58</v>
          </cell>
        </row>
        <row r="422">
          <cell r="A422" t="str">
            <v>2 S 04 111 11</v>
          </cell>
          <cell r="B422" t="str">
            <v>Boca BDTC D=1,00 m - esc.=45</v>
          </cell>
          <cell r="E422" t="str">
            <v>und</v>
          </cell>
          <cell r="F422">
            <v>2420.2399999999998</v>
          </cell>
        </row>
        <row r="423">
          <cell r="A423" t="str">
            <v>2 S 04 111 12</v>
          </cell>
          <cell r="B423" t="str">
            <v>Boca BDTC D=1,20 m - esc.=45</v>
          </cell>
          <cell r="E423" t="str">
            <v>und</v>
          </cell>
          <cell r="F423">
            <v>3523.01</v>
          </cell>
        </row>
        <row r="424">
          <cell r="A424" t="str">
            <v>2 S 04 111 13</v>
          </cell>
          <cell r="B424" t="str">
            <v>Boca BDTC D=1,50 m - esc.=45</v>
          </cell>
          <cell r="E424" t="str">
            <v>und</v>
          </cell>
          <cell r="F424">
            <v>6248.02</v>
          </cell>
        </row>
        <row r="425">
          <cell r="A425" t="str">
            <v>2 S 04 120 01</v>
          </cell>
          <cell r="B425" t="str">
            <v>Corpo BTTC D=1,00m</v>
          </cell>
          <cell r="E425" t="str">
            <v>m</v>
          </cell>
          <cell r="F425">
            <v>1307.51</v>
          </cell>
        </row>
        <row r="426">
          <cell r="A426" t="str">
            <v>2 S 04 120 02</v>
          </cell>
          <cell r="B426" t="str">
            <v>Corpo BTTC D=1,20m</v>
          </cell>
          <cell r="E426" t="str">
            <v>m</v>
          </cell>
          <cell r="F426">
            <v>1768.82</v>
          </cell>
        </row>
        <row r="427">
          <cell r="A427" t="str">
            <v>2 S 04 120 03</v>
          </cell>
          <cell r="B427" t="str">
            <v>Corpo BTTC D=1,50m</v>
          </cell>
          <cell r="E427" t="str">
            <v>m</v>
          </cell>
          <cell r="F427">
            <v>2637.95</v>
          </cell>
        </row>
        <row r="428">
          <cell r="A428" t="str">
            <v>2 S 04 121 01</v>
          </cell>
          <cell r="B428" t="str">
            <v>Boca BTTC D=1,00m normal</v>
          </cell>
          <cell r="E428" t="str">
            <v>und</v>
          </cell>
          <cell r="F428">
            <v>2177.25</v>
          </cell>
        </row>
        <row r="429">
          <cell r="A429" t="str">
            <v>2 S 04 121 02</v>
          </cell>
          <cell r="B429" t="str">
            <v>Boca BTTC D=1,20m normal</v>
          </cell>
          <cell r="E429" t="str">
            <v>und</v>
          </cell>
          <cell r="F429">
            <v>3162.21</v>
          </cell>
        </row>
        <row r="430">
          <cell r="A430" t="str">
            <v>2 S 04 121 03</v>
          </cell>
          <cell r="B430" t="str">
            <v>Boca BTTC D=1,50m normal</v>
          </cell>
          <cell r="E430" t="str">
            <v>und</v>
          </cell>
          <cell r="F430">
            <v>5501.76</v>
          </cell>
        </row>
        <row r="431">
          <cell r="A431" t="str">
            <v>2 S 04 121 04</v>
          </cell>
          <cell r="B431" t="str">
            <v>Boca BTTC D=1,00 m - esc.=15</v>
          </cell>
          <cell r="E431" t="str">
            <v>und</v>
          </cell>
          <cell r="F431">
            <v>2268.85</v>
          </cell>
        </row>
        <row r="432">
          <cell r="A432" t="str">
            <v>2 S 04 121 05</v>
          </cell>
          <cell r="B432" t="str">
            <v>Boca BTTC D=1,20 m - esc.=15</v>
          </cell>
          <cell r="E432" t="str">
            <v>und</v>
          </cell>
          <cell r="F432">
            <v>3302.99</v>
          </cell>
        </row>
        <row r="433">
          <cell r="A433" t="str">
            <v>2 S 04 121 06</v>
          </cell>
          <cell r="B433" t="str">
            <v>Boca BTTC D=1,50 m - esc.=15</v>
          </cell>
          <cell r="E433" t="str">
            <v>und</v>
          </cell>
          <cell r="F433">
            <v>5751.61</v>
          </cell>
        </row>
        <row r="434">
          <cell r="A434" t="str">
            <v>2 S 04 121 07</v>
          </cell>
          <cell r="B434" t="str">
            <v>Boca BTTC D=1,00 m - esc.=30</v>
          </cell>
          <cell r="E434" t="str">
            <v>und</v>
          </cell>
          <cell r="F434">
            <v>2524.5500000000002</v>
          </cell>
        </row>
        <row r="435">
          <cell r="A435" t="str">
            <v>2 S 04 121 08</v>
          </cell>
          <cell r="B435" t="str">
            <v>Boca BTTC D=1,20 m - esc.=30</v>
          </cell>
          <cell r="E435" t="str">
            <v>und</v>
          </cell>
          <cell r="F435">
            <v>3674.13</v>
          </cell>
        </row>
        <row r="436">
          <cell r="A436" t="str">
            <v>2 S 04 121 09</v>
          </cell>
          <cell r="B436" t="str">
            <v>Boca BTTC D=1,50 m - esc.=30</v>
          </cell>
          <cell r="E436" t="str">
            <v>und</v>
          </cell>
          <cell r="F436">
            <v>6416.14</v>
          </cell>
        </row>
        <row r="437">
          <cell r="A437" t="str">
            <v>2 S 04 121 10</v>
          </cell>
          <cell r="B437" t="str">
            <v>Boca BTTC D=1,00 m - esc.=45</v>
          </cell>
          <cell r="E437" t="str">
            <v>und</v>
          </cell>
          <cell r="F437">
            <v>3102.83</v>
          </cell>
        </row>
        <row r="438">
          <cell r="A438" t="str">
            <v>2 S 04 121 11</v>
          </cell>
          <cell r="B438" t="str">
            <v>Boca BTTC D=1,20 m - esc.=45</v>
          </cell>
          <cell r="E438" t="str">
            <v>und</v>
          </cell>
          <cell r="F438">
            <v>4520.6400000000003</v>
          </cell>
        </row>
        <row r="439">
          <cell r="A439" t="str">
            <v>2 S 04 121 12</v>
          </cell>
          <cell r="B439" t="str">
            <v>Boca BTTC D=1,50 m - esc.=45</v>
          </cell>
          <cell r="E439" t="str">
            <v>und</v>
          </cell>
          <cell r="F439">
            <v>7937.31</v>
          </cell>
        </row>
        <row r="440">
          <cell r="A440" t="str">
            <v>2 S 04 200 01</v>
          </cell>
          <cell r="B440" t="str">
            <v>Corpo BSCC 1,50 x 1,50 m alt. 0 a 1,00 m</v>
          </cell>
          <cell r="E440" t="str">
            <v>und</v>
          </cell>
          <cell r="F440">
            <v>943.77</v>
          </cell>
        </row>
        <row r="441">
          <cell r="A441" t="str">
            <v>2 S 04 200 02</v>
          </cell>
          <cell r="B441" t="str">
            <v>Corpo BSCC 2,00 x 2,00 m alt. 0 a 1,00 m</v>
          </cell>
          <cell r="E441" t="str">
            <v>und</v>
          </cell>
          <cell r="F441">
            <v>1364.43</v>
          </cell>
        </row>
        <row r="442">
          <cell r="A442" t="str">
            <v>2 S 04 200 03</v>
          </cell>
          <cell r="B442" t="str">
            <v>Corpo BSCC 2,50 x 2,50 m alt. 0 a 1,00 m</v>
          </cell>
          <cell r="E442" t="str">
            <v>m</v>
          </cell>
          <cell r="F442">
            <v>1942.01</v>
          </cell>
        </row>
        <row r="443">
          <cell r="A443" t="str">
            <v>2 S 04 200 04</v>
          </cell>
          <cell r="B443" t="str">
            <v>Corpo BSCC 3,00 x 3,00 m alt. 0 a 1,00 m</v>
          </cell>
          <cell r="E443" t="str">
            <v>m</v>
          </cell>
          <cell r="F443">
            <v>2556.91</v>
          </cell>
        </row>
        <row r="444">
          <cell r="A444" t="str">
            <v>2 S 04 200 05</v>
          </cell>
          <cell r="B444" t="str">
            <v>Corpo BSCC 1,50 x 1,50 m alt. 1,00 a 2,50 m</v>
          </cell>
          <cell r="E444" t="str">
            <v>m</v>
          </cell>
          <cell r="F444">
            <v>854.14</v>
          </cell>
        </row>
        <row r="445">
          <cell r="A445" t="str">
            <v>2 S 04 200 06</v>
          </cell>
          <cell r="B445" t="str">
            <v>Corpo BSCC 2,00 x 2,00 m alt. 1,00 a 2,50 m</v>
          </cell>
          <cell r="E445" t="str">
            <v>m</v>
          </cell>
          <cell r="F445">
            <v>1220.78</v>
          </cell>
        </row>
        <row r="446">
          <cell r="A446" t="str">
            <v>2 S 04 200 07</v>
          </cell>
          <cell r="B446" t="str">
            <v>Corpo BSCC 2,50 x 2,50 m alt. 1,00 a 2,50 m</v>
          </cell>
          <cell r="E446" t="str">
            <v>m</v>
          </cell>
          <cell r="F446">
            <v>1836.29</v>
          </cell>
        </row>
        <row r="447">
          <cell r="A447" t="str">
            <v>2 S 04 200 08</v>
          </cell>
          <cell r="B447" t="str">
            <v>Corpo BSCC 3,00 x 3,00 m alt. 1,00 a 2,50 m</v>
          </cell>
          <cell r="E447" t="str">
            <v>m</v>
          </cell>
          <cell r="F447">
            <v>2496.2199999999998</v>
          </cell>
        </row>
        <row r="448">
          <cell r="A448" t="str">
            <v>2 S 04 200 09</v>
          </cell>
          <cell r="B448" t="str">
            <v>Corpo BSCC 1,50 x 1,50 m alt. 2,50 a 5,00 m</v>
          </cell>
          <cell r="E448" t="str">
            <v>m</v>
          </cell>
          <cell r="F448">
            <v>932.05</v>
          </cell>
        </row>
        <row r="449">
          <cell r="A449" t="str">
            <v>2 S 04 200 10</v>
          </cell>
          <cell r="B449" t="str">
            <v>Corpo BSCC 2,00 x 2,00 m alt. 2,50 a 5,00 m</v>
          </cell>
          <cell r="E449" t="str">
            <v>m</v>
          </cell>
          <cell r="F449">
            <v>1443.11</v>
          </cell>
        </row>
        <row r="450">
          <cell r="A450" t="str">
            <v>2 S 04 200 11</v>
          </cell>
          <cell r="B450" t="str">
            <v>Corpo BSCC 2,50 x 2,50 m alt. 2,50 a 5,00 m</v>
          </cell>
          <cell r="E450" t="str">
            <v>m</v>
          </cell>
          <cell r="F450">
            <v>2118.4699999999998</v>
          </cell>
        </row>
        <row r="451">
          <cell r="A451" t="str">
            <v>2 S 04 200 12</v>
          </cell>
          <cell r="B451" t="str">
            <v>Corpo BSCC 3,00 x 3,00 m alt. 2,50 a 5,00 m</v>
          </cell>
          <cell r="E451" t="str">
            <v>m</v>
          </cell>
          <cell r="F451">
            <v>3067.32</v>
          </cell>
        </row>
        <row r="452">
          <cell r="A452" t="str">
            <v>2 S 04 200 13</v>
          </cell>
          <cell r="B452" t="str">
            <v>Corpo BSCC 1,50 x 1,50 m alt. 5,00 a 7,50 m</v>
          </cell>
          <cell r="E452" t="str">
            <v>m</v>
          </cell>
          <cell r="F452">
            <v>1063.42</v>
          </cell>
        </row>
        <row r="453">
          <cell r="A453" t="str">
            <v>2 S 04 200 14</v>
          </cell>
          <cell r="B453" t="str">
            <v>Corpo BSCC 2,00 x 2,00 m alt. 5,00 a 7,50 m</v>
          </cell>
          <cell r="E453" t="str">
            <v>m</v>
          </cell>
          <cell r="F453">
            <v>1623.18</v>
          </cell>
        </row>
        <row r="454">
          <cell r="A454" t="str">
            <v>2 S 04 200 15</v>
          </cell>
          <cell r="B454" t="str">
            <v>Corpo BSCC 2,50 x 2,50 m alt. 5,00 a 7,50 m</v>
          </cell>
          <cell r="E454" t="str">
            <v>m</v>
          </cell>
          <cell r="F454">
            <v>2370.19</v>
          </cell>
        </row>
        <row r="455">
          <cell r="A455" t="str">
            <v>2 S 04 200 16</v>
          </cell>
          <cell r="B455" t="str">
            <v>Corpo BSCC 3,00 x 3,00 m alt. 5,00 a 7,50 m</v>
          </cell>
          <cell r="E455" t="str">
            <v>m</v>
          </cell>
          <cell r="F455">
            <v>3359.73</v>
          </cell>
        </row>
        <row r="456">
          <cell r="A456" t="str">
            <v>2 S 04 200 17</v>
          </cell>
          <cell r="B456" t="str">
            <v>Corpo BSCC 1,50 x 1,50 m alt. 7,50 a 10,00 m</v>
          </cell>
          <cell r="E456" t="str">
            <v>m</v>
          </cell>
          <cell r="F456">
            <v>1223.9100000000001</v>
          </cell>
        </row>
        <row r="457">
          <cell r="A457" t="str">
            <v>2 S 04 200 18</v>
          </cell>
          <cell r="B457" t="str">
            <v>Corpo BSCC 2,00 x 2,00 m alt. 7,50 a 10,00 m</v>
          </cell>
          <cell r="E457" t="str">
            <v>m</v>
          </cell>
          <cell r="F457">
            <v>1828.6</v>
          </cell>
        </row>
        <row r="458">
          <cell r="A458" t="str">
            <v>2 S 04 200 19</v>
          </cell>
          <cell r="B458" t="str">
            <v>Corpo BSCC 2,50 x 2,50 m alt. 7,50 a 10,00 m</v>
          </cell>
          <cell r="E458" t="str">
            <v>m</v>
          </cell>
          <cell r="F458">
            <v>2612.86</v>
          </cell>
        </row>
        <row r="459">
          <cell r="A459" t="str">
            <v>2 S 04 200 20</v>
          </cell>
          <cell r="B459" t="str">
            <v>Corpo BSCC 3,00 x 3,00 m alt. 7,50 a 10,00 m</v>
          </cell>
          <cell r="E459" t="str">
            <v>m</v>
          </cell>
          <cell r="F459">
            <v>3692.26</v>
          </cell>
        </row>
        <row r="460">
          <cell r="A460" t="str">
            <v>2 S 04 200 21</v>
          </cell>
          <cell r="B460" t="str">
            <v>Corpo BSCC 1,50 x 1,50 m alt. 10,00 a 12,50 m</v>
          </cell>
          <cell r="E460" t="str">
            <v>m</v>
          </cell>
          <cell r="F460">
            <v>1274.94</v>
          </cell>
        </row>
        <row r="461">
          <cell r="A461" t="str">
            <v>2 S 04 200 22</v>
          </cell>
          <cell r="B461" t="str">
            <v>Corpo BSCC 2,00 x 2,00 m alt. 10,00 a 12,50 m</v>
          </cell>
          <cell r="E461" t="str">
            <v>m</v>
          </cell>
          <cell r="F461">
            <v>1990.99</v>
          </cell>
        </row>
        <row r="462">
          <cell r="A462" t="str">
            <v>2 S 04 200 23</v>
          </cell>
          <cell r="B462" t="str">
            <v>Corpo BSCC 2,50 x 2,50 m alt. 10,00 a 12,50 m</v>
          </cell>
          <cell r="E462" t="str">
            <v>m</v>
          </cell>
          <cell r="F462">
            <v>2874.2</v>
          </cell>
        </row>
        <row r="463">
          <cell r="A463" t="str">
            <v>2 S 04 200 24</v>
          </cell>
          <cell r="B463" t="str">
            <v>Corpo BSCC 3,00 a 3,00 m alt. 10,00 a 12,50 m</v>
          </cell>
          <cell r="E463" t="str">
            <v>m</v>
          </cell>
          <cell r="F463">
            <v>4012.73</v>
          </cell>
        </row>
        <row r="464">
          <cell r="A464" t="str">
            <v>2 S 04 200 25</v>
          </cell>
          <cell r="B464" t="str">
            <v>Corpo BSCC 1,50 x 1,50 m alt. 12,50 a 15,00 m</v>
          </cell>
          <cell r="E464" t="str">
            <v>m</v>
          </cell>
          <cell r="F464">
            <v>1339.2</v>
          </cell>
        </row>
        <row r="465">
          <cell r="A465" t="str">
            <v>2 S 04 200 26</v>
          </cell>
          <cell r="B465" t="str">
            <v>Corpo BSCC 2,00 a 2,00 m alt. 12,50 a 15,00 m</v>
          </cell>
          <cell r="E465" t="str">
            <v>m</v>
          </cell>
          <cell r="F465">
            <v>2140.7800000000002</v>
          </cell>
        </row>
        <row r="466">
          <cell r="A466" t="str">
            <v>2 S 04 200 27</v>
          </cell>
          <cell r="B466" t="str">
            <v>Corpo BSCC 2,50 x 2,50 m alt. 12,50 a 15,00 m</v>
          </cell>
          <cell r="E466" t="str">
            <v>m</v>
          </cell>
          <cell r="F466">
            <v>3247.57</v>
          </cell>
        </row>
        <row r="467">
          <cell r="A467" t="str">
            <v>2 S 04 200 28</v>
          </cell>
          <cell r="B467" t="str">
            <v>Corpo BSCC 3,00 x 3,00 m alt. 12,50 a 15,00 m</v>
          </cell>
          <cell r="E467" t="str">
            <v>m</v>
          </cell>
          <cell r="F467">
            <v>4343</v>
          </cell>
        </row>
        <row r="468">
          <cell r="A468" t="str">
            <v>2 S 04 201 01</v>
          </cell>
          <cell r="B468" t="str">
            <v>Boca BSCC 1,50 x 1,50 m normal</v>
          </cell>
          <cell r="E468" t="str">
            <v>und</v>
          </cell>
          <cell r="F468">
            <v>5412.49</v>
          </cell>
        </row>
        <row r="469">
          <cell r="A469" t="str">
            <v>2 S 04 201 02</v>
          </cell>
          <cell r="B469" t="str">
            <v>Boca BSCC 2,00 x 2,00 m normal</v>
          </cell>
          <cell r="E469" t="str">
            <v>und</v>
          </cell>
          <cell r="F469">
            <v>8475.8799999999992</v>
          </cell>
        </row>
        <row r="470">
          <cell r="A470" t="str">
            <v>2 S 04 201 03</v>
          </cell>
          <cell r="B470" t="str">
            <v>Boca BSCC 2,50 x 2,50 m normal</v>
          </cell>
          <cell r="E470" t="str">
            <v>und</v>
          </cell>
          <cell r="F470">
            <v>11448.96</v>
          </cell>
        </row>
        <row r="471">
          <cell r="A471" t="str">
            <v>2 S 04 201 04</v>
          </cell>
          <cell r="B471" t="str">
            <v>Boca BSCC 3,00 x 3,00 m normal</v>
          </cell>
          <cell r="E471" t="str">
            <v>und</v>
          </cell>
          <cell r="F471">
            <v>16400.13</v>
          </cell>
        </row>
        <row r="472">
          <cell r="A472" t="str">
            <v>2 S 04 201 05</v>
          </cell>
          <cell r="B472" t="str">
            <v>Boca BSCC 1,50 x 1,50 m - esc.=15</v>
          </cell>
          <cell r="E472" t="str">
            <v>und</v>
          </cell>
          <cell r="F472">
            <v>5507.51</v>
          </cell>
        </row>
        <row r="473">
          <cell r="A473" t="str">
            <v>2 S 04 201 06</v>
          </cell>
          <cell r="B473" t="str">
            <v>Boca BSCC 2,00 x 2,00 m - esc.=15</v>
          </cell>
          <cell r="E473" t="str">
            <v>und</v>
          </cell>
          <cell r="F473">
            <v>8579.7000000000007</v>
          </cell>
        </row>
        <row r="474">
          <cell r="A474" t="str">
            <v>2 S 04 201 07</v>
          </cell>
          <cell r="B474" t="str">
            <v>Boca BSCC 2,50 x 2,50 m - esc.=15</v>
          </cell>
          <cell r="E474" t="str">
            <v>und</v>
          </cell>
          <cell r="F474">
            <v>12065.22</v>
          </cell>
        </row>
        <row r="475">
          <cell r="A475" t="str">
            <v>2 S 04 201 08</v>
          </cell>
          <cell r="B475" t="str">
            <v>Boca BSCC 3,00 x 3,00 m - esc.=15</v>
          </cell>
          <cell r="E475" t="str">
            <v>und</v>
          </cell>
          <cell r="F475">
            <v>17191.55</v>
          </cell>
        </row>
        <row r="476">
          <cell r="A476" t="str">
            <v>2 S 04 201 09</v>
          </cell>
          <cell r="B476" t="str">
            <v>Boca BSCC 1,50 x 1,50 m - esc.=30</v>
          </cell>
          <cell r="E476" t="str">
            <v>und</v>
          </cell>
          <cell r="F476">
            <v>6004.52</v>
          </cell>
        </row>
        <row r="477">
          <cell r="A477" t="str">
            <v>2 S 04 201 10</v>
          </cell>
          <cell r="B477" t="str">
            <v>Boca BSCC 2,00 x 2,00 m - esc.=30</v>
          </cell>
          <cell r="E477" t="str">
            <v>und</v>
          </cell>
          <cell r="F477">
            <v>9336.23</v>
          </cell>
        </row>
        <row r="478">
          <cell r="A478" t="str">
            <v>2 S 04 201 11</v>
          </cell>
          <cell r="B478" t="str">
            <v>Boca BSCC 2,50 x 2,50 m - esc.=30</v>
          </cell>
          <cell r="E478" t="str">
            <v>und</v>
          </cell>
          <cell r="F478">
            <v>13432.34</v>
          </cell>
        </row>
        <row r="479">
          <cell r="A479" t="str">
            <v>2 S 04 201 12</v>
          </cell>
          <cell r="B479" t="str">
            <v>Boca BSCC 3,00 x 3,00 m =esc.=30</v>
          </cell>
          <cell r="E479" t="str">
            <v>und</v>
          </cell>
          <cell r="F479">
            <v>18960.41</v>
          </cell>
        </row>
        <row r="480">
          <cell r="A480" t="str">
            <v>2 S 04 201 13</v>
          </cell>
          <cell r="B480" t="str">
            <v>Boca BSCC 1,50 x 1,50 m - esc.=45</v>
          </cell>
          <cell r="E480" t="str">
            <v>und</v>
          </cell>
          <cell r="F480">
            <v>7470.4</v>
          </cell>
        </row>
        <row r="481">
          <cell r="A481" t="str">
            <v>2 S 04 201 14</v>
          </cell>
          <cell r="B481" t="str">
            <v>Boca BSCC 2,00 x 2,00 m - esc.=45</v>
          </cell>
          <cell r="E481" t="str">
            <v>und</v>
          </cell>
          <cell r="F481">
            <v>11996.21</v>
          </cell>
        </row>
        <row r="482">
          <cell r="A482" t="str">
            <v>2 S 04 201 15</v>
          </cell>
          <cell r="B482" t="str">
            <v>Boca BSCC 2,50 x 2,50 m - esc.=45</v>
          </cell>
          <cell r="E482" t="str">
            <v>und</v>
          </cell>
          <cell r="F482">
            <v>17013.89</v>
          </cell>
        </row>
        <row r="483">
          <cell r="A483" t="str">
            <v>2 S 04 201 16</v>
          </cell>
          <cell r="B483" t="str">
            <v>Boca BSCC 3,00 x 3,00 m - esc.=45</v>
          </cell>
          <cell r="E483" t="str">
            <v>und</v>
          </cell>
          <cell r="F483">
            <v>23924.55</v>
          </cell>
        </row>
        <row r="484">
          <cell r="A484" t="str">
            <v>2 S 04 210 01</v>
          </cell>
          <cell r="B484" t="str">
            <v>Corpo BDCC 1,50 x 1,50 m alt. 0 a 1,00 m</v>
          </cell>
          <cell r="E484" t="str">
            <v>m</v>
          </cell>
          <cell r="F484">
            <v>1647.9</v>
          </cell>
        </row>
        <row r="485">
          <cell r="A485" t="str">
            <v>2 S 04 210 02</v>
          </cell>
          <cell r="B485" t="str">
            <v>Corpo BDCC 2,00 x 2,00 m alt. 0 a 1,00 m</v>
          </cell>
          <cell r="E485" t="str">
            <v>m</v>
          </cell>
          <cell r="F485">
            <v>2391.0500000000002</v>
          </cell>
        </row>
        <row r="486">
          <cell r="A486" t="str">
            <v>2 S 04 210 03</v>
          </cell>
          <cell r="B486" t="str">
            <v>Corpo BDCC 2,50 x 2,50 m alt. 0 a 1,00 m</v>
          </cell>
          <cell r="E486" t="str">
            <v>m</v>
          </cell>
          <cell r="F486">
            <v>3013.05</v>
          </cell>
        </row>
        <row r="487">
          <cell r="A487" t="str">
            <v>2 S 04 210 04</v>
          </cell>
          <cell r="B487" t="str">
            <v>Corpo BDCC 3,00 x 3,00 m alt. 0 a 1,00</v>
          </cell>
          <cell r="E487" t="str">
            <v>m</v>
          </cell>
          <cell r="F487">
            <v>4144.82</v>
          </cell>
        </row>
        <row r="488">
          <cell r="A488" t="str">
            <v>2 S 04 210 05</v>
          </cell>
          <cell r="B488" t="str">
            <v>Corpo BDCC 1,50 x 1,50 m alt. 1,00 a 2,50 m</v>
          </cell>
          <cell r="E488" t="str">
            <v>m</v>
          </cell>
          <cell r="F488">
            <v>1450.24</v>
          </cell>
        </row>
        <row r="489">
          <cell r="A489" t="str">
            <v>2 S 04 210 06</v>
          </cell>
          <cell r="B489" t="str">
            <v>Corpo BDCC 2,00 x 2,00 m alt. 1,00 a 2,50 m</v>
          </cell>
          <cell r="E489" t="str">
            <v>m</v>
          </cell>
          <cell r="F489">
            <v>2123.17</v>
          </cell>
        </row>
        <row r="490">
          <cell r="A490" t="str">
            <v>2 S 04 210 07</v>
          </cell>
          <cell r="B490" t="str">
            <v>Corpo BDCC 2,50 x 2,50 m alt. 1,00 a 2,50 m</v>
          </cell>
          <cell r="E490" t="str">
            <v>m</v>
          </cell>
          <cell r="F490">
            <v>2864.59</v>
          </cell>
        </row>
        <row r="491">
          <cell r="A491" t="str">
            <v>2 S 04 210 08</v>
          </cell>
          <cell r="B491" t="str">
            <v>Corpo BDCC 3,00 x 3,00 m alt. 1,00 a 2,50 m</v>
          </cell>
          <cell r="E491" t="str">
            <v>m</v>
          </cell>
          <cell r="F491">
            <v>3930.89</v>
          </cell>
        </row>
        <row r="492">
          <cell r="A492" t="str">
            <v>2 S 04 210 09</v>
          </cell>
          <cell r="B492" t="str">
            <v>Corpo BDCC 1,50 x 1,50 m alt. 2,50 a 5,00 m</v>
          </cell>
          <cell r="E492" t="str">
            <v>m</v>
          </cell>
          <cell r="F492">
            <v>1546.34</v>
          </cell>
        </row>
        <row r="493">
          <cell r="A493" t="str">
            <v>2 S 04 210 10</v>
          </cell>
          <cell r="B493" t="str">
            <v>Corpo BDCC 2,00 x 2,00 m alt. 2,50 a 5,00 m</v>
          </cell>
          <cell r="E493" t="str">
            <v>m</v>
          </cell>
          <cell r="F493">
            <v>2407.67</v>
          </cell>
        </row>
        <row r="494">
          <cell r="A494" t="str">
            <v>2 S 04 210 11</v>
          </cell>
          <cell r="B494" t="str">
            <v>Corpo BDCC 2,50 x 2,50 m alt. 2,50 a 5,00 m</v>
          </cell>
          <cell r="E494" t="str">
            <v>m</v>
          </cell>
          <cell r="F494">
            <v>3344.94</v>
          </cell>
        </row>
        <row r="495">
          <cell r="A495" t="str">
            <v>2 S 04 210 12</v>
          </cell>
          <cell r="B495" t="str">
            <v>Corpo BDCC 3,00 x 3,00 m alt. 2,50 a 5,00 m</v>
          </cell>
          <cell r="E495" t="str">
            <v>m</v>
          </cell>
          <cell r="F495">
            <v>4362.68</v>
          </cell>
        </row>
        <row r="496">
          <cell r="A496" t="str">
            <v>2 S 04 210 13</v>
          </cell>
          <cell r="B496" t="str">
            <v>Corpo BDCC 1,50 x 1,50 m alt. 5,00 a 7,50 m</v>
          </cell>
          <cell r="E496" t="str">
            <v>m</v>
          </cell>
          <cell r="F496">
            <v>1760.86</v>
          </cell>
        </row>
        <row r="497">
          <cell r="A497" t="str">
            <v>2 S 04 210 14</v>
          </cell>
          <cell r="B497" t="str">
            <v>Corpo BDCC 2,00 a 2,00 m alt. 5,00 a 7,50 m</v>
          </cell>
          <cell r="E497" t="str">
            <v>m</v>
          </cell>
          <cell r="F497">
            <v>2780.87</v>
          </cell>
        </row>
        <row r="498">
          <cell r="A498" t="str">
            <v>2 S 04 210 15</v>
          </cell>
          <cell r="B498" t="str">
            <v>Corpo BDCC 2,50 x 2,50 m alt. 5,00 a 7,50 m</v>
          </cell>
          <cell r="E498" t="str">
            <v>m</v>
          </cell>
          <cell r="F498">
            <v>3808.73</v>
          </cell>
        </row>
        <row r="499">
          <cell r="A499" t="str">
            <v>2 S 04 210 16</v>
          </cell>
          <cell r="B499" t="str">
            <v>Corpo BDCC 3,00 x 3,00 m alt. 5,00 a 7,50 m</v>
          </cell>
          <cell r="E499" t="str">
            <v>m</v>
          </cell>
          <cell r="F499">
            <v>5214.3500000000004</v>
          </cell>
        </row>
        <row r="500">
          <cell r="A500" t="str">
            <v>2 S 04 210 17</v>
          </cell>
          <cell r="B500" t="str">
            <v>Corpo BDCC 1,50 x 1,50 m alt. 7,50 a 10,00 m</v>
          </cell>
          <cell r="E500" t="str">
            <v>m</v>
          </cell>
          <cell r="F500">
            <v>1941.68</v>
          </cell>
        </row>
        <row r="501">
          <cell r="A501" t="str">
            <v>2 S 04 210 18</v>
          </cell>
          <cell r="B501" t="str">
            <v>Corpo BDCC 2,00 x 2,00 m alt. 7,50 a 10,00 m</v>
          </cell>
          <cell r="E501" t="str">
            <v>m</v>
          </cell>
          <cell r="F501">
            <v>3195.72</v>
          </cell>
        </row>
        <row r="502">
          <cell r="A502" t="str">
            <v>2 S 04 210 19</v>
          </cell>
          <cell r="B502" t="str">
            <v>Corpo BDCC 2,50 x 2,50 m alt. 7,50 a 10,00 m</v>
          </cell>
          <cell r="E502" t="str">
            <v>m</v>
          </cell>
          <cell r="F502">
            <v>4089.68</v>
          </cell>
        </row>
        <row r="503">
          <cell r="A503" t="str">
            <v>2 S 04 210 20</v>
          </cell>
          <cell r="B503" t="str">
            <v>Corpo BDCC 3,00 x 3,00 m alt. 7,50 a 10,00 m</v>
          </cell>
          <cell r="E503" t="str">
            <v>m</v>
          </cell>
          <cell r="F503">
            <v>5832.59</v>
          </cell>
        </row>
        <row r="504">
          <cell r="A504" t="str">
            <v>2 S 04 210 21</v>
          </cell>
          <cell r="B504" t="str">
            <v>Corpo BDCC 1,50 x 1,50 m alt. 10,00 a 12,50 m</v>
          </cell>
          <cell r="E504" t="str">
            <v>m</v>
          </cell>
          <cell r="F504">
            <v>2186.4499999999998</v>
          </cell>
        </row>
        <row r="505">
          <cell r="A505" t="str">
            <v>2 S 04 210 22</v>
          </cell>
          <cell r="B505" t="str">
            <v>Corpo BDCC 2,00 x 2,00 m alt. 10,00 a 12,50 m</v>
          </cell>
          <cell r="E505" t="str">
            <v>m</v>
          </cell>
          <cell r="F505">
            <v>3493.64</v>
          </cell>
        </row>
        <row r="506">
          <cell r="A506" t="str">
            <v>2 S 04 210 23</v>
          </cell>
          <cell r="B506" t="str">
            <v>Corpo BDCC 2,50 x 2,50 m alt. 10,00 a 12,50 m</v>
          </cell>
          <cell r="E506" t="str">
            <v>m</v>
          </cell>
          <cell r="F506">
            <v>4625.7</v>
          </cell>
        </row>
        <row r="507">
          <cell r="A507" t="str">
            <v>2 S 04 210 24</v>
          </cell>
          <cell r="B507" t="str">
            <v>Corpo BDCC 3,00 x 3,00 m alt. 10,00 a 12,50 m</v>
          </cell>
          <cell r="E507" t="str">
            <v>m</v>
          </cell>
          <cell r="F507">
            <v>6528.06</v>
          </cell>
        </row>
        <row r="508">
          <cell r="A508" t="str">
            <v>2 S 04 210 25</v>
          </cell>
          <cell r="B508" t="str">
            <v>Corpo BDCC 1,50 x 1,50 m alt. 12,50 a 15,00 m</v>
          </cell>
          <cell r="E508" t="str">
            <v>m</v>
          </cell>
          <cell r="F508">
            <v>2329.8000000000002</v>
          </cell>
        </row>
        <row r="509">
          <cell r="A509" t="str">
            <v>2 S 04 210 26</v>
          </cell>
          <cell r="B509" t="str">
            <v>Corpo BDCC 2,00 x 2,00 m alt. 12,50 a 15,00 m</v>
          </cell>
          <cell r="E509" t="str">
            <v>m</v>
          </cell>
          <cell r="F509">
            <v>3582.84</v>
          </cell>
        </row>
        <row r="510">
          <cell r="A510" t="str">
            <v>2 S 04 210 27</v>
          </cell>
          <cell r="B510" t="str">
            <v>Corpo BDCC 2,50 x 2,50 m alt. 12,50 a 15,00 m</v>
          </cell>
          <cell r="E510" t="str">
            <v>m</v>
          </cell>
          <cell r="F510">
            <v>5058.41</v>
          </cell>
        </row>
        <row r="511">
          <cell r="A511" t="str">
            <v>2 S 04 210 28</v>
          </cell>
          <cell r="B511" t="str">
            <v>Corpo BDCC 3,00 x 3,00 m alt. 12,50 a 15,00 m</v>
          </cell>
          <cell r="E511" t="str">
            <v>m</v>
          </cell>
          <cell r="F511">
            <v>6511.08</v>
          </cell>
        </row>
        <row r="512">
          <cell r="A512" t="str">
            <v>2 S 04 211 01</v>
          </cell>
          <cell r="B512" t="str">
            <v>Boca BDCC 1,50 x 1,50 m normal</v>
          </cell>
          <cell r="E512" t="str">
            <v>und</v>
          </cell>
          <cell r="F512">
            <v>6291.38</v>
          </cell>
        </row>
        <row r="513">
          <cell r="A513" t="str">
            <v>2 S 04 211 02</v>
          </cell>
          <cell r="B513" t="str">
            <v>Boca BDCC 2,00 x 2,00 m normal</v>
          </cell>
          <cell r="E513" t="str">
            <v>und</v>
          </cell>
          <cell r="F513">
            <v>9830.24</v>
          </cell>
        </row>
        <row r="514">
          <cell r="A514" t="str">
            <v>2 S 04 211 03</v>
          </cell>
          <cell r="B514" t="str">
            <v>Boca BDCC 2,50 x 2,50 m normal</v>
          </cell>
          <cell r="E514" t="str">
            <v>und</v>
          </cell>
          <cell r="F514">
            <v>13824.95</v>
          </cell>
        </row>
        <row r="515">
          <cell r="A515" t="str">
            <v>2 S 04 211 04</v>
          </cell>
          <cell r="B515" t="str">
            <v>Boca BDCC 3,00 x 3,00 m normal</v>
          </cell>
          <cell r="E515" t="str">
            <v>und</v>
          </cell>
          <cell r="F515">
            <v>20105.54</v>
          </cell>
        </row>
        <row r="516">
          <cell r="A516" t="str">
            <v>2 S 04 211 05</v>
          </cell>
          <cell r="B516" t="str">
            <v>Boca BDCC 1,50 x 1,50 m esc.=15</v>
          </cell>
          <cell r="E516" t="str">
            <v>und</v>
          </cell>
          <cell r="F516">
            <v>6905.86</v>
          </cell>
        </row>
        <row r="517">
          <cell r="A517" t="str">
            <v>2 S 04 211 06</v>
          </cell>
          <cell r="B517" t="str">
            <v>Boca BDCC 2,00 x 2,00 m esc=15</v>
          </cell>
          <cell r="E517" t="str">
            <v>und</v>
          </cell>
          <cell r="F517">
            <v>10814.78</v>
          </cell>
        </row>
        <row r="518">
          <cell r="A518" t="str">
            <v>2 S 04 211 07</v>
          </cell>
          <cell r="B518" t="str">
            <v>Boca BDCC 2,50 x 2,50 m esc=15</v>
          </cell>
          <cell r="E518" t="str">
            <v>und</v>
          </cell>
          <cell r="F518">
            <v>14896.79</v>
          </cell>
        </row>
        <row r="519">
          <cell r="A519" t="str">
            <v>2 S 04 211 08</v>
          </cell>
          <cell r="B519" t="str">
            <v>Boca BDCC 3,00 x 3,00 m esc=15</v>
          </cell>
          <cell r="E519" t="str">
            <v>und</v>
          </cell>
          <cell r="F519">
            <v>21578.83</v>
          </cell>
        </row>
        <row r="520">
          <cell r="A520" t="str">
            <v>2 S 04 211 09</v>
          </cell>
          <cell r="B520" t="str">
            <v>Boca BDCC 1,50 x 1,50 m - esc.=30</v>
          </cell>
          <cell r="E520" t="str">
            <v>und</v>
          </cell>
          <cell r="F520">
            <v>7125.6</v>
          </cell>
        </row>
        <row r="521">
          <cell r="A521" t="str">
            <v>2 S 04 211 10</v>
          </cell>
          <cell r="B521" t="str">
            <v>Boca BDCC 2,00 x 2,00 m esc=30</v>
          </cell>
          <cell r="E521" t="str">
            <v>und</v>
          </cell>
          <cell r="F521">
            <v>11637.63</v>
          </cell>
        </row>
        <row r="522">
          <cell r="A522" t="str">
            <v>2 S 04 211 11</v>
          </cell>
          <cell r="B522" t="str">
            <v>Boca BDCC 2,50 x 2,50 m esc.=30</v>
          </cell>
          <cell r="E522" t="str">
            <v>und</v>
          </cell>
          <cell r="F522">
            <v>15837.81</v>
          </cell>
        </row>
        <row r="523">
          <cell r="A523" t="str">
            <v>2 S 04 211 12</v>
          </cell>
          <cell r="B523" t="str">
            <v>Boca BDCC 3,00 x 3,00 m esc=30</v>
          </cell>
          <cell r="E523" t="str">
            <v>und</v>
          </cell>
          <cell r="F523">
            <v>24495.89</v>
          </cell>
        </row>
        <row r="524">
          <cell r="A524" t="str">
            <v>2 S 04 211 13</v>
          </cell>
          <cell r="B524" t="str">
            <v>Boca BDCC 1,50 x 1,50 m esc=45</v>
          </cell>
          <cell r="E524" t="str">
            <v>und</v>
          </cell>
          <cell r="F524">
            <v>9276.3700000000008</v>
          </cell>
        </row>
        <row r="525">
          <cell r="A525" t="str">
            <v>2 S 04 211 14</v>
          </cell>
          <cell r="B525" t="str">
            <v>Boca BDCC 2,00 x 2,00 m esc=45</v>
          </cell>
          <cell r="E525" t="str">
            <v>und</v>
          </cell>
          <cell r="F525">
            <v>14818.75</v>
          </cell>
        </row>
        <row r="526">
          <cell r="A526" t="str">
            <v>2 S 04 211 15</v>
          </cell>
          <cell r="B526" t="str">
            <v>Boca BDCC 2,50 x 2,50 m esc=45</v>
          </cell>
          <cell r="E526" t="str">
            <v>und</v>
          </cell>
          <cell r="F526">
            <v>21354.27</v>
          </cell>
        </row>
        <row r="527">
          <cell r="A527" t="str">
            <v>2 S 04 211 16</v>
          </cell>
          <cell r="B527" t="str">
            <v>Boca BDCC 3,00x3,00m - esc=45</v>
          </cell>
          <cell r="E527" t="str">
            <v>und</v>
          </cell>
          <cell r="F527">
            <v>31015.02</v>
          </cell>
        </row>
        <row r="528">
          <cell r="A528" t="str">
            <v>2 S 04 220 01</v>
          </cell>
          <cell r="B528" t="str">
            <v>Corpo BTCC 1,50 x 1,50 m alt. 0 a 1,00 m</v>
          </cell>
          <cell r="E528" t="str">
            <v>m</v>
          </cell>
          <cell r="F528">
            <v>2285.0500000000002</v>
          </cell>
        </row>
        <row r="529">
          <cell r="A529" t="str">
            <v>2 S 04 220 02</v>
          </cell>
          <cell r="B529" t="str">
            <v>Corpo BTCC 2,00 x 2,00 m alt. 0 a 1,00 m</v>
          </cell>
          <cell r="E529" t="str">
            <v>m</v>
          </cell>
          <cell r="F529">
            <v>3317.75</v>
          </cell>
        </row>
        <row r="530">
          <cell r="A530" t="str">
            <v>2 S 04 220 03</v>
          </cell>
          <cell r="B530" t="str">
            <v>Corpo BTCC 2,50 x 2,50 m alt. 0 a 1,00 m</v>
          </cell>
          <cell r="E530" t="str">
            <v>m</v>
          </cell>
          <cell r="F530">
            <v>4495.51</v>
          </cell>
        </row>
        <row r="531">
          <cell r="A531" t="str">
            <v>2 S 04 220 04</v>
          </cell>
          <cell r="B531" t="str">
            <v>Corpo BTCC 3,00 x 3,00 m alt. 0 a 1,00 m</v>
          </cell>
          <cell r="E531" t="str">
            <v>m</v>
          </cell>
          <cell r="F531">
            <v>5790.65</v>
          </cell>
        </row>
        <row r="532">
          <cell r="A532" t="str">
            <v>2 S 04 220 05</v>
          </cell>
          <cell r="B532" t="str">
            <v>Corpo BTCC 1,50 x 1,50 m alt. 1,00 a 2,50 m</v>
          </cell>
          <cell r="E532" t="str">
            <v>m</v>
          </cell>
          <cell r="F532">
            <v>2064.02</v>
          </cell>
        </row>
        <row r="533">
          <cell r="A533" t="str">
            <v>2 S 04 220 06</v>
          </cell>
          <cell r="B533" t="str">
            <v>Corpo BTCC 2,00 x 2,00 m alt. 1,00 a 2,50 m</v>
          </cell>
          <cell r="E533" t="str">
            <v>m</v>
          </cell>
          <cell r="F533">
            <v>3001.34</v>
          </cell>
        </row>
        <row r="534">
          <cell r="A534" t="str">
            <v>2 S 04 220 07</v>
          </cell>
          <cell r="B534" t="str">
            <v>Corpo BTCC 2,50 a 2,50 m alt. 1,00 a 2,50 m</v>
          </cell>
          <cell r="E534" t="str">
            <v>m</v>
          </cell>
          <cell r="F534">
            <v>3986.11</v>
          </cell>
        </row>
        <row r="535">
          <cell r="A535" t="str">
            <v>2 S 04 220 08</v>
          </cell>
          <cell r="B535" t="str">
            <v>Corpo BTCC 3,00 x 3,00 m alt. 1,00 a 2,50 m</v>
          </cell>
          <cell r="E535" t="str">
            <v>m</v>
          </cell>
          <cell r="F535">
            <v>5483.12</v>
          </cell>
        </row>
        <row r="536">
          <cell r="A536" t="str">
            <v>2 S 04 220 09</v>
          </cell>
          <cell r="B536" t="str">
            <v>Corpo BTCC 1,50 x 1,50 m alt. 2,50 a 5,00 m</v>
          </cell>
          <cell r="E536" t="str">
            <v>m</v>
          </cell>
          <cell r="F536">
            <v>2241.81</v>
          </cell>
        </row>
        <row r="537">
          <cell r="A537" t="str">
            <v>2 S 04 220 10</v>
          </cell>
          <cell r="B537" t="str">
            <v>Corpo BTCC 2,00 x 2,00 m alt. 2,50 a 5,00 m</v>
          </cell>
          <cell r="E537" t="str">
            <v>m</v>
          </cell>
          <cell r="F537">
            <v>3436.82</v>
          </cell>
        </row>
        <row r="538">
          <cell r="A538" t="str">
            <v>2 S 04 220 11</v>
          </cell>
          <cell r="B538" t="str">
            <v>Corpo BTCC 2,50 x 2,50 m alt. 2,50 a 5,00 m</v>
          </cell>
          <cell r="E538" t="str">
            <v>m</v>
          </cell>
          <cell r="F538">
            <v>4677.1400000000003</v>
          </cell>
        </row>
        <row r="539">
          <cell r="A539" t="str">
            <v>2 S 04 220 12</v>
          </cell>
          <cell r="B539" t="str">
            <v>Corpo BTCC 3,00 x 3,00 m alt. 2,50 a 5,00 m</v>
          </cell>
          <cell r="E539" t="str">
            <v>m</v>
          </cell>
          <cell r="F539">
            <v>6400.28</v>
          </cell>
        </row>
        <row r="540">
          <cell r="A540" t="str">
            <v>2 S 04 220 13</v>
          </cell>
          <cell r="B540" t="str">
            <v>Corpo BTCC 1,50 x 1,50 m alt. 5,00 a 7,50 m</v>
          </cell>
          <cell r="E540" t="str">
            <v>m</v>
          </cell>
          <cell r="F540">
            <v>2418.8000000000002</v>
          </cell>
        </row>
        <row r="541">
          <cell r="A541" t="str">
            <v>2 S 04 220 14</v>
          </cell>
          <cell r="B541" t="str">
            <v>Corpo BTCC 2,00 x 2,00 m alt. 5,00 a 7,50 m</v>
          </cell>
          <cell r="E541" t="str">
            <v>m</v>
          </cell>
          <cell r="F541">
            <v>3859.22</v>
          </cell>
        </row>
        <row r="542">
          <cell r="A542" t="str">
            <v>2 S 04 220 15</v>
          </cell>
          <cell r="B542" t="str">
            <v>Corpo BTCC 2,50 x 2,50 m alt. 5,00 a 7,50 m</v>
          </cell>
          <cell r="E542" t="str">
            <v>m</v>
          </cell>
          <cell r="F542">
            <v>5308.57</v>
          </cell>
        </row>
        <row r="543">
          <cell r="A543" t="str">
            <v>2 S 04 220 16</v>
          </cell>
          <cell r="B543" t="str">
            <v>Corpo BTCC 3,00 x 3,00 m alt. 5,00 a 7,50 m</v>
          </cell>
          <cell r="E543" t="str">
            <v>m</v>
          </cell>
          <cell r="F543">
            <v>7191.27</v>
          </cell>
        </row>
        <row r="544">
          <cell r="A544" t="str">
            <v>2 S 04 220 17</v>
          </cell>
          <cell r="B544" t="str">
            <v>Corpo BTCC 1,50 x 1,50 m alt. 7,50 a 10,00 m</v>
          </cell>
          <cell r="E544" t="str">
            <v>m</v>
          </cell>
          <cell r="F544">
            <v>2696.62</v>
          </cell>
        </row>
        <row r="545">
          <cell r="A545" t="str">
            <v>2 S 04 220 18</v>
          </cell>
          <cell r="B545" t="str">
            <v>Corpo BTCC 2,00 x 2,00 m alt. 7,50 m a 10,00 m</v>
          </cell>
          <cell r="E545" t="str">
            <v>m</v>
          </cell>
          <cell r="F545">
            <v>4355.76</v>
          </cell>
        </row>
        <row r="546">
          <cell r="A546" t="str">
            <v>2 S 04 220 19</v>
          </cell>
          <cell r="B546" t="str">
            <v>Corpo BTCC 2,50 x 2,50 m alt. 7,50 a 10,00 m</v>
          </cell>
          <cell r="E546" t="str">
            <v>m</v>
          </cell>
          <cell r="F546">
            <v>6040.14</v>
          </cell>
        </row>
        <row r="547">
          <cell r="A547" t="str">
            <v>2 S 04 220 20</v>
          </cell>
          <cell r="B547" t="str">
            <v>Corpo BTCC 3,00 x 3,00 m alt 7,50 a 10,00 m</v>
          </cell>
          <cell r="E547" t="str">
            <v>m</v>
          </cell>
          <cell r="F547">
            <v>8083.17</v>
          </cell>
        </row>
        <row r="548">
          <cell r="A548" t="str">
            <v>2 S 04 220 21</v>
          </cell>
          <cell r="B548" t="str">
            <v>Corpo BTCC 1,50 x 1,50 m alt. 10,00 a 12,50 m</v>
          </cell>
          <cell r="E548" t="str">
            <v>m</v>
          </cell>
          <cell r="F548">
            <v>3190.53</v>
          </cell>
        </row>
        <row r="549">
          <cell r="A549" t="str">
            <v>2 S 04 220 22</v>
          </cell>
          <cell r="B549" t="str">
            <v>Corpo BTCC 2,00 x 2,00 m alt. 10,00 a 12,50 m</v>
          </cell>
          <cell r="E549" t="str">
            <v>m</v>
          </cell>
          <cell r="F549">
            <v>4747.88</v>
          </cell>
        </row>
        <row r="550">
          <cell r="A550" t="str">
            <v>2 S 04 220 23</v>
          </cell>
          <cell r="B550" t="str">
            <v>Corpo BTCC 2,50 x 2,50 m alt. 10,00 a 12,50 m</v>
          </cell>
          <cell r="E550" t="str">
            <v>m</v>
          </cell>
          <cell r="F550">
            <v>6343.05</v>
          </cell>
        </row>
        <row r="551">
          <cell r="A551" t="str">
            <v>2 S 04 220 24</v>
          </cell>
          <cell r="B551" t="str">
            <v>Corpo BTCC 3,00 x 3,00 m alt. 10,00 a 12,50 m</v>
          </cell>
          <cell r="E551" t="str">
            <v>m</v>
          </cell>
          <cell r="F551">
            <v>8637.1299999999992</v>
          </cell>
        </row>
        <row r="552">
          <cell r="A552" t="str">
            <v>2 S 04 220 25</v>
          </cell>
          <cell r="B552" t="str">
            <v>Corpo BTCC 1,50 x 1,50 m alt. 12,50 a 15,00 m</v>
          </cell>
          <cell r="E552" t="str">
            <v>m</v>
          </cell>
          <cell r="F552">
            <v>3243.5</v>
          </cell>
        </row>
        <row r="553">
          <cell r="A553" t="str">
            <v>2 S 04 220 26</v>
          </cell>
          <cell r="B553" t="str">
            <v>Corpo BTCC 2,00 x 2,00 m alt. 12,50 a 15,00 m</v>
          </cell>
          <cell r="E553" t="str">
            <v>m</v>
          </cell>
          <cell r="F553">
            <v>5075.12</v>
          </cell>
        </row>
        <row r="554">
          <cell r="A554" t="str">
            <v>2 S 04 220 27</v>
          </cell>
          <cell r="B554" t="str">
            <v>Corpo BTCC 2,50 x 2,50 m alt. 12,50 a 15,00 m</v>
          </cell>
          <cell r="E554" t="str">
            <v>m</v>
          </cell>
          <cell r="F554">
            <v>6803.35</v>
          </cell>
        </row>
        <row r="555">
          <cell r="A555" t="str">
            <v>2 S 04 220 28</v>
          </cell>
          <cell r="B555" t="str">
            <v>Corpo BTCC 3,00 x 3,00 m alt. 12,50 a 15,00 m</v>
          </cell>
          <cell r="E555" t="str">
            <v>m</v>
          </cell>
          <cell r="F555">
            <v>9379.32</v>
          </cell>
        </row>
        <row r="556">
          <cell r="A556" t="str">
            <v>2 S 04 221 01</v>
          </cell>
          <cell r="B556" t="str">
            <v>Boca BTCC 1,50 x 1,50 m normal</v>
          </cell>
          <cell r="E556" t="str">
            <v>und</v>
          </cell>
          <cell r="F556">
            <v>7797.68</v>
          </cell>
        </row>
        <row r="557">
          <cell r="A557" t="str">
            <v>2 S 04 221 02</v>
          </cell>
          <cell r="B557" t="str">
            <v>Boca BTCC 2,00 x 2,00 m normal</v>
          </cell>
          <cell r="E557" t="str">
            <v>und</v>
          </cell>
          <cell r="F557">
            <v>11925.54</v>
          </cell>
        </row>
        <row r="558">
          <cell r="A558" t="str">
            <v>2 S 04 221 03</v>
          </cell>
          <cell r="B558" t="str">
            <v>Boca BTCC 2,50 x 2,50 m normal</v>
          </cell>
          <cell r="E558" t="str">
            <v>und</v>
          </cell>
          <cell r="F558">
            <v>16899.830000000002</v>
          </cell>
        </row>
        <row r="559">
          <cell r="A559" t="str">
            <v>2 S 04 221 04</v>
          </cell>
          <cell r="B559" t="str">
            <v>Boca BTCC 3,00 x 3,00 m normal</v>
          </cell>
          <cell r="E559" t="str">
            <v>und</v>
          </cell>
          <cell r="F559">
            <v>23995.86</v>
          </cell>
        </row>
        <row r="560">
          <cell r="A560" t="str">
            <v>2 S 04 221 05</v>
          </cell>
          <cell r="B560" t="str">
            <v>Boca BTCC 1,50 x 1,50 m esc=15</v>
          </cell>
          <cell r="E560" t="str">
            <v>und</v>
          </cell>
          <cell r="F560">
            <v>8445.08</v>
          </cell>
        </row>
        <row r="561">
          <cell r="A561" t="str">
            <v>2 S 04 221 06</v>
          </cell>
          <cell r="B561" t="str">
            <v>Boca BTCC 2,00 x 2,00 m esc=15</v>
          </cell>
          <cell r="E561" t="str">
            <v>und</v>
          </cell>
          <cell r="F561">
            <v>12824.04</v>
          </cell>
        </row>
        <row r="562">
          <cell r="A562" t="str">
            <v>2 S 04 221 07</v>
          </cell>
          <cell r="B562" t="str">
            <v>Boca BTCC 2,50 x 2,50 m esc=15</v>
          </cell>
          <cell r="E562" t="str">
            <v>und</v>
          </cell>
          <cell r="F562">
            <v>18228.060000000001</v>
          </cell>
        </row>
        <row r="563">
          <cell r="A563" t="str">
            <v>2 S 04 221 08</v>
          </cell>
          <cell r="B563" t="str">
            <v>Boca BTCC 3,00 x 3,00 m esc=15</v>
          </cell>
          <cell r="E563" t="str">
            <v>und</v>
          </cell>
          <cell r="F563">
            <v>23361.34</v>
          </cell>
        </row>
        <row r="564">
          <cell r="A564" t="str">
            <v>2 S 04 221 09</v>
          </cell>
          <cell r="B564" t="str">
            <v>Boca BTCC 1,50 x 1,50 m esc=30</v>
          </cell>
          <cell r="E564" t="str">
            <v>und</v>
          </cell>
          <cell r="F564">
            <v>8856.08</v>
          </cell>
        </row>
        <row r="565">
          <cell r="A565" t="str">
            <v>2 S 04 221 10</v>
          </cell>
          <cell r="B565" t="str">
            <v>Boca BTCC 2,00 x 2,00 m exc.=30</v>
          </cell>
          <cell r="E565" t="str">
            <v>und</v>
          </cell>
          <cell r="F565">
            <v>14169.67</v>
          </cell>
        </row>
        <row r="566">
          <cell r="A566" t="str">
            <v>2 S 04 221 11</v>
          </cell>
          <cell r="B566" t="str">
            <v>Boca BTCC 2,50 x 2,50 m esc=30</v>
          </cell>
          <cell r="E566" t="str">
            <v>und</v>
          </cell>
          <cell r="F566">
            <v>20764.759999999998</v>
          </cell>
        </row>
        <row r="567">
          <cell r="A567" t="str">
            <v>2 S 04 221 12</v>
          </cell>
          <cell r="B567" t="str">
            <v>Boca BTCC 3,00 x 3,00 m esc=30</v>
          </cell>
          <cell r="E567" t="str">
            <v>und</v>
          </cell>
          <cell r="F567">
            <v>29949.200000000001</v>
          </cell>
        </row>
        <row r="568">
          <cell r="A568" t="str">
            <v>2 S 04 221 13</v>
          </cell>
          <cell r="B568" t="str">
            <v>Boca BTCC 1,50 x 1,50 m esc.=45</v>
          </cell>
          <cell r="E568" t="str">
            <v>und</v>
          </cell>
          <cell r="F568">
            <v>11176.09</v>
          </cell>
        </row>
        <row r="569">
          <cell r="A569" t="str">
            <v>2 S 04 221 14</v>
          </cell>
          <cell r="B569" t="str">
            <v>Boca BTCC 2,00 x 2,00 m esc=45</v>
          </cell>
          <cell r="E569" t="str">
            <v>und</v>
          </cell>
          <cell r="F569">
            <v>17941.25</v>
          </cell>
        </row>
        <row r="570">
          <cell r="A570" t="str">
            <v>2 S 04 221 15</v>
          </cell>
          <cell r="B570" t="str">
            <v>Boca BTCC 2,50 x 2,50 m esc=45</v>
          </cell>
          <cell r="E570" t="str">
            <v>und</v>
          </cell>
          <cell r="F570">
            <v>26268.53</v>
          </cell>
        </row>
        <row r="571">
          <cell r="A571" t="str">
            <v>2 S 04 221 16</v>
          </cell>
          <cell r="B571" t="str">
            <v>Boca BTCC 3,00 x 3,00 m esc=45</v>
          </cell>
          <cell r="E571" t="str">
            <v>und</v>
          </cell>
          <cell r="F571">
            <v>37956.39</v>
          </cell>
        </row>
        <row r="572">
          <cell r="A572" t="str">
            <v>2 S 04 300 16</v>
          </cell>
          <cell r="B572" t="str">
            <v>Bueiro met. chapas múltiplas D=1,60 m galv.</v>
          </cell>
          <cell r="E572" t="str">
            <v>m</v>
          </cell>
          <cell r="F572">
            <v>1028.1099999999999</v>
          </cell>
        </row>
        <row r="573">
          <cell r="A573" t="str">
            <v>2 S 04 300 20</v>
          </cell>
          <cell r="B573" t="str">
            <v>Bueiro met.chapas múltiplas D=2,00 m galv.</v>
          </cell>
          <cell r="E573" t="str">
            <v>m</v>
          </cell>
          <cell r="F573">
            <v>1279.3399999999999</v>
          </cell>
        </row>
        <row r="574">
          <cell r="A574" t="str">
            <v>2 S 04 301 16</v>
          </cell>
          <cell r="B574" t="str">
            <v>Bueiro met. chapas múltiplas D=1,60 m rev. epoxy</v>
          </cell>
          <cell r="E574" t="str">
            <v>m</v>
          </cell>
          <cell r="F574">
            <v>1076.94</v>
          </cell>
        </row>
        <row r="575">
          <cell r="A575" t="str">
            <v>2 S 04 301 20</v>
          </cell>
          <cell r="B575" t="str">
            <v>Bueiro met. chapa múltipla D=2,00 m rev. epoxy</v>
          </cell>
          <cell r="E575" t="str">
            <v>m</v>
          </cell>
          <cell r="F575">
            <v>1339.98</v>
          </cell>
        </row>
        <row r="576">
          <cell r="A576" t="str">
            <v>2 S 04 310 16</v>
          </cell>
          <cell r="B576" t="str">
            <v>Bueiro met.s/ interrupção tráf. D=1,60m galv.</v>
          </cell>
          <cell r="E576" t="str">
            <v>m</v>
          </cell>
          <cell r="F576">
            <v>1958.05</v>
          </cell>
        </row>
        <row r="577">
          <cell r="A577" t="str">
            <v>2 S 04 310 20</v>
          </cell>
          <cell r="B577" t="str">
            <v>Bueiro met.s/ interrupção tráf. D=2,00m galv.</v>
          </cell>
          <cell r="E577" t="str">
            <v>m</v>
          </cell>
          <cell r="F577">
            <v>2435.4499999999998</v>
          </cell>
        </row>
        <row r="578">
          <cell r="A578" t="str">
            <v>2 S 04 311 16</v>
          </cell>
          <cell r="B578" t="str">
            <v>Bueiro met.s/interrupção tráf.D=1,60 m rev.epoxy</v>
          </cell>
          <cell r="E578" t="str">
            <v>m</v>
          </cell>
          <cell r="F578">
            <v>2031.03</v>
          </cell>
        </row>
        <row r="579">
          <cell r="A579" t="str">
            <v>2 S 04 311 20</v>
          </cell>
          <cell r="B579" t="str">
            <v>Bueiro met.s/interrupção traf.D=2,00 m rev.epoxy</v>
          </cell>
          <cell r="E579" t="str">
            <v>m</v>
          </cell>
          <cell r="F579">
            <v>2442.35</v>
          </cell>
        </row>
        <row r="580">
          <cell r="A580" t="str">
            <v>2 S 04 400 01</v>
          </cell>
          <cell r="B580" t="str">
            <v>Valeta prot.cortes c/revest. vegetal - VPC 01</v>
          </cell>
          <cell r="E580" t="str">
            <v>m</v>
          </cell>
          <cell r="F580">
            <v>41.27</v>
          </cell>
        </row>
        <row r="581">
          <cell r="A581" t="str">
            <v>2 S 04 400 02</v>
          </cell>
          <cell r="B581" t="str">
            <v>Valeta prot.cortes c/revest. vegetal - VPC 02</v>
          </cell>
          <cell r="E581" t="str">
            <v>m</v>
          </cell>
          <cell r="F581">
            <v>30.75</v>
          </cell>
        </row>
        <row r="582">
          <cell r="A582" t="str">
            <v>2 S 04 400 03</v>
          </cell>
          <cell r="B582" t="str">
            <v>Valeta prot.cortes c/revest.concreto - VPC 03</v>
          </cell>
          <cell r="E582" t="str">
            <v>m</v>
          </cell>
          <cell r="F582">
            <v>59.73</v>
          </cell>
        </row>
        <row r="583">
          <cell r="A583" t="str">
            <v>2 S 04 400 04</v>
          </cell>
          <cell r="B583" t="str">
            <v>Valeta prot.cortes c/revest.concreto - VPC 04</v>
          </cell>
          <cell r="E583" t="str">
            <v>m</v>
          </cell>
          <cell r="F583">
            <v>46.54</v>
          </cell>
        </row>
        <row r="584">
          <cell r="A584" t="str">
            <v>2 S 04 401 01</v>
          </cell>
          <cell r="B584" t="str">
            <v>Valeta prot.aterros c/revest. vegetal - VPA 01</v>
          </cell>
          <cell r="E584" t="str">
            <v>m</v>
          </cell>
          <cell r="F584">
            <v>42.65</v>
          </cell>
        </row>
        <row r="585">
          <cell r="A585" t="str">
            <v>2 S 04 401 02</v>
          </cell>
          <cell r="B585" t="str">
            <v>Valeta prot.aterros c/revest. vegetal - VPA 02</v>
          </cell>
          <cell r="E585" t="str">
            <v>m</v>
          </cell>
          <cell r="F585">
            <v>32.01</v>
          </cell>
        </row>
        <row r="586">
          <cell r="A586" t="str">
            <v>2 S 04 401 03</v>
          </cell>
          <cell r="B586" t="str">
            <v>Valeta prot.aterro c/revest. concreto - VPA 03</v>
          </cell>
          <cell r="E586" t="str">
            <v>m</v>
          </cell>
          <cell r="F586">
            <v>59.97</v>
          </cell>
        </row>
        <row r="587">
          <cell r="A587" t="str">
            <v>2 S 04 401 04</v>
          </cell>
          <cell r="B587" t="str">
            <v>Valeta prot.aterro c/revest. concreto - VPA 04</v>
          </cell>
          <cell r="E587" t="str">
            <v>m</v>
          </cell>
          <cell r="F587">
            <v>45.4</v>
          </cell>
        </row>
        <row r="588">
          <cell r="A588" t="str">
            <v>2 S 04 401 05</v>
          </cell>
          <cell r="B588" t="str">
            <v>Valeta prot.corte/aterro s/rev. - VPC 05/VPA 05</v>
          </cell>
          <cell r="E588" t="str">
            <v>m</v>
          </cell>
          <cell r="F588">
            <v>24.52</v>
          </cell>
        </row>
        <row r="589">
          <cell r="A589" t="str">
            <v>2 S 04 401 06</v>
          </cell>
          <cell r="B589" t="str">
            <v>Valeta prot.corte/aterro s/rev. - VPC 06/VPA 06</v>
          </cell>
          <cell r="E589" t="str">
            <v>m</v>
          </cell>
          <cell r="F589">
            <v>17.53</v>
          </cell>
        </row>
        <row r="590">
          <cell r="A590" t="str">
            <v>2 S 04 500 01</v>
          </cell>
          <cell r="B590" t="str">
            <v>Dreno longitudinal prof. p/corte em solo - DPS 01</v>
          </cell>
          <cell r="E590" t="str">
            <v>m</v>
          </cell>
          <cell r="F590">
            <v>27.55</v>
          </cell>
        </row>
        <row r="591">
          <cell r="A591" t="str">
            <v>2 S 04 500 02</v>
          </cell>
          <cell r="B591" t="str">
            <v>Dreno longitudinal prof. p/corte em solo - DPS 02</v>
          </cell>
          <cell r="E591" t="str">
            <v>m</v>
          </cell>
          <cell r="F591">
            <v>27.14</v>
          </cell>
        </row>
        <row r="592">
          <cell r="A592" t="str">
            <v>2 S 04 500 03</v>
          </cell>
          <cell r="B592" t="str">
            <v>Dreno longitudinal prof. p/corte em solo - DPS 03</v>
          </cell>
          <cell r="E592" t="str">
            <v>m</v>
          </cell>
          <cell r="F592">
            <v>38.75</v>
          </cell>
        </row>
        <row r="593">
          <cell r="A593" t="str">
            <v>2 S 04 500 04</v>
          </cell>
          <cell r="B593" t="str">
            <v>Dreno longitudinal prof. p/corte em solo - DPS 04</v>
          </cell>
          <cell r="E593" t="str">
            <v>m</v>
          </cell>
          <cell r="F593">
            <v>38.26</v>
          </cell>
        </row>
        <row r="594">
          <cell r="A594" t="str">
            <v>2 S 04 500 05</v>
          </cell>
          <cell r="B594" t="str">
            <v>Dreno longitudinal prof. p/corte em solo - DPS 05</v>
          </cell>
          <cell r="E594" t="str">
            <v>m</v>
          </cell>
          <cell r="F594">
            <v>44.31</v>
          </cell>
        </row>
        <row r="595">
          <cell r="A595" t="str">
            <v>2 S 04 500 06</v>
          </cell>
          <cell r="B595" t="str">
            <v>Dreno longitudinal prof. p/corte em solo - DPS 06</v>
          </cell>
          <cell r="E595" t="str">
            <v>m</v>
          </cell>
          <cell r="F595">
            <v>50.88</v>
          </cell>
        </row>
        <row r="596">
          <cell r="A596" t="str">
            <v>2 S 04 500 07</v>
          </cell>
          <cell r="B596" t="str">
            <v>Dreno longitudinal prof. p/corte em solo - DPS 07</v>
          </cell>
          <cell r="E596" t="str">
            <v>m</v>
          </cell>
          <cell r="F596">
            <v>61.18</v>
          </cell>
        </row>
        <row r="597">
          <cell r="A597" t="str">
            <v>2 S 04 500 08</v>
          </cell>
          <cell r="B597" t="str">
            <v>Dreno longitudinal prof. p/corte em solo - DPS 08</v>
          </cell>
          <cell r="E597" t="str">
            <v>m</v>
          </cell>
          <cell r="F597">
            <v>67.75</v>
          </cell>
        </row>
        <row r="598">
          <cell r="A598" t="str">
            <v>2 S 04 501 01</v>
          </cell>
          <cell r="B598" t="str">
            <v>Dreno longitudinal prof. p/corte em rocha - DPR 01</v>
          </cell>
          <cell r="E598" t="str">
            <v>m</v>
          </cell>
          <cell r="F598">
            <v>23.89</v>
          </cell>
        </row>
        <row r="599">
          <cell r="A599" t="str">
            <v>2 S 04 501 02</v>
          </cell>
          <cell r="B599" t="str">
            <v>Dreno longitudinal prof. p/corte em rocha - DPR 02</v>
          </cell>
          <cell r="E599" t="str">
            <v>m</v>
          </cell>
          <cell r="F599">
            <v>38.26</v>
          </cell>
        </row>
        <row r="600">
          <cell r="A600" t="str">
            <v>2 S 04 501 03</v>
          </cell>
          <cell r="B600" t="str">
            <v>Dreno longitudinal prof. p/corte em rocha - DPR 03</v>
          </cell>
          <cell r="E600" t="str">
            <v>m</v>
          </cell>
          <cell r="F600">
            <v>21.89</v>
          </cell>
        </row>
        <row r="601">
          <cell r="A601" t="str">
            <v>2 S 04 501 04</v>
          </cell>
          <cell r="B601" t="str">
            <v>Dreno longitudinal prof. p/corte em rocha - DPR 04</v>
          </cell>
          <cell r="E601" t="str">
            <v>m</v>
          </cell>
          <cell r="F601">
            <v>7.29</v>
          </cell>
        </row>
        <row r="602">
          <cell r="A602" t="str">
            <v>2 S 04 501 05</v>
          </cell>
          <cell r="B602" t="str">
            <v>Dreno longitudinal prof. p/corte em rocha - DPR 05</v>
          </cell>
          <cell r="E602" t="str">
            <v>m</v>
          </cell>
          <cell r="F602">
            <v>21.55</v>
          </cell>
        </row>
        <row r="603">
          <cell r="A603" t="str">
            <v>2 S 04 502 01</v>
          </cell>
          <cell r="B603" t="str">
            <v>Boca saída p/dreno longitudinal prof. BSD 01</v>
          </cell>
          <cell r="E603" t="str">
            <v>und</v>
          </cell>
          <cell r="F603">
            <v>71.16</v>
          </cell>
        </row>
        <row r="604">
          <cell r="A604" t="str">
            <v>2 S 04 502 02</v>
          </cell>
          <cell r="B604" t="str">
            <v>Boca saída p/dreno longitudinal prof. BSD 02</v>
          </cell>
          <cell r="E604" t="str">
            <v>und</v>
          </cell>
          <cell r="F604">
            <v>82.9</v>
          </cell>
        </row>
        <row r="605">
          <cell r="A605" t="str">
            <v>2 S 04 510 01</v>
          </cell>
          <cell r="B605" t="str">
            <v>Dreno sub-superficial - DSS 01</v>
          </cell>
          <cell r="E605" t="str">
            <v>m</v>
          </cell>
          <cell r="F605">
            <v>7.42</v>
          </cell>
        </row>
        <row r="606">
          <cell r="A606" t="str">
            <v>2 S 04 510 02</v>
          </cell>
          <cell r="B606" t="str">
            <v>Dreno sub-superficial - DSS 02</v>
          </cell>
          <cell r="E606" t="str">
            <v>m</v>
          </cell>
          <cell r="F606">
            <v>20.12</v>
          </cell>
        </row>
        <row r="607">
          <cell r="A607" t="str">
            <v>2 S 04 510 03</v>
          </cell>
          <cell r="B607" t="str">
            <v>Dreno sub-superficial - DSS 03</v>
          </cell>
          <cell r="E607" t="str">
            <v>m</v>
          </cell>
          <cell r="F607">
            <v>5.0599999999999996</v>
          </cell>
        </row>
        <row r="608">
          <cell r="A608" t="str">
            <v>2 S 04 510 04</v>
          </cell>
          <cell r="B608" t="str">
            <v>Dreno sub-superficial - DSS 04</v>
          </cell>
          <cell r="E608" t="str">
            <v>m</v>
          </cell>
          <cell r="F608">
            <v>26.52</v>
          </cell>
        </row>
        <row r="609">
          <cell r="A609" t="str">
            <v>2 S 04 511 01</v>
          </cell>
          <cell r="B609" t="str">
            <v>Boca saída p/dreno sub-superficial - BSD 03</v>
          </cell>
          <cell r="E609" t="str">
            <v>und</v>
          </cell>
          <cell r="F609">
            <v>32.799999999999997</v>
          </cell>
        </row>
        <row r="610">
          <cell r="A610" t="str">
            <v>2 S 04 520 01</v>
          </cell>
          <cell r="B610" t="str">
            <v>Dreno sub-horizontal - DSH 01</v>
          </cell>
          <cell r="E610" t="str">
            <v>m</v>
          </cell>
          <cell r="F610">
            <v>127.19</v>
          </cell>
        </row>
        <row r="611">
          <cell r="A611" t="str">
            <v>2 S 04 521 01</v>
          </cell>
          <cell r="B611" t="str">
            <v>Boca saída p/dreno sub-horizontal - BSD 04</v>
          </cell>
          <cell r="E611" t="str">
            <v>und</v>
          </cell>
          <cell r="F611">
            <v>8.4700000000000006</v>
          </cell>
        </row>
        <row r="612">
          <cell r="A612" t="str">
            <v>2 S 04 900 01</v>
          </cell>
          <cell r="B612" t="str">
            <v>Sarjeta triangular de concreto - STC 01</v>
          </cell>
          <cell r="E612" t="str">
            <v>m</v>
          </cell>
          <cell r="F612">
            <v>37.07</v>
          </cell>
        </row>
        <row r="613">
          <cell r="A613" t="str">
            <v>2 S 04 900 02</v>
          </cell>
          <cell r="B613" t="str">
            <v>Sarjeta triangular de concreto - STC 02</v>
          </cell>
          <cell r="E613" t="str">
            <v>m</v>
          </cell>
          <cell r="F613">
            <v>25.03</v>
          </cell>
        </row>
        <row r="614">
          <cell r="A614" t="str">
            <v>2 S 04 900 03</v>
          </cell>
          <cell r="B614" t="str">
            <v>Sarjeta triangular de concreto - STC 03</v>
          </cell>
          <cell r="E614" t="str">
            <v>m</v>
          </cell>
          <cell r="F614">
            <v>21.69</v>
          </cell>
        </row>
        <row r="615">
          <cell r="A615" t="str">
            <v>2 S 04 900 04</v>
          </cell>
          <cell r="B615" t="str">
            <v>Sarjeta triangular de concreto - STC 04</v>
          </cell>
          <cell r="E615" t="str">
            <v>m</v>
          </cell>
          <cell r="F615">
            <v>17.600000000000001</v>
          </cell>
        </row>
        <row r="616">
          <cell r="A616" t="str">
            <v>2 S 04 900 05</v>
          </cell>
          <cell r="B616" t="str">
            <v>Sarjeta triangular de concreto - STC 05</v>
          </cell>
          <cell r="E616" t="str">
            <v>m</v>
          </cell>
          <cell r="F616">
            <v>30.24</v>
          </cell>
        </row>
        <row r="617">
          <cell r="A617" t="str">
            <v>2 S 04 900 06</v>
          </cell>
          <cell r="B617" t="str">
            <v>Sarjeta triangular de concreto - STC 06</v>
          </cell>
          <cell r="E617" t="str">
            <v>m</v>
          </cell>
          <cell r="F617">
            <v>20.420000000000002</v>
          </cell>
        </row>
        <row r="618">
          <cell r="A618" t="str">
            <v>2 S 04 900 07</v>
          </cell>
          <cell r="B618" t="str">
            <v>Sarjeta triangular de concreto - STC 07</v>
          </cell>
          <cell r="E618" t="str">
            <v>m</v>
          </cell>
          <cell r="F618">
            <v>17.61</v>
          </cell>
        </row>
        <row r="619">
          <cell r="A619" t="str">
            <v>2 S 04 900 08</v>
          </cell>
          <cell r="B619" t="str">
            <v>Sarjeta triangular de concreto - STC 08</v>
          </cell>
          <cell r="E619" t="str">
            <v>m</v>
          </cell>
          <cell r="F619">
            <v>14.71</v>
          </cell>
        </row>
        <row r="620">
          <cell r="A620" t="str">
            <v>2 S 04 900 21</v>
          </cell>
          <cell r="B620" t="str">
            <v>Sarjeta canteiro central concreto - SCC 01</v>
          </cell>
          <cell r="E620" t="str">
            <v>m</v>
          </cell>
          <cell r="F620">
            <v>21.45</v>
          </cell>
        </row>
        <row r="621">
          <cell r="A621" t="str">
            <v>2 S 04 900 22</v>
          </cell>
          <cell r="B621" t="str">
            <v>Sarjeta canteiro central concreto - SCC 02</v>
          </cell>
          <cell r="E621" t="str">
            <v>m</v>
          </cell>
          <cell r="F621">
            <v>29.69</v>
          </cell>
        </row>
        <row r="622">
          <cell r="A622" t="str">
            <v>2 S 04 900 31</v>
          </cell>
          <cell r="B622" t="str">
            <v>Sarjeta triangular de grama - STG 01</v>
          </cell>
          <cell r="E622" t="str">
            <v>m</v>
          </cell>
          <cell r="F622">
            <v>13.88</v>
          </cell>
        </row>
        <row r="623">
          <cell r="A623" t="str">
            <v>2 S 04 900 32</v>
          </cell>
          <cell r="B623" t="str">
            <v>Sarjeta triangular de grama - STG 02</v>
          </cell>
          <cell r="E623" t="str">
            <v>m</v>
          </cell>
          <cell r="F623">
            <v>11.5</v>
          </cell>
        </row>
        <row r="624">
          <cell r="A624" t="str">
            <v>2 S 04 900 33</v>
          </cell>
          <cell r="B624" t="str">
            <v>Sarjeta triangular de grama - STG 03</v>
          </cell>
          <cell r="E624" t="str">
            <v>m</v>
          </cell>
          <cell r="F624">
            <v>9.89</v>
          </cell>
        </row>
        <row r="625">
          <cell r="A625" t="str">
            <v>2 S 04 900 34</v>
          </cell>
          <cell r="B625" t="str">
            <v>Sarjeta triangular de grama - STG 04</v>
          </cell>
          <cell r="E625" t="str">
            <v>m</v>
          </cell>
          <cell r="F625">
            <v>7.59</v>
          </cell>
        </row>
        <row r="626">
          <cell r="A626" t="str">
            <v>2 S 04 900 41</v>
          </cell>
          <cell r="B626" t="str">
            <v>Sarjeta triangular não revestida - STT 01</v>
          </cell>
          <cell r="E626" t="str">
            <v>m</v>
          </cell>
          <cell r="F626">
            <v>7.66</v>
          </cell>
        </row>
        <row r="627">
          <cell r="A627" t="str">
            <v>2 S 04 900 42</v>
          </cell>
          <cell r="B627" t="str">
            <v>Sarjeta triangular não revestida - STT 02</v>
          </cell>
          <cell r="E627" t="str">
            <v>m</v>
          </cell>
          <cell r="F627">
            <v>6.4</v>
          </cell>
        </row>
        <row r="628">
          <cell r="A628" t="str">
            <v>2 S 04 900 43</v>
          </cell>
          <cell r="B628" t="str">
            <v>Sarjeta triangular não revestida - STT 03</v>
          </cell>
          <cell r="E628" t="str">
            <v>m</v>
          </cell>
          <cell r="F628">
            <v>5.44</v>
          </cell>
        </row>
        <row r="629">
          <cell r="A629" t="str">
            <v>2 S 04 900 44</v>
          </cell>
          <cell r="B629" t="str">
            <v>Sarjeta triangular não revestida - STT 04</v>
          </cell>
          <cell r="E629" t="str">
            <v>m</v>
          </cell>
          <cell r="F629">
            <v>3.99</v>
          </cell>
        </row>
        <row r="630">
          <cell r="A630" t="str">
            <v>2 S 04 901 01</v>
          </cell>
          <cell r="B630" t="str">
            <v>Sarjeta trapezoidal de concreto - SZC 01</v>
          </cell>
          <cell r="E630" t="str">
            <v>m</v>
          </cell>
          <cell r="F630">
            <v>29.78</v>
          </cell>
        </row>
        <row r="631">
          <cell r="A631" t="str">
            <v>2 S 04 901 02</v>
          </cell>
          <cell r="B631" t="str">
            <v>Sarjeta trapezoidal de concreto - SZC 02</v>
          </cell>
          <cell r="E631" t="str">
            <v>m</v>
          </cell>
          <cell r="F631">
            <v>18.239999999999998</v>
          </cell>
        </row>
        <row r="632">
          <cell r="A632" t="str">
            <v>2 S 04 901 21</v>
          </cell>
          <cell r="B632" t="str">
            <v>Sarjeta de canteiro central de concreto - SCC 03</v>
          </cell>
          <cell r="E632" t="str">
            <v>m</v>
          </cell>
          <cell r="F632">
            <v>23.88</v>
          </cell>
        </row>
        <row r="633">
          <cell r="A633" t="str">
            <v>2 S 04 901 22</v>
          </cell>
          <cell r="B633" t="str">
            <v>Sarjeta de canteiro central de cocnreto - SCC 04</v>
          </cell>
          <cell r="E633" t="str">
            <v>m</v>
          </cell>
          <cell r="F633">
            <v>43.71</v>
          </cell>
        </row>
        <row r="634">
          <cell r="A634" t="str">
            <v>2 S 04 901 31</v>
          </cell>
          <cell r="B634" t="str">
            <v>Sarjeta trapezoidal de grama - SZG 01</v>
          </cell>
          <cell r="E634" t="str">
            <v>m</v>
          </cell>
          <cell r="F634">
            <v>12.46</v>
          </cell>
        </row>
        <row r="635">
          <cell r="A635" t="str">
            <v>2 S 04 901 32</v>
          </cell>
          <cell r="B635" t="str">
            <v>Sarjeta trapezoidal de grama - SZG 02</v>
          </cell>
          <cell r="E635" t="str">
            <v>m</v>
          </cell>
          <cell r="F635">
            <v>8.0299999999999994</v>
          </cell>
        </row>
        <row r="636">
          <cell r="A636" t="str">
            <v>2 S 04 901 41</v>
          </cell>
          <cell r="B636" t="str">
            <v>Sarjeta trapezoidal não revestida - SZT 01</v>
          </cell>
          <cell r="E636" t="str">
            <v>m</v>
          </cell>
          <cell r="F636">
            <v>7.55</v>
          </cell>
        </row>
        <row r="637">
          <cell r="A637" t="str">
            <v>2 S 04 901 42</v>
          </cell>
          <cell r="B637" t="str">
            <v>Sarjeta trapezoidal não revestida - SZT 02</v>
          </cell>
          <cell r="E637" t="str">
            <v>m</v>
          </cell>
          <cell r="F637">
            <v>4.66</v>
          </cell>
        </row>
        <row r="638">
          <cell r="A638" t="str">
            <v>2 S 04 910 01</v>
          </cell>
          <cell r="B638" t="str">
            <v>Meio fio de concreto - MFC 01</v>
          </cell>
          <cell r="E638" t="str">
            <v>m</v>
          </cell>
          <cell r="F638">
            <v>38.630000000000003</v>
          </cell>
        </row>
        <row r="639">
          <cell r="A639" t="str">
            <v>2 S 04 910 02</v>
          </cell>
          <cell r="B639" t="str">
            <v>Meio fio de concreto - MFC 02</v>
          </cell>
          <cell r="E639" t="str">
            <v>m</v>
          </cell>
          <cell r="F639">
            <v>30.75</v>
          </cell>
        </row>
        <row r="640">
          <cell r="A640" t="str">
            <v>2 S 04 910 03</v>
          </cell>
          <cell r="B640" t="str">
            <v>Meio fio de concreto - MFC 03</v>
          </cell>
          <cell r="E640" t="str">
            <v>m</v>
          </cell>
          <cell r="F640">
            <v>18.04</v>
          </cell>
        </row>
        <row r="641">
          <cell r="A641" t="str">
            <v>2 S 04 910 04</v>
          </cell>
          <cell r="B641" t="str">
            <v>Meio fio de concreto - MFC 04</v>
          </cell>
          <cell r="E641" t="str">
            <v>m</v>
          </cell>
          <cell r="F641">
            <v>12.69</v>
          </cell>
        </row>
        <row r="642">
          <cell r="A642" t="str">
            <v>2 S 04 910 05</v>
          </cell>
          <cell r="B642" t="str">
            <v>Meio fio de concreto - MFC 05</v>
          </cell>
          <cell r="E642" t="str">
            <v>m</v>
          </cell>
          <cell r="F642">
            <v>17.72</v>
          </cell>
        </row>
        <row r="643">
          <cell r="A643" t="str">
            <v>2 S 04 910 06</v>
          </cell>
          <cell r="B643" t="str">
            <v>Meio fio de concreto - MFC 06</v>
          </cell>
          <cell r="E643" t="str">
            <v>m</v>
          </cell>
          <cell r="F643">
            <v>11.07</v>
          </cell>
        </row>
        <row r="644">
          <cell r="A644" t="str">
            <v>2 S 04 910 07</v>
          </cell>
          <cell r="B644" t="str">
            <v>Meio fio de concreto - MFC 07</v>
          </cell>
          <cell r="E644" t="str">
            <v>m</v>
          </cell>
          <cell r="F644">
            <v>17.420000000000002</v>
          </cell>
        </row>
        <row r="645">
          <cell r="A645" t="str">
            <v>2 S 04 910 08</v>
          </cell>
          <cell r="B645" t="str">
            <v>Meio fio de concreto - MFC 08</v>
          </cell>
          <cell r="E645" t="str">
            <v>m</v>
          </cell>
          <cell r="F645">
            <v>29.27</v>
          </cell>
        </row>
        <row r="646">
          <cell r="A646" t="str">
            <v>2 S 04 930 01</v>
          </cell>
          <cell r="B646" t="str">
            <v>Caixa coletora de sarjeta - CCS 01</v>
          </cell>
          <cell r="E646" t="str">
            <v>und</v>
          </cell>
          <cell r="F646">
            <v>909.9</v>
          </cell>
        </row>
        <row r="647">
          <cell r="A647" t="str">
            <v>2 S 04 930 02</v>
          </cell>
          <cell r="B647" t="str">
            <v>Caixa coletora de sarjeta - CCS 02</v>
          </cell>
          <cell r="E647" t="str">
            <v>und</v>
          </cell>
          <cell r="F647">
            <v>886.15</v>
          </cell>
        </row>
        <row r="648">
          <cell r="A648" t="str">
            <v>2 S 04 930 03</v>
          </cell>
          <cell r="B648" t="str">
            <v>Caixa coletora de sarjeta - CCS 03</v>
          </cell>
          <cell r="E648" t="str">
            <v>und</v>
          </cell>
          <cell r="F648">
            <v>862.39</v>
          </cell>
        </row>
        <row r="649">
          <cell r="A649" t="str">
            <v>2 S 04 930 04</v>
          </cell>
          <cell r="B649" t="str">
            <v>Caixa coletora de sarjeta - CCS 04</v>
          </cell>
          <cell r="E649" t="str">
            <v>und</v>
          </cell>
          <cell r="F649">
            <v>837.56</v>
          </cell>
        </row>
        <row r="650">
          <cell r="A650" t="str">
            <v>2 S 04 930 05</v>
          </cell>
          <cell r="B650" t="str">
            <v>Caixa coletora de sarjeta - CCS 05</v>
          </cell>
          <cell r="E650" t="str">
            <v>und</v>
          </cell>
          <cell r="F650">
            <v>1143.0899999999999</v>
          </cell>
        </row>
        <row r="651">
          <cell r="A651" t="str">
            <v>2 S 04 930 06</v>
          </cell>
          <cell r="B651" t="str">
            <v>Caixa coletora de sarjeta - CCS 06</v>
          </cell>
          <cell r="E651" t="str">
            <v>und</v>
          </cell>
          <cell r="F651">
            <v>1118.26</v>
          </cell>
        </row>
        <row r="652">
          <cell r="A652" t="str">
            <v>2 S 04 930 07</v>
          </cell>
          <cell r="B652" t="str">
            <v>Caixa coletora de sarjeta - CCS 07</v>
          </cell>
          <cell r="E652" t="str">
            <v>und</v>
          </cell>
          <cell r="F652">
            <v>1093.43</v>
          </cell>
        </row>
        <row r="653">
          <cell r="A653" t="str">
            <v>2 S 04 930 08</v>
          </cell>
          <cell r="B653" t="str">
            <v>Caixa coletora de sarjeta - CCS 08</v>
          </cell>
          <cell r="E653" t="str">
            <v>und</v>
          </cell>
          <cell r="F653">
            <v>1069.67</v>
          </cell>
        </row>
        <row r="654">
          <cell r="A654" t="str">
            <v>2 S 04 930 09</v>
          </cell>
          <cell r="B654" t="str">
            <v>Caixa coletora de sarjeta - CCS 09</v>
          </cell>
          <cell r="E654" t="str">
            <v>und</v>
          </cell>
          <cell r="F654">
            <v>1375.21</v>
          </cell>
        </row>
        <row r="655">
          <cell r="A655" t="str">
            <v>2 S 04 930 10</v>
          </cell>
          <cell r="B655" t="str">
            <v>Caixa coletora de sarjeta - CCS 10</v>
          </cell>
          <cell r="E655" t="str">
            <v>und</v>
          </cell>
          <cell r="F655">
            <v>1350.38</v>
          </cell>
        </row>
        <row r="656">
          <cell r="A656" t="str">
            <v>2 S 04 930 11</v>
          </cell>
          <cell r="B656" t="str">
            <v>Caixa coletora de sarjeta - CCS 11</v>
          </cell>
          <cell r="E656" t="str">
            <v>und</v>
          </cell>
          <cell r="F656">
            <v>1325.54</v>
          </cell>
        </row>
        <row r="657">
          <cell r="A657" t="str">
            <v>2 S 04 930 12</v>
          </cell>
          <cell r="B657" t="str">
            <v>Caixa coletora de sarjeta - CCS 12</v>
          </cell>
          <cell r="E657" t="str">
            <v>und</v>
          </cell>
          <cell r="F657">
            <v>1300.71</v>
          </cell>
        </row>
        <row r="658">
          <cell r="A658" t="str">
            <v>2 S 04 930 13</v>
          </cell>
          <cell r="B658" t="str">
            <v>Caixa coletora de sarjeta - CCS 13</v>
          </cell>
          <cell r="E658" t="str">
            <v>und</v>
          </cell>
          <cell r="F658">
            <v>1601.92</v>
          </cell>
        </row>
        <row r="659">
          <cell r="A659" t="str">
            <v>2 S 04 930 14</v>
          </cell>
          <cell r="B659" t="str">
            <v>Caixa coletora de sarjeta - CCS14</v>
          </cell>
          <cell r="E659" t="str">
            <v>und</v>
          </cell>
          <cell r="F659">
            <v>1577.09</v>
          </cell>
        </row>
        <row r="660">
          <cell r="A660" t="str">
            <v>2 S 04 930 15</v>
          </cell>
          <cell r="B660" t="str">
            <v>Caixa coletora de sarjeta - CCS 15</v>
          </cell>
          <cell r="E660" t="str">
            <v>und</v>
          </cell>
          <cell r="F660">
            <v>1552.25</v>
          </cell>
        </row>
        <row r="661">
          <cell r="A661" t="str">
            <v>2 S 04 930 16</v>
          </cell>
          <cell r="B661" t="str">
            <v>Caixa coletora de sarjeta - CCS 16</v>
          </cell>
          <cell r="E661" t="str">
            <v>und</v>
          </cell>
          <cell r="F661">
            <v>1527.42</v>
          </cell>
        </row>
        <row r="662">
          <cell r="A662" t="str">
            <v>2 S 04 930 17</v>
          </cell>
          <cell r="B662" t="str">
            <v>Caixa coletora de sarjeta - CCS 17</v>
          </cell>
          <cell r="E662" t="str">
            <v>und</v>
          </cell>
          <cell r="F662">
            <v>1834.04</v>
          </cell>
        </row>
        <row r="663">
          <cell r="A663" t="str">
            <v>2 S 04 930 18</v>
          </cell>
          <cell r="B663" t="str">
            <v>Caixa coletora de sarjeta - CCS 18</v>
          </cell>
          <cell r="E663" t="str">
            <v>und</v>
          </cell>
          <cell r="F663">
            <v>1809.2</v>
          </cell>
        </row>
        <row r="664">
          <cell r="A664" t="str">
            <v>2 S 04 930 19</v>
          </cell>
          <cell r="B664" t="str">
            <v>Caixa coletora de sarjeta - CCS 19</v>
          </cell>
          <cell r="E664" t="str">
            <v>und</v>
          </cell>
          <cell r="F664">
            <v>1784.37</v>
          </cell>
        </row>
        <row r="665">
          <cell r="A665" t="str">
            <v>2 S 04 930 20</v>
          </cell>
          <cell r="B665" t="str">
            <v>Caixa coletora de sarjeta - CCS 20</v>
          </cell>
          <cell r="E665" t="str">
            <v>und</v>
          </cell>
          <cell r="F665">
            <v>1759.53</v>
          </cell>
        </row>
        <row r="666">
          <cell r="A666" t="str">
            <v>2 S 04 931 01</v>
          </cell>
          <cell r="B666" t="str">
            <v>Caixa coletora de talvegue - CCT 01</v>
          </cell>
          <cell r="E666" t="str">
            <v>und</v>
          </cell>
          <cell r="F666">
            <v>926.31</v>
          </cell>
        </row>
        <row r="667">
          <cell r="A667" t="str">
            <v>2 S 04 931 02</v>
          </cell>
          <cell r="B667" t="str">
            <v>Caixa coletora de talvegue - CCT 02</v>
          </cell>
          <cell r="E667" t="str">
            <v>und</v>
          </cell>
          <cell r="F667">
            <v>901.48</v>
          </cell>
        </row>
        <row r="668">
          <cell r="A668" t="str">
            <v>2 S 04 931 03</v>
          </cell>
          <cell r="B668" t="str">
            <v>Caixa coletora de talvegue - CCT 03</v>
          </cell>
          <cell r="E668" t="str">
            <v>und</v>
          </cell>
          <cell r="F668">
            <v>879.02</v>
          </cell>
        </row>
        <row r="669">
          <cell r="A669" t="str">
            <v>2 S 04 931 04</v>
          </cell>
          <cell r="B669" t="str">
            <v>Caixa coletora de talvegue - CCT 04</v>
          </cell>
          <cell r="E669" t="str">
            <v>und</v>
          </cell>
          <cell r="F669">
            <v>851.81</v>
          </cell>
        </row>
        <row r="670">
          <cell r="A670" t="str">
            <v>2 S 04 931 05</v>
          </cell>
          <cell r="B670" t="str">
            <v>Caixa coletora de talvegue - CCT 05</v>
          </cell>
          <cell r="E670" t="str">
            <v>und</v>
          </cell>
          <cell r="F670">
            <v>1157.3499999999999</v>
          </cell>
        </row>
        <row r="671">
          <cell r="A671" t="str">
            <v>2 S 04 931 06</v>
          </cell>
          <cell r="B671" t="str">
            <v>Caixa coletora de talvegue - CCT 06</v>
          </cell>
          <cell r="E671" t="str">
            <v>und</v>
          </cell>
          <cell r="F671">
            <v>1133.5899999999999</v>
          </cell>
        </row>
        <row r="672">
          <cell r="A672" t="str">
            <v>2 S 04 931 07</v>
          </cell>
          <cell r="B672" t="str">
            <v>Caixa coletora de talvegue - CCT 07</v>
          </cell>
          <cell r="E672" t="str">
            <v>und</v>
          </cell>
          <cell r="F672">
            <v>1111.1400000000001</v>
          </cell>
        </row>
        <row r="673">
          <cell r="A673" t="str">
            <v>2 S 04 931 08</v>
          </cell>
          <cell r="B673" t="str">
            <v>Caixa coletora de talvegue - CCT 08</v>
          </cell>
          <cell r="E673" t="str">
            <v>und</v>
          </cell>
          <cell r="F673">
            <v>1182.18</v>
          </cell>
        </row>
        <row r="674">
          <cell r="A674" t="str">
            <v>2 S 04 931 09</v>
          </cell>
          <cell r="B674" t="str">
            <v>Caixa coletora de talvegue - CCT 09</v>
          </cell>
          <cell r="E674" t="str">
            <v>und</v>
          </cell>
          <cell r="F674">
            <v>1389.46</v>
          </cell>
        </row>
        <row r="675">
          <cell r="A675" t="str">
            <v>2 S 04 931 10</v>
          </cell>
          <cell r="B675" t="str">
            <v>Caixa coletora de talvegue - CCT 10</v>
          </cell>
          <cell r="E675" t="str">
            <v>und</v>
          </cell>
          <cell r="F675">
            <v>1365.71</v>
          </cell>
        </row>
        <row r="676">
          <cell r="A676" t="str">
            <v>2 S 04 931 11</v>
          </cell>
          <cell r="B676" t="str">
            <v>Caixa coletora de talvegue - CCT 11</v>
          </cell>
          <cell r="E676" t="str">
            <v>und</v>
          </cell>
          <cell r="F676">
            <v>1343.25</v>
          </cell>
        </row>
        <row r="677">
          <cell r="A677" t="str">
            <v>2 S 04 931 12</v>
          </cell>
          <cell r="B677" t="str">
            <v>Caixa coletora de talvegue - CCT 12</v>
          </cell>
          <cell r="E677" t="str">
            <v>und</v>
          </cell>
          <cell r="F677">
            <v>1316.04</v>
          </cell>
        </row>
        <row r="678">
          <cell r="A678" t="str">
            <v>2 S 04 931 13</v>
          </cell>
          <cell r="B678" t="str">
            <v>Caixa coletora de talvegue - CCT 13</v>
          </cell>
          <cell r="E678" t="str">
            <v>und</v>
          </cell>
          <cell r="F678">
            <v>1616.17</v>
          </cell>
        </row>
        <row r="679">
          <cell r="A679" t="str">
            <v>2 S 04 931 14</v>
          </cell>
          <cell r="B679" t="str">
            <v>Caixa coletora de talvegue - CCT 14</v>
          </cell>
          <cell r="E679" t="str">
            <v>und</v>
          </cell>
          <cell r="F679">
            <v>1591.34</v>
          </cell>
        </row>
        <row r="680">
          <cell r="A680" t="str">
            <v>2 S 04 931 15</v>
          </cell>
          <cell r="B680" t="str">
            <v>Caixa coletora de talvegue - CCT 15</v>
          </cell>
          <cell r="E680" t="str">
            <v>und</v>
          </cell>
          <cell r="F680">
            <v>1569.96</v>
          </cell>
        </row>
        <row r="681">
          <cell r="A681" t="str">
            <v>2 S 04 931 16</v>
          </cell>
          <cell r="B681" t="str">
            <v>Caixa coletora de talvegue - CCT 16</v>
          </cell>
          <cell r="E681" t="str">
            <v>und</v>
          </cell>
          <cell r="F681">
            <v>1542.75</v>
          </cell>
        </row>
        <row r="682">
          <cell r="A682" t="str">
            <v>2 S 04 931 17</v>
          </cell>
          <cell r="B682" t="str">
            <v>Caixa coletora de talvegue - CCT 17</v>
          </cell>
          <cell r="E682" t="str">
            <v>und</v>
          </cell>
          <cell r="F682">
            <v>1848.29</v>
          </cell>
        </row>
        <row r="683">
          <cell r="A683" t="str">
            <v>2 S 04 931 18</v>
          </cell>
          <cell r="B683" t="str">
            <v>Caixa coletora de talvegue - CCT 18</v>
          </cell>
          <cell r="E683" t="str">
            <v>und</v>
          </cell>
          <cell r="F683">
            <v>1823.45</v>
          </cell>
        </row>
        <row r="684">
          <cell r="A684" t="str">
            <v>2 S 04 931 19</v>
          </cell>
          <cell r="B684" t="str">
            <v>Caixa coletora de talvegue - CCT 19</v>
          </cell>
          <cell r="E684" t="str">
            <v>und</v>
          </cell>
          <cell r="F684">
            <v>1802.08</v>
          </cell>
        </row>
        <row r="685">
          <cell r="A685" t="str">
            <v>2 S 04 931 20</v>
          </cell>
          <cell r="B685" t="str">
            <v>Caixa coletora de talvegue - CCT 20</v>
          </cell>
          <cell r="E685" t="str">
            <v>und</v>
          </cell>
          <cell r="F685">
            <v>1774.87</v>
          </cell>
        </row>
        <row r="686">
          <cell r="A686" t="str">
            <v>2 S 04 940 01</v>
          </cell>
          <cell r="B686" t="str">
            <v>Descida d'água tipo rap. - calha concr. - DAR 01</v>
          </cell>
          <cell r="E686" t="str">
            <v>m</v>
          </cell>
          <cell r="F686">
            <v>98.8</v>
          </cell>
        </row>
        <row r="687">
          <cell r="A687" t="str">
            <v>2 S 04 940 02</v>
          </cell>
          <cell r="B687" t="str">
            <v>Descida d'água tipo rap. - canal retang.- DAR 02</v>
          </cell>
          <cell r="E687" t="str">
            <v>m</v>
          </cell>
          <cell r="F687">
            <v>50.34</v>
          </cell>
        </row>
        <row r="688">
          <cell r="A688" t="str">
            <v>2 S 04 940 03</v>
          </cell>
          <cell r="B688" t="str">
            <v>Descida d'água tipo rap. - canal retang.- DAR 03</v>
          </cell>
          <cell r="E688" t="str">
            <v>m</v>
          </cell>
          <cell r="F688">
            <v>73.92</v>
          </cell>
        </row>
        <row r="689">
          <cell r="A689" t="str">
            <v>2 S 04 940 04</v>
          </cell>
          <cell r="B689" t="str">
            <v>Descida d'água tipo rap. - calha metálica - DAR</v>
          </cell>
          <cell r="E689" t="str">
            <v>m</v>
          </cell>
          <cell r="F689">
            <v>131.97999999999999</v>
          </cell>
        </row>
        <row r="690">
          <cell r="A690" t="str">
            <v>2 S 04 941 01</v>
          </cell>
          <cell r="B690" t="str">
            <v>Descida d'água aterros em degraus - DAD 01</v>
          </cell>
          <cell r="E690" t="str">
            <v>m</v>
          </cell>
          <cell r="F690">
            <v>67.7</v>
          </cell>
        </row>
        <row r="691">
          <cell r="A691" t="str">
            <v>2 S 04 941 02</v>
          </cell>
          <cell r="B691" t="str">
            <v>Descida d'água aterros em degraus - arm - DAD</v>
          </cell>
          <cell r="E691" t="str">
            <v>m</v>
          </cell>
          <cell r="F691">
            <v>97.2</v>
          </cell>
        </row>
        <row r="692">
          <cell r="A692" t="str">
            <v>2 S 04 941 03</v>
          </cell>
          <cell r="B692" t="str">
            <v>Descida d'água aterros em degraus - DAD 03</v>
          </cell>
          <cell r="E692" t="str">
            <v>m</v>
          </cell>
          <cell r="F692">
            <v>177.28</v>
          </cell>
        </row>
        <row r="693">
          <cell r="A693" t="str">
            <v>2 S 04 941 04</v>
          </cell>
          <cell r="B693" t="str">
            <v>Descida d'água aterros em degraus - arm - DAD</v>
          </cell>
          <cell r="E693" t="str">
            <v>m</v>
          </cell>
          <cell r="F693">
            <v>226.16</v>
          </cell>
        </row>
        <row r="694">
          <cell r="A694" t="str">
            <v>2 S 04 941 05</v>
          </cell>
          <cell r="B694" t="str">
            <v>Descida d'água aterros em degraus - DAD 05</v>
          </cell>
          <cell r="E694" t="str">
            <v>m</v>
          </cell>
          <cell r="F694">
            <v>214.38</v>
          </cell>
        </row>
        <row r="695">
          <cell r="A695" t="str">
            <v>2 S 04 941 06</v>
          </cell>
          <cell r="B695" t="str">
            <v>Descida d'água aterros em degraus - arm - DAD</v>
          </cell>
          <cell r="E695" t="str">
            <v>m</v>
          </cell>
          <cell r="F695">
            <v>301.01</v>
          </cell>
        </row>
        <row r="696">
          <cell r="A696" t="str">
            <v>2 S 04 941 07</v>
          </cell>
          <cell r="B696" t="str">
            <v>Descida d'água aterros em degraus - DAD 07</v>
          </cell>
          <cell r="E696" t="str">
            <v>m</v>
          </cell>
          <cell r="F696">
            <v>252.6</v>
          </cell>
        </row>
        <row r="697">
          <cell r="A697" t="str">
            <v>2 S 04 941 08</v>
          </cell>
          <cell r="B697" t="str">
            <v>Descida d'água aterros em degraus - arm - DAD</v>
          </cell>
          <cell r="E697" t="str">
            <v>m</v>
          </cell>
          <cell r="F697">
            <v>349.95</v>
          </cell>
        </row>
        <row r="698">
          <cell r="A698" t="str">
            <v>2 S 04 941 09</v>
          </cell>
          <cell r="B698" t="str">
            <v>Descida d'água aterros em degraus - DAD 09</v>
          </cell>
          <cell r="E698" t="str">
            <v>m</v>
          </cell>
          <cell r="F698">
            <v>288.38</v>
          </cell>
        </row>
        <row r="699">
          <cell r="A699" t="str">
            <v>2 S 04 941 10</v>
          </cell>
          <cell r="B699" t="str">
            <v>Descida d'água aterros em degraus - arm - DAD</v>
          </cell>
          <cell r="E699" t="str">
            <v>m</v>
          </cell>
          <cell r="F699">
            <v>398.76</v>
          </cell>
        </row>
        <row r="700">
          <cell r="A700" t="str">
            <v>2 S 04 941 11</v>
          </cell>
          <cell r="B700" t="str">
            <v>Descida d'água aterros em degraus - DAD 11</v>
          </cell>
          <cell r="E700" t="str">
            <v>m</v>
          </cell>
          <cell r="F700">
            <v>379.25</v>
          </cell>
        </row>
        <row r="701">
          <cell r="A701" t="str">
            <v>2 S 04 941 12</v>
          </cell>
          <cell r="B701" t="str">
            <v>Descida d'água aterros em degraus - arm - dad 12</v>
          </cell>
          <cell r="E701" t="str">
            <v>m</v>
          </cell>
          <cell r="F701">
            <v>521.38</v>
          </cell>
        </row>
        <row r="702">
          <cell r="A702" t="str">
            <v>2 S 04 941 13</v>
          </cell>
          <cell r="B702" t="str">
            <v>Descida d'água aterros em degraus - DAD 13</v>
          </cell>
          <cell r="E702" t="str">
            <v>m</v>
          </cell>
          <cell r="F702">
            <v>356.33</v>
          </cell>
        </row>
        <row r="703">
          <cell r="A703" t="str">
            <v>2 S 04 941 14</v>
          </cell>
          <cell r="B703" t="str">
            <v>Descida d'água aterros em degraus - arm - DAD 14</v>
          </cell>
          <cell r="E703" t="str">
            <v>m</v>
          </cell>
          <cell r="F703">
            <v>489.91</v>
          </cell>
        </row>
        <row r="704">
          <cell r="A704" t="str">
            <v>2 S 04 941 15</v>
          </cell>
          <cell r="B704" t="str">
            <v>Descida d'água aterros em degraus - DAD 15</v>
          </cell>
          <cell r="E704" t="str">
            <v>m</v>
          </cell>
          <cell r="F704">
            <v>407.72</v>
          </cell>
        </row>
        <row r="705">
          <cell r="A705" t="str">
            <v>2 S 04 941 16</v>
          </cell>
          <cell r="B705" t="str">
            <v>Descida d'água aterros em degraus - arm - DAD 16</v>
          </cell>
          <cell r="E705" t="str">
            <v>m</v>
          </cell>
          <cell r="F705">
            <v>559.28</v>
          </cell>
        </row>
        <row r="706">
          <cell r="A706" t="str">
            <v>2 S 04 941 17</v>
          </cell>
          <cell r="B706" t="str">
            <v>Descida d'água aterros em degraus - DAD 17</v>
          </cell>
          <cell r="E706" t="str">
            <v>m</v>
          </cell>
          <cell r="F706">
            <v>521.67999999999995</v>
          </cell>
        </row>
        <row r="707">
          <cell r="A707" t="str">
            <v>2 S 04 941 18</v>
          </cell>
          <cell r="B707" t="str">
            <v>Descida d'água aterros em degraus - arm - DAD 18</v>
          </cell>
          <cell r="E707" t="str">
            <v>m</v>
          </cell>
          <cell r="F707">
            <v>710.29</v>
          </cell>
        </row>
        <row r="708">
          <cell r="A708" t="str">
            <v>2 S 04 941 31</v>
          </cell>
          <cell r="B708" t="str">
            <v>Descida d'água cortes em degraus - DCD 01</v>
          </cell>
          <cell r="E708" t="str">
            <v>m</v>
          </cell>
          <cell r="F708">
            <v>68.489999999999995</v>
          </cell>
        </row>
        <row r="709">
          <cell r="A709" t="str">
            <v>2 S 04 941 32</v>
          </cell>
          <cell r="B709" t="str">
            <v>Descida d'água cortes em degraus - arm - DCD 02</v>
          </cell>
          <cell r="E709" t="str">
            <v>m</v>
          </cell>
          <cell r="F709">
            <v>98.09</v>
          </cell>
        </row>
        <row r="710">
          <cell r="A710" t="str">
            <v>2 S 04 941 33</v>
          </cell>
          <cell r="B710" t="str">
            <v>Descida d'água cortes em degraus - DCD 03</v>
          </cell>
          <cell r="E710" t="str">
            <v>m</v>
          </cell>
          <cell r="F710">
            <v>107.74</v>
          </cell>
        </row>
        <row r="711">
          <cell r="A711" t="str">
            <v>2 S 04 941 34</v>
          </cell>
          <cell r="B711" t="str">
            <v>Descida d'água cortes em degraus - arm - DCD 04</v>
          </cell>
          <cell r="E711" t="str">
            <v>m</v>
          </cell>
          <cell r="F711">
            <v>154.69</v>
          </cell>
        </row>
        <row r="712">
          <cell r="A712" t="str">
            <v>2 S 04 942 01</v>
          </cell>
          <cell r="B712" t="str">
            <v>Entrada d'água - EDA 01</v>
          </cell>
          <cell r="E712" t="str">
            <v>und</v>
          </cell>
          <cell r="F712">
            <v>28.55</v>
          </cell>
        </row>
        <row r="713">
          <cell r="A713" t="str">
            <v>2 S 04 942 02</v>
          </cell>
          <cell r="B713" t="str">
            <v>Entrada d'água - EDA 02</v>
          </cell>
          <cell r="E713" t="str">
            <v>und</v>
          </cell>
          <cell r="F713">
            <v>34.96</v>
          </cell>
        </row>
        <row r="714">
          <cell r="A714" t="str">
            <v>2 S 04 950 01</v>
          </cell>
          <cell r="B714" t="str">
            <v>Dissipador de energia - DES 01</v>
          </cell>
          <cell r="E714" t="str">
            <v>und</v>
          </cell>
          <cell r="F714">
            <v>124.94</v>
          </cell>
        </row>
        <row r="715">
          <cell r="A715" t="str">
            <v>2 S 04 950 02</v>
          </cell>
          <cell r="B715" t="str">
            <v>Dissipador de energia - DES 02</v>
          </cell>
          <cell r="E715" t="str">
            <v>und</v>
          </cell>
          <cell r="F715">
            <v>148.59</v>
          </cell>
        </row>
        <row r="716">
          <cell r="A716" t="str">
            <v>2 S 04 950 03</v>
          </cell>
          <cell r="B716" t="str">
            <v>Dissipador de energia - DES 03</v>
          </cell>
          <cell r="E716" t="str">
            <v>und</v>
          </cell>
          <cell r="F716">
            <v>177.12</v>
          </cell>
        </row>
        <row r="717">
          <cell r="A717" t="str">
            <v>2 S 04 950 04</v>
          </cell>
          <cell r="B717" t="str">
            <v>Dissipador de energia - DES04</v>
          </cell>
          <cell r="E717" t="str">
            <v>und</v>
          </cell>
          <cell r="F717">
            <v>216.44</v>
          </cell>
        </row>
        <row r="718">
          <cell r="A718" t="str">
            <v>2 S 04 950 21</v>
          </cell>
          <cell r="B718" t="str">
            <v>Dissipador de energia - DEB 01</v>
          </cell>
          <cell r="E718" t="str">
            <v>und</v>
          </cell>
          <cell r="F718">
            <v>152.07</v>
          </cell>
        </row>
        <row r="719">
          <cell r="A719" t="str">
            <v>2 S 04 950 22</v>
          </cell>
          <cell r="B719" t="str">
            <v>Dissipador de energia - DEB 02</v>
          </cell>
          <cell r="E719" t="str">
            <v>und</v>
          </cell>
          <cell r="F719">
            <v>498.54</v>
          </cell>
        </row>
        <row r="720">
          <cell r="A720" t="str">
            <v>2 S 04 950 23</v>
          </cell>
          <cell r="B720" t="str">
            <v>Dissipador de energia - DEB 03</v>
          </cell>
          <cell r="E720" t="str">
            <v>und</v>
          </cell>
          <cell r="F720">
            <v>798.34</v>
          </cell>
        </row>
        <row r="721">
          <cell r="A721" t="str">
            <v>2 S 04 950 24</v>
          </cell>
          <cell r="B721" t="str">
            <v>Dissipador de energia - DEB 04</v>
          </cell>
          <cell r="E721" t="str">
            <v>und</v>
          </cell>
          <cell r="F721">
            <v>1172.0999999999999</v>
          </cell>
        </row>
        <row r="722">
          <cell r="A722" t="str">
            <v>2 S 04 950 25</v>
          </cell>
          <cell r="B722" t="str">
            <v>Dissipador de energia - DEB 05</v>
          </cell>
          <cell r="E722" t="str">
            <v>und</v>
          </cell>
          <cell r="F722">
            <v>1590.25</v>
          </cell>
        </row>
        <row r="723">
          <cell r="A723" t="str">
            <v>2 S 04 950 26</v>
          </cell>
          <cell r="B723" t="str">
            <v>Dissipador de energia - DEB 06</v>
          </cell>
          <cell r="E723" t="str">
            <v>und</v>
          </cell>
          <cell r="F723">
            <v>2611.79</v>
          </cell>
        </row>
        <row r="724">
          <cell r="A724" t="str">
            <v>2 S 04 950 27</v>
          </cell>
          <cell r="B724" t="str">
            <v>Dissipador de energia - DEB 07</v>
          </cell>
          <cell r="E724" t="str">
            <v>und</v>
          </cell>
          <cell r="F724">
            <v>1660.19</v>
          </cell>
        </row>
        <row r="725">
          <cell r="A725" t="str">
            <v>2 S 04 950 28</v>
          </cell>
          <cell r="B725" t="str">
            <v>Dissipador de energia - DEB 08</v>
          </cell>
          <cell r="E725" t="str">
            <v>und</v>
          </cell>
          <cell r="F725">
            <v>2257.5500000000002</v>
          </cell>
        </row>
        <row r="726">
          <cell r="A726" t="str">
            <v>2 S 04 950 29</v>
          </cell>
          <cell r="B726" t="str">
            <v>Dissipador de energia - DEB 09</v>
          </cell>
          <cell r="E726" t="str">
            <v>und</v>
          </cell>
          <cell r="F726">
            <v>3589.18</v>
          </cell>
        </row>
        <row r="727">
          <cell r="A727" t="str">
            <v>2 S 04 950 30</v>
          </cell>
          <cell r="B727" t="str">
            <v>Dissipador de energia - DEB 10</v>
          </cell>
          <cell r="E727" t="str">
            <v>und</v>
          </cell>
          <cell r="F727">
            <v>2149.31</v>
          </cell>
        </row>
        <row r="728">
          <cell r="A728" t="str">
            <v>2 S 04 950 31</v>
          </cell>
          <cell r="B728" t="str">
            <v>Dissipador de energia - DEB 11</v>
          </cell>
          <cell r="E728" t="str">
            <v>und</v>
          </cell>
          <cell r="F728">
            <v>2924.69</v>
          </cell>
        </row>
        <row r="729">
          <cell r="A729" t="str">
            <v>2 S 04 950 32</v>
          </cell>
          <cell r="B729" t="str">
            <v>Dissipador de energia - DEB 12</v>
          </cell>
          <cell r="E729" t="str">
            <v>und</v>
          </cell>
          <cell r="F729">
            <v>4566.1099999999997</v>
          </cell>
        </row>
        <row r="730">
          <cell r="A730" t="str">
            <v>2 S 04 950 51</v>
          </cell>
          <cell r="B730" t="str">
            <v>Dissipador de energia - DED 01</v>
          </cell>
          <cell r="E730" t="str">
            <v>und</v>
          </cell>
          <cell r="F730">
            <v>169.25</v>
          </cell>
        </row>
        <row r="731">
          <cell r="A731" t="str">
            <v>2 S 04 960 01</v>
          </cell>
          <cell r="B731" t="str">
            <v>Boca de lobo simples grelha concr. - BLS 01</v>
          </cell>
          <cell r="E731" t="str">
            <v>und</v>
          </cell>
          <cell r="F731">
            <v>313.18</v>
          </cell>
        </row>
        <row r="732">
          <cell r="A732" t="str">
            <v>2 S 04 960 02</v>
          </cell>
          <cell r="B732" t="str">
            <v>Boca de lobo simples grelha concr. - BLS 02</v>
          </cell>
          <cell r="E732" t="str">
            <v>und</v>
          </cell>
          <cell r="F732">
            <v>389.8</v>
          </cell>
        </row>
        <row r="733">
          <cell r="A733" t="str">
            <v>2 S 04 960 03</v>
          </cell>
          <cell r="B733" t="str">
            <v>Boca de lobo simples grelha concr. - BLS 03</v>
          </cell>
          <cell r="E733" t="str">
            <v>und</v>
          </cell>
          <cell r="F733">
            <v>466.53</v>
          </cell>
        </row>
        <row r="734">
          <cell r="A734" t="str">
            <v>2 S 04 960 04</v>
          </cell>
          <cell r="B734" t="str">
            <v>Boca de lobo simples grelha concr. - BLS 04</v>
          </cell>
          <cell r="E734" t="str">
            <v>und</v>
          </cell>
          <cell r="F734">
            <v>529.41</v>
          </cell>
        </row>
        <row r="735">
          <cell r="A735" t="str">
            <v>2 S 04 960 05</v>
          </cell>
          <cell r="B735" t="str">
            <v>Boca de lobo simples grelha concr. - BLS 05</v>
          </cell>
          <cell r="E735" t="str">
            <v>und</v>
          </cell>
          <cell r="F735">
            <v>616.46</v>
          </cell>
        </row>
        <row r="736">
          <cell r="A736" t="str">
            <v>2 S 04 960 06</v>
          </cell>
          <cell r="B736" t="str">
            <v>Boca de lobo simples grelha concr. - BLS 06</v>
          </cell>
          <cell r="E736" t="str">
            <v>und</v>
          </cell>
          <cell r="F736">
            <v>693.08</v>
          </cell>
        </row>
        <row r="737">
          <cell r="A737" t="str">
            <v>2 S 04 960 07</v>
          </cell>
          <cell r="B737" t="str">
            <v>Boca de lobo simples grelha concr. - BLS 07</v>
          </cell>
          <cell r="E737" t="str">
            <v>und</v>
          </cell>
          <cell r="F737">
            <v>769.81</v>
          </cell>
        </row>
        <row r="738">
          <cell r="A738" t="str">
            <v>2 S 04 961 01</v>
          </cell>
          <cell r="B738" t="str">
            <v>Boca de lobo dupla com grelha de concreto - BLD 01</v>
          </cell>
          <cell r="E738" t="str">
            <v>und</v>
          </cell>
          <cell r="F738">
            <v>603.79999999999995</v>
          </cell>
        </row>
        <row r="739">
          <cell r="A739" t="str">
            <v>2 S 04 961 02</v>
          </cell>
          <cell r="B739" t="str">
            <v>Boca de lobo dupla com grelha de concreto - BLD 02</v>
          </cell>
          <cell r="E739" t="str">
            <v>und</v>
          </cell>
          <cell r="F739">
            <v>729.55</v>
          </cell>
        </row>
        <row r="740">
          <cell r="A740" t="str">
            <v>2 S 04 961 03</v>
          </cell>
          <cell r="B740" t="str">
            <v>Boca de lobo dupla com grelha de concreto - BLD 03</v>
          </cell>
          <cell r="E740" t="str">
            <v>und</v>
          </cell>
          <cell r="F740">
            <v>858.72</v>
          </cell>
        </row>
        <row r="741">
          <cell r="A741" t="str">
            <v>2 S 04 961 04</v>
          </cell>
          <cell r="B741" t="str">
            <v>Boca de lobo dupla com grelha de concreto - BLD 04</v>
          </cell>
          <cell r="E741" t="str">
            <v>und</v>
          </cell>
          <cell r="F741">
            <v>984.47</v>
          </cell>
        </row>
        <row r="742">
          <cell r="A742" t="str">
            <v>2 S 04 961 05</v>
          </cell>
          <cell r="B742" t="str">
            <v>Boca de lobo dupla com grelha de concreto - BLD 05</v>
          </cell>
          <cell r="E742" t="str">
            <v>und</v>
          </cell>
          <cell r="F742">
            <v>1110.22</v>
          </cell>
        </row>
        <row r="743">
          <cell r="A743" t="str">
            <v>2 S 04 961 06</v>
          </cell>
          <cell r="B743" t="str">
            <v>Boca de lobo dupla com grelha de concreto - BLD 06</v>
          </cell>
          <cell r="E743" t="str">
            <v>und</v>
          </cell>
          <cell r="F743">
            <v>1239.4000000000001</v>
          </cell>
        </row>
        <row r="744">
          <cell r="A744" t="str">
            <v>2 S 04 961 07</v>
          </cell>
          <cell r="B744" t="str">
            <v>Boca de lobo dupla com grelha de concreto - BLD 07</v>
          </cell>
          <cell r="E744" t="str">
            <v>und</v>
          </cell>
          <cell r="F744">
            <v>1365.15</v>
          </cell>
        </row>
        <row r="745">
          <cell r="A745" t="str">
            <v>2 S 04 962 01</v>
          </cell>
          <cell r="B745" t="str">
            <v>Caixa de ligação e passagem - CLP 01</v>
          </cell>
          <cell r="E745" t="str">
            <v>und</v>
          </cell>
          <cell r="F745">
            <v>610.66</v>
          </cell>
        </row>
        <row r="746">
          <cell r="A746" t="str">
            <v>2 S 04 962 02</v>
          </cell>
          <cell r="B746" t="str">
            <v>Caixa de ligação e passagem - CLP 02</v>
          </cell>
          <cell r="E746" t="str">
            <v>und</v>
          </cell>
          <cell r="F746">
            <v>591.71</v>
          </cell>
        </row>
        <row r="747">
          <cell r="A747" t="str">
            <v>2 S 04 962 03</v>
          </cell>
          <cell r="B747" t="str">
            <v>Caixa de ligação e passagem - CLP 03</v>
          </cell>
          <cell r="E747" t="str">
            <v>und</v>
          </cell>
          <cell r="F747">
            <v>833.32</v>
          </cell>
        </row>
        <row r="748">
          <cell r="A748" t="str">
            <v>2 S 04 962 04</v>
          </cell>
          <cell r="B748" t="str">
            <v>Caixa de ligação e passagem - CLP 04</v>
          </cell>
          <cell r="E748" t="str">
            <v>und</v>
          </cell>
          <cell r="F748">
            <v>1060.18</v>
          </cell>
        </row>
        <row r="749">
          <cell r="A749" t="str">
            <v>2 S 04 962 05</v>
          </cell>
          <cell r="B749" t="str">
            <v>Caixa de ligação e passagem - CLP 05</v>
          </cell>
          <cell r="E749" t="str">
            <v>und</v>
          </cell>
          <cell r="F749">
            <v>1247.31</v>
          </cell>
        </row>
        <row r="750">
          <cell r="A750" t="str">
            <v>2 S 04 962 06</v>
          </cell>
          <cell r="B750" t="str">
            <v>Caixa de ligação e passagem - CLP 06</v>
          </cell>
          <cell r="E750" t="str">
            <v>und</v>
          </cell>
          <cell r="F750">
            <v>1554.04</v>
          </cell>
        </row>
        <row r="751">
          <cell r="A751" t="str">
            <v>2 S 04 962 07</v>
          </cell>
          <cell r="B751" t="str">
            <v>Caixa de ligação e passagem - CLP 07</v>
          </cell>
          <cell r="E751" t="str">
            <v>und</v>
          </cell>
          <cell r="F751">
            <v>726.46</v>
          </cell>
        </row>
        <row r="752">
          <cell r="A752" t="str">
            <v>2 S 04 962 08</v>
          </cell>
          <cell r="B752" t="str">
            <v>Caixa de ligação e passagem - CLP 08</v>
          </cell>
          <cell r="E752" t="str">
            <v>und</v>
          </cell>
          <cell r="F752">
            <v>704.35</v>
          </cell>
        </row>
        <row r="753">
          <cell r="A753" t="str">
            <v>2 S 04 962 09</v>
          </cell>
          <cell r="B753" t="str">
            <v>Caixa de ligação e passagem - CLP 09</v>
          </cell>
          <cell r="E753" t="str">
            <v>und</v>
          </cell>
          <cell r="F753">
            <v>971.12</v>
          </cell>
        </row>
        <row r="754">
          <cell r="A754" t="str">
            <v>2 S 04 962 10</v>
          </cell>
          <cell r="B754" t="str">
            <v>Caixa de ligação e passagem - CLP 10</v>
          </cell>
          <cell r="E754" t="str">
            <v>und</v>
          </cell>
          <cell r="F754">
            <v>1206.74</v>
          </cell>
        </row>
        <row r="755">
          <cell r="A755" t="str">
            <v>2 S 04 962 11</v>
          </cell>
          <cell r="B755" t="str">
            <v>Caixa de ligação e passagem - CLP 11</v>
          </cell>
          <cell r="E755" t="str">
            <v>und</v>
          </cell>
          <cell r="F755">
            <v>1405.78</v>
          </cell>
        </row>
        <row r="756">
          <cell r="A756" t="str">
            <v>2 S 04 962 12</v>
          </cell>
          <cell r="B756" t="str">
            <v>Caixa de ligação e passagem - CLP 12</v>
          </cell>
          <cell r="E756" t="str">
            <v>und</v>
          </cell>
          <cell r="F756">
            <v>1709.41</v>
          </cell>
        </row>
        <row r="757">
          <cell r="A757" t="str">
            <v>2 S 04 962 13</v>
          </cell>
          <cell r="B757" t="str">
            <v>Caixa de ligação e passagem - CLP 13</v>
          </cell>
          <cell r="E757" t="str">
            <v>und</v>
          </cell>
          <cell r="F757">
            <v>845.41</v>
          </cell>
        </row>
        <row r="758">
          <cell r="A758" t="str">
            <v>2 S 04 962 14</v>
          </cell>
          <cell r="B758" t="str">
            <v>Caixa de ligação e passagem - CLP 14</v>
          </cell>
          <cell r="E758" t="str">
            <v>und</v>
          </cell>
          <cell r="F758">
            <v>826.46</v>
          </cell>
        </row>
        <row r="759">
          <cell r="A759" t="str">
            <v>2 S 04 962 15</v>
          </cell>
          <cell r="B759" t="str">
            <v>Caixa de ligação e passagem - CLP 15</v>
          </cell>
          <cell r="E759" t="str">
            <v>und</v>
          </cell>
          <cell r="F759">
            <v>1118.3900000000001</v>
          </cell>
        </row>
        <row r="760">
          <cell r="A760" t="str">
            <v>2 S 04 962 16</v>
          </cell>
          <cell r="B760" t="str">
            <v>Caixa de ligação e passagem - CLP 16</v>
          </cell>
          <cell r="E760" t="str">
            <v>und</v>
          </cell>
          <cell r="F760">
            <v>1369.08</v>
          </cell>
        </row>
        <row r="761">
          <cell r="A761" t="str">
            <v>2 S 04 962 17</v>
          </cell>
          <cell r="B761" t="str">
            <v>Caixa de ligação e passagem - CLP 17</v>
          </cell>
          <cell r="E761" t="str">
            <v>und</v>
          </cell>
          <cell r="F761">
            <v>1576.88</v>
          </cell>
        </row>
        <row r="762">
          <cell r="A762" t="str">
            <v>2 S 04 962 18</v>
          </cell>
          <cell r="B762" t="str">
            <v>Caixa de ligação e passagem - CLP 18</v>
          </cell>
          <cell r="E762" t="str">
            <v>und</v>
          </cell>
          <cell r="F762">
            <v>1899.96</v>
          </cell>
        </row>
        <row r="763">
          <cell r="A763" t="str">
            <v>2 S 04 963 01</v>
          </cell>
          <cell r="B763" t="str">
            <v>Poço de visita - PVI 01</v>
          </cell>
          <cell r="E763" t="str">
            <v>und</v>
          </cell>
          <cell r="F763">
            <v>817.12</v>
          </cell>
        </row>
        <row r="764">
          <cell r="A764" t="str">
            <v>2 S 04 963 02</v>
          </cell>
          <cell r="B764" t="str">
            <v>Poço de visita - PVI 02</v>
          </cell>
          <cell r="E764" t="str">
            <v>und</v>
          </cell>
          <cell r="F764">
            <v>792.86</v>
          </cell>
        </row>
        <row r="765">
          <cell r="A765" t="str">
            <v>2 S 04 963 03</v>
          </cell>
          <cell r="B765" t="str">
            <v>Poço de visita - PVI 03</v>
          </cell>
          <cell r="E765" t="str">
            <v>und</v>
          </cell>
          <cell r="F765">
            <v>944.03</v>
          </cell>
        </row>
        <row r="766">
          <cell r="A766" t="str">
            <v>2 S 04 963 04</v>
          </cell>
          <cell r="B766" t="str">
            <v>Poço de visita - PVI 04</v>
          </cell>
          <cell r="E766" t="str">
            <v>und</v>
          </cell>
          <cell r="F766">
            <v>1133.06</v>
          </cell>
        </row>
        <row r="767">
          <cell r="A767" t="str">
            <v>2 S 04 963 05</v>
          </cell>
          <cell r="B767" t="str">
            <v>Poço de visita - PVI 05</v>
          </cell>
          <cell r="E767" t="str">
            <v>und</v>
          </cell>
          <cell r="F767">
            <v>1324.59</v>
          </cell>
        </row>
        <row r="768">
          <cell r="A768" t="str">
            <v>2 S 04 963 06</v>
          </cell>
          <cell r="B768" t="str">
            <v>Poço de visita - PVI 06</v>
          </cell>
          <cell r="E768" t="str">
            <v>und</v>
          </cell>
          <cell r="F768">
            <v>1625.81</v>
          </cell>
        </row>
        <row r="769">
          <cell r="A769" t="str">
            <v>2 S 04 963 07</v>
          </cell>
          <cell r="B769" t="str">
            <v>Poço de visita - PVI 07</v>
          </cell>
          <cell r="E769" t="str">
            <v>und</v>
          </cell>
          <cell r="F769">
            <v>940.74</v>
          </cell>
        </row>
        <row r="770">
          <cell r="A770" t="str">
            <v>2 S 04 963 08</v>
          </cell>
          <cell r="B770" t="str">
            <v>Poço de visita - PVI 08</v>
          </cell>
          <cell r="E770" t="str">
            <v>und</v>
          </cell>
          <cell r="F770">
            <v>921.79</v>
          </cell>
        </row>
        <row r="771">
          <cell r="A771" t="str">
            <v>2 S 04 963 09</v>
          </cell>
          <cell r="B771" t="str">
            <v>Poço de visita - PVI 09</v>
          </cell>
          <cell r="E771" t="str">
            <v>und</v>
          </cell>
          <cell r="F771">
            <v>1086.21</v>
          </cell>
        </row>
        <row r="772">
          <cell r="A772" t="str">
            <v>2 S 04 963 10</v>
          </cell>
          <cell r="B772" t="str">
            <v>Poço de visita - PVI 10</v>
          </cell>
          <cell r="E772" t="str">
            <v>und</v>
          </cell>
          <cell r="F772">
            <v>1258.0999999999999</v>
          </cell>
        </row>
        <row r="773">
          <cell r="A773" t="str">
            <v>2 S 04 963 11</v>
          </cell>
          <cell r="B773" t="str">
            <v>Poço de visita - PVI 11</v>
          </cell>
          <cell r="E773" t="str">
            <v>und</v>
          </cell>
          <cell r="F773">
            <v>1483.06</v>
          </cell>
        </row>
        <row r="774">
          <cell r="A774" t="str">
            <v>2 S 04 963 12</v>
          </cell>
          <cell r="B774" t="str">
            <v>Poço de visita - PVI 12</v>
          </cell>
          <cell r="E774" t="str">
            <v>und</v>
          </cell>
          <cell r="F774">
            <v>1800.58</v>
          </cell>
        </row>
        <row r="775">
          <cell r="A775" t="str">
            <v>2 S 04 963 13</v>
          </cell>
          <cell r="B775" t="str">
            <v>Poço de visita - PVI 13</v>
          </cell>
          <cell r="E775" t="str">
            <v>und</v>
          </cell>
          <cell r="F775">
            <v>1117.4100000000001</v>
          </cell>
        </row>
        <row r="776">
          <cell r="A776" t="str">
            <v>2 S 04 963 14</v>
          </cell>
          <cell r="B776" t="str">
            <v>Poço de visita - PVI 14</v>
          </cell>
          <cell r="E776" t="str">
            <v>und</v>
          </cell>
          <cell r="F776">
            <v>1060.2</v>
          </cell>
        </row>
        <row r="777">
          <cell r="A777" t="str">
            <v>2 S 04 963 15</v>
          </cell>
          <cell r="B777" t="str">
            <v>Poço de visita - PVI 15</v>
          </cell>
          <cell r="E777" t="str">
            <v>und</v>
          </cell>
          <cell r="F777">
            <v>1241.01</v>
          </cell>
        </row>
        <row r="778">
          <cell r="A778" t="str">
            <v>2 S 04 963 16</v>
          </cell>
          <cell r="B778" t="str">
            <v>Poço de visita - PVI 16</v>
          </cell>
          <cell r="E778" t="str">
            <v>und</v>
          </cell>
          <cell r="F778">
            <v>1445.11</v>
          </cell>
        </row>
        <row r="779">
          <cell r="A779" t="str">
            <v>2 S 04 963 17</v>
          </cell>
          <cell r="B779" t="str">
            <v>Poço de visita - PVI 17</v>
          </cell>
          <cell r="E779" t="str">
            <v>und</v>
          </cell>
          <cell r="F779">
            <v>1654.16</v>
          </cell>
        </row>
        <row r="780">
          <cell r="A780" t="str">
            <v>2 S 04 963 18</v>
          </cell>
          <cell r="B780" t="str">
            <v>Poço de visita - PVI 18</v>
          </cell>
          <cell r="E780" t="str">
            <v>und</v>
          </cell>
          <cell r="F780">
            <v>1987.98</v>
          </cell>
        </row>
        <row r="781">
          <cell r="A781" t="str">
            <v>2 S 04 963 31</v>
          </cell>
          <cell r="B781" t="str">
            <v>Chaminé dos poços de visita - CPV 01</v>
          </cell>
          <cell r="E781" t="str">
            <v>und</v>
          </cell>
          <cell r="F781">
            <v>562.11</v>
          </cell>
        </row>
        <row r="782">
          <cell r="A782" t="str">
            <v>2 S 04 963 32</v>
          </cell>
          <cell r="B782" t="str">
            <v>Chaminé dos poços de visita - CPV 02</v>
          </cell>
          <cell r="E782" t="str">
            <v>und</v>
          </cell>
          <cell r="F782">
            <v>645.38</v>
          </cell>
        </row>
        <row r="783">
          <cell r="A783" t="str">
            <v>2 S 04 963 33</v>
          </cell>
          <cell r="B783" t="str">
            <v>Chaminé dos poços de visita - CPV 03</v>
          </cell>
          <cell r="E783" t="str">
            <v>und</v>
          </cell>
          <cell r="F783">
            <v>724.79</v>
          </cell>
        </row>
        <row r="784">
          <cell r="A784" t="str">
            <v>2 S 04 963 34</v>
          </cell>
          <cell r="B784" t="str">
            <v>Chaminé dos poços de visita - CPV 04</v>
          </cell>
          <cell r="E784" t="str">
            <v>und</v>
          </cell>
          <cell r="F784">
            <v>808.65</v>
          </cell>
        </row>
        <row r="785">
          <cell r="A785" t="str">
            <v>2 S 04 963 35</v>
          </cell>
          <cell r="B785" t="str">
            <v>Chaminé dos poços de visita - CPV 05</v>
          </cell>
          <cell r="E785" t="str">
            <v>und</v>
          </cell>
          <cell r="F785">
            <v>888.46</v>
          </cell>
        </row>
        <row r="786">
          <cell r="A786" t="str">
            <v>2 S 04 963 36</v>
          </cell>
          <cell r="B786" t="str">
            <v>Chaminé dos poços de visita - CPV 06</v>
          </cell>
          <cell r="E786" t="str">
            <v>und</v>
          </cell>
          <cell r="F786">
            <v>971.33</v>
          </cell>
        </row>
        <row r="787">
          <cell r="A787" t="str">
            <v>2 S 04 963 37</v>
          </cell>
          <cell r="B787" t="str">
            <v>Chaminé dos poços de visita - CPV 07</v>
          </cell>
          <cell r="E787" t="str">
            <v>und</v>
          </cell>
          <cell r="F787">
            <v>1051.33</v>
          </cell>
        </row>
        <row r="788">
          <cell r="A788" t="str">
            <v>2 S 04 964 01</v>
          </cell>
          <cell r="B788" t="str">
            <v>Tubulação de drenagem urbana - D=0,40 m s/ berço</v>
          </cell>
          <cell r="E788" t="str">
            <v>m</v>
          </cell>
          <cell r="F788">
            <v>68.849999999999994</v>
          </cell>
        </row>
        <row r="789">
          <cell r="A789" t="str">
            <v>2 S 04 964 02</v>
          </cell>
          <cell r="B789" t="str">
            <v>Tubulação de drenagem urbana - D=0,60 m s/ berço</v>
          </cell>
          <cell r="E789" t="str">
            <v>m</v>
          </cell>
          <cell r="F789">
            <v>160.61000000000001</v>
          </cell>
        </row>
        <row r="790">
          <cell r="A790" t="str">
            <v>2 S 04 964 03</v>
          </cell>
          <cell r="B790" t="str">
            <v>Tubulação de drenagem urbana - D=0,80 m s/ berço</v>
          </cell>
          <cell r="E790" t="str">
            <v>m</v>
          </cell>
          <cell r="F790">
            <v>226.37</v>
          </cell>
        </row>
        <row r="791">
          <cell r="A791" t="str">
            <v>2 S 04 964 04</v>
          </cell>
          <cell r="B791" t="str">
            <v>Tubulação de drenagem urbana - D=1,00 m s/ berço</v>
          </cell>
          <cell r="E791" t="str">
            <v>m</v>
          </cell>
          <cell r="F791">
            <v>326.72000000000003</v>
          </cell>
        </row>
        <row r="792">
          <cell r="A792" t="str">
            <v>2 S 04 964 05</v>
          </cell>
          <cell r="B792" t="str">
            <v>Tubulação de drenagem urbana - D=1,20 m s/ berço</v>
          </cell>
          <cell r="E792" t="str">
            <v>m</v>
          </cell>
          <cell r="F792">
            <v>441.13</v>
          </cell>
        </row>
        <row r="793">
          <cell r="A793" t="str">
            <v>2 S 04 964 06</v>
          </cell>
          <cell r="B793" t="str">
            <v>Tubulação de drenagem urbana - D=1,50 m s/ berço</v>
          </cell>
          <cell r="E793" t="str">
            <v>m</v>
          </cell>
          <cell r="F793">
            <v>661.36</v>
          </cell>
        </row>
        <row r="794">
          <cell r="A794" t="str">
            <v>2 S 04 990 01</v>
          </cell>
          <cell r="B794" t="str">
            <v>Transposição de segmento de sarjetas - TSS 01</v>
          </cell>
          <cell r="E794" t="str">
            <v>m</v>
          </cell>
          <cell r="F794">
            <v>101.81</v>
          </cell>
        </row>
        <row r="795">
          <cell r="A795" t="str">
            <v>2 S 04 990 02</v>
          </cell>
          <cell r="B795" t="str">
            <v>Transposição de segmento de sarjetas - TSS 02</v>
          </cell>
          <cell r="E795" t="str">
            <v>m</v>
          </cell>
          <cell r="F795">
            <v>123.46</v>
          </cell>
        </row>
        <row r="796">
          <cell r="A796" t="str">
            <v>2 S 04 990 03</v>
          </cell>
          <cell r="B796" t="str">
            <v>Transposição de segmento de sarjetas - TSS 03</v>
          </cell>
          <cell r="E796" t="str">
            <v>m</v>
          </cell>
          <cell r="F796">
            <v>181.44</v>
          </cell>
        </row>
        <row r="797">
          <cell r="A797" t="str">
            <v>2 S 04 990 04</v>
          </cell>
          <cell r="B797" t="str">
            <v>Transposição de segmento de sarjetas - TSS 04</v>
          </cell>
          <cell r="E797" t="str">
            <v>m</v>
          </cell>
          <cell r="F797">
            <v>157.61000000000001</v>
          </cell>
        </row>
        <row r="798">
          <cell r="A798" t="str">
            <v>2 S 04 990 05</v>
          </cell>
          <cell r="B798" t="str">
            <v>Transposição de segmento de sarjetas - TSS 05</v>
          </cell>
          <cell r="E798" t="str">
            <v>m</v>
          </cell>
          <cell r="F798">
            <v>141.74</v>
          </cell>
        </row>
        <row r="799">
          <cell r="A799" t="str">
            <v>2 S 04 990 06</v>
          </cell>
          <cell r="B799" t="str">
            <v>Transposição de segmento de sarjetas - TSS 06</v>
          </cell>
          <cell r="E799" t="str">
            <v>m</v>
          </cell>
          <cell r="F799">
            <v>133.72999999999999</v>
          </cell>
        </row>
        <row r="800">
          <cell r="A800" t="str">
            <v>2 S 04 991 01</v>
          </cell>
          <cell r="B800" t="str">
            <v>Tampa concr. p/caixa colet. (4 nervuras) - TCC 01</v>
          </cell>
          <cell r="E800" t="str">
            <v>und</v>
          </cell>
          <cell r="F800">
            <v>91.29</v>
          </cell>
        </row>
        <row r="801">
          <cell r="A801" t="str">
            <v>2 S 04 991 02</v>
          </cell>
          <cell r="B801" t="str">
            <v>Tampa de ferro p/ caixa coletora - TCC 02</v>
          </cell>
          <cell r="E801" t="str">
            <v>und</v>
          </cell>
          <cell r="F801">
            <v>194.39</v>
          </cell>
        </row>
        <row r="802">
          <cell r="A802" t="str">
            <v>2 S 04 999 03</v>
          </cell>
          <cell r="B802" t="str">
            <v>Escoramento de bueiros celulares</v>
          </cell>
          <cell r="E802" t="str">
            <v>m3</v>
          </cell>
          <cell r="F802">
            <v>30.27</v>
          </cell>
        </row>
        <row r="803">
          <cell r="A803" t="str">
            <v>2 S 04 999 06</v>
          </cell>
          <cell r="B803" t="str">
            <v>Solo local / selo de argila apiloado</v>
          </cell>
          <cell r="E803" t="str">
            <v>m3</v>
          </cell>
          <cell r="F803">
            <v>10.119999999999999</v>
          </cell>
        </row>
        <row r="804">
          <cell r="A804" t="str">
            <v>2 S 04 999 07</v>
          </cell>
          <cell r="B804" t="str">
            <v>Lastro de brita</v>
          </cell>
          <cell r="E804" t="str">
            <v>m3</v>
          </cell>
          <cell r="F804">
            <v>32.03</v>
          </cell>
        </row>
        <row r="805">
          <cell r="A805" t="str">
            <v>2 S 05 000 06</v>
          </cell>
          <cell r="B805" t="str">
            <v>Calha metálica semi-circular D=0,40 m</v>
          </cell>
          <cell r="E805" t="str">
            <v>m</v>
          </cell>
          <cell r="F805">
            <v>125.07</v>
          </cell>
        </row>
        <row r="806">
          <cell r="A806" t="str">
            <v>2 S 05 000 09</v>
          </cell>
          <cell r="B806" t="str">
            <v>Dentes para bueiros simples D=0,60 m</v>
          </cell>
          <cell r="E806" t="str">
            <v>und</v>
          </cell>
          <cell r="F806">
            <v>35.590000000000003</v>
          </cell>
        </row>
        <row r="807">
          <cell r="A807" t="str">
            <v>2 S 05 000 10</v>
          </cell>
          <cell r="B807" t="str">
            <v>Dentes para bueiros simples D=0,80 m</v>
          </cell>
          <cell r="E807" t="str">
            <v>und</v>
          </cell>
          <cell r="F807">
            <v>44.28</v>
          </cell>
        </row>
        <row r="808">
          <cell r="A808" t="str">
            <v>2 S 05 000 11</v>
          </cell>
          <cell r="B808" t="str">
            <v>Dentes para bueiros simples D=1,00 m</v>
          </cell>
          <cell r="E808" t="str">
            <v>und</v>
          </cell>
          <cell r="F808">
            <v>52.64</v>
          </cell>
        </row>
        <row r="809">
          <cell r="A809" t="str">
            <v>2 S 05 000 12</v>
          </cell>
          <cell r="B809" t="str">
            <v>Dentes para bueiros simples D=1,20 m</v>
          </cell>
          <cell r="E809" t="str">
            <v>und</v>
          </cell>
          <cell r="F809">
            <v>59.73</v>
          </cell>
        </row>
        <row r="810">
          <cell r="A810" t="str">
            <v>2 S 05 000 13</v>
          </cell>
          <cell r="B810" t="str">
            <v>Dentes para bueiros simples D=1,50 m</v>
          </cell>
          <cell r="E810" t="str">
            <v>und</v>
          </cell>
          <cell r="F810">
            <v>75.87</v>
          </cell>
        </row>
        <row r="811">
          <cell r="A811" t="str">
            <v>2 S 05 000 14</v>
          </cell>
          <cell r="B811" t="str">
            <v>Dentes para bueiros duplos D=1,00 m</v>
          </cell>
          <cell r="E811" t="str">
            <v>und</v>
          </cell>
          <cell r="F811">
            <v>105.47</v>
          </cell>
        </row>
        <row r="812">
          <cell r="A812" t="str">
            <v>2 S 05 000 15</v>
          </cell>
          <cell r="B812" t="str">
            <v>Dentes para bueiros duplos D=1,20 m</v>
          </cell>
          <cell r="E812" t="str">
            <v>und</v>
          </cell>
          <cell r="F812">
            <v>119.28</v>
          </cell>
        </row>
        <row r="813">
          <cell r="A813" t="str">
            <v>2 S 05 000 16</v>
          </cell>
          <cell r="B813" t="str">
            <v>Dentes para bueiros duplos D=1,50 m</v>
          </cell>
          <cell r="E813" t="str">
            <v>und</v>
          </cell>
          <cell r="F813">
            <v>147.33000000000001</v>
          </cell>
        </row>
        <row r="814">
          <cell r="A814" t="str">
            <v>2 S 05 000 17</v>
          </cell>
          <cell r="B814" t="str">
            <v>Dentes para bueiros triplos D=1,00 m</v>
          </cell>
          <cell r="E814" t="str">
            <v>und</v>
          </cell>
          <cell r="F814">
            <v>154.47999999999999</v>
          </cell>
        </row>
        <row r="815">
          <cell r="A815" t="str">
            <v>2 S 05 000 18</v>
          </cell>
          <cell r="B815" t="str">
            <v>Dentes para bueiros triplos D=1,20</v>
          </cell>
          <cell r="E815" t="str">
            <v>und</v>
          </cell>
          <cell r="F815">
            <v>179.01</v>
          </cell>
        </row>
        <row r="816">
          <cell r="A816" t="str">
            <v>2 S 05 000 19</v>
          </cell>
          <cell r="B816" t="str">
            <v>Dentes para bueiros triplos D=1,50 m</v>
          </cell>
          <cell r="E816" t="str">
            <v>und</v>
          </cell>
          <cell r="F816">
            <v>218.2</v>
          </cell>
        </row>
        <row r="817">
          <cell r="A817" t="str">
            <v>2 S 05 100 00</v>
          </cell>
          <cell r="B817" t="str">
            <v>Enleivamento</v>
          </cell>
          <cell r="E817" t="str">
            <v>m2</v>
          </cell>
          <cell r="F817">
            <v>3.92</v>
          </cell>
        </row>
        <row r="818">
          <cell r="A818" t="str">
            <v>2 S 05 102 00</v>
          </cell>
          <cell r="B818" t="str">
            <v>Hidrossemeadura</v>
          </cell>
          <cell r="E818" t="str">
            <v>m2</v>
          </cell>
          <cell r="F818">
            <v>0.86</v>
          </cell>
        </row>
        <row r="819">
          <cell r="A819" t="str">
            <v>2 S 05 300 01</v>
          </cell>
          <cell r="B819" t="str">
            <v>Alvenaria de pedra arrumada</v>
          </cell>
          <cell r="E819" t="str">
            <v>m3</v>
          </cell>
          <cell r="F819">
            <v>56.22</v>
          </cell>
        </row>
        <row r="820">
          <cell r="A820" t="str">
            <v>2 S 05 300 02</v>
          </cell>
          <cell r="B820" t="str">
            <v>Enrocamento de pedra jogada</v>
          </cell>
          <cell r="E820" t="str">
            <v>m3</v>
          </cell>
          <cell r="F820">
            <v>32.03</v>
          </cell>
        </row>
        <row r="821">
          <cell r="A821" t="str">
            <v>2 S 05 301 00</v>
          </cell>
          <cell r="B821" t="str">
            <v>Alvenaria de pedra argamassada</v>
          </cell>
          <cell r="E821" t="str">
            <v>m3</v>
          </cell>
          <cell r="F821">
            <v>139.43</v>
          </cell>
        </row>
        <row r="822">
          <cell r="A822" t="str">
            <v>2 S 05 301 01</v>
          </cell>
          <cell r="B822" t="str">
            <v>Alvenaria tijolos de 20 cm de espessura</v>
          </cell>
          <cell r="E822" t="str">
            <v>m2</v>
          </cell>
          <cell r="F822">
            <v>33.17</v>
          </cell>
        </row>
        <row r="823">
          <cell r="A823" t="str">
            <v>2 S 05 302 01</v>
          </cell>
          <cell r="B823" t="str">
            <v>Muro gabião tipo caixa</v>
          </cell>
          <cell r="E823" t="str">
            <v>m3</v>
          </cell>
          <cell r="F823">
            <v>138.34</v>
          </cell>
        </row>
        <row r="824">
          <cell r="A824" t="str">
            <v>2 S 05 303 01</v>
          </cell>
          <cell r="B824" t="str">
            <v>Terra armada - ECE - greide 0,0&lt;h&lt;6,00m</v>
          </cell>
          <cell r="E824" t="str">
            <v>m2</v>
          </cell>
          <cell r="F824">
            <v>196.56</v>
          </cell>
        </row>
        <row r="825">
          <cell r="A825" t="str">
            <v>2 S 05 303 02</v>
          </cell>
          <cell r="B825" t="str">
            <v>Terra armada - ECE - greide 6,0&lt;h&lt;9,00m</v>
          </cell>
          <cell r="E825" t="str">
            <v>m2</v>
          </cell>
          <cell r="F825">
            <v>220.52</v>
          </cell>
        </row>
        <row r="826">
          <cell r="A826" t="str">
            <v>2 S 05 303 03</v>
          </cell>
          <cell r="B826" t="str">
            <v>Terra armada - ECE - greide 9,0&lt;h&lt;12,00m</v>
          </cell>
          <cell r="E826" t="str">
            <v>m2</v>
          </cell>
          <cell r="F826">
            <v>244.38</v>
          </cell>
        </row>
        <row r="827">
          <cell r="A827" t="str">
            <v>2 S 05 303 04</v>
          </cell>
          <cell r="B827" t="str">
            <v>Terra armada - ECE - pé de talude 0,0&lt;h&lt;6,00m</v>
          </cell>
          <cell r="E827" t="str">
            <v>m2</v>
          </cell>
          <cell r="F827">
            <v>231.72</v>
          </cell>
        </row>
        <row r="828">
          <cell r="A828" t="str">
            <v>2 S 05 303 05</v>
          </cell>
          <cell r="B828" t="str">
            <v>Terra armada - ECE - pé de talude 6,0&lt;h&lt;9,00m</v>
          </cell>
          <cell r="E828" t="str">
            <v>m2</v>
          </cell>
          <cell r="F828">
            <v>260.49</v>
          </cell>
        </row>
        <row r="829">
          <cell r="A829" t="str">
            <v>2 S 05 303 06</v>
          </cell>
          <cell r="B829" t="str">
            <v>Terra armada - ECE - pé de talude 9,0&lt;h&lt;12,00m</v>
          </cell>
          <cell r="E829" t="str">
            <v>m2</v>
          </cell>
          <cell r="F829">
            <v>287.66000000000003</v>
          </cell>
        </row>
        <row r="830">
          <cell r="A830" t="str">
            <v>2 S 05 303 07</v>
          </cell>
          <cell r="B830" t="str">
            <v>Terra armada - ECE - encontro portante 0,0&lt;h&lt;6,00m</v>
          </cell>
          <cell r="E830" t="str">
            <v>m2</v>
          </cell>
          <cell r="F830">
            <v>421.92</v>
          </cell>
        </row>
        <row r="831">
          <cell r="A831" t="str">
            <v>2 S 05 303 08</v>
          </cell>
          <cell r="B831" t="str">
            <v>Terra armada - ECE - encontro portante 6,0&lt;h&lt;9,00m</v>
          </cell>
          <cell r="E831" t="str">
            <v>m2</v>
          </cell>
          <cell r="F831">
            <v>562.24</v>
          </cell>
        </row>
        <row r="832">
          <cell r="A832" t="str">
            <v>2 S 05 303 09</v>
          </cell>
          <cell r="B832" t="str">
            <v>Escamas de concreto armado para terra armada</v>
          </cell>
          <cell r="E832" t="str">
            <v>m3</v>
          </cell>
          <cell r="F832">
            <v>535.33000000000004</v>
          </cell>
        </row>
        <row r="833">
          <cell r="A833" t="str">
            <v>2 S 05 303 10</v>
          </cell>
          <cell r="B833" t="str">
            <v>Concr. soleira e arremates de maciço terra armada</v>
          </cell>
          <cell r="E833" t="str">
            <v>m3</v>
          </cell>
          <cell r="F833">
            <v>254.14</v>
          </cell>
        </row>
        <row r="834">
          <cell r="A834" t="str">
            <v>2 S 05 303 11</v>
          </cell>
          <cell r="B834" t="str">
            <v>Montagem de maciço terra armada</v>
          </cell>
          <cell r="E834" t="str">
            <v>m2</v>
          </cell>
          <cell r="F834">
            <v>63.72</v>
          </cell>
        </row>
        <row r="835">
          <cell r="A835" t="str">
            <v>2 S 05 340 01</v>
          </cell>
          <cell r="B835" t="str">
            <v>Execução cortina atirantada conc.armado fck=15 MPa</v>
          </cell>
          <cell r="E835" t="str">
            <v>m2</v>
          </cell>
          <cell r="F835">
            <v>882.36</v>
          </cell>
        </row>
        <row r="836">
          <cell r="A836" t="str">
            <v>2 S 05 900 01</v>
          </cell>
          <cell r="B836" t="str">
            <v>Tirante protendido p/ cort. aço st 85/105 D= 32mm</v>
          </cell>
          <cell r="E836" t="str">
            <v>m</v>
          </cell>
          <cell r="F836">
            <v>86.05</v>
          </cell>
        </row>
        <row r="837">
          <cell r="A837" t="str">
            <v>2 S 06 210 01</v>
          </cell>
          <cell r="B837" t="str">
            <v>Pórtico metálico</v>
          </cell>
          <cell r="E837" t="str">
            <v>und</v>
          </cell>
          <cell r="F837">
            <v>40044.01</v>
          </cell>
        </row>
        <row r="838">
          <cell r="A838" t="str">
            <v>2 S 06 400 01</v>
          </cell>
          <cell r="B838" t="str">
            <v>Cerca arame farp. c/ mourão concr. seção quadrada</v>
          </cell>
          <cell r="E838" t="str">
            <v>m</v>
          </cell>
          <cell r="F838">
            <v>15.13</v>
          </cell>
        </row>
        <row r="839">
          <cell r="A839" t="str">
            <v>2 S 06 400 02</v>
          </cell>
          <cell r="B839" t="str">
            <v>Cerca arame farp. c/ mourão concr. seção triang.</v>
          </cell>
          <cell r="E839" t="str">
            <v>m</v>
          </cell>
          <cell r="F839">
            <v>11.7</v>
          </cell>
        </row>
        <row r="840">
          <cell r="A840" t="str">
            <v>2 S 06 410 00</v>
          </cell>
          <cell r="B840" t="str">
            <v>Cercas de arame farpado com suportes de madeira</v>
          </cell>
          <cell r="E840" t="str">
            <v>m</v>
          </cell>
          <cell r="F840">
            <v>7.83</v>
          </cell>
        </row>
        <row r="841">
          <cell r="A841" t="str">
            <v>2 S 09 001 05</v>
          </cell>
          <cell r="B841" t="str">
            <v>Transporte local em rodov. não pav. (const.)</v>
          </cell>
          <cell r="E841" t="str">
            <v>tkm</v>
          </cell>
          <cell r="F841">
            <v>0.47</v>
          </cell>
        </row>
        <row r="842">
          <cell r="A842" t="str">
            <v>2 S 09 001 40</v>
          </cell>
          <cell r="B842" t="str">
            <v>Transporte local c/ carroceria em rodovia não pav.</v>
          </cell>
          <cell r="E842" t="str">
            <v>tkm</v>
          </cell>
          <cell r="F842">
            <v>0.53</v>
          </cell>
        </row>
        <row r="843">
          <cell r="A843" t="str">
            <v>2 S 09 001 90</v>
          </cell>
          <cell r="B843" t="str">
            <v>Transporte comercial c/ carr. rodov. não pav.</v>
          </cell>
          <cell r="E843" t="str">
            <v>tkm</v>
          </cell>
          <cell r="F843">
            <v>0.36</v>
          </cell>
        </row>
        <row r="844">
          <cell r="A844" t="str">
            <v>2 S 09 002 05</v>
          </cell>
          <cell r="B844" t="str">
            <v>Transporte local em rodov. pavim. (const.)</v>
          </cell>
          <cell r="E844" t="str">
            <v>tkm</v>
          </cell>
          <cell r="F844">
            <v>0.36</v>
          </cell>
        </row>
        <row r="845">
          <cell r="A845" t="str">
            <v>2 S 09 002 40</v>
          </cell>
          <cell r="B845" t="str">
            <v>Transporte local c/ carroceria em rodov. pavim.</v>
          </cell>
          <cell r="E845" t="str">
            <v>tkm</v>
          </cell>
          <cell r="F845">
            <v>0.4</v>
          </cell>
        </row>
        <row r="846">
          <cell r="A846" t="str">
            <v>2 S 09 002 90</v>
          </cell>
          <cell r="B846" t="str">
            <v>Transporte comerc. c/ carr. rodov. pavim.</v>
          </cell>
          <cell r="E846" t="str">
            <v>tkm</v>
          </cell>
          <cell r="F846">
            <v>0.24</v>
          </cell>
        </row>
        <row r="847">
          <cell r="B847" t="str">
            <v>Conservação</v>
          </cell>
        </row>
        <row r="848">
          <cell r="A848" t="str">
            <v>3 S 01 200 00</v>
          </cell>
          <cell r="B848" t="str">
            <v>Escavação e carga mat. jazida (consv)</v>
          </cell>
          <cell r="E848" t="str">
            <v>m3</v>
          </cell>
          <cell r="F848">
            <v>6.81</v>
          </cell>
        </row>
        <row r="849">
          <cell r="A849" t="str">
            <v>3 S 01 401 00</v>
          </cell>
          <cell r="B849" t="str">
            <v>Recomposição de revestimento primário</v>
          </cell>
          <cell r="E849" t="str">
            <v>m3</v>
          </cell>
          <cell r="F849">
            <v>10.57</v>
          </cell>
        </row>
        <row r="850">
          <cell r="A850" t="str">
            <v>3 S 01 930 00</v>
          </cell>
          <cell r="B850" t="str">
            <v>Regularização mecânica da faixa de domínio</v>
          </cell>
          <cell r="E850" t="str">
            <v>m2</v>
          </cell>
          <cell r="F850">
            <v>0.15</v>
          </cell>
        </row>
        <row r="851">
          <cell r="A851" t="str">
            <v>3 S 02 200 00</v>
          </cell>
          <cell r="B851" t="str">
            <v>Solo p/ base de remendo profundo</v>
          </cell>
          <cell r="E851" t="str">
            <v>m3</v>
          </cell>
          <cell r="F851">
            <v>7.84</v>
          </cell>
        </row>
        <row r="852">
          <cell r="A852" t="str">
            <v>3 S 02 200 01</v>
          </cell>
          <cell r="B852" t="str">
            <v>Recomposição de camada granular do pavimento</v>
          </cell>
          <cell r="E852" t="str">
            <v>m3</v>
          </cell>
          <cell r="F852">
            <v>12.57</v>
          </cell>
        </row>
        <row r="853">
          <cell r="A853" t="str">
            <v>3 S 02 220 00</v>
          </cell>
          <cell r="B853" t="str">
            <v>Solo brita p/ base de rem. profundo</v>
          </cell>
          <cell r="E853" t="str">
            <v>m3</v>
          </cell>
          <cell r="F853">
            <v>19.899999999999999</v>
          </cell>
        </row>
        <row r="854">
          <cell r="A854" t="str">
            <v>3 S 02 230 00</v>
          </cell>
          <cell r="B854" t="str">
            <v>Brita para base de remendo profundo</v>
          </cell>
          <cell r="E854" t="str">
            <v>m3</v>
          </cell>
          <cell r="F854">
            <v>45.27</v>
          </cell>
        </row>
        <row r="855">
          <cell r="A855" t="str">
            <v>3 S 02 241 00</v>
          </cell>
          <cell r="B855" t="str">
            <v>Solo melhorado c/ cimento p/ base rem. profundo</v>
          </cell>
          <cell r="E855" t="str">
            <v>m3</v>
          </cell>
          <cell r="F855">
            <v>39.04</v>
          </cell>
        </row>
        <row r="856">
          <cell r="A856" t="str">
            <v>3 S 02 300 00</v>
          </cell>
          <cell r="B856" t="str">
            <v>Imprimação</v>
          </cell>
          <cell r="E856" t="str">
            <v>m2</v>
          </cell>
          <cell r="F856">
            <v>0.14000000000000001</v>
          </cell>
        </row>
        <row r="857">
          <cell r="A857" t="str">
            <v>3 S 02 400 00</v>
          </cell>
          <cell r="B857" t="str">
            <v>Pintura de ligação</v>
          </cell>
          <cell r="E857" t="str">
            <v>m2</v>
          </cell>
          <cell r="F857">
            <v>0.1</v>
          </cell>
        </row>
        <row r="858">
          <cell r="A858" t="str">
            <v>3 S 02 500 00</v>
          </cell>
          <cell r="B858" t="str">
            <v>Capa selante com pedrisco</v>
          </cell>
          <cell r="E858" t="str">
            <v>m2</v>
          </cell>
          <cell r="F858">
            <v>0.41</v>
          </cell>
        </row>
        <row r="859">
          <cell r="A859" t="str">
            <v>3 S 02 500 01</v>
          </cell>
          <cell r="B859" t="str">
            <v>Capa selante com areia</v>
          </cell>
          <cell r="E859" t="str">
            <v>m2</v>
          </cell>
          <cell r="F859">
            <v>0.21</v>
          </cell>
        </row>
        <row r="860">
          <cell r="A860" t="str">
            <v>3 S 02 500 02</v>
          </cell>
          <cell r="B860" t="str">
            <v>Tratamento superficial simples com CAP</v>
          </cell>
          <cell r="E860" t="str">
            <v>m2</v>
          </cell>
          <cell r="F860">
            <v>0.56999999999999995</v>
          </cell>
        </row>
        <row r="861">
          <cell r="A861" t="str">
            <v>3 S 02 500 03</v>
          </cell>
          <cell r="B861" t="str">
            <v>Tratamento superficial simples com emulsão</v>
          </cell>
          <cell r="E861" t="str">
            <v>m2</v>
          </cell>
          <cell r="F861">
            <v>0.54</v>
          </cell>
        </row>
        <row r="862">
          <cell r="A862" t="str">
            <v>3 S 02 500 04</v>
          </cell>
          <cell r="B862" t="str">
            <v>Tratamento superficial simples c/ banho diluído</v>
          </cell>
          <cell r="E862" t="str">
            <v>m2</v>
          </cell>
          <cell r="F862">
            <v>0.61</v>
          </cell>
        </row>
        <row r="863">
          <cell r="A863" t="str">
            <v>3 S 02 501 00</v>
          </cell>
          <cell r="B863" t="str">
            <v>Tratamento superficial duplo c/ CAP</v>
          </cell>
          <cell r="E863" t="str">
            <v>m2</v>
          </cell>
          <cell r="F863">
            <v>1.72</v>
          </cell>
        </row>
        <row r="864">
          <cell r="A864" t="str">
            <v>3 S 02 501 01</v>
          </cell>
          <cell r="B864" t="str">
            <v>Tratamento superficial duplo com emulsão</v>
          </cell>
          <cell r="E864" t="str">
            <v>m2</v>
          </cell>
          <cell r="F864">
            <v>1.7</v>
          </cell>
        </row>
        <row r="865">
          <cell r="A865" t="str">
            <v>3 S 02 501 02</v>
          </cell>
          <cell r="B865" t="str">
            <v>Tratamento superficial duplo com banho diluído</v>
          </cell>
          <cell r="E865" t="str">
            <v>m2</v>
          </cell>
          <cell r="F865">
            <v>1.86</v>
          </cell>
        </row>
        <row r="866">
          <cell r="A866" t="str">
            <v>3 S 02 502 00</v>
          </cell>
          <cell r="B866" t="str">
            <v>Tratamento superficial triplo com c.a.p.</v>
          </cell>
          <cell r="E866" t="str">
            <v>m2</v>
          </cell>
          <cell r="F866">
            <v>2.44</v>
          </cell>
        </row>
        <row r="867">
          <cell r="A867" t="str">
            <v>3 S 02 502 01</v>
          </cell>
          <cell r="B867" t="str">
            <v>Tratamento superficial triplo com emulsão</v>
          </cell>
          <cell r="E867" t="str">
            <v>m2</v>
          </cell>
          <cell r="F867">
            <v>2.4700000000000002</v>
          </cell>
        </row>
        <row r="868">
          <cell r="A868" t="str">
            <v>3 S 02 502 02</v>
          </cell>
          <cell r="B868" t="str">
            <v>Tratamento superficial triplo com banho diluído</v>
          </cell>
          <cell r="E868" t="str">
            <v>m2</v>
          </cell>
          <cell r="F868">
            <v>2.64</v>
          </cell>
        </row>
        <row r="869">
          <cell r="A869" t="str">
            <v>3 S 02 510 00</v>
          </cell>
          <cell r="B869" t="str">
            <v>Lama asfáltica fina (granulometrias I e II )</v>
          </cell>
          <cell r="E869" t="str">
            <v>m2</v>
          </cell>
          <cell r="F869">
            <v>0.59</v>
          </cell>
        </row>
        <row r="870">
          <cell r="A870" t="str">
            <v>3 S 02 510 01</v>
          </cell>
          <cell r="B870" t="str">
            <v>Lama asfáltica grossa (granulometrias III e IV)</v>
          </cell>
          <cell r="E870" t="str">
            <v>m2</v>
          </cell>
          <cell r="F870">
            <v>1.07</v>
          </cell>
        </row>
        <row r="871">
          <cell r="A871" t="str">
            <v>3 S 02 520 00</v>
          </cell>
          <cell r="B871" t="str">
            <v>Mistura areia-asfalto em betoneira</v>
          </cell>
          <cell r="E871" t="str">
            <v>m3</v>
          </cell>
          <cell r="F871">
            <v>29.78</v>
          </cell>
        </row>
        <row r="872">
          <cell r="A872" t="str">
            <v>3 S 02 520 01</v>
          </cell>
          <cell r="B872" t="str">
            <v>Mistura areia-asfalto usinada a frio</v>
          </cell>
          <cell r="E872" t="str">
            <v>m3</v>
          </cell>
          <cell r="F872">
            <v>19.96</v>
          </cell>
        </row>
        <row r="873">
          <cell r="A873" t="str">
            <v>3 S 02 520 02</v>
          </cell>
          <cell r="B873" t="str">
            <v>Rec.do rev. com areia asfalto a frio</v>
          </cell>
          <cell r="E873" t="str">
            <v>m3</v>
          </cell>
          <cell r="F873">
            <v>23.8</v>
          </cell>
        </row>
        <row r="874">
          <cell r="A874" t="str">
            <v>3 S 02 521 00</v>
          </cell>
          <cell r="B874" t="str">
            <v>Mistura areia-asfalto usinada a quente</v>
          </cell>
          <cell r="E874" t="str">
            <v>m3</v>
          </cell>
          <cell r="F874">
            <v>65.11</v>
          </cell>
        </row>
        <row r="875">
          <cell r="A875" t="str">
            <v>3 S 02 521 01</v>
          </cell>
          <cell r="B875" t="str">
            <v>Rec. do rev. com areia asfalto a quente</v>
          </cell>
          <cell r="E875" t="str">
            <v>m3</v>
          </cell>
          <cell r="F875">
            <v>16.22</v>
          </cell>
        </row>
        <row r="876">
          <cell r="A876" t="str">
            <v>3 S 02 530 00</v>
          </cell>
          <cell r="B876" t="str">
            <v>Mistura betuminosa em betoneira</v>
          </cell>
          <cell r="E876" t="str">
            <v>m3</v>
          </cell>
          <cell r="F876">
            <v>43.5</v>
          </cell>
        </row>
        <row r="877">
          <cell r="A877" t="str">
            <v>3 S 02 530 01</v>
          </cell>
          <cell r="B877" t="str">
            <v>Mistura betuminosa usinada a frio</v>
          </cell>
          <cell r="E877" t="str">
            <v>m3</v>
          </cell>
          <cell r="F877">
            <v>42.13</v>
          </cell>
        </row>
        <row r="878">
          <cell r="A878" t="str">
            <v>3 S 02 530 02</v>
          </cell>
          <cell r="B878" t="str">
            <v>Rec.do rev. com mistura betuminosa a frio</v>
          </cell>
          <cell r="E878" t="str">
            <v>m3</v>
          </cell>
          <cell r="F878">
            <v>26.99</v>
          </cell>
        </row>
        <row r="879">
          <cell r="A879" t="str">
            <v>3 S 02 540 00</v>
          </cell>
          <cell r="B879" t="str">
            <v>Mistura betuminosa usinada a quente</v>
          </cell>
          <cell r="E879" t="str">
            <v>m3</v>
          </cell>
          <cell r="F879">
            <v>84.21</v>
          </cell>
        </row>
        <row r="880">
          <cell r="A880" t="str">
            <v>3 S 02 540 01</v>
          </cell>
          <cell r="B880" t="str">
            <v>Rec.do rev.com mistura betuminosa a quente</v>
          </cell>
          <cell r="E880" t="str">
            <v>m3</v>
          </cell>
          <cell r="F880">
            <v>18.84</v>
          </cell>
        </row>
        <row r="881">
          <cell r="A881" t="str">
            <v>3 S 02 601 00</v>
          </cell>
          <cell r="B881" t="str">
            <v>Recomposição de placa de concreto</v>
          </cell>
          <cell r="E881" t="str">
            <v>m3</v>
          </cell>
          <cell r="F881">
            <v>243.59</v>
          </cell>
        </row>
        <row r="882">
          <cell r="A882" t="str">
            <v>3 S 02 900 00</v>
          </cell>
          <cell r="B882" t="str">
            <v>Remoção mecanizada de revestimento betuminoso</v>
          </cell>
          <cell r="E882" t="str">
            <v>m3</v>
          </cell>
          <cell r="F882">
            <v>6.65</v>
          </cell>
        </row>
        <row r="883">
          <cell r="A883" t="str">
            <v>3 S 02 901 00</v>
          </cell>
          <cell r="B883" t="str">
            <v>Remoção manual de revestimento betuminoso</v>
          </cell>
          <cell r="E883" t="str">
            <v>m3</v>
          </cell>
          <cell r="F883">
            <v>110.91</v>
          </cell>
        </row>
        <row r="884">
          <cell r="A884" t="str">
            <v>3 S 02 902 00</v>
          </cell>
          <cell r="B884" t="str">
            <v>Remoção mecanizada da camada granular do pavimento</v>
          </cell>
          <cell r="E884" t="str">
            <v>m3</v>
          </cell>
          <cell r="F884">
            <v>4.24</v>
          </cell>
        </row>
        <row r="885">
          <cell r="A885" t="str">
            <v>3 S 02 903 00</v>
          </cell>
          <cell r="B885" t="str">
            <v>Remoção manual da camada granular do pavimento</v>
          </cell>
          <cell r="E885" t="str">
            <v>m3</v>
          </cell>
          <cell r="F885">
            <v>58.52</v>
          </cell>
        </row>
        <row r="886">
          <cell r="A886" t="str">
            <v>3 S 02 999 00</v>
          </cell>
          <cell r="B886" t="str">
            <v>Peneiramento</v>
          </cell>
          <cell r="E886" t="str">
            <v>m3</v>
          </cell>
          <cell r="F886">
            <v>6.98</v>
          </cell>
        </row>
        <row r="887">
          <cell r="A887" t="str">
            <v>3 S 03 310 00</v>
          </cell>
          <cell r="B887" t="str">
            <v>Concreto ciclópico</v>
          </cell>
          <cell r="E887" t="str">
            <v>m3</v>
          </cell>
          <cell r="F887">
            <v>187.34</v>
          </cell>
        </row>
        <row r="888">
          <cell r="A888" t="str">
            <v>3 S 03 329 00</v>
          </cell>
          <cell r="B888" t="str">
            <v>Concreto de cimento (confecção e lançamento)</v>
          </cell>
          <cell r="E888" t="str">
            <v>m3</v>
          </cell>
          <cell r="F888">
            <v>234.67</v>
          </cell>
        </row>
        <row r="889">
          <cell r="A889" t="str">
            <v>3 S 03 329 01</v>
          </cell>
          <cell r="B889" t="str">
            <v>Concreto de cimento(confecção manual e lançamento)</v>
          </cell>
          <cell r="E889" t="str">
            <v>m3</v>
          </cell>
          <cell r="F889">
            <v>274.27</v>
          </cell>
        </row>
        <row r="890">
          <cell r="A890" t="str">
            <v>3 S 03 340 02</v>
          </cell>
          <cell r="B890" t="str">
            <v>Argamassa cimento areia 1-6</v>
          </cell>
          <cell r="E890" t="str">
            <v>m3</v>
          </cell>
          <cell r="F890">
            <v>200.78</v>
          </cell>
        </row>
        <row r="891">
          <cell r="A891" t="str">
            <v>3 S 03 340 03</v>
          </cell>
          <cell r="B891" t="str">
            <v>Argamassa cimento solo 1:10</v>
          </cell>
          <cell r="E891" t="str">
            <v>m3</v>
          </cell>
          <cell r="F891">
            <v>127.58</v>
          </cell>
        </row>
        <row r="892">
          <cell r="A892" t="str">
            <v>3 S 03 353 00</v>
          </cell>
          <cell r="B892" t="str">
            <v>Dobragem e colocação de armadura</v>
          </cell>
          <cell r="E892" t="str">
            <v>kg</v>
          </cell>
          <cell r="F892">
            <v>4.55</v>
          </cell>
        </row>
        <row r="893">
          <cell r="A893" t="str">
            <v>3 S 03 370 00</v>
          </cell>
          <cell r="B893" t="str">
            <v>Forma comum de madeira</v>
          </cell>
          <cell r="E893" t="str">
            <v>m2</v>
          </cell>
          <cell r="F893">
            <v>30.84</v>
          </cell>
        </row>
        <row r="894">
          <cell r="A894" t="str">
            <v>3 S 03 940 01</v>
          </cell>
          <cell r="B894" t="str">
            <v>Reaterro e compactação p/ bueiro</v>
          </cell>
          <cell r="E894" t="str">
            <v>m3</v>
          </cell>
          <cell r="F894">
            <v>16.04</v>
          </cell>
        </row>
        <row r="895">
          <cell r="A895" t="str">
            <v>3 S 03 940 02</v>
          </cell>
          <cell r="B895" t="str">
            <v>Reaterro apiloado</v>
          </cell>
          <cell r="E895" t="str">
            <v>m3</v>
          </cell>
          <cell r="F895">
            <v>10.5</v>
          </cell>
        </row>
        <row r="896">
          <cell r="A896" t="str">
            <v>3 S 03 950 00</v>
          </cell>
          <cell r="B896" t="str">
            <v>Limpeza de ponte</v>
          </cell>
          <cell r="E896" t="str">
            <v>m</v>
          </cell>
          <cell r="F896">
            <v>2.5299999999999998</v>
          </cell>
        </row>
        <row r="897">
          <cell r="A897" t="str">
            <v>3 S 04 000 00</v>
          </cell>
          <cell r="B897" t="str">
            <v>Escavação manual em material de 1a categoria</v>
          </cell>
          <cell r="E897" t="str">
            <v>m3</v>
          </cell>
          <cell r="F897">
            <v>18.95</v>
          </cell>
        </row>
        <row r="898">
          <cell r="A898" t="str">
            <v>3 S 04 000 01</v>
          </cell>
          <cell r="B898" t="str">
            <v>Escavação manual em material de 2a categoria</v>
          </cell>
          <cell r="E898" t="str">
            <v>m3</v>
          </cell>
          <cell r="F898">
            <v>25.27</v>
          </cell>
        </row>
        <row r="899">
          <cell r="A899" t="str">
            <v>3 S 04 001 00</v>
          </cell>
          <cell r="B899" t="str">
            <v>Escavação mecaniz. de vala em mater. de 1a cat.</v>
          </cell>
          <cell r="E899" t="str">
            <v>m3</v>
          </cell>
          <cell r="F899">
            <v>4.37</v>
          </cell>
        </row>
        <row r="900">
          <cell r="A900" t="str">
            <v>3 S 04 010 00</v>
          </cell>
          <cell r="B900" t="str">
            <v>Escavação mecaniz.de vala em material de 2a cat.</v>
          </cell>
          <cell r="E900" t="str">
            <v>m3</v>
          </cell>
          <cell r="F900">
            <v>5.46</v>
          </cell>
        </row>
        <row r="901">
          <cell r="A901" t="str">
            <v>3 S 04 020 00</v>
          </cell>
          <cell r="B901" t="str">
            <v>Escavação e carga de material de 3a cat. em valas</v>
          </cell>
          <cell r="E901" t="str">
            <v>m3</v>
          </cell>
          <cell r="F901">
            <v>52.49</v>
          </cell>
        </row>
        <row r="902">
          <cell r="A902" t="str">
            <v>3 S 04 300 16</v>
          </cell>
          <cell r="B902" t="str">
            <v>Bueiro met. chapa múltipla D=1,60m galv.</v>
          </cell>
          <cell r="E902" t="str">
            <v>m</v>
          </cell>
          <cell r="F902">
            <v>1036.74</v>
          </cell>
        </row>
        <row r="903">
          <cell r="A903" t="str">
            <v>3 S 04 300 20</v>
          </cell>
          <cell r="B903" t="str">
            <v>Bueiro met. chapa múltipla D=2,00m galv.</v>
          </cell>
          <cell r="E903" t="str">
            <v>m</v>
          </cell>
          <cell r="F903">
            <v>1285.8</v>
          </cell>
        </row>
        <row r="904">
          <cell r="A904" t="str">
            <v>3 S 04 301 16</v>
          </cell>
          <cell r="B904" t="str">
            <v>Bueiro met.chapas múlt. D=1,60 m rev. epoxy</v>
          </cell>
          <cell r="E904" t="str">
            <v>m</v>
          </cell>
          <cell r="F904">
            <v>1085.56</v>
          </cell>
        </row>
        <row r="905">
          <cell r="A905" t="str">
            <v>3 S 04 301 20</v>
          </cell>
          <cell r="B905" t="str">
            <v>Bueiro met. chapas múlt. D=2,00 m rev. epoxy</v>
          </cell>
          <cell r="E905" t="str">
            <v>m</v>
          </cell>
          <cell r="F905">
            <v>1346.44</v>
          </cell>
        </row>
        <row r="906">
          <cell r="A906" t="str">
            <v>3 S 04 310 16</v>
          </cell>
          <cell r="B906" t="str">
            <v>Bueiro met. s/interrupção tráf. D=1,60 m galv.</v>
          </cell>
          <cell r="E906" t="str">
            <v>m</v>
          </cell>
          <cell r="F906">
            <v>1958.05</v>
          </cell>
        </row>
        <row r="907">
          <cell r="A907" t="str">
            <v>3 S 04 310 20</v>
          </cell>
          <cell r="B907" t="str">
            <v>Bueiro met. s/interrupção tráf. D=2,00 m galv.</v>
          </cell>
          <cell r="E907" t="str">
            <v>m</v>
          </cell>
          <cell r="F907">
            <v>2435.4499999999998</v>
          </cell>
        </row>
        <row r="908">
          <cell r="A908" t="str">
            <v>3 S 04 311 16</v>
          </cell>
          <cell r="B908" t="str">
            <v>Bueiro met.s/interrupção tráf. D=1,60 m rev. epoxy</v>
          </cell>
          <cell r="E908" t="str">
            <v>m</v>
          </cell>
          <cell r="F908">
            <v>2031.03</v>
          </cell>
        </row>
        <row r="909">
          <cell r="A909" t="str">
            <v>3 S 04 311 20</v>
          </cell>
          <cell r="B909" t="str">
            <v>Bueiro met.s/interrupção tráf. D=2,00 m rev. epoxy</v>
          </cell>
          <cell r="E909" t="str">
            <v>m</v>
          </cell>
          <cell r="F909">
            <v>2442.35</v>
          </cell>
        </row>
        <row r="910">
          <cell r="A910" t="str">
            <v>3 S 04 590 00</v>
          </cell>
          <cell r="B910" t="str">
            <v>Assentamento de dreno profundo</v>
          </cell>
          <cell r="E910" t="str">
            <v>m</v>
          </cell>
          <cell r="F910">
            <v>40.96</v>
          </cell>
        </row>
        <row r="911">
          <cell r="A911" t="str">
            <v>3 S 04 999 08</v>
          </cell>
          <cell r="B911" t="str">
            <v>Selo de argila apiloado com solo local</v>
          </cell>
          <cell r="E911" t="str">
            <v>m3</v>
          </cell>
          <cell r="F911">
            <v>10.5</v>
          </cell>
        </row>
        <row r="912">
          <cell r="A912" t="str">
            <v>3 S 05 000 00</v>
          </cell>
          <cell r="B912" t="str">
            <v>Enrocamento de pedra arrumada</v>
          </cell>
          <cell r="E912" t="str">
            <v>m3</v>
          </cell>
          <cell r="F912">
            <v>73.02</v>
          </cell>
        </row>
        <row r="913">
          <cell r="A913" t="str">
            <v>3 S 05 001 00</v>
          </cell>
          <cell r="B913" t="str">
            <v>Enrocamento de pedra jogada</v>
          </cell>
          <cell r="E913" t="str">
            <v>m3</v>
          </cell>
          <cell r="F913">
            <v>48.23</v>
          </cell>
        </row>
        <row r="914">
          <cell r="A914" t="str">
            <v>3 S 05 101 01</v>
          </cell>
          <cell r="B914" t="str">
            <v>Revestimento vegetal com mudas</v>
          </cell>
          <cell r="E914" t="str">
            <v>m2</v>
          </cell>
          <cell r="F914">
            <v>3.47</v>
          </cell>
        </row>
        <row r="915">
          <cell r="A915" t="str">
            <v>3 S 05 101 02</v>
          </cell>
          <cell r="B915" t="str">
            <v>Revestimento vegetal com grama em leivas</v>
          </cell>
          <cell r="E915" t="str">
            <v>m2</v>
          </cell>
          <cell r="F915">
            <v>3.7</v>
          </cell>
        </row>
        <row r="916">
          <cell r="A916" t="str">
            <v>3 S 08 001 00</v>
          </cell>
          <cell r="B916" t="str">
            <v>Reconformação da plataforma</v>
          </cell>
          <cell r="E916" t="str">
            <v>ha</v>
          </cell>
          <cell r="F916">
            <v>120.63</v>
          </cell>
        </row>
        <row r="917">
          <cell r="A917" t="str">
            <v>3 S 08 100 00</v>
          </cell>
          <cell r="B917" t="str">
            <v>Tapa buraco</v>
          </cell>
          <cell r="E917" t="str">
            <v>m3</v>
          </cell>
          <cell r="F917">
            <v>110.38</v>
          </cell>
        </row>
        <row r="918">
          <cell r="A918" t="str">
            <v>3 S 08 101 01</v>
          </cell>
          <cell r="B918" t="str">
            <v>Remendo profundo com demolição manual</v>
          </cell>
          <cell r="E918" t="str">
            <v>m3</v>
          </cell>
          <cell r="F918">
            <v>129.85</v>
          </cell>
        </row>
        <row r="919">
          <cell r="A919" t="str">
            <v>3 S 08 101 02</v>
          </cell>
          <cell r="B919" t="str">
            <v>Remendo profundo com demolição mecanizada</v>
          </cell>
          <cell r="E919" t="str">
            <v>m3</v>
          </cell>
          <cell r="F919">
            <v>94.79</v>
          </cell>
        </row>
        <row r="920">
          <cell r="A920" t="str">
            <v>3 S 08 102 00</v>
          </cell>
          <cell r="B920" t="str">
            <v>Limpeza ench. juntas pav. concr. a quente (consv)</v>
          </cell>
          <cell r="E920" t="str">
            <v>m</v>
          </cell>
          <cell r="F920">
            <v>1.54</v>
          </cell>
        </row>
        <row r="921">
          <cell r="A921" t="str">
            <v>3 S 08 102 01</v>
          </cell>
          <cell r="B921" t="str">
            <v>Limpeza ench. juntas pav. concr. a frio (consv)</v>
          </cell>
          <cell r="E921" t="str">
            <v>m</v>
          </cell>
          <cell r="F921">
            <v>1.23</v>
          </cell>
        </row>
        <row r="922">
          <cell r="A922" t="str">
            <v>3 S 08 103 00</v>
          </cell>
          <cell r="B922" t="str">
            <v>Selagem de trinca</v>
          </cell>
          <cell r="E922" t="str">
            <v>l</v>
          </cell>
          <cell r="F922">
            <v>0.96</v>
          </cell>
        </row>
        <row r="923">
          <cell r="A923" t="str">
            <v>3 S 08 104 01</v>
          </cell>
          <cell r="B923" t="str">
            <v>Combate à exsudação com areia</v>
          </cell>
          <cell r="E923" t="str">
            <v>m2</v>
          </cell>
          <cell r="F923">
            <v>0.32</v>
          </cell>
        </row>
        <row r="924">
          <cell r="A924" t="str">
            <v>3 S 08 104 02</v>
          </cell>
          <cell r="B924" t="str">
            <v>Combate à exsudação com pedrisco</v>
          </cell>
          <cell r="E924" t="str">
            <v>m2</v>
          </cell>
          <cell r="F924">
            <v>0.39</v>
          </cell>
        </row>
        <row r="925">
          <cell r="A925" t="str">
            <v>3 S 08 109 00</v>
          </cell>
          <cell r="B925" t="str">
            <v>Correção de defeitos com mistura betuminosa</v>
          </cell>
          <cell r="E925" t="str">
            <v>m3</v>
          </cell>
          <cell r="F925">
            <v>69.45</v>
          </cell>
        </row>
        <row r="926">
          <cell r="A926" t="str">
            <v>3 S 08 109 12</v>
          </cell>
          <cell r="B926" t="str">
            <v>Correção de defeitos por fresagem descontínua</v>
          </cell>
          <cell r="E926" t="str">
            <v>m3</v>
          </cell>
          <cell r="F926">
            <v>152.65</v>
          </cell>
        </row>
        <row r="927">
          <cell r="A927" t="str">
            <v>3 S 08 110 00</v>
          </cell>
          <cell r="B927" t="str">
            <v>Correção de defeitos por penetração</v>
          </cell>
          <cell r="E927" t="str">
            <v>m2</v>
          </cell>
          <cell r="F927">
            <v>7.66</v>
          </cell>
        </row>
        <row r="928">
          <cell r="A928" t="str">
            <v>3 S 08 200 00</v>
          </cell>
          <cell r="B928" t="str">
            <v>Recomp. de guarda corpo</v>
          </cell>
          <cell r="E928" t="str">
            <v>m</v>
          </cell>
          <cell r="F928">
            <v>67</v>
          </cell>
        </row>
        <row r="929">
          <cell r="A929" t="str">
            <v>3 S 08 200 01</v>
          </cell>
          <cell r="B929" t="str">
            <v>Recomposição de sarjeta em alvenaria de tijolo</v>
          </cell>
          <cell r="E929" t="str">
            <v>m2</v>
          </cell>
          <cell r="F929">
            <v>30.01</v>
          </cell>
        </row>
        <row r="930">
          <cell r="A930" t="str">
            <v>3 S 08 300 01</v>
          </cell>
          <cell r="B930" t="str">
            <v>Limpeza de sarjeta e meio fio</v>
          </cell>
          <cell r="E930" t="str">
            <v>m</v>
          </cell>
          <cell r="F930">
            <v>0.21</v>
          </cell>
        </row>
        <row r="931">
          <cell r="A931" t="str">
            <v>3 S 08 301 01</v>
          </cell>
          <cell r="B931" t="str">
            <v>Limpeza de valeta de corte</v>
          </cell>
          <cell r="E931" t="str">
            <v>m</v>
          </cell>
          <cell r="F931">
            <v>0.32</v>
          </cell>
        </row>
        <row r="932">
          <cell r="A932" t="str">
            <v>3 S 08 301 02</v>
          </cell>
          <cell r="B932" t="str">
            <v>Limpeza de vala de drenagem</v>
          </cell>
          <cell r="E932" t="str">
            <v>m</v>
          </cell>
          <cell r="F932">
            <v>1.28</v>
          </cell>
        </row>
        <row r="933">
          <cell r="A933" t="str">
            <v>3 S 08 301 03</v>
          </cell>
          <cell r="B933" t="str">
            <v>Limpeza de descida d'água</v>
          </cell>
          <cell r="E933" t="str">
            <v>m</v>
          </cell>
          <cell r="F933">
            <v>0.42</v>
          </cell>
        </row>
        <row r="934">
          <cell r="A934" t="str">
            <v>3 S 08 302 01</v>
          </cell>
          <cell r="B934" t="str">
            <v>Limpeza de bueiro</v>
          </cell>
          <cell r="E934" t="str">
            <v>m3</v>
          </cell>
          <cell r="F934">
            <v>6.98</v>
          </cell>
        </row>
        <row r="935">
          <cell r="A935" t="str">
            <v>3 S 08 302 02</v>
          </cell>
          <cell r="B935" t="str">
            <v>Desobstrução de bueiro</v>
          </cell>
          <cell r="E935" t="str">
            <v>m3</v>
          </cell>
          <cell r="F935">
            <v>20.37</v>
          </cell>
        </row>
        <row r="936">
          <cell r="A936" t="str">
            <v>3 S 08 302 03</v>
          </cell>
          <cell r="B936" t="str">
            <v>Assentamento de tubo D=0,60 m</v>
          </cell>
          <cell r="E936" t="str">
            <v>m</v>
          </cell>
          <cell r="F936">
            <v>138.94</v>
          </cell>
        </row>
        <row r="937">
          <cell r="A937" t="str">
            <v>3 S 08 302 04</v>
          </cell>
          <cell r="B937" t="str">
            <v>Assentamento de tubo D=0,80 m</v>
          </cell>
          <cell r="E937" t="str">
            <v>m</v>
          </cell>
          <cell r="F937">
            <v>210.07</v>
          </cell>
        </row>
        <row r="938">
          <cell r="A938" t="str">
            <v>3 S 08 302 05</v>
          </cell>
          <cell r="B938" t="str">
            <v>Assentamento de tubo D=1,0 m</v>
          </cell>
          <cell r="E938" t="str">
            <v>m</v>
          </cell>
          <cell r="F938">
            <v>309.63</v>
          </cell>
        </row>
        <row r="939">
          <cell r="A939" t="str">
            <v>3 S 08 302 06</v>
          </cell>
          <cell r="B939" t="str">
            <v>Assentamento de tubo D=1,20 m</v>
          </cell>
          <cell r="E939" t="str">
            <v>m</v>
          </cell>
          <cell r="F939">
            <v>446.58</v>
          </cell>
        </row>
        <row r="940">
          <cell r="A940" t="str">
            <v>3 S 08 400 00</v>
          </cell>
          <cell r="B940" t="str">
            <v>Limpeza de placa de sinalização</v>
          </cell>
          <cell r="E940" t="str">
            <v>m2</v>
          </cell>
          <cell r="F940">
            <v>3.06</v>
          </cell>
        </row>
        <row r="941">
          <cell r="A941" t="str">
            <v>3 S 08 400 01</v>
          </cell>
          <cell r="B941" t="str">
            <v>Recomposição placa de sinalização</v>
          </cell>
          <cell r="E941" t="str">
            <v>m2</v>
          </cell>
          <cell r="F941">
            <v>12.73</v>
          </cell>
        </row>
        <row r="942">
          <cell r="A942" t="str">
            <v>3 S 08 400 02</v>
          </cell>
          <cell r="B942" t="str">
            <v>Substituição de balizador</v>
          </cell>
          <cell r="E942" t="str">
            <v>un</v>
          </cell>
          <cell r="F942">
            <v>15.52</v>
          </cell>
        </row>
        <row r="943">
          <cell r="A943" t="str">
            <v>3 S 08 401 00</v>
          </cell>
          <cell r="B943" t="str">
            <v>Recomposição de defensa metálica</v>
          </cell>
          <cell r="E943" t="str">
            <v>m</v>
          </cell>
          <cell r="F943">
            <v>127.92</v>
          </cell>
        </row>
        <row r="944">
          <cell r="A944" t="str">
            <v>3 S 08 402 00</v>
          </cell>
          <cell r="B944" t="str">
            <v>Caiação</v>
          </cell>
          <cell r="E944" t="str">
            <v>m2</v>
          </cell>
          <cell r="F944">
            <v>0.97</v>
          </cell>
        </row>
        <row r="945">
          <cell r="A945" t="str">
            <v>3 S 08 403 00</v>
          </cell>
          <cell r="B945" t="str">
            <v>Renovação de sinalização horizontal</v>
          </cell>
          <cell r="E945" t="str">
            <v>m2</v>
          </cell>
          <cell r="F945">
            <v>19.87</v>
          </cell>
        </row>
        <row r="946">
          <cell r="A946" t="str">
            <v>3 S 08 404 00</v>
          </cell>
          <cell r="B946" t="str">
            <v>Recomp. tot. cerca c/ mourão de conc. secção quad.</v>
          </cell>
          <cell r="E946" t="str">
            <v>m</v>
          </cell>
          <cell r="F946">
            <v>14.72</v>
          </cell>
        </row>
        <row r="947">
          <cell r="A947" t="str">
            <v>3 S 08 404 01</v>
          </cell>
          <cell r="B947" t="str">
            <v>Recomp. parc. cerca de conc. seção quad. - mourão</v>
          </cell>
          <cell r="E947" t="str">
            <v>m</v>
          </cell>
          <cell r="F947">
            <v>12.62</v>
          </cell>
        </row>
        <row r="948">
          <cell r="A948" t="str">
            <v>3 S 08 404 02</v>
          </cell>
          <cell r="B948" t="str">
            <v>Recomp. parc. cerca c/ mourão de concr.-arame</v>
          </cell>
          <cell r="E948" t="str">
            <v>m</v>
          </cell>
          <cell r="F948">
            <v>2.71</v>
          </cell>
        </row>
        <row r="949">
          <cell r="A949" t="str">
            <v>3 S 08 404 03</v>
          </cell>
          <cell r="B949" t="str">
            <v>Recomp. tot. cerca c/ mourão concr. seção triang.</v>
          </cell>
          <cell r="E949" t="str">
            <v>m</v>
          </cell>
          <cell r="F949">
            <v>12.13</v>
          </cell>
        </row>
        <row r="950">
          <cell r="A950" t="str">
            <v>3 S 08 404 04</v>
          </cell>
          <cell r="B950" t="str">
            <v>Recomp. parc. cerca c/ mourão concr. seção triang.</v>
          </cell>
          <cell r="E950" t="str">
            <v>m</v>
          </cell>
          <cell r="F950">
            <v>10.34</v>
          </cell>
        </row>
        <row r="951">
          <cell r="A951" t="str">
            <v>3 S 08 414 00</v>
          </cell>
          <cell r="B951" t="str">
            <v>Recomposição total de cerca com mourão de madeira</v>
          </cell>
          <cell r="E951" t="str">
            <v>m</v>
          </cell>
          <cell r="F951">
            <v>6.84</v>
          </cell>
        </row>
        <row r="952">
          <cell r="A952" t="str">
            <v>3 S 08 414 01</v>
          </cell>
          <cell r="B952" t="str">
            <v>Recomposição parcial cerca de madeira - mourão</v>
          </cell>
          <cell r="E952" t="str">
            <v>m</v>
          </cell>
          <cell r="F952">
            <v>5.64</v>
          </cell>
        </row>
        <row r="953">
          <cell r="A953" t="str">
            <v>3 S 08 414 02</v>
          </cell>
          <cell r="B953" t="str">
            <v>Recomp. parcial cerca c/ mourão de madeira - arame</v>
          </cell>
          <cell r="E953" t="str">
            <v>m</v>
          </cell>
          <cell r="F953">
            <v>2.0699999999999998</v>
          </cell>
        </row>
        <row r="954">
          <cell r="A954" t="str">
            <v>3 S 08 500 00</v>
          </cell>
          <cell r="B954" t="str">
            <v>Recomposição manual de aterro</v>
          </cell>
          <cell r="E954" t="str">
            <v>m3</v>
          </cell>
          <cell r="F954">
            <v>52</v>
          </cell>
        </row>
        <row r="955">
          <cell r="A955" t="str">
            <v>3 S 08 501 00</v>
          </cell>
          <cell r="B955" t="str">
            <v>Recomposição mecanizada de aterro</v>
          </cell>
          <cell r="E955" t="str">
            <v>m3</v>
          </cell>
          <cell r="F955">
            <v>15.04</v>
          </cell>
        </row>
        <row r="956">
          <cell r="A956" t="str">
            <v>3 S 08 510 00</v>
          </cell>
          <cell r="B956" t="str">
            <v>Remoção manual de barreira em solo</v>
          </cell>
          <cell r="E956" t="str">
            <v>m3</v>
          </cell>
          <cell r="F956">
            <v>13</v>
          </cell>
        </row>
        <row r="957">
          <cell r="A957" t="str">
            <v>3 S 08 510 01</v>
          </cell>
          <cell r="B957" t="str">
            <v>Remoção manual de barreira em rocha</v>
          </cell>
          <cell r="E957" t="str">
            <v>m3</v>
          </cell>
          <cell r="F957">
            <v>16.260000000000002</v>
          </cell>
        </row>
        <row r="958">
          <cell r="A958" t="str">
            <v>3 S 08 511 00</v>
          </cell>
          <cell r="B958" t="str">
            <v>Remoção mecanizada de barreira - solo</v>
          </cell>
          <cell r="E958" t="str">
            <v>m3</v>
          </cell>
          <cell r="F958">
            <v>3.23</v>
          </cell>
        </row>
        <row r="959">
          <cell r="A959" t="str">
            <v>3 S 08 512 00</v>
          </cell>
          <cell r="B959" t="str">
            <v>Remoção mecanizada de barreira - rocha</v>
          </cell>
          <cell r="E959" t="str">
            <v>m3</v>
          </cell>
          <cell r="F959">
            <v>4.95</v>
          </cell>
        </row>
        <row r="960">
          <cell r="A960" t="str">
            <v>3 S 08 513 00</v>
          </cell>
          <cell r="B960" t="str">
            <v>Remoção de matacões</v>
          </cell>
          <cell r="E960" t="str">
            <v>m3</v>
          </cell>
          <cell r="F960">
            <v>43.7</v>
          </cell>
        </row>
        <row r="961">
          <cell r="A961" t="str">
            <v>3 S 08 900 00</v>
          </cell>
          <cell r="B961" t="str">
            <v>Roçada manual</v>
          </cell>
          <cell r="E961" t="str">
            <v>ha</v>
          </cell>
          <cell r="F961">
            <v>581.79999999999995</v>
          </cell>
        </row>
        <row r="962">
          <cell r="A962" t="str">
            <v>3 S 08 900 01</v>
          </cell>
          <cell r="B962" t="str">
            <v>Roçada de capim colonião</v>
          </cell>
          <cell r="E962" t="str">
            <v>ha</v>
          </cell>
          <cell r="F962">
            <v>1396.33</v>
          </cell>
        </row>
        <row r="963">
          <cell r="A963" t="str">
            <v>3 S 08 901 00</v>
          </cell>
          <cell r="B963" t="str">
            <v>Roçada mecanizada</v>
          </cell>
          <cell r="E963" t="str">
            <v>ha</v>
          </cell>
          <cell r="F963">
            <v>189.77</v>
          </cell>
        </row>
        <row r="964">
          <cell r="A964" t="str">
            <v>3 S 08 901 01</v>
          </cell>
          <cell r="B964" t="str">
            <v>Corte e limpeza de áreas gramadas</v>
          </cell>
          <cell r="E964" t="str">
            <v>m2</v>
          </cell>
          <cell r="F964">
            <v>0.06</v>
          </cell>
        </row>
        <row r="965">
          <cell r="A965" t="str">
            <v>3 S 08 910 00</v>
          </cell>
          <cell r="B965" t="str">
            <v>Capina manual</v>
          </cell>
          <cell r="E965" t="str">
            <v>m2</v>
          </cell>
          <cell r="F965">
            <v>0.23</v>
          </cell>
        </row>
        <row r="966">
          <cell r="A966" t="str">
            <v>3 S 09 001 00</v>
          </cell>
          <cell r="B966" t="str">
            <v>Transporte local c/ basc. 5m3 em rodov. não pav.</v>
          </cell>
          <cell r="E966" t="str">
            <v>tkm</v>
          </cell>
          <cell r="F966">
            <v>0.54</v>
          </cell>
        </row>
        <row r="967">
          <cell r="A967" t="str">
            <v>3 S 09 001 06</v>
          </cell>
          <cell r="B967" t="str">
            <v>Transporte local c/ basc. 10m3 em rodov. não pav.</v>
          </cell>
          <cell r="E967" t="str">
            <v>tkm</v>
          </cell>
          <cell r="F967">
            <v>0.55000000000000004</v>
          </cell>
        </row>
        <row r="968">
          <cell r="A968" t="str">
            <v>3 S 09 001 41</v>
          </cell>
          <cell r="B968" t="str">
            <v>Transp. local c/ carroceria 4t em rodov. não pav.</v>
          </cell>
          <cell r="E968" t="str">
            <v>tkm</v>
          </cell>
          <cell r="F968">
            <v>0.78</v>
          </cell>
        </row>
        <row r="969">
          <cell r="A969" t="str">
            <v>3 S 09 001 90</v>
          </cell>
          <cell r="B969" t="str">
            <v>Transporte comercial c/ carroc. rodov. não pav.</v>
          </cell>
          <cell r="E969" t="str">
            <v>tkm</v>
          </cell>
          <cell r="F969">
            <v>0.36</v>
          </cell>
        </row>
        <row r="970">
          <cell r="A970" t="str">
            <v>3 S 09 002 00</v>
          </cell>
          <cell r="B970" t="str">
            <v>Transporte local basc. 5m3 em rodov. pav.</v>
          </cell>
          <cell r="E970" t="str">
            <v>tkm</v>
          </cell>
          <cell r="F970">
            <v>0.43</v>
          </cell>
        </row>
        <row r="971">
          <cell r="A971" t="str">
            <v>3 S 09 002 03</v>
          </cell>
          <cell r="B971" t="str">
            <v>Transporte local de material para remendos</v>
          </cell>
          <cell r="E971" t="str">
            <v>tkm</v>
          </cell>
          <cell r="F971">
            <v>0.64</v>
          </cell>
        </row>
        <row r="972">
          <cell r="A972" t="str">
            <v>3 S 09 002 06</v>
          </cell>
          <cell r="B972" t="str">
            <v>Transporte local c/ basc. 10m3 em rodov. pav.</v>
          </cell>
          <cell r="E972" t="str">
            <v>tkm</v>
          </cell>
          <cell r="F972">
            <v>0.41</v>
          </cell>
        </row>
        <row r="973">
          <cell r="A973" t="str">
            <v>3 S 09 002 41</v>
          </cell>
          <cell r="B973" t="str">
            <v>Transp. local c/ carroceria 4t em rodov. pav.</v>
          </cell>
          <cell r="E973" t="str">
            <v>tkm</v>
          </cell>
          <cell r="F973">
            <v>0.6</v>
          </cell>
        </row>
        <row r="974">
          <cell r="A974" t="str">
            <v>3 S 09 002 90</v>
          </cell>
          <cell r="B974" t="str">
            <v>Transporte comercial c/ carroceria rodov. pav.</v>
          </cell>
          <cell r="E974" t="str">
            <v>tkm</v>
          </cell>
          <cell r="F974">
            <v>0.24</v>
          </cell>
        </row>
        <row r="975">
          <cell r="A975" t="str">
            <v>3 S 09 102 00</v>
          </cell>
          <cell r="B975" t="str">
            <v>Transporte local material betuminoso</v>
          </cell>
          <cell r="E975" t="str">
            <v>tkm</v>
          </cell>
          <cell r="F975">
            <v>1.03</v>
          </cell>
        </row>
        <row r="976">
          <cell r="A976" t="str">
            <v>3 S 09 201 70</v>
          </cell>
          <cell r="B976" t="str">
            <v>Transp. local água c/ cam. tanque rodov. não pav.</v>
          </cell>
          <cell r="E976" t="str">
            <v>tkm</v>
          </cell>
          <cell r="F976">
            <v>1.07</v>
          </cell>
        </row>
        <row r="977">
          <cell r="A977" t="str">
            <v>3 S 09 202 70</v>
          </cell>
          <cell r="B977" t="str">
            <v>Transp. local água c/ cam. tanque em rodov. pav.</v>
          </cell>
          <cell r="E977" t="str">
            <v>tkm</v>
          </cell>
          <cell r="F977">
            <v>0.84</v>
          </cell>
        </row>
        <row r="978">
          <cell r="B978" t="str">
            <v>Sinalização</v>
          </cell>
        </row>
        <row r="979">
          <cell r="A979" t="str">
            <v>4 S 03 300 01</v>
          </cell>
          <cell r="B979" t="str">
            <v>Confecção e lanç. de concreto magro em betoneira</v>
          </cell>
          <cell r="E979" t="str">
            <v>m3</v>
          </cell>
          <cell r="F979">
            <v>182.92</v>
          </cell>
        </row>
        <row r="980">
          <cell r="A980" t="str">
            <v>4 S 03 323 01</v>
          </cell>
          <cell r="B980" t="str">
            <v>Conc.estr.fck=22 MPa contr.raz.uso ger.conf.e lanç</v>
          </cell>
          <cell r="E980" t="str">
            <v>m3</v>
          </cell>
          <cell r="F980">
            <v>291.39</v>
          </cell>
        </row>
        <row r="981">
          <cell r="A981" t="str">
            <v>4 S 03 353 00</v>
          </cell>
          <cell r="B981" t="str">
            <v>Fornecimento, preparo colocação aço CA-50</v>
          </cell>
          <cell r="E981" t="str">
            <v>kg</v>
          </cell>
          <cell r="F981">
            <v>4.8</v>
          </cell>
        </row>
        <row r="982">
          <cell r="A982" t="str">
            <v>4 S 03 370 00</v>
          </cell>
          <cell r="B982" t="str">
            <v>Forma comum de madeira</v>
          </cell>
          <cell r="E982" t="str">
            <v>m2</v>
          </cell>
          <cell r="F982">
            <v>30.84</v>
          </cell>
        </row>
        <row r="983">
          <cell r="A983" t="str">
            <v>4 S 06 000 01</v>
          </cell>
          <cell r="B983" t="str">
            <v>Defensa maleável simples (forn./ impl.)</v>
          </cell>
          <cell r="E983" t="str">
            <v>m</v>
          </cell>
          <cell r="F983">
            <v>183.82</v>
          </cell>
        </row>
        <row r="984">
          <cell r="A984" t="str">
            <v>4 S 06 000 02</v>
          </cell>
          <cell r="B984" t="str">
            <v>Ancoragem de defensa maleável simples (forn/ impl)</v>
          </cell>
          <cell r="E984" t="str">
            <v>m</v>
          </cell>
          <cell r="F984">
            <v>201.4</v>
          </cell>
        </row>
        <row r="985">
          <cell r="A985" t="str">
            <v>4 S 06 000 11</v>
          </cell>
          <cell r="B985" t="str">
            <v>Defensa maleável dupla (forn./ impl.)</v>
          </cell>
          <cell r="E985" t="str">
            <v>m</v>
          </cell>
          <cell r="F985">
            <v>228.84</v>
          </cell>
        </row>
        <row r="986">
          <cell r="A986" t="str">
            <v>4 S 06 000 12</v>
          </cell>
          <cell r="B986" t="str">
            <v>Ancoragem de defensa maleável dupla (forn./ impl.)</v>
          </cell>
          <cell r="E986" t="str">
            <v>m</v>
          </cell>
          <cell r="F986">
            <v>249.65</v>
          </cell>
        </row>
        <row r="987">
          <cell r="A987" t="str">
            <v>4 S 06 010 01</v>
          </cell>
          <cell r="B987" t="str">
            <v>Defensa semi-maleável simples (forn./ impl.)</v>
          </cell>
          <cell r="E987" t="str">
            <v>m</v>
          </cell>
          <cell r="F987">
            <v>127.24</v>
          </cell>
        </row>
        <row r="988">
          <cell r="A988" t="str">
            <v>4 S 06 010 02</v>
          </cell>
          <cell r="B988" t="str">
            <v>Ancoragem defensa semi-maleável simples (forn/imp)</v>
          </cell>
          <cell r="E988" t="str">
            <v>m</v>
          </cell>
          <cell r="F988">
            <v>139.97</v>
          </cell>
        </row>
        <row r="989">
          <cell r="A989" t="str">
            <v>4 S 06 010 11</v>
          </cell>
          <cell r="B989" t="str">
            <v>Defensa semi-maleável dupla (forn./ impl.)</v>
          </cell>
          <cell r="E989" t="str">
            <v>m</v>
          </cell>
          <cell r="F989">
            <v>217.45</v>
          </cell>
        </row>
        <row r="990">
          <cell r="A990" t="str">
            <v>4 S 06 010 12</v>
          </cell>
          <cell r="B990" t="str">
            <v>Ancoragem defensa semi-maleável dupla (forn/ impl)</v>
          </cell>
          <cell r="E990" t="str">
            <v>m</v>
          </cell>
          <cell r="F990">
            <v>237.78</v>
          </cell>
        </row>
        <row r="991">
          <cell r="A991" t="str">
            <v>4 S 06 030 11</v>
          </cell>
          <cell r="B991" t="str">
            <v>Barreira de segurança dupla DNER PRO 176/86</v>
          </cell>
          <cell r="E991" t="str">
            <v>m</v>
          </cell>
          <cell r="F991">
            <v>201.42</v>
          </cell>
        </row>
        <row r="992">
          <cell r="A992" t="str">
            <v>4 S 06 100 11</v>
          </cell>
          <cell r="B992" t="str">
            <v>Pintura de faixa - tinta durabilidade - 1 ano</v>
          </cell>
          <cell r="E992" t="str">
            <v>m2</v>
          </cell>
          <cell r="F992">
            <v>6.87</v>
          </cell>
        </row>
        <row r="993">
          <cell r="A993" t="str">
            <v>4 S 06 100 12</v>
          </cell>
          <cell r="B993" t="str">
            <v>Pint. setas e zebrado - tinta durabilidade - 1 ano</v>
          </cell>
          <cell r="E993" t="str">
            <v>m2</v>
          </cell>
          <cell r="F993">
            <v>10.66</v>
          </cell>
        </row>
        <row r="994">
          <cell r="A994" t="str">
            <v>4 S 06 100 21</v>
          </cell>
          <cell r="B994" t="str">
            <v>Pintura faixa - tinta durabilidade - 2 anos</v>
          </cell>
          <cell r="E994" t="str">
            <v>m2</v>
          </cell>
          <cell r="F994">
            <v>9.9499999999999993</v>
          </cell>
        </row>
        <row r="995">
          <cell r="A995" t="str">
            <v>4 S 06 100 22</v>
          </cell>
          <cell r="B995" t="str">
            <v>Pintura setas e zebrado - 2 anos</v>
          </cell>
          <cell r="E995" t="str">
            <v>m2</v>
          </cell>
          <cell r="F995">
            <v>13.56</v>
          </cell>
        </row>
        <row r="996">
          <cell r="A996" t="str">
            <v>4 S 06 110 01</v>
          </cell>
          <cell r="B996" t="str">
            <v>Pintura faixa c/termoplástico-3 anos (p/ aspersão)</v>
          </cell>
          <cell r="E996" t="str">
            <v>m2</v>
          </cell>
          <cell r="F996">
            <v>27.8</v>
          </cell>
        </row>
        <row r="997">
          <cell r="A997" t="str">
            <v>4 S 06 110 02</v>
          </cell>
          <cell r="B997" t="str">
            <v>Pintura setas e zebrado term.-3 anos (p/ aspersão)</v>
          </cell>
          <cell r="E997" t="str">
            <v>m2</v>
          </cell>
          <cell r="F997">
            <v>34.42</v>
          </cell>
        </row>
        <row r="998">
          <cell r="A998" t="str">
            <v>4 S 06 110 03</v>
          </cell>
          <cell r="B998" t="str">
            <v>Pintura setas e zebrado term.-5 anos (p/ extrusão)</v>
          </cell>
          <cell r="E998" t="str">
            <v>m2</v>
          </cell>
          <cell r="F998">
            <v>39.03</v>
          </cell>
        </row>
        <row r="999">
          <cell r="A999" t="str">
            <v>4 S 06 120 01</v>
          </cell>
          <cell r="B999" t="str">
            <v>Forn. e colocação de tacha reflet. monodirecional</v>
          </cell>
          <cell r="E999" t="str">
            <v>und</v>
          </cell>
          <cell r="F999">
            <v>8.3000000000000007</v>
          </cell>
        </row>
        <row r="1000">
          <cell r="A1000" t="str">
            <v>4 S 06 120 11</v>
          </cell>
          <cell r="B1000" t="str">
            <v>Forn. e colocação de tachão reflet. monodirecional</v>
          </cell>
          <cell r="E1000" t="str">
            <v>und</v>
          </cell>
          <cell r="F1000">
            <v>23.2</v>
          </cell>
        </row>
        <row r="1001">
          <cell r="A1001" t="str">
            <v>4 S 06 121 01</v>
          </cell>
          <cell r="B1001" t="str">
            <v>Forn. e colocação de tacha reflet. bidirecional</v>
          </cell>
          <cell r="E1001" t="str">
            <v>und</v>
          </cell>
          <cell r="F1001">
            <v>8.9600000000000009</v>
          </cell>
        </row>
        <row r="1002">
          <cell r="A1002" t="str">
            <v>4 S 06 121 11</v>
          </cell>
          <cell r="B1002" t="str">
            <v>Forn. e colocação de tachão reflet. bidirecional</v>
          </cell>
          <cell r="E1002" t="str">
            <v>und</v>
          </cell>
          <cell r="F1002">
            <v>24.53</v>
          </cell>
        </row>
        <row r="1003">
          <cell r="A1003" t="str">
            <v>4 S 06 200 01</v>
          </cell>
          <cell r="B1003" t="str">
            <v>Forn. e implantação placa sinaliz. semi-refletiva</v>
          </cell>
          <cell r="E1003" t="str">
            <v>m2</v>
          </cell>
          <cell r="F1003">
            <v>186.91</v>
          </cell>
        </row>
        <row r="1004">
          <cell r="A1004" t="str">
            <v>4 S 06 200 02</v>
          </cell>
          <cell r="B1004" t="str">
            <v>Forn. e implantação placa sinaliz. tot.refletiva</v>
          </cell>
          <cell r="E1004" t="str">
            <v>m2</v>
          </cell>
          <cell r="F1004">
            <v>246.95</v>
          </cell>
        </row>
        <row r="1005">
          <cell r="A1005" t="str">
            <v>4 S 06 200 91</v>
          </cell>
          <cell r="B1005" t="str">
            <v>Remoção de placa de sinalização</v>
          </cell>
          <cell r="E1005" t="str">
            <v>m2</v>
          </cell>
          <cell r="F1005">
            <v>11.76</v>
          </cell>
        </row>
        <row r="1006">
          <cell r="A1006" t="str">
            <v>4 S 06 200 92</v>
          </cell>
          <cell r="B1006" t="str">
            <v>Recuperação de chapa p/placa de sinalização</v>
          </cell>
          <cell r="E1006" t="str">
            <v>m2</v>
          </cell>
          <cell r="F1006">
            <v>18.73</v>
          </cell>
        </row>
        <row r="1007">
          <cell r="A1007" t="str">
            <v>4 S 06 202 01</v>
          </cell>
          <cell r="B1007" t="str">
            <v>Confecção de placa sinalização semi-refletiva</v>
          </cell>
          <cell r="E1007" t="str">
            <v>m2</v>
          </cell>
          <cell r="F1007">
            <v>147.65</v>
          </cell>
        </row>
        <row r="1008">
          <cell r="A1008" t="str">
            <v>4 S 06 202 11</v>
          </cell>
          <cell r="B1008" t="str">
            <v>Confecção placa sinalização tot.refletiva</v>
          </cell>
          <cell r="E1008" t="str">
            <v>m2</v>
          </cell>
          <cell r="F1008">
            <v>207.69</v>
          </cell>
        </row>
        <row r="1009">
          <cell r="A1009" t="str">
            <v>4 S 06 202 21</v>
          </cell>
          <cell r="B1009" t="str">
            <v>Conf.placa sinal.semi-refletiva chapa recuperada</v>
          </cell>
          <cell r="E1009" t="str">
            <v>m2</v>
          </cell>
          <cell r="F1009">
            <v>67.849999999999994</v>
          </cell>
        </row>
        <row r="1010">
          <cell r="A1010" t="str">
            <v>4 S 06 202 31</v>
          </cell>
          <cell r="B1010" t="str">
            <v>Conf.placa sinal.tot.refletiva - chapa recuperada</v>
          </cell>
          <cell r="E1010" t="str">
            <v>m2</v>
          </cell>
          <cell r="F1010">
            <v>125.99</v>
          </cell>
        </row>
        <row r="1011">
          <cell r="A1011" t="str">
            <v>4 S 06 203 01</v>
          </cell>
          <cell r="B1011" t="str">
            <v>Confecção suporte e travessa p/placa sinaliz.</v>
          </cell>
          <cell r="E1011" t="str">
            <v>und</v>
          </cell>
          <cell r="F1011">
            <v>24.73</v>
          </cell>
        </row>
        <row r="1012">
          <cell r="A1012" t="str">
            <v>4 S 06 230 01</v>
          </cell>
          <cell r="B1012" t="str">
            <v>Forn. e implantação de balizador de concreto</v>
          </cell>
          <cell r="E1012" t="str">
            <v>und</v>
          </cell>
          <cell r="F1012">
            <v>17.399999999999999</v>
          </cell>
        </row>
        <row r="1013">
          <cell r="A1013" t="str">
            <v>4 S 09 002 00</v>
          </cell>
          <cell r="B1013" t="str">
            <v>Transporte local c/ basc. 5 m3 rodov. pav.</v>
          </cell>
          <cell r="E1013" t="str">
            <v>tkm</v>
          </cell>
          <cell r="F1013">
            <v>0.43</v>
          </cell>
        </row>
        <row r="1014">
          <cell r="A1014" t="str">
            <v>4 S 09 002 41</v>
          </cell>
          <cell r="B1014" t="str">
            <v>Transporte local c/ carroceria 4t rodov. pav.</v>
          </cell>
          <cell r="E1014" t="str">
            <v>tkm</v>
          </cell>
          <cell r="F1014">
            <v>0.6</v>
          </cell>
        </row>
        <row r="1015">
          <cell r="A1015" t="str">
            <v>4 S 09 202 70</v>
          </cell>
          <cell r="B1015" t="str">
            <v>Transp. local de água c/ cam. tanque rodov. pav.</v>
          </cell>
          <cell r="E1015" t="str">
            <v>tkm</v>
          </cell>
          <cell r="F1015">
            <v>0.84</v>
          </cell>
        </row>
        <row r="1016">
          <cell r="B1016" t="str">
            <v>Restauração</v>
          </cell>
        </row>
        <row r="1017">
          <cell r="A1017" t="str">
            <v>5 S 01 000 00</v>
          </cell>
          <cell r="B1017" t="str">
            <v>Desm. dest. e limp. áreas c/ arv. diam. até 0,15m</v>
          </cell>
          <cell r="E1017" t="str">
            <v>m2</v>
          </cell>
          <cell r="F1017">
            <v>0.24</v>
          </cell>
        </row>
        <row r="1018">
          <cell r="A1018" t="str">
            <v>5 S 01 010 00</v>
          </cell>
          <cell r="B1018" t="str">
            <v>Destocamento de árvores c/ diâm. 0,15 a 030m</v>
          </cell>
          <cell r="E1018" t="str">
            <v>und</v>
          </cell>
          <cell r="F1018">
            <v>21.1</v>
          </cell>
        </row>
        <row r="1019">
          <cell r="A1019" t="str">
            <v>5 S 01 011 00</v>
          </cell>
          <cell r="B1019" t="str">
            <v>Destocamento de árvores c/ diâm. &gt; 0,30m</v>
          </cell>
          <cell r="E1019" t="str">
            <v>und</v>
          </cell>
          <cell r="F1019">
            <v>52.76</v>
          </cell>
        </row>
        <row r="1020">
          <cell r="A1020" t="str">
            <v>5 S 01 100 01</v>
          </cell>
          <cell r="B1020" t="str">
            <v>Esc. carga transp. mat 1a cat DMT 50m</v>
          </cell>
          <cell r="E1020" t="str">
            <v>m3</v>
          </cell>
          <cell r="F1020">
            <v>1.24</v>
          </cell>
        </row>
        <row r="1021">
          <cell r="A1021" t="str">
            <v>5 S 01 100 09</v>
          </cell>
          <cell r="B1021" t="str">
            <v>Esc. carga tr. mat 1a c. DMT 50 a 200m c/carreg</v>
          </cell>
          <cell r="E1021" t="str">
            <v>m3</v>
          </cell>
          <cell r="F1021">
            <v>4</v>
          </cell>
        </row>
        <row r="1022">
          <cell r="A1022" t="str">
            <v>5 S 01 100 10</v>
          </cell>
          <cell r="B1022" t="str">
            <v>Esc. carga tr. mat 1a c. DMT 200 a 400m c/carreg</v>
          </cell>
          <cell r="E1022" t="str">
            <v>m3</v>
          </cell>
          <cell r="F1022">
            <v>4.33</v>
          </cell>
        </row>
        <row r="1023">
          <cell r="A1023" t="str">
            <v>5 S 01 100 11</v>
          </cell>
          <cell r="B1023" t="str">
            <v>Esc. carga tr. mat 1a c. DMT 400 a 600m c/carreg</v>
          </cell>
          <cell r="E1023" t="str">
            <v>m3</v>
          </cell>
          <cell r="F1023">
            <v>4.59</v>
          </cell>
        </row>
        <row r="1024">
          <cell r="A1024" t="str">
            <v>5 S 01 100 12</v>
          </cell>
          <cell r="B1024" t="str">
            <v>Esc. carga tr. mat 1a c. DMT 600 a 800m c/carreg</v>
          </cell>
          <cell r="E1024" t="str">
            <v>m3</v>
          </cell>
          <cell r="F1024">
            <v>4.92</v>
          </cell>
        </row>
        <row r="1025">
          <cell r="A1025" t="str">
            <v>5 S 01 100 13</v>
          </cell>
          <cell r="B1025" t="str">
            <v>Esc. carga tr. mat 1a c. DMT 800 a 1000m c/carreg</v>
          </cell>
          <cell r="E1025" t="str">
            <v>m3</v>
          </cell>
          <cell r="F1025">
            <v>5.18</v>
          </cell>
        </row>
        <row r="1026">
          <cell r="A1026" t="str">
            <v>5 S 01 100 14</v>
          </cell>
          <cell r="B1026" t="str">
            <v>Esc. carga tr. mat 1a c. DMT 1000 a 1200m c/carreg</v>
          </cell>
          <cell r="E1026" t="str">
            <v>m3</v>
          </cell>
          <cell r="F1026">
            <v>5.49</v>
          </cell>
        </row>
        <row r="1027">
          <cell r="A1027" t="str">
            <v>5 S 01 100 15</v>
          </cell>
          <cell r="B1027" t="str">
            <v>Esc. carga tr. mat 1a c. DMT 1200 a 1400m c/carreg</v>
          </cell>
          <cell r="E1027" t="str">
            <v>m3</v>
          </cell>
          <cell r="F1027">
            <v>5.69</v>
          </cell>
        </row>
        <row r="1028">
          <cell r="A1028" t="str">
            <v>5 S 01 100 16</v>
          </cell>
          <cell r="B1028" t="str">
            <v>Esc. carga tr. mat 1a c. DMT 1400 a 1600m c/carreg</v>
          </cell>
          <cell r="E1028" t="str">
            <v>m3</v>
          </cell>
          <cell r="F1028">
            <v>5.84</v>
          </cell>
        </row>
        <row r="1029">
          <cell r="A1029" t="str">
            <v>5 S 01 100 17</v>
          </cell>
          <cell r="B1029" t="str">
            <v>Esc. carga tr. mat 1a c. DMT 1600 a 1800m c/carreg</v>
          </cell>
          <cell r="E1029" t="str">
            <v>m3</v>
          </cell>
          <cell r="F1029">
            <v>6.09</v>
          </cell>
        </row>
        <row r="1030">
          <cell r="A1030" t="str">
            <v>5 S 01 100 18</v>
          </cell>
          <cell r="B1030" t="str">
            <v>Esc. carga tr. mat 1a c. DMT 1800 a 2000m c/carreg</v>
          </cell>
          <cell r="E1030" t="str">
            <v>m3</v>
          </cell>
          <cell r="F1030">
            <v>6.33</v>
          </cell>
        </row>
        <row r="1031">
          <cell r="A1031" t="str">
            <v>5 S 01 100 19</v>
          </cell>
          <cell r="B1031" t="str">
            <v>Esc. carga tr. mat 1a c. DMT 2000 a 3000m c/carreg</v>
          </cell>
          <cell r="E1031" t="str">
            <v>m3</v>
          </cell>
          <cell r="F1031">
            <v>7.19</v>
          </cell>
        </row>
        <row r="1032">
          <cell r="A1032" t="str">
            <v>5 S 01 100 20</v>
          </cell>
          <cell r="B1032" t="str">
            <v>Esc. carga tr. mat 1a c. DMT 3000 a 5000m c/carreg</v>
          </cell>
          <cell r="E1032" t="str">
            <v>m3</v>
          </cell>
          <cell r="F1032">
            <v>9.48</v>
          </cell>
        </row>
        <row r="1033">
          <cell r="A1033" t="str">
            <v>5 S 01 100 22</v>
          </cell>
          <cell r="B1033" t="str">
            <v>Esc. carga transp. mat 1a cat DMT 50 a 200m c/e</v>
          </cell>
          <cell r="E1033" t="str">
            <v>m3</v>
          </cell>
          <cell r="F1033">
            <v>3.89</v>
          </cell>
        </row>
        <row r="1034">
          <cell r="A1034" t="str">
            <v>5 S 01 100 23</v>
          </cell>
          <cell r="B1034" t="str">
            <v>Esc. carga transp. mat 1a cat DMT 200 a 400m c/e</v>
          </cell>
          <cell r="E1034" t="str">
            <v>m3</v>
          </cell>
          <cell r="F1034">
            <v>4.28</v>
          </cell>
        </row>
        <row r="1035">
          <cell r="A1035" t="str">
            <v>5 S 01 100 24</v>
          </cell>
          <cell r="B1035" t="str">
            <v>Esc. carga transp. mat 1a cat DMT 400 a 600m c/e</v>
          </cell>
          <cell r="E1035" t="str">
            <v>m3</v>
          </cell>
          <cell r="F1035">
            <v>4.5199999999999996</v>
          </cell>
        </row>
        <row r="1036">
          <cell r="A1036" t="str">
            <v>5 S 01 100 25</v>
          </cell>
          <cell r="B1036" t="str">
            <v>Esc. carga transp. mat 1a cat DMT 600 a 800m c/e</v>
          </cell>
          <cell r="E1036" t="str">
            <v>m3</v>
          </cell>
          <cell r="F1036">
            <v>4.82</v>
          </cell>
        </row>
        <row r="1037">
          <cell r="A1037" t="str">
            <v>5 S 01 100 26</v>
          </cell>
          <cell r="B1037" t="str">
            <v>Esc. carga transp. mat 1a cat DMT 800 a 1000m c/e</v>
          </cell>
          <cell r="E1037" t="str">
            <v>m3</v>
          </cell>
          <cell r="F1037">
            <v>5.13</v>
          </cell>
        </row>
        <row r="1038">
          <cell r="A1038" t="str">
            <v>5 S 01 100 27</v>
          </cell>
          <cell r="B1038" t="str">
            <v>Esc. carga transp. mat 1a cat DMT 1000 a 1200m c/e</v>
          </cell>
          <cell r="E1038" t="str">
            <v>m3</v>
          </cell>
          <cell r="F1038">
            <v>5.39</v>
          </cell>
        </row>
        <row r="1039">
          <cell r="A1039" t="str">
            <v>5 S 01 100 28</v>
          </cell>
          <cell r="B1039" t="str">
            <v>Esc. carga transp. mat 1a cat DMT 1200 a 1400m c/e</v>
          </cell>
          <cell r="E1039" t="str">
            <v>m3</v>
          </cell>
          <cell r="F1039">
            <v>5.6</v>
          </cell>
        </row>
        <row r="1040">
          <cell r="A1040" t="str">
            <v>5 S 01 100 29</v>
          </cell>
          <cell r="B1040" t="str">
            <v>Esc. carga transp. mat 1a cat DMT 1400 a 1600m c/e</v>
          </cell>
          <cell r="E1040" t="str">
            <v>m3</v>
          </cell>
          <cell r="F1040">
            <v>5.87</v>
          </cell>
        </row>
        <row r="1041">
          <cell r="A1041" t="str">
            <v>5 S 01 100 30</v>
          </cell>
          <cell r="B1041" t="str">
            <v>Esc. carga transp .mat 1a cat DMT 1600 a 1800m c/e</v>
          </cell>
          <cell r="E1041" t="str">
            <v>m3</v>
          </cell>
          <cell r="F1041">
            <v>6.04</v>
          </cell>
        </row>
        <row r="1042">
          <cell r="A1042" t="str">
            <v>5 S 01 100 31</v>
          </cell>
          <cell r="B1042" t="str">
            <v>Esc. carga transp. mat 1a cat DMT 1800 a 2000m c/e</v>
          </cell>
          <cell r="E1042" t="str">
            <v>m3</v>
          </cell>
          <cell r="F1042">
            <v>6.25</v>
          </cell>
        </row>
        <row r="1043">
          <cell r="A1043" t="str">
            <v>5 S 01 100 32</v>
          </cell>
          <cell r="B1043" t="str">
            <v>Esc. carga transp. mat 1a cat DMT 2000 a 3000m c/e</v>
          </cell>
          <cell r="E1043" t="str">
            <v>m3</v>
          </cell>
          <cell r="F1043">
            <v>7.1</v>
          </cell>
        </row>
        <row r="1044">
          <cell r="A1044" t="str">
            <v>5 S 01 100 33</v>
          </cell>
          <cell r="B1044" t="str">
            <v>Esc. carga transp. mat 1a cat DMT 3000 a 5000m c/e</v>
          </cell>
          <cell r="E1044" t="str">
            <v>m3</v>
          </cell>
          <cell r="F1044">
            <v>9.44</v>
          </cell>
        </row>
        <row r="1045">
          <cell r="A1045" t="str">
            <v>5 S 01 101 01</v>
          </cell>
          <cell r="B1045" t="str">
            <v>Esc. carga transp. mat 2a cat DMT 50m</v>
          </cell>
          <cell r="E1045" t="str">
            <v>m3</v>
          </cell>
          <cell r="F1045">
            <v>2.16</v>
          </cell>
        </row>
        <row r="1046">
          <cell r="A1046" t="str">
            <v>5 S 01 101 09</v>
          </cell>
          <cell r="B1046" t="str">
            <v>Esc. carga tr. mat 2a c. DMT 50 a 200m c/carreg</v>
          </cell>
          <cell r="E1046" t="str">
            <v>m3</v>
          </cell>
          <cell r="F1046">
            <v>6.39</v>
          </cell>
        </row>
        <row r="1047">
          <cell r="A1047" t="str">
            <v>5 S 01 101 10</v>
          </cell>
          <cell r="B1047" t="str">
            <v>Esc. carga tr. mat 2a c. DMT 200 a 400m c/carreg</v>
          </cell>
          <cell r="E1047" t="str">
            <v>m3</v>
          </cell>
          <cell r="F1047">
            <v>6.89</v>
          </cell>
        </row>
        <row r="1048">
          <cell r="A1048" t="str">
            <v>5 S 01 101 11</v>
          </cell>
          <cell r="B1048" t="str">
            <v>Esc. carga tr. mat 2a c. DMT 400 a 600m c/carreg</v>
          </cell>
          <cell r="E1048" t="str">
            <v>m3</v>
          </cell>
          <cell r="F1048">
            <v>7.17</v>
          </cell>
        </row>
        <row r="1049">
          <cell r="A1049" t="str">
            <v>5 S 01 101 12</v>
          </cell>
          <cell r="B1049" t="str">
            <v>Esc. carga tr. mat 2a c. DMT 600 a 800m c/carreg</v>
          </cell>
          <cell r="E1049" t="str">
            <v>m3</v>
          </cell>
          <cell r="F1049">
            <v>7.62</v>
          </cell>
        </row>
        <row r="1050">
          <cell r="A1050" t="str">
            <v>5 S 01 101 13</v>
          </cell>
          <cell r="B1050" t="str">
            <v>Esc. carga tr. mat 2a c. DMT 800 a 1000m c/carreg</v>
          </cell>
          <cell r="E1050" t="str">
            <v>m3</v>
          </cell>
          <cell r="F1050">
            <v>7.93</v>
          </cell>
        </row>
        <row r="1051">
          <cell r="A1051" t="str">
            <v>5 S 01 101 14</v>
          </cell>
          <cell r="B1051" t="str">
            <v>Esc. carga tr. mat 2a c. DMT 1000 a 1200m c/carreg</v>
          </cell>
          <cell r="E1051" t="str">
            <v>m3</v>
          </cell>
          <cell r="F1051">
            <v>8.1300000000000008</v>
          </cell>
        </row>
        <row r="1052">
          <cell r="A1052" t="str">
            <v>5 S 01 101 15</v>
          </cell>
          <cell r="B1052" t="str">
            <v>Esc. carga tr. mat 2a c. DMT 1200 a 1400m c/carreg</v>
          </cell>
          <cell r="E1052" t="str">
            <v>m3</v>
          </cell>
          <cell r="F1052">
            <v>8.4499999999999993</v>
          </cell>
        </row>
        <row r="1053">
          <cell r="A1053" t="str">
            <v>5 S 01 101 16</v>
          </cell>
          <cell r="B1053" t="str">
            <v>Esc. carga tr. mat 2a c. DMT 1400 a 1600m c/carreg</v>
          </cell>
          <cell r="E1053" t="str">
            <v>m3</v>
          </cell>
          <cell r="F1053">
            <v>8.7100000000000009</v>
          </cell>
        </row>
        <row r="1054">
          <cell r="A1054" t="str">
            <v>5 S 01 101 17</v>
          </cell>
          <cell r="B1054" t="str">
            <v>Esc. carga tr. mat 2a c. DMT 1600 a 1800m c/carreg</v>
          </cell>
          <cell r="E1054" t="str">
            <v>m3</v>
          </cell>
          <cell r="F1054">
            <v>8.86</v>
          </cell>
        </row>
        <row r="1055">
          <cell r="A1055" t="str">
            <v>5 S 01 101 18</v>
          </cell>
          <cell r="B1055" t="str">
            <v>Esc. carga tr. mat 2a c. DMT 1800 a 2000m c/carreg</v>
          </cell>
          <cell r="E1055" t="str">
            <v>m3</v>
          </cell>
          <cell r="F1055">
            <v>9.25</v>
          </cell>
        </row>
        <row r="1056">
          <cell r="A1056" t="str">
            <v>5 S 01 101 19</v>
          </cell>
          <cell r="B1056" t="str">
            <v>Esc. carga tr. mat 2a c. DMT 2000 a 3000m c/carreg</v>
          </cell>
          <cell r="E1056" t="str">
            <v>m3</v>
          </cell>
          <cell r="F1056">
            <v>10.220000000000001</v>
          </cell>
        </row>
        <row r="1057">
          <cell r="A1057" t="str">
            <v>5 S 01 101 20</v>
          </cell>
          <cell r="B1057" t="str">
            <v>Esc. carga tr. mat 2a c. DMT 3000 a 5000m c/carreg</v>
          </cell>
          <cell r="E1057" t="str">
            <v>m3</v>
          </cell>
          <cell r="F1057">
            <v>12.81</v>
          </cell>
        </row>
        <row r="1058">
          <cell r="A1058" t="str">
            <v>5 S 01 101 22</v>
          </cell>
          <cell r="B1058" t="str">
            <v>Esc. carga transp. mat 2a cat DMT 50 a 200m c/e</v>
          </cell>
          <cell r="E1058" t="str">
            <v>m3</v>
          </cell>
          <cell r="F1058">
            <v>5.46</v>
          </cell>
        </row>
        <row r="1059">
          <cell r="A1059" t="str">
            <v>5 S 01 101 23</v>
          </cell>
          <cell r="B1059" t="str">
            <v>Esc. carga transp. mat 2a cat DMT 200 a 400m c/e</v>
          </cell>
          <cell r="E1059" t="str">
            <v>m3</v>
          </cell>
          <cell r="F1059">
            <v>5.83</v>
          </cell>
        </row>
        <row r="1060">
          <cell r="A1060" t="str">
            <v>5 S 01 101 24</v>
          </cell>
          <cell r="B1060" t="str">
            <v>Esc. carga transp. mat 2a cat DMT 400 a 600m c/e</v>
          </cell>
          <cell r="E1060" t="str">
            <v>m3</v>
          </cell>
          <cell r="F1060">
            <v>6.26</v>
          </cell>
        </row>
        <row r="1061">
          <cell r="A1061" t="str">
            <v>5 S 01 101 25</v>
          </cell>
          <cell r="B1061" t="str">
            <v>Esc. carga transp. mat 2a cat DMT 600 a 800m c/e</v>
          </cell>
          <cell r="E1061" t="str">
            <v>m3</v>
          </cell>
          <cell r="F1061">
            <v>6.63</v>
          </cell>
        </row>
        <row r="1062">
          <cell r="A1062" t="str">
            <v>5 S 01 101 26</v>
          </cell>
          <cell r="B1062" t="str">
            <v>Esc. carga transp. mat 2a cat DMT 800 a 1000m c/e</v>
          </cell>
          <cell r="E1062" t="str">
            <v>m3</v>
          </cell>
          <cell r="F1062">
            <v>6.91</v>
          </cell>
        </row>
        <row r="1063">
          <cell r="A1063" t="str">
            <v>5 S 01 101 27</v>
          </cell>
          <cell r="B1063" t="str">
            <v>Esc. carga transp. mat 2a cat DMT 1000 a 1200m c/e</v>
          </cell>
          <cell r="E1063" t="str">
            <v>m3</v>
          </cell>
          <cell r="F1063">
            <v>7.24</v>
          </cell>
        </row>
        <row r="1064">
          <cell r="A1064" t="str">
            <v>5 S 01 101 28</v>
          </cell>
          <cell r="B1064" t="str">
            <v>Esc. carga transp. mat 2a cat DMT 1200 a 1400m c/e</v>
          </cell>
          <cell r="E1064" t="str">
            <v>m3</v>
          </cell>
          <cell r="F1064">
            <v>7.64</v>
          </cell>
        </row>
        <row r="1065">
          <cell r="A1065" t="str">
            <v>5 S 01 101 29</v>
          </cell>
          <cell r="B1065" t="str">
            <v>Esc. carga transp. mat 2a cat DMT 1400 a 1600m c/e</v>
          </cell>
          <cell r="E1065" t="str">
            <v>m3</v>
          </cell>
          <cell r="F1065">
            <v>7.85</v>
          </cell>
        </row>
        <row r="1066">
          <cell r="A1066" t="str">
            <v>5 S 01 101 30</v>
          </cell>
          <cell r="B1066" t="str">
            <v>Esc. carga transp. mat 2a cat DMT 1600 a 1800m c/e</v>
          </cell>
          <cell r="E1066" t="str">
            <v>m3</v>
          </cell>
          <cell r="F1066">
            <v>8.01</v>
          </cell>
        </row>
        <row r="1067">
          <cell r="A1067" t="str">
            <v>5 S 01 101 31</v>
          </cell>
          <cell r="B1067" t="str">
            <v>Esc. carga transp. mat 2a cat DMT 1800 a 2000m c/e</v>
          </cell>
          <cell r="E1067" t="str">
            <v>m3</v>
          </cell>
          <cell r="F1067">
            <v>8.36</v>
          </cell>
        </row>
        <row r="1068">
          <cell r="A1068" t="str">
            <v>5 S 01 101 32</v>
          </cell>
          <cell r="B1068" t="str">
            <v>Esc. carga transp. mat 2a cat DMT 2000 a 3000m c/e</v>
          </cell>
          <cell r="E1068" t="str">
            <v>m3</v>
          </cell>
          <cell r="F1068">
            <v>9.41</v>
          </cell>
        </row>
        <row r="1069">
          <cell r="A1069" t="str">
            <v>5 S 01 101 33</v>
          </cell>
          <cell r="B1069" t="str">
            <v>Esc. carga transp. mat 2a cat DMT 3000 a 5000m c/e</v>
          </cell>
          <cell r="E1069" t="str">
            <v>m3</v>
          </cell>
          <cell r="F1069">
            <v>12</v>
          </cell>
        </row>
        <row r="1070">
          <cell r="A1070" t="str">
            <v>5 S 01 102 01</v>
          </cell>
          <cell r="B1070" t="str">
            <v>Esc. carga transp. mat 3a cat DMT até 50m</v>
          </cell>
          <cell r="E1070" t="str">
            <v>m3</v>
          </cell>
          <cell r="F1070">
            <v>19.3</v>
          </cell>
        </row>
        <row r="1071">
          <cell r="A1071" t="str">
            <v>5 S 01 102 02</v>
          </cell>
          <cell r="B1071" t="str">
            <v>Esc. carga transp. mat 3a cat DMT 50 a 200m</v>
          </cell>
          <cell r="E1071" t="str">
            <v>m3</v>
          </cell>
          <cell r="F1071">
            <v>21.71</v>
          </cell>
        </row>
        <row r="1072">
          <cell r="A1072" t="str">
            <v>5 S 01 102 03</v>
          </cell>
          <cell r="B1072" t="str">
            <v>Esc. carga transp. mat 3a cat DMT 200 a 400m</v>
          </cell>
          <cell r="E1072" t="str">
            <v>m3</v>
          </cell>
          <cell r="F1072">
            <v>22.35</v>
          </cell>
        </row>
        <row r="1073">
          <cell r="A1073" t="str">
            <v>5 S 01 102 04</v>
          </cell>
          <cell r="B1073" t="str">
            <v>Esc. carga transp. mat 3a cat DMT 400 a 600m</v>
          </cell>
          <cell r="E1073" t="str">
            <v>m3</v>
          </cell>
          <cell r="F1073">
            <v>23.12</v>
          </cell>
        </row>
        <row r="1074">
          <cell r="A1074" t="str">
            <v>5 S 01 102 05</v>
          </cell>
          <cell r="B1074" t="str">
            <v>Esc. carga transp. mat 3a cat DMT 600 a 800m</v>
          </cell>
          <cell r="E1074" t="str">
            <v>m3</v>
          </cell>
          <cell r="F1074">
            <v>23.81</v>
          </cell>
        </row>
        <row r="1075">
          <cell r="A1075" t="str">
            <v>5 S 01 102 06</v>
          </cell>
          <cell r="B1075" t="str">
            <v>Esc. carga transp. mat 3a cat DMT 800 a 1000m</v>
          </cell>
          <cell r="E1075" t="str">
            <v>m3</v>
          </cell>
          <cell r="F1075">
            <v>24.25</v>
          </cell>
        </row>
        <row r="1076">
          <cell r="A1076" t="str">
            <v>5 S 01 102 07</v>
          </cell>
          <cell r="B1076" t="str">
            <v>Esc. carga transp. mat 3a cat DMT 1000 a 1200m</v>
          </cell>
          <cell r="E1076" t="str">
            <v>m3</v>
          </cell>
          <cell r="F1076">
            <v>24.68</v>
          </cell>
        </row>
        <row r="1077">
          <cell r="A1077" t="str">
            <v>5 S 01 510 00</v>
          </cell>
          <cell r="B1077" t="str">
            <v>Compactação de aterros a 95% proctor normal</v>
          </cell>
          <cell r="E1077" t="str">
            <v>m3</v>
          </cell>
          <cell r="F1077">
            <v>1.7</v>
          </cell>
        </row>
        <row r="1078">
          <cell r="A1078" t="str">
            <v>5 S 01 511 00</v>
          </cell>
          <cell r="B1078" t="str">
            <v>Compactação de aterros a 100% proctor normal</v>
          </cell>
          <cell r="E1078" t="str">
            <v>m3</v>
          </cell>
          <cell r="F1078">
            <v>2.02</v>
          </cell>
        </row>
        <row r="1079">
          <cell r="A1079" t="str">
            <v>5 S 01 513 01</v>
          </cell>
          <cell r="B1079" t="str">
            <v>Compactação de material de "bota-fora"</v>
          </cell>
          <cell r="E1079" t="str">
            <v>m3</v>
          </cell>
          <cell r="F1079">
            <v>1.3</v>
          </cell>
        </row>
        <row r="1080">
          <cell r="A1080" t="str">
            <v>5 S 02 100 00</v>
          </cell>
          <cell r="B1080" t="str">
            <v>Reforço do subleito</v>
          </cell>
          <cell r="E1080" t="str">
            <v>m3</v>
          </cell>
          <cell r="F1080">
            <v>8.57</v>
          </cell>
        </row>
        <row r="1081">
          <cell r="A1081" t="str">
            <v>5 S 02 110 00</v>
          </cell>
          <cell r="B1081" t="str">
            <v>Regularização do subleito</v>
          </cell>
          <cell r="E1081" t="str">
            <v>m2</v>
          </cell>
          <cell r="F1081">
            <v>0.53</v>
          </cell>
        </row>
        <row r="1082">
          <cell r="A1082" t="str">
            <v>5 S 02 110 01</v>
          </cell>
          <cell r="B1082" t="str">
            <v>Regul. subleito c/ fresa. corte contr. aut. greide</v>
          </cell>
          <cell r="E1082" t="str">
            <v>m2</v>
          </cell>
          <cell r="F1082">
            <v>0.83</v>
          </cell>
        </row>
        <row r="1083">
          <cell r="A1083" t="str">
            <v>5 S 02 200 00</v>
          </cell>
          <cell r="B1083" t="str">
            <v>Sub-base solo estabilizado granul. s/ mistura</v>
          </cell>
          <cell r="E1083" t="str">
            <v>m3</v>
          </cell>
          <cell r="F1083">
            <v>8.57</v>
          </cell>
        </row>
        <row r="1084">
          <cell r="A1084" t="str">
            <v>5 S 02 200 01</v>
          </cell>
          <cell r="B1084" t="str">
            <v>Base solo estabilizado granul. s/ mistura</v>
          </cell>
          <cell r="E1084" t="str">
            <v>m3</v>
          </cell>
          <cell r="F1084">
            <v>8.57</v>
          </cell>
        </row>
        <row r="1085">
          <cell r="A1085" t="str">
            <v>5 S 02 201 00</v>
          </cell>
          <cell r="B1085" t="str">
            <v>Recomposição camada de base s/ adição de material</v>
          </cell>
          <cell r="E1085" t="str">
            <v>m2</v>
          </cell>
          <cell r="F1085">
            <v>0.53</v>
          </cell>
        </row>
        <row r="1086">
          <cell r="A1086" t="str">
            <v>5 S 02 210 00</v>
          </cell>
          <cell r="B1086" t="str">
            <v>Sub-base estabiliz. granul. c/ mist. solo na pista</v>
          </cell>
          <cell r="E1086" t="str">
            <v>m3</v>
          </cell>
          <cell r="F1086">
            <v>9.07</v>
          </cell>
        </row>
        <row r="1087">
          <cell r="A1087" t="str">
            <v>5 S 02 210 01</v>
          </cell>
          <cell r="B1087" t="str">
            <v>Sub-base estab. granul.c/mist. solo-areia na pista</v>
          </cell>
          <cell r="E1087" t="str">
            <v>m3</v>
          </cell>
          <cell r="F1087">
            <v>10.43</v>
          </cell>
        </row>
        <row r="1088">
          <cell r="A1088" t="str">
            <v>5 S 02 210 02</v>
          </cell>
          <cell r="B1088" t="str">
            <v>Base estabiliz.granul.c/ mist. solo areia na pista</v>
          </cell>
          <cell r="E1088" t="str">
            <v>m3</v>
          </cell>
          <cell r="F1088">
            <v>10.43</v>
          </cell>
        </row>
        <row r="1089">
          <cell r="A1089" t="str">
            <v>5 S 02 220 00</v>
          </cell>
          <cell r="B1089" t="str">
            <v>Base estabilizada granul. c/ mistura solo-brita</v>
          </cell>
          <cell r="E1089" t="str">
            <v>m3</v>
          </cell>
          <cell r="F1089">
            <v>27.52</v>
          </cell>
        </row>
        <row r="1090">
          <cell r="A1090" t="str">
            <v>5 S 02 230 00</v>
          </cell>
          <cell r="B1090" t="str">
            <v>Base de brita graduada</v>
          </cell>
          <cell r="E1090" t="str">
            <v>m3</v>
          </cell>
          <cell r="F1090">
            <v>43.43</v>
          </cell>
        </row>
        <row r="1091">
          <cell r="A1091" t="str">
            <v>5 S 02 230 01</v>
          </cell>
          <cell r="B1091" t="str">
            <v>Base brita grad.c/distr.agreg. contr. autom.greide</v>
          </cell>
          <cell r="E1091" t="str">
            <v>m3</v>
          </cell>
          <cell r="F1091">
            <v>44.54</v>
          </cell>
        </row>
        <row r="1092">
          <cell r="A1092" t="str">
            <v>5 S 02 231 00</v>
          </cell>
          <cell r="B1092" t="str">
            <v>Base de macadame hidraúlico</v>
          </cell>
          <cell r="E1092" t="str">
            <v>m3</v>
          </cell>
          <cell r="F1092">
            <v>38.22</v>
          </cell>
        </row>
        <row r="1093">
          <cell r="A1093" t="str">
            <v>5 S 02 240 11</v>
          </cell>
          <cell r="B1093" t="str">
            <v>Recomposição camada de base c/ adição de cimento</v>
          </cell>
          <cell r="E1093" t="str">
            <v>m3</v>
          </cell>
          <cell r="F1093">
            <v>52.12</v>
          </cell>
        </row>
        <row r="1094">
          <cell r="A1094" t="str">
            <v>5 S 02 241 01</v>
          </cell>
          <cell r="B1094" t="str">
            <v>Base de solo cimento com mistura em usina</v>
          </cell>
          <cell r="E1094" t="str">
            <v>m3</v>
          </cell>
          <cell r="F1094">
            <v>109.61</v>
          </cell>
        </row>
        <row r="1095">
          <cell r="A1095" t="str">
            <v>5 S 02 243 01</v>
          </cell>
          <cell r="B1095" t="str">
            <v>Sub-base solo melhorado c/cimento c/mist. em usina</v>
          </cell>
          <cell r="E1095" t="str">
            <v>m3</v>
          </cell>
          <cell r="F1095">
            <v>64.09</v>
          </cell>
        </row>
        <row r="1096">
          <cell r="A1096" t="str">
            <v>5 S 02 249 11</v>
          </cell>
          <cell r="B1096" t="str">
            <v>Recomp. base c/ demol. do rev. e incorp. à base</v>
          </cell>
          <cell r="E1096" t="str">
            <v>m3</v>
          </cell>
          <cell r="F1096">
            <v>12.8</v>
          </cell>
        </row>
        <row r="1097">
          <cell r="A1097" t="str">
            <v>5 S 02 300 00</v>
          </cell>
          <cell r="B1097" t="str">
            <v>Imprimação</v>
          </cell>
          <cell r="E1097" t="str">
            <v>m2</v>
          </cell>
          <cell r="F1097">
            <v>0.17</v>
          </cell>
        </row>
        <row r="1098">
          <cell r="A1098" t="str">
            <v>5 S 02 400 00</v>
          </cell>
          <cell r="B1098" t="str">
            <v>Pintura de ligação</v>
          </cell>
          <cell r="E1098" t="str">
            <v>m2</v>
          </cell>
          <cell r="F1098">
            <v>0.1</v>
          </cell>
        </row>
        <row r="1099">
          <cell r="A1099" t="str">
            <v>5 S 02 500 00</v>
          </cell>
          <cell r="B1099" t="str">
            <v>Tratamento superficial simples c/ CAP</v>
          </cell>
          <cell r="E1099" t="str">
            <v>m2</v>
          </cell>
          <cell r="F1099">
            <v>0.5</v>
          </cell>
        </row>
        <row r="1100">
          <cell r="A1100" t="str">
            <v>5 S 02 500 01</v>
          </cell>
          <cell r="B1100" t="str">
            <v>Tratamento superficial simples c/ emulsão</v>
          </cell>
          <cell r="E1100" t="str">
            <v>m2</v>
          </cell>
          <cell r="F1100">
            <v>0.47</v>
          </cell>
        </row>
        <row r="1101">
          <cell r="A1101" t="str">
            <v>5 S 02 500 02</v>
          </cell>
          <cell r="B1101" t="str">
            <v>Tratamento superficial simples c/ banho diluído</v>
          </cell>
          <cell r="E1101" t="str">
            <v>m2</v>
          </cell>
          <cell r="F1101">
            <v>0.54</v>
          </cell>
        </row>
        <row r="1102">
          <cell r="A1102" t="str">
            <v>5 S 02 501 00</v>
          </cell>
          <cell r="B1102" t="str">
            <v>Tratamento superficial duplo c/ CAP</v>
          </cell>
          <cell r="E1102" t="str">
            <v>m2</v>
          </cell>
          <cell r="F1102">
            <v>1.49</v>
          </cell>
        </row>
        <row r="1103">
          <cell r="A1103" t="str">
            <v>5 S 02 501 01</v>
          </cell>
          <cell r="B1103" t="str">
            <v>Tratamento superficial duplo c/ emulsão</v>
          </cell>
          <cell r="E1103" t="str">
            <v>m2</v>
          </cell>
          <cell r="F1103">
            <v>1.49</v>
          </cell>
        </row>
        <row r="1104">
          <cell r="A1104" t="str">
            <v>5 S 02 501 02</v>
          </cell>
          <cell r="B1104" t="str">
            <v>Tratamento superficial duplo c/ banho diluído</v>
          </cell>
          <cell r="E1104" t="str">
            <v>m2</v>
          </cell>
          <cell r="F1104">
            <v>1.63</v>
          </cell>
        </row>
        <row r="1105">
          <cell r="A1105" t="str">
            <v>5 S 02 502 00</v>
          </cell>
          <cell r="B1105" t="str">
            <v>Tratamento superficial triplo c/ CAP</v>
          </cell>
          <cell r="E1105" t="str">
            <v>m2</v>
          </cell>
          <cell r="F1105">
            <v>2.14</v>
          </cell>
        </row>
        <row r="1106">
          <cell r="A1106" t="str">
            <v>5 S 02 502 01</v>
          </cell>
          <cell r="B1106" t="str">
            <v>Tratamento superficial triplo c/ emulsão</v>
          </cell>
          <cell r="E1106" t="str">
            <v>m2</v>
          </cell>
          <cell r="F1106">
            <v>2.16</v>
          </cell>
        </row>
        <row r="1107">
          <cell r="A1107" t="str">
            <v>5 S 02 502 02</v>
          </cell>
          <cell r="B1107" t="str">
            <v>Tratamento superficial triplo c/ banho diluído</v>
          </cell>
          <cell r="E1107" t="str">
            <v>m2</v>
          </cell>
          <cell r="F1107">
            <v>2.34</v>
          </cell>
        </row>
        <row r="1108">
          <cell r="A1108" t="str">
            <v>5 S 02 511 01</v>
          </cell>
          <cell r="B1108" t="str">
            <v>Micro-revestimento a frio - Microflex 0,8cm</v>
          </cell>
          <cell r="E1108" t="str">
            <v>m2</v>
          </cell>
          <cell r="F1108">
            <v>1.22</v>
          </cell>
        </row>
        <row r="1109">
          <cell r="A1109" t="str">
            <v>5 S 02 511 02</v>
          </cell>
          <cell r="B1109" t="str">
            <v>Micro-revestimento a frio - Microflex 1,5 cm</v>
          </cell>
          <cell r="E1109" t="str">
            <v>m2</v>
          </cell>
          <cell r="F1109">
            <v>2.39</v>
          </cell>
        </row>
        <row r="1110">
          <cell r="A1110" t="str">
            <v>5 S 02 511 03</v>
          </cell>
          <cell r="B1110" t="str">
            <v>Micro-revestimento a frio - Microflex 2,0 cm</v>
          </cell>
          <cell r="E1110" t="str">
            <v>m2</v>
          </cell>
          <cell r="F1110">
            <v>3.17</v>
          </cell>
        </row>
        <row r="1111">
          <cell r="A1111" t="str">
            <v>5 S 02 511 04</v>
          </cell>
          <cell r="B1111" t="str">
            <v>Micro-revestimento a frio - Microflex - 2,5 cm</v>
          </cell>
          <cell r="E1111" t="str">
            <v>m2</v>
          </cell>
          <cell r="F1111">
            <v>3.73</v>
          </cell>
        </row>
        <row r="1112">
          <cell r="A1112" t="str">
            <v>5 S 02 512 01</v>
          </cell>
          <cell r="B1112" t="str">
            <v>Lama asfáltica fina (granulometrias I e II)</v>
          </cell>
          <cell r="E1112" t="str">
            <v>m2</v>
          </cell>
          <cell r="F1112">
            <v>0.52</v>
          </cell>
        </row>
        <row r="1113">
          <cell r="A1113" t="str">
            <v>5 S 02 512 02</v>
          </cell>
          <cell r="B1113" t="str">
            <v>Lama asfáltica grossa (granulometrias III e IV)</v>
          </cell>
          <cell r="E1113" t="str">
            <v>m2</v>
          </cell>
          <cell r="F1113">
            <v>0.93</v>
          </cell>
        </row>
        <row r="1114">
          <cell r="A1114" t="str">
            <v>5 S 02 530 00</v>
          </cell>
          <cell r="B1114" t="str">
            <v>Pré-misturado a frio</v>
          </cell>
          <cell r="E1114" t="str">
            <v>m3</v>
          </cell>
          <cell r="F1114">
            <v>61.21</v>
          </cell>
        </row>
        <row r="1115">
          <cell r="A1115" t="str">
            <v>5 S 02 531 00</v>
          </cell>
          <cell r="B1115" t="str">
            <v>Macadame betuminoso por penetração</v>
          </cell>
          <cell r="E1115" t="str">
            <v>m3</v>
          </cell>
          <cell r="F1115">
            <v>51.61</v>
          </cell>
        </row>
        <row r="1116">
          <cell r="A1116" t="str">
            <v>5 S 02 532 00</v>
          </cell>
          <cell r="B1116" t="str">
            <v>Areia-asfalto a quente</v>
          </cell>
          <cell r="E1116" t="str">
            <v>t</v>
          </cell>
          <cell r="F1116">
            <v>39.270000000000003</v>
          </cell>
        </row>
        <row r="1117">
          <cell r="A1117" t="str">
            <v>5 S 02 540 01</v>
          </cell>
          <cell r="B1117" t="str">
            <v>Conc. betumin.usinado a quente - capa de rolamento</v>
          </cell>
          <cell r="E1117" t="str">
            <v>t</v>
          </cell>
          <cell r="F1117">
            <v>34.75</v>
          </cell>
        </row>
        <row r="1118">
          <cell r="A1118" t="str">
            <v>5 S 02 540 02</v>
          </cell>
          <cell r="B1118" t="str">
            <v>Concreto betuminoso usinado a quente - binder</v>
          </cell>
          <cell r="E1118" t="str">
            <v>t</v>
          </cell>
          <cell r="F1118">
            <v>34.22</v>
          </cell>
        </row>
        <row r="1119">
          <cell r="A1119" t="str">
            <v>5 S 02 540 11</v>
          </cell>
          <cell r="B1119" t="str">
            <v>CBUQ reciclado a quente no local</v>
          </cell>
          <cell r="E1119" t="str">
            <v>t</v>
          </cell>
          <cell r="F1119" t="str">
            <v>excluído</v>
          </cell>
        </row>
        <row r="1120">
          <cell r="A1120" t="str">
            <v>5 S 02 540 12</v>
          </cell>
          <cell r="B1120" t="str">
            <v>CBUQ reciclado em usina fixa</v>
          </cell>
          <cell r="E1120" t="str">
            <v>t</v>
          </cell>
          <cell r="F1120">
            <v>29.87</v>
          </cell>
        </row>
        <row r="1121">
          <cell r="A1121" t="str">
            <v>5 S 02 600 00</v>
          </cell>
          <cell r="B1121" t="str">
            <v>Manta sintét. p/ recap.asfál.- fornec. e aplicação</v>
          </cell>
          <cell r="E1121" t="str">
            <v>m2</v>
          </cell>
          <cell r="F1121">
            <v>4.68</v>
          </cell>
        </row>
        <row r="1122">
          <cell r="A1122" t="str">
            <v>5 S 02 607 00</v>
          </cell>
          <cell r="B1122" t="str">
            <v>Concreto cimento portland c/ equip. pequeno porte</v>
          </cell>
          <cell r="E1122" t="str">
            <v>m3</v>
          </cell>
          <cell r="F1122">
            <v>312.11</v>
          </cell>
        </row>
        <row r="1123">
          <cell r="A1123" t="str">
            <v>5 S 02 702 00</v>
          </cell>
          <cell r="B1123" t="str">
            <v>Limpeza e enchimento de junta de pavimento de conc</v>
          </cell>
          <cell r="E1123" t="str">
            <v>m</v>
          </cell>
          <cell r="F1123">
            <v>2.64</v>
          </cell>
        </row>
        <row r="1124">
          <cell r="A1124" t="str">
            <v>5 S 02 905 00</v>
          </cell>
          <cell r="B1124" t="str">
            <v>Remoção mecanizada de revestimento betuminoso</v>
          </cell>
          <cell r="E1124" t="str">
            <v>m3</v>
          </cell>
          <cell r="F1124">
            <v>6.16</v>
          </cell>
        </row>
        <row r="1125">
          <cell r="A1125" t="str">
            <v>5 S 02 905 01</v>
          </cell>
          <cell r="B1125" t="str">
            <v>Remoção manual de revestimento betuminoso</v>
          </cell>
          <cell r="E1125" t="str">
            <v>m3</v>
          </cell>
          <cell r="F1125">
            <v>104.36</v>
          </cell>
        </row>
        <row r="1126">
          <cell r="A1126" t="str">
            <v>5 S 02 906 00</v>
          </cell>
          <cell r="B1126" t="str">
            <v>Remoção mecanizada da camada granular pavimento</v>
          </cell>
          <cell r="E1126" t="str">
            <v>m3</v>
          </cell>
          <cell r="F1126">
            <v>3.95</v>
          </cell>
        </row>
        <row r="1127">
          <cell r="A1127" t="str">
            <v>5 S 02 906 01</v>
          </cell>
          <cell r="B1127" t="str">
            <v>Remoção manual da camada granular do pavimento</v>
          </cell>
          <cell r="E1127" t="str">
            <v>m3</v>
          </cell>
          <cell r="F1127">
            <v>56.65</v>
          </cell>
        </row>
        <row r="1128">
          <cell r="A1128" t="str">
            <v>5 S 02 907 00</v>
          </cell>
          <cell r="B1128" t="str">
            <v>Remoção mecanizada material de baixa capac.suporte</v>
          </cell>
          <cell r="E1128" t="str">
            <v>m3</v>
          </cell>
          <cell r="F1128">
            <v>3.89</v>
          </cell>
        </row>
        <row r="1129">
          <cell r="A1129" t="str">
            <v>5 S 02 907 01</v>
          </cell>
          <cell r="B1129" t="str">
            <v>Remoção manual de material de baixa capac.suporte</v>
          </cell>
          <cell r="E1129" t="str">
            <v>m3</v>
          </cell>
          <cell r="F1129">
            <v>48</v>
          </cell>
        </row>
        <row r="1130">
          <cell r="A1130" t="str">
            <v>5 S 02 908 00</v>
          </cell>
          <cell r="B1130" t="str">
            <v>Arrancamento e remoção de paralelepípedos</v>
          </cell>
          <cell r="E1130" t="str">
            <v>m2</v>
          </cell>
          <cell r="F1130">
            <v>13.14</v>
          </cell>
        </row>
        <row r="1131">
          <cell r="A1131" t="str">
            <v>5 S 02 909 00</v>
          </cell>
          <cell r="B1131" t="str">
            <v>Arrancamento e remoção de meios-fios</v>
          </cell>
          <cell r="E1131" t="str">
            <v>m3</v>
          </cell>
          <cell r="F1131">
            <v>71.58</v>
          </cell>
        </row>
        <row r="1132">
          <cell r="A1132" t="str">
            <v>5 S 02 990 11</v>
          </cell>
          <cell r="B1132" t="str">
            <v>Fresagem contínua do revest. betuminoso</v>
          </cell>
          <cell r="E1132" t="str">
            <v>m3</v>
          </cell>
          <cell r="F1132">
            <v>93.45</v>
          </cell>
        </row>
        <row r="1133">
          <cell r="A1133" t="str">
            <v>5 S 02 990 12</v>
          </cell>
          <cell r="B1133" t="str">
            <v>Fresagem descontínua revest. betuminoso</v>
          </cell>
          <cell r="E1133" t="str">
            <v>m3</v>
          </cell>
          <cell r="F1133">
            <v>129.79</v>
          </cell>
        </row>
        <row r="1134">
          <cell r="A1134" t="str">
            <v>5 S 04 300 16</v>
          </cell>
          <cell r="B1134" t="str">
            <v>Bueiro met. chapas múltiplas D=1,60m galv.</v>
          </cell>
          <cell r="E1134" t="str">
            <v>m</v>
          </cell>
          <cell r="F1134">
            <v>1028.1099999999999</v>
          </cell>
        </row>
        <row r="1135">
          <cell r="A1135" t="str">
            <v>5 S 04 300 20</v>
          </cell>
          <cell r="B1135" t="str">
            <v>Bueiro met. chapas múltiplas D=2,00m galv.</v>
          </cell>
          <cell r="E1135" t="str">
            <v>m</v>
          </cell>
          <cell r="F1135">
            <v>1279.3399999999999</v>
          </cell>
        </row>
        <row r="1136">
          <cell r="A1136" t="str">
            <v>5 S 04 301 16</v>
          </cell>
          <cell r="B1136" t="str">
            <v>Bueiro met. chapas múltiplas D=1,60m rev. epoxy</v>
          </cell>
          <cell r="E1136" t="str">
            <v>m</v>
          </cell>
          <cell r="F1136">
            <v>1076.94</v>
          </cell>
        </row>
        <row r="1137">
          <cell r="A1137" t="str">
            <v>5 S 04 301 20</v>
          </cell>
          <cell r="B1137" t="str">
            <v>Bueiro met. chapas múltiplas D=2,00m rev. epoxy</v>
          </cell>
          <cell r="E1137" t="str">
            <v>m</v>
          </cell>
          <cell r="F1137">
            <v>1339.98</v>
          </cell>
        </row>
        <row r="1138">
          <cell r="A1138" t="str">
            <v>5 S 04 310 16</v>
          </cell>
          <cell r="B1138" t="str">
            <v>Bueiro met. s/ interrup. de tráf. D=1,60m galv.</v>
          </cell>
          <cell r="E1138" t="str">
            <v>m</v>
          </cell>
          <cell r="F1138">
            <v>1958.05</v>
          </cell>
        </row>
        <row r="1139">
          <cell r="A1139" t="str">
            <v>5 S 04 310 20</v>
          </cell>
          <cell r="B1139" t="str">
            <v>Bueiro met. s/ interrup. de tráf. D=2,00m galv.</v>
          </cell>
          <cell r="E1139" t="str">
            <v>m</v>
          </cell>
          <cell r="F1139">
            <v>2435.4499999999998</v>
          </cell>
        </row>
        <row r="1140">
          <cell r="A1140" t="str">
            <v>5 S 04 311 16</v>
          </cell>
          <cell r="B1140" t="str">
            <v>Bueiro met.s/interrupção traf. D=1,60 m rev.epoxy</v>
          </cell>
          <cell r="E1140" t="str">
            <v>m</v>
          </cell>
          <cell r="F1140">
            <v>2031.03</v>
          </cell>
        </row>
        <row r="1141">
          <cell r="A1141" t="str">
            <v>5 S 04 311 20</v>
          </cell>
          <cell r="B1141" t="str">
            <v>Bueiro met.s/interrupção tráf. D=2,00 m rev. epoxy</v>
          </cell>
          <cell r="E1141" t="str">
            <v>m</v>
          </cell>
          <cell r="F1141">
            <v>2442.35</v>
          </cell>
        </row>
        <row r="1142">
          <cell r="A1142" t="str">
            <v>5 S 04 999 01</v>
          </cell>
          <cell r="B1142" t="str">
            <v>Remoção de bueiros existentes</v>
          </cell>
          <cell r="E1142" t="str">
            <v>m</v>
          </cell>
          <cell r="F1142">
            <v>36.86</v>
          </cell>
        </row>
        <row r="1143">
          <cell r="A1143" t="str">
            <v>5 S 04 999 04</v>
          </cell>
          <cell r="B1143" t="str">
            <v>Restauração de disp. danif. com concr. fck=12 MPa</v>
          </cell>
          <cell r="E1143" t="str">
            <v>m3</v>
          </cell>
          <cell r="F1143">
            <v>246.17</v>
          </cell>
        </row>
        <row r="1144">
          <cell r="A1144" t="str">
            <v>5 S 04 999 07</v>
          </cell>
          <cell r="B1144" t="str">
            <v>Demolição de dispositivos de concreto simples</v>
          </cell>
          <cell r="E1144" t="str">
            <v>m3</v>
          </cell>
          <cell r="F1144">
            <v>67.47</v>
          </cell>
        </row>
        <row r="1145">
          <cell r="A1145" t="str">
            <v>5 S 04 999 08</v>
          </cell>
          <cell r="B1145" t="str">
            <v>Demolição de dispositivos de concreto armado</v>
          </cell>
          <cell r="E1145" t="str">
            <v>m3</v>
          </cell>
          <cell r="F1145">
            <v>306.33</v>
          </cell>
        </row>
        <row r="1146">
          <cell r="A1146" t="str">
            <v>5 S 05 100 00</v>
          </cell>
          <cell r="B1146" t="str">
            <v>Enleivamento</v>
          </cell>
          <cell r="E1146" t="str">
            <v>m2</v>
          </cell>
          <cell r="F1146">
            <v>3.92</v>
          </cell>
        </row>
        <row r="1147">
          <cell r="A1147" t="str">
            <v>5 S 05 102 00</v>
          </cell>
          <cell r="B1147" t="str">
            <v>Hidrossemeadura</v>
          </cell>
          <cell r="E1147" t="str">
            <v>m2</v>
          </cell>
          <cell r="F1147">
            <v>0.86</v>
          </cell>
        </row>
        <row r="1148">
          <cell r="A1148" t="str">
            <v>5 S 05 300 01</v>
          </cell>
          <cell r="B1148" t="str">
            <v>Alvenaria de pedra arrumada</v>
          </cell>
          <cell r="E1148" t="str">
            <v>m3</v>
          </cell>
          <cell r="F1148">
            <v>56.22</v>
          </cell>
        </row>
        <row r="1149">
          <cell r="A1149" t="str">
            <v>5 S 05 300 02</v>
          </cell>
          <cell r="B1149" t="str">
            <v>Enrocamento de pedra jogada</v>
          </cell>
          <cell r="E1149" t="str">
            <v>m3</v>
          </cell>
          <cell r="F1149">
            <v>32.03</v>
          </cell>
        </row>
        <row r="1150">
          <cell r="A1150" t="str">
            <v>5 S 05 301 00</v>
          </cell>
          <cell r="B1150" t="str">
            <v>Alvenaria de pedra argamassada</v>
          </cell>
          <cell r="E1150" t="str">
            <v>m3</v>
          </cell>
          <cell r="F1150">
            <v>139.43</v>
          </cell>
        </row>
        <row r="1151">
          <cell r="A1151" t="str">
            <v>5 S 05 302 01</v>
          </cell>
          <cell r="B1151" t="str">
            <v>Muro de gabião tipo caixa</v>
          </cell>
          <cell r="E1151" t="str">
            <v>m3</v>
          </cell>
          <cell r="F1151">
            <v>138.34</v>
          </cell>
        </row>
        <row r="1152">
          <cell r="A1152" t="str">
            <v>5 S 05 303 01</v>
          </cell>
          <cell r="B1152" t="str">
            <v>Terra armada - ECE - greide 0,0&lt;h&lt;6,00m</v>
          </cell>
          <cell r="E1152" t="str">
            <v>m2</v>
          </cell>
          <cell r="F1152">
            <v>196.56</v>
          </cell>
        </row>
        <row r="1153">
          <cell r="A1153" t="str">
            <v>5 S 05 303 02</v>
          </cell>
          <cell r="B1153" t="str">
            <v>Terra armada - ECE - greide 6,0&lt;h&lt;9,00</v>
          </cell>
          <cell r="E1153" t="str">
            <v>m2</v>
          </cell>
          <cell r="F1153">
            <v>220.52</v>
          </cell>
        </row>
        <row r="1154">
          <cell r="A1154" t="str">
            <v>5 S 05 303 03</v>
          </cell>
          <cell r="B1154" t="str">
            <v>Terra armada - ECE - greide 9,0&lt;h&lt;12,00m</v>
          </cell>
          <cell r="E1154" t="str">
            <v>m2</v>
          </cell>
          <cell r="F1154">
            <v>244.38</v>
          </cell>
        </row>
        <row r="1155">
          <cell r="A1155" t="str">
            <v>5 S 05 303 04</v>
          </cell>
          <cell r="B1155" t="str">
            <v>Terra armada - ECE - pé de talude 0,0&lt;h&lt;6,00m</v>
          </cell>
          <cell r="E1155" t="str">
            <v>m2</v>
          </cell>
          <cell r="F1155">
            <v>231.72</v>
          </cell>
        </row>
        <row r="1156">
          <cell r="A1156" t="str">
            <v>5 S 05 303 05</v>
          </cell>
          <cell r="B1156" t="str">
            <v>Terra armada - ECE - pé de talude 6,0&lt;h&lt;9,00m</v>
          </cell>
          <cell r="E1156" t="str">
            <v>m2</v>
          </cell>
          <cell r="F1156">
            <v>260.49</v>
          </cell>
        </row>
        <row r="1157">
          <cell r="A1157" t="str">
            <v>5 S 05 303 06</v>
          </cell>
          <cell r="B1157" t="str">
            <v>Terra armada - ECE - pé de talude 9,0&lt;h&lt;12,00m</v>
          </cell>
          <cell r="E1157" t="str">
            <v>m2</v>
          </cell>
          <cell r="F1157">
            <v>287.66000000000003</v>
          </cell>
        </row>
        <row r="1158">
          <cell r="A1158" t="str">
            <v>5 S 05 303 07</v>
          </cell>
          <cell r="B1158" t="str">
            <v>Terra armada - ECE - encontro portante 0,0&lt;h&lt;6,0m</v>
          </cell>
          <cell r="E1158" t="str">
            <v>m2</v>
          </cell>
          <cell r="F1158">
            <v>421.92</v>
          </cell>
        </row>
        <row r="1159">
          <cell r="A1159" t="str">
            <v>5 S 05 303 08</v>
          </cell>
          <cell r="B1159" t="str">
            <v>Terra armada - ECE - encontro portante 6,0&lt;h&lt;9,00m</v>
          </cell>
          <cell r="E1159" t="str">
            <v>m2</v>
          </cell>
          <cell r="F1159">
            <v>562.24</v>
          </cell>
        </row>
        <row r="1160">
          <cell r="A1160" t="str">
            <v>5 S 05 303 09</v>
          </cell>
          <cell r="B1160" t="str">
            <v>Escamas de concreto armado para terra armada</v>
          </cell>
          <cell r="E1160" t="str">
            <v>m3</v>
          </cell>
          <cell r="F1160">
            <v>535.33000000000004</v>
          </cell>
        </row>
        <row r="1161">
          <cell r="A1161" t="str">
            <v>5 S 05 303 10</v>
          </cell>
          <cell r="B1161" t="str">
            <v>Conc. de soleira e arrem. de maciço de terra arm.</v>
          </cell>
          <cell r="E1161" t="str">
            <v>m3</v>
          </cell>
          <cell r="F1161">
            <v>254.14</v>
          </cell>
        </row>
        <row r="1162">
          <cell r="A1162" t="str">
            <v>5 S 05 303 11</v>
          </cell>
          <cell r="B1162" t="str">
            <v>Montagem de maciço terra armada</v>
          </cell>
          <cell r="E1162" t="str">
            <v>m2</v>
          </cell>
          <cell r="F1162">
            <v>61.95</v>
          </cell>
        </row>
        <row r="1163">
          <cell r="A1163" t="str">
            <v>5 S 05 340 01</v>
          </cell>
          <cell r="B1163" t="str">
            <v>Execução cortina atirantada conc.armado fck=15 MPa</v>
          </cell>
          <cell r="E1163" t="str">
            <v>m3</v>
          </cell>
          <cell r="F1163">
            <v>882.36</v>
          </cell>
        </row>
        <row r="1164">
          <cell r="A1164" t="str">
            <v>5 S 05 900 01</v>
          </cell>
          <cell r="B1164" t="str">
            <v>Execução tirante protendido cortina atirantada</v>
          </cell>
          <cell r="E1164" t="str">
            <v>m</v>
          </cell>
          <cell r="F1164">
            <v>92.75</v>
          </cell>
        </row>
        <row r="1165">
          <cell r="A1165" t="str">
            <v>5 S 06 400 01</v>
          </cell>
          <cell r="B1165" t="str">
            <v>Cêrcas arame farp. c/ mourão conc. seção quadr.</v>
          </cell>
          <cell r="E1165" t="str">
            <v>m</v>
          </cell>
          <cell r="F1165">
            <v>15.13</v>
          </cell>
        </row>
        <row r="1166">
          <cell r="A1166" t="str">
            <v>5 S 06 400 02</v>
          </cell>
          <cell r="B1166" t="str">
            <v>Cerca arame farp. c/ mourão de conc. seção triang</v>
          </cell>
          <cell r="E1166" t="str">
            <v>m</v>
          </cell>
          <cell r="F1166">
            <v>11.7</v>
          </cell>
        </row>
        <row r="1167">
          <cell r="A1167" t="str">
            <v>5 S 06 410 00</v>
          </cell>
          <cell r="B1167" t="str">
            <v>Cêrcas arame farpado com suporte madeira</v>
          </cell>
          <cell r="E1167" t="str">
            <v>m</v>
          </cell>
          <cell r="F1167">
            <v>18.739999999999998</v>
          </cell>
        </row>
        <row r="1168">
          <cell r="A1168" t="str">
            <v>5 S 09 001 07</v>
          </cell>
          <cell r="B1168" t="str">
            <v>Transporte local em rodov. não pavim.</v>
          </cell>
          <cell r="E1168" t="str">
            <v>tkm</v>
          </cell>
          <cell r="F1168">
            <v>0.55000000000000004</v>
          </cell>
        </row>
        <row r="1169">
          <cell r="A1169" t="str">
            <v>5 S 09 001 90</v>
          </cell>
          <cell r="B1169" t="str">
            <v>Transporte comercial c/ carroc. rodov. não pav.</v>
          </cell>
          <cell r="E1169" t="str">
            <v>tkm</v>
          </cell>
          <cell r="F1169">
            <v>0.36</v>
          </cell>
        </row>
        <row r="1170">
          <cell r="A1170" t="str">
            <v>5 S 09 002 07</v>
          </cell>
          <cell r="B1170" t="str">
            <v>Transporte local em rodov. pavim.</v>
          </cell>
          <cell r="E1170" t="str">
            <v>tkm</v>
          </cell>
          <cell r="F1170">
            <v>0.41</v>
          </cell>
        </row>
        <row r="1171">
          <cell r="A1171" t="str">
            <v>5 S 09 002 90</v>
          </cell>
          <cell r="B1171" t="str">
            <v>Transporte comercial c/ carroceria rodov. pav.</v>
          </cell>
          <cell r="E1171" t="str">
            <v>tkm</v>
          </cell>
          <cell r="F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row>
        <row r="1175">
          <cell r="A1175" t="str">
            <v>AM02</v>
          </cell>
          <cell r="B1175" t="str">
            <v>Aço D=6,3 mm CA 25</v>
          </cell>
          <cell r="C1175" t="str">
            <v>kg</v>
          </cell>
          <cell r="D1175">
            <v>1</v>
          </cell>
          <cell r="E1175" t="str">
            <v>kg</v>
          </cell>
        </row>
        <row r="1176">
          <cell r="A1176" t="str">
            <v>AM03</v>
          </cell>
          <cell r="B1176" t="str">
            <v>Aço D=10 mm CA 25</v>
          </cell>
          <cell r="C1176" t="str">
            <v>kg</v>
          </cell>
          <cell r="D1176">
            <v>1</v>
          </cell>
          <cell r="E1176" t="str">
            <v>kg</v>
          </cell>
        </row>
        <row r="1177">
          <cell r="A1177" t="str">
            <v>AM04</v>
          </cell>
          <cell r="B1177" t="str">
            <v>Aço D=6,3 mm CA 50</v>
          </cell>
          <cell r="C1177" t="str">
            <v>kg</v>
          </cell>
          <cell r="D1177">
            <v>1</v>
          </cell>
          <cell r="E1177" t="str">
            <v>kg</v>
          </cell>
        </row>
        <row r="1178">
          <cell r="A1178" t="str">
            <v>AM05</v>
          </cell>
          <cell r="B1178" t="str">
            <v>Aço D=10 mm CA 50</v>
          </cell>
          <cell r="C1178" t="str">
            <v>kg</v>
          </cell>
          <cell r="D1178">
            <v>1</v>
          </cell>
          <cell r="E1178" t="str">
            <v>kg</v>
          </cell>
        </row>
        <row r="1179">
          <cell r="A1179" t="str">
            <v>AM06</v>
          </cell>
          <cell r="B1179" t="str">
            <v>Aço D=4,2 mm CA 60</v>
          </cell>
          <cell r="C1179" t="str">
            <v>kg</v>
          </cell>
          <cell r="D1179">
            <v>1</v>
          </cell>
          <cell r="E1179" t="str">
            <v>kg</v>
          </cell>
        </row>
        <row r="1180">
          <cell r="A1180" t="str">
            <v>AM07</v>
          </cell>
          <cell r="B1180" t="str">
            <v>Aço D=5,0 mm CA 60</v>
          </cell>
          <cell r="C1180" t="str">
            <v>kg</v>
          </cell>
          <cell r="D1180">
            <v>1</v>
          </cell>
          <cell r="E1180" t="str">
            <v>kg</v>
          </cell>
        </row>
        <row r="1181">
          <cell r="A1181" t="str">
            <v>AM08</v>
          </cell>
          <cell r="B1181" t="str">
            <v>Aço D=6,0 mm CA 60</v>
          </cell>
          <cell r="C1181" t="str">
            <v>kg</v>
          </cell>
          <cell r="D1181">
            <v>1</v>
          </cell>
          <cell r="E1181" t="str">
            <v>kg</v>
          </cell>
        </row>
        <row r="1182">
          <cell r="A1182" t="str">
            <v>AM09</v>
          </cell>
          <cell r="B1182" t="str">
            <v>Mandíbula móvel p/ britador 6240C</v>
          </cell>
          <cell r="C1182" t="str">
            <v>un</v>
          </cell>
          <cell r="D1182">
            <v>216</v>
          </cell>
          <cell r="E1182" t="str">
            <v>u/h</v>
          </cell>
        </row>
        <row r="1183">
          <cell r="A1183" t="str">
            <v>AM10</v>
          </cell>
          <cell r="B1183" t="str">
            <v>Mandíbula fixa p/ britador 6240C</v>
          </cell>
          <cell r="C1183" t="str">
            <v>un</v>
          </cell>
          <cell r="D1183">
            <v>133</v>
          </cell>
          <cell r="E1183" t="str">
            <v>u/h</v>
          </cell>
        </row>
        <row r="1184">
          <cell r="A1184" t="str">
            <v>AM11</v>
          </cell>
          <cell r="B1184" t="str">
            <v>Revestimento móvel p/ britador 60TS</v>
          </cell>
          <cell r="C1184" t="str">
            <v>un</v>
          </cell>
          <cell r="D1184">
            <v>381</v>
          </cell>
          <cell r="E1184" t="str">
            <v>u/h</v>
          </cell>
        </row>
        <row r="1185">
          <cell r="A1185" t="str">
            <v>AM12</v>
          </cell>
          <cell r="B1185" t="str">
            <v>Revestimento fixo p/ britador 60TS</v>
          </cell>
          <cell r="C1185" t="str">
            <v>un</v>
          </cell>
          <cell r="D1185">
            <v>395</v>
          </cell>
          <cell r="E1185" t="str">
            <v>u/h</v>
          </cell>
        </row>
        <row r="1186">
          <cell r="A1186" t="str">
            <v>AM19</v>
          </cell>
          <cell r="B1186" t="str">
            <v>Mandíbula fixa p/ britador 4230</v>
          </cell>
          <cell r="C1186" t="str">
            <v>un</v>
          </cell>
          <cell r="D1186">
            <v>150</v>
          </cell>
          <cell r="E1186" t="str">
            <v>u/h</v>
          </cell>
        </row>
        <row r="1187">
          <cell r="A1187" t="str">
            <v>AM20</v>
          </cell>
          <cell r="B1187" t="str">
            <v>Mandíbula móvel p/ britador 4230</v>
          </cell>
          <cell r="C1187" t="str">
            <v>un</v>
          </cell>
          <cell r="D1187">
            <v>100</v>
          </cell>
          <cell r="E1187" t="str">
            <v>u/h</v>
          </cell>
        </row>
        <row r="1188">
          <cell r="A1188" t="str">
            <v>AM25</v>
          </cell>
          <cell r="B1188" t="str">
            <v>Mandíbula móvel para britador 80x50</v>
          </cell>
          <cell r="C1188" t="str">
            <v>un</v>
          </cell>
          <cell r="D1188">
            <v>250</v>
          </cell>
          <cell r="E1188" t="str">
            <v>u/h</v>
          </cell>
        </row>
        <row r="1189">
          <cell r="A1189" t="str">
            <v>AM26</v>
          </cell>
          <cell r="B1189" t="str">
            <v>Mandíbula fixa para britador 80x50</v>
          </cell>
          <cell r="C1189" t="str">
            <v>un</v>
          </cell>
          <cell r="D1189">
            <v>437</v>
          </cell>
          <cell r="E1189" t="str">
            <v>u/h</v>
          </cell>
        </row>
        <row r="1190">
          <cell r="A1190" t="str">
            <v>AM27</v>
          </cell>
          <cell r="B1190" t="str">
            <v>Revestimento móvel p/ britador 90TS</v>
          </cell>
          <cell r="C1190" t="str">
            <v>un</v>
          </cell>
          <cell r="D1190">
            <v>338</v>
          </cell>
          <cell r="E1190" t="str">
            <v>u/h</v>
          </cell>
        </row>
        <row r="1191">
          <cell r="A1191" t="str">
            <v>AM28</v>
          </cell>
          <cell r="B1191" t="str">
            <v>Revestimento fixo p/ britador 90TS</v>
          </cell>
          <cell r="C1191" t="str">
            <v>un</v>
          </cell>
          <cell r="D1191">
            <v>440</v>
          </cell>
          <cell r="E1191" t="str">
            <v>u/h</v>
          </cell>
        </row>
        <row r="1192">
          <cell r="A1192" t="str">
            <v>AM29</v>
          </cell>
          <cell r="B1192" t="str">
            <v>Revestimento móvel p/ britador 90TF</v>
          </cell>
          <cell r="C1192" t="str">
            <v>un</v>
          </cell>
          <cell r="D1192">
            <v>99</v>
          </cell>
          <cell r="E1192" t="str">
            <v>u/h</v>
          </cell>
        </row>
        <row r="1193">
          <cell r="A1193" t="str">
            <v>AM30</v>
          </cell>
          <cell r="B1193" t="str">
            <v>Revestimento fixo p/ britador 90TF</v>
          </cell>
          <cell r="C1193" t="str">
            <v>un</v>
          </cell>
          <cell r="D1193">
            <v>125</v>
          </cell>
          <cell r="E1193" t="str">
            <v>u/h</v>
          </cell>
        </row>
        <row r="1194">
          <cell r="A1194" t="str">
            <v>AM35</v>
          </cell>
          <cell r="B1194" t="str">
            <v>Brita 1</v>
          </cell>
          <cell r="C1194" t="str">
            <v>m3</v>
          </cell>
          <cell r="D1194">
            <v>1</v>
          </cell>
          <cell r="E1194" t="str">
            <v>m3</v>
          </cell>
        </row>
        <row r="1195">
          <cell r="A1195" t="str">
            <v>AM36</v>
          </cell>
          <cell r="B1195" t="str">
            <v>Brita 2</v>
          </cell>
          <cell r="C1195" t="str">
            <v>m3</v>
          </cell>
          <cell r="D1195">
            <v>1</v>
          </cell>
          <cell r="E1195" t="str">
            <v>m3</v>
          </cell>
        </row>
        <row r="1196">
          <cell r="A1196" t="str">
            <v>AM37</v>
          </cell>
          <cell r="B1196" t="str">
            <v>Brita 3</v>
          </cell>
          <cell r="C1196" t="str">
            <v>m3</v>
          </cell>
          <cell r="D1196">
            <v>1</v>
          </cell>
          <cell r="E1196" t="str">
            <v>m3</v>
          </cell>
        </row>
        <row r="1197">
          <cell r="A1197" t="str">
            <v>F801</v>
          </cell>
          <cell r="B1197" t="str">
            <v>Bomba hidráulica alta pressão MAC</v>
          </cell>
          <cell r="C1197" t="str">
            <v>dia</v>
          </cell>
          <cell r="D1197">
            <v>8</v>
          </cell>
          <cell r="E1197" t="str">
            <v>h</v>
          </cell>
        </row>
        <row r="1198">
          <cell r="A1198" t="str">
            <v>F802</v>
          </cell>
          <cell r="B1198" t="str">
            <v>Bomba eletr p/ injeção de nata MAC</v>
          </cell>
          <cell r="C1198" t="str">
            <v>dia</v>
          </cell>
          <cell r="D1198">
            <v>8</v>
          </cell>
          <cell r="E1198" t="str">
            <v>h</v>
          </cell>
        </row>
        <row r="1199">
          <cell r="A1199" t="str">
            <v>F803</v>
          </cell>
          <cell r="B1199" t="str">
            <v>Macaco p/ protensão MAC 7</v>
          </cell>
          <cell r="C1199" t="str">
            <v>dia</v>
          </cell>
          <cell r="D1199">
            <v>8</v>
          </cell>
          <cell r="E1199" t="str">
            <v>h</v>
          </cell>
        </row>
        <row r="1200">
          <cell r="A1200" t="str">
            <v>F804</v>
          </cell>
          <cell r="B1200" t="str">
            <v>Macaco p/ protensão MAC 12</v>
          </cell>
          <cell r="C1200" t="str">
            <v>dia</v>
          </cell>
          <cell r="D1200">
            <v>8</v>
          </cell>
          <cell r="E1200" t="str">
            <v>h</v>
          </cell>
        </row>
        <row r="1201">
          <cell r="A1201" t="str">
            <v>F805</v>
          </cell>
          <cell r="B1201" t="str">
            <v>Macaco p/ protensão MAC 4</v>
          </cell>
          <cell r="C1201" t="str">
            <v>dia</v>
          </cell>
          <cell r="D1201">
            <v>8</v>
          </cell>
          <cell r="E1201" t="str">
            <v>h</v>
          </cell>
        </row>
        <row r="1202">
          <cell r="A1202" t="str">
            <v>F807</v>
          </cell>
          <cell r="B1202" t="str">
            <v>Bomba hidr. alta pressão STUP</v>
          </cell>
          <cell r="C1202" t="str">
            <v>dia</v>
          </cell>
          <cell r="D1202">
            <v>8</v>
          </cell>
          <cell r="E1202" t="str">
            <v>h</v>
          </cell>
        </row>
        <row r="1203">
          <cell r="A1203" t="str">
            <v>F808</v>
          </cell>
          <cell r="B1203" t="str">
            <v>Bomba eletr. injeção de nata STUP</v>
          </cell>
          <cell r="C1203" t="str">
            <v>dia</v>
          </cell>
          <cell r="D1203">
            <v>8</v>
          </cell>
          <cell r="E1203" t="str">
            <v>h</v>
          </cell>
        </row>
        <row r="1204">
          <cell r="A1204" t="str">
            <v>F809</v>
          </cell>
          <cell r="B1204" t="str">
            <v>Macaco p/ protensão STUP</v>
          </cell>
          <cell r="C1204" t="str">
            <v>dia</v>
          </cell>
          <cell r="D1204">
            <v>8</v>
          </cell>
          <cell r="E1204" t="str">
            <v>h</v>
          </cell>
        </row>
        <row r="1205">
          <cell r="A1205" t="str">
            <v>F810</v>
          </cell>
          <cell r="B1205" t="str">
            <v>Macaco p/ protensão STUP</v>
          </cell>
          <cell r="C1205" t="str">
            <v>dia</v>
          </cell>
          <cell r="D1205">
            <v>8</v>
          </cell>
          <cell r="E1205" t="str">
            <v>h</v>
          </cell>
        </row>
        <row r="1206">
          <cell r="A1206" t="str">
            <v>F811</v>
          </cell>
          <cell r="B1206" t="str">
            <v>Macaco p/ protensão STUP</v>
          </cell>
          <cell r="C1206" t="str">
            <v>dia</v>
          </cell>
          <cell r="D1206">
            <v>8</v>
          </cell>
          <cell r="E1206" t="str">
            <v>h</v>
          </cell>
        </row>
        <row r="1207">
          <cell r="A1207" t="str">
            <v>F812</v>
          </cell>
          <cell r="B1207" t="str">
            <v>Macaco p/ protensão STUP</v>
          </cell>
          <cell r="C1207" t="str">
            <v>dia</v>
          </cell>
          <cell r="D1207">
            <v>8</v>
          </cell>
          <cell r="E1207" t="str">
            <v>h</v>
          </cell>
        </row>
        <row r="1208">
          <cell r="A1208" t="str">
            <v>F813</v>
          </cell>
          <cell r="B1208" t="str">
            <v>Macaco p/ prot. de tirante D=32mm</v>
          </cell>
          <cell r="C1208" t="str">
            <v>dia</v>
          </cell>
          <cell r="D1208">
            <v>8</v>
          </cell>
          <cell r="E1208" t="str">
            <v>h</v>
          </cell>
        </row>
        <row r="1209">
          <cell r="A1209" t="str">
            <v>F814</v>
          </cell>
          <cell r="B1209" t="str">
            <v>Injeção de nata de cimento</v>
          </cell>
          <cell r="C1209" t="str">
            <v>m</v>
          </cell>
          <cell r="D1209">
            <v>1</v>
          </cell>
          <cell r="E1209" t="str">
            <v>m</v>
          </cell>
        </row>
        <row r="1210">
          <cell r="A1210" t="str">
            <v>F943</v>
          </cell>
          <cell r="B1210" t="str">
            <v>Terra Armada - moldes metálicos</v>
          </cell>
          <cell r="C1210" t="str">
            <v>cj</v>
          </cell>
          <cell r="D1210">
            <v>1</v>
          </cell>
          <cell r="E1210" t="str">
            <v>m3</v>
          </cell>
        </row>
        <row r="1211">
          <cell r="A1211" t="str">
            <v>M001</v>
          </cell>
          <cell r="B1211" t="str">
            <v>Gasolina</v>
          </cell>
          <cell r="C1211" t="str">
            <v>l</v>
          </cell>
          <cell r="D1211">
            <v>1</v>
          </cell>
          <cell r="E1211" t="str">
            <v>l</v>
          </cell>
        </row>
        <row r="1212">
          <cell r="A1212" t="str">
            <v>M002</v>
          </cell>
          <cell r="B1212" t="str">
            <v>Diesel</v>
          </cell>
          <cell r="C1212" t="str">
            <v>l</v>
          </cell>
          <cell r="D1212">
            <v>1</v>
          </cell>
          <cell r="E1212" t="str">
            <v>l</v>
          </cell>
        </row>
        <row r="1213">
          <cell r="A1213" t="str">
            <v>M003</v>
          </cell>
          <cell r="B1213" t="str">
            <v>Óleo combustível 1A</v>
          </cell>
          <cell r="C1213" t="str">
            <v>l</v>
          </cell>
          <cell r="D1213">
            <v>1</v>
          </cell>
          <cell r="E1213" t="str">
            <v>l</v>
          </cell>
        </row>
        <row r="1214">
          <cell r="A1214" t="str">
            <v>M004</v>
          </cell>
          <cell r="B1214" t="str">
            <v>Álcool</v>
          </cell>
          <cell r="C1214" t="str">
            <v>l</v>
          </cell>
          <cell r="D1214">
            <v>1</v>
          </cell>
          <cell r="E1214" t="str">
            <v>l</v>
          </cell>
        </row>
        <row r="1215">
          <cell r="A1215" t="str">
            <v>M005</v>
          </cell>
          <cell r="B1215" t="str">
            <v>Energia elétrica</v>
          </cell>
          <cell r="C1215" t="str">
            <v>kwh</v>
          </cell>
          <cell r="D1215">
            <v>1</v>
          </cell>
          <cell r="E1215" t="str">
            <v>kwh</v>
          </cell>
        </row>
        <row r="1216">
          <cell r="A1216" t="str">
            <v>M101</v>
          </cell>
          <cell r="B1216" t="str">
            <v>Cimento asfáltico CAP-20</v>
          </cell>
          <cell r="C1216" t="str">
            <v>t</v>
          </cell>
          <cell r="D1216">
            <v>1</v>
          </cell>
          <cell r="E1216" t="str">
            <v>t</v>
          </cell>
        </row>
        <row r="1217">
          <cell r="A1217" t="str">
            <v>M102</v>
          </cell>
          <cell r="B1217" t="str">
            <v>Cimento asfáltico CAP-40</v>
          </cell>
          <cell r="C1217" t="str">
            <v>t</v>
          </cell>
          <cell r="D1217">
            <v>1</v>
          </cell>
          <cell r="E1217" t="str">
            <v>t</v>
          </cell>
        </row>
        <row r="1218">
          <cell r="A1218" t="str">
            <v>M103</v>
          </cell>
          <cell r="B1218" t="str">
            <v>Asfalto diluído CM-30</v>
          </cell>
          <cell r="C1218" t="str">
            <v>t</v>
          </cell>
          <cell r="D1218">
            <v>1</v>
          </cell>
          <cell r="E1218" t="str">
            <v>t</v>
          </cell>
        </row>
        <row r="1219">
          <cell r="A1219" t="str">
            <v>M104</v>
          </cell>
          <cell r="B1219" t="str">
            <v>Emulsão asfáltica RR-1C</v>
          </cell>
          <cell r="C1219" t="str">
            <v>t</v>
          </cell>
          <cell r="D1219">
            <v>1</v>
          </cell>
          <cell r="E1219" t="str">
            <v>t</v>
          </cell>
        </row>
        <row r="1220">
          <cell r="A1220" t="str">
            <v>M105</v>
          </cell>
          <cell r="B1220" t="str">
            <v>Emulsão asfáltica RR-2C</v>
          </cell>
          <cell r="C1220" t="str">
            <v>t</v>
          </cell>
          <cell r="D1220">
            <v>1</v>
          </cell>
          <cell r="E1220" t="str">
            <v>t</v>
          </cell>
        </row>
        <row r="1221">
          <cell r="A1221" t="str">
            <v>M106</v>
          </cell>
          <cell r="B1221" t="str">
            <v>Cimento asfáltico CAP 7</v>
          </cell>
          <cell r="C1221" t="str">
            <v>t</v>
          </cell>
          <cell r="D1221">
            <v>1</v>
          </cell>
          <cell r="E1221" t="str">
            <v>t</v>
          </cell>
        </row>
        <row r="1222">
          <cell r="A1222" t="str">
            <v>M107</v>
          </cell>
          <cell r="B1222" t="str">
            <v>Emulsão asfáltica RM-1C</v>
          </cell>
          <cell r="C1222" t="str">
            <v>t</v>
          </cell>
          <cell r="D1222">
            <v>1</v>
          </cell>
          <cell r="E1222" t="str">
            <v>t</v>
          </cell>
        </row>
        <row r="1223">
          <cell r="A1223" t="str">
            <v>M108</v>
          </cell>
          <cell r="B1223" t="str">
            <v>Emulsão asfáltica RM-2C</v>
          </cell>
          <cell r="C1223" t="str">
            <v>t</v>
          </cell>
          <cell r="D1223">
            <v>1</v>
          </cell>
          <cell r="E1223" t="str">
            <v>t</v>
          </cell>
        </row>
        <row r="1224">
          <cell r="A1224" t="str">
            <v>M109</v>
          </cell>
          <cell r="B1224" t="str">
            <v>Emulsão asfáltica RL-1C</v>
          </cell>
          <cell r="C1224" t="str">
            <v>t</v>
          </cell>
          <cell r="D1224">
            <v>1</v>
          </cell>
          <cell r="E1224" t="str">
            <v>t</v>
          </cell>
        </row>
        <row r="1225">
          <cell r="A1225" t="str">
            <v>M110</v>
          </cell>
          <cell r="B1225" t="str">
            <v>Emulsão polim. p/ micro-rev. a frio</v>
          </cell>
          <cell r="C1225" t="str">
            <v>t</v>
          </cell>
          <cell r="D1225">
            <v>1</v>
          </cell>
          <cell r="E1225" t="str">
            <v>t</v>
          </cell>
        </row>
        <row r="1226">
          <cell r="A1226" t="str">
            <v>M111</v>
          </cell>
          <cell r="B1226" t="str">
            <v>Aditivo p/ controle de ruptura</v>
          </cell>
          <cell r="C1226" t="str">
            <v>kg</v>
          </cell>
          <cell r="D1226">
            <v>1</v>
          </cell>
          <cell r="E1226" t="str">
            <v>kg</v>
          </cell>
        </row>
        <row r="1227">
          <cell r="A1227" t="str">
            <v>M112</v>
          </cell>
          <cell r="B1227" t="str">
            <v>Aditivo sólido (fibras)</v>
          </cell>
          <cell r="C1227" t="str">
            <v>kg</v>
          </cell>
          <cell r="D1227">
            <v>1</v>
          </cell>
          <cell r="E1227" t="str">
            <v>kg</v>
          </cell>
        </row>
        <row r="1228">
          <cell r="A1228" t="str">
            <v>M114</v>
          </cell>
          <cell r="B1228" t="str">
            <v>Agente rejuv. p/ recicl. a quente</v>
          </cell>
          <cell r="C1228" t="str">
            <v>t</v>
          </cell>
          <cell r="D1228">
            <v>1</v>
          </cell>
          <cell r="E1228" t="str">
            <v>t</v>
          </cell>
        </row>
        <row r="1229">
          <cell r="A1229" t="str">
            <v>M201</v>
          </cell>
          <cell r="B1229" t="str">
            <v>Cimento portland CP-32 (a granel)</v>
          </cell>
          <cell r="C1229" t="str">
            <v>kg</v>
          </cell>
          <cell r="D1229">
            <v>1</v>
          </cell>
          <cell r="E1229" t="str">
            <v>kg</v>
          </cell>
        </row>
        <row r="1230">
          <cell r="A1230" t="str">
            <v>M202</v>
          </cell>
          <cell r="B1230" t="str">
            <v>Cimento portland CP-32</v>
          </cell>
          <cell r="C1230" t="str">
            <v>sc</v>
          </cell>
          <cell r="D1230">
            <v>50</v>
          </cell>
          <cell r="E1230" t="str">
            <v>kg</v>
          </cell>
        </row>
        <row r="1231">
          <cell r="A1231" t="str">
            <v>M307</v>
          </cell>
          <cell r="B1231" t="str">
            <v>Cordoalha CP-190 RB D=12,7mm</v>
          </cell>
          <cell r="C1231" t="str">
            <v>kg</v>
          </cell>
          <cell r="D1231">
            <v>1</v>
          </cell>
          <cell r="E1231" t="str">
            <v>kg</v>
          </cell>
        </row>
        <row r="1232">
          <cell r="A1232" t="str">
            <v>M319</v>
          </cell>
          <cell r="B1232" t="str">
            <v>Arame recozido nº. 18</v>
          </cell>
          <cell r="C1232" t="str">
            <v>kg</v>
          </cell>
          <cell r="D1232">
            <v>1</v>
          </cell>
          <cell r="E1232" t="str">
            <v>kg</v>
          </cell>
        </row>
        <row r="1233">
          <cell r="A1233" t="str">
            <v>M320</v>
          </cell>
          <cell r="B1233" t="str">
            <v>Pregos (18x30)</v>
          </cell>
          <cell r="C1233" t="str">
            <v>kg</v>
          </cell>
          <cell r="D1233">
            <v>1</v>
          </cell>
          <cell r="E1233" t="str">
            <v>kg</v>
          </cell>
        </row>
        <row r="1234">
          <cell r="A1234" t="str">
            <v>M321</v>
          </cell>
          <cell r="B1234" t="str">
            <v>Arame farpado nº. 16 galv. simples</v>
          </cell>
          <cell r="C1234" t="str">
            <v>rl</v>
          </cell>
          <cell r="D1234">
            <v>250</v>
          </cell>
          <cell r="E1234" t="str">
            <v>m</v>
          </cell>
        </row>
        <row r="1235">
          <cell r="A1235" t="str">
            <v>M322</v>
          </cell>
          <cell r="B1235" t="str">
            <v>Grampo para cerca galvanizado 1 x 9</v>
          </cell>
          <cell r="C1235" t="str">
            <v>kg</v>
          </cell>
          <cell r="D1235">
            <v>1</v>
          </cell>
          <cell r="E1235" t="str">
            <v>kg</v>
          </cell>
        </row>
        <row r="1236">
          <cell r="A1236" t="str">
            <v>M323</v>
          </cell>
          <cell r="B1236" t="str">
            <v>Cantoneira de aço 4" x 4" x 3/8"</v>
          </cell>
          <cell r="C1236" t="str">
            <v>kg</v>
          </cell>
          <cell r="D1236">
            <v>1</v>
          </cell>
          <cell r="E1236" t="str">
            <v>kg</v>
          </cell>
        </row>
        <row r="1237">
          <cell r="A1237" t="str">
            <v>M324</v>
          </cell>
          <cell r="B1237" t="str">
            <v>Pórtico metálico (15 a 17m de vão)</v>
          </cell>
          <cell r="C1237" t="str">
            <v>un</v>
          </cell>
          <cell r="D1237">
            <v>1</v>
          </cell>
          <cell r="E1237" t="str">
            <v>un</v>
          </cell>
        </row>
        <row r="1238">
          <cell r="A1238" t="str">
            <v>M325</v>
          </cell>
          <cell r="B1238" t="str">
            <v>Trilho metálico TR-37 (usado)</v>
          </cell>
          <cell r="C1238" t="str">
            <v>kg</v>
          </cell>
          <cell r="D1238">
            <v>1</v>
          </cell>
          <cell r="E1238" t="str">
            <v>kg</v>
          </cell>
        </row>
        <row r="1239">
          <cell r="A1239" t="str">
            <v>M326</v>
          </cell>
          <cell r="B1239" t="str">
            <v>Série de brocas S-12 D=22 mm</v>
          </cell>
          <cell r="C1239" t="str">
            <v>un</v>
          </cell>
          <cell r="D1239">
            <v>1</v>
          </cell>
          <cell r="E1239" t="str">
            <v>un</v>
          </cell>
        </row>
        <row r="1240">
          <cell r="A1240" t="str">
            <v>M328</v>
          </cell>
          <cell r="B1240" t="str">
            <v>Luva de emenda D=32mm</v>
          </cell>
          <cell r="C1240" t="str">
            <v>un</v>
          </cell>
          <cell r="D1240">
            <v>1</v>
          </cell>
          <cell r="E1240" t="str">
            <v>un</v>
          </cell>
        </row>
        <row r="1241">
          <cell r="A1241" t="str">
            <v>M330</v>
          </cell>
          <cell r="B1241" t="str">
            <v>Calha met. semicircular D=40 cm</v>
          </cell>
          <cell r="C1241" t="str">
            <v>m</v>
          </cell>
          <cell r="D1241">
            <v>1</v>
          </cell>
          <cell r="E1241" t="str">
            <v>m</v>
          </cell>
        </row>
        <row r="1242">
          <cell r="A1242" t="str">
            <v>M331</v>
          </cell>
          <cell r="B1242" t="str">
            <v>Paraf. fixação calha met. (1/2"x1")</v>
          </cell>
          <cell r="C1242" t="str">
            <v>un</v>
          </cell>
          <cell r="D1242">
            <v>1</v>
          </cell>
          <cell r="E1242" t="str">
            <v>un</v>
          </cell>
        </row>
        <row r="1243">
          <cell r="A1243" t="str">
            <v>M332</v>
          </cell>
          <cell r="B1243" t="str">
            <v>Paraf. forma de madeira (1/2"x3")</v>
          </cell>
          <cell r="C1243" t="str">
            <v>kg</v>
          </cell>
          <cell r="D1243">
            <v>1</v>
          </cell>
          <cell r="E1243" t="str">
            <v>kg</v>
          </cell>
        </row>
        <row r="1244">
          <cell r="A1244" t="str">
            <v>M334</v>
          </cell>
          <cell r="B1244" t="str">
            <v>Paraf. zinc. c/ fenda 1 1/2"x3/16"</v>
          </cell>
          <cell r="C1244" t="str">
            <v>un</v>
          </cell>
          <cell r="D1244">
            <v>1</v>
          </cell>
          <cell r="E1244" t="str">
            <v>un</v>
          </cell>
        </row>
        <row r="1245">
          <cell r="A1245" t="str">
            <v>M335</v>
          </cell>
          <cell r="B1245" t="str">
            <v>Paraf. zincado francês 4" x 5/16"</v>
          </cell>
          <cell r="C1245" t="str">
            <v>un</v>
          </cell>
          <cell r="D1245">
            <v>1</v>
          </cell>
          <cell r="E1245" t="str">
            <v>un</v>
          </cell>
        </row>
        <row r="1246">
          <cell r="A1246" t="str">
            <v>M338</v>
          </cell>
          <cell r="B1246" t="str">
            <v>Cano de ferro D=3/4"</v>
          </cell>
          <cell r="C1246" t="str">
            <v>pç</v>
          </cell>
          <cell r="D1246">
            <v>6</v>
          </cell>
          <cell r="E1246" t="str">
            <v>m</v>
          </cell>
        </row>
        <row r="1247">
          <cell r="A1247" t="str">
            <v>M339</v>
          </cell>
          <cell r="B1247" t="str">
            <v>Cantoneira ferro (3,0"x3,0"x3/8")</v>
          </cell>
          <cell r="C1247" t="str">
            <v>kg</v>
          </cell>
          <cell r="D1247">
            <v>1</v>
          </cell>
          <cell r="E1247" t="str">
            <v>kg</v>
          </cell>
        </row>
        <row r="1248">
          <cell r="A1248" t="str">
            <v>M340</v>
          </cell>
          <cell r="B1248" t="str">
            <v>Tampão de ferro fundido</v>
          </cell>
          <cell r="C1248" t="str">
            <v>un</v>
          </cell>
          <cell r="D1248">
            <v>1</v>
          </cell>
          <cell r="E1248" t="str">
            <v>un</v>
          </cell>
        </row>
        <row r="1249">
          <cell r="A1249" t="str">
            <v>M341</v>
          </cell>
          <cell r="B1249" t="str">
            <v>Defensa met. maleável simples</v>
          </cell>
          <cell r="C1249" t="str">
            <v>mod</v>
          </cell>
          <cell r="D1249">
            <v>1</v>
          </cell>
          <cell r="E1249" t="str">
            <v>mod</v>
          </cell>
        </row>
        <row r="1250">
          <cell r="A1250" t="str">
            <v>M342</v>
          </cell>
          <cell r="B1250" t="str">
            <v>Defensa met. maleável dupla</v>
          </cell>
          <cell r="C1250" t="str">
            <v>mod</v>
          </cell>
          <cell r="D1250">
            <v>1</v>
          </cell>
          <cell r="E1250" t="str">
            <v>mod</v>
          </cell>
        </row>
        <row r="1251">
          <cell r="A1251" t="str">
            <v>M343</v>
          </cell>
          <cell r="B1251" t="str">
            <v>Defensa met. semi-maleável simples</v>
          </cell>
          <cell r="C1251" t="str">
            <v>mod</v>
          </cell>
          <cell r="D1251">
            <v>1</v>
          </cell>
          <cell r="E1251" t="str">
            <v>mod</v>
          </cell>
        </row>
        <row r="1252">
          <cell r="A1252" t="str">
            <v>M344</v>
          </cell>
          <cell r="B1252" t="str">
            <v>Defensa met. semi-maleável dupla</v>
          </cell>
          <cell r="C1252" t="str">
            <v>mod</v>
          </cell>
          <cell r="D1252">
            <v>1</v>
          </cell>
          <cell r="E1252" t="str">
            <v>mod</v>
          </cell>
        </row>
        <row r="1253">
          <cell r="A1253" t="str">
            <v>M345</v>
          </cell>
          <cell r="B1253" t="str">
            <v>Chapa de aço n. 28 (fina)</v>
          </cell>
          <cell r="C1253" t="str">
            <v>kg</v>
          </cell>
          <cell r="D1253">
            <v>1</v>
          </cell>
          <cell r="E1253" t="str">
            <v>kg</v>
          </cell>
        </row>
        <row r="1254">
          <cell r="A1254" t="str">
            <v>M346</v>
          </cell>
          <cell r="B1254" t="str">
            <v>Chapa de aço n. 16 (tratada)</v>
          </cell>
          <cell r="C1254" t="str">
            <v>m2</v>
          </cell>
          <cell r="D1254">
            <v>1</v>
          </cell>
          <cell r="E1254" t="str">
            <v>m2</v>
          </cell>
        </row>
        <row r="1255">
          <cell r="A1255" t="str">
            <v>M347</v>
          </cell>
          <cell r="B1255" t="str">
            <v>Dente p/ fresadora 1000 C</v>
          </cell>
          <cell r="C1255" t="str">
            <v>un</v>
          </cell>
          <cell r="D1255">
            <v>1</v>
          </cell>
          <cell r="E1255" t="str">
            <v>un</v>
          </cell>
        </row>
        <row r="1256">
          <cell r="A1256" t="str">
            <v>M348</v>
          </cell>
          <cell r="B1256" t="str">
            <v>Porta dente p/ fresadora 1000 C</v>
          </cell>
          <cell r="C1256" t="str">
            <v>un</v>
          </cell>
          <cell r="D1256">
            <v>1</v>
          </cell>
          <cell r="E1256" t="str">
            <v>un</v>
          </cell>
        </row>
        <row r="1257">
          <cell r="A1257" t="str">
            <v>M349</v>
          </cell>
          <cell r="B1257" t="str">
            <v>Dente p/ fresadora 2000 DC</v>
          </cell>
          <cell r="C1257" t="str">
            <v>un</v>
          </cell>
          <cell r="D1257">
            <v>1</v>
          </cell>
          <cell r="E1257" t="str">
            <v>un</v>
          </cell>
        </row>
        <row r="1258">
          <cell r="A1258" t="str">
            <v>M350</v>
          </cell>
          <cell r="B1258" t="str">
            <v>Porta dente p/ fresadora 2000 DC</v>
          </cell>
          <cell r="C1258" t="str">
            <v>un</v>
          </cell>
          <cell r="D1258">
            <v>1</v>
          </cell>
          <cell r="E1258" t="str">
            <v>un</v>
          </cell>
        </row>
        <row r="1259">
          <cell r="A1259" t="str">
            <v>M351</v>
          </cell>
          <cell r="B1259" t="str">
            <v>Estrut. (tunnel liner) D=1,6m galv.</v>
          </cell>
          <cell r="C1259" t="str">
            <v>m</v>
          </cell>
          <cell r="D1259">
            <v>1</v>
          </cell>
          <cell r="E1259" t="str">
            <v>m</v>
          </cell>
        </row>
        <row r="1260">
          <cell r="A1260" t="str">
            <v>M352</v>
          </cell>
          <cell r="B1260" t="str">
            <v>Estrut. (tunnel liner) D=2,0m galv.</v>
          </cell>
          <cell r="C1260" t="str">
            <v>m</v>
          </cell>
          <cell r="D1260">
            <v>1</v>
          </cell>
          <cell r="E1260" t="str">
            <v>m</v>
          </cell>
        </row>
        <row r="1261">
          <cell r="A1261" t="str">
            <v>M353</v>
          </cell>
          <cell r="B1261" t="str">
            <v>Estrut. (tunnel liner) D=1,6m epoxy</v>
          </cell>
          <cell r="C1261" t="str">
            <v>m</v>
          </cell>
          <cell r="D1261">
            <v>1</v>
          </cell>
          <cell r="E1261" t="str">
            <v>m</v>
          </cell>
        </row>
        <row r="1262">
          <cell r="A1262" t="str">
            <v>M354</v>
          </cell>
          <cell r="B1262" t="str">
            <v>Estrut, (tunnel liner) D=2,0m epoxy</v>
          </cell>
          <cell r="C1262" t="str">
            <v>m</v>
          </cell>
          <cell r="D1262">
            <v>1</v>
          </cell>
          <cell r="E1262" t="str">
            <v>m</v>
          </cell>
        </row>
        <row r="1263">
          <cell r="A1263" t="str">
            <v>M355</v>
          </cell>
          <cell r="B1263" t="str">
            <v>Chapa mult. D=1,60 m rev. galv.</v>
          </cell>
          <cell r="C1263" t="str">
            <v>m</v>
          </cell>
          <cell r="D1263">
            <v>1</v>
          </cell>
          <cell r="E1263" t="str">
            <v>m</v>
          </cell>
        </row>
        <row r="1264">
          <cell r="A1264" t="str">
            <v>M356</v>
          </cell>
          <cell r="B1264" t="str">
            <v>Chapa mult. D=2,00 m rev. galv.</v>
          </cell>
          <cell r="C1264" t="str">
            <v>m</v>
          </cell>
          <cell r="D1264">
            <v>1</v>
          </cell>
          <cell r="E1264" t="str">
            <v>m</v>
          </cell>
        </row>
        <row r="1265">
          <cell r="A1265" t="str">
            <v>M357</v>
          </cell>
          <cell r="B1265" t="str">
            <v>Chapa mult. D=1,60 m rev. epoxy</v>
          </cell>
          <cell r="C1265" t="str">
            <v>m</v>
          </cell>
          <cell r="D1265">
            <v>1</v>
          </cell>
          <cell r="E1265" t="str">
            <v>m</v>
          </cell>
        </row>
        <row r="1266">
          <cell r="A1266" t="str">
            <v>M358</v>
          </cell>
          <cell r="B1266" t="str">
            <v>Chapa mult. D=2,00 m rev. epoxy</v>
          </cell>
          <cell r="C1266" t="str">
            <v>m</v>
          </cell>
          <cell r="D1266">
            <v>1</v>
          </cell>
          <cell r="E1266" t="str">
            <v>m</v>
          </cell>
        </row>
        <row r="1267">
          <cell r="A1267" t="str">
            <v>M359</v>
          </cell>
          <cell r="B1267" t="str">
            <v>Vigas "I" 254 x 117,5mm - 1ª alma</v>
          </cell>
          <cell r="C1267" t="str">
            <v>kg</v>
          </cell>
          <cell r="D1267">
            <v>1</v>
          </cell>
          <cell r="E1267" t="str">
            <v>kg</v>
          </cell>
        </row>
        <row r="1268">
          <cell r="A1268" t="str">
            <v>M361</v>
          </cell>
          <cell r="B1268" t="str">
            <v>Estrut.(tunnel liner) D=1,2m galv.</v>
          </cell>
          <cell r="C1268" t="str">
            <v>m</v>
          </cell>
          <cell r="D1268">
            <v>1</v>
          </cell>
          <cell r="E1268" t="str">
            <v>m</v>
          </cell>
        </row>
        <row r="1269">
          <cell r="A1269" t="str">
            <v>M362</v>
          </cell>
          <cell r="B1269" t="str">
            <v>Estrut. (tunnel liner) D=1,2m epoxy</v>
          </cell>
          <cell r="C1269" t="str">
            <v>m</v>
          </cell>
          <cell r="D1269">
            <v>1</v>
          </cell>
          <cell r="E1269" t="str">
            <v>m</v>
          </cell>
        </row>
        <row r="1270">
          <cell r="A1270" t="str">
            <v>M370</v>
          </cell>
          <cell r="B1270" t="str">
            <v>Bainha metálica diam. int.=45mm MAC</v>
          </cell>
          <cell r="C1270" t="str">
            <v>m</v>
          </cell>
          <cell r="D1270">
            <v>1</v>
          </cell>
          <cell r="E1270" t="str">
            <v>m</v>
          </cell>
        </row>
        <row r="1271">
          <cell r="A1271" t="str">
            <v>M371</v>
          </cell>
          <cell r="B1271" t="str">
            <v>Bainha metálica diam. int.=60mm MAC</v>
          </cell>
          <cell r="C1271" t="str">
            <v>m</v>
          </cell>
          <cell r="D1271">
            <v>1</v>
          </cell>
          <cell r="E1271" t="str">
            <v>m</v>
          </cell>
        </row>
        <row r="1272">
          <cell r="A1272" t="str">
            <v>M372</v>
          </cell>
          <cell r="B1272" t="str">
            <v>Bainha metálica diam. int.=55mm MAC</v>
          </cell>
          <cell r="C1272" t="str">
            <v>m</v>
          </cell>
          <cell r="D1272">
            <v>1</v>
          </cell>
          <cell r="E1272" t="str">
            <v>m</v>
          </cell>
        </row>
        <row r="1273">
          <cell r="A1273" t="str">
            <v>M373</v>
          </cell>
          <cell r="B1273" t="str">
            <v>Bainha metálica diam. int.=70mm MAC</v>
          </cell>
          <cell r="C1273" t="str">
            <v>m</v>
          </cell>
          <cell r="D1273">
            <v>1</v>
          </cell>
          <cell r="E1273" t="str">
            <v>m</v>
          </cell>
        </row>
        <row r="1274">
          <cell r="A1274" t="str">
            <v>M374</v>
          </cell>
          <cell r="B1274" t="str">
            <v>Ancoragem p/ cabo 4V D=1/2" MAC</v>
          </cell>
          <cell r="C1274" t="str">
            <v>cj</v>
          </cell>
          <cell r="D1274">
            <v>1</v>
          </cell>
          <cell r="E1274" t="str">
            <v>cj</v>
          </cell>
        </row>
        <row r="1275">
          <cell r="A1275" t="str">
            <v>M375</v>
          </cell>
          <cell r="B1275" t="str">
            <v>Ancoragem p/ cabo 6V D=1/2" MAC</v>
          </cell>
          <cell r="C1275" t="str">
            <v>cj</v>
          </cell>
          <cell r="D1275">
            <v>1</v>
          </cell>
          <cell r="E1275" t="str">
            <v>cj</v>
          </cell>
        </row>
        <row r="1276">
          <cell r="A1276" t="str">
            <v>M376</v>
          </cell>
          <cell r="B1276" t="str">
            <v>Ancoragem p/ cabo 7V D=1/2" MAC</v>
          </cell>
          <cell r="C1276" t="str">
            <v>cj</v>
          </cell>
          <cell r="D1276">
            <v>1</v>
          </cell>
          <cell r="E1276" t="str">
            <v>cj</v>
          </cell>
        </row>
        <row r="1277">
          <cell r="A1277" t="str">
            <v>M377</v>
          </cell>
          <cell r="B1277" t="str">
            <v>Ancoragem p/ cabo 12V D=1/2" MAC</v>
          </cell>
          <cell r="C1277" t="str">
            <v>cj</v>
          </cell>
          <cell r="D1277">
            <v>1</v>
          </cell>
          <cell r="E1277" t="str">
            <v>cj</v>
          </cell>
        </row>
        <row r="1278">
          <cell r="A1278" t="str">
            <v>M378</v>
          </cell>
          <cell r="B1278" t="str">
            <v>Apoio do porta dente frezad. 2000DC</v>
          </cell>
          <cell r="C1278" t="str">
            <v>un</v>
          </cell>
          <cell r="D1278">
            <v>1</v>
          </cell>
          <cell r="E1278" t="str">
            <v>un</v>
          </cell>
        </row>
        <row r="1279">
          <cell r="A1279" t="str">
            <v>M380</v>
          </cell>
          <cell r="B1279" t="str">
            <v>Bainha metálica D=45mm STUP</v>
          </cell>
          <cell r="C1279" t="str">
            <v>m</v>
          </cell>
          <cell r="D1279">
            <v>1</v>
          </cell>
          <cell r="E1279" t="str">
            <v>m</v>
          </cell>
        </row>
        <row r="1280">
          <cell r="A1280" t="str">
            <v>M381</v>
          </cell>
          <cell r="B1280" t="str">
            <v>Bainha metálica D=60mm STUP</v>
          </cell>
          <cell r="C1280" t="str">
            <v>m</v>
          </cell>
          <cell r="D1280">
            <v>1</v>
          </cell>
          <cell r="E1280" t="str">
            <v>m</v>
          </cell>
        </row>
        <row r="1281">
          <cell r="A1281" t="str">
            <v>M382</v>
          </cell>
          <cell r="B1281" t="str">
            <v>Bainha metálica D=55mm STUP</v>
          </cell>
          <cell r="C1281" t="str">
            <v>m</v>
          </cell>
          <cell r="D1281">
            <v>1</v>
          </cell>
          <cell r="E1281" t="str">
            <v>m</v>
          </cell>
        </row>
        <row r="1282">
          <cell r="A1282" t="str">
            <v>M383</v>
          </cell>
          <cell r="B1282" t="str">
            <v>Bainha metálica D=70mm STUP</v>
          </cell>
          <cell r="C1282" t="str">
            <v>m</v>
          </cell>
          <cell r="D1282">
            <v>1</v>
          </cell>
          <cell r="E1282" t="str">
            <v>m</v>
          </cell>
        </row>
        <row r="1283">
          <cell r="A1283" t="str">
            <v>M384</v>
          </cell>
          <cell r="B1283" t="str">
            <v>Ancoragem p/ cabo 4V D=1/2" STUP</v>
          </cell>
          <cell r="C1283" t="str">
            <v>cj</v>
          </cell>
          <cell r="D1283">
            <v>1</v>
          </cell>
          <cell r="E1283" t="str">
            <v>cj</v>
          </cell>
        </row>
        <row r="1284">
          <cell r="A1284" t="str">
            <v>M385</v>
          </cell>
          <cell r="B1284" t="str">
            <v>Ancoragem p/ cabo 6V D=1/2" STUP</v>
          </cell>
          <cell r="C1284" t="str">
            <v>cj</v>
          </cell>
          <cell r="D1284">
            <v>1</v>
          </cell>
          <cell r="E1284" t="str">
            <v>cj</v>
          </cell>
        </row>
        <row r="1285">
          <cell r="A1285" t="str">
            <v>M386</v>
          </cell>
          <cell r="B1285" t="str">
            <v>Ancoragem p/ cabo 7V D=1/2" STUP</v>
          </cell>
          <cell r="C1285" t="str">
            <v>cj</v>
          </cell>
          <cell r="D1285">
            <v>1</v>
          </cell>
          <cell r="E1285" t="str">
            <v>cj</v>
          </cell>
        </row>
        <row r="1286">
          <cell r="A1286" t="str">
            <v>M387</v>
          </cell>
          <cell r="B1286" t="str">
            <v>Ancoragem p/ cabo 12V D=1/2" STUP</v>
          </cell>
          <cell r="C1286" t="str">
            <v>cj</v>
          </cell>
          <cell r="D1286">
            <v>1</v>
          </cell>
          <cell r="E1286" t="str">
            <v>cj</v>
          </cell>
        </row>
        <row r="1287">
          <cell r="A1287" t="str">
            <v>M390</v>
          </cell>
          <cell r="B1287" t="str">
            <v>Porca de ancoragem D=32mm</v>
          </cell>
          <cell r="C1287" t="str">
            <v>un</v>
          </cell>
          <cell r="D1287">
            <v>1</v>
          </cell>
          <cell r="E1287" t="str">
            <v>un</v>
          </cell>
        </row>
        <row r="1288">
          <cell r="A1288" t="str">
            <v>M391</v>
          </cell>
          <cell r="B1288" t="str">
            <v>Contra porca h=35mm D=32mm</v>
          </cell>
          <cell r="C1288" t="str">
            <v>un</v>
          </cell>
          <cell r="D1288">
            <v>1</v>
          </cell>
          <cell r="E1288" t="str">
            <v>un</v>
          </cell>
        </row>
        <row r="1289">
          <cell r="A1289" t="str">
            <v>M392</v>
          </cell>
          <cell r="B1289" t="str">
            <v>Aço ST 85/105 D=32mm</v>
          </cell>
          <cell r="C1289" t="str">
            <v>m</v>
          </cell>
          <cell r="D1289">
            <v>1</v>
          </cell>
          <cell r="E1289" t="str">
            <v>m</v>
          </cell>
        </row>
        <row r="1290">
          <cell r="A1290" t="str">
            <v>M393</v>
          </cell>
          <cell r="B1290" t="str">
            <v>Placa de ancoragem - 200x200x38mm</v>
          </cell>
          <cell r="C1290" t="str">
            <v>un</v>
          </cell>
          <cell r="D1290">
            <v>1</v>
          </cell>
          <cell r="E1290" t="str">
            <v>un</v>
          </cell>
        </row>
        <row r="1291">
          <cell r="A1291" t="str">
            <v>M394</v>
          </cell>
          <cell r="B1291" t="str">
            <v>Bainha metálica D=38mm</v>
          </cell>
          <cell r="C1291" t="str">
            <v>m</v>
          </cell>
          <cell r="D1291">
            <v>1</v>
          </cell>
          <cell r="E1291" t="str">
            <v>m</v>
          </cell>
        </row>
        <row r="1292">
          <cell r="A1292" t="str">
            <v>M395</v>
          </cell>
          <cell r="B1292" t="str">
            <v>Bits p/ estabil. e recicl. RR/SS250</v>
          </cell>
          <cell r="C1292" t="str">
            <v>un</v>
          </cell>
          <cell r="D1292">
            <v>1</v>
          </cell>
          <cell r="E1292" t="str">
            <v>un</v>
          </cell>
        </row>
        <row r="1293">
          <cell r="A1293" t="str">
            <v>M396</v>
          </cell>
          <cell r="B1293" t="str">
            <v>Porta dente p/ est. e rec. RR/SS250</v>
          </cell>
          <cell r="C1293" t="str">
            <v>un</v>
          </cell>
          <cell r="D1293">
            <v>1</v>
          </cell>
          <cell r="E1293" t="str">
            <v>un</v>
          </cell>
        </row>
        <row r="1294">
          <cell r="A1294" t="str">
            <v>M397</v>
          </cell>
          <cell r="B1294" t="str">
            <v>Dente de corte para equip. recicl.</v>
          </cell>
          <cell r="C1294" t="str">
            <v>un</v>
          </cell>
          <cell r="D1294">
            <v>1</v>
          </cell>
          <cell r="E1294" t="str">
            <v>un</v>
          </cell>
        </row>
        <row r="1295">
          <cell r="A1295" t="str">
            <v>M398</v>
          </cell>
          <cell r="B1295" t="str">
            <v>Chapa de 8,00 mm</v>
          </cell>
          <cell r="C1295" t="str">
            <v>kg</v>
          </cell>
          <cell r="D1295">
            <v>1</v>
          </cell>
          <cell r="E1295" t="str">
            <v>kg</v>
          </cell>
        </row>
        <row r="1296">
          <cell r="A1296" t="str">
            <v>M401</v>
          </cell>
          <cell r="B1296" t="str">
            <v>Pontaletes D=15 cm (tronco p/ esc.)</v>
          </cell>
          <cell r="C1296" t="str">
            <v>m</v>
          </cell>
          <cell r="D1296">
            <v>1</v>
          </cell>
          <cell r="E1296" t="str">
            <v>m</v>
          </cell>
        </row>
        <row r="1297">
          <cell r="A1297" t="str">
            <v>M402</v>
          </cell>
          <cell r="B1297" t="str">
            <v>Pontaletes D=20 cm (tronco p/ esc.)</v>
          </cell>
          <cell r="C1297" t="str">
            <v>m</v>
          </cell>
          <cell r="D1297">
            <v>1</v>
          </cell>
          <cell r="E1297" t="str">
            <v>m</v>
          </cell>
        </row>
        <row r="1298">
          <cell r="A1298" t="str">
            <v>M403</v>
          </cell>
          <cell r="B1298" t="str">
            <v>Mourão madeira H=2,15 m D=9 cm</v>
          </cell>
          <cell r="C1298" t="str">
            <v>un</v>
          </cell>
          <cell r="D1298">
            <v>1</v>
          </cell>
          <cell r="E1298" t="str">
            <v>un</v>
          </cell>
        </row>
        <row r="1299">
          <cell r="A1299" t="str">
            <v>M404</v>
          </cell>
          <cell r="B1299" t="str">
            <v>Mourão madeira H=2,50 m D=12 cm</v>
          </cell>
          <cell r="C1299" t="str">
            <v>un</v>
          </cell>
          <cell r="D1299">
            <v>1</v>
          </cell>
          <cell r="E1299" t="str">
            <v>un</v>
          </cell>
        </row>
        <row r="1300">
          <cell r="A1300" t="str">
            <v>M405</v>
          </cell>
          <cell r="B1300" t="str">
            <v>Ripas de 2,5 cm x 5,0 cm</v>
          </cell>
          <cell r="C1300" t="str">
            <v>m</v>
          </cell>
          <cell r="D1300">
            <v>1</v>
          </cell>
          <cell r="E1300" t="str">
            <v>m</v>
          </cell>
        </row>
        <row r="1301">
          <cell r="A1301" t="str">
            <v>M406</v>
          </cell>
          <cell r="B1301" t="str">
            <v>Caibros de 7,5 cm x 7,5 cm</v>
          </cell>
          <cell r="C1301" t="str">
            <v>m</v>
          </cell>
          <cell r="D1301">
            <v>1</v>
          </cell>
          <cell r="E1301" t="str">
            <v>m</v>
          </cell>
        </row>
        <row r="1302">
          <cell r="A1302" t="str">
            <v>M407</v>
          </cell>
          <cell r="B1302" t="str">
            <v>Tábua pinho de 1ª 2,5 cm x 15,0 cm</v>
          </cell>
          <cell r="C1302" t="str">
            <v>m</v>
          </cell>
          <cell r="D1302">
            <v>1</v>
          </cell>
          <cell r="E1302" t="str">
            <v>m</v>
          </cell>
        </row>
        <row r="1303">
          <cell r="A1303" t="str">
            <v>M408</v>
          </cell>
          <cell r="B1303" t="str">
            <v>Tábua de 5ª 2,5 cm x 30,0 cm</v>
          </cell>
          <cell r="C1303" t="str">
            <v>m</v>
          </cell>
          <cell r="D1303">
            <v>1</v>
          </cell>
          <cell r="E1303" t="str">
            <v>m</v>
          </cell>
        </row>
        <row r="1304">
          <cell r="A1304" t="str">
            <v>M409</v>
          </cell>
          <cell r="B1304" t="str">
            <v>Pranchão de 1ª de 5,0 cm x 30,0 cm</v>
          </cell>
          <cell r="C1304" t="str">
            <v>m</v>
          </cell>
          <cell r="D1304">
            <v>1</v>
          </cell>
          <cell r="E1304" t="str">
            <v>m</v>
          </cell>
        </row>
        <row r="1305">
          <cell r="A1305" t="str">
            <v>M410</v>
          </cell>
          <cell r="B1305" t="str">
            <v>Compensado resinado de 17 mm</v>
          </cell>
          <cell r="C1305" t="str">
            <v>un</v>
          </cell>
          <cell r="D1305">
            <v>2.42</v>
          </cell>
          <cell r="E1305" t="str">
            <v>m2</v>
          </cell>
        </row>
        <row r="1306">
          <cell r="A1306" t="str">
            <v>M411</v>
          </cell>
          <cell r="B1306" t="str">
            <v>Compensado plastificado de 17 mm</v>
          </cell>
          <cell r="C1306" t="str">
            <v>un</v>
          </cell>
          <cell r="D1306">
            <v>2.97</v>
          </cell>
          <cell r="E1306" t="str">
            <v>m2</v>
          </cell>
        </row>
        <row r="1307">
          <cell r="A1307" t="str">
            <v>M412</v>
          </cell>
          <cell r="B1307" t="str">
            <v>Gastalho 10 x 2,0 cm</v>
          </cell>
          <cell r="C1307" t="str">
            <v>m</v>
          </cell>
          <cell r="D1307">
            <v>1</v>
          </cell>
          <cell r="E1307" t="str">
            <v>m</v>
          </cell>
        </row>
        <row r="1308">
          <cell r="A1308" t="str">
            <v>M413</v>
          </cell>
          <cell r="B1308" t="str">
            <v>Gastalho 10 x 2,5 cm</v>
          </cell>
          <cell r="C1308" t="str">
            <v>m</v>
          </cell>
          <cell r="D1308">
            <v>1</v>
          </cell>
          <cell r="E1308" t="str">
            <v>m</v>
          </cell>
        </row>
        <row r="1309">
          <cell r="A1309" t="str">
            <v>M414</v>
          </cell>
          <cell r="B1309" t="str">
            <v>Pranchão 7,5 x 30,0 cm</v>
          </cell>
          <cell r="C1309" t="str">
            <v>un</v>
          </cell>
          <cell r="D1309">
            <v>1</v>
          </cell>
          <cell r="E1309" t="str">
            <v>m</v>
          </cell>
        </row>
        <row r="1310">
          <cell r="A1310" t="str">
            <v>M415</v>
          </cell>
          <cell r="B1310" t="str">
            <v>Tábua 2,5 x 22,5 cm</v>
          </cell>
          <cell r="C1310" t="str">
            <v>un</v>
          </cell>
          <cell r="D1310">
            <v>1</v>
          </cell>
          <cell r="E1310" t="str">
            <v>m</v>
          </cell>
        </row>
        <row r="1311">
          <cell r="A1311" t="str">
            <v>M501</v>
          </cell>
          <cell r="B1311" t="str">
            <v>Dinamite a 60% (gelatina especial)</v>
          </cell>
          <cell r="C1311" t="str">
            <v>kg</v>
          </cell>
          <cell r="D1311">
            <v>1</v>
          </cell>
          <cell r="E1311" t="str">
            <v>kg</v>
          </cell>
        </row>
        <row r="1312">
          <cell r="A1312" t="str">
            <v>M503</v>
          </cell>
          <cell r="B1312" t="str">
            <v>Espoleta comum n. 8</v>
          </cell>
          <cell r="C1312" t="str">
            <v>un</v>
          </cell>
          <cell r="D1312">
            <v>1</v>
          </cell>
          <cell r="E1312" t="str">
            <v>un</v>
          </cell>
        </row>
        <row r="1313">
          <cell r="A1313" t="str">
            <v>M505</v>
          </cell>
          <cell r="B1313" t="str">
            <v>Cordel detonante NP 10</v>
          </cell>
          <cell r="C1313" t="str">
            <v>m</v>
          </cell>
          <cell r="D1313">
            <v>1</v>
          </cell>
          <cell r="E1313" t="str">
            <v>m</v>
          </cell>
        </row>
        <row r="1314">
          <cell r="A1314" t="str">
            <v>M507</v>
          </cell>
          <cell r="B1314" t="str">
            <v>Retardador de cordel</v>
          </cell>
          <cell r="C1314" t="str">
            <v>un</v>
          </cell>
          <cell r="D1314">
            <v>1</v>
          </cell>
          <cell r="E1314" t="str">
            <v>un</v>
          </cell>
        </row>
        <row r="1315">
          <cell r="A1315" t="str">
            <v>M508</v>
          </cell>
          <cell r="B1315" t="str">
            <v>Estopim</v>
          </cell>
          <cell r="C1315" t="str">
            <v>m</v>
          </cell>
          <cell r="D1315">
            <v>1</v>
          </cell>
          <cell r="E1315" t="str">
            <v>m</v>
          </cell>
        </row>
        <row r="1316">
          <cell r="A1316" t="str">
            <v>M600</v>
          </cell>
          <cell r="B1316" t="str">
            <v>Tinta refletiva alquídica p/ 1 ano</v>
          </cell>
          <cell r="C1316" t="str">
            <v>ba</v>
          </cell>
          <cell r="D1316">
            <v>18</v>
          </cell>
          <cell r="E1316" t="str">
            <v>l</v>
          </cell>
        </row>
        <row r="1317">
          <cell r="A1317" t="str">
            <v>M601</v>
          </cell>
          <cell r="B1317" t="str">
            <v>Tinta refletiva acrílica p/ 2 anos</v>
          </cell>
          <cell r="C1317" t="str">
            <v>ba</v>
          </cell>
          <cell r="D1317">
            <v>18</v>
          </cell>
          <cell r="E1317" t="str">
            <v>l</v>
          </cell>
        </row>
        <row r="1318">
          <cell r="A1318" t="str">
            <v>M602</v>
          </cell>
          <cell r="B1318" t="str">
            <v>Adubo NPK (4.14.8)</v>
          </cell>
          <cell r="C1318" t="str">
            <v>kg</v>
          </cell>
          <cell r="D1318">
            <v>1</v>
          </cell>
          <cell r="E1318" t="str">
            <v>kg</v>
          </cell>
        </row>
        <row r="1319">
          <cell r="A1319" t="str">
            <v>M603</v>
          </cell>
          <cell r="B1319" t="str">
            <v>Inseticida</v>
          </cell>
          <cell r="C1319" t="str">
            <v>l</v>
          </cell>
          <cell r="D1319">
            <v>1</v>
          </cell>
          <cell r="E1319" t="str">
            <v>l</v>
          </cell>
        </row>
        <row r="1320">
          <cell r="A1320" t="str">
            <v>M604</v>
          </cell>
          <cell r="B1320" t="str">
            <v>Aditivo plastiment BV-40</v>
          </cell>
          <cell r="C1320" t="str">
            <v>tam</v>
          </cell>
          <cell r="D1320">
            <v>200</v>
          </cell>
          <cell r="E1320" t="str">
            <v>kg</v>
          </cell>
        </row>
        <row r="1321">
          <cell r="A1321" t="str">
            <v>M605</v>
          </cell>
          <cell r="B1321" t="str">
            <v>Cola para tubo PVC</v>
          </cell>
          <cell r="C1321" t="str">
            <v>tb</v>
          </cell>
          <cell r="D1321">
            <v>75</v>
          </cell>
          <cell r="E1321" t="str">
            <v>gr</v>
          </cell>
        </row>
        <row r="1322">
          <cell r="A1322" t="str">
            <v>M606</v>
          </cell>
          <cell r="B1322" t="str">
            <v>Tinta anti-corrosiva</v>
          </cell>
          <cell r="C1322" t="str">
            <v>ba</v>
          </cell>
          <cell r="D1322">
            <v>18</v>
          </cell>
          <cell r="E1322" t="str">
            <v>l</v>
          </cell>
        </row>
        <row r="1323">
          <cell r="A1323" t="str">
            <v>M607</v>
          </cell>
          <cell r="B1323" t="str">
            <v>Óleo de linhaça</v>
          </cell>
          <cell r="C1323" t="str">
            <v>tam</v>
          </cell>
          <cell r="D1323">
            <v>200</v>
          </cell>
          <cell r="E1323" t="str">
            <v>l</v>
          </cell>
        </row>
        <row r="1324">
          <cell r="A1324" t="str">
            <v>M608</v>
          </cell>
          <cell r="B1324" t="str">
            <v>Detergente</v>
          </cell>
          <cell r="C1324" t="str">
            <v>ba</v>
          </cell>
          <cell r="D1324">
            <v>18</v>
          </cell>
          <cell r="E1324" t="str">
            <v>l</v>
          </cell>
        </row>
        <row r="1325">
          <cell r="A1325" t="str">
            <v>M609</v>
          </cell>
          <cell r="B1325" t="str">
            <v>Tinta esmalte sintético fosco</v>
          </cell>
          <cell r="C1325" t="str">
            <v>ba</v>
          </cell>
          <cell r="D1325">
            <v>18</v>
          </cell>
          <cell r="E1325" t="str">
            <v>l</v>
          </cell>
        </row>
        <row r="1326">
          <cell r="A1326" t="str">
            <v>M610</v>
          </cell>
          <cell r="B1326" t="str">
            <v>Pintura epóxica - barra D= 32mm</v>
          </cell>
          <cell r="C1326" t="str">
            <v>m</v>
          </cell>
          <cell r="D1326">
            <v>1</v>
          </cell>
          <cell r="E1326" t="str">
            <v>m</v>
          </cell>
        </row>
        <row r="1327">
          <cell r="A1327" t="str">
            <v>M611</v>
          </cell>
          <cell r="B1327" t="str">
            <v>Redutor tipo 2002 prim. qualidade</v>
          </cell>
          <cell r="C1327" t="str">
            <v>l</v>
          </cell>
          <cell r="D1327">
            <v>1</v>
          </cell>
          <cell r="E1327" t="str">
            <v>l</v>
          </cell>
        </row>
        <row r="1328">
          <cell r="A1328" t="str">
            <v>M612</v>
          </cell>
          <cell r="B1328" t="str">
            <v>Lixa para ferro n. 100</v>
          </cell>
          <cell r="C1328" t="str">
            <v>un</v>
          </cell>
          <cell r="D1328">
            <v>1</v>
          </cell>
          <cell r="E1328" t="str">
            <v>un</v>
          </cell>
        </row>
        <row r="1329">
          <cell r="A1329" t="str">
            <v>M613</v>
          </cell>
          <cell r="B1329" t="str">
            <v>Base de resina alquídica (primer)</v>
          </cell>
          <cell r="C1329" t="str">
            <v>l</v>
          </cell>
          <cell r="D1329">
            <v>1</v>
          </cell>
          <cell r="E1329" t="str">
            <v>l</v>
          </cell>
        </row>
        <row r="1330">
          <cell r="A1330" t="str">
            <v>M615</v>
          </cell>
          <cell r="B1330" t="str">
            <v>Microesferas PRE-MIX</v>
          </cell>
          <cell r="C1330" t="str">
            <v>kg</v>
          </cell>
          <cell r="D1330">
            <v>1</v>
          </cell>
          <cell r="E1330" t="str">
            <v>kg</v>
          </cell>
        </row>
        <row r="1331">
          <cell r="A1331" t="str">
            <v>M616</v>
          </cell>
          <cell r="B1331" t="str">
            <v>Microesferas DROP-ON</v>
          </cell>
          <cell r="C1331" t="str">
            <v>kg</v>
          </cell>
          <cell r="D1331">
            <v>1</v>
          </cell>
          <cell r="E1331" t="str">
            <v>kg</v>
          </cell>
        </row>
        <row r="1332">
          <cell r="A1332" t="str">
            <v>M617</v>
          </cell>
          <cell r="B1332" t="str">
            <v>Massa termoplástica para extrusão</v>
          </cell>
          <cell r="C1332" t="str">
            <v>kg</v>
          </cell>
          <cell r="D1332">
            <v>1</v>
          </cell>
          <cell r="E1332" t="str">
            <v>kg</v>
          </cell>
        </row>
        <row r="1333">
          <cell r="A1333" t="str">
            <v>M618</v>
          </cell>
          <cell r="B1333" t="str">
            <v>Massa termoplástica para aspersão</v>
          </cell>
          <cell r="C1333" t="str">
            <v>kg</v>
          </cell>
          <cell r="D1333">
            <v>1</v>
          </cell>
          <cell r="E1333" t="str">
            <v>kg</v>
          </cell>
        </row>
        <row r="1334">
          <cell r="A1334" t="str">
            <v>M619</v>
          </cell>
          <cell r="B1334" t="str">
            <v>Cola poliester</v>
          </cell>
          <cell r="C1334" t="str">
            <v>kg</v>
          </cell>
          <cell r="D1334">
            <v>1</v>
          </cell>
          <cell r="E1334" t="str">
            <v>kg</v>
          </cell>
        </row>
        <row r="1335">
          <cell r="A1335" t="str">
            <v>M620</v>
          </cell>
          <cell r="B1335" t="str">
            <v>Protetor de cura do concreto</v>
          </cell>
          <cell r="C1335" t="str">
            <v>tam</v>
          </cell>
          <cell r="D1335">
            <v>180</v>
          </cell>
          <cell r="E1335" t="str">
            <v>kg</v>
          </cell>
        </row>
        <row r="1336">
          <cell r="A1336" t="str">
            <v>M621</v>
          </cell>
          <cell r="B1336" t="str">
            <v>Desmoldante</v>
          </cell>
          <cell r="C1336" t="str">
            <v>tam</v>
          </cell>
          <cell r="D1336">
            <v>180</v>
          </cell>
          <cell r="E1336" t="str">
            <v>kg</v>
          </cell>
        </row>
        <row r="1337">
          <cell r="A1337" t="str">
            <v>M622</v>
          </cell>
          <cell r="B1337" t="str">
            <v>Interplast N</v>
          </cell>
          <cell r="C1337" t="str">
            <v>sc</v>
          </cell>
          <cell r="D1337">
            <v>50</v>
          </cell>
          <cell r="E1337" t="str">
            <v>kg</v>
          </cell>
        </row>
        <row r="1338">
          <cell r="A1338" t="str">
            <v>M623</v>
          </cell>
          <cell r="B1338" t="str">
            <v>Gás propano</v>
          </cell>
          <cell r="C1338" t="str">
            <v>kg</v>
          </cell>
          <cell r="D1338">
            <v>1</v>
          </cell>
          <cell r="E1338" t="str">
            <v>kg</v>
          </cell>
        </row>
        <row r="1339">
          <cell r="A1339" t="str">
            <v>M624</v>
          </cell>
          <cell r="B1339" t="str">
            <v>Tinta para pré-marcação</v>
          </cell>
          <cell r="C1339" t="str">
            <v>l</v>
          </cell>
          <cell r="D1339">
            <v>1</v>
          </cell>
          <cell r="E1339" t="str">
            <v>l</v>
          </cell>
        </row>
        <row r="1340">
          <cell r="A1340" t="str">
            <v>M625</v>
          </cell>
          <cell r="B1340" t="str">
            <v>Acetileno</v>
          </cell>
          <cell r="C1340" t="str">
            <v>m3</v>
          </cell>
          <cell r="D1340">
            <v>1</v>
          </cell>
          <cell r="E1340" t="str">
            <v>m3</v>
          </cell>
        </row>
        <row r="1341">
          <cell r="A1341" t="str">
            <v>M626</v>
          </cell>
          <cell r="B1341" t="str">
            <v>Oxigênio</v>
          </cell>
          <cell r="C1341" t="str">
            <v>m3</v>
          </cell>
          <cell r="D1341">
            <v>1</v>
          </cell>
          <cell r="E1341" t="str">
            <v>m3</v>
          </cell>
        </row>
        <row r="1342">
          <cell r="A1342" t="str">
            <v>M700</v>
          </cell>
          <cell r="B1342" t="str">
            <v>Tijolo comum maciço (5,5x9x19) cm</v>
          </cell>
          <cell r="C1342" t="str">
            <v>mlh</v>
          </cell>
          <cell r="D1342">
            <v>1000</v>
          </cell>
          <cell r="E1342" t="str">
            <v>un</v>
          </cell>
        </row>
        <row r="1343">
          <cell r="A1343" t="str">
            <v>M702</v>
          </cell>
          <cell r="B1343" t="str">
            <v>Cal hidratada</v>
          </cell>
          <cell r="C1343" t="str">
            <v>sc</v>
          </cell>
          <cell r="D1343">
            <v>20</v>
          </cell>
          <cell r="E1343" t="str">
            <v>kg</v>
          </cell>
        </row>
        <row r="1344">
          <cell r="A1344" t="str">
            <v>M703</v>
          </cell>
          <cell r="B1344" t="str">
            <v>Tijolo 20 x 30 cm</v>
          </cell>
          <cell r="C1344" t="str">
            <v>mlh</v>
          </cell>
          <cell r="D1344">
            <v>1000</v>
          </cell>
          <cell r="E1344" t="str">
            <v>un</v>
          </cell>
        </row>
        <row r="1345">
          <cell r="A1345" t="str">
            <v>M704</v>
          </cell>
          <cell r="B1345" t="str">
            <v>Areia Lavada Comercial</v>
          </cell>
          <cell r="C1345" t="str">
            <v>m3</v>
          </cell>
          <cell r="D1345">
            <v>1</v>
          </cell>
          <cell r="E1345" t="str">
            <v>m3</v>
          </cell>
        </row>
        <row r="1346">
          <cell r="A1346" t="str">
            <v>M705</v>
          </cell>
          <cell r="B1346" t="str">
            <v>Pó de pedra</v>
          </cell>
          <cell r="C1346" t="str">
            <v>m3</v>
          </cell>
          <cell r="D1346">
            <v>1</v>
          </cell>
          <cell r="E1346" t="str">
            <v>m3</v>
          </cell>
        </row>
        <row r="1347">
          <cell r="A1347" t="str">
            <v>M709</v>
          </cell>
          <cell r="B1347" t="str">
            <v>Brita Comercial</v>
          </cell>
          <cell r="C1347" t="str">
            <v>m3</v>
          </cell>
          <cell r="D1347">
            <v>1</v>
          </cell>
          <cell r="E1347" t="str">
            <v>m3</v>
          </cell>
        </row>
        <row r="1348">
          <cell r="A1348" t="str">
            <v>M710</v>
          </cell>
          <cell r="B1348" t="str">
            <v>Pedra de mão</v>
          </cell>
          <cell r="C1348" t="str">
            <v>m3</v>
          </cell>
          <cell r="D1348">
            <v>1</v>
          </cell>
          <cell r="E1348" t="str">
            <v>m3</v>
          </cell>
        </row>
        <row r="1349">
          <cell r="A1349" t="str">
            <v>M715</v>
          </cell>
          <cell r="B1349" t="str">
            <v>Pó calcário dolomítico</v>
          </cell>
          <cell r="C1349" t="str">
            <v>kg</v>
          </cell>
          <cell r="D1349">
            <v>1</v>
          </cell>
          <cell r="E1349" t="str">
            <v>kg</v>
          </cell>
        </row>
        <row r="1350">
          <cell r="A1350" t="str">
            <v>M901</v>
          </cell>
          <cell r="B1350" t="str">
            <v>Aparelho de apoio neoprene fretado</v>
          </cell>
          <cell r="C1350" t="str">
            <v>dm3</v>
          </cell>
          <cell r="D1350">
            <v>1</v>
          </cell>
          <cell r="E1350" t="str">
            <v>dm3</v>
          </cell>
        </row>
        <row r="1351">
          <cell r="A1351" t="str">
            <v>M902</v>
          </cell>
          <cell r="B1351" t="str">
            <v>Tubo de PVC D=75 mm</v>
          </cell>
          <cell r="C1351" t="str">
            <v>vr</v>
          </cell>
          <cell r="D1351">
            <v>6</v>
          </cell>
          <cell r="E1351" t="str">
            <v>m</v>
          </cell>
        </row>
        <row r="1352">
          <cell r="A1352" t="str">
            <v>M903</v>
          </cell>
          <cell r="B1352" t="str">
            <v>Manta sintética (Bidim) OP-20</v>
          </cell>
          <cell r="C1352" t="str">
            <v>m2</v>
          </cell>
          <cell r="D1352">
            <v>1</v>
          </cell>
          <cell r="E1352" t="str">
            <v>m2</v>
          </cell>
        </row>
        <row r="1353">
          <cell r="A1353" t="str">
            <v>M904</v>
          </cell>
          <cell r="B1353" t="str">
            <v>Manta sintética (Bidim) OP-30</v>
          </cell>
          <cell r="C1353" t="str">
            <v>m2</v>
          </cell>
          <cell r="D1353">
            <v>1</v>
          </cell>
          <cell r="E1353" t="str">
            <v>m2</v>
          </cell>
        </row>
        <row r="1354">
          <cell r="A1354" t="str">
            <v>M905</v>
          </cell>
          <cell r="B1354" t="str">
            <v>Filler</v>
          </cell>
          <cell r="C1354" t="str">
            <v>kg</v>
          </cell>
          <cell r="D1354">
            <v>1</v>
          </cell>
          <cell r="E1354" t="str">
            <v>kg</v>
          </cell>
        </row>
        <row r="1355">
          <cell r="A1355" t="str">
            <v>M906</v>
          </cell>
          <cell r="B1355" t="str">
            <v>Sementes p/ hidrossemeadura</v>
          </cell>
          <cell r="C1355" t="str">
            <v>kg</v>
          </cell>
          <cell r="D1355">
            <v>1</v>
          </cell>
          <cell r="E1355" t="str">
            <v>kg</v>
          </cell>
        </row>
        <row r="1356">
          <cell r="A1356" t="str">
            <v>M907</v>
          </cell>
          <cell r="B1356" t="str">
            <v>Adubo orgânico</v>
          </cell>
          <cell r="C1356" t="str">
            <v>t</v>
          </cell>
          <cell r="D1356">
            <v>1000</v>
          </cell>
          <cell r="E1356" t="str">
            <v>kg</v>
          </cell>
        </row>
        <row r="1357">
          <cell r="A1357" t="str">
            <v>M908</v>
          </cell>
          <cell r="B1357" t="str">
            <v>Eletrodo p/ solda eletr. OK 46.00</v>
          </cell>
          <cell r="C1357" t="str">
            <v>kg</v>
          </cell>
          <cell r="D1357">
            <v>1</v>
          </cell>
          <cell r="E1357" t="str">
            <v>kg</v>
          </cell>
        </row>
        <row r="1358">
          <cell r="A1358" t="str">
            <v>M909</v>
          </cell>
          <cell r="B1358" t="str">
            <v>Tubo de PVC perfurado D=50 mm</v>
          </cell>
          <cell r="C1358" t="str">
            <v>vr</v>
          </cell>
          <cell r="D1358">
            <v>6</v>
          </cell>
          <cell r="E1358" t="str">
            <v>m</v>
          </cell>
        </row>
        <row r="1359">
          <cell r="A1359" t="str">
            <v>M910</v>
          </cell>
          <cell r="B1359" t="str">
            <v>Tubo de PVC rígido D=50 mm</v>
          </cell>
          <cell r="C1359" t="str">
            <v>vr</v>
          </cell>
          <cell r="D1359">
            <v>6</v>
          </cell>
          <cell r="E1359" t="str">
            <v>m</v>
          </cell>
        </row>
        <row r="1360">
          <cell r="A1360" t="str">
            <v>M911</v>
          </cell>
          <cell r="B1360" t="str">
            <v>Tubo de PVC D=100 mm</v>
          </cell>
          <cell r="C1360" t="str">
            <v>vr</v>
          </cell>
          <cell r="D1360">
            <v>6</v>
          </cell>
          <cell r="E1360" t="str">
            <v>m</v>
          </cell>
        </row>
        <row r="1361">
          <cell r="A1361" t="str">
            <v>M920</v>
          </cell>
          <cell r="B1361" t="str">
            <v>Meio tubo de concreto D=40 cm</v>
          </cell>
          <cell r="C1361" t="str">
            <v>m</v>
          </cell>
          <cell r="D1361">
            <v>1</v>
          </cell>
          <cell r="E1361" t="str">
            <v>m</v>
          </cell>
        </row>
        <row r="1362">
          <cell r="A1362" t="str">
            <v>M930</v>
          </cell>
          <cell r="B1362" t="str">
            <v>Gabião caixa 2x1x1m galvanizado</v>
          </cell>
          <cell r="C1362" t="str">
            <v>un</v>
          </cell>
          <cell r="D1362">
            <v>1</v>
          </cell>
          <cell r="E1362" t="str">
            <v>un</v>
          </cell>
        </row>
        <row r="1363">
          <cell r="A1363" t="str">
            <v>M935</v>
          </cell>
          <cell r="B1363" t="str">
            <v>Terra arm. ECE - greide 0&lt;h&lt;6m</v>
          </cell>
          <cell r="C1363" t="str">
            <v>m2</v>
          </cell>
          <cell r="D1363">
            <v>1</v>
          </cell>
          <cell r="E1363" t="str">
            <v>m2</v>
          </cell>
        </row>
        <row r="1364">
          <cell r="A1364" t="str">
            <v>M936</v>
          </cell>
          <cell r="B1364" t="str">
            <v>Terra arm. ECE - greide 6&lt;h&lt;9m</v>
          </cell>
          <cell r="C1364" t="str">
            <v>m2</v>
          </cell>
          <cell r="D1364">
            <v>1</v>
          </cell>
          <cell r="E1364" t="str">
            <v>m2</v>
          </cell>
        </row>
        <row r="1365">
          <cell r="A1365" t="str">
            <v>M937</v>
          </cell>
          <cell r="B1365" t="str">
            <v>Terra arm. ECE - greide 9&lt;h&lt;12m</v>
          </cell>
          <cell r="C1365" t="str">
            <v>m2</v>
          </cell>
          <cell r="D1365">
            <v>1</v>
          </cell>
          <cell r="E1365" t="str">
            <v>m2</v>
          </cell>
        </row>
        <row r="1366">
          <cell r="A1366" t="str">
            <v>M938</v>
          </cell>
          <cell r="B1366" t="str">
            <v>Terra arm. ECE- pé talude 0&lt;h&lt;6m</v>
          </cell>
          <cell r="C1366" t="str">
            <v>m2</v>
          </cell>
          <cell r="D1366">
            <v>1</v>
          </cell>
          <cell r="E1366" t="str">
            <v>m2</v>
          </cell>
        </row>
        <row r="1367">
          <cell r="A1367" t="str">
            <v>M939</v>
          </cell>
          <cell r="B1367" t="str">
            <v>Terra arm. ECE- pé talude 6&lt;h&lt;9m</v>
          </cell>
          <cell r="C1367" t="str">
            <v>m2</v>
          </cell>
          <cell r="D1367">
            <v>1</v>
          </cell>
          <cell r="E1367" t="str">
            <v>m2</v>
          </cell>
        </row>
        <row r="1368">
          <cell r="A1368" t="str">
            <v>M940</v>
          </cell>
          <cell r="B1368" t="str">
            <v>Terra arm. ECE- pé talude 9&lt;h&lt;12m</v>
          </cell>
          <cell r="C1368" t="str">
            <v>m2</v>
          </cell>
          <cell r="D1368">
            <v>1</v>
          </cell>
          <cell r="E1368" t="str">
            <v>m2</v>
          </cell>
        </row>
        <row r="1369">
          <cell r="A1369" t="str">
            <v>M941</v>
          </cell>
          <cell r="B1369" t="str">
            <v>Terra arm. ECE-enc. portante 0&lt;h&lt;6m</v>
          </cell>
          <cell r="C1369" t="str">
            <v>m2</v>
          </cell>
          <cell r="D1369">
            <v>1</v>
          </cell>
          <cell r="E1369" t="str">
            <v>m2</v>
          </cell>
        </row>
        <row r="1370">
          <cell r="A1370" t="str">
            <v>M942</v>
          </cell>
          <cell r="B1370" t="str">
            <v>Terra arm. ECE-enc. portante 6&lt;h&lt;9m</v>
          </cell>
          <cell r="C1370" t="str">
            <v>m2</v>
          </cell>
          <cell r="D1370">
            <v>1</v>
          </cell>
          <cell r="E1370" t="str">
            <v>m2</v>
          </cell>
        </row>
        <row r="1371">
          <cell r="A1371" t="str">
            <v>M945</v>
          </cell>
          <cell r="B1371" t="str">
            <v>Haste para perfuratriz de esteira</v>
          </cell>
          <cell r="C1371" t="str">
            <v>un</v>
          </cell>
          <cell r="D1371">
            <v>1</v>
          </cell>
          <cell r="E1371" t="str">
            <v>un</v>
          </cell>
        </row>
        <row r="1372">
          <cell r="A1372" t="str">
            <v>M946</v>
          </cell>
          <cell r="B1372" t="str">
            <v>Luva para perfuratriz de esteira</v>
          </cell>
          <cell r="C1372" t="str">
            <v>un</v>
          </cell>
          <cell r="D1372">
            <v>1</v>
          </cell>
          <cell r="E1372" t="str">
            <v>un</v>
          </cell>
        </row>
        <row r="1373">
          <cell r="A1373" t="str">
            <v>M947</v>
          </cell>
          <cell r="B1373" t="str">
            <v>Punho para perfuratriz de esteira</v>
          </cell>
          <cell r="C1373" t="str">
            <v>un</v>
          </cell>
          <cell r="D1373">
            <v>1</v>
          </cell>
          <cell r="E1373" t="str">
            <v>un</v>
          </cell>
        </row>
        <row r="1374">
          <cell r="A1374" t="str">
            <v>M948</v>
          </cell>
          <cell r="B1374" t="str">
            <v>Coroa para perfuratriz de esteira</v>
          </cell>
          <cell r="C1374" t="str">
            <v>un</v>
          </cell>
          <cell r="D1374">
            <v>1</v>
          </cell>
          <cell r="E1374" t="str">
            <v>un</v>
          </cell>
        </row>
        <row r="1375">
          <cell r="A1375" t="str">
            <v>M949</v>
          </cell>
          <cell r="B1375" t="str">
            <v>Disco diam. p/ máq. de disco 48kW</v>
          </cell>
          <cell r="C1375" t="str">
            <v>un</v>
          </cell>
          <cell r="D1375">
            <v>1</v>
          </cell>
          <cell r="E1375" t="str">
            <v>un</v>
          </cell>
        </row>
        <row r="1376">
          <cell r="A1376" t="str">
            <v>M950</v>
          </cell>
          <cell r="B1376" t="str">
            <v>Coroa de diamante linha NX</v>
          </cell>
          <cell r="C1376" t="str">
            <v>un</v>
          </cell>
          <cell r="D1376">
            <v>1</v>
          </cell>
          <cell r="E1376" t="str">
            <v>un</v>
          </cell>
        </row>
        <row r="1377">
          <cell r="A1377" t="str">
            <v>M951</v>
          </cell>
          <cell r="B1377" t="str">
            <v>Calibrador de diamante linha NX</v>
          </cell>
          <cell r="C1377" t="str">
            <v>un</v>
          </cell>
          <cell r="D1377">
            <v>1</v>
          </cell>
          <cell r="E1377" t="str">
            <v>un</v>
          </cell>
        </row>
        <row r="1378">
          <cell r="A1378" t="str">
            <v>M952</v>
          </cell>
          <cell r="B1378" t="str">
            <v>Mola comum linha NX</v>
          </cell>
          <cell r="C1378" t="str">
            <v>un</v>
          </cell>
          <cell r="D1378">
            <v>1</v>
          </cell>
          <cell r="E1378" t="str">
            <v>un</v>
          </cell>
        </row>
        <row r="1379">
          <cell r="A1379" t="str">
            <v>M953</v>
          </cell>
          <cell r="B1379" t="str">
            <v>Barrilete simples linha NX</v>
          </cell>
          <cell r="C1379" t="str">
            <v>un</v>
          </cell>
          <cell r="D1379">
            <v>1</v>
          </cell>
          <cell r="E1379" t="str">
            <v>un</v>
          </cell>
        </row>
        <row r="1380">
          <cell r="A1380" t="str">
            <v>M954</v>
          </cell>
          <cell r="B1380" t="str">
            <v>Haste paredes paraleleas c/ niples</v>
          </cell>
          <cell r="C1380" t="str">
            <v>un</v>
          </cell>
          <cell r="D1380">
            <v>1</v>
          </cell>
          <cell r="E1380" t="str">
            <v>un</v>
          </cell>
        </row>
        <row r="1381">
          <cell r="A1381" t="str">
            <v>M955</v>
          </cell>
          <cell r="B1381" t="str">
            <v>Coroa de widia linha NX</v>
          </cell>
          <cell r="C1381" t="str">
            <v>un</v>
          </cell>
          <cell r="D1381">
            <v>1</v>
          </cell>
          <cell r="E1381" t="str">
            <v>un</v>
          </cell>
        </row>
        <row r="1382">
          <cell r="A1382" t="str">
            <v>M956</v>
          </cell>
          <cell r="B1382" t="str">
            <v>Sapata de widia linha NX</v>
          </cell>
          <cell r="C1382" t="str">
            <v>un</v>
          </cell>
          <cell r="D1382">
            <v>1</v>
          </cell>
          <cell r="E1382" t="str">
            <v>un</v>
          </cell>
        </row>
        <row r="1383">
          <cell r="A1383" t="str">
            <v>M957</v>
          </cell>
          <cell r="B1383" t="str">
            <v>Revestimento c/ conector linha NX</v>
          </cell>
          <cell r="C1383" t="str">
            <v>un</v>
          </cell>
          <cell r="D1383">
            <v>1</v>
          </cell>
          <cell r="E1383" t="str">
            <v>un</v>
          </cell>
        </row>
        <row r="1384">
          <cell r="A1384" t="str">
            <v>M958</v>
          </cell>
          <cell r="B1384" t="str">
            <v>Calibrador de widia simples linh NX</v>
          </cell>
          <cell r="C1384" t="str">
            <v>un</v>
          </cell>
          <cell r="D1384">
            <v>1</v>
          </cell>
          <cell r="E1384" t="str">
            <v>un</v>
          </cell>
        </row>
        <row r="1385">
          <cell r="A1385" t="str">
            <v>M960</v>
          </cell>
          <cell r="B1385" t="str">
            <v>Fio de nylon n. 40</v>
          </cell>
          <cell r="C1385" t="str">
            <v>rl</v>
          </cell>
          <cell r="D1385">
            <v>100</v>
          </cell>
          <cell r="E1385" t="str">
            <v>m</v>
          </cell>
        </row>
        <row r="1386">
          <cell r="A1386" t="str">
            <v>M969</v>
          </cell>
          <cell r="B1386" t="str">
            <v>Película refletiva lentes expostas</v>
          </cell>
          <cell r="C1386" t="str">
            <v>m2</v>
          </cell>
          <cell r="D1386">
            <v>1</v>
          </cell>
          <cell r="E1386" t="str">
            <v>m2</v>
          </cell>
        </row>
        <row r="1387">
          <cell r="A1387" t="str">
            <v>M970</v>
          </cell>
          <cell r="B1387" t="str">
            <v>Película refletiva lentes inclusas</v>
          </cell>
          <cell r="C1387" t="str">
            <v>m2</v>
          </cell>
          <cell r="D1387">
            <v>1</v>
          </cell>
          <cell r="E1387" t="str">
            <v>m2</v>
          </cell>
        </row>
        <row r="1388">
          <cell r="A1388" t="str">
            <v>M971</v>
          </cell>
          <cell r="B1388" t="str">
            <v>Dispositivo anti-ofuscante</v>
          </cell>
          <cell r="C1388" t="str">
            <v>m</v>
          </cell>
          <cell r="D1388">
            <v>1</v>
          </cell>
          <cell r="E1388" t="str">
            <v>m</v>
          </cell>
        </row>
        <row r="1389">
          <cell r="A1389" t="str">
            <v>M972</v>
          </cell>
          <cell r="B1389" t="str">
            <v>Tacha refletiva monodirecional</v>
          </cell>
          <cell r="C1389" t="str">
            <v>un</v>
          </cell>
          <cell r="D1389">
            <v>1</v>
          </cell>
          <cell r="E1389" t="str">
            <v>un</v>
          </cell>
        </row>
        <row r="1390">
          <cell r="A1390" t="str">
            <v>M973</v>
          </cell>
          <cell r="B1390" t="str">
            <v>Tacha refletiva bidirecional</v>
          </cell>
          <cell r="C1390" t="str">
            <v>un</v>
          </cell>
          <cell r="D1390">
            <v>1</v>
          </cell>
          <cell r="E1390" t="str">
            <v>un</v>
          </cell>
        </row>
        <row r="1391">
          <cell r="A1391" t="str">
            <v>M974</v>
          </cell>
          <cell r="B1391" t="str">
            <v>Tachão refletivo monodirecional</v>
          </cell>
          <cell r="C1391" t="str">
            <v>un</v>
          </cell>
          <cell r="D1391">
            <v>1</v>
          </cell>
          <cell r="E1391" t="str">
            <v>un</v>
          </cell>
        </row>
        <row r="1392">
          <cell r="A1392" t="str">
            <v>M975</v>
          </cell>
          <cell r="B1392" t="str">
            <v>Tachão refletivo bidirecional</v>
          </cell>
          <cell r="C1392" t="str">
            <v>un</v>
          </cell>
          <cell r="D1392">
            <v>1</v>
          </cell>
          <cell r="E1392" t="str">
            <v>un</v>
          </cell>
        </row>
        <row r="1393">
          <cell r="A1393" t="str">
            <v>M976</v>
          </cell>
          <cell r="B1393" t="str">
            <v>Baguete limitador de polietileno</v>
          </cell>
          <cell r="C1393" t="str">
            <v>m</v>
          </cell>
          <cell r="D1393">
            <v>1</v>
          </cell>
          <cell r="E1393" t="str">
            <v>m</v>
          </cell>
        </row>
        <row r="1394">
          <cell r="A1394" t="str">
            <v>M977</v>
          </cell>
          <cell r="B1394" t="str">
            <v>Selante asfáltico polimerizado</v>
          </cell>
          <cell r="C1394" t="str">
            <v>l</v>
          </cell>
          <cell r="D1394">
            <v>1</v>
          </cell>
          <cell r="E1394" t="str">
            <v>l</v>
          </cell>
        </row>
        <row r="1395">
          <cell r="A1395" t="str">
            <v>M980</v>
          </cell>
          <cell r="B1395" t="str">
            <v>Indenização de jazida</v>
          </cell>
          <cell r="C1395" t="str">
            <v>m3</v>
          </cell>
          <cell r="D1395">
            <v>1</v>
          </cell>
          <cell r="E1395" t="str">
            <v>m3</v>
          </cell>
        </row>
        <row r="1396">
          <cell r="A1396" t="str">
            <v>M982</v>
          </cell>
          <cell r="B1396" t="str">
            <v>Isopor de 5cm de espessura</v>
          </cell>
          <cell r="C1396" t="str">
            <v>m2</v>
          </cell>
          <cell r="D1396">
            <v>1</v>
          </cell>
          <cell r="E1396" t="str">
            <v>m2</v>
          </cell>
        </row>
        <row r="1397">
          <cell r="A1397" t="str">
            <v>M983</v>
          </cell>
          <cell r="B1397" t="str">
            <v>Disco diam. p/ máq. de disco 6kW</v>
          </cell>
          <cell r="C1397" t="str">
            <v>un</v>
          </cell>
          <cell r="D1397">
            <v>1</v>
          </cell>
          <cell r="E1397" t="str">
            <v>un</v>
          </cell>
        </row>
        <row r="1398">
          <cell r="A1398" t="str">
            <v>M984</v>
          </cell>
          <cell r="B1398" t="str">
            <v>Chumbadores</v>
          </cell>
          <cell r="C1398" t="str">
            <v>pç</v>
          </cell>
          <cell r="D1398">
            <v>0.3</v>
          </cell>
          <cell r="E1398" t="str">
            <v>kg</v>
          </cell>
        </row>
        <row r="1399">
          <cell r="A1399" t="str">
            <v>M985</v>
          </cell>
          <cell r="B1399" t="str">
            <v>Tubo plástico para purgadores</v>
          </cell>
          <cell r="C1399" t="str">
            <v>m</v>
          </cell>
          <cell r="D1399">
            <v>1</v>
          </cell>
          <cell r="E1399" t="str">
            <v>m</v>
          </cell>
        </row>
        <row r="1400">
          <cell r="A1400" t="str">
            <v>M996</v>
          </cell>
          <cell r="B1400" t="str">
            <v>Material Demolido</v>
          </cell>
          <cell r="C1400" t="str">
            <v>t</v>
          </cell>
          <cell r="D1400">
            <v>1</v>
          </cell>
          <cell r="E1400" t="str">
            <v>t</v>
          </cell>
        </row>
        <row r="1401">
          <cell r="A1401" t="str">
            <v>M997</v>
          </cell>
          <cell r="B1401" t="str">
            <v>Material Fresado</v>
          </cell>
          <cell r="C1401" t="str">
            <v>t</v>
          </cell>
          <cell r="D1401">
            <v>1</v>
          </cell>
          <cell r="E1401" t="str">
            <v>t</v>
          </cell>
        </row>
        <row r="1402">
          <cell r="A1402" t="str">
            <v>M998</v>
          </cell>
          <cell r="B1402" t="str">
            <v>Madeira</v>
          </cell>
          <cell r="C1402" t="str">
            <v>t</v>
          </cell>
          <cell r="D1402">
            <v>1</v>
          </cell>
          <cell r="E1402" t="str">
            <v>t</v>
          </cell>
        </row>
        <row r="1403">
          <cell r="A1403" t="str">
            <v>M999</v>
          </cell>
          <cell r="B1403" t="str">
            <v>Material retirado da pista</v>
          </cell>
          <cell r="C1403" t="str">
            <v>t</v>
          </cell>
          <cell r="D1403">
            <v>1</v>
          </cell>
          <cell r="E1403" t="str">
            <v>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
      <sheetName val="Transporte"/>
      <sheetName val="DRENAGEM"/>
      <sheetName val="Mob Desm-Inst. Cant."/>
      <sheetName val="Anexo"/>
      <sheetName val="resumo"/>
      <sheetName val="quantitativos"/>
      <sheetName val="DMT MEDIÇÃO"/>
      <sheetName val="RESUMO_DVOP"/>
      <sheetName val="dados"/>
      <sheetName val="CUSTO HORÁRIO"/>
      <sheetName val="Mão de obra"/>
      <sheetName val="Material"/>
      <sheetName val="utr 2"/>
      <sheetName val="Desmatamento "/>
    </sheetNames>
    <sheetDataSet>
      <sheetData sheetId="0">
        <row r="3">
          <cell r="B3" t="str">
            <v>Atividades Auxiliares ou Básica</v>
          </cell>
          <cell r="F3" t="str">
            <v>Und</v>
          </cell>
        </row>
        <row r="4">
          <cell r="A4" t="str">
            <v>1 A 00 001 00</v>
          </cell>
          <cell r="B4" t="str">
            <v>Transporte local c/ basc. 5m3 rodov. não pav.</v>
          </cell>
          <cell r="E4" t="str">
            <v>tkm</v>
          </cell>
          <cell r="F4" t="str">
            <v>excluído</v>
          </cell>
        </row>
        <row r="5">
          <cell r="A5" t="str">
            <v>1 A 00 001 05</v>
          </cell>
          <cell r="B5" t="str">
            <v>Transp. local c/ basc. 10m3 rodov. não pav (const)</v>
          </cell>
          <cell r="E5" t="str">
            <v>tkm</v>
          </cell>
          <cell r="F5">
            <v>0.35</v>
          </cell>
        </row>
        <row r="6">
          <cell r="A6" t="str">
            <v>1 A 00 001 06</v>
          </cell>
          <cell r="B6" t="str">
            <v>Transp. local c/ basc. 10m3 rodov. não pav (consv)</v>
          </cell>
          <cell r="E6" t="str">
            <v>tkm</v>
          </cell>
          <cell r="F6">
            <v>0.42</v>
          </cell>
        </row>
        <row r="7">
          <cell r="A7" t="str">
            <v>1 A 00 001 07</v>
          </cell>
          <cell r="B7" t="str">
            <v>Transp. local c/ basc. 10m3 rodov. não pav (restr)</v>
          </cell>
          <cell r="E7" t="str">
            <v>tkm</v>
          </cell>
          <cell r="F7">
            <v>0.41</v>
          </cell>
        </row>
        <row r="8">
          <cell r="A8" t="str">
            <v>1 A 00 001 08</v>
          </cell>
          <cell r="B8" t="str">
            <v>Transporte local c/ basc. p/ rocha rodov. não pav.</v>
          </cell>
          <cell r="E8" t="str">
            <v>tkm</v>
          </cell>
          <cell r="F8">
            <v>0.49</v>
          </cell>
        </row>
        <row r="9">
          <cell r="A9" t="str">
            <v>1 A 00 001 40</v>
          </cell>
          <cell r="B9" t="str">
            <v>Transp. local c/ carroceria 15 t rodov. não pav.</v>
          </cell>
          <cell r="E9" t="str">
            <v>tkm</v>
          </cell>
          <cell r="F9">
            <v>0.45</v>
          </cell>
        </row>
        <row r="10">
          <cell r="A10" t="str">
            <v>1 A 00 001 41</v>
          </cell>
          <cell r="B10" t="str">
            <v>Transporte local c/ carroceria 4t rodov. não pav.</v>
          </cell>
          <cell r="E10" t="str">
            <v>tkm</v>
          </cell>
          <cell r="F10">
            <v>0.57999999999999996</v>
          </cell>
        </row>
        <row r="11">
          <cell r="A11" t="str">
            <v>1 A 00 001 50</v>
          </cell>
          <cell r="B11" t="str">
            <v>Transporte local c/ betoneira rodov. não pav.</v>
          </cell>
          <cell r="E11" t="str">
            <v>tkm</v>
          </cell>
          <cell r="F11">
            <v>0.54</v>
          </cell>
        </row>
        <row r="12">
          <cell r="A12" t="str">
            <v>1 A 00 001 60</v>
          </cell>
          <cell r="B12" t="str">
            <v>Transp. local c/ carroc. c/ guind. rodov. não pav.</v>
          </cell>
          <cell r="E12" t="str">
            <v>tkm</v>
          </cell>
          <cell r="F12">
            <v>0.61</v>
          </cell>
        </row>
        <row r="13">
          <cell r="A13" t="str">
            <v>1 A 00 001 90</v>
          </cell>
          <cell r="B13" t="str">
            <v>Transporte comercial c/ carroc. rodov. não pav.</v>
          </cell>
          <cell r="E13" t="str">
            <v>tkm</v>
          </cell>
          <cell r="F13">
            <v>0.27</v>
          </cell>
        </row>
        <row r="14">
          <cell r="A14" t="str">
            <v>1 A 00 002 00</v>
          </cell>
          <cell r="B14" t="str">
            <v>Transporte local c/ basc. 5m3 rodov. pav.</v>
          </cell>
          <cell r="E14" t="str">
            <v>tkm</v>
          </cell>
          <cell r="F14">
            <v>0.32</v>
          </cell>
        </row>
        <row r="15">
          <cell r="A15" t="str">
            <v>1 A 00 002 03</v>
          </cell>
          <cell r="B15" t="str">
            <v>Transp. local material para remendos</v>
          </cell>
          <cell r="E15" t="str">
            <v>tkm</v>
          </cell>
          <cell r="F15">
            <v>0.66</v>
          </cell>
        </row>
        <row r="16">
          <cell r="A16" t="str">
            <v>1 A 00 002 05</v>
          </cell>
          <cell r="B16" t="str">
            <v>Transp. local c/ basc. 10m3 rodov. pav. (const)</v>
          </cell>
          <cell r="E16" t="str">
            <v>tkm</v>
          </cell>
          <cell r="F16">
            <v>0.27</v>
          </cell>
        </row>
        <row r="17">
          <cell r="A17" t="str">
            <v>1 A 00 002 06</v>
          </cell>
          <cell r="B17" t="str">
            <v>Transp. local c/ basc. 10m3 rodov. pav. (consv)</v>
          </cell>
          <cell r="E17" t="str">
            <v>tkm</v>
          </cell>
          <cell r="F17">
            <v>0.32</v>
          </cell>
        </row>
        <row r="18">
          <cell r="A18" t="str">
            <v>1 A 00 002 07</v>
          </cell>
          <cell r="B18" t="str">
            <v>Transp. local c/ basc. 10m3 rodov. pav. (restr)</v>
          </cell>
          <cell r="E18" t="str">
            <v>tkm</v>
          </cell>
          <cell r="F18">
            <v>0.31</v>
          </cell>
        </row>
        <row r="19">
          <cell r="A19" t="str">
            <v>1 A 00 002 08</v>
          </cell>
          <cell r="B19" t="str">
            <v>Transporte local c/ basc. p/ rocha rodov. pav.</v>
          </cell>
          <cell r="E19" t="str">
            <v>tkm</v>
          </cell>
          <cell r="F19">
            <v>0.37</v>
          </cell>
        </row>
        <row r="20">
          <cell r="A20" t="str">
            <v>1 A 00 002 40</v>
          </cell>
          <cell r="B20" t="str">
            <v>Transporte local c/ carroceria 15 t rodov. pav.</v>
          </cell>
          <cell r="E20" t="str">
            <v>tkm</v>
          </cell>
          <cell r="F20">
            <v>0.34</v>
          </cell>
        </row>
        <row r="21">
          <cell r="A21" t="str">
            <v>1 A 00 002 41</v>
          </cell>
          <cell r="B21" t="str">
            <v>Transporte local c/ carroceria 4t rodov. pav.</v>
          </cell>
          <cell r="E21" t="str">
            <v>tkm</v>
          </cell>
          <cell r="F21">
            <v>0.45</v>
          </cell>
        </row>
        <row r="22">
          <cell r="A22" t="str">
            <v>1 A 00 002 50</v>
          </cell>
          <cell r="B22" t="str">
            <v>Transporte local c/ betoneira rodov. pav.</v>
          </cell>
          <cell r="E22" t="str">
            <v>tkm</v>
          </cell>
          <cell r="F22">
            <v>0.4</v>
          </cell>
        </row>
        <row r="23">
          <cell r="A23" t="str">
            <v>1 A 00 002 60</v>
          </cell>
          <cell r="B23" t="str">
            <v>Transp. local c/ carroceria c/ guind. rodov. pav.</v>
          </cell>
          <cell r="E23" t="str">
            <v>tkm</v>
          </cell>
          <cell r="F23">
            <v>0.55000000000000004</v>
          </cell>
        </row>
        <row r="24">
          <cell r="A24" t="str">
            <v>1 A 00 002 90</v>
          </cell>
          <cell r="B24" t="str">
            <v>Transporte comercial c/ carroceria rodov. pav.</v>
          </cell>
          <cell r="E24" t="str">
            <v>tkm</v>
          </cell>
          <cell r="F24">
            <v>0.18</v>
          </cell>
        </row>
        <row r="25">
          <cell r="A25" t="str">
            <v>1 A 00 102 00</v>
          </cell>
          <cell r="B25" t="str">
            <v>Transporte local de material betuminoso</v>
          </cell>
          <cell r="E25" t="str">
            <v>tkm</v>
          </cell>
          <cell r="F25">
            <v>0.73</v>
          </cell>
        </row>
        <row r="26">
          <cell r="A26" t="str">
            <v>1 A 00 112 90</v>
          </cell>
          <cell r="B26" t="str">
            <v>Transporte comercial material betuminoso a quente</v>
          </cell>
          <cell r="E26" t="str">
            <v>tkm</v>
          </cell>
          <cell r="F26">
            <v>0</v>
          </cell>
        </row>
        <row r="27">
          <cell r="A27" t="str">
            <v>1 A 00 112 91</v>
          </cell>
          <cell r="B27" t="str">
            <v>Transporte comercial material betuminoso a frio</v>
          </cell>
          <cell r="E27" t="str">
            <v>tkm</v>
          </cell>
          <cell r="F27">
            <v>0</v>
          </cell>
        </row>
        <row r="28">
          <cell r="A28" t="str">
            <v>1 A 00 201 70</v>
          </cell>
          <cell r="B28" t="str">
            <v>Transp. local água c/ cam. tanque rodov. não pav.</v>
          </cell>
          <cell r="E28" t="str">
            <v>tkm</v>
          </cell>
          <cell r="F28">
            <v>0.5</v>
          </cell>
        </row>
        <row r="29">
          <cell r="A29" t="str">
            <v>1 A 00 202 70</v>
          </cell>
          <cell r="B29" t="str">
            <v>Transp. local de água c/ cam. tanque rodov. pav.</v>
          </cell>
          <cell r="E29" t="str">
            <v>tkm</v>
          </cell>
          <cell r="F29">
            <v>0.37</v>
          </cell>
        </row>
        <row r="30">
          <cell r="A30" t="str">
            <v>1 A 00 301 00</v>
          </cell>
          <cell r="B30" t="str">
            <v>Fornecimento de Aço CA-25</v>
          </cell>
          <cell r="E30" t="str">
            <v>kg</v>
          </cell>
          <cell r="F30">
            <v>2.12</v>
          </cell>
        </row>
        <row r="31">
          <cell r="A31" t="str">
            <v>1 A 00 302 00</v>
          </cell>
          <cell r="B31" t="str">
            <v>Fornecimento de Aço CA-50</v>
          </cell>
          <cell r="E31" t="str">
            <v>kg</v>
          </cell>
          <cell r="F31">
            <v>2.09</v>
          </cell>
        </row>
        <row r="32">
          <cell r="A32" t="str">
            <v>1 A 00 303 00</v>
          </cell>
          <cell r="B32" t="str">
            <v>Fornecimento de Aço CA-60</v>
          </cell>
          <cell r="E32" t="str">
            <v>kg</v>
          </cell>
          <cell r="F32">
            <v>2.2599999999999998</v>
          </cell>
        </row>
        <row r="33">
          <cell r="A33" t="str">
            <v>1 A 00 717 00</v>
          </cell>
          <cell r="B33" t="str">
            <v>Brita Comercial</v>
          </cell>
          <cell r="E33" t="str">
            <v>m3</v>
          </cell>
          <cell r="F33">
            <v>20</v>
          </cell>
        </row>
        <row r="34">
          <cell r="A34" t="str">
            <v>1 A 00 961 00</v>
          </cell>
          <cell r="B34" t="str">
            <v>Peças de Desgaste do Britador 30m3/h</v>
          </cell>
          <cell r="E34" t="str">
            <v>cjh</v>
          </cell>
          <cell r="F34">
            <v>23.36</v>
          </cell>
        </row>
        <row r="35">
          <cell r="A35" t="str">
            <v>1 A 00 962 00</v>
          </cell>
          <cell r="B35" t="str">
            <v>Peças de Desgaste do Britador 9 a 20m3/h</v>
          </cell>
          <cell r="E35" t="str">
            <v>cjh</v>
          </cell>
          <cell r="F35">
            <v>13.31</v>
          </cell>
        </row>
        <row r="36">
          <cell r="A36" t="str">
            <v>1 A 00 963 00</v>
          </cell>
          <cell r="B36" t="str">
            <v>Peças de Desgaste do Britador 80m3/h</v>
          </cell>
          <cell r="E36" t="str">
            <v>cjh</v>
          </cell>
          <cell r="F36">
            <v>61.37</v>
          </cell>
        </row>
        <row r="37">
          <cell r="A37" t="str">
            <v>1 A 00 964 00</v>
          </cell>
          <cell r="B37" t="str">
            <v>Peças de desgaste britador prod. de rachão</v>
          </cell>
          <cell r="E37" t="str">
            <v>cjh</v>
          </cell>
          <cell r="F37">
            <v>18.07</v>
          </cell>
        </row>
        <row r="38">
          <cell r="A38" t="str">
            <v>1 A 01 100 01</v>
          </cell>
          <cell r="B38" t="str">
            <v>Limpeza camada vegetal em jazida (const e restr.)</v>
          </cell>
          <cell r="E38" t="str">
            <v>m2</v>
          </cell>
          <cell r="F38">
            <v>0.23</v>
          </cell>
        </row>
        <row r="39">
          <cell r="A39" t="str">
            <v>1 A 01 100 02</v>
          </cell>
          <cell r="B39" t="str">
            <v>Limpeza de camada vegetal em jazida (consv)</v>
          </cell>
          <cell r="E39" t="str">
            <v>m2</v>
          </cell>
          <cell r="F39">
            <v>0.48</v>
          </cell>
        </row>
        <row r="40">
          <cell r="A40" t="str">
            <v>1 A 01 105 01</v>
          </cell>
          <cell r="B40" t="str">
            <v>Expurgo de jazida (const e restr)</v>
          </cell>
          <cell r="E40" t="str">
            <v>m3</v>
          </cell>
          <cell r="F40">
            <v>1.22</v>
          </cell>
        </row>
        <row r="41">
          <cell r="A41" t="str">
            <v>1 A 01 105 02</v>
          </cell>
          <cell r="B41" t="str">
            <v>Expurgo de jazida (consv)</v>
          </cell>
          <cell r="E41" t="str">
            <v>m3</v>
          </cell>
          <cell r="F41">
            <v>2.62</v>
          </cell>
        </row>
        <row r="42">
          <cell r="A42" t="str">
            <v>1 A 01 111 00</v>
          </cell>
          <cell r="B42" t="str">
            <v>Material de base (consv)</v>
          </cell>
          <cell r="E42" t="str">
            <v>m3</v>
          </cell>
          <cell r="F42">
            <v>0</v>
          </cell>
        </row>
        <row r="43">
          <cell r="A43" t="str">
            <v>1 A 01 111 01</v>
          </cell>
          <cell r="B43" t="str">
            <v>Esc. e carga material de jazida (consv)</v>
          </cell>
          <cell r="E43" t="str">
            <v>m3</v>
          </cell>
          <cell r="F43">
            <v>5.13</v>
          </cell>
        </row>
        <row r="44">
          <cell r="A44" t="str">
            <v>1 A 01 120 01</v>
          </cell>
          <cell r="B44" t="str">
            <v>Escav. e carga de mater. de jazida(const e restr)</v>
          </cell>
          <cell r="E44" t="str">
            <v>m3</v>
          </cell>
          <cell r="F44">
            <v>2.83</v>
          </cell>
        </row>
        <row r="45">
          <cell r="A45" t="str">
            <v>1 A 01 150 01</v>
          </cell>
          <cell r="B45" t="str">
            <v>Rocha p/ britagem c/ perfur. sobre esteira</v>
          </cell>
          <cell r="E45" t="str">
            <v>m3</v>
          </cell>
          <cell r="F45">
            <v>17.23</v>
          </cell>
        </row>
        <row r="46">
          <cell r="A46" t="str">
            <v>1 A 01 150 02</v>
          </cell>
          <cell r="B46" t="str">
            <v>Rocha p/ britagem com perfuratriz manual</v>
          </cell>
          <cell r="E46" t="str">
            <v>m3</v>
          </cell>
          <cell r="F46">
            <v>19.3</v>
          </cell>
        </row>
        <row r="47">
          <cell r="A47" t="str">
            <v>1 A 01 155 01</v>
          </cell>
          <cell r="B47" t="str">
            <v>Rachão e pedra-de-mão produzidos-(const e rest)</v>
          </cell>
          <cell r="E47" t="str">
            <v>m3</v>
          </cell>
          <cell r="F47">
            <v>13.77</v>
          </cell>
        </row>
        <row r="48">
          <cell r="A48" t="str">
            <v>1 A 01 170 01</v>
          </cell>
          <cell r="B48" t="str">
            <v>Areia extraída com equipamento tipo "drag-line"</v>
          </cell>
          <cell r="E48" t="str">
            <v>m3</v>
          </cell>
          <cell r="F48">
            <v>4.51</v>
          </cell>
        </row>
        <row r="49">
          <cell r="A49" t="str">
            <v>1 A 01 170 02</v>
          </cell>
          <cell r="B49" t="str">
            <v>Areia extraída com trator e carregadeira</v>
          </cell>
          <cell r="E49" t="str">
            <v>m3</v>
          </cell>
          <cell r="F49">
            <v>3.72</v>
          </cell>
        </row>
        <row r="50">
          <cell r="A50" t="str">
            <v>1 A 01 170 03</v>
          </cell>
          <cell r="B50" t="str">
            <v>Areia extraída com draga de sucção (tipo bomba)</v>
          </cell>
          <cell r="E50" t="str">
            <v>m3</v>
          </cell>
          <cell r="F50">
            <v>10.49</v>
          </cell>
        </row>
        <row r="51">
          <cell r="A51" t="str">
            <v>1 A 01 200 01</v>
          </cell>
          <cell r="B51" t="str">
            <v>Brita produzida em central de britagem de 80 m3/h</v>
          </cell>
          <cell r="E51" t="str">
            <v>m3</v>
          </cell>
          <cell r="F51">
            <v>16.3</v>
          </cell>
        </row>
        <row r="52">
          <cell r="A52" t="str">
            <v>1 A 01 200 02</v>
          </cell>
          <cell r="B52" t="str">
            <v>Brita produzida em central de britagem de 30 m3/h</v>
          </cell>
          <cell r="E52" t="str">
            <v>m3</v>
          </cell>
          <cell r="F52">
            <v>21.32</v>
          </cell>
        </row>
        <row r="53">
          <cell r="A53" t="str">
            <v>1 A 01 200 04</v>
          </cell>
          <cell r="B53" t="str">
            <v>Pedra de mão produzida manualmente (consv)</v>
          </cell>
          <cell r="E53" t="str">
            <v>m3</v>
          </cell>
          <cell r="F53">
            <v>24.22</v>
          </cell>
        </row>
        <row r="54">
          <cell r="A54" t="str">
            <v>1 A 01 390 02</v>
          </cell>
          <cell r="B54" t="str">
            <v>Usinagem de CBUQ (capa de rolamento)</v>
          </cell>
          <cell r="E54" t="str">
            <v>t</v>
          </cell>
          <cell r="F54">
            <v>21.02</v>
          </cell>
        </row>
        <row r="55">
          <cell r="A55" t="str">
            <v>1 A 01 390 03</v>
          </cell>
          <cell r="B55" t="str">
            <v>Usinagem de CBUQ (binder)</v>
          </cell>
          <cell r="E55" t="str">
            <v>t</v>
          </cell>
          <cell r="F55">
            <v>20.61</v>
          </cell>
        </row>
        <row r="56">
          <cell r="A56" t="str">
            <v>1 A 01 391 02</v>
          </cell>
          <cell r="B56" t="str">
            <v>Usinagem de areia-asfalto</v>
          </cell>
          <cell r="E56" t="str">
            <v>t</v>
          </cell>
          <cell r="F56">
            <v>23.73</v>
          </cell>
        </row>
        <row r="57">
          <cell r="A57" t="str">
            <v>1 A 01 395 01</v>
          </cell>
          <cell r="B57" t="str">
            <v>Usinagem de brita graduada</v>
          </cell>
          <cell r="E57" t="str">
            <v>m3</v>
          </cell>
          <cell r="F57">
            <v>28.11</v>
          </cell>
        </row>
        <row r="58">
          <cell r="A58" t="str">
            <v>1 A 01 395 02</v>
          </cell>
          <cell r="B58" t="str">
            <v>Usinagem de solo-brita</v>
          </cell>
          <cell r="E58" t="str">
            <v>m3</v>
          </cell>
          <cell r="F58">
            <v>15.54</v>
          </cell>
        </row>
        <row r="59">
          <cell r="A59" t="str">
            <v>1 A 01 396 01</v>
          </cell>
          <cell r="B59" t="str">
            <v>Usinagem de solo-cimento</v>
          </cell>
          <cell r="E59" t="str">
            <v>m3</v>
          </cell>
          <cell r="F59">
            <v>74.66</v>
          </cell>
        </row>
        <row r="60">
          <cell r="A60" t="str">
            <v>1 A 01 396 02</v>
          </cell>
          <cell r="B60" t="str">
            <v>Usinagem de solo melhorado com cimento.</v>
          </cell>
          <cell r="E60" t="str">
            <v>m3</v>
          </cell>
          <cell r="F60">
            <v>40.020000000000003</v>
          </cell>
        </row>
        <row r="61">
          <cell r="A61" t="str">
            <v>1 A 01 397 02</v>
          </cell>
          <cell r="B61" t="str">
            <v>Usinagem de P.M.F.</v>
          </cell>
          <cell r="E61" t="str">
            <v>m3</v>
          </cell>
          <cell r="F61">
            <v>27.83</v>
          </cell>
        </row>
        <row r="62">
          <cell r="A62" t="str">
            <v>1 A 01 398 02</v>
          </cell>
          <cell r="B62" t="str">
            <v>Usinagem de CBUQ p/ reciclagem em usina fixa.</v>
          </cell>
          <cell r="E62" t="str">
            <v>t</v>
          </cell>
          <cell r="F62">
            <v>17.48</v>
          </cell>
        </row>
        <row r="63">
          <cell r="A63" t="str">
            <v>1 A 01 401 01</v>
          </cell>
          <cell r="B63" t="str">
            <v>Fôrma comum de madeira</v>
          </cell>
          <cell r="E63" t="str">
            <v>m2</v>
          </cell>
          <cell r="F63">
            <v>23.01</v>
          </cell>
        </row>
        <row r="64">
          <cell r="A64" t="str">
            <v>1 A 01 402 01</v>
          </cell>
          <cell r="B64" t="str">
            <v>Fôrma de placa compensada resinada</v>
          </cell>
          <cell r="E64" t="str">
            <v>m2</v>
          </cell>
          <cell r="F64">
            <v>18.27</v>
          </cell>
        </row>
        <row r="65">
          <cell r="A65" t="str">
            <v>1 A 01 403 01</v>
          </cell>
          <cell r="B65" t="str">
            <v>Fôrma de placa compensada plastificada</v>
          </cell>
          <cell r="E65" t="str">
            <v>m2</v>
          </cell>
          <cell r="F65">
            <v>20.22</v>
          </cell>
        </row>
        <row r="66">
          <cell r="A66" t="str">
            <v>1 A 01 404 01</v>
          </cell>
          <cell r="B66" t="str">
            <v>Fôrma para tubulão</v>
          </cell>
          <cell r="E66" t="str">
            <v>m2</v>
          </cell>
          <cell r="F66">
            <v>12.33</v>
          </cell>
        </row>
        <row r="67">
          <cell r="A67" t="str">
            <v>1 A 01 407 01</v>
          </cell>
          <cell r="B67" t="str">
            <v>Confecção e lançam. de concreto magro em betoneira</v>
          </cell>
          <cell r="E67" t="str">
            <v>m3</v>
          </cell>
          <cell r="F67">
            <v>134.68</v>
          </cell>
        </row>
        <row r="68">
          <cell r="A68" t="str">
            <v>1 A 01 408 01</v>
          </cell>
          <cell r="B68" t="str">
            <v>Concreto fck=8MPa contr raz uso geral conf e lanç</v>
          </cell>
          <cell r="E68" t="str">
            <v>m3</v>
          </cell>
          <cell r="F68">
            <v>160.74</v>
          </cell>
        </row>
        <row r="69">
          <cell r="A69" t="str">
            <v>1 A 01 410 01</v>
          </cell>
          <cell r="B69" t="str">
            <v>Concreto fck=10MPa contr raz uso geral conf e lanç</v>
          </cell>
          <cell r="E69" t="str">
            <v>m3</v>
          </cell>
          <cell r="F69">
            <v>169.68</v>
          </cell>
        </row>
        <row r="70">
          <cell r="A70" t="str">
            <v>1 A 01 412 01</v>
          </cell>
          <cell r="B70" t="str">
            <v>Concreto fck=12MPa contr raz uso geral conf e lanç</v>
          </cell>
          <cell r="E70" t="str">
            <v>m3</v>
          </cell>
          <cell r="F70">
            <v>179.02</v>
          </cell>
        </row>
        <row r="71">
          <cell r="A71" t="str">
            <v>1 A 01 415 01</v>
          </cell>
          <cell r="B71" t="str">
            <v>Concr estr fck=15MPa contr raz uso ger conf e lanç</v>
          </cell>
          <cell r="E71" t="str">
            <v>m3</v>
          </cell>
          <cell r="F71">
            <v>189.13</v>
          </cell>
        </row>
        <row r="72">
          <cell r="A72" t="str">
            <v>1 A 01 418 01</v>
          </cell>
          <cell r="B72" t="str">
            <v>Concr estr fck=18MPa contr raz uso ger conf e lanç</v>
          </cell>
          <cell r="E72" t="str">
            <v>m3</v>
          </cell>
          <cell r="F72">
            <v>198.85</v>
          </cell>
        </row>
        <row r="73">
          <cell r="A73" t="str">
            <v>1 A 01 422 01</v>
          </cell>
          <cell r="B73" t="str">
            <v>Concr estr fck=22MPa contr raz uso ger conf e lanç</v>
          </cell>
          <cell r="E73" t="str">
            <v>m3</v>
          </cell>
          <cell r="F73">
            <v>216.35</v>
          </cell>
        </row>
        <row r="74">
          <cell r="A74" t="str">
            <v>1 A 01 423 00</v>
          </cell>
          <cell r="B74" t="str">
            <v>Concreto fck=18MPa para pré-moldados (tubos)</v>
          </cell>
          <cell r="E74" t="str">
            <v>m3</v>
          </cell>
          <cell r="F74">
            <v>192.05</v>
          </cell>
        </row>
        <row r="75">
          <cell r="A75" t="str">
            <v>1 A 01 424 00</v>
          </cell>
          <cell r="B75" t="str">
            <v>Concreto poroso para pré-moldados (tubos)</v>
          </cell>
          <cell r="E75" t="str">
            <v>m3</v>
          </cell>
          <cell r="F75">
            <v>195.59</v>
          </cell>
        </row>
        <row r="76">
          <cell r="A76" t="str">
            <v>1 A 01 450 01</v>
          </cell>
          <cell r="B76" t="str">
            <v>Escoramento de bueiros celulares</v>
          </cell>
          <cell r="E76" t="str">
            <v>m3</v>
          </cell>
          <cell r="F76">
            <v>22.81</v>
          </cell>
        </row>
        <row r="77">
          <cell r="A77" t="str">
            <v>1 A 01 512 10</v>
          </cell>
          <cell r="B77" t="str">
            <v>Concreto ciclópico fck=12 MPa</v>
          </cell>
          <cell r="E77" t="str">
            <v>m3</v>
          </cell>
          <cell r="F77">
            <v>135.63</v>
          </cell>
        </row>
        <row r="78">
          <cell r="A78" t="str">
            <v>1 A 01 515 10</v>
          </cell>
          <cell r="B78" t="str">
            <v>Concreto ciclópico fck=15 MPa</v>
          </cell>
          <cell r="E78" t="str">
            <v>m3</v>
          </cell>
          <cell r="F78">
            <v>142.71</v>
          </cell>
        </row>
        <row r="79">
          <cell r="A79" t="str">
            <v>1 A 01 580 01</v>
          </cell>
          <cell r="B79" t="str">
            <v>Fornecimento, preparo e colocação formas aço CA 60</v>
          </cell>
          <cell r="E79" t="str">
            <v>kg</v>
          </cell>
          <cell r="F79">
            <v>3.8</v>
          </cell>
        </row>
        <row r="80">
          <cell r="A80" t="str">
            <v>1 A 01 580 02</v>
          </cell>
          <cell r="B80" t="str">
            <v>Fornecimento, preparo e colocação formas aço CA 50</v>
          </cell>
          <cell r="E80" t="str">
            <v>kg</v>
          </cell>
          <cell r="F80">
            <v>3.62</v>
          </cell>
        </row>
        <row r="81">
          <cell r="A81" t="str">
            <v>1 A 01 580 03</v>
          </cell>
          <cell r="B81" t="str">
            <v>Fornecimento, preparo e colocação formas aço CA 25</v>
          </cell>
          <cell r="E81" t="str">
            <v>kg</v>
          </cell>
          <cell r="F81">
            <v>3.65</v>
          </cell>
        </row>
        <row r="82">
          <cell r="A82" t="str">
            <v>1 A 01 603 01</v>
          </cell>
          <cell r="B82" t="str">
            <v>Argamassa cimento-areia 1:3</v>
          </cell>
          <cell r="E82" t="str">
            <v>m3</v>
          </cell>
          <cell r="F82">
            <v>217.24</v>
          </cell>
        </row>
        <row r="83">
          <cell r="A83" t="str">
            <v>1 A 01 604 01</v>
          </cell>
          <cell r="B83" t="str">
            <v>Argamassa cimento-areia 1:4</v>
          </cell>
          <cell r="E83" t="str">
            <v>m3</v>
          </cell>
          <cell r="F83">
            <v>178.49</v>
          </cell>
        </row>
        <row r="84">
          <cell r="A84" t="str">
            <v>1 A 01 606 01</v>
          </cell>
          <cell r="B84" t="str">
            <v>Argamassa cimento-areia 1:6</v>
          </cell>
          <cell r="E84" t="str">
            <v>m3</v>
          </cell>
          <cell r="F84">
            <v>149.31</v>
          </cell>
        </row>
        <row r="85">
          <cell r="A85" t="str">
            <v>1 A 01 620 01</v>
          </cell>
          <cell r="B85" t="str">
            <v>Argamassa cimento-solo 1:10</v>
          </cell>
          <cell r="E85" t="str">
            <v>m3</v>
          </cell>
          <cell r="F85">
            <v>92.93</v>
          </cell>
        </row>
        <row r="86">
          <cell r="A86" t="str">
            <v>1 A 01 653 00</v>
          </cell>
          <cell r="B86" t="str">
            <v>Usinagem para sub-base de concreto rolado</v>
          </cell>
          <cell r="E86" t="str">
            <v>m3</v>
          </cell>
          <cell r="F86">
            <v>78.349999999999994</v>
          </cell>
        </row>
        <row r="87">
          <cell r="A87" t="str">
            <v>1 A 01 654 00</v>
          </cell>
          <cell r="B87" t="str">
            <v>Usinagem p/ sub-base de concr. de cimento portland</v>
          </cell>
          <cell r="E87" t="str">
            <v>m3</v>
          </cell>
          <cell r="F87">
            <v>80.790000000000006</v>
          </cell>
        </row>
        <row r="88">
          <cell r="A88" t="str">
            <v>1 A 01 656 00</v>
          </cell>
          <cell r="B88" t="str">
            <v>Usinagem p/ conc. de cim. portland c/ forma desliz</v>
          </cell>
          <cell r="E88" t="str">
            <v>m3</v>
          </cell>
          <cell r="F88">
            <v>198.02</v>
          </cell>
        </row>
        <row r="89">
          <cell r="A89" t="str">
            <v>1 A 01 657 00</v>
          </cell>
          <cell r="B89" t="str">
            <v>Usinagem p/ conc.cim. portland c/ equip. peq. por.</v>
          </cell>
          <cell r="E89" t="str">
            <v>m3</v>
          </cell>
          <cell r="F89">
            <v>204.65</v>
          </cell>
        </row>
        <row r="90">
          <cell r="A90" t="str">
            <v>1 A 01 700 00</v>
          </cell>
          <cell r="B90" t="str">
            <v>Fabricação de peças pré mold. de conc. p/ pavim.</v>
          </cell>
          <cell r="E90" t="str">
            <v>m3</v>
          </cell>
          <cell r="F90">
            <v>287.92</v>
          </cell>
        </row>
        <row r="91">
          <cell r="A91" t="str">
            <v>1 A 01 720 00</v>
          </cell>
          <cell r="B91" t="str">
            <v>Concreto fck=18MPa p/ pré-moldados (guarda-corpo)</v>
          </cell>
          <cell r="E91" t="str">
            <v>m3</v>
          </cell>
          <cell r="F91">
            <v>193.95</v>
          </cell>
        </row>
        <row r="92">
          <cell r="A92" t="str">
            <v>1 A 01 720 01</v>
          </cell>
          <cell r="B92" t="str">
            <v>Guarda-corpo tipo GM, moldado no local</v>
          </cell>
          <cell r="E92" t="str">
            <v>m</v>
          </cell>
          <cell r="F92">
            <v>135.57</v>
          </cell>
        </row>
        <row r="93">
          <cell r="A93" t="str">
            <v>1 A 01 720 02</v>
          </cell>
          <cell r="B93" t="str">
            <v>Fabricação de Guarda-corpo</v>
          </cell>
          <cell r="E93" t="str">
            <v>m</v>
          </cell>
          <cell r="F93">
            <v>24.2</v>
          </cell>
        </row>
        <row r="94">
          <cell r="A94" t="str">
            <v>1 A 01 725 01</v>
          </cell>
          <cell r="B94" t="str">
            <v>Fabricação de balizador de concreto</v>
          </cell>
          <cell r="E94" t="str">
            <v>un</v>
          </cell>
          <cell r="F94">
            <v>7.61</v>
          </cell>
        </row>
        <row r="95">
          <cell r="A95" t="str">
            <v>1 A 01 730 00</v>
          </cell>
          <cell r="B95" t="str">
            <v>Concreto fck=18MPa p/ pré moldados (mourões)</v>
          </cell>
          <cell r="E95" t="str">
            <v>m3</v>
          </cell>
          <cell r="F95">
            <v>222.81</v>
          </cell>
        </row>
        <row r="96">
          <cell r="A96" t="str">
            <v>1 A 01 730 01</v>
          </cell>
          <cell r="B96" t="str">
            <v>Fabr. mourão de concr. esticador seção quad. 15cm</v>
          </cell>
          <cell r="E96" t="str">
            <v>un</v>
          </cell>
          <cell r="F96">
            <v>23.5</v>
          </cell>
        </row>
        <row r="97">
          <cell r="A97" t="str">
            <v>1 A 01 730 02</v>
          </cell>
          <cell r="B97" t="str">
            <v>Fabr. mourão de concr esticador seção triang. 15cm</v>
          </cell>
          <cell r="E97" t="str">
            <v>un</v>
          </cell>
          <cell r="F97">
            <v>14.8</v>
          </cell>
        </row>
        <row r="98">
          <cell r="A98" t="str">
            <v>1 A 01 735 01</v>
          </cell>
          <cell r="B98" t="str">
            <v>Fabr. mourão de concreto suporte seção quad. 11cm</v>
          </cell>
          <cell r="E98" t="str">
            <v>un</v>
          </cell>
          <cell r="F98">
            <v>16.170000000000002</v>
          </cell>
        </row>
        <row r="99">
          <cell r="A99" t="str">
            <v>1 A 01 735 02</v>
          </cell>
          <cell r="B99" t="str">
            <v>Fabr. mourão de concr. suporte seção triang. 11cm</v>
          </cell>
          <cell r="E99" t="str">
            <v>un</v>
          </cell>
          <cell r="F99">
            <v>10.56</v>
          </cell>
        </row>
        <row r="100">
          <cell r="A100" t="str">
            <v>1 A 01 739 01</v>
          </cell>
          <cell r="B100" t="str">
            <v>Confecção de tubos de concreto D=0,20m</v>
          </cell>
          <cell r="E100" t="str">
            <v>m</v>
          </cell>
          <cell r="F100">
            <v>9.2100000000000009</v>
          </cell>
        </row>
        <row r="101">
          <cell r="A101" t="str">
            <v>1 A 01 740 01</v>
          </cell>
          <cell r="B101" t="str">
            <v>Confecção de tubos de concreto perfurado D=0,20m</v>
          </cell>
          <cell r="E101" t="str">
            <v>m</v>
          </cell>
          <cell r="F101">
            <v>9.43</v>
          </cell>
        </row>
        <row r="102">
          <cell r="A102" t="str">
            <v>1 A 01 741 01</v>
          </cell>
          <cell r="B102" t="str">
            <v>Confecção de tubos de concreto poroso D=0,20m</v>
          </cell>
          <cell r="E102" t="str">
            <v>m</v>
          </cell>
          <cell r="F102">
            <v>9.31</v>
          </cell>
        </row>
        <row r="103">
          <cell r="A103" t="str">
            <v>1 A 01 745 01</v>
          </cell>
          <cell r="B103" t="str">
            <v>Confecção de tubos de concreto D=0,30m</v>
          </cell>
          <cell r="E103" t="str">
            <v>m</v>
          </cell>
          <cell r="F103">
            <v>15.16</v>
          </cell>
        </row>
        <row r="104">
          <cell r="A104" t="str">
            <v>1 A 01 746 01</v>
          </cell>
          <cell r="B104" t="str">
            <v>Confecção de tubos de concreto perfurado D=0,30m</v>
          </cell>
          <cell r="E104" t="str">
            <v>m</v>
          </cell>
          <cell r="F104">
            <v>15.38</v>
          </cell>
        </row>
        <row r="105">
          <cell r="A105" t="str">
            <v>1 A 01 747 01</v>
          </cell>
          <cell r="B105" t="str">
            <v>Confecção de tubos de concreto poroso D=0,30m</v>
          </cell>
          <cell r="E105" t="str">
            <v>m</v>
          </cell>
          <cell r="F105">
            <v>15.36</v>
          </cell>
        </row>
        <row r="106">
          <cell r="A106" t="str">
            <v>1 A 01 751 01</v>
          </cell>
          <cell r="B106" t="str">
            <v>Confecção de tubos de concreto D=0,40m</v>
          </cell>
          <cell r="E106" t="str">
            <v>m</v>
          </cell>
          <cell r="F106">
            <v>22.53</v>
          </cell>
        </row>
        <row r="107">
          <cell r="A107" t="str">
            <v>1 A 01 752 01</v>
          </cell>
          <cell r="B107" t="str">
            <v>Confecção de tubos de concreto perfurado D=0,40m</v>
          </cell>
          <cell r="E107" t="str">
            <v>m</v>
          </cell>
          <cell r="F107">
            <v>22.75</v>
          </cell>
        </row>
        <row r="108">
          <cell r="A108" t="str">
            <v>1 A 01 753 01</v>
          </cell>
          <cell r="B108" t="str">
            <v>Confecção de tubos de concreto poroso D=0,40m</v>
          </cell>
          <cell r="E108" t="str">
            <v>m</v>
          </cell>
          <cell r="F108">
            <v>22.84</v>
          </cell>
        </row>
        <row r="109">
          <cell r="A109" t="str">
            <v>1 A 01 755 01</v>
          </cell>
          <cell r="B109" t="str">
            <v>Confecção de tubos de concreto armado D=0,60m CA-4</v>
          </cell>
          <cell r="E109" t="str">
            <v>m</v>
          </cell>
          <cell r="F109">
            <v>90.58</v>
          </cell>
        </row>
        <row r="110">
          <cell r="A110" t="str">
            <v>1 A 01 760 01</v>
          </cell>
          <cell r="B110" t="str">
            <v>Confecção de tubos de concreto armado D=0,80m CA-4</v>
          </cell>
          <cell r="E110" t="str">
            <v>m</v>
          </cell>
          <cell r="F110">
            <v>138.6</v>
          </cell>
        </row>
        <row r="111">
          <cell r="A111" t="str">
            <v>1 A 01 765 01</v>
          </cell>
          <cell r="B111" t="str">
            <v>Confecção de tubos de concreto armado D=1,00m CA-4</v>
          </cell>
          <cell r="E111" t="str">
            <v>m</v>
          </cell>
          <cell r="F111">
            <v>209.05</v>
          </cell>
        </row>
        <row r="112">
          <cell r="A112" t="str">
            <v>1 A 01 770 01</v>
          </cell>
          <cell r="B112" t="str">
            <v>Confecção de tubos de concreto armado D=1,20m CA-4</v>
          </cell>
          <cell r="E112" t="str">
            <v>m</v>
          </cell>
          <cell r="F112">
            <v>290.89</v>
          </cell>
        </row>
        <row r="113">
          <cell r="A113" t="str">
            <v>1 A 01 775 01</v>
          </cell>
          <cell r="B113" t="str">
            <v>Confecção de tubos de concreto armado D=1,50m CA-4</v>
          </cell>
          <cell r="E113" t="str">
            <v>m</v>
          </cell>
          <cell r="F113">
            <v>452.94</v>
          </cell>
        </row>
        <row r="114">
          <cell r="A114" t="str">
            <v>1 A 01 780 01</v>
          </cell>
          <cell r="B114" t="str">
            <v>Obtenção de grama para replantio</v>
          </cell>
          <cell r="E114" t="str">
            <v>m2</v>
          </cell>
          <cell r="F114">
            <v>0.67</v>
          </cell>
        </row>
        <row r="115">
          <cell r="A115" t="str">
            <v>1 A 01 790 01</v>
          </cell>
          <cell r="B115" t="str">
            <v>Guia de madeira - 2,5 x 7,0 cm</v>
          </cell>
          <cell r="E115" t="str">
            <v>m</v>
          </cell>
          <cell r="F115">
            <v>0.94</v>
          </cell>
        </row>
        <row r="116">
          <cell r="A116" t="str">
            <v>1 A 01 790 02</v>
          </cell>
          <cell r="B116" t="str">
            <v>Guia de madeira - 2,5 x 10,0 cm</v>
          </cell>
          <cell r="E116" t="str">
            <v>m</v>
          </cell>
          <cell r="F116">
            <v>1.19</v>
          </cell>
        </row>
        <row r="117">
          <cell r="A117" t="str">
            <v>1 A 01 800 01</v>
          </cell>
          <cell r="B117" t="str">
            <v>Chapa de aço 16 rec. para placa de sinalização</v>
          </cell>
          <cell r="E117" t="str">
            <v>m2</v>
          </cell>
          <cell r="F117">
            <v>14.12</v>
          </cell>
        </row>
        <row r="118">
          <cell r="A118" t="str">
            <v>1 A 01 810 01</v>
          </cell>
          <cell r="B118" t="str">
            <v>Calha metálica semi-circular D=0,40 m</v>
          </cell>
          <cell r="E118" t="str">
            <v>m</v>
          </cell>
          <cell r="F118">
            <v>94.26</v>
          </cell>
        </row>
        <row r="119">
          <cell r="A119" t="str">
            <v>1 A 01 850 01</v>
          </cell>
          <cell r="B119" t="str">
            <v>Confecção de placa de sinalização semi-refletiva</v>
          </cell>
          <cell r="E119" t="str">
            <v>m2</v>
          </cell>
          <cell r="F119">
            <v>111.28</v>
          </cell>
        </row>
        <row r="120">
          <cell r="A120" t="str">
            <v>1 A 01 860 01</v>
          </cell>
          <cell r="B120" t="str">
            <v>Confecção de placa de sinalização tot. refletiva</v>
          </cell>
          <cell r="E120" t="str">
            <v>m2</v>
          </cell>
          <cell r="F120">
            <v>156.53</v>
          </cell>
        </row>
        <row r="121">
          <cell r="A121" t="str">
            <v>1 A 01 870 01</v>
          </cell>
          <cell r="B121" t="str">
            <v>Confecção de suporte e travessa p/ placa de sinal.</v>
          </cell>
          <cell r="E121" t="str">
            <v>un</v>
          </cell>
          <cell r="F121">
            <v>18.64</v>
          </cell>
        </row>
        <row r="122">
          <cell r="A122" t="str">
            <v>1 A 01 890 01</v>
          </cell>
          <cell r="B122" t="str">
            <v>Escavação manual em material de 1a categoria</v>
          </cell>
          <cell r="E122" t="str">
            <v>m3</v>
          </cell>
          <cell r="F122">
            <v>14.07</v>
          </cell>
        </row>
        <row r="123">
          <cell r="A123" t="str">
            <v>1 A 01 891 01</v>
          </cell>
          <cell r="B123" t="str">
            <v>Escavação manual de vala em material de 1a cat.</v>
          </cell>
          <cell r="E123" t="str">
            <v>m3</v>
          </cell>
          <cell r="F123">
            <v>16.27</v>
          </cell>
        </row>
        <row r="124">
          <cell r="A124" t="str">
            <v>1 A 01 892 01</v>
          </cell>
          <cell r="B124" t="str">
            <v>Escavação mecânica de vala em material de 1a cat.</v>
          </cell>
          <cell r="E124" t="str">
            <v>m3</v>
          </cell>
          <cell r="F124">
            <v>2.74</v>
          </cell>
        </row>
        <row r="125">
          <cell r="A125" t="str">
            <v>1 A 01 893 01</v>
          </cell>
          <cell r="B125" t="str">
            <v>Compactação manual</v>
          </cell>
          <cell r="E125" t="str">
            <v>m3</v>
          </cell>
          <cell r="F125">
            <v>7.11</v>
          </cell>
        </row>
        <row r="126">
          <cell r="A126" t="str">
            <v>1 A 01 894 01</v>
          </cell>
          <cell r="B126" t="str">
            <v>Lastro de brita</v>
          </cell>
          <cell r="E126" t="str">
            <v>m3</v>
          </cell>
          <cell r="F126">
            <v>24.14</v>
          </cell>
        </row>
        <row r="127">
          <cell r="A127" t="str">
            <v>1 A 99 001 00</v>
          </cell>
          <cell r="B127" t="str">
            <v>Mistura areia-asfalto usinada a frio</v>
          </cell>
          <cell r="E127" t="str">
            <v>m3</v>
          </cell>
          <cell r="F127">
            <v>0</v>
          </cell>
        </row>
        <row r="128">
          <cell r="A128" t="str">
            <v>1 A 99 002 00</v>
          </cell>
          <cell r="B128" t="str">
            <v>Mistura areia-asfalto usinada a quente</v>
          </cell>
          <cell r="E128" t="str">
            <v>m3</v>
          </cell>
          <cell r="F128">
            <v>0</v>
          </cell>
        </row>
        <row r="129">
          <cell r="A129" t="str">
            <v>1 A 99 003 00</v>
          </cell>
          <cell r="B129" t="str">
            <v>Mistura betuminosa usinada a frio</v>
          </cell>
          <cell r="E129" t="str">
            <v>m3</v>
          </cell>
          <cell r="F129">
            <v>0</v>
          </cell>
        </row>
        <row r="130">
          <cell r="A130" t="str">
            <v>1 A 99 004 00</v>
          </cell>
          <cell r="B130" t="str">
            <v>Mistura betuminosa usinada a quente</v>
          </cell>
          <cell r="E130" t="str">
            <v>m3</v>
          </cell>
          <cell r="F130">
            <v>0</v>
          </cell>
        </row>
        <row r="131">
          <cell r="A131" t="str">
            <v>1 A 99 005 00</v>
          </cell>
          <cell r="B131" t="str">
            <v>Mistura betuminosa</v>
          </cell>
          <cell r="E131" t="str">
            <v>m3</v>
          </cell>
          <cell r="F131">
            <v>0</v>
          </cell>
        </row>
        <row r="132">
          <cell r="A132" t="str">
            <v>1 B 00 301 00</v>
          </cell>
          <cell r="B132" t="str">
            <v>Alvenaria de pedra argamassada</v>
          </cell>
          <cell r="E132" t="str">
            <v>m3</v>
          </cell>
          <cell r="F132">
            <v>105.07</v>
          </cell>
        </row>
        <row r="133">
          <cell r="A133" t="str">
            <v>1 B 00 902 01</v>
          </cell>
          <cell r="B133" t="str">
            <v>Alvenaria de tijolos</v>
          </cell>
          <cell r="E133" t="str">
            <v>m2</v>
          </cell>
          <cell r="F133">
            <v>25</v>
          </cell>
        </row>
        <row r="134">
          <cell r="A134" t="str">
            <v>1 B 00 903 01</v>
          </cell>
          <cell r="B134" t="str">
            <v>Dentes para bueiros duplos D=1,00 m</v>
          </cell>
          <cell r="E134" t="str">
            <v>und</v>
          </cell>
          <cell r="F134">
            <v>79.489999999999995</v>
          </cell>
        </row>
        <row r="135">
          <cell r="A135" t="str">
            <v>1 B 00 904 01</v>
          </cell>
          <cell r="B135" t="str">
            <v>Dentes para bueiros duplos D=1,20 m</v>
          </cell>
          <cell r="E135" t="str">
            <v>und</v>
          </cell>
          <cell r="F135">
            <v>89.9</v>
          </cell>
        </row>
        <row r="136">
          <cell r="A136" t="str">
            <v>1 B 00 905 01</v>
          </cell>
          <cell r="B136" t="str">
            <v>Dentes para bueiros duplos D=1,50 m</v>
          </cell>
          <cell r="E136" t="str">
            <v>und</v>
          </cell>
          <cell r="F136">
            <v>111.04</v>
          </cell>
        </row>
        <row r="137">
          <cell r="A137" t="str">
            <v>1 B 00 906 01</v>
          </cell>
          <cell r="B137" t="str">
            <v>Dentes para bueiros simples D=0,60 m</v>
          </cell>
          <cell r="E137" t="str">
            <v>und</v>
          </cell>
          <cell r="F137">
            <v>26.82</v>
          </cell>
        </row>
        <row r="138">
          <cell r="A138" t="str">
            <v>1 B 00 907 01</v>
          </cell>
          <cell r="B138" t="str">
            <v>Dentes para bueiros simples D=0,80 m</v>
          </cell>
          <cell r="E138" t="str">
            <v>und</v>
          </cell>
          <cell r="F138">
            <v>33.369999999999997</v>
          </cell>
        </row>
        <row r="139">
          <cell r="A139" t="str">
            <v>1 B 00 908 01</v>
          </cell>
          <cell r="B139" t="str">
            <v>Dentes para bueiros simples D=1,00 m</v>
          </cell>
          <cell r="E139" t="str">
            <v>und</v>
          </cell>
          <cell r="F139">
            <v>39.67</v>
          </cell>
        </row>
        <row r="140">
          <cell r="A140" t="str">
            <v>1 B 00 909 01</v>
          </cell>
          <cell r="B140" t="str">
            <v>Dentes para bueiros simples D=1,20 m</v>
          </cell>
          <cell r="E140" t="str">
            <v>und</v>
          </cell>
          <cell r="F140">
            <v>45.01</v>
          </cell>
        </row>
        <row r="141">
          <cell r="A141" t="str">
            <v>1 B 00 910 01</v>
          </cell>
          <cell r="B141" t="str">
            <v>Dentes para bueiros simples D=1,50 m</v>
          </cell>
          <cell r="E141" t="str">
            <v>und</v>
          </cell>
          <cell r="F141">
            <v>57.18</v>
          </cell>
        </row>
        <row r="142">
          <cell r="A142" t="str">
            <v>1 B 00 911 01</v>
          </cell>
          <cell r="B142" t="str">
            <v>Dentes para bueiros triplos D=1,00 m</v>
          </cell>
          <cell r="E142" t="str">
            <v>und</v>
          </cell>
          <cell r="F142">
            <v>116.43</v>
          </cell>
        </row>
        <row r="143">
          <cell r="A143" t="str">
            <v>1 B 00 912 01</v>
          </cell>
          <cell r="B143" t="str">
            <v>Dentes para bueiros triplos D=1,20 m</v>
          </cell>
          <cell r="E143" t="str">
            <v>und</v>
          </cell>
          <cell r="F143">
            <v>134.91999999999999</v>
          </cell>
        </row>
        <row r="144">
          <cell r="A144" t="str">
            <v>1 B 00 913 01</v>
          </cell>
          <cell r="B144" t="str">
            <v>Dentes para bueiros triplos D=1,50 m</v>
          </cell>
          <cell r="E144" t="str">
            <v>und</v>
          </cell>
          <cell r="F144">
            <v>164.46</v>
          </cell>
        </row>
        <row r="145">
          <cell r="A145" t="str">
            <v>1 B 00 999 06</v>
          </cell>
          <cell r="B145" t="str">
            <v>Solo local / selo de argila apiloado</v>
          </cell>
          <cell r="E145" t="str">
            <v>m3</v>
          </cell>
          <cell r="F145">
            <v>7.62</v>
          </cell>
        </row>
        <row r="146">
          <cell r="A146" t="str">
            <v>1 B 02 702 00</v>
          </cell>
          <cell r="B146" t="str">
            <v>Limp. e enchim. junta pav. concr. (const e rest)</v>
          </cell>
          <cell r="E146" t="str">
            <v>m</v>
          </cell>
          <cell r="F146">
            <v>1.99</v>
          </cell>
        </row>
        <row r="147">
          <cell r="B147" t="str">
            <v>Construção</v>
          </cell>
        </row>
        <row r="148">
          <cell r="A148" t="str">
            <v>2 S 01 000 00</v>
          </cell>
          <cell r="B148" t="str">
            <v>Desm. dest. limpeza áreas c/arv. diam. até 0,15 m</v>
          </cell>
          <cell r="E148" t="str">
            <v>m2</v>
          </cell>
          <cell r="F148">
            <v>0.21</v>
          </cell>
        </row>
        <row r="149">
          <cell r="A149" t="str">
            <v>2 S 01 010 00</v>
          </cell>
          <cell r="B149" t="str">
            <v>Destocamento de árvores D=0,15 a 0,30 m</v>
          </cell>
          <cell r="E149" t="str">
            <v>und</v>
          </cell>
          <cell r="F149">
            <v>21.1</v>
          </cell>
        </row>
        <row r="150">
          <cell r="A150" t="str">
            <v>2 S 01 012 00</v>
          </cell>
          <cell r="B150" t="str">
            <v>Destocamento de árvores c/diâm. &gt; 0,30 m</v>
          </cell>
          <cell r="E150" t="str">
            <v>und</v>
          </cell>
          <cell r="F150">
            <v>52.76</v>
          </cell>
        </row>
        <row r="151">
          <cell r="A151" t="str">
            <v>2 S 01 100 01</v>
          </cell>
          <cell r="B151" t="str">
            <v>Esc. carga transp. mat 1ª cat DMT 50 m</v>
          </cell>
          <cell r="E151" t="str">
            <v>m3</v>
          </cell>
          <cell r="F151">
            <v>1.1200000000000001</v>
          </cell>
        </row>
        <row r="152">
          <cell r="A152" t="str">
            <v>2 S 01 100 02</v>
          </cell>
          <cell r="B152" t="str">
            <v>Esc. carga transp. mat 1ª cat DMT 50 a 200m c/m</v>
          </cell>
          <cell r="E152" t="str">
            <v>m3</v>
          </cell>
          <cell r="F152">
            <v>3.48</v>
          </cell>
        </row>
        <row r="153">
          <cell r="A153" t="str">
            <v>2 S 01 100 03</v>
          </cell>
          <cell r="B153" t="str">
            <v>Esc. carga transp. mat 1ª cat DMT 200 a 400m c/m</v>
          </cell>
          <cell r="E153" t="str">
            <v>m3</v>
          </cell>
          <cell r="F153">
            <v>4.2300000000000004</v>
          </cell>
        </row>
        <row r="154">
          <cell r="A154" t="str">
            <v>2 S 01 100 04</v>
          </cell>
          <cell r="B154" t="str">
            <v>Esc. carga transp. mat 1ª cat DMT 400 a 600m c/m</v>
          </cell>
          <cell r="E154" t="str">
            <v>m3</v>
          </cell>
          <cell r="F154">
            <v>5.0199999999999996</v>
          </cell>
        </row>
        <row r="155">
          <cell r="A155" t="str">
            <v>2 S 01 100 05</v>
          </cell>
          <cell r="B155" t="str">
            <v>Esc. carga transp. mat 1ª cat DMT 600 a 800m c/m</v>
          </cell>
          <cell r="E155" t="str">
            <v>m3</v>
          </cell>
          <cell r="F155">
            <v>5.72</v>
          </cell>
        </row>
        <row r="156">
          <cell r="A156" t="str">
            <v>2 S 01 100 06</v>
          </cell>
          <cell r="B156" t="str">
            <v>Esc. carga transp. mat 1ª cat DMT 800 a 1000m c/m</v>
          </cell>
          <cell r="E156" t="str">
            <v>m3</v>
          </cell>
          <cell r="F156">
            <v>6.59</v>
          </cell>
        </row>
        <row r="157">
          <cell r="A157" t="str">
            <v>2 S 01 100 07</v>
          </cell>
          <cell r="B157" t="str">
            <v>Esc. carga transp. mat 1ª cat DMT 1000 a 1200m c/m</v>
          </cell>
          <cell r="E157" t="str">
            <v>m3</v>
          </cell>
          <cell r="F157">
            <v>7.51</v>
          </cell>
        </row>
        <row r="158">
          <cell r="A158" t="str">
            <v>2 S 01 100 08</v>
          </cell>
          <cell r="B158" t="str">
            <v>Esc. carga transp. mat 1ª cat DMT 1200 a 1400m c/m</v>
          </cell>
          <cell r="E158" t="str">
            <v>m3</v>
          </cell>
          <cell r="F158">
            <v>8.36</v>
          </cell>
        </row>
        <row r="159">
          <cell r="A159" t="str">
            <v>2 S 01 100 09</v>
          </cell>
          <cell r="B159" t="str">
            <v>Esc. carga tr. mat 1ª c. DMT 50 a 200m c/carreg</v>
          </cell>
          <cell r="E159" t="str">
            <v>m3</v>
          </cell>
          <cell r="F159">
            <v>3.63</v>
          </cell>
        </row>
        <row r="160">
          <cell r="A160" t="str">
            <v>2 S 01 100 10</v>
          </cell>
          <cell r="B160" t="str">
            <v>Esc. carga tr. mat 1ª c. DMT 200 a 400m c/carreg</v>
          </cell>
          <cell r="E160" t="str">
            <v>m3</v>
          </cell>
          <cell r="F160">
            <v>3.91</v>
          </cell>
        </row>
        <row r="161">
          <cell r="A161" t="str">
            <v>2 S 01 100 11</v>
          </cell>
          <cell r="B161" t="str">
            <v>Esc. carga tr. mat 1ª c. DMT 400 a 600m c/carreg</v>
          </cell>
          <cell r="E161" t="str">
            <v>m3</v>
          </cell>
          <cell r="F161">
            <v>4.1100000000000003</v>
          </cell>
        </row>
        <row r="162">
          <cell r="A162" t="str">
            <v>2 S 01 100 12</v>
          </cell>
          <cell r="B162" t="str">
            <v>Esc. carga tr. mat 1ª c. DMT 600 a 800m c/carreg</v>
          </cell>
          <cell r="E162" t="str">
            <v>m3</v>
          </cell>
          <cell r="F162">
            <v>4.47</v>
          </cell>
        </row>
        <row r="163">
          <cell r="A163" t="str">
            <v>2 S 01 100 13</v>
          </cell>
          <cell r="B163" t="str">
            <v>Esc. carga tr. mat 1ª c. DMT 800 a 1000m c/carreg</v>
          </cell>
          <cell r="E163" t="str">
            <v>m3</v>
          </cell>
          <cell r="F163">
            <v>4.68</v>
          </cell>
        </row>
        <row r="164">
          <cell r="A164" t="str">
            <v>2 S 01 100 14</v>
          </cell>
          <cell r="B164" t="str">
            <v>Esc. carga tr. mat 1ª c. DMT 1000 a 1200m c/carreg</v>
          </cell>
          <cell r="E164" t="str">
            <v>m3</v>
          </cell>
          <cell r="F164">
            <v>4.97</v>
          </cell>
        </row>
        <row r="165">
          <cell r="A165" t="str">
            <v>2 S 01 100 15</v>
          </cell>
          <cell r="B165" t="str">
            <v>Esc. carga tr. mat 1ª c. DMT 1200 a 1400m c/carreg</v>
          </cell>
          <cell r="E165" t="str">
            <v>m3</v>
          </cell>
          <cell r="F165">
            <v>5.14</v>
          </cell>
        </row>
        <row r="166">
          <cell r="A166" t="str">
            <v>2 S 01 100 16</v>
          </cell>
          <cell r="B166" t="str">
            <v>Esc. carga tr. mat 1ª c. DMT 1400 a 1600m c/carreg</v>
          </cell>
          <cell r="E166" t="str">
            <v>m3</v>
          </cell>
          <cell r="F166">
            <v>5.31</v>
          </cell>
        </row>
        <row r="167">
          <cell r="A167" t="str">
            <v>2 S 01 100 17</v>
          </cell>
          <cell r="B167" t="str">
            <v>Esc. carga tr. mat 1ª c. DMT 1600 a 1800m c/carreg</v>
          </cell>
          <cell r="E167" t="str">
            <v>m3</v>
          </cell>
          <cell r="F167">
            <v>5.44</v>
          </cell>
        </row>
        <row r="168">
          <cell r="A168" t="str">
            <v>2 S 01 100 18</v>
          </cell>
          <cell r="B168" t="str">
            <v>Esc. carga tr. mat 1ª c. DMT 1800 a 2000m c/carreg</v>
          </cell>
          <cell r="E168" t="str">
            <v>m3</v>
          </cell>
          <cell r="F168">
            <v>5.72</v>
          </cell>
        </row>
        <row r="169">
          <cell r="A169" t="str">
            <v>2 S 01 100 19</v>
          </cell>
          <cell r="B169" t="str">
            <v>Esc. carga tr. mat 1ª c. DMT 2000 a 3000m c/carreg</v>
          </cell>
          <cell r="E169" t="str">
            <v>m3</v>
          </cell>
          <cell r="F169">
            <v>6.42</v>
          </cell>
        </row>
        <row r="170">
          <cell r="A170" t="str">
            <v>2 S 01 100 20</v>
          </cell>
          <cell r="B170" t="str">
            <v>Esc. carga tr. mat 1ª c. DMT 3000 a 5000m c/carreg</v>
          </cell>
          <cell r="E170" t="str">
            <v>m3</v>
          </cell>
          <cell r="F170">
            <v>8.36</v>
          </cell>
        </row>
        <row r="171">
          <cell r="A171" t="str">
            <v>2 S 01 100 21</v>
          </cell>
          <cell r="B171" t="str">
            <v>Escavação carga transp. manual mat.1a cat. DT=20m</v>
          </cell>
          <cell r="E171" t="str">
            <v>m3</v>
          </cell>
          <cell r="F171">
            <v>15.59</v>
          </cell>
        </row>
        <row r="172">
          <cell r="A172" t="str">
            <v>2 S 01 100 22</v>
          </cell>
          <cell r="B172" t="str">
            <v>Esc. carga transp. mat 1ª cat DMT 50 a 200m c/e</v>
          </cell>
          <cell r="E172" t="str">
            <v>m3</v>
          </cell>
          <cell r="F172">
            <v>3.51</v>
          </cell>
        </row>
        <row r="173">
          <cell r="A173" t="str">
            <v>2 S 01 100 23</v>
          </cell>
          <cell r="B173" t="str">
            <v>Esc. carga transp. mat 1ª cat DMT 200 a 400m c/e</v>
          </cell>
          <cell r="E173" t="str">
            <v>m3</v>
          </cell>
          <cell r="F173">
            <v>3.86</v>
          </cell>
        </row>
        <row r="174">
          <cell r="A174" t="str">
            <v>2 S 01 100 24</v>
          </cell>
          <cell r="B174" t="str">
            <v>Esc. carga transp. mat 1ª cat DMT 400 a 600m c/e</v>
          </cell>
          <cell r="E174" t="str">
            <v>m3</v>
          </cell>
          <cell r="F174">
            <v>4.0599999999999996</v>
          </cell>
        </row>
        <row r="175">
          <cell r="A175" t="str">
            <v>2 S 01 100 25</v>
          </cell>
          <cell r="B175" t="str">
            <v>Esc. carga transp. mat 1ª cat DMT 600 a 800m c/e</v>
          </cell>
          <cell r="E175" t="str">
            <v>m3</v>
          </cell>
          <cell r="F175">
            <v>4.3600000000000003</v>
          </cell>
        </row>
        <row r="176">
          <cell r="A176" t="str">
            <v>2 S 01 100 26</v>
          </cell>
          <cell r="B176" t="str">
            <v>Esc. carga transp. mat 1ª cat DMT 800 a 1000m c/e</v>
          </cell>
          <cell r="E176" t="str">
            <v>m3</v>
          </cell>
          <cell r="F176">
            <v>4.6500000000000004</v>
          </cell>
        </row>
        <row r="177">
          <cell r="A177" t="str">
            <v>2 S 01 100 27</v>
          </cell>
          <cell r="B177" t="str">
            <v>Esc. carga transp. mat 1ª cat DMT 1000 a 1200m c/e</v>
          </cell>
          <cell r="E177" t="str">
            <v>m3</v>
          </cell>
          <cell r="F177">
            <v>4.88</v>
          </cell>
        </row>
        <row r="178">
          <cell r="A178" t="str">
            <v>2 S 01 100 28</v>
          </cell>
          <cell r="B178" t="str">
            <v>Esc. carga transp. mat 1ª cat DMT 1200 a 1400m c/e</v>
          </cell>
          <cell r="E178" t="str">
            <v>m3</v>
          </cell>
          <cell r="F178">
            <v>5.05</v>
          </cell>
        </row>
        <row r="179">
          <cell r="A179" t="str">
            <v>2 S 01 100 29</v>
          </cell>
          <cell r="B179" t="str">
            <v>Esc. carga transp. mat 1ª cat DMT 1400 a 1600m c/e</v>
          </cell>
          <cell r="E179" t="str">
            <v>m3</v>
          </cell>
          <cell r="F179">
            <v>5.33</v>
          </cell>
        </row>
        <row r="180">
          <cell r="A180" t="str">
            <v>2 S 01 100 30</v>
          </cell>
          <cell r="B180" t="str">
            <v>Esc. carga transp. mat 1ª cat DMT 1600 a 1800m c/e</v>
          </cell>
          <cell r="E180" t="str">
            <v>m3</v>
          </cell>
          <cell r="F180">
            <v>5.41</v>
          </cell>
        </row>
        <row r="181">
          <cell r="A181" t="str">
            <v>2 S 01 100 31</v>
          </cell>
          <cell r="B181" t="str">
            <v>Esc. carga transp. mat 1ª cat DMT 1800 a 2000m c/e</v>
          </cell>
          <cell r="E181" t="str">
            <v>m3</v>
          </cell>
          <cell r="F181">
            <v>5.63</v>
          </cell>
        </row>
        <row r="182">
          <cell r="A182" t="str">
            <v>2 S 01 100 32</v>
          </cell>
          <cell r="B182" t="str">
            <v>Esc. carga transp. mat 1ª cat DMT 2000 a 3000m c/e</v>
          </cell>
          <cell r="E182" t="str">
            <v>m3</v>
          </cell>
          <cell r="F182">
            <v>6.35</v>
          </cell>
        </row>
        <row r="183">
          <cell r="A183" t="str">
            <v>2 S 01 100 33</v>
          </cell>
          <cell r="B183" t="str">
            <v>Esc. carga transp. mat 1ª cat DMT 3000 a 5000m c/e</v>
          </cell>
          <cell r="E183" t="str">
            <v>m3</v>
          </cell>
          <cell r="F183">
            <v>8.32</v>
          </cell>
        </row>
        <row r="184">
          <cell r="A184" t="str">
            <v>2 S 01 101 01</v>
          </cell>
          <cell r="B184" t="str">
            <v>Esc. carga transp. mat 2ª cat DMT 50m</v>
          </cell>
          <cell r="E184" t="str">
            <v>m3</v>
          </cell>
          <cell r="F184">
            <v>2.38</v>
          </cell>
        </row>
        <row r="185">
          <cell r="A185" t="str">
            <v>2 S 01 101 02</v>
          </cell>
          <cell r="B185" t="str">
            <v>Esc. carga transp. mat 2ª cat DMT 50 a 200m c/m</v>
          </cell>
          <cell r="E185" t="str">
            <v>m3</v>
          </cell>
          <cell r="F185">
            <v>6.04</v>
          </cell>
        </row>
        <row r="186">
          <cell r="A186" t="str">
            <v>2 S 01 101 03</v>
          </cell>
          <cell r="B186" t="str">
            <v>Esc. carga transp. mat 2ª cat DMT 200 a 400m c/m</v>
          </cell>
          <cell r="E186" t="str">
            <v>m3</v>
          </cell>
          <cell r="F186">
            <v>6.06</v>
          </cell>
        </row>
        <row r="187">
          <cell r="A187" t="str">
            <v>2 S 01 101 04</v>
          </cell>
          <cell r="B187" t="str">
            <v>Esc. carga transp. mat 2ª cat DMT 400 a 600m c/m</v>
          </cell>
          <cell r="E187" t="str">
            <v>m3</v>
          </cell>
          <cell r="F187">
            <v>7.35</v>
          </cell>
        </row>
        <row r="188">
          <cell r="A188" t="str">
            <v>2 S 01 101 05</v>
          </cell>
          <cell r="B188" t="str">
            <v>Esc. carga transp. mat 2ª cat DMT 600 a 800m c/m</v>
          </cell>
          <cell r="E188" t="str">
            <v>m3</v>
          </cell>
          <cell r="F188">
            <v>8.65</v>
          </cell>
        </row>
        <row r="189">
          <cell r="A189" t="str">
            <v>2 S 01 101 06</v>
          </cell>
          <cell r="B189" t="str">
            <v>Esc. carga transp. mat 2ª cat DMT 800 a 1000m c/m</v>
          </cell>
          <cell r="E189" t="str">
            <v>m3</v>
          </cell>
          <cell r="F189">
            <v>9.9499999999999993</v>
          </cell>
        </row>
        <row r="190">
          <cell r="A190" t="str">
            <v>2 S 01 101 07</v>
          </cell>
          <cell r="B190" t="str">
            <v>Esc. carga transp. mat 2ª cat DMT 1000 a 1200m c/m</v>
          </cell>
          <cell r="E190" t="str">
            <v>m3</v>
          </cell>
          <cell r="F190">
            <v>9.9600000000000009</v>
          </cell>
        </row>
        <row r="191">
          <cell r="A191" t="str">
            <v>2 S 01 101 08</v>
          </cell>
          <cell r="B191" t="str">
            <v>Esc. carga transp. mat 2ª cat DMT 1200 a 1400m c/m</v>
          </cell>
          <cell r="E191" t="str">
            <v>m3</v>
          </cell>
          <cell r="F191">
            <v>11.26</v>
          </cell>
        </row>
        <row r="192">
          <cell r="A192" t="str">
            <v>2 S 01 101 09</v>
          </cell>
          <cell r="B192" t="str">
            <v>Esc. carga tr. mat 2ª c. DMT 50 a 200m c/carreg</v>
          </cell>
          <cell r="E192" t="str">
            <v>m3</v>
          </cell>
          <cell r="F192">
            <v>5.79</v>
          </cell>
        </row>
        <row r="193">
          <cell r="A193" t="str">
            <v>2 S 01 101 10</v>
          </cell>
          <cell r="B193" t="str">
            <v>Esc. carga tr. mat 2ª c. DMT 200 a 400m c/carreg</v>
          </cell>
          <cell r="E193" t="str">
            <v>m3</v>
          </cell>
          <cell r="F193">
            <v>6.24</v>
          </cell>
        </row>
        <row r="194">
          <cell r="A194" t="str">
            <v>2 S 01 101 11</v>
          </cell>
          <cell r="B194" t="str">
            <v>Esc. carga tr. mat 2a c. DMT 400 a 600m c/carreg</v>
          </cell>
          <cell r="E194" t="str">
            <v>m3</v>
          </cell>
          <cell r="F194">
            <v>6.48</v>
          </cell>
        </row>
        <row r="195">
          <cell r="A195" t="str">
            <v>2 S 01 101 12</v>
          </cell>
          <cell r="B195" t="str">
            <v>Esc. carga tr. mat 2a c. DMT 600 a 800m c/carreg</v>
          </cell>
          <cell r="E195" t="str">
            <v>m3</v>
          </cell>
          <cell r="F195">
            <v>6.84</v>
          </cell>
        </row>
        <row r="196">
          <cell r="A196" t="str">
            <v>2 S 01 101 13</v>
          </cell>
          <cell r="B196" t="str">
            <v>Esc. carga tr. mat 2a c. DMT 800 a 1000m c/carreg</v>
          </cell>
          <cell r="E196" t="str">
            <v>m3</v>
          </cell>
          <cell r="F196">
            <v>7.12</v>
          </cell>
        </row>
        <row r="197">
          <cell r="A197" t="str">
            <v>2 S 01 101 14</v>
          </cell>
          <cell r="B197" t="str">
            <v>Esc. carga tr. mat 2a c. DMT 1000 a 1200m c/carreg</v>
          </cell>
          <cell r="E197" t="str">
            <v>m3</v>
          </cell>
          <cell r="F197">
            <v>7.39</v>
          </cell>
        </row>
        <row r="198">
          <cell r="A198" t="str">
            <v>2 S 01 101 15</v>
          </cell>
          <cell r="B198" t="str">
            <v>Esc. carga tr. mat 2a c. DMT 1200 a 1400m c/carreg</v>
          </cell>
          <cell r="E198" t="str">
            <v>m3</v>
          </cell>
          <cell r="F198">
            <v>7.65</v>
          </cell>
        </row>
        <row r="199">
          <cell r="A199" t="str">
            <v>2 S 01 101 16</v>
          </cell>
          <cell r="B199" t="str">
            <v>Esc. carga tr. mat 2a c. DMT 1400 a 1600m c/carreg</v>
          </cell>
          <cell r="E199" t="str">
            <v>m3</v>
          </cell>
          <cell r="F199">
            <v>7.92</v>
          </cell>
        </row>
        <row r="200">
          <cell r="A200" t="str">
            <v>2 S 01 101 17</v>
          </cell>
          <cell r="B200" t="str">
            <v>Esc. carga tr. mat 2a c. DMT 1600 a 1800m c/carreg</v>
          </cell>
          <cell r="E200" t="str">
            <v>m3</v>
          </cell>
          <cell r="F200">
            <v>8.1</v>
          </cell>
        </row>
        <row r="201">
          <cell r="A201" t="str">
            <v>2 S 01 101 18</v>
          </cell>
          <cell r="B201" t="str">
            <v>Esc. carga tr. mat 2a c. DMT 1800 a 2000m c/carreg</v>
          </cell>
          <cell r="E201" t="str">
            <v>m3</v>
          </cell>
          <cell r="F201">
            <v>8.41</v>
          </cell>
        </row>
        <row r="202">
          <cell r="A202" t="str">
            <v>2 S 01 101 19</v>
          </cell>
          <cell r="B202" t="str">
            <v>Esc. carga tr. mat 2a c. DMT 2000 a 3000m c/carreg</v>
          </cell>
          <cell r="E202" t="str">
            <v>m3</v>
          </cell>
          <cell r="F202">
            <v>9.1999999999999993</v>
          </cell>
        </row>
        <row r="203">
          <cell r="A203" t="str">
            <v>2 S 01 101 20</v>
          </cell>
          <cell r="B203" t="str">
            <v>Esc. carga tr. mat 2a c. DMT 3000 a 5000m c/carreg</v>
          </cell>
          <cell r="E203" t="str">
            <v>m3</v>
          </cell>
          <cell r="F203">
            <v>11.58</v>
          </cell>
        </row>
        <row r="204">
          <cell r="A204" t="str">
            <v>2 S 01 101 22</v>
          </cell>
          <cell r="B204" t="str">
            <v>Esc. carga transp. mat 2a cat DMT 50 a 200m c/e</v>
          </cell>
          <cell r="E204" t="str">
            <v>m3</v>
          </cell>
          <cell r="F204">
            <v>4.92</v>
          </cell>
        </row>
        <row r="205">
          <cell r="A205" t="str">
            <v>2 S 01 101 23</v>
          </cell>
          <cell r="B205" t="str">
            <v>Esc. carga transp. mat 2a cat DMT 200 a 400m c/e</v>
          </cell>
          <cell r="E205" t="str">
            <v>m3</v>
          </cell>
          <cell r="F205">
            <v>5.27</v>
          </cell>
        </row>
        <row r="206">
          <cell r="A206" t="str">
            <v>2 S 01 101 24</v>
          </cell>
          <cell r="B206" t="str">
            <v>Esc. carga transp. mat 2a cat DMT 400 a 600m c/e</v>
          </cell>
          <cell r="E206" t="str">
            <v>m3</v>
          </cell>
          <cell r="F206">
            <v>5.61</v>
          </cell>
        </row>
        <row r="207">
          <cell r="A207" t="str">
            <v>2 S 01 101 25</v>
          </cell>
          <cell r="B207" t="str">
            <v>Esc. carga transp. mat 2a cat DMT 600 a 800m c/e</v>
          </cell>
          <cell r="E207" t="str">
            <v>m3</v>
          </cell>
          <cell r="F207">
            <v>5.98</v>
          </cell>
        </row>
        <row r="208">
          <cell r="A208" t="str">
            <v>2 S 01 101 26</v>
          </cell>
          <cell r="B208" t="str">
            <v>Esc. carga transp. mat 2a cat DMT 800 a 1000m c/e</v>
          </cell>
          <cell r="E208" t="str">
            <v>m3</v>
          </cell>
          <cell r="F208">
            <v>6.26</v>
          </cell>
        </row>
        <row r="209">
          <cell r="A209" t="str">
            <v>2 S 01 101 27</v>
          </cell>
          <cell r="B209" t="str">
            <v>Esc. carga transp. mat 2a cat DMT 1000 a 1200m c/e</v>
          </cell>
          <cell r="E209" t="str">
            <v>m3</v>
          </cell>
          <cell r="F209">
            <v>6.53</v>
          </cell>
        </row>
        <row r="210">
          <cell r="A210" t="str">
            <v>2 S 01 101 28</v>
          </cell>
          <cell r="B210" t="str">
            <v>Esc. carga transp. mat 2a cat DMT 1200 a 1400m c/e</v>
          </cell>
          <cell r="E210" t="str">
            <v>m3</v>
          </cell>
          <cell r="F210">
            <v>6.86</v>
          </cell>
        </row>
        <row r="211">
          <cell r="A211" t="str">
            <v>2 S 01 101 29</v>
          </cell>
          <cell r="B211" t="str">
            <v>Esc. carga transp. mat 2a cat DMT 1400 a 1600m c/e</v>
          </cell>
          <cell r="E211" t="str">
            <v>m3</v>
          </cell>
          <cell r="F211">
            <v>7.08</v>
          </cell>
        </row>
        <row r="212">
          <cell r="A212" t="str">
            <v>2 S 01 101 30</v>
          </cell>
          <cell r="B212" t="str">
            <v>Esc. carga transp. mat 2a cat DMT 1600 a 1800m c/e</v>
          </cell>
          <cell r="E212" t="str">
            <v>m3</v>
          </cell>
          <cell r="F212">
            <v>7.19</v>
          </cell>
        </row>
        <row r="213">
          <cell r="A213" t="str">
            <v>2 S 01 101 31</v>
          </cell>
          <cell r="B213" t="str">
            <v>Esc. carga transp. mat 2a cat DMT 1800 a 2000m c/e</v>
          </cell>
          <cell r="E213" t="str">
            <v>m3</v>
          </cell>
          <cell r="F213">
            <v>7.51</v>
          </cell>
        </row>
        <row r="214">
          <cell r="A214" t="str">
            <v>2 S 01 101 32</v>
          </cell>
          <cell r="B214" t="str">
            <v>Esc. carga transp. mat 2a cat DMT 2000 a 3000m c/e</v>
          </cell>
          <cell r="E214" t="str">
            <v>m3</v>
          </cell>
          <cell r="F214">
            <v>8.44</v>
          </cell>
        </row>
        <row r="215">
          <cell r="A215" t="str">
            <v>2 S 01 101 33</v>
          </cell>
          <cell r="B215" t="str">
            <v>Esc. carga transp. mat 2a cat DMT 3000 a 5000m c/e</v>
          </cell>
          <cell r="E215" t="str">
            <v>m3</v>
          </cell>
          <cell r="F215">
            <v>10.84</v>
          </cell>
        </row>
        <row r="216">
          <cell r="A216" t="str">
            <v>2 S 01 102 01</v>
          </cell>
          <cell r="B216" t="str">
            <v>Esc. carga transp. mat 3a cat DMT até 50m</v>
          </cell>
          <cell r="E216" t="str">
            <v>m3</v>
          </cell>
          <cell r="F216">
            <v>17.61</v>
          </cell>
        </row>
        <row r="217">
          <cell r="A217" t="str">
            <v>2 S 01 102 02</v>
          </cell>
          <cell r="B217" t="str">
            <v>Esc. carga transp. mat 3a cat DMT 50 a 200m</v>
          </cell>
          <cell r="E217" t="str">
            <v>m3</v>
          </cell>
          <cell r="F217">
            <v>20.02</v>
          </cell>
        </row>
        <row r="218">
          <cell r="A218" t="str">
            <v>2 S 01 102 03</v>
          </cell>
          <cell r="B218" t="str">
            <v>Esc. carga transp. mat 3a cat DMT 200 a 400m</v>
          </cell>
          <cell r="E218" t="str">
            <v>m3</v>
          </cell>
          <cell r="F218">
            <v>20.54</v>
          </cell>
        </row>
        <row r="219">
          <cell r="A219" t="str">
            <v>2 S 01 102 04</v>
          </cell>
          <cell r="B219" t="str">
            <v>Esc. carga transp. mat 3a cat DMT 400 a 600m</v>
          </cell>
          <cell r="E219" t="str">
            <v>m3</v>
          </cell>
          <cell r="F219">
            <v>21.27</v>
          </cell>
        </row>
        <row r="220">
          <cell r="A220" t="str">
            <v>2 S 01 102 05</v>
          </cell>
          <cell r="B220" t="str">
            <v>Esc. carga transp. mat 3a cat DMT 600 a 800m</v>
          </cell>
          <cell r="E220" t="str">
            <v>m3</v>
          </cell>
          <cell r="F220">
            <v>21.79</v>
          </cell>
        </row>
        <row r="221">
          <cell r="A221" t="str">
            <v>2 S 01 102 06</v>
          </cell>
          <cell r="B221" t="str">
            <v>Esc. carga transp. mat 3a cat DMT 800 a 1000m</v>
          </cell>
          <cell r="E221" t="str">
            <v>m3</v>
          </cell>
          <cell r="F221">
            <v>22.31</v>
          </cell>
        </row>
        <row r="222">
          <cell r="A222" t="str">
            <v>2 S 01 102 07</v>
          </cell>
          <cell r="B222" t="str">
            <v>Esc. carga transp. mat 3a cat DMT 1000 a 1200m</v>
          </cell>
          <cell r="E222" t="str">
            <v>m3</v>
          </cell>
          <cell r="F222">
            <v>22.54</v>
          </cell>
        </row>
        <row r="223">
          <cell r="A223" t="str">
            <v>2 S 01 300 01</v>
          </cell>
          <cell r="B223" t="str">
            <v>Esc. carga transp. solos moles DMT 0 a 200m</v>
          </cell>
          <cell r="E223" t="str">
            <v>m3</v>
          </cell>
          <cell r="F223">
            <v>10.49</v>
          </cell>
        </row>
        <row r="224">
          <cell r="A224" t="str">
            <v>2 S 01 300 02</v>
          </cell>
          <cell r="B224" t="str">
            <v>Esc. carga transp. solos moles DMT 200 a 400m</v>
          </cell>
          <cell r="E224" t="str">
            <v>m3</v>
          </cell>
          <cell r="F224">
            <v>11.3</v>
          </cell>
        </row>
        <row r="225">
          <cell r="A225" t="str">
            <v>2 S 01 300 03</v>
          </cell>
          <cell r="B225" t="str">
            <v>Esc. carga transp. solos moles DMT 400 a 600m</v>
          </cell>
          <cell r="E225" t="str">
            <v>m3</v>
          </cell>
          <cell r="F225">
            <v>11.64</v>
          </cell>
        </row>
        <row r="226">
          <cell r="A226" t="str">
            <v>2 S 01 300 04</v>
          </cell>
          <cell r="B226" t="str">
            <v>Esc. carga transp. solos moles DMT 600 a 800m</v>
          </cell>
          <cell r="E226" t="str">
            <v>m3</v>
          </cell>
          <cell r="F226">
            <v>12.04</v>
          </cell>
        </row>
        <row r="227">
          <cell r="A227" t="str">
            <v>2 S 01 300 05</v>
          </cell>
          <cell r="B227" t="str">
            <v>Esc. carga transp. solos moles DMT 800 a 1000m</v>
          </cell>
          <cell r="E227" t="str">
            <v>m3</v>
          </cell>
          <cell r="F227">
            <v>12.8</v>
          </cell>
        </row>
        <row r="228">
          <cell r="A228" t="str">
            <v>2 S 01 510 00</v>
          </cell>
          <cell r="B228" t="str">
            <v>Compactação de aterros a 95% proctor normal</v>
          </cell>
          <cell r="E228" t="str">
            <v>m3</v>
          </cell>
          <cell r="F228">
            <v>1.56</v>
          </cell>
        </row>
        <row r="229">
          <cell r="A229" t="str">
            <v>2 S 01 511 00</v>
          </cell>
          <cell r="B229" t="str">
            <v>Compactação de aterros a 100% proctor normal</v>
          </cell>
          <cell r="E229" t="str">
            <v>m3</v>
          </cell>
          <cell r="F229">
            <v>1.81</v>
          </cell>
        </row>
        <row r="230">
          <cell r="A230" t="str">
            <v>2 S 01 512 01</v>
          </cell>
          <cell r="B230" t="str">
            <v>Construção de corpo de aterro em rocha</v>
          </cell>
          <cell r="E230" t="str">
            <v>m3</v>
          </cell>
          <cell r="F230">
            <v>5.1100000000000003</v>
          </cell>
        </row>
        <row r="231">
          <cell r="A231" t="str">
            <v>2 S 01 512 02</v>
          </cell>
          <cell r="B231" t="str">
            <v>Compactação de camada final de aterro de rocha</v>
          </cell>
          <cell r="E231" t="str">
            <v>m3</v>
          </cell>
          <cell r="F231">
            <v>13.4</v>
          </cell>
        </row>
        <row r="232">
          <cell r="A232" t="str">
            <v>2 S 01 513 01</v>
          </cell>
          <cell r="B232" t="str">
            <v>Compactação de material de "bota-fora"</v>
          </cell>
          <cell r="E232" t="str">
            <v>m3</v>
          </cell>
          <cell r="F232">
            <v>1.22</v>
          </cell>
        </row>
        <row r="233">
          <cell r="A233" t="str">
            <v>2 S 02 100 00</v>
          </cell>
          <cell r="B233" t="str">
            <v>Reforço do subleito</v>
          </cell>
          <cell r="E233" t="str">
            <v>m3</v>
          </cell>
          <cell r="F233">
            <v>8.2899999999999991</v>
          </cell>
        </row>
        <row r="234">
          <cell r="A234" t="str">
            <v>2 S 02 110 00</v>
          </cell>
          <cell r="B234" t="str">
            <v>Regularização do subleito</v>
          </cell>
          <cell r="E234" t="str">
            <v>m2</v>
          </cell>
          <cell r="F234">
            <v>0.48</v>
          </cell>
        </row>
        <row r="235">
          <cell r="A235" t="str">
            <v>2 S 02 110 01</v>
          </cell>
          <cell r="B235" t="str">
            <v>Regul. subleito c/ fres. corte contr.autom. greide</v>
          </cell>
          <cell r="E235" t="str">
            <v>m2</v>
          </cell>
          <cell r="F235">
            <v>0.75</v>
          </cell>
        </row>
        <row r="236">
          <cell r="A236" t="str">
            <v>2 S 02 200 00</v>
          </cell>
          <cell r="B236" t="str">
            <v>Sub-base solo estabilizado granul. s/ mistura</v>
          </cell>
          <cell r="E236" t="str">
            <v>m3</v>
          </cell>
          <cell r="F236">
            <v>8.2899999999999991</v>
          </cell>
        </row>
        <row r="237">
          <cell r="A237" t="str">
            <v>2 S 02 200 01</v>
          </cell>
          <cell r="B237" t="str">
            <v>Base solo estabilizado granul. s/ mistura</v>
          </cell>
          <cell r="E237" t="str">
            <v>m3</v>
          </cell>
          <cell r="F237">
            <v>8.2899999999999991</v>
          </cell>
        </row>
        <row r="238">
          <cell r="A238" t="str">
            <v>2 S 02 210 00</v>
          </cell>
          <cell r="B238" t="str">
            <v>Sub-base estab. granul. c/ mistura solo na pista</v>
          </cell>
          <cell r="E238" t="str">
            <v>m3</v>
          </cell>
          <cell r="F238">
            <v>8.93</v>
          </cell>
        </row>
        <row r="239">
          <cell r="A239" t="str">
            <v>2 S 02 210 01</v>
          </cell>
          <cell r="B239" t="str">
            <v>Sub-base estab. granul. c/ mist. solo-areia pista</v>
          </cell>
          <cell r="E239" t="str">
            <v>m3</v>
          </cell>
          <cell r="F239">
            <v>10.02</v>
          </cell>
        </row>
        <row r="240">
          <cell r="A240" t="str">
            <v>2 S 02 210 02</v>
          </cell>
          <cell r="B240" t="str">
            <v>Base estab.granul.c/ mist.solo - areia na pista</v>
          </cell>
          <cell r="E240" t="str">
            <v>m3</v>
          </cell>
          <cell r="F240">
            <v>10.02</v>
          </cell>
        </row>
        <row r="241">
          <cell r="A241" t="str">
            <v>2 S 02 220 00</v>
          </cell>
          <cell r="B241" t="str">
            <v>Base estab.granul.c/ mistura solo - brita</v>
          </cell>
          <cell r="E241" t="str">
            <v>m3</v>
          </cell>
          <cell r="F241">
            <v>27.11</v>
          </cell>
        </row>
        <row r="242">
          <cell r="A242" t="str">
            <v>2 S 02 230 00</v>
          </cell>
          <cell r="B242" t="str">
            <v>Base de brita graduada</v>
          </cell>
          <cell r="E242" t="str">
            <v>m3</v>
          </cell>
          <cell r="F242">
            <v>42.92</v>
          </cell>
        </row>
        <row r="243">
          <cell r="A243" t="str">
            <v>2 S 02 230 01</v>
          </cell>
          <cell r="B243" t="str">
            <v>Base brita grad. c/ dist. agreg. contr. de greide</v>
          </cell>
          <cell r="E243" t="str">
            <v>m3</v>
          </cell>
          <cell r="F243">
            <v>43.93</v>
          </cell>
        </row>
        <row r="244">
          <cell r="A244" t="str">
            <v>2 S 02 231 00</v>
          </cell>
          <cell r="B244" t="str">
            <v>Base de macadame hidráulico</v>
          </cell>
          <cell r="E244" t="str">
            <v>m3</v>
          </cell>
          <cell r="F244">
            <v>37.630000000000003</v>
          </cell>
        </row>
        <row r="245">
          <cell r="A245" t="str">
            <v>2 S 02 241 01</v>
          </cell>
          <cell r="B245" t="str">
            <v>Base de solo cimento c/ mistura em usina</v>
          </cell>
          <cell r="E245" t="str">
            <v>m3</v>
          </cell>
          <cell r="F245">
            <v>109.32</v>
          </cell>
        </row>
        <row r="246">
          <cell r="A246" t="str">
            <v>2 S 02 243 01</v>
          </cell>
          <cell r="B246" t="str">
            <v>Sub-base de solo melhor. c/ cimento mist. em usina</v>
          </cell>
          <cell r="E246" t="str">
            <v>m3</v>
          </cell>
          <cell r="F246">
            <v>62.57</v>
          </cell>
        </row>
        <row r="247">
          <cell r="A247" t="str">
            <v>2 S 02 300 00</v>
          </cell>
          <cell r="B247" t="str">
            <v>Imprimação</v>
          </cell>
          <cell r="E247" t="str">
            <v>m2</v>
          </cell>
          <cell r="F247">
            <v>0.14000000000000001</v>
          </cell>
        </row>
        <row r="248">
          <cell r="A248" t="str">
            <v>2 S 02 400 00</v>
          </cell>
          <cell r="B248" t="str">
            <v>Pintura de ligação</v>
          </cell>
          <cell r="E248" t="str">
            <v>m2</v>
          </cell>
          <cell r="F248">
            <v>0.1</v>
          </cell>
        </row>
        <row r="249">
          <cell r="A249" t="str">
            <v>2 S 02 500 00</v>
          </cell>
          <cell r="B249" t="str">
            <v>Tratamento superficial simples c/ cap</v>
          </cell>
          <cell r="E249" t="str">
            <v>m2</v>
          </cell>
          <cell r="F249">
            <v>0.49</v>
          </cell>
        </row>
        <row r="250">
          <cell r="A250" t="str">
            <v>2 S 02 500 01</v>
          </cell>
          <cell r="B250" t="str">
            <v>Tratamento superficial simples c/ emulsão</v>
          </cell>
          <cell r="E250" t="str">
            <v>m2</v>
          </cell>
          <cell r="F250">
            <v>0.46</v>
          </cell>
        </row>
        <row r="251">
          <cell r="A251" t="str">
            <v>2 S 02 500 02</v>
          </cell>
          <cell r="B251" t="str">
            <v>Tratamento superficial simples c/ banho diluído</v>
          </cell>
          <cell r="E251" t="str">
            <v>m2</v>
          </cell>
          <cell r="F251">
            <v>0.53</v>
          </cell>
        </row>
        <row r="252">
          <cell r="A252" t="str">
            <v>2 S 02 501 00</v>
          </cell>
          <cell r="B252" t="str">
            <v>Tratamento superficial duplo c/ cap</v>
          </cell>
          <cell r="E252" t="str">
            <v>m2</v>
          </cell>
          <cell r="F252">
            <v>1.45</v>
          </cell>
        </row>
        <row r="253">
          <cell r="A253" t="str">
            <v>2 S 02 501 01</v>
          </cell>
          <cell r="B253" t="str">
            <v>Tratamento superficial duplo c/ emulsão</v>
          </cell>
          <cell r="E253" t="str">
            <v>m2</v>
          </cell>
          <cell r="F253">
            <v>1.44</v>
          </cell>
        </row>
        <row r="254">
          <cell r="A254" t="str">
            <v>2 S 02 501 02</v>
          </cell>
          <cell r="B254" t="str">
            <v>Tratamento superficial duplo c/ banho diluído</v>
          </cell>
          <cell r="E254" t="str">
            <v>m2</v>
          </cell>
          <cell r="F254">
            <v>1.6</v>
          </cell>
        </row>
        <row r="255">
          <cell r="A255" t="str">
            <v>2 S 02 502 00</v>
          </cell>
          <cell r="B255" t="str">
            <v>Tratamento superficial triplo c/ cap</v>
          </cell>
          <cell r="E255" t="str">
            <v>m2</v>
          </cell>
          <cell r="F255">
            <v>2.08</v>
          </cell>
        </row>
        <row r="256">
          <cell r="A256" t="str">
            <v>2 S 02 502 01</v>
          </cell>
          <cell r="B256" t="str">
            <v>Tratamento superficial triplo c/ emulsão</v>
          </cell>
          <cell r="E256" t="str">
            <v>m2</v>
          </cell>
          <cell r="F256">
            <v>2.1</v>
          </cell>
        </row>
        <row r="257">
          <cell r="A257" t="str">
            <v>2 S 02 502 02</v>
          </cell>
          <cell r="B257" t="str">
            <v>Tratamento superficial triplo c/ banho diluído</v>
          </cell>
          <cell r="E257" t="str">
            <v>m2</v>
          </cell>
          <cell r="F257">
            <v>2.29</v>
          </cell>
        </row>
        <row r="258">
          <cell r="A258" t="str">
            <v>2 S 02 530 00</v>
          </cell>
          <cell r="B258" t="str">
            <v>Pré-misturado a frio</v>
          </cell>
          <cell r="E258" t="str">
            <v>m3</v>
          </cell>
          <cell r="F258">
            <v>59.33</v>
          </cell>
        </row>
        <row r="259">
          <cell r="A259" t="str">
            <v>2 S 02 531 00</v>
          </cell>
          <cell r="B259" t="str">
            <v>Macadame betuminoso por penetração</v>
          </cell>
          <cell r="E259" t="str">
            <v>m3</v>
          </cell>
          <cell r="F259">
            <v>51.03</v>
          </cell>
        </row>
        <row r="260">
          <cell r="A260" t="str">
            <v>2 S 02 532 00</v>
          </cell>
          <cell r="B260" t="str">
            <v>Areia-asfalto a quente</v>
          </cell>
          <cell r="E260" t="str">
            <v>t</v>
          </cell>
          <cell r="F260">
            <v>38.67</v>
          </cell>
        </row>
        <row r="261">
          <cell r="A261" t="str">
            <v>2 S 02 540 01</v>
          </cell>
          <cell r="B261" t="str">
            <v>Conc. betuminoso usinado a quente - capa rolamento</v>
          </cell>
          <cell r="E261" t="str">
            <v>t</v>
          </cell>
          <cell r="F261">
            <v>34.15</v>
          </cell>
        </row>
        <row r="262">
          <cell r="A262" t="str">
            <v>2 S 02 540 02</v>
          </cell>
          <cell r="B262" t="str">
            <v>Concreto betuminoso usinado a quente - "binder"</v>
          </cell>
          <cell r="E262" t="str">
            <v>t</v>
          </cell>
          <cell r="F262">
            <v>33.619999999999997</v>
          </cell>
        </row>
        <row r="263">
          <cell r="A263" t="str">
            <v>2 S 02 603 00</v>
          </cell>
          <cell r="B263" t="str">
            <v>Sub-base de concreto rolado</v>
          </cell>
          <cell r="E263" t="str">
            <v>m3</v>
          </cell>
          <cell r="F263">
            <v>108.71</v>
          </cell>
        </row>
        <row r="264">
          <cell r="A264" t="str">
            <v>2 S 02 604 00</v>
          </cell>
          <cell r="B264" t="str">
            <v>Sub-base de concreto de cimento portland</v>
          </cell>
          <cell r="E264" t="str">
            <v>m3</v>
          </cell>
          <cell r="F264">
            <v>136.71</v>
          </cell>
        </row>
        <row r="265">
          <cell r="A265" t="str">
            <v>2 S 02 606 00</v>
          </cell>
          <cell r="B265" t="str">
            <v>Concreto de cimento portland com fôrma deslizante</v>
          </cell>
          <cell r="E265" t="str">
            <v>m3</v>
          </cell>
          <cell r="F265">
            <v>283.45999999999998</v>
          </cell>
        </row>
        <row r="266">
          <cell r="A266" t="str">
            <v>2 S 02 607 00</v>
          </cell>
          <cell r="B266" t="str">
            <v>Concreto cimento portland c/ equip. pequeno porte</v>
          </cell>
          <cell r="E266" t="str">
            <v>m3</v>
          </cell>
          <cell r="F266">
            <v>309.39999999999998</v>
          </cell>
        </row>
        <row r="267">
          <cell r="A267" t="str">
            <v>2 S 02 700 01</v>
          </cell>
          <cell r="B267" t="str">
            <v>Execução pavim. c/ peças pré-moldadas concr.</v>
          </cell>
          <cell r="E267" t="str">
            <v>m2</v>
          </cell>
          <cell r="F267">
            <v>53.64</v>
          </cell>
        </row>
        <row r="268">
          <cell r="A268" t="str">
            <v>2 S 02 702 00</v>
          </cell>
          <cell r="B268" t="str">
            <v>Limpeza e enchimento de junta de pavimento de conc</v>
          </cell>
          <cell r="E268" t="str">
            <v>m</v>
          </cell>
          <cell r="F268">
            <v>2.64</v>
          </cell>
        </row>
        <row r="269">
          <cell r="A269" t="str">
            <v>2 S 03 000 02</v>
          </cell>
          <cell r="B269" t="str">
            <v>Escavação manual de cavas em material 1a cat</v>
          </cell>
          <cell r="E269" t="str">
            <v>m3</v>
          </cell>
          <cell r="F269">
            <v>26.31</v>
          </cell>
        </row>
        <row r="270">
          <cell r="A270" t="str">
            <v>2 S 03 000 03</v>
          </cell>
          <cell r="B270" t="str">
            <v>Escavação manual de cavas em material 2a cat</v>
          </cell>
          <cell r="E270" t="str">
            <v>m3</v>
          </cell>
          <cell r="F270">
            <v>35.08</v>
          </cell>
        </row>
        <row r="271">
          <cell r="A271" t="str">
            <v>2 S 03 010 01</v>
          </cell>
          <cell r="B271" t="str">
            <v>Escavação em cavas de fundação com esgotamento</v>
          </cell>
          <cell r="E271" t="str">
            <v>m3</v>
          </cell>
          <cell r="F271">
            <v>29.91</v>
          </cell>
        </row>
        <row r="272">
          <cell r="A272" t="str">
            <v>2 S 03 119 01</v>
          </cell>
          <cell r="B272" t="str">
            <v>Escoramento com madeira de OAE</v>
          </cell>
          <cell r="E272" t="str">
            <v>m3</v>
          </cell>
          <cell r="F272">
            <v>21</v>
          </cell>
        </row>
        <row r="273">
          <cell r="A273" t="str">
            <v>2 S 03 300 01</v>
          </cell>
          <cell r="B273" t="str">
            <v>Confecção e lançamento concr. magro em betoneira</v>
          </cell>
          <cell r="E273" t="str">
            <v>m3</v>
          </cell>
          <cell r="F273">
            <v>180.91</v>
          </cell>
        </row>
        <row r="274">
          <cell r="A274" t="str">
            <v>2 S 03 321 00</v>
          </cell>
          <cell r="B274" t="str">
            <v>Conc.estr.fck=8 MPa-contr.raz.uso ger.conf. e lanç</v>
          </cell>
          <cell r="E274" t="str">
            <v>m3</v>
          </cell>
          <cell r="F274">
            <v>215.84</v>
          </cell>
        </row>
        <row r="275">
          <cell r="A275" t="str">
            <v>2 S 03 322 00</v>
          </cell>
          <cell r="B275" t="str">
            <v>Conc.estr.fck=10 MPa-contr.raz.uso ger.conf.e lanç</v>
          </cell>
          <cell r="E275" t="str">
            <v>m3</v>
          </cell>
          <cell r="F275">
            <v>227.71</v>
          </cell>
        </row>
        <row r="276">
          <cell r="A276" t="str">
            <v>2 S 03 323 00</v>
          </cell>
          <cell r="B276" t="str">
            <v>Conc.estr.fck=12 MPa-contr.raz.uso ger.conf.e lanç</v>
          </cell>
          <cell r="E276" t="str">
            <v>m3</v>
          </cell>
          <cell r="F276">
            <v>240.46</v>
          </cell>
        </row>
        <row r="277">
          <cell r="A277" t="str">
            <v>2 S 03 324 00</v>
          </cell>
          <cell r="B277" t="str">
            <v>Conc.estr.fck=15 MPa-contr.raz.uso ger.conf.e lanç</v>
          </cell>
          <cell r="E277" t="str">
            <v>m3</v>
          </cell>
          <cell r="F277">
            <v>253.88</v>
          </cell>
        </row>
        <row r="278">
          <cell r="A278" t="str">
            <v>2 S 03 324 01</v>
          </cell>
          <cell r="B278" t="str">
            <v>Conc.estr.fck=15 MPa-contr.raz.c/adit.conf. e lanç</v>
          </cell>
          <cell r="E278" t="str">
            <v>m3</v>
          </cell>
          <cell r="F278">
            <v>234.5</v>
          </cell>
        </row>
        <row r="279">
          <cell r="A279" t="str">
            <v>2 S 03 325 00</v>
          </cell>
          <cell r="B279" t="str">
            <v>Conc.estr.fck=18 MPa-contr.raz.uso ger.conf.e lanç</v>
          </cell>
          <cell r="E279" t="str">
            <v>m3</v>
          </cell>
          <cell r="F279">
            <v>267.14</v>
          </cell>
        </row>
        <row r="280">
          <cell r="A280" t="str">
            <v>2 S 03 325 01</v>
          </cell>
          <cell r="B280" t="str">
            <v>Conc.estr.fck=18 MPa-contr.raz.c/adit.conf. e lanç</v>
          </cell>
          <cell r="E280" t="str">
            <v>m3</v>
          </cell>
          <cell r="F280">
            <v>246.77</v>
          </cell>
        </row>
        <row r="281">
          <cell r="A281" t="str">
            <v>2 S 03 326 00</v>
          </cell>
          <cell r="B281" t="str">
            <v>Conc.estr.fck=20 MPa-contr.raz.uso ger.conf.e lanç</v>
          </cell>
          <cell r="E281" t="str">
            <v>m3</v>
          </cell>
          <cell r="F281">
            <v>277.97000000000003</v>
          </cell>
        </row>
        <row r="282">
          <cell r="A282" t="str">
            <v>2 S 03 326 01</v>
          </cell>
          <cell r="B282" t="str">
            <v>Conc.estr.fck=20 MPa-contr.raz.c/adit.conf. e lanç</v>
          </cell>
          <cell r="E282" t="str">
            <v>m3</v>
          </cell>
          <cell r="F282">
            <v>257.87</v>
          </cell>
        </row>
        <row r="283">
          <cell r="A283" t="str">
            <v>2 S 03 327 00</v>
          </cell>
          <cell r="B283" t="str">
            <v>Conc.estr.fck=22 MPa-contr.raz.uso ger.conf.e lanç</v>
          </cell>
          <cell r="E283" t="str">
            <v>m3</v>
          </cell>
          <cell r="F283">
            <v>290.72000000000003</v>
          </cell>
        </row>
        <row r="284">
          <cell r="A284" t="str">
            <v>2 S 03 328 00</v>
          </cell>
          <cell r="B284" t="str">
            <v>Conc.estr.fck=24 MPa-contr.raz.uso ger.conf.e lanç</v>
          </cell>
          <cell r="E284" t="str">
            <v>m3</v>
          </cell>
          <cell r="F284">
            <v>303.72000000000003</v>
          </cell>
        </row>
        <row r="285">
          <cell r="A285" t="str">
            <v>2 S 03 329 00</v>
          </cell>
          <cell r="B285" t="str">
            <v>Conc.estr.fck=25 MPa-contr.raz.c/adit.conf. e lanç</v>
          </cell>
          <cell r="E285" t="str">
            <v>m3</v>
          </cell>
          <cell r="F285">
            <v>282.39999999999998</v>
          </cell>
        </row>
        <row r="286">
          <cell r="A286" t="str">
            <v>2 S 03 329 01</v>
          </cell>
          <cell r="B286" t="str">
            <v>Conc.estr.fck=26 MPa-contr.raz.uso ger.conf.e lanç</v>
          </cell>
          <cell r="E286" t="str">
            <v>m3</v>
          </cell>
          <cell r="F286">
            <v>315.58</v>
          </cell>
        </row>
        <row r="287">
          <cell r="A287" t="str">
            <v>2 S 03 329 02</v>
          </cell>
          <cell r="B287" t="str">
            <v>Conc.estr.fck=30 MPa-contr.raz.uso ger.conf.e lanç</v>
          </cell>
          <cell r="E287" t="str">
            <v>m3</v>
          </cell>
          <cell r="F287">
            <v>327.2</v>
          </cell>
        </row>
        <row r="288">
          <cell r="A288" t="str">
            <v>2 S 03 329 03</v>
          </cell>
          <cell r="B288" t="str">
            <v>Conc.estr.fck=30 MPa-contr.raz.uso ger.conf.e lanç</v>
          </cell>
          <cell r="E288" t="str">
            <v>m3</v>
          </cell>
          <cell r="F288">
            <v>304.86</v>
          </cell>
        </row>
        <row r="289">
          <cell r="A289" t="str">
            <v>2 S 03 329 04</v>
          </cell>
          <cell r="B289" t="str">
            <v>Conc.estr.fck=35 MPa-contr.raz.c/adit.conf. e lanç</v>
          </cell>
          <cell r="E289" t="str">
            <v>m3</v>
          </cell>
          <cell r="F289">
            <v>327.78</v>
          </cell>
        </row>
        <row r="290">
          <cell r="A290" t="str">
            <v>2 S 03 370 00</v>
          </cell>
          <cell r="B290" t="str">
            <v>Forma comum de madeira</v>
          </cell>
          <cell r="E290" t="str">
            <v>m2</v>
          </cell>
          <cell r="F290">
            <v>30.53</v>
          </cell>
        </row>
        <row r="291">
          <cell r="A291" t="str">
            <v>2 S 03 371 01</v>
          </cell>
          <cell r="B291" t="str">
            <v>Forma de placa compensada resinada</v>
          </cell>
          <cell r="E291" t="str">
            <v>m2</v>
          </cell>
          <cell r="F291">
            <v>24.24</v>
          </cell>
        </row>
        <row r="292">
          <cell r="A292" t="str">
            <v>2 S 03 371 02</v>
          </cell>
          <cell r="B292" t="str">
            <v>Forma de placa compensada plastificada</v>
          </cell>
          <cell r="E292" t="str">
            <v>m2</v>
          </cell>
          <cell r="F292">
            <v>26.83</v>
          </cell>
        </row>
        <row r="293">
          <cell r="A293" t="str">
            <v>2 S 03 372 01</v>
          </cell>
          <cell r="B293" t="str">
            <v>Formas para tubulão</v>
          </cell>
          <cell r="E293" t="str">
            <v>m2</v>
          </cell>
          <cell r="F293">
            <v>15.4</v>
          </cell>
        </row>
        <row r="294">
          <cell r="A294" t="str">
            <v>2 S 03 401 01</v>
          </cell>
          <cell r="B294" t="str">
            <v>Estaca tipo Franki D=350 mm</v>
          </cell>
          <cell r="E294" t="str">
            <v>m</v>
          </cell>
          <cell r="F294">
            <v>125.92</v>
          </cell>
        </row>
        <row r="295">
          <cell r="A295" t="str">
            <v>2 S 03 401 02</v>
          </cell>
          <cell r="B295" t="str">
            <v>Estaca tipo Franki D=400 mm</v>
          </cell>
          <cell r="E295" t="str">
            <v>m</v>
          </cell>
          <cell r="F295">
            <v>138.46</v>
          </cell>
        </row>
        <row r="296">
          <cell r="A296" t="str">
            <v>2 S 03 401 03</v>
          </cell>
          <cell r="B296" t="str">
            <v>Estaca tipo Franki D=520 mm</v>
          </cell>
          <cell r="E296" t="str">
            <v>m</v>
          </cell>
          <cell r="F296">
            <v>190.99</v>
          </cell>
        </row>
        <row r="297">
          <cell r="A297" t="str">
            <v>2 S 03 401 04</v>
          </cell>
          <cell r="B297" t="str">
            <v>Estaca tipo Franki D=600 mm</v>
          </cell>
          <cell r="E297" t="str">
            <v>m</v>
          </cell>
          <cell r="F297">
            <v>238.61</v>
          </cell>
        </row>
        <row r="298">
          <cell r="A298" t="str">
            <v>2 S 03 402 01</v>
          </cell>
          <cell r="B298" t="str">
            <v>Cravação estacas pré-mold. de concreto 30 x 30 cm</v>
          </cell>
          <cell r="E298" t="str">
            <v>m</v>
          </cell>
          <cell r="F298">
            <v>127.15</v>
          </cell>
        </row>
        <row r="299">
          <cell r="A299" t="str">
            <v>2 S 03 404 01</v>
          </cell>
          <cell r="B299" t="str">
            <v>Forn. e crav. estacas perfil met. I de 10" simples</v>
          </cell>
          <cell r="E299" t="str">
            <v>m</v>
          </cell>
          <cell r="F299">
            <v>260.58999999999997</v>
          </cell>
        </row>
        <row r="300">
          <cell r="A300" t="str">
            <v>2 S 03 404 04</v>
          </cell>
          <cell r="B300" t="str">
            <v>Forn. e crav. estacas perfil met. I de 10" duplo</v>
          </cell>
          <cell r="E300" t="str">
            <v>m</v>
          </cell>
          <cell r="F300">
            <v>403.83</v>
          </cell>
        </row>
        <row r="301">
          <cell r="A301" t="str">
            <v>2 S 03 404 11</v>
          </cell>
          <cell r="B301" t="str">
            <v>Cravação estacas met. trilhos soldados - estrela</v>
          </cell>
          <cell r="E301" t="str">
            <v>m</v>
          </cell>
          <cell r="F301">
            <v>266.54000000000002</v>
          </cell>
        </row>
        <row r="302">
          <cell r="A302" t="str">
            <v>2 S 03 410 01</v>
          </cell>
          <cell r="B302" t="str">
            <v>Tubulão a céu aberto diâmetro externo = 1,00 m</v>
          </cell>
          <cell r="E302" t="str">
            <v>m</v>
          </cell>
          <cell r="F302">
            <v>773.36</v>
          </cell>
        </row>
        <row r="303">
          <cell r="A303" t="str">
            <v>2 S 03 410 11</v>
          </cell>
          <cell r="B303" t="str">
            <v>Tubulão a céu aberto diâmetro externo = 1,20 m</v>
          </cell>
          <cell r="E303" t="str">
            <v>m</v>
          </cell>
          <cell r="F303">
            <v>1002.96</v>
          </cell>
        </row>
        <row r="304">
          <cell r="A304" t="str">
            <v>2 S 03 410 21</v>
          </cell>
          <cell r="B304" t="str">
            <v>Tubulão a céu aberto diâmetro externo = 1,40 m</v>
          </cell>
          <cell r="E304" t="str">
            <v>m</v>
          </cell>
          <cell r="F304">
            <v>1253.0999999999999</v>
          </cell>
        </row>
        <row r="305">
          <cell r="A305" t="str">
            <v>2 S 03 410 31</v>
          </cell>
          <cell r="B305" t="str">
            <v>Tubulão a céu aberto diâmetro externo = 1,60 m</v>
          </cell>
          <cell r="E305" t="str">
            <v>m</v>
          </cell>
          <cell r="F305">
            <v>1513.82</v>
          </cell>
        </row>
        <row r="306">
          <cell r="A306" t="str">
            <v>2 S 03 410 41</v>
          </cell>
          <cell r="B306" t="str">
            <v>Tubulão a céu aberto diâmetro externo = 1,80 m</v>
          </cell>
          <cell r="E306" t="str">
            <v>m</v>
          </cell>
          <cell r="F306">
            <v>1826.88</v>
          </cell>
        </row>
        <row r="307">
          <cell r="A307" t="str">
            <v>2 S 03 410 51</v>
          </cell>
          <cell r="B307" t="str">
            <v>Tubulão a céu aberto diâmetro externo = 2,00 m</v>
          </cell>
          <cell r="E307" t="str">
            <v>m</v>
          </cell>
          <cell r="F307">
            <v>2174.0300000000002</v>
          </cell>
        </row>
        <row r="308">
          <cell r="A308" t="str">
            <v>2 S 03 410 61</v>
          </cell>
          <cell r="B308" t="str">
            <v>Tubulão a céu aberto diâmetro externo = 2,20 m</v>
          </cell>
          <cell r="E308" t="str">
            <v>m</v>
          </cell>
          <cell r="F308">
            <v>2588.98</v>
          </cell>
        </row>
        <row r="309">
          <cell r="A309" t="str">
            <v>2 S 03 411 11</v>
          </cell>
          <cell r="B309" t="str">
            <v>Tub.ar comp.D=1,2 m prof.até 12 m lâmina d'água LF</v>
          </cell>
          <cell r="E309" t="str">
            <v>m</v>
          </cell>
          <cell r="F309">
            <v>2381.86</v>
          </cell>
        </row>
        <row r="310">
          <cell r="A310" t="str">
            <v>2 S 03 411 12</v>
          </cell>
          <cell r="B310" t="str">
            <v>Tub.ar comp.D=1,2 m prof. 12/18 m lâmina d'água LF</v>
          </cell>
          <cell r="E310" t="str">
            <v>m</v>
          </cell>
          <cell r="F310">
            <v>2648.55</v>
          </cell>
        </row>
        <row r="311">
          <cell r="A311" t="str">
            <v>2 S 03 411 13</v>
          </cell>
          <cell r="B311" t="str">
            <v>Tub.ar comp.D=1,2 m prof. 18/24 m lâmina d'água LF</v>
          </cell>
          <cell r="E311" t="str">
            <v>m</v>
          </cell>
          <cell r="F311">
            <v>2937.19</v>
          </cell>
        </row>
        <row r="312">
          <cell r="A312" t="str">
            <v>2 S 03 411 14</v>
          </cell>
          <cell r="B312" t="str">
            <v>Tub.ar comp.D=1,2 m prof. 24/27 m lâmina d'água LF</v>
          </cell>
          <cell r="E312" t="str">
            <v>m</v>
          </cell>
          <cell r="F312">
            <v>3358.9</v>
          </cell>
        </row>
        <row r="313">
          <cell r="A313" t="str">
            <v>2 S 03 411 15</v>
          </cell>
          <cell r="B313" t="str">
            <v>Tub.ar.comp.D=1,2 m prof. 27/31 m lâmina d'água LF</v>
          </cell>
          <cell r="E313" t="str">
            <v>m</v>
          </cell>
          <cell r="F313">
            <v>3944.44</v>
          </cell>
        </row>
        <row r="314">
          <cell r="A314" t="str">
            <v>2 S 03 411 21</v>
          </cell>
          <cell r="B314" t="str">
            <v>Tub.ar.comp.D=1,4 m prof.até 12 m lâmina d'água LF</v>
          </cell>
          <cell r="E314" t="str">
            <v>m</v>
          </cell>
          <cell r="F314">
            <v>3082.9</v>
          </cell>
        </row>
        <row r="315">
          <cell r="A315" t="str">
            <v>2 S 03 411 22</v>
          </cell>
          <cell r="B315" t="str">
            <v>Tub.ar comp.D=1,4 m prof. 12/18 m lâmina d'água LF</v>
          </cell>
          <cell r="E315" t="str">
            <v>m</v>
          </cell>
          <cell r="F315">
            <v>3441.26</v>
          </cell>
        </row>
        <row r="316">
          <cell r="A316" t="str">
            <v>2 S 03 411 23</v>
          </cell>
          <cell r="B316" t="str">
            <v>Tub.ar comp.D=1,4 m prof. 18/24 m lâmina d'água LF</v>
          </cell>
          <cell r="E316" t="str">
            <v>m</v>
          </cell>
          <cell r="F316">
            <v>3828.28</v>
          </cell>
        </row>
        <row r="317">
          <cell r="A317" t="str">
            <v>2 S 03 411 24</v>
          </cell>
          <cell r="B317" t="str">
            <v>Tub.ar comp.D=1,4 m prof. 24/27 m lâmina d'água LF</v>
          </cell>
          <cell r="E317" t="str">
            <v>m</v>
          </cell>
          <cell r="F317">
            <v>4394.09</v>
          </cell>
        </row>
        <row r="318">
          <cell r="A318" t="str">
            <v>2 S 03 411 25</v>
          </cell>
          <cell r="B318" t="str">
            <v>Tub.ar comp.D=1,4 m prof. 27/31 m lâmina d'água LF</v>
          </cell>
          <cell r="E318" t="str">
            <v>m</v>
          </cell>
          <cell r="F318">
            <v>5346.16</v>
          </cell>
        </row>
        <row r="319">
          <cell r="A319" t="str">
            <v>2 S 03 411 31</v>
          </cell>
          <cell r="B319" t="str">
            <v>Tub.ar comp.D=1,6 m prof.até 12 m lâmina d'água LF</v>
          </cell>
          <cell r="E319" t="str">
            <v>m</v>
          </cell>
          <cell r="F319">
            <v>3921.04</v>
          </cell>
        </row>
        <row r="320">
          <cell r="A320" t="str">
            <v>2 S 03 411 32</v>
          </cell>
          <cell r="B320" t="str">
            <v>Tub.ar comp.D=1,6 m prof. 12/18 m lâmina d'água LF</v>
          </cell>
          <cell r="E320" t="str">
            <v>m</v>
          </cell>
          <cell r="F320">
            <v>4394.1899999999996</v>
          </cell>
        </row>
        <row r="321">
          <cell r="A321" t="str">
            <v>2 S 03 411 33</v>
          </cell>
          <cell r="B321" t="str">
            <v>Tub.ar comp.D=1,6 m prof. 18/24 m lâmina d'água LF</v>
          </cell>
          <cell r="E321" t="str">
            <v>m</v>
          </cell>
          <cell r="F321">
            <v>4905.6000000000004</v>
          </cell>
        </row>
        <row r="322">
          <cell r="A322" t="str">
            <v>2 S 03 411 34</v>
          </cell>
          <cell r="B322" t="str">
            <v>Tub.ar comp.D=1,6 m prof. 24/27 m lâmina d'água LF</v>
          </cell>
          <cell r="E322" t="str">
            <v>m</v>
          </cell>
          <cell r="F322">
            <v>5653.63</v>
          </cell>
        </row>
        <row r="323">
          <cell r="A323" t="str">
            <v>2 S 03 411 35</v>
          </cell>
          <cell r="B323" t="str">
            <v>Tub.ar comp.D=1,6 m prof. 27/31 m lâmina d'água LF</v>
          </cell>
          <cell r="E323" t="str">
            <v>m</v>
          </cell>
          <cell r="F323">
            <v>6911.34</v>
          </cell>
        </row>
        <row r="324">
          <cell r="A324" t="str">
            <v>2 S 03 411 41</v>
          </cell>
          <cell r="B324" t="str">
            <v>Tub.ar comp.D=1,8 m prof.até 12 m lâmina d'água LF</v>
          </cell>
          <cell r="E324" t="str">
            <v>m</v>
          </cell>
          <cell r="F324">
            <v>4925.0200000000004</v>
          </cell>
        </row>
        <row r="325">
          <cell r="A325" t="str">
            <v>2 S 03 411 42</v>
          </cell>
          <cell r="B325" t="str">
            <v>Tub.ar comp.D=1,8 m prof. 12/18 m lâmina d'água LF</v>
          </cell>
          <cell r="E325" t="str">
            <v>m</v>
          </cell>
          <cell r="F325">
            <v>5532.88</v>
          </cell>
        </row>
        <row r="326">
          <cell r="A326" t="str">
            <v>2 S 03 411 43</v>
          </cell>
          <cell r="B326" t="str">
            <v>Tub.ar comp.D=1,8 m prof. 18/24 m lâmina d'água LF</v>
          </cell>
          <cell r="E326" t="str">
            <v>m</v>
          </cell>
          <cell r="F326">
            <v>6193.77</v>
          </cell>
        </row>
        <row r="327">
          <cell r="A327" t="str">
            <v>2 S 03 411 44</v>
          </cell>
          <cell r="B327" t="str">
            <v>Tub.ar comp.D=1,8 m prof. 24/27 m lâmina d'água LF</v>
          </cell>
          <cell r="E327" t="str">
            <v>m</v>
          </cell>
          <cell r="F327">
            <v>7163.5</v>
          </cell>
        </row>
        <row r="328">
          <cell r="A328" t="str">
            <v>2 S 03 411 45</v>
          </cell>
          <cell r="B328" t="str">
            <v>Tub.ar comp.D=1,8 m prof. 27/31 m lâmina d'água LF</v>
          </cell>
          <cell r="E328" t="str">
            <v>m</v>
          </cell>
          <cell r="F328">
            <v>8788.49</v>
          </cell>
        </row>
        <row r="329">
          <cell r="A329" t="str">
            <v>2 S 03 411 51</v>
          </cell>
          <cell r="B329" t="str">
            <v>Tub.ar comp.D=2,0 m até 12 m lâmina d'água LF</v>
          </cell>
          <cell r="E329" t="str">
            <v>m</v>
          </cell>
          <cell r="F329">
            <v>5872.03</v>
          </cell>
        </row>
        <row r="330">
          <cell r="A330" t="str">
            <v>2 S 03 411 52</v>
          </cell>
          <cell r="B330" t="str">
            <v>Tub.ar comp.D=2,0 m prof. 12/18 m lâmina d'água LF</v>
          </cell>
          <cell r="E330" t="str">
            <v>m</v>
          </cell>
          <cell r="F330">
            <v>6605.12</v>
          </cell>
        </row>
        <row r="331">
          <cell r="A331" t="str">
            <v>2 S 03 411 53</v>
          </cell>
          <cell r="B331" t="str">
            <v>Tub.ar comp.D=2,0 m prof.18/24 m lâmina d'água LF</v>
          </cell>
          <cell r="E331" t="str">
            <v>m</v>
          </cell>
          <cell r="F331">
            <v>7430.86</v>
          </cell>
        </row>
        <row r="332">
          <cell r="A332" t="str">
            <v>2 S 03 411 54</v>
          </cell>
          <cell r="B332" t="str">
            <v>Tub.ar comp.D=2,0 m prof.24/27 m lâmina d'água LF</v>
          </cell>
          <cell r="E332" t="str">
            <v>m</v>
          </cell>
          <cell r="F332">
            <v>8557.61</v>
          </cell>
        </row>
        <row r="333">
          <cell r="A333" t="str">
            <v>2 S 03 411 55</v>
          </cell>
          <cell r="B333" t="str">
            <v>Tub.ar comp.D=2,0 m prof.27/31 m lâmina d'água LF</v>
          </cell>
          <cell r="E333" t="str">
            <v>m</v>
          </cell>
          <cell r="F333">
            <v>10507.63</v>
          </cell>
        </row>
        <row r="334">
          <cell r="A334" t="str">
            <v>2 S 03 411 61</v>
          </cell>
          <cell r="B334" t="str">
            <v>Tub.ar comp.D=2,2 m prof.até 12 m lâmina d'água LF</v>
          </cell>
          <cell r="E334" t="str">
            <v>m</v>
          </cell>
          <cell r="F334">
            <v>7211.43</v>
          </cell>
        </row>
        <row r="335">
          <cell r="A335" t="str">
            <v>2 S 03 411 62</v>
          </cell>
          <cell r="B335" t="str">
            <v>Tub.ar comp.D=2,2 m prof.12/18 m lâmina d'água LF</v>
          </cell>
          <cell r="E335" t="str">
            <v>m</v>
          </cell>
          <cell r="F335">
            <v>8127.56</v>
          </cell>
        </row>
        <row r="336">
          <cell r="A336" t="str">
            <v>2 S 03 411 63</v>
          </cell>
          <cell r="B336" t="str">
            <v>Tub.ar comp.D=2,2 m prof.18/24 m lâmina d'água LF</v>
          </cell>
          <cell r="E336" t="str">
            <v>m</v>
          </cell>
          <cell r="F336">
            <v>9120.11</v>
          </cell>
        </row>
        <row r="337">
          <cell r="A337" t="str">
            <v>2 S 03 411 64</v>
          </cell>
          <cell r="B337" t="str">
            <v>Tub.ar comp.D=2,2 m prof.24/27 m lâmina d'água LF</v>
          </cell>
          <cell r="E337" t="str">
            <v>m</v>
          </cell>
          <cell r="F337">
            <v>10568.89</v>
          </cell>
        </row>
        <row r="338">
          <cell r="A338" t="str">
            <v>2 S 03 411 65</v>
          </cell>
          <cell r="B338" t="str">
            <v>Tub.ar comp.D=2,2 m prof.27/31m lâmina d'água LF</v>
          </cell>
          <cell r="E338" t="str">
            <v>m</v>
          </cell>
          <cell r="F338">
            <v>12527.11</v>
          </cell>
        </row>
        <row r="339">
          <cell r="A339" t="str">
            <v>2 S 03 412 01</v>
          </cell>
          <cell r="B339" t="str">
            <v>Esc.p/alarg. base tub.ar comp.prof. até 12 m LF</v>
          </cell>
          <cell r="E339" t="str">
            <v>m3</v>
          </cell>
          <cell r="F339">
            <v>1352.9</v>
          </cell>
        </row>
        <row r="340">
          <cell r="A340" t="str">
            <v>2 S 03 412 02</v>
          </cell>
          <cell r="B340" t="str">
            <v>Esc.p/alarg. base tub.ar comp.prof.12/18 m LF</v>
          </cell>
          <cell r="E340" t="str">
            <v>m3</v>
          </cell>
          <cell r="F340">
            <v>1584.9</v>
          </cell>
        </row>
        <row r="341">
          <cell r="A341" t="str">
            <v>2 S 03 412 03</v>
          </cell>
          <cell r="B341" t="str">
            <v>Esc.p/alarg. base tub.ar comp.prof.18/24 m LF</v>
          </cell>
          <cell r="E341" t="str">
            <v>m3</v>
          </cell>
          <cell r="F341">
            <v>1835.63</v>
          </cell>
        </row>
        <row r="342">
          <cell r="A342" t="str">
            <v>2 S 03 412 04</v>
          </cell>
          <cell r="B342" t="str">
            <v>Esc.p/alarg. base tub.ar comp.prof.24/27 m LF</v>
          </cell>
          <cell r="E342" t="str">
            <v>m3</v>
          </cell>
          <cell r="F342">
            <v>2201.66</v>
          </cell>
        </row>
        <row r="343">
          <cell r="A343" t="str">
            <v>2 S 03 412 05</v>
          </cell>
          <cell r="B343" t="str">
            <v>Esc.p/alarg. base tub.ar comp.prof.27/31m LF</v>
          </cell>
          <cell r="E343" t="str">
            <v>m3</v>
          </cell>
          <cell r="F343">
            <v>2819.05</v>
          </cell>
        </row>
        <row r="344">
          <cell r="A344" t="str">
            <v>2 S 03 412 11</v>
          </cell>
          <cell r="B344" t="str">
            <v>Forn.lanç.conc. base tub.ar comp.até 12m LF</v>
          </cell>
          <cell r="E344" t="str">
            <v>m3</v>
          </cell>
          <cell r="F344">
            <v>296.33</v>
          </cell>
        </row>
        <row r="345">
          <cell r="A345" t="str">
            <v>2 S 03 412 12</v>
          </cell>
          <cell r="B345" t="str">
            <v>Forn.lanc.conc.base tub.ar comp.prof.12/18m LF</v>
          </cell>
          <cell r="E345" t="str">
            <v>m3</v>
          </cell>
          <cell r="F345">
            <v>316.25</v>
          </cell>
        </row>
        <row r="346">
          <cell r="A346" t="str">
            <v>2 S 03 412 13</v>
          </cell>
          <cell r="B346" t="str">
            <v>Forn.lanç.conc.base tub.ar comp.prof.18/24m LF</v>
          </cell>
          <cell r="E346" t="str">
            <v>m3</v>
          </cell>
          <cell r="F346">
            <v>337.81</v>
          </cell>
        </row>
        <row r="347">
          <cell r="A347" t="str">
            <v>2 S 03 412 14</v>
          </cell>
          <cell r="B347" t="str">
            <v>Forn.lanç.conc.base tub.ar comp.prof.24/27m LF</v>
          </cell>
          <cell r="E347" t="str">
            <v>m3</v>
          </cell>
          <cell r="F347">
            <v>368.94</v>
          </cell>
        </row>
        <row r="348">
          <cell r="A348" t="str">
            <v>2 S 03 412 15</v>
          </cell>
          <cell r="B348" t="str">
            <v>Forn.lanç.conc.base tub.ar comp.prof. 27/31m LF</v>
          </cell>
          <cell r="E348" t="str">
            <v>m3</v>
          </cell>
          <cell r="F348">
            <v>420.85</v>
          </cell>
        </row>
        <row r="349">
          <cell r="A349" t="str">
            <v>2 S 03 510 00</v>
          </cell>
          <cell r="B349" t="str">
            <v>Aparelho apoio em neoprene fretado-forn. e aplic.</v>
          </cell>
          <cell r="E349" t="str">
            <v>kg</v>
          </cell>
          <cell r="F349">
            <v>43.54</v>
          </cell>
        </row>
        <row r="350">
          <cell r="A350" t="str">
            <v>2 S 03 700 01</v>
          </cell>
          <cell r="B350" t="str">
            <v>Fabricação guarda-corpo tipo GM, moldado no local</v>
          </cell>
          <cell r="E350" t="str">
            <v>m</v>
          </cell>
          <cell r="F350">
            <v>183.82</v>
          </cell>
        </row>
        <row r="351">
          <cell r="A351" t="str">
            <v>2 S 03 920 01</v>
          </cell>
          <cell r="B351" t="str">
            <v>Abertura concretagem bases tubulões céu aberto</v>
          </cell>
          <cell r="E351" t="str">
            <v>m3</v>
          </cell>
          <cell r="F351">
            <v>573.25</v>
          </cell>
        </row>
        <row r="352">
          <cell r="A352" t="str">
            <v>2 S 03 930 00</v>
          </cell>
          <cell r="B352" t="str">
            <v>Junta de cantoneira</v>
          </cell>
          <cell r="E352" t="str">
            <v>m</v>
          </cell>
          <cell r="F352">
            <v>71.989999999999995</v>
          </cell>
        </row>
        <row r="353">
          <cell r="A353" t="str">
            <v>2 S 03 940 00</v>
          </cell>
          <cell r="B353" t="str">
            <v>Compactação manual</v>
          </cell>
          <cell r="E353" t="str">
            <v>m3</v>
          </cell>
          <cell r="F353">
            <v>9.44</v>
          </cell>
        </row>
        <row r="354">
          <cell r="A354" t="str">
            <v>2 S 03 940 01</v>
          </cell>
          <cell r="B354" t="str">
            <v>Reaterro e compactação</v>
          </cell>
          <cell r="E354" t="str">
            <v>m3</v>
          </cell>
          <cell r="F354">
            <v>16.04</v>
          </cell>
        </row>
        <row r="355">
          <cell r="A355" t="str">
            <v>2 S 03 951 01</v>
          </cell>
          <cell r="B355" t="str">
            <v>Pintura com nata de cimento</v>
          </cell>
          <cell r="E355" t="str">
            <v>m2</v>
          </cell>
          <cell r="F355">
            <v>3.82</v>
          </cell>
        </row>
        <row r="356">
          <cell r="A356" t="str">
            <v>2 S 03 990 01</v>
          </cell>
          <cell r="B356" t="str">
            <v>Confecção e colocação cabo 4 cord de 12,7 mm - MAC</v>
          </cell>
          <cell r="E356" t="str">
            <v>kg</v>
          </cell>
          <cell r="F356">
            <v>10.93</v>
          </cell>
        </row>
        <row r="357">
          <cell r="A357" t="str">
            <v>2 S 03 990 02</v>
          </cell>
          <cell r="B357" t="str">
            <v>Confecção e colocação cabo 6 cord de 12,7 mm - MAC</v>
          </cell>
          <cell r="E357" t="str">
            <v>kg</v>
          </cell>
          <cell r="F357">
            <v>10.61</v>
          </cell>
        </row>
        <row r="358">
          <cell r="A358" t="str">
            <v>2 S 03 990 03</v>
          </cell>
          <cell r="B358" t="str">
            <v>Confecção e colocação cabo 7 cord de 12,7 mm - MAC</v>
          </cell>
          <cell r="E358" t="str">
            <v>kg</v>
          </cell>
          <cell r="F358">
            <v>9.56</v>
          </cell>
        </row>
        <row r="359">
          <cell r="A359" t="str">
            <v>2 S 03 990 04</v>
          </cell>
          <cell r="B359" t="str">
            <v>Confecção e colocação cabo 12 cord de 12,7 mm -MAC</v>
          </cell>
          <cell r="E359" t="str">
            <v>kg</v>
          </cell>
          <cell r="F359">
            <v>8.6999999999999993</v>
          </cell>
        </row>
        <row r="360">
          <cell r="A360" t="str">
            <v>2 S 03 990 05</v>
          </cell>
          <cell r="B360" t="str">
            <v>Confecção e colocação cabo 4 cord. D=12,7mm FREYSS</v>
          </cell>
          <cell r="E360" t="str">
            <v>kg</v>
          </cell>
          <cell r="F360">
            <v>11.39</v>
          </cell>
        </row>
        <row r="361">
          <cell r="A361" t="str">
            <v>2 S 03 990 06</v>
          </cell>
          <cell r="B361" t="str">
            <v>Confecção e colocação cabo 6 cord. D=12,7mm FREYSS</v>
          </cell>
          <cell r="E361" t="str">
            <v>kg</v>
          </cell>
          <cell r="F361">
            <v>10.1</v>
          </cell>
        </row>
        <row r="362">
          <cell r="A362" t="str">
            <v>2 S 03 990 07</v>
          </cell>
          <cell r="B362" t="str">
            <v>Confecção e colocação cabo 7 cord. D=12,7mm FREYSS</v>
          </cell>
          <cell r="E362" t="str">
            <v>kg</v>
          </cell>
          <cell r="F362">
            <v>9.44</v>
          </cell>
        </row>
        <row r="363">
          <cell r="A363" t="str">
            <v>2 S 03 990 08</v>
          </cell>
          <cell r="B363" t="str">
            <v>Confecção e colocação cabo 12cord. D=12,7mm FREYSS</v>
          </cell>
          <cell r="E363" t="str">
            <v>kg</v>
          </cell>
          <cell r="F363">
            <v>8.41</v>
          </cell>
        </row>
        <row r="364">
          <cell r="A364" t="str">
            <v>2 S 03 991 01</v>
          </cell>
          <cell r="B364" t="str">
            <v>Dreno de PVC D=75 mm</v>
          </cell>
          <cell r="E364" t="str">
            <v>und</v>
          </cell>
          <cell r="F364">
            <v>7.79</v>
          </cell>
        </row>
        <row r="365">
          <cell r="A365" t="str">
            <v>2 S 03 991 02</v>
          </cell>
          <cell r="B365" t="str">
            <v>Dreno de PVC D=100 mm</v>
          </cell>
          <cell r="E365" t="str">
            <v>und</v>
          </cell>
          <cell r="F365">
            <v>8.1999999999999993</v>
          </cell>
        </row>
        <row r="366">
          <cell r="A366" t="str">
            <v>2 S 03 999 01</v>
          </cell>
          <cell r="B366" t="str">
            <v>Protensão e injeção cabo 4 cord. D=12,7 mm - MAC</v>
          </cell>
          <cell r="E366" t="str">
            <v>und</v>
          </cell>
          <cell r="F366">
            <v>302.45999999999998</v>
          </cell>
        </row>
        <row r="367">
          <cell r="A367" t="str">
            <v>2 S 03 999 02</v>
          </cell>
          <cell r="B367" t="str">
            <v>Protensão e injeção cabo 6 cord. D=12,7 mm - MAC</v>
          </cell>
          <cell r="E367" t="str">
            <v>und</v>
          </cell>
          <cell r="F367">
            <v>443.97</v>
          </cell>
        </row>
        <row r="368">
          <cell r="A368" t="str">
            <v>2 S 03 999 03</v>
          </cell>
          <cell r="B368" t="str">
            <v>Protensão e injeção cabo 7 cord. D=12,7 mm - MAC</v>
          </cell>
          <cell r="E368" t="str">
            <v>und</v>
          </cell>
          <cell r="F368">
            <v>441.99</v>
          </cell>
        </row>
        <row r="369">
          <cell r="A369" t="str">
            <v>2 S 03 999 04</v>
          </cell>
          <cell r="B369" t="str">
            <v>Protensão e injeção cabo 12 cord. D=12,7 mm - MAC</v>
          </cell>
          <cell r="E369" t="str">
            <v>und</v>
          </cell>
          <cell r="F369">
            <v>827.42</v>
          </cell>
        </row>
        <row r="370">
          <cell r="A370" t="str">
            <v>2 S 03 999 05</v>
          </cell>
          <cell r="B370" t="str">
            <v>Protensão e injeção cabo 4 cord. D=12,7mm - FREYSS</v>
          </cell>
          <cell r="E370" t="str">
            <v>und</v>
          </cell>
          <cell r="F370">
            <v>341.41</v>
          </cell>
        </row>
        <row r="371">
          <cell r="A371" t="str">
            <v>2 S 03 999 06</v>
          </cell>
          <cell r="B371" t="str">
            <v>Protensão e injeção cabo 6 cord. D=12,7mm - FREYSS</v>
          </cell>
          <cell r="E371" t="str">
            <v>und</v>
          </cell>
          <cell r="F371">
            <v>478.11</v>
          </cell>
        </row>
        <row r="372">
          <cell r="A372" t="str">
            <v>2 S 03 999 07</v>
          </cell>
          <cell r="B372" t="str">
            <v>Protensão e injeção cabo 7 cord. D=12,7mm - FREYSS</v>
          </cell>
          <cell r="E372" t="str">
            <v>und</v>
          </cell>
          <cell r="F372">
            <v>529.21</v>
          </cell>
        </row>
        <row r="373">
          <cell r="A373" t="str">
            <v>2 S 03 999 08</v>
          </cell>
          <cell r="B373" t="str">
            <v>Protensão e injeção cabo 12 cord. D=12,7mm FREYSS</v>
          </cell>
          <cell r="E373" t="str">
            <v>und</v>
          </cell>
          <cell r="F373">
            <v>955.7</v>
          </cell>
        </row>
        <row r="374">
          <cell r="A374" t="str">
            <v>2 S 04 000 00</v>
          </cell>
          <cell r="B374" t="str">
            <v>Escavação manual em material de 1a cat</v>
          </cell>
          <cell r="E374" t="str">
            <v>m3</v>
          </cell>
          <cell r="F374">
            <v>23.38</v>
          </cell>
        </row>
        <row r="375">
          <cell r="A375" t="str">
            <v>2 S 04 000 01</v>
          </cell>
          <cell r="B375" t="str">
            <v>Escavação manual reat.compact.mat.1a cat.</v>
          </cell>
          <cell r="E375" t="str">
            <v>m3</v>
          </cell>
          <cell r="F375">
            <v>26.21</v>
          </cell>
        </row>
        <row r="376">
          <cell r="A376" t="str">
            <v>2 S 04 001 00</v>
          </cell>
          <cell r="B376" t="str">
            <v>Escavação mecânica de vala em mat.1a cat.</v>
          </cell>
          <cell r="E376" t="str">
            <v>m3</v>
          </cell>
          <cell r="F376">
            <v>3.64</v>
          </cell>
        </row>
        <row r="377">
          <cell r="A377" t="str">
            <v>2 S 04 001 01</v>
          </cell>
          <cell r="B377" t="str">
            <v>Escavação mecânica reat. e comp. vala mat.1a cat.</v>
          </cell>
          <cell r="E377" t="str">
            <v>m3</v>
          </cell>
          <cell r="F377">
            <v>6</v>
          </cell>
        </row>
        <row r="378">
          <cell r="A378" t="str">
            <v>2 S 04 002 01</v>
          </cell>
          <cell r="B378" t="str">
            <v>Perfuração para dreno sub-horizontal mat. 1a cat.</v>
          </cell>
          <cell r="E378" t="str">
            <v>m</v>
          </cell>
          <cell r="F378">
            <v>77</v>
          </cell>
        </row>
        <row r="379">
          <cell r="A379" t="str">
            <v>2 S 04 010 00</v>
          </cell>
          <cell r="B379" t="str">
            <v>Escavação manual material 2a categoria</v>
          </cell>
          <cell r="E379" t="str">
            <v>m3</v>
          </cell>
          <cell r="F379">
            <v>24.52</v>
          </cell>
        </row>
        <row r="380">
          <cell r="A380" t="str">
            <v>2 S 04 010 01</v>
          </cell>
          <cell r="B380" t="str">
            <v>Escavação manual reat.compactação em mat.2a cat.</v>
          </cell>
          <cell r="E380" t="str">
            <v>m3</v>
          </cell>
          <cell r="F380">
            <v>32.909999999999997</v>
          </cell>
        </row>
        <row r="381">
          <cell r="A381" t="str">
            <v>2 S 04 011 00</v>
          </cell>
          <cell r="B381" t="str">
            <v>Escavação mecânica de vala em mat. 2a categoria</v>
          </cell>
          <cell r="E381" t="str">
            <v>m3</v>
          </cell>
          <cell r="F381">
            <v>4.37</v>
          </cell>
        </row>
        <row r="382">
          <cell r="A382" t="str">
            <v>2 S 04 011 01</v>
          </cell>
          <cell r="B382" t="str">
            <v>Escavação mecânica reat.compact. vala mat.2a cat.</v>
          </cell>
          <cell r="E382" t="str">
            <v>m3</v>
          </cell>
          <cell r="F382">
            <v>7.2</v>
          </cell>
        </row>
        <row r="383">
          <cell r="A383" t="str">
            <v>2 S 04 012 01</v>
          </cell>
          <cell r="B383" t="str">
            <v>Perfuração para dreno sub-horizontal mat 2a cat.</v>
          </cell>
          <cell r="E383" t="str">
            <v>m</v>
          </cell>
          <cell r="F383">
            <v>169.21</v>
          </cell>
        </row>
        <row r="384">
          <cell r="A384" t="str">
            <v>2 S 04 020 00</v>
          </cell>
          <cell r="B384" t="str">
            <v>Escavação em vala material de 3a categoria</v>
          </cell>
          <cell r="E384" t="str">
            <v>m3</v>
          </cell>
          <cell r="F384">
            <v>52.49</v>
          </cell>
        </row>
        <row r="385">
          <cell r="A385" t="str">
            <v>2 S 04 100 01</v>
          </cell>
          <cell r="B385" t="str">
            <v>Corpo BSTC D=0,60m</v>
          </cell>
          <cell r="E385" t="str">
            <v>m</v>
          </cell>
          <cell r="F385">
            <v>216.56</v>
          </cell>
        </row>
        <row r="386">
          <cell r="A386" t="str">
            <v>2 S 04 100 02</v>
          </cell>
          <cell r="B386" t="str">
            <v>Corpo BSTC D=0,80m</v>
          </cell>
          <cell r="E386" t="str">
            <v>m</v>
          </cell>
          <cell r="F386">
            <v>315.29000000000002</v>
          </cell>
        </row>
        <row r="387">
          <cell r="A387" t="str">
            <v>2 S 04 100 03</v>
          </cell>
          <cell r="B387" t="str">
            <v>Corpo BSTC D=1,00m</v>
          </cell>
          <cell r="E387" t="str">
            <v>m</v>
          </cell>
          <cell r="F387">
            <v>450.19</v>
          </cell>
        </row>
        <row r="388">
          <cell r="A388" t="str">
            <v>2 S 04 100 04</v>
          </cell>
          <cell r="B388" t="str">
            <v>Corpo BSTC D=1,20m</v>
          </cell>
          <cell r="E388" t="str">
            <v>m</v>
          </cell>
          <cell r="F388">
            <v>605.29999999999995</v>
          </cell>
        </row>
        <row r="389">
          <cell r="A389" t="str">
            <v>2 S 04 100 05</v>
          </cell>
          <cell r="B389" t="str">
            <v>Corpo BSTC D=1,50m</v>
          </cell>
          <cell r="E389" t="str">
            <v>m</v>
          </cell>
          <cell r="F389">
            <v>898.56</v>
          </cell>
        </row>
        <row r="390">
          <cell r="A390" t="str">
            <v>2 S 04 101 01</v>
          </cell>
          <cell r="B390" t="str">
            <v>Boca BSTC D=0,60 m normal</v>
          </cell>
          <cell r="E390" t="str">
            <v>und</v>
          </cell>
          <cell r="F390">
            <v>467.01</v>
          </cell>
        </row>
        <row r="391">
          <cell r="A391" t="str">
            <v>2 S 04 101 02</v>
          </cell>
          <cell r="B391" t="str">
            <v>Boca BSTC D=0,80m normal</v>
          </cell>
          <cell r="E391" t="str">
            <v>und</v>
          </cell>
          <cell r="F391">
            <v>778.51</v>
          </cell>
        </row>
        <row r="392">
          <cell r="A392" t="str">
            <v>2 S 04 101 03</v>
          </cell>
          <cell r="B392" t="str">
            <v>Boca BSTC D=1,00m normal</v>
          </cell>
          <cell r="E392" t="str">
            <v>und</v>
          </cell>
          <cell r="F392">
            <v>1204.75</v>
          </cell>
        </row>
        <row r="393">
          <cell r="A393" t="str">
            <v>2 S 04 101 04</v>
          </cell>
          <cell r="B393" t="str">
            <v>Boca BSTC D=1,20m normal</v>
          </cell>
          <cell r="E393" t="str">
            <v>und</v>
          </cell>
          <cell r="F393">
            <v>1743.56</v>
          </cell>
        </row>
        <row r="394">
          <cell r="A394" t="str">
            <v>2 S 04 101 05</v>
          </cell>
          <cell r="B394" t="str">
            <v>Boca BSTC D=1,50m normal</v>
          </cell>
          <cell r="E394" t="str">
            <v>und</v>
          </cell>
          <cell r="F394">
            <v>3148.01</v>
          </cell>
        </row>
        <row r="395">
          <cell r="A395" t="str">
            <v>2 S 04 101 06</v>
          </cell>
          <cell r="B395" t="str">
            <v>Boca BSTC D=0,60m - esc.=15</v>
          </cell>
          <cell r="E395" t="str">
            <v>und</v>
          </cell>
          <cell r="F395">
            <v>490.76</v>
          </cell>
        </row>
        <row r="396">
          <cell r="A396" t="str">
            <v>2 S 04 101 07</v>
          </cell>
          <cell r="B396" t="str">
            <v>Boca BSTC D=0,80 m - esc.=15</v>
          </cell>
          <cell r="E396" t="str">
            <v>und</v>
          </cell>
          <cell r="F396">
            <v>819.08</v>
          </cell>
        </row>
        <row r="397">
          <cell r="A397" t="str">
            <v>2 S 04 101 08</v>
          </cell>
          <cell r="B397" t="str">
            <v>Boca BSTC D=1,00 m - esc.=15</v>
          </cell>
          <cell r="E397" t="str">
            <v>und</v>
          </cell>
          <cell r="F397">
            <v>1263.28</v>
          </cell>
        </row>
        <row r="398">
          <cell r="A398" t="str">
            <v>2 S 04 101 09</v>
          </cell>
          <cell r="B398" t="str">
            <v>Boca BSTC D=1,20 m - esc.=15</v>
          </cell>
          <cell r="E398" t="str">
            <v>und</v>
          </cell>
          <cell r="F398">
            <v>1834.07</v>
          </cell>
        </row>
        <row r="399">
          <cell r="A399" t="str">
            <v>2 S 04 101 10</v>
          </cell>
          <cell r="B399" t="str">
            <v>Boca BSTC D=1,50 m - esc.=15</v>
          </cell>
          <cell r="E399" t="str">
            <v>und</v>
          </cell>
          <cell r="F399">
            <v>3317.23</v>
          </cell>
        </row>
        <row r="400">
          <cell r="A400" t="str">
            <v>2 S 04 101 11</v>
          </cell>
          <cell r="B400" t="str">
            <v>Boca BSTC D=0,60 m - esc.=30</v>
          </cell>
          <cell r="E400" t="str">
            <v>und</v>
          </cell>
          <cell r="F400">
            <v>547.66</v>
          </cell>
        </row>
        <row r="401">
          <cell r="A401" t="str">
            <v>2 S 04 101 12</v>
          </cell>
          <cell r="B401" t="str">
            <v>Boca BSTC D=0,80 m - esc.=30</v>
          </cell>
          <cell r="E401" t="str">
            <v>und</v>
          </cell>
          <cell r="F401">
            <v>911.4</v>
          </cell>
        </row>
        <row r="402">
          <cell r="A402" t="str">
            <v>2 S 04 101 13</v>
          </cell>
          <cell r="B402" t="str">
            <v>Boca BSTC D=1,00 m - esc.=30</v>
          </cell>
          <cell r="E402" t="str">
            <v>und</v>
          </cell>
          <cell r="F402">
            <v>1405.29</v>
          </cell>
        </row>
        <row r="403">
          <cell r="A403" t="str">
            <v>2 S 04 101 14</v>
          </cell>
          <cell r="B403" t="str">
            <v>Boca BSTC D=1,20 m - esc.=30</v>
          </cell>
          <cell r="E403" t="str">
            <v>und</v>
          </cell>
          <cell r="F403">
            <v>2045.56</v>
          </cell>
        </row>
        <row r="404">
          <cell r="A404" t="str">
            <v>2 S 04 101 15</v>
          </cell>
          <cell r="B404" t="str">
            <v>Boca BSTC D=1,50 m - esc.=30</v>
          </cell>
          <cell r="E404" t="str">
            <v>und</v>
          </cell>
          <cell r="F404">
            <v>3710.45</v>
          </cell>
        </row>
        <row r="405">
          <cell r="A405" t="str">
            <v>2 S 04 101 16</v>
          </cell>
          <cell r="B405" t="str">
            <v>Boca BSTC D=0,60 m - esc.=45</v>
          </cell>
          <cell r="E405" t="str">
            <v>und</v>
          </cell>
          <cell r="F405">
            <v>676.96</v>
          </cell>
        </row>
        <row r="406">
          <cell r="A406" t="str">
            <v>2 S 04 101 17</v>
          </cell>
          <cell r="B406" t="str">
            <v>Boca BSTC D=0,80 m - esc.=45</v>
          </cell>
          <cell r="E406" t="str">
            <v>und</v>
          </cell>
          <cell r="F406">
            <v>1226.7</v>
          </cell>
        </row>
        <row r="407">
          <cell r="A407" t="str">
            <v>2 S 04 101 18</v>
          </cell>
          <cell r="B407" t="str">
            <v>Boca BSTC D=1,00 m - esc.=45</v>
          </cell>
          <cell r="E407" t="str">
            <v>und</v>
          </cell>
          <cell r="F407">
            <v>1742.67</v>
          </cell>
        </row>
        <row r="408">
          <cell r="A408" t="str">
            <v>2 S 04 101 19</v>
          </cell>
          <cell r="B408" t="str">
            <v>Boca BSTC D=1,20 m - esc.=45</v>
          </cell>
          <cell r="E408" t="str">
            <v>und</v>
          </cell>
          <cell r="F408">
            <v>2538.5</v>
          </cell>
        </row>
        <row r="409">
          <cell r="A409" t="str">
            <v>2 S 04 101 20</v>
          </cell>
          <cell r="B409" t="str">
            <v>Boca BSTC D=1,50 m - esc.=45</v>
          </cell>
          <cell r="E409" t="str">
            <v>und</v>
          </cell>
          <cell r="F409">
            <v>4665.8900000000003</v>
          </cell>
        </row>
        <row r="410">
          <cell r="A410" t="str">
            <v>2 S 04 110 01</v>
          </cell>
          <cell r="B410" t="str">
            <v>Corpo BDTC D=1,00m</v>
          </cell>
          <cell r="E410" t="str">
            <v>m</v>
          </cell>
          <cell r="F410">
            <v>927.15</v>
          </cell>
        </row>
        <row r="411">
          <cell r="A411" t="str">
            <v>2 S 04 110 02</v>
          </cell>
          <cell r="B411" t="str">
            <v>Corpo BDTC D=1,20m</v>
          </cell>
          <cell r="E411" t="str">
            <v>m</v>
          </cell>
          <cell r="F411">
            <v>1186.5</v>
          </cell>
        </row>
        <row r="412">
          <cell r="A412" t="str">
            <v>2 S 04 110 03</v>
          </cell>
          <cell r="B412" t="str">
            <v>Corpo BDTC D=1,50m</v>
          </cell>
          <cell r="E412" t="str">
            <v>m</v>
          </cell>
          <cell r="F412">
            <v>1894.91</v>
          </cell>
        </row>
        <row r="413">
          <cell r="A413" t="str">
            <v>2 S 04 111 01</v>
          </cell>
          <cell r="B413" t="str">
            <v>Boca BDTC D=1,00m normal</v>
          </cell>
          <cell r="E413" t="str">
            <v>und</v>
          </cell>
          <cell r="F413">
            <v>1687.18</v>
          </cell>
        </row>
        <row r="414">
          <cell r="A414" t="str">
            <v>2 S 04 111 02</v>
          </cell>
          <cell r="B414" t="str">
            <v>Boca BDTC D=1,20m normal</v>
          </cell>
          <cell r="E414" t="str">
            <v>und</v>
          </cell>
          <cell r="F414">
            <v>2449.44</v>
          </cell>
        </row>
        <row r="415">
          <cell r="A415" t="str">
            <v>2 S 04 111 03</v>
          </cell>
          <cell r="B415" t="str">
            <v>Boca BDTC D=1,50m normal</v>
          </cell>
          <cell r="E415" t="str">
            <v>und</v>
          </cell>
          <cell r="F415">
            <v>4303.68</v>
          </cell>
        </row>
        <row r="416">
          <cell r="A416" t="str">
            <v>2 S 04 111 05</v>
          </cell>
          <cell r="B416" t="str">
            <v>Boca BDTC D=1,00 m - esc.=15</v>
          </cell>
          <cell r="E416" t="str">
            <v>und</v>
          </cell>
          <cell r="F416">
            <v>1762.9</v>
          </cell>
        </row>
        <row r="417">
          <cell r="A417" t="str">
            <v>2 S 04 111 06</v>
          </cell>
          <cell r="B417" t="str">
            <v>Boca BDTC D=1,20 m - esc.=15</v>
          </cell>
          <cell r="E417" t="str">
            <v>und</v>
          </cell>
          <cell r="F417">
            <v>2564.41</v>
          </cell>
        </row>
        <row r="418">
          <cell r="A418" t="str">
            <v>2 S 04 111 07</v>
          </cell>
          <cell r="B418" t="str">
            <v>Boca BDTC D=1,50 m - esc.=15</v>
          </cell>
          <cell r="E418" t="str">
            <v>und</v>
          </cell>
          <cell r="F418">
            <v>4518.67</v>
          </cell>
        </row>
        <row r="419">
          <cell r="A419" t="str">
            <v>2 S 04 111 08</v>
          </cell>
          <cell r="B419" t="str">
            <v>Boca BDTC D=1,00 - esc.=30</v>
          </cell>
          <cell r="E419" t="str">
            <v>und</v>
          </cell>
          <cell r="F419">
            <v>1960.49</v>
          </cell>
        </row>
        <row r="420">
          <cell r="A420" t="str">
            <v>2 S 04 111 09</v>
          </cell>
          <cell r="B420" t="str">
            <v>Boca BDTC D=1,20 m - esc.=30</v>
          </cell>
          <cell r="E420" t="str">
            <v>und</v>
          </cell>
          <cell r="F420">
            <v>2854.31</v>
          </cell>
        </row>
        <row r="421">
          <cell r="A421" t="str">
            <v>2 S 04 111 10</v>
          </cell>
          <cell r="B421" t="str">
            <v>Boca BDTC D=1,50 m - esc.=30</v>
          </cell>
          <cell r="E421" t="str">
            <v>und</v>
          </cell>
          <cell r="F421">
            <v>5049.58</v>
          </cell>
        </row>
        <row r="422">
          <cell r="A422" t="str">
            <v>2 S 04 111 11</v>
          </cell>
          <cell r="B422" t="str">
            <v>Boca BDTC D=1,00 m - esc.=45</v>
          </cell>
          <cell r="E422" t="str">
            <v>und</v>
          </cell>
          <cell r="F422">
            <v>2420.2399999999998</v>
          </cell>
        </row>
        <row r="423">
          <cell r="A423" t="str">
            <v>2 S 04 111 12</v>
          </cell>
          <cell r="B423" t="str">
            <v>Boca BDTC D=1,20 m - esc.=45</v>
          </cell>
          <cell r="E423" t="str">
            <v>und</v>
          </cell>
          <cell r="F423">
            <v>3523.01</v>
          </cell>
        </row>
        <row r="424">
          <cell r="A424" t="str">
            <v>2 S 04 111 13</v>
          </cell>
          <cell r="B424" t="str">
            <v>Boca BDTC D=1,50 m - esc.=45</v>
          </cell>
          <cell r="E424" t="str">
            <v>und</v>
          </cell>
          <cell r="F424">
            <v>6248.02</v>
          </cell>
        </row>
        <row r="425">
          <cell r="A425" t="str">
            <v>2 S 04 120 01</v>
          </cell>
          <cell r="B425" t="str">
            <v>Corpo BTTC D=1,00m</v>
          </cell>
          <cell r="E425" t="str">
            <v>m</v>
          </cell>
          <cell r="F425">
            <v>1307.51</v>
          </cell>
        </row>
        <row r="426">
          <cell r="A426" t="str">
            <v>2 S 04 120 02</v>
          </cell>
          <cell r="B426" t="str">
            <v>Corpo BTTC D=1,20m</v>
          </cell>
          <cell r="E426" t="str">
            <v>m</v>
          </cell>
          <cell r="F426">
            <v>1768.82</v>
          </cell>
        </row>
        <row r="427">
          <cell r="A427" t="str">
            <v>2 S 04 120 03</v>
          </cell>
          <cell r="B427" t="str">
            <v>Corpo BTTC D=1,50m</v>
          </cell>
          <cell r="E427" t="str">
            <v>m</v>
          </cell>
          <cell r="F427">
            <v>2637.95</v>
          </cell>
        </row>
        <row r="428">
          <cell r="A428" t="str">
            <v>2 S 04 121 01</v>
          </cell>
          <cell r="B428" t="str">
            <v>Boca BTTC D=1,00m normal</v>
          </cell>
          <cell r="E428" t="str">
            <v>und</v>
          </cell>
          <cell r="F428">
            <v>2177.25</v>
          </cell>
        </row>
        <row r="429">
          <cell r="A429" t="str">
            <v>2 S 04 121 02</v>
          </cell>
          <cell r="B429" t="str">
            <v>Boca BTTC D=1,20m normal</v>
          </cell>
          <cell r="E429" t="str">
            <v>und</v>
          </cell>
          <cell r="F429">
            <v>3162.21</v>
          </cell>
        </row>
        <row r="430">
          <cell r="A430" t="str">
            <v>2 S 04 121 03</v>
          </cell>
          <cell r="B430" t="str">
            <v>Boca BTTC D=1,50m normal</v>
          </cell>
          <cell r="E430" t="str">
            <v>und</v>
          </cell>
          <cell r="F430">
            <v>5501.76</v>
          </cell>
        </row>
        <row r="431">
          <cell r="A431" t="str">
            <v>2 S 04 121 04</v>
          </cell>
          <cell r="B431" t="str">
            <v>Boca BTTC D=1,00 m - esc.=15</v>
          </cell>
          <cell r="E431" t="str">
            <v>und</v>
          </cell>
          <cell r="F431">
            <v>2268.85</v>
          </cell>
        </row>
        <row r="432">
          <cell r="A432" t="str">
            <v>2 S 04 121 05</v>
          </cell>
          <cell r="B432" t="str">
            <v>Boca BTTC D=1,20 m - esc.=15</v>
          </cell>
          <cell r="E432" t="str">
            <v>und</v>
          </cell>
          <cell r="F432">
            <v>3302.99</v>
          </cell>
        </row>
        <row r="433">
          <cell r="A433" t="str">
            <v>2 S 04 121 06</v>
          </cell>
          <cell r="B433" t="str">
            <v>Boca BTTC D=1,50 m - esc.=15</v>
          </cell>
          <cell r="E433" t="str">
            <v>und</v>
          </cell>
          <cell r="F433">
            <v>5751.61</v>
          </cell>
        </row>
        <row r="434">
          <cell r="A434" t="str">
            <v>2 S 04 121 07</v>
          </cell>
          <cell r="B434" t="str">
            <v>Boca BTTC D=1,00 m - esc.=30</v>
          </cell>
          <cell r="E434" t="str">
            <v>und</v>
          </cell>
          <cell r="F434">
            <v>2524.5500000000002</v>
          </cell>
        </row>
        <row r="435">
          <cell r="A435" t="str">
            <v>2 S 04 121 08</v>
          </cell>
          <cell r="B435" t="str">
            <v>Boca BTTC D=1,20 m - esc.=30</v>
          </cell>
          <cell r="E435" t="str">
            <v>und</v>
          </cell>
          <cell r="F435">
            <v>3674.13</v>
          </cell>
        </row>
        <row r="436">
          <cell r="A436" t="str">
            <v>2 S 04 121 09</v>
          </cell>
          <cell r="B436" t="str">
            <v>Boca BTTC D=1,50 m - esc.=30</v>
          </cell>
          <cell r="E436" t="str">
            <v>und</v>
          </cell>
          <cell r="F436">
            <v>6416.14</v>
          </cell>
        </row>
        <row r="437">
          <cell r="A437" t="str">
            <v>2 S 04 121 10</v>
          </cell>
          <cell r="B437" t="str">
            <v>Boca BTTC D=1,00 m - esc.=45</v>
          </cell>
          <cell r="E437" t="str">
            <v>und</v>
          </cell>
          <cell r="F437">
            <v>3102.83</v>
          </cell>
        </row>
        <row r="438">
          <cell r="A438" t="str">
            <v>2 S 04 121 11</v>
          </cell>
          <cell r="B438" t="str">
            <v>Boca BTTC D=1,20 m - esc.=45</v>
          </cell>
          <cell r="E438" t="str">
            <v>und</v>
          </cell>
          <cell r="F438">
            <v>4520.6400000000003</v>
          </cell>
        </row>
        <row r="439">
          <cell r="A439" t="str">
            <v>2 S 04 121 12</v>
          </cell>
          <cell r="B439" t="str">
            <v>Boca BTTC D=1,50 m - esc.=45</v>
          </cell>
          <cell r="E439" t="str">
            <v>und</v>
          </cell>
          <cell r="F439">
            <v>7937.31</v>
          </cell>
        </row>
        <row r="440">
          <cell r="A440" t="str">
            <v>2 S 04 200 01</v>
          </cell>
          <cell r="B440" t="str">
            <v>Corpo BSCC 1,50 x 1,50 m alt. 0 a 1,00 m</v>
          </cell>
          <cell r="E440" t="str">
            <v>und</v>
          </cell>
          <cell r="F440">
            <v>943.77</v>
          </cell>
        </row>
        <row r="441">
          <cell r="A441" t="str">
            <v>2 S 04 200 02</v>
          </cell>
          <cell r="B441" t="str">
            <v>Corpo BSCC 2,00 x 2,00 m alt. 0 a 1,00 m</v>
          </cell>
          <cell r="E441" t="str">
            <v>und</v>
          </cell>
          <cell r="F441">
            <v>1364.43</v>
          </cell>
        </row>
        <row r="442">
          <cell r="A442" t="str">
            <v>2 S 04 200 03</v>
          </cell>
          <cell r="B442" t="str">
            <v>Corpo BSCC 2,50 x 2,50 m alt. 0 a 1,00 m</v>
          </cell>
          <cell r="E442" t="str">
            <v>m</v>
          </cell>
          <cell r="F442">
            <v>1942.01</v>
          </cell>
        </row>
        <row r="443">
          <cell r="A443" t="str">
            <v>2 S 04 200 04</v>
          </cell>
          <cell r="B443" t="str">
            <v>Corpo BSCC 3,00 x 3,00 m alt. 0 a 1,00 m</v>
          </cell>
          <cell r="E443" t="str">
            <v>m</v>
          </cell>
          <cell r="F443">
            <v>2556.91</v>
          </cell>
        </row>
        <row r="444">
          <cell r="A444" t="str">
            <v>2 S 04 200 05</v>
          </cell>
          <cell r="B444" t="str">
            <v>Corpo BSCC 1,50 x 1,50 m alt. 1,00 a 2,50 m</v>
          </cell>
          <cell r="E444" t="str">
            <v>m</v>
          </cell>
          <cell r="F444">
            <v>854.14</v>
          </cell>
        </row>
        <row r="445">
          <cell r="A445" t="str">
            <v>2 S 04 200 06</v>
          </cell>
          <cell r="B445" t="str">
            <v>Corpo BSCC 2,00 x 2,00 m alt. 1,00 a 2,50 m</v>
          </cell>
          <cell r="E445" t="str">
            <v>m</v>
          </cell>
          <cell r="F445">
            <v>1220.78</v>
          </cell>
        </row>
        <row r="446">
          <cell r="A446" t="str">
            <v>2 S 04 200 07</v>
          </cell>
          <cell r="B446" t="str">
            <v>Corpo BSCC 2,50 x 2,50 m alt. 1,00 a 2,50 m</v>
          </cell>
          <cell r="E446" t="str">
            <v>m</v>
          </cell>
          <cell r="F446">
            <v>1836.29</v>
          </cell>
        </row>
        <row r="447">
          <cell r="A447" t="str">
            <v>2 S 04 200 08</v>
          </cell>
          <cell r="B447" t="str">
            <v>Corpo BSCC 3,00 x 3,00 m alt. 1,00 a 2,50 m</v>
          </cell>
          <cell r="E447" t="str">
            <v>m</v>
          </cell>
          <cell r="F447">
            <v>2496.2199999999998</v>
          </cell>
        </row>
        <row r="448">
          <cell r="A448" t="str">
            <v>2 S 04 200 09</v>
          </cell>
          <cell r="B448" t="str">
            <v>Corpo BSCC 1,50 x 1,50 m alt. 2,50 a 5,00 m</v>
          </cell>
          <cell r="E448" t="str">
            <v>m</v>
          </cell>
          <cell r="F448">
            <v>932.05</v>
          </cell>
        </row>
        <row r="449">
          <cell r="A449" t="str">
            <v>2 S 04 200 10</v>
          </cell>
          <cell r="B449" t="str">
            <v>Corpo BSCC 2,00 x 2,00 m alt. 2,50 a 5,00 m</v>
          </cell>
          <cell r="E449" t="str">
            <v>m</v>
          </cell>
          <cell r="F449">
            <v>1443.11</v>
          </cell>
        </row>
        <row r="450">
          <cell r="A450" t="str">
            <v>2 S 04 200 11</v>
          </cell>
          <cell r="B450" t="str">
            <v>Corpo BSCC 2,50 x 2,50 m alt. 2,50 a 5,00 m</v>
          </cell>
          <cell r="E450" t="str">
            <v>m</v>
          </cell>
          <cell r="F450">
            <v>2118.4699999999998</v>
          </cell>
        </row>
        <row r="451">
          <cell r="A451" t="str">
            <v>2 S 04 200 12</v>
          </cell>
          <cell r="B451" t="str">
            <v>Corpo BSCC 3,00 x 3,00 m alt. 2,50 a 5,00 m</v>
          </cell>
          <cell r="E451" t="str">
            <v>m</v>
          </cell>
          <cell r="F451">
            <v>3067.32</v>
          </cell>
        </row>
        <row r="452">
          <cell r="A452" t="str">
            <v>2 S 04 200 13</v>
          </cell>
          <cell r="B452" t="str">
            <v>Corpo BSCC 1,50 x 1,50 m alt. 5,00 a 7,50 m</v>
          </cell>
          <cell r="E452" t="str">
            <v>m</v>
          </cell>
          <cell r="F452">
            <v>1063.42</v>
          </cell>
        </row>
        <row r="453">
          <cell r="A453" t="str">
            <v>2 S 04 200 14</v>
          </cell>
          <cell r="B453" t="str">
            <v>Corpo BSCC 2,00 x 2,00 m alt. 5,00 a 7,50 m</v>
          </cell>
          <cell r="E453" t="str">
            <v>m</v>
          </cell>
          <cell r="F453">
            <v>1623.18</v>
          </cell>
        </row>
        <row r="454">
          <cell r="A454" t="str">
            <v>2 S 04 200 15</v>
          </cell>
          <cell r="B454" t="str">
            <v>Corpo BSCC 2,50 x 2,50 m alt. 5,00 a 7,50 m</v>
          </cell>
          <cell r="E454" t="str">
            <v>m</v>
          </cell>
          <cell r="F454">
            <v>2370.19</v>
          </cell>
        </row>
        <row r="455">
          <cell r="A455" t="str">
            <v>2 S 04 200 16</v>
          </cell>
          <cell r="B455" t="str">
            <v>Corpo BSCC 3,00 x 3,00 m alt. 5,00 a 7,50 m</v>
          </cell>
          <cell r="E455" t="str">
            <v>m</v>
          </cell>
          <cell r="F455">
            <v>3359.73</v>
          </cell>
        </row>
        <row r="456">
          <cell r="A456" t="str">
            <v>2 S 04 200 17</v>
          </cell>
          <cell r="B456" t="str">
            <v>Corpo BSCC 1,50 x 1,50 m alt. 7,50 a 10,00 m</v>
          </cell>
          <cell r="E456" t="str">
            <v>m</v>
          </cell>
          <cell r="F456">
            <v>1223.9100000000001</v>
          </cell>
        </row>
        <row r="457">
          <cell r="A457" t="str">
            <v>2 S 04 200 18</v>
          </cell>
          <cell r="B457" t="str">
            <v>Corpo BSCC 2,00 x 2,00 m alt. 7,50 a 10,00 m</v>
          </cell>
          <cell r="E457" t="str">
            <v>m</v>
          </cell>
          <cell r="F457">
            <v>1828.6</v>
          </cell>
        </row>
        <row r="458">
          <cell r="A458" t="str">
            <v>2 S 04 200 19</v>
          </cell>
          <cell r="B458" t="str">
            <v>Corpo BSCC 2,50 x 2,50 m alt. 7,50 a 10,00 m</v>
          </cell>
          <cell r="E458" t="str">
            <v>m</v>
          </cell>
          <cell r="F458">
            <v>2612.86</v>
          </cell>
        </row>
        <row r="459">
          <cell r="A459" t="str">
            <v>2 S 04 200 20</v>
          </cell>
          <cell r="B459" t="str">
            <v>Corpo BSCC 3,00 x 3,00 m alt. 7,50 a 10,00 m</v>
          </cell>
          <cell r="E459" t="str">
            <v>m</v>
          </cell>
          <cell r="F459">
            <v>3692.26</v>
          </cell>
        </row>
        <row r="460">
          <cell r="A460" t="str">
            <v>2 S 04 200 21</v>
          </cell>
          <cell r="B460" t="str">
            <v>Corpo BSCC 1,50 x 1,50 m alt. 10,00 a 12,50 m</v>
          </cell>
          <cell r="E460" t="str">
            <v>m</v>
          </cell>
          <cell r="F460">
            <v>1274.94</v>
          </cell>
        </row>
        <row r="461">
          <cell r="A461" t="str">
            <v>2 S 04 200 22</v>
          </cell>
          <cell r="B461" t="str">
            <v>Corpo BSCC 2,00 x 2,00 m alt. 10,00 a 12,50 m</v>
          </cell>
          <cell r="E461" t="str">
            <v>m</v>
          </cell>
          <cell r="F461">
            <v>1990.99</v>
          </cell>
        </row>
        <row r="462">
          <cell r="A462" t="str">
            <v>2 S 04 200 23</v>
          </cell>
          <cell r="B462" t="str">
            <v>Corpo BSCC 2,50 x 2,50 m alt. 10,00 a 12,50 m</v>
          </cell>
          <cell r="E462" t="str">
            <v>m</v>
          </cell>
          <cell r="F462">
            <v>2874.2</v>
          </cell>
        </row>
        <row r="463">
          <cell r="A463" t="str">
            <v>2 S 04 200 24</v>
          </cell>
          <cell r="B463" t="str">
            <v>Corpo BSCC 3,00 a 3,00 m alt. 10,00 a 12,50 m</v>
          </cell>
          <cell r="E463" t="str">
            <v>m</v>
          </cell>
          <cell r="F463">
            <v>4012.73</v>
          </cell>
        </row>
        <row r="464">
          <cell r="A464" t="str">
            <v>2 S 04 200 25</v>
          </cell>
          <cell r="B464" t="str">
            <v>Corpo BSCC 1,50 x 1,50 m alt. 12,50 a 15,00 m</v>
          </cell>
          <cell r="E464" t="str">
            <v>m</v>
          </cell>
          <cell r="F464">
            <v>1339.2</v>
          </cell>
        </row>
        <row r="465">
          <cell r="A465" t="str">
            <v>2 S 04 200 26</v>
          </cell>
          <cell r="B465" t="str">
            <v>Corpo BSCC 2,00 a 2,00 m alt. 12,50 a 15,00 m</v>
          </cell>
          <cell r="E465" t="str">
            <v>m</v>
          </cell>
          <cell r="F465">
            <v>2140.7800000000002</v>
          </cell>
        </row>
        <row r="466">
          <cell r="A466" t="str">
            <v>2 S 04 200 27</v>
          </cell>
          <cell r="B466" t="str">
            <v>Corpo BSCC 2,50 x 2,50 m alt. 12,50 a 15,00 m</v>
          </cell>
          <cell r="E466" t="str">
            <v>m</v>
          </cell>
          <cell r="F466">
            <v>3247.57</v>
          </cell>
        </row>
        <row r="467">
          <cell r="A467" t="str">
            <v>2 S 04 200 28</v>
          </cell>
          <cell r="B467" t="str">
            <v>Corpo BSCC 3,00 x 3,00 m alt. 12,50 a 15,00 m</v>
          </cell>
          <cell r="E467" t="str">
            <v>m</v>
          </cell>
          <cell r="F467">
            <v>4343</v>
          </cell>
        </row>
        <row r="468">
          <cell r="A468" t="str">
            <v>2 S 04 201 01</v>
          </cell>
          <cell r="B468" t="str">
            <v>Boca BSCC 1,50 x 1,50 m normal</v>
          </cell>
          <cell r="E468" t="str">
            <v>und</v>
          </cell>
          <cell r="F468">
            <v>5412.49</v>
          </cell>
        </row>
        <row r="469">
          <cell r="A469" t="str">
            <v>2 S 04 201 02</v>
          </cell>
          <cell r="B469" t="str">
            <v>Boca BSCC 2,00 x 2,00 m normal</v>
          </cell>
          <cell r="E469" t="str">
            <v>und</v>
          </cell>
          <cell r="F469">
            <v>8475.8799999999992</v>
          </cell>
        </row>
        <row r="470">
          <cell r="A470" t="str">
            <v>2 S 04 201 03</v>
          </cell>
          <cell r="B470" t="str">
            <v>Boca BSCC 2,50 x 2,50 m normal</v>
          </cell>
          <cell r="E470" t="str">
            <v>und</v>
          </cell>
          <cell r="F470">
            <v>11448.96</v>
          </cell>
        </row>
        <row r="471">
          <cell r="A471" t="str">
            <v>2 S 04 201 04</v>
          </cell>
          <cell r="B471" t="str">
            <v>Boca BSCC 3,00 x 3,00 m normal</v>
          </cell>
          <cell r="E471" t="str">
            <v>und</v>
          </cell>
          <cell r="F471">
            <v>16400.13</v>
          </cell>
        </row>
        <row r="472">
          <cell r="A472" t="str">
            <v>2 S 04 201 05</v>
          </cell>
          <cell r="B472" t="str">
            <v>Boca BSCC 1,50 x 1,50 m - esc.=15</v>
          </cell>
          <cell r="E472" t="str">
            <v>und</v>
          </cell>
          <cell r="F472">
            <v>5507.51</v>
          </cell>
        </row>
        <row r="473">
          <cell r="A473" t="str">
            <v>2 S 04 201 06</v>
          </cell>
          <cell r="B473" t="str">
            <v>Boca BSCC 2,00 x 2,00 m - esc.=15</v>
          </cell>
          <cell r="E473" t="str">
            <v>und</v>
          </cell>
          <cell r="F473">
            <v>8579.7000000000007</v>
          </cell>
        </row>
        <row r="474">
          <cell r="A474" t="str">
            <v>2 S 04 201 07</v>
          </cell>
          <cell r="B474" t="str">
            <v>Boca BSCC 2,50 x 2,50 m - esc.=15</v>
          </cell>
          <cell r="E474" t="str">
            <v>und</v>
          </cell>
          <cell r="F474">
            <v>12065.22</v>
          </cell>
        </row>
        <row r="475">
          <cell r="A475" t="str">
            <v>2 S 04 201 08</v>
          </cell>
          <cell r="B475" t="str">
            <v>Boca BSCC 3,00 x 3,00 m - esc.=15</v>
          </cell>
          <cell r="E475" t="str">
            <v>und</v>
          </cell>
          <cell r="F475">
            <v>17191.55</v>
          </cell>
        </row>
        <row r="476">
          <cell r="A476" t="str">
            <v>2 S 04 201 09</v>
          </cell>
          <cell r="B476" t="str">
            <v>Boca BSCC 1,50 x 1,50 m - esc.=30</v>
          </cell>
          <cell r="E476" t="str">
            <v>und</v>
          </cell>
          <cell r="F476">
            <v>6004.52</v>
          </cell>
        </row>
        <row r="477">
          <cell r="A477" t="str">
            <v>2 S 04 201 10</v>
          </cell>
          <cell r="B477" t="str">
            <v>Boca BSCC 2,00 x 2,00 m - esc.=30</v>
          </cell>
          <cell r="E477" t="str">
            <v>und</v>
          </cell>
          <cell r="F477">
            <v>9336.23</v>
          </cell>
        </row>
        <row r="478">
          <cell r="A478" t="str">
            <v>2 S 04 201 11</v>
          </cell>
          <cell r="B478" t="str">
            <v>Boca BSCC 2,50 x 2,50 m - esc.=30</v>
          </cell>
          <cell r="E478" t="str">
            <v>und</v>
          </cell>
          <cell r="F478">
            <v>13432.34</v>
          </cell>
        </row>
        <row r="479">
          <cell r="A479" t="str">
            <v>2 S 04 201 12</v>
          </cell>
          <cell r="B479" t="str">
            <v>Boca BSCC 3,00 x 3,00 m =esc.=30</v>
          </cell>
          <cell r="E479" t="str">
            <v>und</v>
          </cell>
          <cell r="F479">
            <v>18960.41</v>
          </cell>
        </row>
        <row r="480">
          <cell r="A480" t="str">
            <v>2 S 04 201 13</v>
          </cell>
          <cell r="B480" t="str">
            <v>Boca BSCC 1,50 x 1,50 m - esc.=45</v>
          </cell>
          <cell r="E480" t="str">
            <v>und</v>
          </cell>
          <cell r="F480">
            <v>7470.4</v>
          </cell>
        </row>
        <row r="481">
          <cell r="A481" t="str">
            <v>2 S 04 201 14</v>
          </cell>
          <cell r="B481" t="str">
            <v>Boca BSCC 2,00 x 2,00 m - esc.=45</v>
          </cell>
          <cell r="E481" t="str">
            <v>und</v>
          </cell>
          <cell r="F481">
            <v>11996.21</v>
          </cell>
        </row>
        <row r="482">
          <cell r="A482" t="str">
            <v>2 S 04 201 15</v>
          </cell>
          <cell r="B482" t="str">
            <v>Boca BSCC 2,50 x 2,50 m - esc.=45</v>
          </cell>
          <cell r="E482" t="str">
            <v>und</v>
          </cell>
          <cell r="F482">
            <v>17013.89</v>
          </cell>
        </row>
        <row r="483">
          <cell r="A483" t="str">
            <v>2 S 04 201 16</v>
          </cell>
          <cell r="B483" t="str">
            <v>Boca BSCC 3,00 x 3,00 m - esc.=45</v>
          </cell>
          <cell r="E483" t="str">
            <v>und</v>
          </cell>
          <cell r="F483">
            <v>23924.55</v>
          </cell>
        </row>
        <row r="484">
          <cell r="A484" t="str">
            <v>2 S 04 210 01</v>
          </cell>
          <cell r="B484" t="str">
            <v>Corpo BDCC 1,50 x 1,50 m alt. 0 a 1,00 m</v>
          </cell>
          <cell r="E484" t="str">
            <v>m</v>
          </cell>
          <cell r="F484">
            <v>1647.9</v>
          </cell>
        </row>
        <row r="485">
          <cell r="A485" t="str">
            <v>2 S 04 210 02</v>
          </cell>
          <cell r="B485" t="str">
            <v>Corpo BDCC 2,00 x 2,00 m alt. 0 a 1,00 m</v>
          </cell>
          <cell r="E485" t="str">
            <v>m</v>
          </cell>
          <cell r="F485">
            <v>2391.0500000000002</v>
          </cell>
        </row>
        <row r="486">
          <cell r="A486" t="str">
            <v>2 S 04 210 03</v>
          </cell>
          <cell r="B486" t="str">
            <v>Corpo BDCC 2,50 x 2,50 m alt. 0 a 1,00 m</v>
          </cell>
          <cell r="E486" t="str">
            <v>m</v>
          </cell>
          <cell r="F486">
            <v>3013.05</v>
          </cell>
        </row>
        <row r="487">
          <cell r="A487" t="str">
            <v>2 S 04 210 04</v>
          </cell>
          <cell r="B487" t="str">
            <v>Corpo BDCC 3,00 x 3,00 m alt. 0 a 1,00</v>
          </cell>
          <cell r="E487" t="str">
            <v>m</v>
          </cell>
          <cell r="F487">
            <v>4144.82</v>
          </cell>
        </row>
        <row r="488">
          <cell r="A488" t="str">
            <v>2 S 04 210 05</v>
          </cell>
          <cell r="B488" t="str">
            <v>Corpo BDCC 1,50 x 1,50 m alt. 1,00 a 2,50 m</v>
          </cell>
          <cell r="E488" t="str">
            <v>m</v>
          </cell>
          <cell r="F488">
            <v>1450.24</v>
          </cell>
        </row>
        <row r="489">
          <cell r="A489" t="str">
            <v>2 S 04 210 06</v>
          </cell>
          <cell r="B489" t="str">
            <v>Corpo BDCC 2,00 x 2,00 m alt. 1,00 a 2,50 m</v>
          </cell>
          <cell r="E489" t="str">
            <v>m</v>
          </cell>
          <cell r="F489">
            <v>2123.17</v>
          </cell>
        </row>
        <row r="490">
          <cell r="A490" t="str">
            <v>2 S 04 210 07</v>
          </cell>
          <cell r="B490" t="str">
            <v>Corpo BDCC 2,50 x 2,50 m alt. 1,00 a 2,50 m</v>
          </cell>
          <cell r="E490" t="str">
            <v>m</v>
          </cell>
          <cell r="F490">
            <v>2864.59</v>
          </cell>
        </row>
        <row r="491">
          <cell r="A491" t="str">
            <v>2 S 04 210 08</v>
          </cell>
          <cell r="B491" t="str">
            <v>Corpo BDCC 3,00 x 3,00 m alt. 1,00 a 2,50 m</v>
          </cell>
          <cell r="E491" t="str">
            <v>m</v>
          </cell>
          <cell r="F491">
            <v>3930.89</v>
          </cell>
        </row>
        <row r="492">
          <cell r="A492" t="str">
            <v>2 S 04 210 09</v>
          </cell>
          <cell r="B492" t="str">
            <v>Corpo BDCC 1,50 x 1,50 m alt. 2,50 a 5,00 m</v>
          </cell>
          <cell r="E492" t="str">
            <v>m</v>
          </cell>
          <cell r="F492">
            <v>1546.34</v>
          </cell>
        </row>
        <row r="493">
          <cell r="A493" t="str">
            <v>2 S 04 210 10</v>
          </cell>
          <cell r="B493" t="str">
            <v>Corpo BDCC 2,00 x 2,00 m alt. 2,50 a 5,00 m</v>
          </cell>
          <cell r="E493" t="str">
            <v>m</v>
          </cell>
          <cell r="F493">
            <v>2407.67</v>
          </cell>
        </row>
        <row r="494">
          <cell r="A494" t="str">
            <v>2 S 04 210 11</v>
          </cell>
          <cell r="B494" t="str">
            <v>Corpo BDCC 2,50 x 2,50 m alt. 2,50 a 5,00 m</v>
          </cell>
          <cell r="E494" t="str">
            <v>m</v>
          </cell>
          <cell r="F494">
            <v>3344.94</v>
          </cell>
        </row>
        <row r="495">
          <cell r="A495" t="str">
            <v>2 S 04 210 12</v>
          </cell>
          <cell r="B495" t="str">
            <v>Corpo BDCC 3,00 x 3,00 m alt. 2,50 a 5,00 m</v>
          </cell>
          <cell r="E495" t="str">
            <v>m</v>
          </cell>
          <cell r="F495">
            <v>4362.68</v>
          </cell>
        </row>
        <row r="496">
          <cell r="A496" t="str">
            <v>2 S 04 210 13</v>
          </cell>
          <cell r="B496" t="str">
            <v>Corpo BDCC 1,50 x 1,50 m alt. 5,00 a 7,50 m</v>
          </cell>
          <cell r="E496" t="str">
            <v>m</v>
          </cell>
          <cell r="F496">
            <v>1760.86</v>
          </cell>
        </row>
        <row r="497">
          <cell r="A497" t="str">
            <v>2 S 04 210 14</v>
          </cell>
          <cell r="B497" t="str">
            <v>Corpo BDCC 2,00 a 2,00 m alt. 5,00 a 7,50 m</v>
          </cell>
          <cell r="E497" t="str">
            <v>m</v>
          </cell>
          <cell r="F497">
            <v>2780.87</v>
          </cell>
        </row>
        <row r="498">
          <cell r="A498" t="str">
            <v>2 S 04 210 15</v>
          </cell>
          <cell r="B498" t="str">
            <v>Corpo BDCC 2,50 x 2,50 m alt. 5,00 a 7,50 m</v>
          </cell>
          <cell r="E498" t="str">
            <v>m</v>
          </cell>
          <cell r="F498">
            <v>3808.73</v>
          </cell>
        </row>
        <row r="499">
          <cell r="A499" t="str">
            <v>2 S 04 210 16</v>
          </cell>
          <cell r="B499" t="str">
            <v>Corpo BDCC 3,00 x 3,00 m alt. 5,00 a 7,50 m</v>
          </cell>
          <cell r="E499" t="str">
            <v>m</v>
          </cell>
          <cell r="F499">
            <v>5214.3500000000004</v>
          </cell>
        </row>
        <row r="500">
          <cell r="A500" t="str">
            <v>2 S 04 210 17</v>
          </cell>
          <cell r="B500" t="str">
            <v>Corpo BDCC 1,50 x 1,50 m alt. 7,50 a 10,00 m</v>
          </cell>
          <cell r="E500" t="str">
            <v>m</v>
          </cell>
          <cell r="F500">
            <v>1941.68</v>
          </cell>
        </row>
        <row r="501">
          <cell r="A501" t="str">
            <v>2 S 04 210 18</v>
          </cell>
          <cell r="B501" t="str">
            <v>Corpo BDCC 2,00 x 2,00 m alt. 7,50 a 10,00 m</v>
          </cell>
          <cell r="E501" t="str">
            <v>m</v>
          </cell>
          <cell r="F501">
            <v>3195.72</v>
          </cell>
        </row>
        <row r="502">
          <cell r="A502" t="str">
            <v>2 S 04 210 19</v>
          </cell>
          <cell r="B502" t="str">
            <v>Corpo BDCC 2,50 x 2,50 m alt. 7,50 a 10,00 m</v>
          </cell>
          <cell r="E502" t="str">
            <v>m</v>
          </cell>
          <cell r="F502">
            <v>4089.68</v>
          </cell>
        </row>
        <row r="503">
          <cell r="A503" t="str">
            <v>2 S 04 210 20</v>
          </cell>
          <cell r="B503" t="str">
            <v>Corpo BDCC 3,00 x 3,00 m alt. 7,50 a 10,00 m</v>
          </cell>
          <cell r="E503" t="str">
            <v>m</v>
          </cell>
          <cell r="F503">
            <v>5832.59</v>
          </cell>
        </row>
        <row r="504">
          <cell r="A504" t="str">
            <v>2 S 04 210 21</v>
          </cell>
          <cell r="B504" t="str">
            <v>Corpo BDCC 1,50 x 1,50 m alt. 10,00 a 12,50 m</v>
          </cell>
          <cell r="E504" t="str">
            <v>m</v>
          </cell>
          <cell r="F504">
            <v>2186.4499999999998</v>
          </cell>
        </row>
        <row r="505">
          <cell r="A505" t="str">
            <v>2 S 04 210 22</v>
          </cell>
          <cell r="B505" t="str">
            <v>Corpo BDCC 2,00 x 2,00 m alt. 10,00 a 12,50 m</v>
          </cell>
          <cell r="E505" t="str">
            <v>m</v>
          </cell>
          <cell r="F505">
            <v>3493.64</v>
          </cell>
        </row>
        <row r="506">
          <cell r="A506" t="str">
            <v>2 S 04 210 23</v>
          </cell>
          <cell r="B506" t="str">
            <v>Corpo BDCC 2,50 x 2,50 m alt. 10,00 a 12,50 m</v>
          </cell>
          <cell r="E506" t="str">
            <v>m</v>
          </cell>
          <cell r="F506">
            <v>4625.7</v>
          </cell>
        </row>
        <row r="507">
          <cell r="A507" t="str">
            <v>2 S 04 210 24</v>
          </cell>
          <cell r="B507" t="str">
            <v>Corpo BDCC 3,00 x 3,00 m alt. 10,00 a 12,50 m</v>
          </cell>
          <cell r="E507" t="str">
            <v>m</v>
          </cell>
          <cell r="F507">
            <v>6528.06</v>
          </cell>
        </row>
        <row r="508">
          <cell r="A508" t="str">
            <v>2 S 04 210 25</v>
          </cell>
          <cell r="B508" t="str">
            <v>Corpo BDCC 1,50 x 1,50 m alt. 12,50 a 15,00 m</v>
          </cell>
          <cell r="E508" t="str">
            <v>m</v>
          </cell>
          <cell r="F508">
            <v>2329.8000000000002</v>
          </cell>
        </row>
        <row r="509">
          <cell r="A509" t="str">
            <v>2 S 04 210 26</v>
          </cell>
          <cell r="B509" t="str">
            <v>Corpo BDCC 2,00 x 2,00 m alt. 12,50 a 15,00 m</v>
          </cell>
          <cell r="E509" t="str">
            <v>m</v>
          </cell>
          <cell r="F509">
            <v>3582.84</v>
          </cell>
        </row>
        <row r="510">
          <cell r="A510" t="str">
            <v>2 S 04 210 27</v>
          </cell>
          <cell r="B510" t="str">
            <v>Corpo BDCC 2,50 x 2,50 m alt. 12,50 a 15,00 m</v>
          </cell>
          <cell r="E510" t="str">
            <v>m</v>
          </cell>
          <cell r="F510">
            <v>5058.41</v>
          </cell>
        </row>
        <row r="511">
          <cell r="A511" t="str">
            <v>2 S 04 210 28</v>
          </cell>
          <cell r="B511" t="str">
            <v>Corpo BDCC 3,00 x 3,00 m alt. 12,50 a 15,00 m</v>
          </cell>
          <cell r="E511" t="str">
            <v>m</v>
          </cell>
          <cell r="F511">
            <v>6511.08</v>
          </cell>
        </row>
        <row r="512">
          <cell r="A512" t="str">
            <v>2 S 04 211 01</v>
          </cell>
          <cell r="B512" t="str">
            <v>Boca BDCC 1,50 x 1,50 m normal</v>
          </cell>
          <cell r="E512" t="str">
            <v>und</v>
          </cell>
          <cell r="F512">
            <v>6291.38</v>
          </cell>
        </row>
        <row r="513">
          <cell r="A513" t="str">
            <v>2 S 04 211 02</v>
          </cell>
          <cell r="B513" t="str">
            <v>Boca BDCC 2,00 x 2,00 m normal</v>
          </cell>
          <cell r="E513" t="str">
            <v>und</v>
          </cell>
          <cell r="F513">
            <v>9830.24</v>
          </cell>
        </row>
        <row r="514">
          <cell r="A514" t="str">
            <v>2 S 04 211 03</v>
          </cell>
          <cell r="B514" t="str">
            <v>Boca BDCC 2,50 x 2,50 m normal</v>
          </cell>
          <cell r="E514" t="str">
            <v>und</v>
          </cell>
          <cell r="F514">
            <v>13824.95</v>
          </cell>
        </row>
        <row r="515">
          <cell r="A515" t="str">
            <v>2 S 04 211 04</v>
          </cell>
          <cell r="B515" t="str">
            <v>Boca BDCC 3,00 x 3,00 m normal</v>
          </cell>
          <cell r="E515" t="str">
            <v>und</v>
          </cell>
          <cell r="F515">
            <v>20105.54</v>
          </cell>
        </row>
        <row r="516">
          <cell r="A516" t="str">
            <v>2 S 04 211 05</v>
          </cell>
          <cell r="B516" t="str">
            <v>Boca BDCC 1,50 x 1,50 m esc.=15</v>
          </cell>
          <cell r="E516" t="str">
            <v>und</v>
          </cell>
          <cell r="F516">
            <v>6905.86</v>
          </cell>
        </row>
        <row r="517">
          <cell r="A517" t="str">
            <v>2 S 04 211 06</v>
          </cell>
          <cell r="B517" t="str">
            <v>Boca BDCC 2,00 x 2,00 m esc=15</v>
          </cell>
          <cell r="E517" t="str">
            <v>und</v>
          </cell>
          <cell r="F517">
            <v>10814.78</v>
          </cell>
        </row>
        <row r="518">
          <cell r="A518" t="str">
            <v>2 S 04 211 07</v>
          </cell>
          <cell r="B518" t="str">
            <v>Boca BDCC 2,50 x 2,50 m esc=15</v>
          </cell>
          <cell r="E518" t="str">
            <v>und</v>
          </cell>
          <cell r="F518">
            <v>14896.79</v>
          </cell>
        </row>
        <row r="519">
          <cell r="A519" t="str">
            <v>2 S 04 211 08</v>
          </cell>
          <cell r="B519" t="str">
            <v>Boca BDCC 3,00 x 3,00 m esc=15</v>
          </cell>
          <cell r="E519" t="str">
            <v>und</v>
          </cell>
          <cell r="F519">
            <v>21578.83</v>
          </cell>
        </row>
        <row r="520">
          <cell r="A520" t="str">
            <v>2 S 04 211 09</v>
          </cell>
          <cell r="B520" t="str">
            <v>Boca BDCC 1,50 x 1,50 m - esc.=30</v>
          </cell>
          <cell r="E520" t="str">
            <v>und</v>
          </cell>
          <cell r="F520">
            <v>7125.6</v>
          </cell>
        </row>
        <row r="521">
          <cell r="A521" t="str">
            <v>2 S 04 211 10</v>
          </cell>
          <cell r="B521" t="str">
            <v>Boca BDCC 2,00 x 2,00 m esc=30</v>
          </cell>
          <cell r="E521" t="str">
            <v>und</v>
          </cell>
          <cell r="F521">
            <v>11637.63</v>
          </cell>
        </row>
        <row r="522">
          <cell r="A522" t="str">
            <v>2 S 04 211 11</v>
          </cell>
          <cell r="B522" t="str">
            <v>Boca BDCC 2,50 x 2,50 m esc.=30</v>
          </cell>
          <cell r="E522" t="str">
            <v>und</v>
          </cell>
          <cell r="F522">
            <v>15837.81</v>
          </cell>
        </row>
        <row r="523">
          <cell r="A523" t="str">
            <v>2 S 04 211 12</v>
          </cell>
          <cell r="B523" t="str">
            <v>Boca BDCC 3,00 x 3,00 m esc=30</v>
          </cell>
          <cell r="E523" t="str">
            <v>und</v>
          </cell>
          <cell r="F523">
            <v>24495.89</v>
          </cell>
        </row>
        <row r="524">
          <cell r="A524" t="str">
            <v>2 S 04 211 13</v>
          </cell>
          <cell r="B524" t="str">
            <v>Boca BDCC 1,50 x 1,50 m esc=45</v>
          </cell>
          <cell r="E524" t="str">
            <v>und</v>
          </cell>
          <cell r="F524">
            <v>9276.3700000000008</v>
          </cell>
        </row>
        <row r="525">
          <cell r="A525" t="str">
            <v>2 S 04 211 14</v>
          </cell>
          <cell r="B525" t="str">
            <v>Boca BDCC 2,00 x 2,00 m esc=45</v>
          </cell>
          <cell r="E525" t="str">
            <v>und</v>
          </cell>
          <cell r="F525">
            <v>14818.75</v>
          </cell>
        </row>
        <row r="526">
          <cell r="A526" t="str">
            <v>2 S 04 211 15</v>
          </cell>
          <cell r="B526" t="str">
            <v>Boca BDCC 2,50 x 2,50 m esc=45</v>
          </cell>
          <cell r="E526" t="str">
            <v>und</v>
          </cell>
          <cell r="F526">
            <v>21354.27</v>
          </cell>
        </row>
        <row r="527">
          <cell r="A527" t="str">
            <v>2 S 04 211 16</v>
          </cell>
          <cell r="B527" t="str">
            <v>Boca BDCC 3,00x3,00m - esc=45</v>
          </cell>
          <cell r="E527" t="str">
            <v>und</v>
          </cell>
          <cell r="F527">
            <v>31015.02</v>
          </cell>
        </row>
        <row r="528">
          <cell r="A528" t="str">
            <v>2 S 04 220 01</v>
          </cell>
          <cell r="B528" t="str">
            <v>Corpo BTCC 1,50 x 1,50 m alt. 0 a 1,00 m</v>
          </cell>
          <cell r="E528" t="str">
            <v>m</v>
          </cell>
          <cell r="F528">
            <v>2285.0500000000002</v>
          </cell>
        </row>
        <row r="529">
          <cell r="A529" t="str">
            <v>2 S 04 220 02</v>
          </cell>
          <cell r="B529" t="str">
            <v>Corpo BTCC 2,00 x 2,00 m alt. 0 a 1,00 m</v>
          </cell>
          <cell r="E529" t="str">
            <v>m</v>
          </cell>
          <cell r="F529">
            <v>3317.75</v>
          </cell>
        </row>
        <row r="530">
          <cell r="A530" t="str">
            <v>2 S 04 220 03</v>
          </cell>
          <cell r="B530" t="str">
            <v>Corpo BTCC 2,50 x 2,50 m alt. 0 a 1,00 m</v>
          </cell>
          <cell r="E530" t="str">
            <v>m</v>
          </cell>
          <cell r="F530">
            <v>4495.51</v>
          </cell>
        </row>
        <row r="531">
          <cell r="A531" t="str">
            <v>2 S 04 220 04</v>
          </cell>
          <cell r="B531" t="str">
            <v>Corpo BTCC 3,00 x 3,00 m alt. 0 a 1,00 m</v>
          </cell>
          <cell r="E531" t="str">
            <v>m</v>
          </cell>
          <cell r="F531">
            <v>5790.65</v>
          </cell>
        </row>
        <row r="532">
          <cell r="A532" t="str">
            <v>2 S 04 220 05</v>
          </cell>
          <cell r="B532" t="str">
            <v>Corpo BTCC 1,50 x 1,50 m alt. 1,00 a 2,50 m</v>
          </cell>
          <cell r="E532" t="str">
            <v>m</v>
          </cell>
          <cell r="F532">
            <v>2064.02</v>
          </cell>
        </row>
        <row r="533">
          <cell r="A533" t="str">
            <v>2 S 04 220 06</v>
          </cell>
          <cell r="B533" t="str">
            <v>Corpo BTCC 2,00 x 2,00 m alt. 1,00 a 2,50 m</v>
          </cell>
          <cell r="E533" t="str">
            <v>m</v>
          </cell>
          <cell r="F533">
            <v>3001.34</v>
          </cell>
        </row>
        <row r="534">
          <cell r="A534" t="str">
            <v>2 S 04 220 07</v>
          </cell>
          <cell r="B534" t="str">
            <v>Corpo BTCC 2,50 a 2,50 m alt. 1,00 a 2,50 m</v>
          </cell>
          <cell r="E534" t="str">
            <v>m</v>
          </cell>
          <cell r="F534">
            <v>3986.11</v>
          </cell>
        </row>
        <row r="535">
          <cell r="A535" t="str">
            <v>2 S 04 220 08</v>
          </cell>
          <cell r="B535" t="str">
            <v>Corpo BTCC 3,00 x 3,00 m alt. 1,00 a 2,50 m</v>
          </cell>
          <cell r="E535" t="str">
            <v>m</v>
          </cell>
          <cell r="F535">
            <v>5483.12</v>
          </cell>
        </row>
        <row r="536">
          <cell r="A536" t="str">
            <v>2 S 04 220 09</v>
          </cell>
          <cell r="B536" t="str">
            <v>Corpo BTCC 1,50 x 1,50 m alt. 2,50 a 5,00 m</v>
          </cell>
          <cell r="E536" t="str">
            <v>m</v>
          </cell>
          <cell r="F536">
            <v>2241.81</v>
          </cell>
        </row>
        <row r="537">
          <cell r="A537" t="str">
            <v>2 S 04 220 10</v>
          </cell>
          <cell r="B537" t="str">
            <v>Corpo BTCC 2,00 x 2,00 m alt. 2,50 a 5,00 m</v>
          </cell>
          <cell r="E537" t="str">
            <v>m</v>
          </cell>
          <cell r="F537">
            <v>3436.82</v>
          </cell>
        </row>
        <row r="538">
          <cell r="A538" t="str">
            <v>2 S 04 220 11</v>
          </cell>
          <cell r="B538" t="str">
            <v>Corpo BTCC 2,50 x 2,50 m alt. 2,50 a 5,00 m</v>
          </cell>
          <cell r="E538" t="str">
            <v>m</v>
          </cell>
          <cell r="F538">
            <v>4677.1400000000003</v>
          </cell>
        </row>
        <row r="539">
          <cell r="A539" t="str">
            <v>2 S 04 220 12</v>
          </cell>
          <cell r="B539" t="str">
            <v>Corpo BTCC 3,00 x 3,00 m alt. 2,50 a 5,00 m</v>
          </cell>
          <cell r="E539" t="str">
            <v>m</v>
          </cell>
          <cell r="F539">
            <v>6400.28</v>
          </cell>
        </row>
        <row r="540">
          <cell r="A540" t="str">
            <v>2 S 04 220 13</v>
          </cell>
          <cell r="B540" t="str">
            <v>Corpo BTCC 1,50 x 1,50 m alt. 5,00 a 7,50 m</v>
          </cell>
          <cell r="E540" t="str">
            <v>m</v>
          </cell>
          <cell r="F540">
            <v>2418.8000000000002</v>
          </cell>
        </row>
        <row r="541">
          <cell r="A541" t="str">
            <v>2 S 04 220 14</v>
          </cell>
          <cell r="B541" t="str">
            <v>Corpo BTCC 2,00 x 2,00 m alt. 5,00 a 7,50 m</v>
          </cell>
          <cell r="E541" t="str">
            <v>m</v>
          </cell>
          <cell r="F541">
            <v>3859.22</v>
          </cell>
        </row>
        <row r="542">
          <cell r="A542" t="str">
            <v>2 S 04 220 15</v>
          </cell>
          <cell r="B542" t="str">
            <v>Corpo BTCC 2,50 x 2,50 m alt. 5,00 a 7,50 m</v>
          </cell>
          <cell r="E542" t="str">
            <v>m</v>
          </cell>
          <cell r="F542">
            <v>5308.57</v>
          </cell>
        </row>
        <row r="543">
          <cell r="A543" t="str">
            <v>2 S 04 220 16</v>
          </cell>
          <cell r="B543" t="str">
            <v>Corpo BTCC 3,00 x 3,00 m alt. 5,00 a 7,50 m</v>
          </cell>
          <cell r="E543" t="str">
            <v>m</v>
          </cell>
          <cell r="F543">
            <v>7191.27</v>
          </cell>
        </row>
        <row r="544">
          <cell r="A544" t="str">
            <v>2 S 04 220 17</v>
          </cell>
          <cell r="B544" t="str">
            <v>Corpo BTCC 1,50 x 1,50 m alt. 7,50 a 10,00 m</v>
          </cell>
          <cell r="E544" t="str">
            <v>m</v>
          </cell>
          <cell r="F544">
            <v>2696.62</v>
          </cell>
        </row>
        <row r="545">
          <cell r="A545" t="str">
            <v>2 S 04 220 18</v>
          </cell>
          <cell r="B545" t="str">
            <v>Corpo BTCC 2,00 x 2,00 m alt. 7,50 m a 10,00 m</v>
          </cell>
          <cell r="E545" t="str">
            <v>m</v>
          </cell>
          <cell r="F545">
            <v>4355.76</v>
          </cell>
        </row>
        <row r="546">
          <cell r="A546" t="str">
            <v>2 S 04 220 19</v>
          </cell>
          <cell r="B546" t="str">
            <v>Corpo BTCC 2,50 x 2,50 m alt. 7,50 a 10,00 m</v>
          </cell>
          <cell r="E546" t="str">
            <v>m</v>
          </cell>
          <cell r="F546">
            <v>6040.14</v>
          </cell>
        </row>
        <row r="547">
          <cell r="A547" t="str">
            <v>2 S 04 220 20</v>
          </cell>
          <cell r="B547" t="str">
            <v>Corpo BTCC 3,00 x 3,00 m alt 7,50 a 10,00 m</v>
          </cell>
          <cell r="E547" t="str">
            <v>m</v>
          </cell>
          <cell r="F547">
            <v>8083.17</v>
          </cell>
        </row>
        <row r="548">
          <cell r="A548" t="str">
            <v>2 S 04 220 21</v>
          </cell>
          <cell r="B548" t="str">
            <v>Corpo BTCC 1,50 x 1,50 m alt. 10,00 a 12,50 m</v>
          </cell>
          <cell r="E548" t="str">
            <v>m</v>
          </cell>
          <cell r="F548">
            <v>3190.53</v>
          </cell>
        </row>
        <row r="549">
          <cell r="A549" t="str">
            <v>2 S 04 220 22</v>
          </cell>
          <cell r="B549" t="str">
            <v>Corpo BTCC 2,00 x 2,00 m alt. 10,00 a 12,50 m</v>
          </cell>
          <cell r="E549" t="str">
            <v>m</v>
          </cell>
          <cell r="F549">
            <v>4747.88</v>
          </cell>
        </row>
        <row r="550">
          <cell r="A550" t="str">
            <v>2 S 04 220 23</v>
          </cell>
          <cell r="B550" t="str">
            <v>Corpo BTCC 2,50 x 2,50 m alt. 10,00 a 12,50 m</v>
          </cell>
          <cell r="E550" t="str">
            <v>m</v>
          </cell>
          <cell r="F550">
            <v>6343.05</v>
          </cell>
        </row>
        <row r="551">
          <cell r="A551" t="str">
            <v>2 S 04 220 24</v>
          </cell>
          <cell r="B551" t="str">
            <v>Corpo BTCC 3,00 x 3,00 m alt. 10,00 a 12,50 m</v>
          </cell>
          <cell r="E551" t="str">
            <v>m</v>
          </cell>
          <cell r="F551">
            <v>8637.1299999999992</v>
          </cell>
        </row>
        <row r="552">
          <cell r="A552" t="str">
            <v>2 S 04 220 25</v>
          </cell>
          <cell r="B552" t="str">
            <v>Corpo BTCC 1,50 x 1,50 m alt. 12,50 a 15,00 m</v>
          </cell>
          <cell r="E552" t="str">
            <v>m</v>
          </cell>
          <cell r="F552">
            <v>3243.5</v>
          </cell>
        </row>
        <row r="553">
          <cell r="A553" t="str">
            <v>2 S 04 220 26</v>
          </cell>
          <cell r="B553" t="str">
            <v>Corpo BTCC 2,00 x 2,00 m alt. 12,50 a 15,00 m</v>
          </cell>
          <cell r="E553" t="str">
            <v>m</v>
          </cell>
          <cell r="F553">
            <v>5075.12</v>
          </cell>
        </row>
        <row r="554">
          <cell r="A554" t="str">
            <v>2 S 04 220 27</v>
          </cell>
          <cell r="B554" t="str">
            <v>Corpo BTCC 2,50 x 2,50 m alt. 12,50 a 15,00 m</v>
          </cell>
          <cell r="E554" t="str">
            <v>m</v>
          </cell>
          <cell r="F554">
            <v>6803.35</v>
          </cell>
        </row>
        <row r="555">
          <cell r="A555" t="str">
            <v>2 S 04 220 28</v>
          </cell>
          <cell r="B555" t="str">
            <v>Corpo BTCC 3,00 x 3,00 m alt. 12,50 a 15,00 m</v>
          </cell>
          <cell r="E555" t="str">
            <v>m</v>
          </cell>
          <cell r="F555">
            <v>9379.32</v>
          </cell>
        </row>
        <row r="556">
          <cell r="A556" t="str">
            <v>2 S 04 221 01</v>
          </cell>
          <cell r="B556" t="str">
            <v>Boca BTCC 1,50 x 1,50 m normal</v>
          </cell>
          <cell r="E556" t="str">
            <v>und</v>
          </cell>
          <cell r="F556">
            <v>7797.68</v>
          </cell>
        </row>
        <row r="557">
          <cell r="A557" t="str">
            <v>2 S 04 221 02</v>
          </cell>
          <cell r="B557" t="str">
            <v>Boca BTCC 2,00 x 2,00 m normal</v>
          </cell>
          <cell r="E557" t="str">
            <v>und</v>
          </cell>
          <cell r="F557">
            <v>11925.54</v>
          </cell>
        </row>
        <row r="558">
          <cell r="A558" t="str">
            <v>2 S 04 221 03</v>
          </cell>
          <cell r="B558" t="str">
            <v>Boca BTCC 2,50 x 2,50 m normal</v>
          </cell>
          <cell r="E558" t="str">
            <v>und</v>
          </cell>
          <cell r="F558">
            <v>16899.830000000002</v>
          </cell>
        </row>
        <row r="559">
          <cell r="A559" t="str">
            <v>2 S 04 221 04</v>
          </cell>
          <cell r="B559" t="str">
            <v>Boca BTCC 3,00 x 3,00 m normal</v>
          </cell>
          <cell r="E559" t="str">
            <v>und</v>
          </cell>
          <cell r="F559">
            <v>23995.86</v>
          </cell>
        </row>
        <row r="560">
          <cell r="A560" t="str">
            <v>2 S 04 221 05</v>
          </cell>
          <cell r="B560" t="str">
            <v>Boca BTCC 1,50 x 1,50 m esc=15</v>
          </cell>
          <cell r="E560" t="str">
            <v>und</v>
          </cell>
          <cell r="F560">
            <v>8445.08</v>
          </cell>
        </row>
        <row r="561">
          <cell r="A561" t="str">
            <v>2 S 04 221 06</v>
          </cell>
          <cell r="B561" t="str">
            <v>Boca BTCC 2,00 x 2,00 m esc=15</v>
          </cell>
          <cell r="E561" t="str">
            <v>und</v>
          </cell>
          <cell r="F561">
            <v>12824.04</v>
          </cell>
        </row>
        <row r="562">
          <cell r="A562" t="str">
            <v>2 S 04 221 07</v>
          </cell>
          <cell r="B562" t="str">
            <v>Boca BTCC 2,50 x 2,50 m esc=15</v>
          </cell>
          <cell r="E562" t="str">
            <v>und</v>
          </cell>
          <cell r="F562">
            <v>18228.060000000001</v>
          </cell>
        </row>
        <row r="563">
          <cell r="A563" t="str">
            <v>2 S 04 221 08</v>
          </cell>
          <cell r="B563" t="str">
            <v>Boca BTCC 3,00 x 3,00 m esc=15</v>
          </cell>
          <cell r="E563" t="str">
            <v>und</v>
          </cell>
          <cell r="F563">
            <v>23361.34</v>
          </cell>
        </row>
        <row r="564">
          <cell r="A564" t="str">
            <v>2 S 04 221 09</v>
          </cell>
          <cell r="B564" t="str">
            <v>Boca BTCC 1,50 x 1,50 m esc=30</v>
          </cell>
          <cell r="E564" t="str">
            <v>und</v>
          </cell>
          <cell r="F564">
            <v>8856.08</v>
          </cell>
        </row>
        <row r="565">
          <cell r="A565" t="str">
            <v>2 S 04 221 10</v>
          </cell>
          <cell r="B565" t="str">
            <v>Boca BTCC 2,00 x 2,00 m exc.=30</v>
          </cell>
          <cell r="E565" t="str">
            <v>und</v>
          </cell>
          <cell r="F565">
            <v>14169.67</v>
          </cell>
        </row>
        <row r="566">
          <cell r="A566" t="str">
            <v>2 S 04 221 11</v>
          </cell>
          <cell r="B566" t="str">
            <v>Boca BTCC 2,50 x 2,50 m esc=30</v>
          </cell>
          <cell r="E566" t="str">
            <v>und</v>
          </cell>
          <cell r="F566">
            <v>20764.759999999998</v>
          </cell>
        </row>
        <row r="567">
          <cell r="A567" t="str">
            <v>2 S 04 221 12</v>
          </cell>
          <cell r="B567" t="str">
            <v>Boca BTCC 3,00 x 3,00 m esc=30</v>
          </cell>
          <cell r="E567" t="str">
            <v>und</v>
          </cell>
          <cell r="F567">
            <v>29949.200000000001</v>
          </cell>
        </row>
        <row r="568">
          <cell r="A568" t="str">
            <v>2 S 04 221 13</v>
          </cell>
          <cell r="B568" t="str">
            <v>Boca BTCC 1,50 x 1,50 m esc.=45</v>
          </cell>
          <cell r="E568" t="str">
            <v>und</v>
          </cell>
          <cell r="F568">
            <v>11176.09</v>
          </cell>
        </row>
        <row r="569">
          <cell r="A569" t="str">
            <v>2 S 04 221 14</v>
          </cell>
          <cell r="B569" t="str">
            <v>Boca BTCC 2,00 x 2,00 m esc=45</v>
          </cell>
          <cell r="E569" t="str">
            <v>und</v>
          </cell>
          <cell r="F569">
            <v>17941.25</v>
          </cell>
        </row>
        <row r="570">
          <cell r="A570" t="str">
            <v>2 S 04 221 15</v>
          </cell>
          <cell r="B570" t="str">
            <v>Boca BTCC 2,50 x 2,50 m esc=45</v>
          </cell>
          <cell r="E570" t="str">
            <v>und</v>
          </cell>
          <cell r="F570">
            <v>26268.53</v>
          </cell>
        </row>
        <row r="571">
          <cell r="A571" t="str">
            <v>2 S 04 221 16</v>
          </cell>
          <cell r="B571" t="str">
            <v>Boca BTCC 3,00 x 3,00 m esc=45</v>
          </cell>
          <cell r="E571" t="str">
            <v>und</v>
          </cell>
          <cell r="F571">
            <v>37956.39</v>
          </cell>
        </row>
        <row r="572">
          <cell r="A572" t="str">
            <v>2 S 04 300 16</v>
          </cell>
          <cell r="B572" t="str">
            <v>Bueiro met. chapas múltiplas D=1,60 m galv.</v>
          </cell>
          <cell r="E572" t="str">
            <v>m</v>
          </cell>
          <cell r="F572">
            <v>1028.1099999999999</v>
          </cell>
        </row>
        <row r="573">
          <cell r="A573" t="str">
            <v>2 S 04 300 20</v>
          </cell>
          <cell r="B573" t="str">
            <v>Bueiro met.chapas múltiplas D=2,00 m galv.</v>
          </cell>
          <cell r="E573" t="str">
            <v>m</v>
          </cell>
          <cell r="F573">
            <v>1279.3399999999999</v>
          </cell>
        </row>
        <row r="574">
          <cell r="A574" t="str">
            <v>2 S 04 301 16</v>
          </cell>
          <cell r="B574" t="str">
            <v>Bueiro met. chapas múltiplas D=1,60 m rev. epoxy</v>
          </cell>
          <cell r="E574" t="str">
            <v>m</v>
          </cell>
          <cell r="F574">
            <v>1076.94</v>
          </cell>
        </row>
        <row r="575">
          <cell r="A575" t="str">
            <v>2 S 04 301 20</v>
          </cell>
          <cell r="B575" t="str">
            <v>Bueiro met. chapa múltipla D=2,00 m rev. epoxy</v>
          </cell>
          <cell r="E575" t="str">
            <v>m</v>
          </cell>
          <cell r="F575">
            <v>1339.98</v>
          </cell>
        </row>
        <row r="576">
          <cell r="A576" t="str">
            <v>2 S 04 310 16</v>
          </cell>
          <cell r="B576" t="str">
            <v>Bueiro met.s/ interrupção tráf. D=1,60m galv.</v>
          </cell>
          <cell r="E576" t="str">
            <v>m</v>
          </cell>
          <cell r="F576">
            <v>1958.05</v>
          </cell>
        </row>
        <row r="577">
          <cell r="A577" t="str">
            <v>2 S 04 310 20</v>
          </cell>
          <cell r="B577" t="str">
            <v>Bueiro met.s/ interrupção tráf. D=2,00m galv.</v>
          </cell>
          <cell r="E577" t="str">
            <v>m</v>
          </cell>
          <cell r="F577">
            <v>2435.4499999999998</v>
          </cell>
        </row>
        <row r="578">
          <cell r="A578" t="str">
            <v>2 S 04 311 16</v>
          </cell>
          <cell r="B578" t="str">
            <v>Bueiro met.s/interrupção tráf.D=1,60 m rev.epoxy</v>
          </cell>
          <cell r="E578" t="str">
            <v>m</v>
          </cell>
          <cell r="F578">
            <v>2031.03</v>
          </cell>
        </row>
        <row r="579">
          <cell r="A579" t="str">
            <v>2 S 04 311 20</v>
          </cell>
          <cell r="B579" t="str">
            <v>Bueiro met.s/interrupção traf.D=2,00 m rev.epoxy</v>
          </cell>
          <cell r="E579" t="str">
            <v>m</v>
          </cell>
          <cell r="F579">
            <v>2442.35</v>
          </cell>
        </row>
        <row r="580">
          <cell r="A580" t="str">
            <v>2 S 04 400 01</v>
          </cell>
          <cell r="B580" t="str">
            <v>Valeta prot.cortes c/revest. vegetal - VPC 01</v>
          </cell>
          <cell r="E580" t="str">
            <v>m</v>
          </cell>
          <cell r="F580">
            <v>41.27</v>
          </cell>
        </row>
        <row r="581">
          <cell r="A581" t="str">
            <v>2 S 04 400 02</v>
          </cell>
          <cell r="B581" t="str">
            <v>Valeta prot.cortes c/revest. vegetal - VPC 02</v>
          </cell>
          <cell r="E581" t="str">
            <v>m</v>
          </cell>
          <cell r="F581">
            <v>30.75</v>
          </cell>
        </row>
        <row r="582">
          <cell r="A582" t="str">
            <v>2 S 04 400 03</v>
          </cell>
          <cell r="B582" t="str">
            <v>Valeta prot.cortes c/revest.concreto - VPC 03</v>
          </cell>
          <cell r="E582" t="str">
            <v>m</v>
          </cell>
          <cell r="F582">
            <v>59.73</v>
          </cell>
        </row>
        <row r="583">
          <cell r="A583" t="str">
            <v>2 S 04 400 04</v>
          </cell>
          <cell r="B583" t="str">
            <v>Valeta prot.cortes c/revest.concreto - VPC 04</v>
          </cell>
          <cell r="E583" t="str">
            <v>m</v>
          </cell>
          <cell r="F583">
            <v>46.54</v>
          </cell>
        </row>
        <row r="584">
          <cell r="A584" t="str">
            <v>2 S 04 401 01</v>
          </cell>
          <cell r="B584" t="str">
            <v>Valeta prot.aterros c/revest. vegetal - VPA 01</v>
          </cell>
          <cell r="E584" t="str">
            <v>m</v>
          </cell>
          <cell r="F584">
            <v>42.65</v>
          </cell>
        </row>
        <row r="585">
          <cell r="A585" t="str">
            <v>2 S 04 401 02</v>
          </cell>
          <cell r="B585" t="str">
            <v>Valeta prot.aterros c/revest. vegetal - VPA 02</v>
          </cell>
          <cell r="E585" t="str">
            <v>m</v>
          </cell>
          <cell r="F585">
            <v>32.01</v>
          </cell>
        </row>
        <row r="586">
          <cell r="A586" t="str">
            <v>2 S 04 401 03</v>
          </cell>
          <cell r="B586" t="str">
            <v>Valeta prot.aterro c/revest. concreto - VPA 03</v>
          </cell>
          <cell r="E586" t="str">
            <v>m</v>
          </cell>
          <cell r="F586">
            <v>59.97</v>
          </cell>
        </row>
        <row r="587">
          <cell r="A587" t="str">
            <v>2 S 04 401 04</v>
          </cell>
          <cell r="B587" t="str">
            <v>Valeta prot.aterro c/revest. concreto - VPA 04</v>
          </cell>
          <cell r="E587" t="str">
            <v>m</v>
          </cell>
          <cell r="F587">
            <v>45.4</v>
          </cell>
        </row>
        <row r="588">
          <cell r="A588" t="str">
            <v>2 S 04 401 05</v>
          </cell>
          <cell r="B588" t="str">
            <v>Valeta prot.corte/aterro s/rev. - VPC 05/VPA 05</v>
          </cell>
          <cell r="E588" t="str">
            <v>m</v>
          </cell>
          <cell r="F588">
            <v>24.52</v>
          </cell>
        </row>
        <row r="589">
          <cell r="A589" t="str">
            <v>2 S 04 401 06</v>
          </cell>
          <cell r="B589" t="str">
            <v>Valeta prot.corte/aterro s/rev. - VPC 06/VPA 06</v>
          </cell>
          <cell r="E589" t="str">
            <v>m</v>
          </cell>
          <cell r="F589">
            <v>17.53</v>
          </cell>
        </row>
        <row r="590">
          <cell r="A590" t="str">
            <v>2 S 04 500 01</v>
          </cell>
          <cell r="B590" t="str">
            <v>Dreno longitudinal prof. p/corte em solo - DPS 01</v>
          </cell>
          <cell r="E590" t="str">
            <v>m</v>
          </cell>
          <cell r="F590">
            <v>27.55</v>
          </cell>
        </row>
        <row r="591">
          <cell r="A591" t="str">
            <v>2 S 04 500 02</v>
          </cell>
          <cell r="B591" t="str">
            <v>Dreno longitudinal prof. p/corte em solo - DPS 02</v>
          </cell>
          <cell r="E591" t="str">
            <v>m</v>
          </cell>
          <cell r="F591">
            <v>27.14</v>
          </cell>
        </row>
        <row r="592">
          <cell r="A592" t="str">
            <v>2 S 04 500 03</v>
          </cell>
          <cell r="B592" t="str">
            <v>Dreno longitudinal prof. p/corte em solo - DPS 03</v>
          </cell>
          <cell r="E592" t="str">
            <v>m</v>
          </cell>
          <cell r="F592">
            <v>38.75</v>
          </cell>
        </row>
        <row r="593">
          <cell r="A593" t="str">
            <v>2 S 04 500 04</v>
          </cell>
          <cell r="B593" t="str">
            <v>Dreno longitudinal prof. p/corte em solo - DPS 04</v>
          </cell>
          <cell r="E593" t="str">
            <v>m</v>
          </cell>
          <cell r="F593">
            <v>38.26</v>
          </cell>
        </row>
        <row r="594">
          <cell r="A594" t="str">
            <v>2 S 04 500 05</v>
          </cell>
          <cell r="B594" t="str">
            <v>Dreno longitudinal prof. p/corte em solo - DPS 05</v>
          </cell>
          <cell r="E594" t="str">
            <v>m</v>
          </cell>
          <cell r="F594">
            <v>44.31</v>
          </cell>
        </row>
        <row r="595">
          <cell r="A595" t="str">
            <v>2 S 04 500 06</v>
          </cell>
          <cell r="B595" t="str">
            <v>Dreno longitudinal prof. p/corte em solo - DPS 06</v>
          </cell>
          <cell r="E595" t="str">
            <v>m</v>
          </cell>
          <cell r="F595">
            <v>50.88</v>
          </cell>
        </row>
        <row r="596">
          <cell r="A596" t="str">
            <v>2 S 04 500 07</v>
          </cell>
          <cell r="B596" t="str">
            <v>Dreno longitudinal prof. p/corte em solo - DPS 07</v>
          </cell>
          <cell r="E596" t="str">
            <v>m</v>
          </cell>
          <cell r="F596">
            <v>61.18</v>
          </cell>
        </row>
        <row r="597">
          <cell r="A597" t="str">
            <v>2 S 04 500 08</v>
          </cell>
          <cell r="B597" t="str">
            <v>Dreno longitudinal prof. p/corte em solo - DPS 08</v>
          </cell>
          <cell r="E597" t="str">
            <v>m</v>
          </cell>
          <cell r="F597">
            <v>67.75</v>
          </cell>
        </row>
        <row r="598">
          <cell r="A598" t="str">
            <v>2 S 04 501 01</v>
          </cell>
          <cell r="B598" t="str">
            <v>Dreno longitudinal prof. p/corte em rocha - DPR 01</v>
          </cell>
          <cell r="E598" t="str">
            <v>m</v>
          </cell>
          <cell r="F598">
            <v>23.89</v>
          </cell>
        </row>
        <row r="599">
          <cell r="A599" t="str">
            <v>2 S 04 501 02</v>
          </cell>
          <cell r="B599" t="str">
            <v>Dreno longitudinal prof. p/corte em rocha - DPR 02</v>
          </cell>
          <cell r="E599" t="str">
            <v>m</v>
          </cell>
          <cell r="F599">
            <v>38.26</v>
          </cell>
        </row>
        <row r="600">
          <cell r="A600" t="str">
            <v>2 S 04 501 03</v>
          </cell>
          <cell r="B600" t="str">
            <v>Dreno longitudinal prof. p/corte em rocha - DPR 03</v>
          </cell>
          <cell r="E600" t="str">
            <v>m</v>
          </cell>
          <cell r="F600">
            <v>21.89</v>
          </cell>
        </row>
        <row r="601">
          <cell r="A601" t="str">
            <v>2 S 04 501 04</v>
          </cell>
          <cell r="B601" t="str">
            <v>Dreno longitudinal prof. p/corte em rocha - DPR 04</v>
          </cell>
          <cell r="E601" t="str">
            <v>m</v>
          </cell>
          <cell r="F601">
            <v>7.29</v>
          </cell>
        </row>
        <row r="602">
          <cell r="A602" t="str">
            <v>2 S 04 501 05</v>
          </cell>
          <cell r="B602" t="str">
            <v>Dreno longitudinal prof. p/corte em rocha - DPR 05</v>
          </cell>
          <cell r="E602" t="str">
            <v>m</v>
          </cell>
          <cell r="F602">
            <v>21.55</v>
          </cell>
        </row>
        <row r="603">
          <cell r="A603" t="str">
            <v>2 S 04 502 01</v>
          </cell>
          <cell r="B603" t="str">
            <v>Boca saída p/dreno longitudinal prof. BSD 01</v>
          </cell>
          <cell r="E603" t="str">
            <v>und</v>
          </cell>
          <cell r="F603">
            <v>71.16</v>
          </cell>
        </row>
        <row r="604">
          <cell r="A604" t="str">
            <v>2 S 04 502 02</v>
          </cell>
          <cell r="B604" t="str">
            <v>Boca saída p/dreno longitudinal prof. BSD 02</v>
          </cell>
          <cell r="E604" t="str">
            <v>und</v>
          </cell>
          <cell r="F604">
            <v>82.9</v>
          </cell>
        </row>
        <row r="605">
          <cell r="A605" t="str">
            <v>2 S 04 510 01</v>
          </cell>
          <cell r="B605" t="str">
            <v>Dreno sub-superficial - DSS 01</v>
          </cell>
          <cell r="E605" t="str">
            <v>m</v>
          </cell>
          <cell r="F605">
            <v>7.42</v>
          </cell>
        </row>
        <row r="606">
          <cell r="A606" t="str">
            <v>2 S 04 510 02</v>
          </cell>
          <cell r="B606" t="str">
            <v>Dreno sub-superficial - DSS 02</v>
          </cell>
          <cell r="E606" t="str">
            <v>m</v>
          </cell>
          <cell r="F606">
            <v>20.12</v>
          </cell>
        </row>
        <row r="607">
          <cell r="A607" t="str">
            <v>2 S 04 510 03</v>
          </cell>
          <cell r="B607" t="str">
            <v>Dreno sub-superficial - DSS 03</v>
          </cell>
          <cell r="E607" t="str">
            <v>m</v>
          </cell>
          <cell r="F607">
            <v>5.0599999999999996</v>
          </cell>
        </row>
        <row r="608">
          <cell r="A608" t="str">
            <v>2 S 04 510 04</v>
          </cell>
          <cell r="B608" t="str">
            <v>Dreno sub-superficial - DSS 04</v>
          </cell>
          <cell r="E608" t="str">
            <v>m</v>
          </cell>
          <cell r="F608">
            <v>26.52</v>
          </cell>
        </row>
        <row r="609">
          <cell r="A609" t="str">
            <v>2 S 04 511 01</v>
          </cell>
          <cell r="B609" t="str">
            <v>Boca saída p/dreno sub-superficial - BSD 03</v>
          </cell>
          <cell r="E609" t="str">
            <v>und</v>
          </cell>
          <cell r="F609">
            <v>32.799999999999997</v>
          </cell>
        </row>
        <row r="610">
          <cell r="A610" t="str">
            <v>2 S 04 520 01</v>
          </cell>
          <cell r="B610" t="str">
            <v>Dreno sub-horizontal - DSH 01</v>
          </cell>
          <cell r="E610" t="str">
            <v>m</v>
          </cell>
          <cell r="F610">
            <v>127.19</v>
          </cell>
        </row>
        <row r="611">
          <cell r="A611" t="str">
            <v>2 S 04 521 01</v>
          </cell>
          <cell r="B611" t="str">
            <v>Boca saída p/dreno sub-horizontal - BSD 04</v>
          </cell>
          <cell r="E611" t="str">
            <v>und</v>
          </cell>
          <cell r="F611">
            <v>8.4700000000000006</v>
          </cell>
        </row>
        <row r="612">
          <cell r="A612" t="str">
            <v>2 S 04 900 01</v>
          </cell>
          <cell r="B612" t="str">
            <v>Sarjeta triangular de concreto - STC 01</v>
          </cell>
          <cell r="E612" t="str">
            <v>m</v>
          </cell>
          <cell r="F612">
            <v>37.07</v>
          </cell>
        </row>
        <row r="613">
          <cell r="A613" t="str">
            <v>2 S 04 900 02</v>
          </cell>
          <cell r="B613" t="str">
            <v>Sarjeta triangular de concreto - STC 02</v>
          </cell>
          <cell r="E613" t="str">
            <v>m</v>
          </cell>
          <cell r="F613">
            <v>25.03</v>
          </cell>
        </row>
        <row r="614">
          <cell r="A614" t="str">
            <v>2 S 04 900 03</v>
          </cell>
          <cell r="B614" t="str">
            <v>Sarjeta triangular de concreto - STC 03</v>
          </cell>
          <cell r="E614" t="str">
            <v>m</v>
          </cell>
          <cell r="F614">
            <v>21.69</v>
          </cell>
        </row>
        <row r="615">
          <cell r="A615" t="str">
            <v>2 S 04 900 04</v>
          </cell>
          <cell r="B615" t="str">
            <v>Sarjeta triangular de concreto - STC 04</v>
          </cell>
          <cell r="E615" t="str">
            <v>m</v>
          </cell>
          <cell r="F615">
            <v>17.600000000000001</v>
          </cell>
        </row>
        <row r="616">
          <cell r="A616" t="str">
            <v>2 S 04 900 05</v>
          </cell>
          <cell r="B616" t="str">
            <v>Sarjeta triangular de concreto - STC 05</v>
          </cell>
          <cell r="E616" t="str">
            <v>m</v>
          </cell>
          <cell r="F616">
            <v>30.24</v>
          </cell>
        </row>
        <row r="617">
          <cell r="A617" t="str">
            <v>2 S 04 900 06</v>
          </cell>
          <cell r="B617" t="str">
            <v>Sarjeta triangular de concreto - STC 06</v>
          </cell>
          <cell r="E617" t="str">
            <v>m</v>
          </cell>
          <cell r="F617">
            <v>20.420000000000002</v>
          </cell>
        </row>
        <row r="618">
          <cell r="A618" t="str">
            <v>2 S 04 900 07</v>
          </cell>
          <cell r="B618" t="str">
            <v>Sarjeta triangular de concreto - STC 07</v>
          </cell>
          <cell r="E618" t="str">
            <v>m</v>
          </cell>
          <cell r="F618">
            <v>17.61</v>
          </cell>
        </row>
        <row r="619">
          <cell r="A619" t="str">
            <v>2 S 04 900 08</v>
          </cell>
          <cell r="B619" t="str">
            <v>Sarjeta triangular de concreto - STC 08</v>
          </cell>
          <cell r="E619" t="str">
            <v>m</v>
          </cell>
          <cell r="F619">
            <v>14.71</v>
          </cell>
        </row>
        <row r="620">
          <cell r="A620" t="str">
            <v>2 S 04 900 21</v>
          </cell>
          <cell r="B620" t="str">
            <v>Sarjeta canteiro central concreto - SCC 01</v>
          </cell>
          <cell r="E620" t="str">
            <v>m</v>
          </cell>
          <cell r="F620">
            <v>21.45</v>
          </cell>
        </row>
        <row r="621">
          <cell r="A621" t="str">
            <v>2 S 04 900 22</v>
          </cell>
          <cell r="B621" t="str">
            <v>Sarjeta canteiro central concreto - SCC 02</v>
          </cell>
          <cell r="E621" t="str">
            <v>m</v>
          </cell>
          <cell r="F621">
            <v>29.69</v>
          </cell>
        </row>
        <row r="622">
          <cell r="A622" t="str">
            <v>2 S 04 900 31</v>
          </cell>
          <cell r="B622" t="str">
            <v>Sarjeta triangular de grama - STG 01</v>
          </cell>
          <cell r="E622" t="str">
            <v>m</v>
          </cell>
          <cell r="F622">
            <v>13.88</v>
          </cell>
        </row>
        <row r="623">
          <cell r="A623" t="str">
            <v>2 S 04 900 32</v>
          </cell>
          <cell r="B623" t="str">
            <v>Sarjeta triangular de grama - STG 02</v>
          </cell>
          <cell r="E623" t="str">
            <v>m</v>
          </cell>
          <cell r="F623">
            <v>11.5</v>
          </cell>
        </row>
        <row r="624">
          <cell r="A624" t="str">
            <v>2 S 04 900 33</v>
          </cell>
          <cell r="B624" t="str">
            <v>Sarjeta triangular de grama - STG 03</v>
          </cell>
          <cell r="E624" t="str">
            <v>m</v>
          </cell>
          <cell r="F624">
            <v>9.89</v>
          </cell>
        </row>
        <row r="625">
          <cell r="A625" t="str">
            <v>2 S 04 900 34</v>
          </cell>
          <cell r="B625" t="str">
            <v>Sarjeta triangular de grama - STG 04</v>
          </cell>
          <cell r="E625" t="str">
            <v>m</v>
          </cell>
          <cell r="F625">
            <v>7.59</v>
          </cell>
        </row>
        <row r="626">
          <cell r="A626" t="str">
            <v>2 S 04 900 41</v>
          </cell>
          <cell r="B626" t="str">
            <v>Sarjeta triangular não revestida - STT 01</v>
          </cell>
          <cell r="E626" t="str">
            <v>m</v>
          </cell>
          <cell r="F626">
            <v>7.66</v>
          </cell>
        </row>
        <row r="627">
          <cell r="A627" t="str">
            <v>2 S 04 900 42</v>
          </cell>
          <cell r="B627" t="str">
            <v>Sarjeta triangular não revestida - STT 02</v>
          </cell>
          <cell r="E627" t="str">
            <v>m</v>
          </cell>
          <cell r="F627">
            <v>6.4</v>
          </cell>
        </row>
        <row r="628">
          <cell r="A628" t="str">
            <v>2 S 04 900 43</v>
          </cell>
          <cell r="B628" t="str">
            <v>Sarjeta triangular não revestida - STT 03</v>
          </cell>
          <cell r="E628" t="str">
            <v>m</v>
          </cell>
          <cell r="F628">
            <v>5.44</v>
          </cell>
        </row>
        <row r="629">
          <cell r="A629" t="str">
            <v>2 S 04 900 44</v>
          </cell>
          <cell r="B629" t="str">
            <v>Sarjeta triangular não revestida - STT 04</v>
          </cell>
          <cell r="E629" t="str">
            <v>m</v>
          </cell>
          <cell r="F629">
            <v>3.99</v>
          </cell>
        </row>
        <row r="630">
          <cell r="A630" t="str">
            <v>2 S 04 901 01</v>
          </cell>
          <cell r="B630" t="str">
            <v>Sarjeta trapezoidal de concreto - SZC 01</v>
          </cell>
          <cell r="E630" t="str">
            <v>m</v>
          </cell>
          <cell r="F630">
            <v>29.78</v>
          </cell>
        </row>
        <row r="631">
          <cell r="A631" t="str">
            <v>2 S 04 901 02</v>
          </cell>
          <cell r="B631" t="str">
            <v>Sarjeta trapezoidal de concreto - SZC 02</v>
          </cell>
          <cell r="E631" t="str">
            <v>m</v>
          </cell>
          <cell r="F631">
            <v>18.239999999999998</v>
          </cell>
        </row>
        <row r="632">
          <cell r="A632" t="str">
            <v>2 S 04 901 21</v>
          </cell>
          <cell r="B632" t="str">
            <v>Sarjeta de canteiro central de concreto - SCC 03</v>
          </cell>
          <cell r="E632" t="str">
            <v>m</v>
          </cell>
          <cell r="F632">
            <v>23.88</v>
          </cell>
        </row>
        <row r="633">
          <cell r="A633" t="str">
            <v>2 S 04 901 22</v>
          </cell>
          <cell r="B633" t="str">
            <v>Sarjeta de canteiro central de cocnreto - SCC 04</v>
          </cell>
          <cell r="E633" t="str">
            <v>m</v>
          </cell>
          <cell r="F633">
            <v>43.71</v>
          </cell>
        </row>
        <row r="634">
          <cell r="A634" t="str">
            <v>2 S 04 901 31</v>
          </cell>
          <cell r="B634" t="str">
            <v>Sarjeta trapezoidal de grama - SZG 01</v>
          </cell>
          <cell r="E634" t="str">
            <v>m</v>
          </cell>
          <cell r="F634">
            <v>12.46</v>
          </cell>
        </row>
        <row r="635">
          <cell r="A635" t="str">
            <v>2 S 04 901 32</v>
          </cell>
          <cell r="B635" t="str">
            <v>Sarjeta trapezoidal de grama - SZG 02</v>
          </cell>
          <cell r="E635" t="str">
            <v>m</v>
          </cell>
          <cell r="F635">
            <v>8.0299999999999994</v>
          </cell>
        </row>
        <row r="636">
          <cell r="A636" t="str">
            <v>2 S 04 901 41</v>
          </cell>
          <cell r="B636" t="str">
            <v>Sarjeta trapezoidal não revestida - SZT 01</v>
          </cell>
          <cell r="E636" t="str">
            <v>m</v>
          </cell>
          <cell r="F636">
            <v>7.55</v>
          </cell>
        </row>
        <row r="637">
          <cell r="A637" t="str">
            <v>2 S 04 901 42</v>
          </cell>
          <cell r="B637" t="str">
            <v>Sarjeta trapezoidal não revestida - SZT 02</v>
          </cell>
          <cell r="E637" t="str">
            <v>m</v>
          </cell>
          <cell r="F637">
            <v>4.66</v>
          </cell>
        </row>
        <row r="638">
          <cell r="A638" t="str">
            <v>2 S 04 910 01</v>
          </cell>
          <cell r="B638" t="str">
            <v>Meio fio de concreto - MFC 01</v>
          </cell>
          <cell r="E638" t="str">
            <v>m</v>
          </cell>
          <cell r="F638">
            <v>38.630000000000003</v>
          </cell>
        </row>
        <row r="639">
          <cell r="A639" t="str">
            <v>2 S 04 910 02</v>
          </cell>
          <cell r="B639" t="str">
            <v>Meio fio de concreto - MFC 02</v>
          </cell>
          <cell r="E639" t="str">
            <v>m</v>
          </cell>
          <cell r="F639">
            <v>30.75</v>
          </cell>
        </row>
        <row r="640">
          <cell r="A640" t="str">
            <v>2 S 04 910 03</v>
          </cell>
          <cell r="B640" t="str">
            <v>Meio fio de concreto - MFC 03</v>
          </cell>
          <cell r="E640" t="str">
            <v>m</v>
          </cell>
          <cell r="F640">
            <v>18.04</v>
          </cell>
        </row>
        <row r="641">
          <cell r="A641" t="str">
            <v>2 S 04 910 04</v>
          </cell>
          <cell r="B641" t="str">
            <v>Meio fio de concreto - MFC 04</v>
          </cell>
          <cell r="E641" t="str">
            <v>m</v>
          </cell>
          <cell r="F641">
            <v>12.69</v>
          </cell>
        </row>
        <row r="642">
          <cell r="A642" t="str">
            <v>2 S 04 910 05</v>
          </cell>
          <cell r="B642" t="str">
            <v>Meio fio de concreto - MFC 05</v>
          </cell>
          <cell r="E642" t="str">
            <v>m</v>
          </cell>
          <cell r="F642">
            <v>17.72</v>
          </cell>
        </row>
        <row r="643">
          <cell r="A643" t="str">
            <v>2 S 04 910 06</v>
          </cell>
          <cell r="B643" t="str">
            <v>Meio fio de concreto - MFC 06</v>
          </cell>
          <cell r="E643" t="str">
            <v>m</v>
          </cell>
          <cell r="F643">
            <v>11.07</v>
          </cell>
        </row>
        <row r="644">
          <cell r="A644" t="str">
            <v>2 S 04 910 07</v>
          </cell>
          <cell r="B644" t="str">
            <v>Meio fio de concreto - MFC 07</v>
          </cell>
          <cell r="E644" t="str">
            <v>m</v>
          </cell>
          <cell r="F644">
            <v>17.420000000000002</v>
          </cell>
        </row>
        <row r="645">
          <cell r="A645" t="str">
            <v>2 S 04 910 08</v>
          </cell>
          <cell r="B645" t="str">
            <v>Meio fio de concreto - MFC 08</v>
          </cell>
          <cell r="E645" t="str">
            <v>m</v>
          </cell>
          <cell r="F645">
            <v>29.27</v>
          </cell>
        </row>
        <row r="646">
          <cell r="A646" t="str">
            <v>2 S 04 930 01</v>
          </cell>
          <cell r="B646" t="str">
            <v>Caixa coletora de sarjeta - CCS 01</v>
          </cell>
          <cell r="E646" t="str">
            <v>und</v>
          </cell>
          <cell r="F646">
            <v>909.9</v>
          </cell>
        </row>
        <row r="647">
          <cell r="A647" t="str">
            <v>2 S 04 930 02</v>
          </cell>
          <cell r="B647" t="str">
            <v>Caixa coletora de sarjeta - CCS 02</v>
          </cell>
          <cell r="E647" t="str">
            <v>und</v>
          </cell>
          <cell r="F647">
            <v>886.15</v>
          </cell>
        </row>
        <row r="648">
          <cell r="A648" t="str">
            <v>2 S 04 930 03</v>
          </cell>
          <cell r="B648" t="str">
            <v>Caixa coletora de sarjeta - CCS 03</v>
          </cell>
          <cell r="E648" t="str">
            <v>und</v>
          </cell>
          <cell r="F648">
            <v>862.39</v>
          </cell>
        </row>
        <row r="649">
          <cell r="A649" t="str">
            <v>2 S 04 930 04</v>
          </cell>
          <cell r="B649" t="str">
            <v>Caixa coletora de sarjeta - CCS 04</v>
          </cell>
          <cell r="E649" t="str">
            <v>und</v>
          </cell>
          <cell r="F649">
            <v>837.56</v>
          </cell>
        </row>
        <row r="650">
          <cell r="A650" t="str">
            <v>2 S 04 930 05</v>
          </cell>
          <cell r="B650" t="str">
            <v>Caixa coletora de sarjeta - CCS 05</v>
          </cell>
          <cell r="E650" t="str">
            <v>und</v>
          </cell>
          <cell r="F650">
            <v>1143.0899999999999</v>
          </cell>
        </row>
        <row r="651">
          <cell r="A651" t="str">
            <v>2 S 04 930 06</v>
          </cell>
          <cell r="B651" t="str">
            <v>Caixa coletora de sarjeta - CCS 06</v>
          </cell>
          <cell r="E651" t="str">
            <v>und</v>
          </cell>
          <cell r="F651">
            <v>1118.26</v>
          </cell>
        </row>
        <row r="652">
          <cell r="A652" t="str">
            <v>2 S 04 930 07</v>
          </cell>
          <cell r="B652" t="str">
            <v>Caixa coletora de sarjeta - CCS 07</v>
          </cell>
          <cell r="E652" t="str">
            <v>und</v>
          </cell>
          <cell r="F652">
            <v>1093.43</v>
          </cell>
        </row>
        <row r="653">
          <cell r="A653" t="str">
            <v>2 S 04 930 08</v>
          </cell>
          <cell r="B653" t="str">
            <v>Caixa coletora de sarjeta - CCS 08</v>
          </cell>
          <cell r="E653" t="str">
            <v>und</v>
          </cell>
          <cell r="F653">
            <v>1069.67</v>
          </cell>
        </row>
        <row r="654">
          <cell r="A654" t="str">
            <v>2 S 04 930 09</v>
          </cell>
          <cell r="B654" t="str">
            <v>Caixa coletora de sarjeta - CCS 09</v>
          </cell>
          <cell r="E654" t="str">
            <v>und</v>
          </cell>
          <cell r="F654">
            <v>1375.21</v>
          </cell>
        </row>
        <row r="655">
          <cell r="A655" t="str">
            <v>2 S 04 930 10</v>
          </cell>
          <cell r="B655" t="str">
            <v>Caixa coletora de sarjeta - CCS 10</v>
          </cell>
          <cell r="E655" t="str">
            <v>und</v>
          </cell>
          <cell r="F655">
            <v>1350.38</v>
          </cell>
        </row>
        <row r="656">
          <cell r="A656" t="str">
            <v>2 S 04 930 11</v>
          </cell>
          <cell r="B656" t="str">
            <v>Caixa coletora de sarjeta - CCS 11</v>
          </cell>
          <cell r="E656" t="str">
            <v>und</v>
          </cell>
          <cell r="F656">
            <v>1325.54</v>
          </cell>
        </row>
        <row r="657">
          <cell r="A657" t="str">
            <v>2 S 04 930 12</v>
          </cell>
          <cell r="B657" t="str">
            <v>Caixa coletora de sarjeta - CCS 12</v>
          </cell>
          <cell r="E657" t="str">
            <v>und</v>
          </cell>
          <cell r="F657">
            <v>1300.71</v>
          </cell>
        </row>
        <row r="658">
          <cell r="A658" t="str">
            <v>2 S 04 930 13</v>
          </cell>
          <cell r="B658" t="str">
            <v>Caixa coletora de sarjeta - CCS 13</v>
          </cell>
          <cell r="E658" t="str">
            <v>und</v>
          </cell>
          <cell r="F658">
            <v>1601.92</v>
          </cell>
        </row>
        <row r="659">
          <cell r="A659" t="str">
            <v>2 S 04 930 14</v>
          </cell>
          <cell r="B659" t="str">
            <v>Caixa coletora de sarjeta - CCS14</v>
          </cell>
          <cell r="E659" t="str">
            <v>und</v>
          </cell>
          <cell r="F659">
            <v>1577.09</v>
          </cell>
        </row>
        <row r="660">
          <cell r="A660" t="str">
            <v>2 S 04 930 15</v>
          </cell>
          <cell r="B660" t="str">
            <v>Caixa coletora de sarjeta - CCS 15</v>
          </cell>
          <cell r="E660" t="str">
            <v>und</v>
          </cell>
          <cell r="F660">
            <v>1552.25</v>
          </cell>
        </row>
        <row r="661">
          <cell r="A661" t="str">
            <v>2 S 04 930 16</v>
          </cell>
          <cell r="B661" t="str">
            <v>Caixa coletora de sarjeta - CCS 16</v>
          </cell>
          <cell r="E661" t="str">
            <v>und</v>
          </cell>
          <cell r="F661">
            <v>1527.42</v>
          </cell>
        </row>
        <row r="662">
          <cell r="A662" t="str">
            <v>2 S 04 930 17</v>
          </cell>
          <cell r="B662" t="str">
            <v>Caixa coletora de sarjeta - CCS 17</v>
          </cell>
          <cell r="E662" t="str">
            <v>und</v>
          </cell>
          <cell r="F662">
            <v>1834.04</v>
          </cell>
        </row>
        <row r="663">
          <cell r="A663" t="str">
            <v>2 S 04 930 18</v>
          </cell>
          <cell r="B663" t="str">
            <v>Caixa coletora de sarjeta - CCS 18</v>
          </cell>
          <cell r="E663" t="str">
            <v>und</v>
          </cell>
          <cell r="F663">
            <v>1809.2</v>
          </cell>
        </row>
        <row r="664">
          <cell r="A664" t="str">
            <v>2 S 04 930 19</v>
          </cell>
          <cell r="B664" t="str">
            <v>Caixa coletora de sarjeta - CCS 19</v>
          </cell>
          <cell r="E664" t="str">
            <v>und</v>
          </cell>
          <cell r="F664">
            <v>1784.37</v>
          </cell>
        </row>
        <row r="665">
          <cell r="A665" t="str">
            <v>2 S 04 930 20</v>
          </cell>
          <cell r="B665" t="str">
            <v>Caixa coletora de sarjeta - CCS 20</v>
          </cell>
          <cell r="E665" t="str">
            <v>und</v>
          </cell>
          <cell r="F665">
            <v>1759.53</v>
          </cell>
        </row>
        <row r="666">
          <cell r="A666" t="str">
            <v>2 S 04 931 01</v>
          </cell>
          <cell r="B666" t="str">
            <v>Caixa coletora de talvegue - CCT 01</v>
          </cell>
          <cell r="E666" t="str">
            <v>und</v>
          </cell>
          <cell r="F666">
            <v>926.31</v>
          </cell>
        </row>
        <row r="667">
          <cell r="A667" t="str">
            <v>2 S 04 931 02</v>
          </cell>
          <cell r="B667" t="str">
            <v>Caixa coletora de talvegue - CCT 02</v>
          </cell>
          <cell r="E667" t="str">
            <v>und</v>
          </cell>
          <cell r="F667">
            <v>901.48</v>
          </cell>
        </row>
        <row r="668">
          <cell r="A668" t="str">
            <v>2 S 04 931 03</v>
          </cell>
          <cell r="B668" t="str">
            <v>Caixa coletora de talvegue - CCT 03</v>
          </cell>
          <cell r="E668" t="str">
            <v>und</v>
          </cell>
          <cell r="F668">
            <v>879.02</v>
          </cell>
        </row>
        <row r="669">
          <cell r="A669" t="str">
            <v>2 S 04 931 04</v>
          </cell>
          <cell r="B669" t="str">
            <v>Caixa coletora de talvegue - CCT 04</v>
          </cell>
          <cell r="E669" t="str">
            <v>und</v>
          </cell>
          <cell r="F669">
            <v>851.81</v>
          </cell>
        </row>
        <row r="670">
          <cell r="A670" t="str">
            <v>2 S 04 931 05</v>
          </cell>
          <cell r="B670" t="str">
            <v>Caixa coletora de talvegue - CCT 05</v>
          </cell>
          <cell r="E670" t="str">
            <v>und</v>
          </cell>
          <cell r="F670">
            <v>1157.3499999999999</v>
          </cell>
        </row>
        <row r="671">
          <cell r="A671" t="str">
            <v>2 S 04 931 06</v>
          </cell>
          <cell r="B671" t="str">
            <v>Caixa coletora de talvegue - CCT 06</v>
          </cell>
          <cell r="E671" t="str">
            <v>und</v>
          </cell>
          <cell r="F671">
            <v>1133.5899999999999</v>
          </cell>
        </row>
        <row r="672">
          <cell r="A672" t="str">
            <v>2 S 04 931 07</v>
          </cell>
          <cell r="B672" t="str">
            <v>Caixa coletora de talvegue - CCT 07</v>
          </cell>
          <cell r="E672" t="str">
            <v>und</v>
          </cell>
          <cell r="F672">
            <v>1111.1400000000001</v>
          </cell>
        </row>
        <row r="673">
          <cell r="A673" t="str">
            <v>2 S 04 931 08</v>
          </cell>
          <cell r="B673" t="str">
            <v>Caixa coletora de talvegue - CCT 08</v>
          </cell>
          <cell r="E673" t="str">
            <v>und</v>
          </cell>
          <cell r="F673">
            <v>1182.18</v>
          </cell>
        </row>
        <row r="674">
          <cell r="A674" t="str">
            <v>2 S 04 931 09</v>
          </cell>
          <cell r="B674" t="str">
            <v>Caixa coletora de talvegue - CCT 09</v>
          </cell>
          <cell r="E674" t="str">
            <v>und</v>
          </cell>
          <cell r="F674">
            <v>1389.46</v>
          </cell>
        </row>
        <row r="675">
          <cell r="A675" t="str">
            <v>2 S 04 931 10</v>
          </cell>
          <cell r="B675" t="str">
            <v>Caixa coletora de talvegue - CCT 10</v>
          </cell>
          <cell r="E675" t="str">
            <v>und</v>
          </cell>
          <cell r="F675">
            <v>1365.71</v>
          </cell>
        </row>
        <row r="676">
          <cell r="A676" t="str">
            <v>2 S 04 931 11</v>
          </cell>
          <cell r="B676" t="str">
            <v>Caixa coletora de talvegue - CCT 11</v>
          </cell>
          <cell r="E676" t="str">
            <v>und</v>
          </cell>
          <cell r="F676">
            <v>1343.25</v>
          </cell>
        </row>
        <row r="677">
          <cell r="A677" t="str">
            <v>2 S 04 931 12</v>
          </cell>
          <cell r="B677" t="str">
            <v>Caixa coletora de talvegue - CCT 12</v>
          </cell>
          <cell r="E677" t="str">
            <v>und</v>
          </cell>
          <cell r="F677">
            <v>1316.04</v>
          </cell>
        </row>
        <row r="678">
          <cell r="A678" t="str">
            <v>2 S 04 931 13</v>
          </cell>
          <cell r="B678" t="str">
            <v>Caixa coletora de talvegue - CCT 13</v>
          </cell>
          <cell r="E678" t="str">
            <v>und</v>
          </cell>
          <cell r="F678">
            <v>1616.17</v>
          </cell>
        </row>
        <row r="679">
          <cell r="A679" t="str">
            <v>2 S 04 931 14</v>
          </cell>
          <cell r="B679" t="str">
            <v>Caixa coletora de talvegue - CCT 14</v>
          </cell>
          <cell r="E679" t="str">
            <v>und</v>
          </cell>
          <cell r="F679">
            <v>1591.34</v>
          </cell>
        </row>
        <row r="680">
          <cell r="A680" t="str">
            <v>2 S 04 931 15</v>
          </cell>
          <cell r="B680" t="str">
            <v>Caixa coletora de talvegue - CCT 15</v>
          </cell>
          <cell r="E680" t="str">
            <v>und</v>
          </cell>
          <cell r="F680">
            <v>1569.96</v>
          </cell>
        </row>
        <row r="681">
          <cell r="A681" t="str">
            <v>2 S 04 931 16</v>
          </cell>
          <cell r="B681" t="str">
            <v>Caixa coletora de talvegue - CCT 16</v>
          </cell>
          <cell r="E681" t="str">
            <v>und</v>
          </cell>
          <cell r="F681">
            <v>1542.75</v>
          </cell>
        </row>
        <row r="682">
          <cell r="A682" t="str">
            <v>2 S 04 931 17</v>
          </cell>
          <cell r="B682" t="str">
            <v>Caixa coletora de talvegue - CCT 17</v>
          </cell>
          <cell r="E682" t="str">
            <v>und</v>
          </cell>
          <cell r="F682">
            <v>1848.29</v>
          </cell>
        </row>
        <row r="683">
          <cell r="A683" t="str">
            <v>2 S 04 931 18</v>
          </cell>
          <cell r="B683" t="str">
            <v>Caixa coletora de talvegue - CCT 18</v>
          </cell>
          <cell r="E683" t="str">
            <v>und</v>
          </cell>
          <cell r="F683">
            <v>1823.45</v>
          </cell>
        </row>
        <row r="684">
          <cell r="A684" t="str">
            <v>2 S 04 931 19</v>
          </cell>
          <cell r="B684" t="str">
            <v>Caixa coletora de talvegue - CCT 19</v>
          </cell>
          <cell r="E684" t="str">
            <v>und</v>
          </cell>
          <cell r="F684">
            <v>1802.08</v>
          </cell>
        </row>
        <row r="685">
          <cell r="A685" t="str">
            <v>2 S 04 931 20</v>
          </cell>
          <cell r="B685" t="str">
            <v>Caixa coletora de talvegue - CCT 20</v>
          </cell>
          <cell r="E685" t="str">
            <v>und</v>
          </cell>
          <cell r="F685">
            <v>1774.87</v>
          </cell>
        </row>
        <row r="686">
          <cell r="A686" t="str">
            <v>2 S 04 940 01</v>
          </cell>
          <cell r="B686" t="str">
            <v>Descida d'água tipo rap. - calha concr. - DAR 01</v>
          </cell>
          <cell r="E686" t="str">
            <v>m</v>
          </cell>
          <cell r="F686">
            <v>98.8</v>
          </cell>
        </row>
        <row r="687">
          <cell r="A687" t="str">
            <v>2 S 04 940 02</v>
          </cell>
          <cell r="B687" t="str">
            <v>Descida d'água tipo rap. - canal retang.- DAR 02</v>
          </cell>
          <cell r="E687" t="str">
            <v>m</v>
          </cell>
          <cell r="F687">
            <v>50.34</v>
          </cell>
        </row>
        <row r="688">
          <cell r="A688" t="str">
            <v>2 S 04 940 03</v>
          </cell>
          <cell r="B688" t="str">
            <v>Descida d'água tipo rap. - canal retang.- DAR 03</v>
          </cell>
          <cell r="E688" t="str">
            <v>m</v>
          </cell>
          <cell r="F688">
            <v>73.92</v>
          </cell>
        </row>
        <row r="689">
          <cell r="A689" t="str">
            <v>2 S 04 940 04</v>
          </cell>
          <cell r="B689" t="str">
            <v>Descida d'água tipo rap. - calha metálica - DAR</v>
          </cell>
          <cell r="E689" t="str">
            <v>m</v>
          </cell>
          <cell r="F689">
            <v>131.97999999999999</v>
          </cell>
        </row>
        <row r="690">
          <cell r="A690" t="str">
            <v>2 S 04 941 01</v>
          </cell>
          <cell r="B690" t="str">
            <v>Descida d'água aterros em degraus - DAD 01</v>
          </cell>
          <cell r="E690" t="str">
            <v>m</v>
          </cell>
          <cell r="F690">
            <v>67.7</v>
          </cell>
        </row>
        <row r="691">
          <cell r="A691" t="str">
            <v>2 S 04 941 02</v>
          </cell>
          <cell r="B691" t="str">
            <v>Descida d'água aterros em degraus - arm - DAD</v>
          </cell>
          <cell r="E691" t="str">
            <v>m</v>
          </cell>
          <cell r="F691">
            <v>97.2</v>
          </cell>
        </row>
        <row r="692">
          <cell r="A692" t="str">
            <v>2 S 04 941 03</v>
          </cell>
          <cell r="B692" t="str">
            <v>Descida d'água aterros em degraus - DAD 03</v>
          </cell>
          <cell r="E692" t="str">
            <v>m</v>
          </cell>
          <cell r="F692">
            <v>177.28</v>
          </cell>
        </row>
        <row r="693">
          <cell r="A693" t="str">
            <v>2 S 04 941 04</v>
          </cell>
          <cell r="B693" t="str">
            <v>Descida d'água aterros em degraus - arm - DAD</v>
          </cell>
          <cell r="E693" t="str">
            <v>m</v>
          </cell>
          <cell r="F693">
            <v>226.16</v>
          </cell>
        </row>
        <row r="694">
          <cell r="A694" t="str">
            <v>2 S 04 941 05</v>
          </cell>
          <cell r="B694" t="str">
            <v>Descida d'água aterros em degraus - DAD 05</v>
          </cell>
          <cell r="E694" t="str">
            <v>m</v>
          </cell>
          <cell r="F694">
            <v>214.38</v>
          </cell>
        </row>
        <row r="695">
          <cell r="A695" t="str">
            <v>2 S 04 941 06</v>
          </cell>
          <cell r="B695" t="str">
            <v>Descida d'água aterros em degraus - arm - DAD</v>
          </cell>
          <cell r="E695" t="str">
            <v>m</v>
          </cell>
          <cell r="F695">
            <v>301.01</v>
          </cell>
        </row>
        <row r="696">
          <cell r="A696" t="str">
            <v>2 S 04 941 07</v>
          </cell>
          <cell r="B696" t="str">
            <v>Descida d'água aterros em degraus - DAD 07</v>
          </cell>
          <cell r="E696" t="str">
            <v>m</v>
          </cell>
          <cell r="F696">
            <v>252.6</v>
          </cell>
        </row>
        <row r="697">
          <cell r="A697" t="str">
            <v>2 S 04 941 08</v>
          </cell>
          <cell r="B697" t="str">
            <v>Descida d'água aterros em degraus - arm - DAD</v>
          </cell>
          <cell r="E697" t="str">
            <v>m</v>
          </cell>
          <cell r="F697">
            <v>349.95</v>
          </cell>
        </row>
        <row r="698">
          <cell r="A698" t="str">
            <v>2 S 04 941 09</v>
          </cell>
          <cell r="B698" t="str">
            <v>Descida d'água aterros em degraus - DAD 09</v>
          </cell>
          <cell r="E698" t="str">
            <v>m</v>
          </cell>
          <cell r="F698">
            <v>288.38</v>
          </cell>
        </row>
        <row r="699">
          <cell r="A699" t="str">
            <v>2 S 04 941 10</v>
          </cell>
          <cell r="B699" t="str">
            <v>Descida d'água aterros em degraus - arm - DAD</v>
          </cell>
          <cell r="E699" t="str">
            <v>m</v>
          </cell>
          <cell r="F699">
            <v>398.76</v>
          </cell>
        </row>
        <row r="700">
          <cell r="A700" t="str">
            <v>2 S 04 941 11</v>
          </cell>
          <cell r="B700" t="str">
            <v>Descida d'água aterros em degraus - DAD 11</v>
          </cell>
          <cell r="E700" t="str">
            <v>m</v>
          </cell>
          <cell r="F700">
            <v>379.25</v>
          </cell>
        </row>
        <row r="701">
          <cell r="A701" t="str">
            <v>2 S 04 941 12</v>
          </cell>
          <cell r="B701" t="str">
            <v>Descida d'água aterros em degraus - arm - dad 12</v>
          </cell>
          <cell r="E701" t="str">
            <v>m</v>
          </cell>
          <cell r="F701">
            <v>521.38</v>
          </cell>
        </row>
        <row r="702">
          <cell r="A702" t="str">
            <v>2 S 04 941 13</v>
          </cell>
          <cell r="B702" t="str">
            <v>Descida d'água aterros em degraus - DAD 13</v>
          </cell>
          <cell r="E702" t="str">
            <v>m</v>
          </cell>
          <cell r="F702">
            <v>356.33</v>
          </cell>
        </row>
        <row r="703">
          <cell r="A703" t="str">
            <v>2 S 04 941 14</v>
          </cell>
          <cell r="B703" t="str">
            <v>Descida d'água aterros em degraus - arm - DAD 14</v>
          </cell>
          <cell r="E703" t="str">
            <v>m</v>
          </cell>
          <cell r="F703">
            <v>489.91</v>
          </cell>
        </row>
        <row r="704">
          <cell r="A704" t="str">
            <v>2 S 04 941 15</v>
          </cell>
          <cell r="B704" t="str">
            <v>Descida d'água aterros em degraus - DAD 15</v>
          </cell>
          <cell r="E704" t="str">
            <v>m</v>
          </cell>
          <cell r="F704">
            <v>407.72</v>
          </cell>
        </row>
        <row r="705">
          <cell r="A705" t="str">
            <v>2 S 04 941 16</v>
          </cell>
          <cell r="B705" t="str">
            <v>Descida d'água aterros em degraus - arm - DAD 16</v>
          </cell>
          <cell r="E705" t="str">
            <v>m</v>
          </cell>
          <cell r="F705">
            <v>559.28</v>
          </cell>
        </row>
        <row r="706">
          <cell r="A706" t="str">
            <v>2 S 04 941 17</v>
          </cell>
          <cell r="B706" t="str">
            <v>Descida d'água aterros em degraus - DAD 17</v>
          </cell>
          <cell r="E706" t="str">
            <v>m</v>
          </cell>
          <cell r="F706">
            <v>521.67999999999995</v>
          </cell>
        </row>
        <row r="707">
          <cell r="A707" t="str">
            <v>2 S 04 941 18</v>
          </cell>
          <cell r="B707" t="str">
            <v>Descida d'água aterros em degraus - arm - DAD 18</v>
          </cell>
          <cell r="E707" t="str">
            <v>m</v>
          </cell>
          <cell r="F707">
            <v>710.29</v>
          </cell>
        </row>
        <row r="708">
          <cell r="A708" t="str">
            <v>2 S 04 941 31</v>
          </cell>
          <cell r="B708" t="str">
            <v>Descida d'água cortes em degraus - DCD 01</v>
          </cell>
          <cell r="E708" t="str">
            <v>m</v>
          </cell>
          <cell r="F708">
            <v>68.489999999999995</v>
          </cell>
        </row>
        <row r="709">
          <cell r="A709" t="str">
            <v>2 S 04 941 32</v>
          </cell>
          <cell r="B709" t="str">
            <v>Descida d'água cortes em degraus - arm - DCD 02</v>
          </cell>
          <cell r="E709" t="str">
            <v>m</v>
          </cell>
          <cell r="F709">
            <v>98.09</v>
          </cell>
        </row>
        <row r="710">
          <cell r="A710" t="str">
            <v>2 S 04 941 33</v>
          </cell>
          <cell r="B710" t="str">
            <v>Descida d'água cortes em degraus - DCD 03</v>
          </cell>
          <cell r="E710" t="str">
            <v>m</v>
          </cell>
          <cell r="F710">
            <v>107.74</v>
          </cell>
        </row>
        <row r="711">
          <cell r="A711" t="str">
            <v>2 S 04 941 34</v>
          </cell>
          <cell r="B711" t="str">
            <v>Descida d'água cortes em degraus - arm - DCD 04</v>
          </cell>
          <cell r="E711" t="str">
            <v>m</v>
          </cell>
          <cell r="F711">
            <v>154.69</v>
          </cell>
        </row>
        <row r="712">
          <cell r="A712" t="str">
            <v>2 S 04 942 01</v>
          </cell>
          <cell r="B712" t="str">
            <v>Entrada d'água - EDA 01</v>
          </cell>
          <cell r="E712" t="str">
            <v>und</v>
          </cell>
          <cell r="F712">
            <v>28.55</v>
          </cell>
        </row>
        <row r="713">
          <cell r="A713" t="str">
            <v>2 S 04 942 02</v>
          </cell>
          <cell r="B713" t="str">
            <v>Entrada d'água - EDA 02</v>
          </cell>
          <cell r="E713" t="str">
            <v>und</v>
          </cell>
          <cell r="F713">
            <v>34.96</v>
          </cell>
        </row>
        <row r="714">
          <cell r="A714" t="str">
            <v>2 S 04 950 01</v>
          </cell>
          <cell r="B714" t="str">
            <v>Dissipador de energia - DES 01</v>
          </cell>
          <cell r="E714" t="str">
            <v>und</v>
          </cell>
          <cell r="F714">
            <v>124.94</v>
          </cell>
        </row>
        <row r="715">
          <cell r="A715" t="str">
            <v>2 S 04 950 02</v>
          </cell>
          <cell r="B715" t="str">
            <v>Dissipador de energia - DES 02</v>
          </cell>
          <cell r="E715" t="str">
            <v>und</v>
          </cell>
          <cell r="F715">
            <v>148.59</v>
          </cell>
        </row>
        <row r="716">
          <cell r="A716" t="str">
            <v>2 S 04 950 03</v>
          </cell>
          <cell r="B716" t="str">
            <v>Dissipador de energia - DES 03</v>
          </cell>
          <cell r="E716" t="str">
            <v>und</v>
          </cell>
          <cell r="F716">
            <v>177.12</v>
          </cell>
        </row>
        <row r="717">
          <cell r="A717" t="str">
            <v>2 S 04 950 04</v>
          </cell>
          <cell r="B717" t="str">
            <v>Dissipador de energia - DES04</v>
          </cell>
          <cell r="E717" t="str">
            <v>und</v>
          </cell>
          <cell r="F717">
            <v>216.44</v>
          </cell>
        </row>
        <row r="718">
          <cell r="A718" t="str">
            <v>2 S 04 950 21</v>
          </cell>
          <cell r="B718" t="str">
            <v>Dissipador de energia - DEB 01</v>
          </cell>
          <cell r="E718" t="str">
            <v>und</v>
          </cell>
          <cell r="F718">
            <v>152.07</v>
          </cell>
        </row>
        <row r="719">
          <cell r="A719" t="str">
            <v>2 S 04 950 22</v>
          </cell>
          <cell r="B719" t="str">
            <v>Dissipador de energia - DEB 02</v>
          </cell>
          <cell r="E719" t="str">
            <v>und</v>
          </cell>
          <cell r="F719">
            <v>498.54</v>
          </cell>
        </row>
        <row r="720">
          <cell r="A720" t="str">
            <v>2 S 04 950 23</v>
          </cell>
          <cell r="B720" t="str">
            <v>Dissipador de energia - DEB 03</v>
          </cell>
          <cell r="E720" t="str">
            <v>und</v>
          </cell>
          <cell r="F720">
            <v>798.34</v>
          </cell>
        </row>
        <row r="721">
          <cell r="A721" t="str">
            <v>2 S 04 950 24</v>
          </cell>
          <cell r="B721" t="str">
            <v>Dissipador de energia - DEB 04</v>
          </cell>
          <cell r="E721" t="str">
            <v>und</v>
          </cell>
          <cell r="F721">
            <v>1172.0999999999999</v>
          </cell>
        </row>
        <row r="722">
          <cell r="A722" t="str">
            <v>2 S 04 950 25</v>
          </cell>
          <cell r="B722" t="str">
            <v>Dissipador de energia - DEB 05</v>
          </cell>
          <cell r="E722" t="str">
            <v>und</v>
          </cell>
          <cell r="F722">
            <v>1590.25</v>
          </cell>
        </row>
        <row r="723">
          <cell r="A723" t="str">
            <v>2 S 04 950 26</v>
          </cell>
          <cell r="B723" t="str">
            <v>Dissipador de energia - DEB 06</v>
          </cell>
          <cell r="E723" t="str">
            <v>und</v>
          </cell>
          <cell r="F723">
            <v>2611.79</v>
          </cell>
        </row>
        <row r="724">
          <cell r="A724" t="str">
            <v>2 S 04 950 27</v>
          </cell>
          <cell r="B724" t="str">
            <v>Dissipador de energia - DEB 07</v>
          </cell>
          <cell r="E724" t="str">
            <v>und</v>
          </cell>
          <cell r="F724">
            <v>1660.19</v>
          </cell>
        </row>
        <row r="725">
          <cell r="A725" t="str">
            <v>2 S 04 950 28</v>
          </cell>
          <cell r="B725" t="str">
            <v>Dissipador de energia - DEB 08</v>
          </cell>
          <cell r="E725" t="str">
            <v>und</v>
          </cell>
          <cell r="F725">
            <v>2257.5500000000002</v>
          </cell>
        </row>
        <row r="726">
          <cell r="A726" t="str">
            <v>2 S 04 950 29</v>
          </cell>
          <cell r="B726" t="str">
            <v>Dissipador de energia - DEB 09</v>
          </cell>
          <cell r="E726" t="str">
            <v>und</v>
          </cell>
          <cell r="F726">
            <v>3589.18</v>
          </cell>
        </row>
        <row r="727">
          <cell r="A727" t="str">
            <v>2 S 04 950 30</v>
          </cell>
          <cell r="B727" t="str">
            <v>Dissipador de energia - DEB 10</v>
          </cell>
          <cell r="E727" t="str">
            <v>und</v>
          </cell>
          <cell r="F727">
            <v>2149.31</v>
          </cell>
        </row>
        <row r="728">
          <cell r="A728" t="str">
            <v>2 S 04 950 31</v>
          </cell>
          <cell r="B728" t="str">
            <v>Dissipador de energia - DEB 11</v>
          </cell>
          <cell r="E728" t="str">
            <v>und</v>
          </cell>
          <cell r="F728">
            <v>2924.69</v>
          </cell>
        </row>
        <row r="729">
          <cell r="A729" t="str">
            <v>2 S 04 950 32</v>
          </cell>
          <cell r="B729" t="str">
            <v>Dissipador de energia - DEB 12</v>
          </cell>
          <cell r="E729" t="str">
            <v>und</v>
          </cell>
          <cell r="F729">
            <v>4566.1099999999997</v>
          </cell>
        </row>
        <row r="730">
          <cell r="A730" t="str">
            <v>2 S 04 950 51</v>
          </cell>
          <cell r="B730" t="str">
            <v>Dissipador de energia - DED 01</v>
          </cell>
          <cell r="E730" t="str">
            <v>und</v>
          </cell>
          <cell r="F730">
            <v>169.25</v>
          </cell>
        </row>
        <row r="731">
          <cell r="A731" t="str">
            <v>2 S 04 960 01</v>
          </cell>
          <cell r="B731" t="str">
            <v>Boca de lobo simples grelha concr. - BLS 01</v>
          </cell>
          <cell r="E731" t="str">
            <v>und</v>
          </cell>
          <cell r="F731">
            <v>313.18</v>
          </cell>
        </row>
        <row r="732">
          <cell r="A732" t="str">
            <v>2 S 04 960 02</v>
          </cell>
          <cell r="B732" t="str">
            <v>Boca de lobo simples grelha concr. - BLS 02</v>
          </cell>
          <cell r="E732" t="str">
            <v>und</v>
          </cell>
          <cell r="F732">
            <v>389.8</v>
          </cell>
        </row>
        <row r="733">
          <cell r="A733" t="str">
            <v>2 S 04 960 03</v>
          </cell>
          <cell r="B733" t="str">
            <v>Boca de lobo simples grelha concr. - BLS 03</v>
          </cell>
          <cell r="E733" t="str">
            <v>und</v>
          </cell>
          <cell r="F733">
            <v>466.53</v>
          </cell>
        </row>
        <row r="734">
          <cell r="A734" t="str">
            <v>2 S 04 960 04</v>
          </cell>
          <cell r="B734" t="str">
            <v>Boca de lobo simples grelha concr. - BLS 04</v>
          </cell>
          <cell r="E734" t="str">
            <v>und</v>
          </cell>
          <cell r="F734">
            <v>529.41</v>
          </cell>
        </row>
        <row r="735">
          <cell r="A735" t="str">
            <v>2 S 04 960 05</v>
          </cell>
          <cell r="B735" t="str">
            <v>Boca de lobo simples grelha concr. - BLS 05</v>
          </cell>
          <cell r="E735" t="str">
            <v>und</v>
          </cell>
          <cell r="F735">
            <v>616.46</v>
          </cell>
        </row>
        <row r="736">
          <cell r="A736" t="str">
            <v>2 S 04 960 06</v>
          </cell>
          <cell r="B736" t="str">
            <v>Boca de lobo simples grelha concr. - BLS 06</v>
          </cell>
          <cell r="E736" t="str">
            <v>und</v>
          </cell>
          <cell r="F736">
            <v>693.08</v>
          </cell>
        </row>
        <row r="737">
          <cell r="A737" t="str">
            <v>2 S 04 960 07</v>
          </cell>
          <cell r="B737" t="str">
            <v>Boca de lobo simples grelha concr. - BLS 07</v>
          </cell>
          <cell r="E737" t="str">
            <v>und</v>
          </cell>
          <cell r="F737">
            <v>769.81</v>
          </cell>
        </row>
        <row r="738">
          <cell r="A738" t="str">
            <v>2 S 04 961 01</v>
          </cell>
          <cell r="B738" t="str">
            <v>Boca de lobo dupla com grelha de concreto - BLD 01</v>
          </cell>
          <cell r="E738" t="str">
            <v>und</v>
          </cell>
          <cell r="F738">
            <v>603.79999999999995</v>
          </cell>
        </row>
        <row r="739">
          <cell r="A739" t="str">
            <v>2 S 04 961 02</v>
          </cell>
          <cell r="B739" t="str">
            <v>Boca de lobo dupla com grelha de concreto - BLD 02</v>
          </cell>
          <cell r="E739" t="str">
            <v>und</v>
          </cell>
          <cell r="F739">
            <v>729.55</v>
          </cell>
        </row>
        <row r="740">
          <cell r="A740" t="str">
            <v>2 S 04 961 03</v>
          </cell>
          <cell r="B740" t="str">
            <v>Boca de lobo dupla com grelha de concreto - BLD 03</v>
          </cell>
          <cell r="E740" t="str">
            <v>und</v>
          </cell>
          <cell r="F740">
            <v>858.72</v>
          </cell>
        </row>
        <row r="741">
          <cell r="A741" t="str">
            <v>2 S 04 961 04</v>
          </cell>
          <cell r="B741" t="str">
            <v>Boca de lobo dupla com grelha de concreto - BLD 04</v>
          </cell>
          <cell r="E741" t="str">
            <v>und</v>
          </cell>
          <cell r="F741">
            <v>984.47</v>
          </cell>
        </row>
        <row r="742">
          <cell r="A742" t="str">
            <v>2 S 04 961 05</v>
          </cell>
          <cell r="B742" t="str">
            <v>Boca de lobo dupla com grelha de concreto - BLD 05</v>
          </cell>
          <cell r="E742" t="str">
            <v>und</v>
          </cell>
          <cell r="F742">
            <v>1110.22</v>
          </cell>
        </row>
        <row r="743">
          <cell r="A743" t="str">
            <v>2 S 04 961 06</v>
          </cell>
          <cell r="B743" t="str">
            <v>Boca de lobo dupla com grelha de concreto - BLD 06</v>
          </cell>
          <cell r="E743" t="str">
            <v>und</v>
          </cell>
          <cell r="F743">
            <v>1239.4000000000001</v>
          </cell>
        </row>
        <row r="744">
          <cell r="A744" t="str">
            <v>2 S 04 961 07</v>
          </cell>
          <cell r="B744" t="str">
            <v>Boca de lobo dupla com grelha de concreto - BLD 07</v>
          </cell>
          <cell r="E744" t="str">
            <v>und</v>
          </cell>
          <cell r="F744">
            <v>1365.15</v>
          </cell>
        </row>
        <row r="745">
          <cell r="A745" t="str">
            <v>2 S 04 962 01</v>
          </cell>
          <cell r="B745" t="str">
            <v>Caixa de ligação e passagem - CLP 01</v>
          </cell>
          <cell r="E745" t="str">
            <v>und</v>
          </cell>
          <cell r="F745">
            <v>610.66</v>
          </cell>
        </row>
        <row r="746">
          <cell r="A746" t="str">
            <v>2 S 04 962 02</v>
          </cell>
          <cell r="B746" t="str">
            <v>Caixa de ligação e passagem - CLP 02</v>
          </cell>
          <cell r="E746" t="str">
            <v>und</v>
          </cell>
          <cell r="F746">
            <v>591.71</v>
          </cell>
        </row>
        <row r="747">
          <cell r="A747" t="str">
            <v>2 S 04 962 03</v>
          </cell>
          <cell r="B747" t="str">
            <v>Caixa de ligação e passagem - CLP 03</v>
          </cell>
          <cell r="E747" t="str">
            <v>und</v>
          </cell>
          <cell r="F747">
            <v>833.32</v>
          </cell>
        </row>
        <row r="748">
          <cell r="A748" t="str">
            <v>2 S 04 962 04</v>
          </cell>
          <cell r="B748" t="str">
            <v>Caixa de ligação e passagem - CLP 04</v>
          </cell>
          <cell r="E748" t="str">
            <v>und</v>
          </cell>
          <cell r="F748">
            <v>1060.18</v>
          </cell>
        </row>
        <row r="749">
          <cell r="A749" t="str">
            <v>2 S 04 962 05</v>
          </cell>
          <cell r="B749" t="str">
            <v>Caixa de ligação e passagem - CLP 05</v>
          </cell>
          <cell r="E749" t="str">
            <v>und</v>
          </cell>
          <cell r="F749">
            <v>1247.31</v>
          </cell>
        </row>
        <row r="750">
          <cell r="A750" t="str">
            <v>2 S 04 962 06</v>
          </cell>
          <cell r="B750" t="str">
            <v>Caixa de ligação e passagem - CLP 06</v>
          </cell>
          <cell r="E750" t="str">
            <v>und</v>
          </cell>
          <cell r="F750">
            <v>1554.04</v>
          </cell>
        </row>
        <row r="751">
          <cell r="A751" t="str">
            <v>2 S 04 962 07</v>
          </cell>
          <cell r="B751" t="str">
            <v>Caixa de ligação e passagem - CLP 07</v>
          </cell>
          <cell r="E751" t="str">
            <v>und</v>
          </cell>
          <cell r="F751">
            <v>726.46</v>
          </cell>
        </row>
        <row r="752">
          <cell r="A752" t="str">
            <v>2 S 04 962 08</v>
          </cell>
          <cell r="B752" t="str">
            <v>Caixa de ligação e passagem - CLP 08</v>
          </cell>
          <cell r="E752" t="str">
            <v>und</v>
          </cell>
          <cell r="F752">
            <v>704.35</v>
          </cell>
        </row>
        <row r="753">
          <cell r="A753" t="str">
            <v>2 S 04 962 09</v>
          </cell>
          <cell r="B753" t="str">
            <v>Caixa de ligação e passagem - CLP 09</v>
          </cell>
          <cell r="E753" t="str">
            <v>und</v>
          </cell>
          <cell r="F753">
            <v>971.12</v>
          </cell>
        </row>
        <row r="754">
          <cell r="A754" t="str">
            <v>2 S 04 962 10</v>
          </cell>
          <cell r="B754" t="str">
            <v>Caixa de ligação e passagem - CLP 10</v>
          </cell>
          <cell r="E754" t="str">
            <v>und</v>
          </cell>
          <cell r="F754">
            <v>1206.74</v>
          </cell>
        </row>
        <row r="755">
          <cell r="A755" t="str">
            <v>2 S 04 962 11</v>
          </cell>
          <cell r="B755" t="str">
            <v>Caixa de ligação e passagem - CLP 11</v>
          </cell>
          <cell r="E755" t="str">
            <v>und</v>
          </cell>
          <cell r="F755">
            <v>1405.78</v>
          </cell>
        </row>
        <row r="756">
          <cell r="A756" t="str">
            <v>2 S 04 962 12</v>
          </cell>
          <cell r="B756" t="str">
            <v>Caixa de ligação e passagem - CLP 12</v>
          </cell>
          <cell r="E756" t="str">
            <v>und</v>
          </cell>
          <cell r="F756">
            <v>1709.41</v>
          </cell>
        </row>
        <row r="757">
          <cell r="A757" t="str">
            <v>2 S 04 962 13</v>
          </cell>
          <cell r="B757" t="str">
            <v>Caixa de ligação e passagem - CLP 13</v>
          </cell>
          <cell r="E757" t="str">
            <v>und</v>
          </cell>
          <cell r="F757">
            <v>845.41</v>
          </cell>
        </row>
        <row r="758">
          <cell r="A758" t="str">
            <v>2 S 04 962 14</v>
          </cell>
          <cell r="B758" t="str">
            <v>Caixa de ligação e passagem - CLP 14</v>
          </cell>
          <cell r="E758" t="str">
            <v>und</v>
          </cell>
          <cell r="F758">
            <v>826.46</v>
          </cell>
        </row>
        <row r="759">
          <cell r="A759" t="str">
            <v>2 S 04 962 15</v>
          </cell>
          <cell r="B759" t="str">
            <v>Caixa de ligação e passagem - CLP 15</v>
          </cell>
          <cell r="E759" t="str">
            <v>und</v>
          </cell>
          <cell r="F759">
            <v>1118.3900000000001</v>
          </cell>
        </row>
        <row r="760">
          <cell r="A760" t="str">
            <v>2 S 04 962 16</v>
          </cell>
          <cell r="B760" t="str">
            <v>Caixa de ligação e passagem - CLP 16</v>
          </cell>
          <cell r="E760" t="str">
            <v>und</v>
          </cell>
          <cell r="F760">
            <v>1369.08</v>
          </cell>
        </row>
        <row r="761">
          <cell r="A761" t="str">
            <v>2 S 04 962 17</v>
          </cell>
          <cell r="B761" t="str">
            <v>Caixa de ligação e passagem - CLP 17</v>
          </cell>
          <cell r="E761" t="str">
            <v>und</v>
          </cell>
          <cell r="F761">
            <v>1576.88</v>
          </cell>
        </row>
        <row r="762">
          <cell r="A762" t="str">
            <v>2 S 04 962 18</v>
          </cell>
          <cell r="B762" t="str">
            <v>Caixa de ligação e passagem - CLP 18</v>
          </cell>
          <cell r="E762" t="str">
            <v>und</v>
          </cell>
          <cell r="F762">
            <v>1899.96</v>
          </cell>
        </row>
        <row r="763">
          <cell r="A763" t="str">
            <v>2 S 04 963 01</v>
          </cell>
          <cell r="B763" t="str">
            <v>Poço de visita - PVI 01</v>
          </cell>
          <cell r="E763" t="str">
            <v>und</v>
          </cell>
          <cell r="F763">
            <v>817.12</v>
          </cell>
        </row>
        <row r="764">
          <cell r="A764" t="str">
            <v>2 S 04 963 02</v>
          </cell>
          <cell r="B764" t="str">
            <v>Poço de visita - PVI 02</v>
          </cell>
          <cell r="E764" t="str">
            <v>und</v>
          </cell>
          <cell r="F764">
            <v>792.86</v>
          </cell>
        </row>
        <row r="765">
          <cell r="A765" t="str">
            <v>2 S 04 963 03</v>
          </cell>
          <cell r="B765" t="str">
            <v>Poço de visita - PVI 03</v>
          </cell>
          <cell r="E765" t="str">
            <v>und</v>
          </cell>
          <cell r="F765">
            <v>944.03</v>
          </cell>
        </row>
        <row r="766">
          <cell r="A766" t="str">
            <v>2 S 04 963 04</v>
          </cell>
          <cell r="B766" t="str">
            <v>Poço de visita - PVI 04</v>
          </cell>
          <cell r="E766" t="str">
            <v>und</v>
          </cell>
          <cell r="F766">
            <v>1133.06</v>
          </cell>
        </row>
        <row r="767">
          <cell r="A767" t="str">
            <v>2 S 04 963 05</v>
          </cell>
          <cell r="B767" t="str">
            <v>Poço de visita - PVI 05</v>
          </cell>
          <cell r="E767" t="str">
            <v>und</v>
          </cell>
          <cell r="F767">
            <v>1324.59</v>
          </cell>
        </row>
        <row r="768">
          <cell r="A768" t="str">
            <v>2 S 04 963 06</v>
          </cell>
          <cell r="B768" t="str">
            <v>Poço de visita - PVI 06</v>
          </cell>
          <cell r="E768" t="str">
            <v>und</v>
          </cell>
          <cell r="F768">
            <v>1625.81</v>
          </cell>
        </row>
        <row r="769">
          <cell r="A769" t="str">
            <v>2 S 04 963 07</v>
          </cell>
          <cell r="B769" t="str">
            <v>Poço de visita - PVI 07</v>
          </cell>
          <cell r="E769" t="str">
            <v>und</v>
          </cell>
          <cell r="F769">
            <v>940.74</v>
          </cell>
        </row>
        <row r="770">
          <cell r="A770" t="str">
            <v>2 S 04 963 08</v>
          </cell>
          <cell r="B770" t="str">
            <v>Poço de visita - PVI 08</v>
          </cell>
          <cell r="E770" t="str">
            <v>und</v>
          </cell>
          <cell r="F770">
            <v>921.79</v>
          </cell>
        </row>
        <row r="771">
          <cell r="A771" t="str">
            <v>2 S 04 963 09</v>
          </cell>
          <cell r="B771" t="str">
            <v>Poço de visita - PVI 09</v>
          </cell>
          <cell r="E771" t="str">
            <v>und</v>
          </cell>
          <cell r="F771">
            <v>1086.21</v>
          </cell>
        </row>
        <row r="772">
          <cell r="A772" t="str">
            <v>2 S 04 963 10</v>
          </cell>
          <cell r="B772" t="str">
            <v>Poço de visita - PVI 10</v>
          </cell>
          <cell r="E772" t="str">
            <v>und</v>
          </cell>
          <cell r="F772">
            <v>1258.0999999999999</v>
          </cell>
        </row>
        <row r="773">
          <cell r="A773" t="str">
            <v>2 S 04 963 11</v>
          </cell>
          <cell r="B773" t="str">
            <v>Poço de visita - PVI 11</v>
          </cell>
          <cell r="E773" t="str">
            <v>und</v>
          </cell>
          <cell r="F773">
            <v>1483.06</v>
          </cell>
        </row>
        <row r="774">
          <cell r="A774" t="str">
            <v>2 S 04 963 12</v>
          </cell>
          <cell r="B774" t="str">
            <v>Poço de visita - PVI 12</v>
          </cell>
          <cell r="E774" t="str">
            <v>und</v>
          </cell>
          <cell r="F774">
            <v>1800.58</v>
          </cell>
        </row>
        <row r="775">
          <cell r="A775" t="str">
            <v>2 S 04 963 13</v>
          </cell>
          <cell r="B775" t="str">
            <v>Poço de visita - PVI 13</v>
          </cell>
          <cell r="E775" t="str">
            <v>und</v>
          </cell>
          <cell r="F775">
            <v>1117.4100000000001</v>
          </cell>
        </row>
        <row r="776">
          <cell r="A776" t="str">
            <v>2 S 04 963 14</v>
          </cell>
          <cell r="B776" t="str">
            <v>Poço de visita - PVI 14</v>
          </cell>
          <cell r="E776" t="str">
            <v>und</v>
          </cell>
          <cell r="F776">
            <v>1060.2</v>
          </cell>
        </row>
        <row r="777">
          <cell r="A777" t="str">
            <v>2 S 04 963 15</v>
          </cell>
          <cell r="B777" t="str">
            <v>Poço de visita - PVI 15</v>
          </cell>
          <cell r="E777" t="str">
            <v>und</v>
          </cell>
          <cell r="F777">
            <v>1241.01</v>
          </cell>
        </row>
        <row r="778">
          <cell r="A778" t="str">
            <v>2 S 04 963 16</v>
          </cell>
          <cell r="B778" t="str">
            <v>Poço de visita - PVI 16</v>
          </cell>
          <cell r="E778" t="str">
            <v>und</v>
          </cell>
          <cell r="F778">
            <v>1445.11</v>
          </cell>
        </row>
        <row r="779">
          <cell r="A779" t="str">
            <v>2 S 04 963 17</v>
          </cell>
          <cell r="B779" t="str">
            <v>Poço de visita - PVI 17</v>
          </cell>
          <cell r="E779" t="str">
            <v>und</v>
          </cell>
          <cell r="F779">
            <v>1654.16</v>
          </cell>
        </row>
        <row r="780">
          <cell r="A780" t="str">
            <v>2 S 04 963 18</v>
          </cell>
          <cell r="B780" t="str">
            <v>Poço de visita - PVI 18</v>
          </cell>
          <cell r="E780" t="str">
            <v>und</v>
          </cell>
          <cell r="F780">
            <v>1987.98</v>
          </cell>
        </row>
        <row r="781">
          <cell r="A781" t="str">
            <v>2 S 04 963 31</v>
          </cell>
          <cell r="B781" t="str">
            <v>Chaminé dos poços de visita - CPV 01</v>
          </cell>
          <cell r="E781" t="str">
            <v>und</v>
          </cell>
          <cell r="F781">
            <v>562.11</v>
          </cell>
        </row>
        <row r="782">
          <cell r="A782" t="str">
            <v>2 S 04 963 32</v>
          </cell>
          <cell r="B782" t="str">
            <v>Chaminé dos poços de visita - CPV 02</v>
          </cell>
          <cell r="E782" t="str">
            <v>und</v>
          </cell>
          <cell r="F782">
            <v>645.38</v>
          </cell>
        </row>
        <row r="783">
          <cell r="A783" t="str">
            <v>2 S 04 963 33</v>
          </cell>
          <cell r="B783" t="str">
            <v>Chaminé dos poços de visita - CPV 03</v>
          </cell>
          <cell r="E783" t="str">
            <v>und</v>
          </cell>
          <cell r="F783">
            <v>724.79</v>
          </cell>
        </row>
        <row r="784">
          <cell r="A784" t="str">
            <v>2 S 04 963 34</v>
          </cell>
          <cell r="B784" t="str">
            <v>Chaminé dos poços de visita - CPV 04</v>
          </cell>
          <cell r="E784" t="str">
            <v>und</v>
          </cell>
          <cell r="F784">
            <v>808.65</v>
          </cell>
        </row>
        <row r="785">
          <cell r="A785" t="str">
            <v>2 S 04 963 35</v>
          </cell>
          <cell r="B785" t="str">
            <v>Chaminé dos poços de visita - CPV 05</v>
          </cell>
          <cell r="E785" t="str">
            <v>und</v>
          </cell>
          <cell r="F785">
            <v>888.46</v>
          </cell>
        </row>
        <row r="786">
          <cell r="A786" t="str">
            <v>2 S 04 963 36</v>
          </cell>
          <cell r="B786" t="str">
            <v>Chaminé dos poços de visita - CPV 06</v>
          </cell>
          <cell r="E786" t="str">
            <v>und</v>
          </cell>
          <cell r="F786">
            <v>971.33</v>
          </cell>
        </row>
        <row r="787">
          <cell r="A787" t="str">
            <v>2 S 04 963 37</v>
          </cell>
          <cell r="B787" t="str">
            <v>Chaminé dos poços de visita - CPV 07</v>
          </cell>
          <cell r="E787" t="str">
            <v>und</v>
          </cell>
          <cell r="F787">
            <v>1051.33</v>
          </cell>
        </row>
        <row r="788">
          <cell r="A788" t="str">
            <v>2 S 04 964 01</v>
          </cell>
          <cell r="B788" t="str">
            <v>Tubulação de drenagem urbana - D=0,40 m s/ berço</v>
          </cell>
          <cell r="E788" t="str">
            <v>m</v>
          </cell>
          <cell r="F788">
            <v>68.849999999999994</v>
          </cell>
        </row>
        <row r="789">
          <cell r="A789" t="str">
            <v>2 S 04 964 02</v>
          </cell>
          <cell r="B789" t="str">
            <v>Tubulação de drenagem urbana - D=0,60 m s/ berço</v>
          </cell>
          <cell r="E789" t="str">
            <v>m</v>
          </cell>
          <cell r="F789">
            <v>160.61000000000001</v>
          </cell>
        </row>
        <row r="790">
          <cell r="A790" t="str">
            <v>2 S 04 964 03</v>
          </cell>
          <cell r="B790" t="str">
            <v>Tubulação de drenagem urbana - D=0,80 m s/ berço</v>
          </cell>
          <cell r="E790" t="str">
            <v>m</v>
          </cell>
          <cell r="F790">
            <v>226.37</v>
          </cell>
        </row>
        <row r="791">
          <cell r="A791" t="str">
            <v>2 S 04 964 04</v>
          </cell>
          <cell r="B791" t="str">
            <v>Tubulação de drenagem urbana - D=1,00 m s/ berço</v>
          </cell>
          <cell r="E791" t="str">
            <v>m</v>
          </cell>
          <cell r="F791">
            <v>326.72000000000003</v>
          </cell>
        </row>
        <row r="792">
          <cell r="A792" t="str">
            <v>2 S 04 964 05</v>
          </cell>
          <cell r="B792" t="str">
            <v>Tubulação de drenagem urbana - D=1,20 m s/ berço</v>
          </cell>
          <cell r="E792" t="str">
            <v>m</v>
          </cell>
          <cell r="F792">
            <v>441.13</v>
          </cell>
        </row>
        <row r="793">
          <cell r="A793" t="str">
            <v>2 S 04 964 06</v>
          </cell>
          <cell r="B793" t="str">
            <v>Tubulação de drenagem urbana - D=1,50 m s/ berço</v>
          </cell>
          <cell r="E793" t="str">
            <v>m</v>
          </cell>
          <cell r="F793">
            <v>661.36</v>
          </cell>
        </row>
        <row r="794">
          <cell r="A794" t="str">
            <v>2 S 04 990 01</v>
          </cell>
          <cell r="B794" t="str">
            <v>Transposição de segmento de sarjetas - TSS 01</v>
          </cell>
          <cell r="E794" t="str">
            <v>m</v>
          </cell>
          <cell r="F794">
            <v>101.81</v>
          </cell>
        </row>
        <row r="795">
          <cell r="A795" t="str">
            <v>2 S 04 990 02</v>
          </cell>
          <cell r="B795" t="str">
            <v>Transposição de segmento de sarjetas - TSS 02</v>
          </cell>
          <cell r="E795" t="str">
            <v>m</v>
          </cell>
          <cell r="F795">
            <v>123.46</v>
          </cell>
        </row>
        <row r="796">
          <cell r="A796" t="str">
            <v>2 S 04 990 03</v>
          </cell>
          <cell r="B796" t="str">
            <v>Transposição de segmento de sarjetas - TSS 03</v>
          </cell>
          <cell r="E796" t="str">
            <v>m</v>
          </cell>
          <cell r="F796">
            <v>181.44</v>
          </cell>
        </row>
        <row r="797">
          <cell r="A797" t="str">
            <v>2 S 04 990 04</v>
          </cell>
          <cell r="B797" t="str">
            <v>Transposição de segmento de sarjetas - TSS 04</v>
          </cell>
          <cell r="E797" t="str">
            <v>m</v>
          </cell>
          <cell r="F797">
            <v>157.61000000000001</v>
          </cell>
        </row>
        <row r="798">
          <cell r="A798" t="str">
            <v>2 S 04 990 05</v>
          </cell>
          <cell r="B798" t="str">
            <v>Transposição de segmento de sarjetas - TSS 05</v>
          </cell>
          <cell r="E798" t="str">
            <v>m</v>
          </cell>
          <cell r="F798">
            <v>141.74</v>
          </cell>
        </row>
        <row r="799">
          <cell r="A799" t="str">
            <v>2 S 04 990 06</v>
          </cell>
          <cell r="B799" t="str">
            <v>Transposição de segmento de sarjetas - TSS 06</v>
          </cell>
          <cell r="E799" t="str">
            <v>m</v>
          </cell>
          <cell r="F799">
            <v>133.72999999999999</v>
          </cell>
        </row>
        <row r="800">
          <cell r="A800" t="str">
            <v>2 S 04 991 01</v>
          </cell>
          <cell r="B800" t="str">
            <v>Tampa concr. p/caixa colet. (4 nervuras) - TCC 01</v>
          </cell>
          <cell r="E800" t="str">
            <v>und</v>
          </cell>
          <cell r="F800">
            <v>91.29</v>
          </cell>
        </row>
        <row r="801">
          <cell r="A801" t="str">
            <v>2 S 04 991 02</v>
          </cell>
          <cell r="B801" t="str">
            <v>Tampa de ferro p/ caixa coletora - TCC 02</v>
          </cell>
          <cell r="E801" t="str">
            <v>und</v>
          </cell>
          <cell r="F801">
            <v>194.39</v>
          </cell>
        </row>
        <row r="802">
          <cell r="A802" t="str">
            <v>2 S 04 999 03</v>
          </cell>
          <cell r="B802" t="str">
            <v>Escoramento de bueiros celulares</v>
          </cell>
          <cell r="E802" t="str">
            <v>m3</v>
          </cell>
          <cell r="F802">
            <v>30.27</v>
          </cell>
        </row>
        <row r="803">
          <cell r="A803" t="str">
            <v>2 S 04 999 06</v>
          </cell>
          <cell r="B803" t="str">
            <v>Solo local / selo de argila apiloado</v>
          </cell>
          <cell r="E803" t="str">
            <v>m3</v>
          </cell>
          <cell r="F803">
            <v>10.119999999999999</v>
          </cell>
        </row>
        <row r="804">
          <cell r="A804" t="str">
            <v>2 S 04 999 07</v>
          </cell>
          <cell r="B804" t="str">
            <v>Lastro de brita</v>
          </cell>
          <cell r="E804" t="str">
            <v>m3</v>
          </cell>
          <cell r="F804">
            <v>32.03</v>
          </cell>
        </row>
        <row r="805">
          <cell r="A805" t="str">
            <v>2 S 05 000 06</v>
          </cell>
          <cell r="B805" t="str">
            <v>Calha metálica semi-circular D=0,40 m</v>
          </cell>
          <cell r="E805" t="str">
            <v>m</v>
          </cell>
          <cell r="F805">
            <v>125.07</v>
          </cell>
        </row>
        <row r="806">
          <cell r="A806" t="str">
            <v>2 S 05 000 09</v>
          </cell>
          <cell r="B806" t="str">
            <v>Dentes para bueiros simples D=0,60 m</v>
          </cell>
          <cell r="E806" t="str">
            <v>und</v>
          </cell>
          <cell r="F806">
            <v>35.590000000000003</v>
          </cell>
        </row>
        <row r="807">
          <cell r="A807" t="str">
            <v>2 S 05 000 10</v>
          </cell>
          <cell r="B807" t="str">
            <v>Dentes para bueiros simples D=0,80 m</v>
          </cell>
          <cell r="E807" t="str">
            <v>und</v>
          </cell>
          <cell r="F807">
            <v>44.28</v>
          </cell>
        </row>
        <row r="808">
          <cell r="A808" t="str">
            <v>2 S 05 000 11</v>
          </cell>
          <cell r="B808" t="str">
            <v>Dentes para bueiros simples D=1,00 m</v>
          </cell>
          <cell r="E808" t="str">
            <v>und</v>
          </cell>
          <cell r="F808">
            <v>52.64</v>
          </cell>
        </row>
        <row r="809">
          <cell r="A809" t="str">
            <v>2 S 05 000 12</v>
          </cell>
          <cell r="B809" t="str">
            <v>Dentes para bueiros simples D=1,20 m</v>
          </cell>
          <cell r="E809" t="str">
            <v>und</v>
          </cell>
          <cell r="F809">
            <v>59.73</v>
          </cell>
        </row>
        <row r="810">
          <cell r="A810" t="str">
            <v>2 S 05 000 13</v>
          </cell>
          <cell r="B810" t="str">
            <v>Dentes para bueiros simples D=1,50 m</v>
          </cell>
          <cell r="E810" t="str">
            <v>und</v>
          </cell>
          <cell r="F810">
            <v>75.87</v>
          </cell>
        </row>
        <row r="811">
          <cell r="A811" t="str">
            <v>2 S 05 000 14</v>
          </cell>
          <cell r="B811" t="str">
            <v>Dentes para bueiros duplos D=1,00 m</v>
          </cell>
          <cell r="E811" t="str">
            <v>und</v>
          </cell>
          <cell r="F811">
            <v>105.47</v>
          </cell>
        </row>
        <row r="812">
          <cell r="A812" t="str">
            <v>2 S 05 000 15</v>
          </cell>
          <cell r="B812" t="str">
            <v>Dentes para bueiros duplos D=1,20 m</v>
          </cell>
          <cell r="E812" t="str">
            <v>und</v>
          </cell>
          <cell r="F812">
            <v>119.28</v>
          </cell>
        </row>
        <row r="813">
          <cell r="A813" t="str">
            <v>2 S 05 000 16</v>
          </cell>
          <cell r="B813" t="str">
            <v>Dentes para bueiros duplos D=1,50 m</v>
          </cell>
          <cell r="E813" t="str">
            <v>und</v>
          </cell>
          <cell r="F813">
            <v>147.33000000000001</v>
          </cell>
        </row>
        <row r="814">
          <cell r="A814" t="str">
            <v>2 S 05 000 17</v>
          </cell>
          <cell r="B814" t="str">
            <v>Dentes para bueiros triplos D=1,00 m</v>
          </cell>
          <cell r="E814" t="str">
            <v>und</v>
          </cell>
          <cell r="F814">
            <v>154.47999999999999</v>
          </cell>
        </row>
        <row r="815">
          <cell r="A815" t="str">
            <v>2 S 05 000 18</v>
          </cell>
          <cell r="B815" t="str">
            <v>Dentes para bueiros triplos D=1,20</v>
          </cell>
          <cell r="E815" t="str">
            <v>und</v>
          </cell>
          <cell r="F815">
            <v>179.01</v>
          </cell>
        </row>
        <row r="816">
          <cell r="A816" t="str">
            <v>2 S 05 000 19</v>
          </cell>
          <cell r="B816" t="str">
            <v>Dentes para bueiros triplos D=1,50 m</v>
          </cell>
          <cell r="E816" t="str">
            <v>und</v>
          </cell>
          <cell r="F816">
            <v>218.2</v>
          </cell>
        </row>
        <row r="817">
          <cell r="A817" t="str">
            <v>2 S 05 100 00</v>
          </cell>
          <cell r="B817" t="str">
            <v>Enleivamento</v>
          </cell>
          <cell r="E817" t="str">
            <v>m2</v>
          </cell>
          <cell r="F817">
            <v>3.92</v>
          </cell>
        </row>
        <row r="818">
          <cell r="A818" t="str">
            <v>2 S 05 102 00</v>
          </cell>
          <cell r="B818" t="str">
            <v>Hidrossemeadura</v>
          </cell>
          <cell r="E818" t="str">
            <v>m2</v>
          </cell>
          <cell r="F818">
            <v>0.86</v>
          </cell>
        </row>
        <row r="819">
          <cell r="A819" t="str">
            <v>2 S 05 300 01</v>
          </cell>
          <cell r="B819" t="str">
            <v>Alvenaria de pedra arrumada</v>
          </cell>
          <cell r="E819" t="str">
            <v>m3</v>
          </cell>
          <cell r="F819">
            <v>56.22</v>
          </cell>
        </row>
        <row r="820">
          <cell r="A820" t="str">
            <v>2 S 05 300 02</v>
          </cell>
          <cell r="B820" t="str">
            <v>Enrocamento de pedra jogada</v>
          </cell>
          <cell r="E820" t="str">
            <v>m3</v>
          </cell>
          <cell r="F820">
            <v>32.03</v>
          </cell>
        </row>
        <row r="821">
          <cell r="A821" t="str">
            <v>2 S 05 301 00</v>
          </cell>
          <cell r="B821" t="str">
            <v>Alvenaria de pedra argamassada</v>
          </cell>
          <cell r="E821" t="str">
            <v>m3</v>
          </cell>
          <cell r="F821">
            <v>139.43</v>
          </cell>
        </row>
        <row r="822">
          <cell r="A822" t="str">
            <v>2 S 05 301 01</v>
          </cell>
          <cell r="B822" t="str">
            <v>Alvenaria tijolos de 20 cm de espessura</v>
          </cell>
          <cell r="E822" t="str">
            <v>m2</v>
          </cell>
          <cell r="F822">
            <v>33.17</v>
          </cell>
        </row>
        <row r="823">
          <cell r="A823" t="str">
            <v>2 S 05 302 01</v>
          </cell>
          <cell r="B823" t="str">
            <v>Muro gabião tipo caixa</v>
          </cell>
          <cell r="E823" t="str">
            <v>m3</v>
          </cell>
          <cell r="F823">
            <v>138.34</v>
          </cell>
        </row>
        <row r="824">
          <cell r="A824" t="str">
            <v>2 S 05 303 01</v>
          </cell>
          <cell r="B824" t="str">
            <v>Terra armada - ECE - greide 0,0&lt;h&lt;6,00m</v>
          </cell>
          <cell r="E824" t="str">
            <v>m2</v>
          </cell>
          <cell r="F824">
            <v>196.56</v>
          </cell>
        </row>
        <row r="825">
          <cell r="A825" t="str">
            <v>2 S 05 303 02</v>
          </cell>
          <cell r="B825" t="str">
            <v>Terra armada - ECE - greide 6,0&lt;h&lt;9,00m</v>
          </cell>
          <cell r="E825" t="str">
            <v>m2</v>
          </cell>
          <cell r="F825">
            <v>220.52</v>
          </cell>
        </row>
        <row r="826">
          <cell r="A826" t="str">
            <v>2 S 05 303 03</v>
          </cell>
          <cell r="B826" t="str">
            <v>Terra armada - ECE - greide 9,0&lt;h&lt;12,00m</v>
          </cell>
          <cell r="E826" t="str">
            <v>m2</v>
          </cell>
          <cell r="F826">
            <v>244.38</v>
          </cell>
        </row>
        <row r="827">
          <cell r="A827" t="str">
            <v>2 S 05 303 04</v>
          </cell>
          <cell r="B827" t="str">
            <v>Terra armada - ECE - pé de talude 0,0&lt;h&lt;6,00m</v>
          </cell>
          <cell r="E827" t="str">
            <v>m2</v>
          </cell>
          <cell r="F827">
            <v>231.72</v>
          </cell>
        </row>
        <row r="828">
          <cell r="A828" t="str">
            <v>2 S 05 303 05</v>
          </cell>
          <cell r="B828" t="str">
            <v>Terra armada - ECE - pé de talude 6,0&lt;h&lt;9,00m</v>
          </cell>
          <cell r="E828" t="str">
            <v>m2</v>
          </cell>
          <cell r="F828">
            <v>260.49</v>
          </cell>
        </row>
        <row r="829">
          <cell r="A829" t="str">
            <v>2 S 05 303 06</v>
          </cell>
          <cell r="B829" t="str">
            <v>Terra armada - ECE - pé de talude 9,0&lt;h&lt;12,00m</v>
          </cell>
          <cell r="E829" t="str">
            <v>m2</v>
          </cell>
          <cell r="F829">
            <v>287.66000000000003</v>
          </cell>
        </row>
        <row r="830">
          <cell r="A830" t="str">
            <v>2 S 05 303 07</v>
          </cell>
          <cell r="B830" t="str">
            <v>Terra armada - ECE - encontro portante 0,0&lt;h&lt;6,00m</v>
          </cell>
          <cell r="E830" t="str">
            <v>m2</v>
          </cell>
          <cell r="F830">
            <v>421.92</v>
          </cell>
        </row>
        <row r="831">
          <cell r="A831" t="str">
            <v>2 S 05 303 08</v>
          </cell>
          <cell r="B831" t="str">
            <v>Terra armada - ECE - encontro portante 6,0&lt;h&lt;9,00m</v>
          </cell>
          <cell r="E831" t="str">
            <v>m2</v>
          </cell>
          <cell r="F831">
            <v>562.24</v>
          </cell>
        </row>
        <row r="832">
          <cell r="A832" t="str">
            <v>2 S 05 303 09</v>
          </cell>
          <cell r="B832" t="str">
            <v>Escamas de concreto armado para terra armada</v>
          </cell>
          <cell r="E832" t="str">
            <v>m3</v>
          </cell>
          <cell r="F832">
            <v>535.33000000000004</v>
          </cell>
        </row>
        <row r="833">
          <cell r="A833" t="str">
            <v>2 S 05 303 10</v>
          </cell>
          <cell r="B833" t="str">
            <v>Concr. soleira e arremates de maciço terra armada</v>
          </cell>
          <cell r="E833" t="str">
            <v>m3</v>
          </cell>
          <cell r="F833">
            <v>254.14</v>
          </cell>
        </row>
        <row r="834">
          <cell r="A834" t="str">
            <v>2 S 05 303 11</v>
          </cell>
          <cell r="B834" t="str">
            <v>Montagem de maciço terra armada</v>
          </cell>
          <cell r="E834" t="str">
            <v>m2</v>
          </cell>
          <cell r="F834">
            <v>63.72</v>
          </cell>
        </row>
        <row r="835">
          <cell r="A835" t="str">
            <v>2 S 05 340 01</v>
          </cell>
          <cell r="B835" t="str">
            <v>Execução cortina atirantada conc.armado fck=15 MPa</v>
          </cell>
          <cell r="E835" t="str">
            <v>m2</v>
          </cell>
          <cell r="F835">
            <v>882.36</v>
          </cell>
        </row>
        <row r="836">
          <cell r="A836" t="str">
            <v>2 S 05 900 01</v>
          </cell>
          <cell r="B836" t="str">
            <v>Tirante protendido p/ cort. aço st 85/105 D= 32mm</v>
          </cell>
          <cell r="E836" t="str">
            <v>m</v>
          </cell>
          <cell r="F836">
            <v>86.05</v>
          </cell>
        </row>
        <row r="837">
          <cell r="A837" t="str">
            <v>2 S 06 210 01</v>
          </cell>
          <cell r="B837" t="str">
            <v>Pórtico metálico</v>
          </cell>
          <cell r="E837" t="str">
            <v>und</v>
          </cell>
          <cell r="F837">
            <v>40044.01</v>
          </cell>
        </row>
        <row r="838">
          <cell r="A838" t="str">
            <v>2 S 06 400 01</v>
          </cell>
          <cell r="B838" t="str">
            <v>Cerca arame farp. c/ mourão concr. seção quadrada</v>
          </cell>
          <cell r="E838" t="str">
            <v>m</v>
          </cell>
          <cell r="F838">
            <v>15.13</v>
          </cell>
        </row>
        <row r="839">
          <cell r="A839" t="str">
            <v>2 S 06 400 02</v>
          </cell>
          <cell r="B839" t="str">
            <v>Cerca arame farp. c/ mourão concr. seção triang.</v>
          </cell>
          <cell r="E839" t="str">
            <v>m</v>
          </cell>
          <cell r="F839">
            <v>11.7</v>
          </cell>
        </row>
        <row r="840">
          <cell r="A840" t="str">
            <v>2 S 06 410 00</v>
          </cell>
          <cell r="B840" t="str">
            <v>Cercas de arame farpado com suportes de madeira</v>
          </cell>
          <cell r="E840" t="str">
            <v>m</v>
          </cell>
          <cell r="F840">
            <v>7.83</v>
          </cell>
        </row>
        <row r="841">
          <cell r="A841" t="str">
            <v>2 S 09 001 05</v>
          </cell>
          <cell r="B841" t="str">
            <v>Transporte local em rodov. não pav. (const.)</v>
          </cell>
          <cell r="E841" t="str">
            <v>tkm</v>
          </cell>
          <cell r="F841">
            <v>0.47</v>
          </cell>
        </row>
        <row r="842">
          <cell r="A842" t="str">
            <v>2 S 09 001 40</v>
          </cell>
          <cell r="B842" t="str">
            <v>Transporte local c/ carroceria em rodovia não pav.</v>
          </cell>
          <cell r="E842" t="str">
            <v>tkm</v>
          </cell>
          <cell r="F842">
            <v>0.53</v>
          </cell>
        </row>
        <row r="843">
          <cell r="A843" t="str">
            <v>2 S 09 001 90</v>
          </cell>
          <cell r="B843" t="str">
            <v>Transporte comercial c/ carr. rodov. não pav.</v>
          </cell>
          <cell r="E843" t="str">
            <v>tkm</v>
          </cell>
          <cell r="F843">
            <v>0.36</v>
          </cell>
        </row>
        <row r="844">
          <cell r="A844" t="str">
            <v>2 S 09 002 05</v>
          </cell>
          <cell r="B844" t="str">
            <v>Transporte local em rodov. pavim. (const.)</v>
          </cell>
          <cell r="E844" t="str">
            <v>tkm</v>
          </cell>
          <cell r="F844">
            <v>0.36</v>
          </cell>
        </row>
        <row r="845">
          <cell r="A845" t="str">
            <v>2 S 09 002 40</v>
          </cell>
          <cell r="B845" t="str">
            <v>Transporte local c/ carroceria em rodov. pavim.</v>
          </cell>
          <cell r="E845" t="str">
            <v>tkm</v>
          </cell>
          <cell r="F845">
            <v>0.4</v>
          </cell>
        </row>
        <row r="846">
          <cell r="A846" t="str">
            <v>2 S 09 002 90</v>
          </cell>
          <cell r="B846" t="str">
            <v>Transporte comerc. c/ carr. rodov. pavim.</v>
          </cell>
          <cell r="E846" t="str">
            <v>tkm</v>
          </cell>
          <cell r="F846">
            <v>0.24</v>
          </cell>
        </row>
        <row r="847">
          <cell r="B847" t="str">
            <v>Conservação</v>
          </cell>
        </row>
        <row r="848">
          <cell r="A848" t="str">
            <v>3 S 01 200 00</v>
          </cell>
          <cell r="B848" t="str">
            <v>Escavação e carga mat. jazida (consv)</v>
          </cell>
          <cell r="E848" t="str">
            <v>m3</v>
          </cell>
          <cell r="F848">
            <v>6.81</v>
          </cell>
        </row>
        <row r="849">
          <cell r="A849" t="str">
            <v>3 S 01 401 00</v>
          </cell>
          <cell r="B849" t="str">
            <v>Recomposição de revestimento primário</v>
          </cell>
          <cell r="E849" t="str">
            <v>m3</v>
          </cell>
          <cell r="F849">
            <v>10.57</v>
          </cell>
        </row>
        <row r="850">
          <cell r="A850" t="str">
            <v>3 S 01 930 00</v>
          </cell>
          <cell r="B850" t="str">
            <v>Regularização mecânica da faixa de domínio</v>
          </cell>
          <cell r="E850" t="str">
            <v>m2</v>
          </cell>
          <cell r="F850">
            <v>0.15</v>
          </cell>
        </row>
        <row r="851">
          <cell r="A851" t="str">
            <v>3 S 02 200 00</v>
          </cell>
          <cell r="B851" t="str">
            <v>Solo p/ base de remendo profundo</v>
          </cell>
          <cell r="E851" t="str">
            <v>m3</v>
          </cell>
          <cell r="F851">
            <v>7.84</v>
          </cell>
        </row>
        <row r="852">
          <cell r="A852" t="str">
            <v>3 S 02 200 01</v>
          </cell>
          <cell r="B852" t="str">
            <v>Recomposição de camada granular do pavimento</v>
          </cell>
          <cell r="E852" t="str">
            <v>m3</v>
          </cell>
          <cell r="F852">
            <v>12.57</v>
          </cell>
        </row>
        <row r="853">
          <cell r="A853" t="str">
            <v>3 S 02 220 00</v>
          </cell>
          <cell r="B853" t="str">
            <v>Solo brita p/ base de rem. profundo</v>
          </cell>
          <cell r="E853" t="str">
            <v>m3</v>
          </cell>
          <cell r="F853">
            <v>19.899999999999999</v>
          </cell>
        </row>
        <row r="854">
          <cell r="A854" t="str">
            <v>3 S 02 230 00</v>
          </cell>
          <cell r="B854" t="str">
            <v>Brita para base de remendo profundo</v>
          </cell>
          <cell r="E854" t="str">
            <v>m3</v>
          </cell>
          <cell r="F854">
            <v>45.27</v>
          </cell>
        </row>
        <row r="855">
          <cell r="A855" t="str">
            <v>3 S 02 241 00</v>
          </cell>
          <cell r="B855" t="str">
            <v>Solo melhorado c/ cimento p/ base rem. profundo</v>
          </cell>
          <cell r="E855" t="str">
            <v>m3</v>
          </cell>
          <cell r="F855">
            <v>39.04</v>
          </cell>
        </row>
        <row r="856">
          <cell r="A856" t="str">
            <v>3 S 02 300 00</v>
          </cell>
          <cell r="B856" t="str">
            <v>Imprimação</v>
          </cell>
          <cell r="E856" t="str">
            <v>m2</v>
          </cell>
          <cell r="F856">
            <v>0.14000000000000001</v>
          </cell>
        </row>
        <row r="857">
          <cell r="A857" t="str">
            <v>3 S 02 400 00</v>
          </cell>
          <cell r="B857" t="str">
            <v>Pintura de ligação</v>
          </cell>
          <cell r="E857" t="str">
            <v>m2</v>
          </cell>
          <cell r="F857">
            <v>0.1</v>
          </cell>
        </row>
        <row r="858">
          <cell r="A858" t="str">
            <v>3 S 02 500 00</v>
          </cell>
          <cell r="B858" t="str">
            <v>Capa selante com pedrisco</v>
          </cell>
          <cell r="E858" t="str">
            <v>m2</v>
          </cell>
          <cell r="F858">
            <v>0.41</v>
          </cell>
        </row>
        <row r="859">
          <cell r="A859" t="str">
            <v>3 S 02 500 01</v>
          </cell>
          <cell r="B859" t="str">
            <v>Capa selante com areia</v>
          </cell>
          <cell r="E859" t="str">
            <v>m2</v>
          </cell>
          <cell r="F859">
            <v>0.21</v>
          </cell>
        </row>
        <row r="860">
          <cell r="A860" t="str">
            <v>3 S 02 500 02</v>
          </cell>
          <cell r="B860" t="str">
            <v>Tratamento superficial simples com CAP</v>
          </cell>
          <cell r="E860" t="str">
            <v>m2</v>
          </cell>
          <cell r="F860">
            <v>0.56999999999999995</v>
          </cell>
        </row>
        <row r="861">
          <cell r="A861" t="str">
            <v>3 S 02 500 03</v>
          </cell>
          <cell r="B861" t="str">
            <v>Tratamento superficial simples com emulsão</v>
          </cell>
          <cell r="E861" t="str">
            <v>m2</v>
          </cell>
          <cell r="F861">
            <v>0.54</v>
          </cell>
        </row>
        <row r="862">
          <cell r="A862" t="str">
            <v>3 S 02 500 04</v>
          </cell>
          <cell r="B862" t="str">
            <v>Tratamento superficial simples c/ banho diluído</v>
          </cell>
          <cell r="E862" t="str">
            <v>m2</v>
          </cell>
          <cell r="F862">
            <v>0.61</v>
          </cell>
        </row>
        <row r="863">
          <cell r="A863" t="str">
            <v>3 S 02 501 00</v>
          </cell>
          <cell r="B863" t="str">
            <v>Tratamento superficial duplo c/ CAP</v>
          </cell>
          <cell r="E863" t="str">
            <v>m2</v>
          </cell>
          <cell r="F863">
            <v>1.72</v>
          </cell>
        </row>
        <row r="864">
          <cell r="A864" t="str">
            <v>3 S 02 501 01</v>
          </cell>
          <cell r="B864" t="str">
            <v>Tratamento superficial duplo com emulsão</v>
          </cell>
          <cell r="E864" t="str">
            <v>m2</v>
          </cell>
          <cell r="F864">
            <v>1.7</v>
          </cell>
        </row>
        <row r="865">
          <cell r="A865" t="str">
            <v>3 S 02 501 02</v>
          </cell>
          <cell r="B865" t="str">
            <v>Tratamento superficial duplo com banho diluído</v>
          </cell>
          <cell r="E865" t="str">
            <v>m2</v>
          </cell>
          <cell r="F865">
            <v>1.86</v>
          </cell>
        </row>
        <row r="866">
          <cell r="A866" t="str">
            <v>3 S 02 502 00</v>
          </cell>
          <cell r="B866" t="str">
            <v>Tratamento superficial triplo com c.a.p.</v>
          </cell>
          <cell r="E866" t="str">
            <v>m2</v>
          </cell>
          <cell r="F866">
            <v>2.44</v>
          </cell>
        </row>
        <row r="867">
          <cell r="A867" t="str">
            <v>3 S 02 502 01</v>
          </cell>
          <cell r="B867" t="str">
            <v>Tratamento superficial triplo com emulsão</v>
          </cell>
          <cell r="E867" t="str">
            <v>m2</v>
          </cell>
          <cell r="F867">
            <v>2.4700000000000002</v>
          </cell>
        </row>
        <row r="868">
          <cell r="A868" t="str">
            <v>3 S 02 502 02</v>
          </cell>
          <cell r="B868" t="str">
            <v>Tratamento superficial triplo com banho diluído</v>
          </cell>
          <cell r="E868" t="str">
            <v>m2</v>
          </cell>
          <cell r="F868">
            <v>2.64</v>
          </cell>
        </row>
        <row r="869">
          <cell r="A869" t="str">
            <v>3 S 02 510 00</v>
          </cell>
          <cell r="B869" t="str">
            <v>Lama asfáltica fina (granulometrias I e II )</v>
          </cell>
          <cell r="E869" t="str">
            <v>m2</v>
          </cell>
          <cell r="F869">
            <v>0.59</v>
          </cell>
        </row>
        <row r="870">
          <cell r="A870" t="str">
            <v>3 S 02 510 01</v>
          </cell>
          <cell r="B870" t="str">
            <v>Lama asfáltica grossa (granulometrias III e IV)</v>
          </cell>
          <cell r="E870" t="str">
            <v>m2</v>
          </cell>
          <cell r="F870">
            <v>1.07</v>
          </cell>
        </row>
        <row r="871">
          <cell r="A871" t="str">
            <v>3 S 02 520 00</v>
          </cell>
          <cell r="B871" t="str">
            <v>Mistura areia-asfalto em betoneira</v>
          </cell>
          <cell r="E871" t="str">
            <v>m3</v>
          </cell>
          <cell r="F871">
            <v>29.78</v>
          </cell>
        </row>
        <row r="872">
          <cell r="A872" t="str">
            <v>3 S 02 520 01</v>
          </cell>
          <cell r="B872" t="str">
            <v>Mistura areia-asfalto usinada a frio</v>
          </cell>
          <cell r="E872" t="str">
            <v>m3</v>
          </cell>
          <cell r="F872">
            <v>19.96</v>
          </cell>
        </row>
        <row r="873">
          <cell r="A873" t="str">
            <v>3 S 02 520 02</v>
          </cell>
          <cell r="B873" t="str">
            <v>Rec.do rev. com areia asfalto a frio</v>
          </cell>
          <cell r="E873" t="str">
            <v>m3</v>
          </cell>
          <cell r="F873">
            <v>23.8</v>
          </cell>
        </row>
        <row r="874">
          <cell r="A874" t="str">
            <v>3 S 02 521 00</v>
          </cell>
          <cell r="B874" t="str">
            <v>Mistura areia-asfalto usinada a quente</v>
          </cell>
          <cell r="E874" t="str">
            <v>m3</v>
          </cell>
          <cell r="F874">
            <v>65.11</v>
          </cell>
        </row>
        <row r="875">
          <cell r="A875" t="str">
            <v>3 S 02 521 01</v>
          </cell>
          <cell r="B875" t="str">
            <v>Rec. do rev. com areia asfalto a quente</v>
          </cell>
          <cell r="E875" t="str">
            <v>m3</v>
          </cell>
          <cell r="F875">
            <v>16.22</v>
          </cell>
        </row>
        <row r="876">
          <cell r="A876" t="str">
            <v>3 S 02 530 00</v>
          </cell>
          <cell r="B876" t="str">
            <v>Mistura betuminosa em betoneira</v>
          </cell>
          <cell r="E876" t="str">
            <v>m3</v>
          </cell>
          <cell r="F876">
            <v>43.5</v>
          </cell>
        </row>
        <row r="877">
          <cell r="A877" t="str">
            <v>3 S 02 530 01</v>
          </cell>
          <cell r="B877" t="str">
            <v>Mistura betuminosa usinada a frio</v>
          </cell>
          <cell r="E877" t="str">
            <v>m3</v>
          </cell>
          <cell r="F877">
            <v>42.13</v>
          </cell>
        </row>
        <row r="878">
          <cell r="A878" t="str">
            <v>3 S 02 530 02</v>
          </cell>
          <cell r="B878" t="str">
            <v>Rec.do rev. com mistura betuminosa a frio</v>
          </cell>
          <cell r="E878" t="str">
            <v>m3</v>
          </cell>
          <cell r="F878">
            <v>26.99</v>
          </cell>
        </row>
        <row r="879">
          <cell r="A879" t="str">
            <v>3 S 02 540 00</v>
          </cell>
          <cell r="B879" t="str">
            <v>Mistura betuminosa usinada a quente</v>
          </cell>
          <cell r="E879" t="str">
            <v>m3</v>
          </cell>
          <cell r="F879">
            <v>84.21</v>
          </cell>
        </row>
        <row r="880">
          <cell r="A880" t="str">
            <v>3 S 02 540 01</v>
          </cell>
          <cell r="B880" t="str">
            <v>Rec.do rev.com mistura betuminosa a quente</v>
          </cell>
          <cell r="E880" t="str">
            <v>m3</v>
          </cell>
          <cell r="F880">
            <v>18.84</v>
          </cell>
        </row>
        <row r="881">
          <cell r="A881" t="str">
            <v>3 S 02 601 00</v>
          </cell>
          <cell r="B881" t="str">
            <v>Recomposição de placa de concreto</v>
          </cell>
          <cell r="E881" t="str">
            <v>m3</v>
          </cell>
          <cell r="F881">
            <v>243.59</v>
          </cell>
        </row>
        <row r="882">
          <cell r="A882" t="str">
            <v>3 S 02 900 00</v>
          </cell>
          <cell r="B882" t="str">
            <v>Remoção mecanizada de revestimento betuminoso</v>
          </cell>
          <cell r="E882" t="str">
            <v>m3</v>
          </cell>
          <cell r="F882">
            <v>6.65</v>
          </cell>
        </row>
        <row r="883">
          <cell r="A883" t="str">
            <v>3 S 02 901 00</v>
          </cell>
          <cell r="B883" t="str">
            <v>Remoção manual de revestimento betuminoso</v>
          </cell>
          <cell r="E883" t="str">
            <v>m3</v>
          </cell>
          <cell r="F883">
            <v>110.91</v>
          </cell>
        </row>
        <row r="884">
          <cell r="A884" t="str">
            <v>3 S 02 902 00</v>
          </cell>
          <cell r="B884" t="str">
            <v>Remoção mecanizada da camada granular do pavimento</v>
          </cell>
          <cell r="E884" t="str">
            <v>m3</v>
          </cell>
          <cell r="F884">
            <v>4.24</v>
          </cell>
        </row>
        <row r="885">
          <cell r="A885" t="str">
            <v>3 S 02 903 00</v>
          </cell>
          <cell r="B885" t="str">
            <v>Remoção manual da camada granular do pavimento</v>
          </cell>
          <cell r="E885" t="str">
            <v>m3</v>
          </cell>
          <cell r="F885">
            <v>58.52</v>
          </cell>
        </row>
        <row r="886">
          <cell r="A886" t="str">
            <v>3 S 02 999 00</v>
          </cell>
          <cell r="B886" t="str">
            <v>Peneiramento</v>
          </cell>
          <cell r="E886" t="str">
            <v>m3</v>
          </cell>
          <cell r="F886">
            <v>6.98</v>
          </cell>
        </row>
        <row r="887">
          <cell r="A887" t="str">
            <v>3 S 03 310 00</v>
          </cell>
          <cell r="B887" t="str">
            <v>Concreto ciclópico</v>
          </cell>
          <cell r="E887" t="str">
            <v>m3</v>
          </cell>
          <cell r="F887">
            <v>187.34</v>
          </cell>
        </row>
        <row r="888">
          <cell r="A888" t="str">
            <v>3 S 03 329 00</v>
          </cell>
          <cell r="B888" t="str">
            <v>Concreto de cimento (confecção e lançamento)</v>
          </cell>
          <cell r="E888" t="str">
            <v>m3</v>
          </cell>
          <cell r="F888">
            <v>234.67</v>
          </cell>
        </row>
        <row r="889">
          <cell r="A889" t="str">
            <v>3 S 03 329 01</v>
          </cell>
          <cell r="B889" t="str">
            <v>Concreto de cimento(confecção manual e lançamento)</v>
          </cell>
          <cell r="E889" t="str">
            <v>m3</v>
          </cell>
          <cell r="F889">
            <v>274.27</v>
          </cell>
        </row>
        <row r="890">
          <cell r="A890" t="str">
            <v>3 S 03 340 02</v>
          </cell>
          <cell r="B890" t="str">
            <v>Argamassa cimento areia 1-6</v>
          </cell>
          <cell r="E890" t="str">
            <v>m3</v>
          </cell>
          <cell r="F890">
            <v>200.78</v>
          </cell>
        </row>
        <row r="891">
          <cell r="A891" t="str">
            <v>3 S 03 340 03</v>
          </cell>
          <cell r="B891" t="str">
            <v>Argamassa cimento solo 1:10</v>
          </cell>
          <cell r="E891" t="str">
            <v>m3</v>
          </cell>
          <cell r="F891">
            <v>127.58</v>
          </cell>
        </row>
        <row r="892">
          <cell r="A892" t="str">
            <v>3 S 03 353 00</v>
          </cell>
          <cell r="B892" t="str">
            <v>Dobragem e colocação de armadura</v>
          </cell>
          <cell r="E892" t="str">
            <v>kg</v>
          </cell>
          <cell r="F892">
            <v>4.55</v>
          </cell>
        </row>
        <row r="893">
          <cell r="A893" t="str">
            <v>3 S 03 370 00</v>
          </cell>
          <cell r="B893" t="str">
            <v>Forma comum de madeira</v>
          </cell>
          <cell r="E893" t="str">
            <v>m2</v>
          </cell>
          <cell r="F893">
            <v>30.84</v>
          </cell>
        </row>
        <row r="894">
          <cell r="A894" t="str">
            <v>3 S 03 940 01</v>
          </cell>
          <cell r="B894" t="str">
            <v>Reaterro e compactação p/ bueiro</v>
          </cell>
          <cell r="E894" t="str">
            <v>m3</v>
          </cell>
          <cell r="F894">
            <v>16.04</v>
          </cell>
        </row>
        <row r="895">
          <cell r="A895" t="str">
            <v>3 S 03 940 02</v>
          </cell>
          <cell r="B895" t="str">
            <v>Reaterro apiloado</v>
          </cell>
          <cell r="E895" t="str">
            <v>m3</v>
          </cell>
          <cell r="F895">
            <v>10.5</v>
          </cell>
        </row>
        <row r="896">
          <cell r="A896" t="str">
            <v>3 S 03 950 00</v>
          </cell>
          <cell r="B896" t="str">
            <v>Limpeza de ponte</v>
          </cell>
          <cell r="E896" t="str">
            <v>m</v>
          </cell>
          <cell r="F896">
            <v>2.5299999999999998</v>
          </cell>
        </row>
        <row r="897">
          <cell r="A897" t="str">
            <v>3 S 04 000 00</v>
          </cell>
          <cell r="B897" t="str">
            <v>Escavação manual em material de 1a categoria</v>
          </cell>
          <cell r="E897" t="str">
            <v>m3</v>
          </cell>
          <cell r="F897">
            <v>18.95</v>
          </cell>
        </row>
        <row r="898">
          <cell r="A898" t="str">
            <v>3 S 04 000 01</v>
          </cell>
          <cell r="B898" t="str">
            <v>Escavação manual em material de 2a categoria</v>
          </cell>
          <cell r="E898" t="str">
            <v>m3</v>
          </cell>
          <cell r="F898">
            <v>25.27</v>
          </cell>
        </row>
        <row r="899">
          <cell r="A899" t="str">
            <v>3 S 04 001 00</v>
          </cell>
          <cell r="B899" t="str">
            <v>Escavação mecaniz. de vala em mater. de 1a cat.</v>
          </cell>
          <cell r="E899" t="str">
            <v>m3</v>
          </cell>
          <cell r="F899">
            <v>4.37</v>
          </cell>
        </row>
        <row r="900">
          <cell r="A900" t="str">
            <v>3 S 04 010 00</v>
          </cell>
          <cell r="B900" t="str">
            <v>Escavação mecaniz.de vala em material de 2a cat.</v>
          </cell>
          <cell r="E900" t="str">
            <v>m3</v>
          </cell>
          <cell r="F900">
            <v>5.46</v>
          </cell>
        </row>
        <row r="901">
          <cell r="A901" t="str">
            <v>3 S 04 020 00</v>
          </cell>
          <cell r="B901" t="str">
            <v>Escavação e carga de material de 3a cat. em valas</v>
          </cell>
          <cell r="E901" t="str">
            <v>m3</v>
          </cell>
          <cell r="F901">
            <v>52.49</v>
          </cell>
        </row>
        <row r="902">
          <cell r="A902" t="str">
            <v>3 S 04 300 16</v>
          </cell>
          <cell r="B902" t="str">
            <v>Bueiro met. chapa múltipla D=1,60m galv.</v>
          </cell>
          <cell r="E902" t="str">
            <v>m</v>
          </cell>
          <cell r="F902">
            <v>1036.74</v>
          </cell>
        </row>
        <row r="903">
          <cell r="A903" t="str">
            <v>3 S 04 300 20</v>
          </cell>
          <cell r="B903" t="str">
            <v>Bueiro met. chapa múltipla D=2,00m galv.</v>
          </cell>
          <cell r="E903" t="str">
            <v>m</v>
          </cell>
          <cell r="F903">
            <v>1285.8</v>
          </cell>
        </row>
        <row r="904">
          <cell r="A904" t="str">
            <v>3 S 04 301 16</v>
          </cell>
          <cell r="B904" t="str">
            <v>Bueiro met.chapas múlt. D=1,60 m rev. epoxy</v>
          </cell>
          <cell r="E904" t="str">
            <v>m</v>
          </cell>
          <cell r="F904">
            <v>1085.56</v>
          </cell>
        </row>
        <row r="905">
          <cell r="A905" t="str">
            <v>3 S 04 301 20</v>
          </cell>
          <cell r="B905" t="str">
            <v>Bueiro met. chapas múlt. D=2,00 m rev. epoxy</v>
          </cell>
          <cell r="E905" t="str">
            <v>m</v>
          </cell>
          <cell r="F905">
            <v>1346.44</v>
          </cell>
        </row>
        <row r="906">
          <cell r="A906" t="str">
            <v>3 S 04 310 16</v>
          </cell>
          <cell r="B906" t="str">
            <v>Bueiro met. s/interrupção tráf. D=1,60 m galv.</v>
          </cell>
          <cell r="E906" t="str">
            <v>m</v>
          </cell>
          <cell r="F906">
            <v>1958.05</v>
          </cell>
        </row>
        <row r="907">
          <cell r="A907" t="str">
            <v>3 S 04 310 20</v>
          </cell>
          <cell r="B907" t="str">
            <v>Bueiro met. s/interrupção tráf. D=2,00 m galv.</v>
          </cell>
          <cell r="E907" t="str">
            <v>m</v>
          </cell>
          <cell r="F907">
            <v>2435.4499999999998</v>
          </cell>
        </row>
        <row r="908">
          <cell r="A908" t="str">
            <v>3 S 04 311 16</v>
          </cell>
          <cell r="B908" t="str">
            <v>Bueiro met.s/interrupção tráf. D=1,60 m rev. epoxy</v>
          </cell>
          <cell r="E908" t="str">
            <v>m</v>
          </cell>
          <cell r="F908">
            <v>2031.03</v>
          </cell>
        </row>
        <row r="909">
          <cell r="A909" t="str">
            <v>3 S 04 311 20</v>
          </cell>
          <cell r="B909" t="str">
            <v>Bueiro met.s/interrupção tráf. D=2,00 m rev. epoxy</v>
          </cell>
          <cell r="E909" t="str">
            <v>m</v>
          </cell>
          <cell r="F909">
            <v>2442.35</v>
          </cell>
        </row>
        <row r="910">
          <cell r="A910" t="str">
            <v>3 S 04 590 00</v>
          </cell>
          <cell r="B910" t="str">
            <v>Assentamento de dreno profundo</v>
          </cell>
          <cell r="E910" t="str">
            <v>m</v>
          </cell>
          <cell r="F910">
            <v>40.96</v>
          </cell>
        </row>
        <row r="911">
          <cell r="A911" t="str">
            <v>3 S 04 999 08</v>
          </cell>
          <cell r="B911" t="str">
            <v>Selo de argila apiloado com solo local</v>
          </cell>
          <cell r="E911" t="str">
            <v>m3</v>
          </cell>
          <cell r="F911">
            <v>10.5</v>
          </cell>
        </row>
        <row r="912">
          <cell r="A912" t="str">
            <v>3 S 05 000 00</v>
          </cell>
          <cell r="B912" t="str">
            <v>Enrocamento de pedra arrumada</v>
          </cell>
          <cell r="E912" t="str">
            <v>m3</v>
          </cell>
          <cell r="F912">
            <v>73.02</v>
          </cell>
        </row>
        <row r="913">
          <cell r="A913" t="str">
            <v>3 S 05 001 00</v>
          </cell>
          <cell r="B913" t="str">
            <v>Enrocamento de pedra jogada</v>
          </cell>
          <cell r="E913" t="str">
            <v>m3</v>
          </cell>
          <cell r="F913">
            <v>48.23</v>
          </cell>
        </row>
        <row r="914">
          <cell r="A914" t="str">
            <v>3 S 05 101 01</v>
          </cell>
          <cell r="B914" t="str">
            <v>Revestimento vegetal com mudas</v>
          </cell>
          <cell r="E914" t="str">
            <v>m2</v>
          </cell>
          <cell r="F914">
            <v>3.47</v>
          </cell>
        </row>
        <row r="915">
          <cell r="A915" t="str">
            <v>3 S 05 101 02</v>
          </cell>
          <cell r="B915" t="str">
            <v>Revestimento vegetal com grama em leivas</v>
          </cell>
          <cell r="E915" t="str">
            <v>m2</v>
          </cell>
          <cell r="F915">
            <v>3.7</v>
          </cell>
        </row>
        <row r="916">
          <cell r="A916" t="str">
            <v>3 S 08 001 00</v>
          </cell>
          <cell r="B916" t="str">
            <v>Reconformação da plataforma</v>
          </cell>
          <cell r="E916" t="str">
            <v>ha</v>
          </cell>
          <cell r="F916">
            <v>120.63</v>
          </cell>
        </row>
        <row r="917">
          <cell r="A917" t="str">
            <v>3 S 08 100 00</v>
          </cell>
          <cell r="B917" t="str">
            <v>Tapa buraco</v>
          </cell>
          <cell r="E917" t="str">
            <v>m3</v>
          </cell>
          <cell r="F917">
            <v>110.38</v>
          </cell>
        </row>
        <row r="918">
          <cell r="A918" t="str">
            <v>3 S 08 101 01</v>
          </cell>
          <cell r="B918" t="str">
            <v>Remendo profundo com demolição manual</v>
          </cell>
          <cell r="E918" t="str">
            <v>m3</v>
          </cell>
          <cell r="F918">
            <v>129.85</v>
          </cell>
        </row>
        <row r="919">
          <cell r="A919" t="str">
            <v>3 S 08 101 02</v>
          </cell>
          <cell r="B919" t="str">
            <v>Remendo profundo com demolição mecanizada</v>
          </cell>
          <cell r="E919" t="str">
            <v>m3</v>
          </cell>
          <cell r="F919">
            <v>94.79</v>
          </cell>
        </row>
        <row r="920">
          <cell r="A920" t="str">
            <v>3 S 08 102 00</v>
          </cell>
          <cell r="B920" t="str">
            <v>Limpeza ench. juntas pav. concr. a quente (consv)</v>
          </cell>
          <cell r="E920" t="str">
            <v>m</v>
          </cell>
          <cell r="F920">
            <v>1.54</v>
          </cell>
        </row>
        <row r="921">
          <cell r="A921" t="str">
            <v>3 S 08 102 01</v>
          </cell>
          <cell r="B921" t="str">
            <v>Limpeza ench. juntas pav. concr. a frio (consv)</v>
          </cell>
          <cell r="E921" t="str">
            <v>m</v>
          </cell>
          <cell r="F921">
            <v>1.23</v>
          </cell>
        </row>
        <row r="922">
          <cell r="A922" t="str">
            <v>3 S 08 103 00</v>
          </cell>
          <cell r="B922" t="str">
            <v>Selagem de trinca</v>
          </cell>
          <cell r="E922" t="str">
            <v>l</v>
          </cell>
          <cell r="F922">
            <v>0.96</v>
          </cell>
        </row>
        <row r="923">
          <cell r="A923" t="str">
            <v>3 S 08 104 01</v>
          </cell>
          <cell r="B923" t="str">
            <v>Combate à exsudação com areia</v>
          </cell>
          <cell r="E923" t="str">
            <v>m2</v>
          </cell>
          <cell r="F923">
            <v>0.32</v>
          </cell>
        </row>
        <row r="924">
          <cell r="A924" t="str">
            <v>3 S 08 104 02</v>
          </cell>
          <cell r="B924" t="str">
            <v>Combate à exsudação com pedrisco</v>
          </cell>
          <cell r="E924" t="str">
            <v>m2</v>
          </cell>
          <cell r="F924">
            <v>0.39</v>
          </cell>
        </row>
        <row r="925">
          <cell r="A925" t="str">
            <v>3 S 08 109 00</v>
          </cell>
          <cell r="B925" t="str">
            <v>Correção de defeitos com mistura betuminosa</v>
          </cell>
          <cell r="E925" t="str">
            <v>m3</v>
          </cell>
          <cell r="F925">
            <v>69.45</v>
          </cell>
        </row>
        <row r="926">
          <cell r="A926" t="str">
            <v>3 S 08 109 12</v>
          </cell>
          <cell r="B926" t="str">
            <v>Correção de defeitos por fresagem descontínua</v>
          </cell>
          <cell r="E926" t="str">
            <v>m3</v>
          </cell>
          <cell r="F926">
            <v>152.65</v>
          </cell>
        </row>
        <row r="927">
          <cell r="A927" t="str">
            <v>3 S 08 110 00</v>
          </cell>
          <cell r="B927" t="str">
            <v>Correção de defeitos por penetração</v>
          </cell>
          <cell r="E927" t="str">
            <v>m2</v>
          </cell>
          <cell r="F927">
            <v>7.66</v>
          </cell>
        </row>
        <row r="928">
          <cell r="A928" t="str">
            <v>3 S 08 200 00</v>
          </cell>
          <cell r="B928" t="str">
            <v>Recomp. de guarda corpo</v>
          </cell>
          <cell r="E928" t="str">
            <v>m</v>
          </cell>
          <cell r="F928">
            <v>67</v>
          </cell>
        </row>
        <row r="929">
          <cell r="A929" t="str">
            <v>3 S 08 200 01</v>
          </cell>
          <cell r="B929" t="str">
            <v>Recomposição de sarjeta em alvenaria de tijolo</v>
          </cell>
          <cell r="E929" t="str">
            <v>m2</v>
          </cell>
          <cell r="F929">
            <v>30.01</v>
          </cell>
        </row>
        <row r="930">
          <cell r="A930" t="str">
            <v>3 S 08 300 01</v>
          </cell>
          <cell r="B930" t="str">
            <v>Limpeza de sarjeta e meio fio</v>
          </cell>
          <cell r="E930" t="str">
            <v>m</v>
          </cell>
          <cell r="F930">
            <v>0.21</v>
          </cell>
        </row>
        <row r="931">
          <cell r="A931" t="str">
            <v>3 S 08 301 01</v>
          </cell>
          <cell r="B931" t="str">
            <v>Limpeza de valeta de corte</v>
          </cell>
          <cell r="E931" t="str">
            <v>m</v>
          </cell>
          <cell r="F931">
            <v>0.32</v>
          </cell>
        </row>
        <row r="932">
          <cell r="A932" t="str">
            <v>3 S 08 301 02</v>
          </cell>
          <cell r="B932" t="str">
            <v>Limpeza de vala de drenagem</v>
          </cell>
          <cell r="E932" t="str">
            <v>m</v>
          </cell>
          <cell r="F932">
            <v>1.28</v>
          </cell>
        </row>
        <row r="933">
          <cell r="A933" t="str">
            <v>3 S 08 301 03</v>
          </cell>
          <cell r="B933" t="str">
            <v>Limpeza de descida d'água</v>
          </cell>
          <cell r="E933" t="str">
            <v>m</v>
          </cell>
          <cell r="F933">
            <v>0.42</v>
          </cell>
        </row>
        <row r="934">
          <cell r="A934" t="str">
            <v>3 S 08 302 01</v>
          </cell>
          <cell r="B934" t="str">
            <v>Limpeza de bueiro</v>
          </cell>
          <cell r="E934" t="str">
            <v>m3</v>
          </cell>
          <cell r="F934">
            <v>6.98</v>
          </cell>
        </row>
        <row r="935">
          <cell r="A935" t="str">
            <v>3 S 08 302 02</v>
          </cell>
          <cell r="B935" t="str">
            <v>Desobstrução de bueiro</v>
          </cell>
          <cell r="E935" t="str">
            <v>m3</v>
          </cell>
          <cell r="F935">
            <v>20.37</v>
          </cell>
        </row>
        <row r="936">
          <cell r="A936" t="str">
            <v>3 S 08 302 03</v>
          </cell>
          <cell r="B936" t="str">
            <v>Assentamento de tubo D=0,60 m</v>
          </cell>
          <cell r="E936" t="str">
            <v>m</v>
          </cell>
          <cell r="F936">
            <v>138.94</v>
          </cell>
        </row>
        <row r="937">
          <cell r="A937" t="str">
            <v>3 S 08 302 04</v>
          </cell>
          <cell r="B937" t="str">
            <v>Assentamento de tubo D=0,80 m</v>
          </cell>
          <cell r="E937" t="str">
            <v>m</v>
          </cell>
          <cell r="F937">
            <v>210.07</v>
          </cell>
        </row>
        <row r="938">
          <cell r="A938" t="str">
            <v>3 S 08 302 05</v>
          </cell>
          <cell r="B938" t="str">
            <v>Assentamento de tubo D=1,0 m</v>
          </cell>
          <cell r="E938" t="str">
            <v>m</v>
          </cell>
          <cell r="F938">
            <v>309.63</v>
          </cell>
        </row>
        <row r="939">
          <cell r="A939" t="str">
            <v>3 S 08 302 06</v>
          </cell>
          <cell r="B939" t="str">
            <v>Assentamento de tubo D=1,20 m</v>
          </cell>
          <cell r="E939" t="str">
            <v>m</v>
          </cell>
          <cell r="F939">
            <v>446.58</v>
          </cell>
        </row>
        <row r="940">
          <cell r="A940" t="str">
            <v>3 S 08 400 00</v>
          </cell>
          <cell r="B940" t="str">
            <v>Limpeza de placa de sinalização</v>
          </cell>
          <cell r="E940" t="str">
            <v>m2</v>
          </cell>
          <cell r="F940">
            <v>3.06</v>
          </cell>
        </row>
        <row r="941">
          <cell r="A941" t="str">
            <v>3 S 08 400 01</v>
          </cell>
          <cell r="B941" t="str">
            <v>Recomposição placa de sinalização</v>
          </cell>
          <cell r="E941" t="str">
            <v>m2</v>
          </cell>
          <cell r="F941">
            <v>12.73</v>
          </cell>
        </row>
        <row r="942">
          <cell r="A942" t="str">
            <v>3 S 08 400 02</v>
          </cell>
          <cell r="B942" t="str">
            <v>Substituição de balizador</v>
          </cell>
          <cell r="E942" t="str">
            <v>un</v>
          </cell>
          <cell r="F942">
            <v>15.52</v>
          </cell>
        </row>
        <row r="943">
          <cell r="A943" t="str">
            <v>3 S 08 401 00</v>
          </cell>
          <cell r="B943" t="str">
            <v>Recomposição de defensa metálica</v>
          </cell>
          <cell r="E943" t="str">
            <v>m</v>
          </cell>
          <cell r="F943">
            <v>127.92</v>
          </cell>
        </row>
        <row r="944">
          <cell r="A944" t="str">
            <v>3 S 08 402 00</v>
          </cell>
          <cell r="B944" t="str">
            <v>Caiação</v>
          </cell>
          <cell r="E944" t="str">
            <v>m2</v>
          </cell>
          <cell r="F944">
            <v>0.97</v>
          </cell>
        </row>
        <row r="945">
          <cell r="A945" t="str">
            <v>3 S 08 403 00</v>
          </cell>
          <cell r="B945" t="str">
            <v>Renovação de sinalização horizontal</v>
          </cell>
          <cell r="E945" t="str">
            <v>m2</v>
          </cell>
          <cell r="F945">
            <v>19.87</v>
          </cell>
        </row>
        <row r="946">
          <cell r="A946" t="str">
            <v>3 S 08 404 00</v>
          </cell>
          <cell r="B946" t="str">
            <v>Recomp. tot. cerca c/ mourão de conc. secção quad.</v>
          </cell>
          <cell r="E946" t="str">
            <v>m</v>
          </cell>
          <cell r="F946">
            <v>14.72</v>
          </cell>
        </row>
        <row r="947">
          <cell r="A947" t="str">
            <v>3 S 08 404 01</v>
          </cell>
          <cell r="B947" t="str">
            <v>Recomp. parc. cerca de conc. seção quad. - mourão</v>
          </cell>
          <cell r="E947" t="str">
            <v>m</v>
          </cell>
          <cell r="F947">
            <v>12.62</v>
          </cell>
        </row>
        <row r="948">
          <cell r="A948" t="str">
            <v>3 S 08 404 02</v>
          </cell>
          <cell r="B948" t="str">
            <v>Recomp. parc. cerca c/ mourão de concr.-arame</v>
          </cell>
          <cell r="E948" t="str">
            <v>m</v>
          </cell>
          <cell r="F948">
            <v>2.71</v>
          </cell>
        </row>
        <row r="949">
          <cell r="A949" t="str">
            <v>3 S 08 404 03</v>
          </cell>
          <cell r="B949" t="str">
            <v>Recomp. tot. cerca c/ mourão concr. seção triang.</v>
          </cell>
          <cell r="E949" t="str">
            <v>m</v>
          </cell>
          <cell r="F949">
            <v>12.13</v>
          </cell>
        </row>
        <row r="950">
          <cell r="A950" t="str">
            <v>3 S 08 404 04</v>
          </cell>
          <cell r="B950" t="str">
            <v>Recomp. parc. cerca c/ mourão concr. seção triang.</v>
          </cell>
          <cell r="E950" t="str">
            <v>m</v>
          </cell>
          <cell r="F950">
            <v>10.34</v>
          </cell>
        </row>
        <row r="951">
          <cell r="A951" t="str">
            <v>3 S 08 414 00</v>
          </cell>
          <cell r="B951" t="str">
            <v>Recomposição total de cerca com mourão de madeira</v>
          </cell>
          <cell r="E951" t="str">
            <v>m</v>
          </cell>
          <cell r="F951">
            <v>6.84</v>
          </cell>
        </row>
        <row r="952">
          <cell r="A952" t="str">
            <v>3 S 08 414 01</v>
          </cell>
          <cell r="B952" t="str">
            <v>Recomposição parcial cerca de madeira - mourão</v>
          </cell>
          <cell r="E952" t="str">
            <v>m</v>
          </cell>
          <cell r="F952">
            <v>5.64</v>
          </cell>
        </row>
        <row r="953">
          <cell r="A953" t="str">
            <v>3 S 08 414 02</v>
          </cell>
          <cell r="B953" t="str">
            <v>Recomp. parcial cerca c/ mourão de madeira - arame</v>
          </cell>
          <cell r="E953" t="str">
            <v>m</v>
          </cell>
          <cell r="F953">
            <v>2.0699999999999998</v>
          </cell>
        </row>
        <row r="954">
          <cell r="A954" t="str">
            <v>3 S 08 500 00</v>
          </cell>
          <cell r="B954" t="str">
            <v>Recomposição manual de aterro</v>
          </cell>
          <cell r="E954" t="str">
            <v>m3</v>
          </cell>
          <cell r="F954">
            <v>52</v>
          </cell>
        </row>
        <row r="955">
          <cell r="A955" t="str">
            <v>3 S 08 501 00</v>
          </cell>
          <cell r="B955" t="str">
            <v>Recomposição mecanizada de aterro</v>
          </cell>
          <cell r="E955" t="str">
            <v>m3</v>
          </cell>
          <cell r="F955">
            <v>15.04</v>
          </cell>
        </row>
        <row r="956">
          <cell r="A956" t="str">
            <v>3 S 08 510 00</v>
          </cell>
          <cell r="B956" t="str">
            <v>Remoção manual de barreira em solo</v>
          </cell>
          <cell r="E956" t="str">
            <v>m3</v>
          </cell>
          <cell r="F956">
            <v>13</v>
          </cell>
        </row>
        <row r="957">
          <cell r="A957" t="str">
            <v>3 S 08 510 01</v>
          </cell>
          <cell r="B957" t="str">
            <v>Remoção manual de barreira em rocha</v>
          </cell>
          <cell r="E957" t="str">
            <v>m3</v>
          </cell>
          <cell r="F957">
            <v>16.260000000000002</v>
          </cell>
        </row>
        <row r="958">
          <cell r="A958" t="str">
            <v>3 S 08 511 00</v>
          </cell>
          <cell r="B958" t="str">
            <v>Remoção mecanizada de barreira - solo</v>
          </cell>
          <cell r="E958" t="str">
            <v>m3</v>
          </cell>
          <cell r="F958">
            <v>3.23</v>
          </cell>
        </row>
        <row r="959">
          <cell r="A959" t="str">
            <v>3 S 08 512 00</v>
          </cell>
          <cell r="B959" t="str">
            <v>Remoção mecanizada de barreira - rocha</v>
          </cell>
          <cell r="E959" t="str">
            <v>m3</v>
          </cell>
          <cell r="F959">
            <v>4.95</v>
          </cell>
        </row>
        <row r="960">
          <cell r="A960" t="str">
            <v>3 S 08 513 00</v>
          </cell>
          <cell r="B960" t="str">
            <v>Remoção de matacões</v>
          </cell>
          <cell r="E960" t="str">
            <v>m3</v>
          </cell>
          <cell r="F960">
            <v>43.7</v>
          </cell>
        </row>
        <row r="961">
          <cell r="A961" t="str">
            <v>3 S 08 900 00</v>
          </cell>
          <cell r="B961" t="str">
            <v>Roçada manual</v>
          </cell>
          <cell r="E961" t="str">
            <v>ha</v>
          </cell>
          <cell r="F961">
            <v>581.79999999999995</v>
          </cell>
        </row>
        <row r="962">
          <cell r="A962" t="str">
            <v>3 S 08 900 01</v>
          </cell>
          <cell r="B962" t="str">
            <v>Roçada de capim colonião</v>
          </cell>
          <cell r="E962" t="str">
            <v>ha</v>
          </cell>
          <cell r="F962">
            <v>1396.33</v>
          </cell>
        </row>
        <row r="963">
          <cell r="A963" t="str">
            <v>3 S 08 901 00</v>
          </cell>
          <cell r="B963" t="str">
            <v>Roçada mecanizada</v>
          </cell>
          <cell r="E963" t="str">
            <v>ha</v>
          </cell>
          <cell r="F963">
            <v>189.77</v>
          </cell>
        </row>
        <row r="964">
          <cell r="A964" t="str">
            <v>3 S 08 901 01</v>
          </cell>
          <cell r="B964" t="str">
            <v>Corte e limpeza de áreas gramadas</v>
          </cell>
          <cell r="E964" t="str">
            <v>m2</v>
          </cell>
          <cell r="F964">
            <v>0.06</v>
          </cell>
        </row>
        <row r="965">
          <cell r="A965" t="str">
            <v>3 S 08 910 00</v>
          </cell>
          <cell r="B965" t="str">
            <v>Capina manual</v>
          </cell>
          <cell r="E965" t="str">
            <v>m2</v>
          </cell>
          <cell r="F965">
            <v>0.23</v>
          </cell>
        </row>
        <row r="966">
          <cell r="A966" t="str">
            <v>3 S 09 001 00</v>
          </cell>
          <cell r="B966" t="str">
            <v>Transporte local c/ basc. 5m3 em rodov. não pav.</v>
          </cell>
          <cell r="E966" t="str">
            <v>tkm</v>
          </cell>
          <cell r="F966">
            <v>0.54</v>
          </cell>
        </row>
        <row r="967">
          <cell r="A967" t="str">
            <v>3 S 09 001 06</v>
          </cell>
          <cell r="B967" t="str">
            <v>Transporte local c/ basc. 10m3 em rodov. não pav.</v>
          </cell>
          <cell r="E967" t="str">
            <v>tkm</v>
          </cell>
          <cell r="F967">
            <v>0.55000000000000004</v>
          </cell>
        </row>
        <row r="968">
          <cell r="A968" t="str">
            <v>3 S 09 001 41</v>
          </cell>
          <cell r="B968" t="str">
            <v>Transp. local c/ carroceria 4t em rodov. não pav.</v>
          </cell>
          <cell r="E968" t="str">
            <v>tkm</v>
          </cell>
          <cell r="F968">
            <v>0.78</v>
          </cell>
        </row>
        <row r="969">
          <cell r="A969" t="str">
            <v>3 S 09 001 90</v>
          </cell>
          <cell r="B969" t="str">
            <v>Transporte comercial c/ carroc. rodov. não pav.</v>
          </cell>
          <cell r="E969" t="str">
            <v>tkm</v>
          </cell>
          <cell r="F969">
            <v>0.36</v>
          </cell>
        </row>
        <row r="970">
          <cell r="A970" t="str">
            <v>3 S 09 002 00</v>
          </cell>
          <cell r="B970" t="str">
            <v>Transporte local basc. 5m3 em rodov. pav.</v>
          </cell>
          <cell r="E970" t="str">
            <v>tkm</v>
          </cell>
          <cell r="F970">
            <v>0.43</v>
          </cell>
        </row>
        <row r="971">
          <cell r="A971" t="str">
            <v>3 S 09 002 03</v>
          </cell>
          <cell r="B971" t="str">
            <v>Transporte local de material para remendos</v>
          </cell>
          <cell r="E971" t="str">
            <v>tkm</v>
          </cell>
          <cell r="F971">
            <v>0.64</v>
          </cell>
        </row>
        <row r="972">
          <cell r="A972" t="str">
            <v>3 S 09 002 06</v>
          </cell>
          <cell r="B972" t="str">
            <v>Transporte local c/ basc. 10m3 em rodov. pav.</v>
          </cell>
          <cell r="E972" t="str">
            <v>tkm</v>
          </cell>
          <cell r="F972">
            <v>0.41</v>
          </cell>
        </row>
        <row r="973">
          <cell r="A973" t="str">
            <v>3 S 09 002 41</v>
          </cell>
          <cell r="B973" t="str">
            <v>Transp. local c/ carroceria 4t em rodov. pav.</v>
          </cell>
          <cell r="E973" t="str">
            <v>tkm</v>
          </cell>
          <cell r="F973">
            <v>0.6</v>
          </cell>
        </row>
        <row r="974">
          <cell r="A974" t="str">
            <v>3 S 09 002 90</v>
          </cell>
          <cell r="B974" t="str">
            <v>Transporte comercial c/ carroceria rodov. pav.</v>
          </cell>
          <cell r="E974" t="str">
            <v>tkm</v>
          </cell>
          <cell r="F974">
            <v>0.24</v>
          </cell>
        </row>
        <row r="975">
          <cell r="A975" t="str">
            <v>3 S 09 102 00</v>
          </cell>
          <cell r="B975" t="str">
            <v>Transporte local material betuminoso</v>
          </cell>
          <cell r="E975" t="str">
            <v>tkm</v>
          </cell>
          <cell r="F975">
            <v>1.03</v>
          </cell>
        </row>
        <row r="976">
          <cell r="A976" t="str">
            <v>3 S 09 201 70</v>
          </cell>
          <cell r="B976" t="str">
            <v>Transp. local água c/ cam. tanque rodov. não pav.</v>
          </cell>
          <cell r="E976" t="str">
            <v>tkm</v>
          </cell>
          <cell r="F976">
            <v>1.07</v>
          </cell>
        </row>
        <row r="977">
          <cell r="A977" t="str">
            <v>3 S 09 202 70</v>
          </cell>
          <cell r="B977" t="str">
            <v>Transp. local água c/ cam. tanque em rodov. pav.</v>
          </cell>
          <cell r="E977" t="str">
            <v>tkm</v>
          </cell>
          <cell r="F977">
            <v>0.84</v>
          </cell>
        </row>
        <row r="978">
          <cell r="B978" t="str">
            <v>Sinalização</v>
          </cell>
        </row>
        <row r="979">
          <cell r="A979" t="str">
            <v>4 S 03 300 01</v>
          </cell>
          <cell r="B979" t="str">
            <v>Confecção e lanç. de concreto magro em betoneira</v>
          </cell>
          <cell r="E979" t="str">
            <v>m3</v>
          </cell>
          <cell r="F979">
            <v>182.92</v>
          </cell>
        </row>
        <row r="980">
          <cell r="A980" t="str">
            <v>4 S 03 323 01</v>
          </cell>
          <cell r="B980" t="str">
            <v>Conc.estr.fck=22 MPa contr.raz.uso ger.conf.e lanç</v>
          </cell>
          <cell r="E980" t="str">
            <v>m3</v>
          </cell>
          <cell r="F980">
            <v>291.39</v>
          </cell>
        </row>
        <row r="981">
          <cell r="A981" t="str">
            <v>4 S 03 353 00</v>
          </cell>
          <cell r="B981" t="str">
            <v>Fornecimento, preparo colocação aço CA-50</v>
          </cell>
          <cell r="E981" t="str">
            <v>kg</v>
          </cell>
          <cell r="F981">
            <v>4.8</v>
          </cell>
        </row>
        <row r="982">
          <cell r="A982" t="str">
            <v>4 S 03 370 00</v>
          </cell>
          <cell r="B982" t="str">
            <v>Forma comum de madeira</v>
          </cell>
          <cell r="E982" t="str">
            <v>m2</v>
          </cell>
          <cell r="F982">
            <v>30.84</v>
          </cell>
        </row>
        <row r="983">
          <cell r="A983" t="str">
            <v>4 S 06 000 01</v>
          </cell>
          <cell r="B983" t="str">
            <v>Defensa maleável simples (forn./ impl.)</v>
          </cell>
          <cell r="E983" t="str">
            <v>m</v>
          </cell>
          <cell r="F983">
            <v>183.82</v>
          </cell>
        </row>
        <row r="984">
          <cell r="A984" t="str">
            <v>4 S 06 000 02</v>
          </cell>
          <cell r="B984" t="str">
            <v>Ancoragem de defensa maleável simples (forn/ impl)</v>
          </cell>
          <cell r="E984" t="str">
            <v>m</v>
          </cell>
          <cell r="F984">
            <v>201.4</v>
          </cell>
        </row>
        <row r="985">
          <cell r="A985" t="str">
            <v>4 S 06 000 11</v>
          </cell>
          <cell r="B985" t="str">
            <v>Defensa maleável dupla (forn./ impl.)</v>
          </cell>
          <cell r="E985" t="str">
            <v>m</v>
          </cell>
          <cell r="F985">
            <v>228.84</v>
          </cell>
        </row>
        <row r="986">
          <cell r="A986" t="str">
            <v>4 S 06 000 12</v>
          </cell>
          <cell r="B986" t="str">
            <v>Ancoragem de defensa maleável dupla (forn./ impl.)</v>
          </cell>
          <cell r="E986" t="str">
            <v>m</v>
          </cell>
          <cell r="F986">
            <v>249.65</v>
          </cell>
        </row>
        <row r="987">
          <cell r="A987" t="str">
            <v>4 S 06 010 01</v>
          </cell>
          <cell r="B987" t="str">
            <v>Defensa semi-maleável simples (forn./ impl.)</v>
          </cell>
          <cell r="E987" t="str">
            <v>m</v>
          </cell>
          <cell r="F987">
            <v>127.24</v>
          </cell>
        </row>
        <row r="988">
          <cell r="A988" t="str">
            <v>4 S 06 010 02</v>
          </cell>
          <cell r="B988" t="str">
            <v>Ancoragem defensa semi-maleável simples (forn/imp)</v>
          </cell>
          <cell r="E988" t="str">
            <v>m</v>
          </cell>
          <cell r="F988">
            <v>139.97</v>
          </cell>
        </row>
        <row r="989">
          <cell r="A989" t="str">
            <v>4 S 06 010 11</v>
          </cell>
          <cell r="B989" t="str">
            <v>Defensa semi-maleável dupla (forn./ impl.)</v>
          </cell>
          <cell r="E989" t="str">
            <v>m</v>
          </cell>
          <cell r="F989">
            <v>217.45</v>
          </cell>
        </row>
        <row r="990">
          <cell r="A990" t="str">
            <v>4 S 06 010 12</v>
          </cell>
          <cell r="B990" t="str">
            <v>Ancoragem defensa semi-maleável dupla (forn/ impl)</v>
          </cell>
          <cell r="E990" t="str">
            <v>m</v>
          </cell>
          <cell r="F990">
            <v>237.78</v>
          </cell>
        </row>
        <row r="991">
          <cell r="A991" t="str">
            <v>4 S 06 030 11</v>
          </cell>
          <cell r="B991" t="str">
            <v>Barreira de segurança dupla DNER PRO 176/86</v>
          </cell>
          <cell r="E991" t="str">
            <v>m</v>
          </cell>
          <cell r="F991">
            <v>201.42</v>
          </cell>
        </row>
        <row r="992">
          <cell r="A992" t="str">
            <v>4 S 06 100 11</v>
          </cell>
          <cell r="B992" t="str">
            <v>Pintura de faixa - tinta durabilidade - 1 ano</v>
          </cell>
          <cell r="E992" t="str">
            <v>m2</v>
          </cell>
          <cell r="F992">
            <v>6.87</v>
          </cell>
        </row>
        <row r="993">
          <cell r="A993" t="str">
            <v>4 S 06 100 12</v>
          </cell>
          <cell r="B993" t="str">
            <v>Pint. setas e zebrado - tinta durabilidade - 1 ano</v>
          </cell>
          <cell r="E993" t="str">
            <v>m2</v>
          </cell>
          <cell r="F993">
            <v>10.66</v>
          </cell>
        </row>
        <row r="994">
          <cell r="A994" t="str">
            <v>4 S 06 100 21</v>
          </cell>
          <cell r="B994" t="str">
            <v>Pintura faixa - tinta durabilidade - 2 anos</v>
          </cell>
          <cell r="E994" t="str">
            <v>m2</v>
          </cell>
          <cell r="F994">
            <v>9.9499999999999993</v>
          </cell>
        </row>
        <row r="995">
          <cell r="A995" t="str">
            <v>4 S 06 100 22</v>
          </cell>
          <cell r="B995" t="str">
            <v>Pintura setas e zebrado - 2 anos</v>
          </cell>
          <cell r="E995" t="str">
            <v>m2</v>
          </cell>
          <cell r="F995">
            <v>13.56</v>
          </cell>
        </row>
        <row r="996">
          <cell r="A996" t="str">
            <v>4 S 06 110 01</v>
          </cell>
          <cell r="B996" t="str">
            <v>Pintura faixa c/termoplástico-3 anos (p/ aspersão)</v>
          </cell>
          <cell r="E996" t="str">
            <v>m2</v>
          </cell>
          <cell r="F996">
            <v>27.8</v>
          </cell>
        </row>
        <row r="997">
          <cell r="A997" t="str">
            <v>4 S 06 110 02</v>
          </cell>
          <cell r="B997" t="str">
            <v>Pintura setas e zebrado term.-3 anos (p/ aspersão)</v>
          </cell>
          <cell r="E997" t="str">
            <v>m2</v>
          </cell>
          <cell r="F997">
            <v>34.42</v>
          </cell>
        </row>
        <row r="998">
          <cell r="A998" t="str">
            <v>4 S 06 110 03</v>
          </cell>
          <cell r="B998" t="str">
            <v>Pintura setas e zebrado term.-5 anos (p/ extrusão)</v>
          </cell>
          <cell r="E998" t="str">
            <v>m2</v>
          </cell>
          <cell r="F998">
            <v>39.03</v>
          </cell>
        </row>
        <row r="999">
          <cell r="A999" t="str">
            <v>4 S 06 120 01</v>
          </cell>
          <cell r="B999" t="str">
            <v>Forn. e colocação de tacha reflet. monodirecional</v>
          </cell>
          <cell r="E999" t="str">
            <v>und</v>
          </cell>
          <cell r="F999">
            <v>8.3000000000000007</v>
          </cell>
        </row>
        <row r="1000">
          <cell r="A1000" t="str">
            <v>4 S 06 120 11</v>
          </cell>
          <cell r="B1000" t="str">
            <v>Forn. e colocação de tachão reflet. monodirecional</v>
          </cell>
          <cell r="E1000" t="str">
            <v>und</v>
          </cell>
          <cell r="F1000">
            <v>23.2</v>
          </cell>
        </row>
        <row r="1001">
          <cell r="A1001" t="str">
            <v>4 S 06 121 01</v>
          </cell>
          <cell r="B1001" t="str">
            <v>Forn. e colocação de tacha reflet. bidirecional</v>
          </cell>
          <cell r="E1001" t="str">
            <v>und</v>
          </cell>
          <cell r="F1001">
            <v>8.9600000000000009</v>
          </cell>
        </row>
        <row r="1002">
          <cell r="A1002" t="str">
            <v>4 S 06 121 11</v>
          </cell>
          <cell r="B1002" t="str">
            <v>Forn. e colocação de tachão reflet. bidirecional</v>
          </cell>
          <cell r="E1002" t="str">
            <v>und</v>
          </cell>
          <cell r="F1002">
            <v>24.53</v>
          </cell>
        </row>
        <row r="1003">
          <cell r="A1003" t="str">
            <v>4 S 06 200 01</v>
          </cell>
          <cell r="B1003" t="str">
            <v>Forn. e implantação placa sinaliz. semi-refletiva</v>
          </cell>
          <cell r="E1003" t="str">
            <v>m2</v>
          </cell>
          <cell r="F1003">
            <v>186.91</v>
          </cell>
        </row>
        <row r="1004">
          <cell r="A1004" t="str">
            <v>4 S 06 200 02</v>
          </cell>
          <cell r="B1004" t="str">
            <v>Forn. e implantação placa sinaliz. tot.refletiva</v>
          </cell>
          <cell r="E1004" t="str">
            <v>m2</v>
          </cell>
          <cell r="F1004">
            <v>246.95</v>
          </cell>
        </row>
        <row r="1005">
          <cell r="A1005" t="str">
            <v>4 S 06 200 91</v>
          </cell>
          <cell r="B1005" t="str">
            <v>Remoção de placa de sinalização</v>
          </cell>
          <cell r="E1005" t="str">
            <v>m2</v>
          </cell>
          <cell r="F1005">
            <v>11.76</v>
          </cell>
        </row>
        <row r="1006">
          <cell r="A1006" t="str">
            <v>4 S 06 200 92</v>
          </cell>
          <cell r="B1006" t="str">
            <v>Recuperação de chapa p/placa de sinalização</v>
          </cell>
          <cell r="E1006" t="str">
            <v>m2</v>
          </cell>
          <cell r="F1006">
            <v>18.73</v>
          </cell>
        </row>
        <row r="1007">
          <cell r="A1007" t="str">
            <v>4 S 06 202 01</v>
          </cell>
          <cell r="B1007" t="str">
            <v>Confecção de placa sinalização semi-refletiva</v>
          </cell>
          <cell r="E1007" t="str">
            <v>m2</v>
          </cell>
          <cell r="F1007">
            <v>147.65</v>
          </cell>
        </row>
        <row r="1008">
          <cell r="A1008" t="str">
            <v>4 S 06 202 11</v>
          </cell>
          <cell r="B1008" t="str">
            <v>Confecção placa sinalização tot.refletiva</v>
          </cell>
          <cell r="E1008" t="str">
            <v>m2</v>
          </cell>
          <cell r="F1008">
            <v>207.69</v>
          </cell>
        </row>
        <row r="1009">
          <cell r="A1009" t="str">
            <v>4 S 06 202 21</v>
          </cell>
          <cell r="B1009" t="str">
            <v>Conf.placa sinal.semi-refletiva chapa recuperada</v>
          </cell>
          <cell r="E1009" t="str">
            <v>m2</v>
          </cell>
          <cell r="F1009">
            <v>67.849999999999994</v>
          </cell>
        </row>
        <row r="1010">
          <cell r="A1010" t="str">
            <v>4 S 06 202 31</v>
          </cell>
          <cell r="B1010" t="str">
            <v>Conf.placa sinal.tot.refletiva - chapa recuperada</v>
          </cell>
          <cell r="E1010" t="str">
            <v>m2</v>
          </cell>
          <cell r="F1010">
            <v>125.99</v>
          </cell>
        </row>
        <row r="1011">
          <cell r="A1011" t="str">
            <v>4 S 06 203 01</v>
          </cell>
          <cell r="B1011" t="str">
            <v>Confecção suporte e travessa p/placa sinaliz.</v>
          </cell>
          <cell r="E1011" t="str">
            <v>und</v>
          </cell>
          <cell r="F1011">
            <v>24.73</v>
          </cell>
        </row>
        <row r="1012">
          <cell r="A1012" t="str">
            <v>4 S 06 230 01</v>
          </cell>
          <cell r="B1012" t="str">
            <v>Forn. e implantação de balizador de concreto</v>
          </cell>
          <cell r="E1012" t="str">
            <v>und</v>
          </cell>
          <cell r="F1012">
            <v>17.399999999999999</v>
          </cell>
        </row>
        <row r="1013">
          <cell r="A1013" t="str">
            <v>4 S 09 002 00</v>
          </cell>
          <cell r="B1013" t="str">
            <v>Transporte local c/ basc. 5 m3 rodov. pav.</v>
          </cell>
          <cell r="E1013" t="str">
            <v>tkm</v>
          </cell>
          <cell r="F1013">
            <v>0.43</v>
          </cell>
        </row>
        <row r="1014">
          <cell r="A1014" t="str">
            <v>4 S 09 002 41</v>
          </cell>
          <cell r="B1014" t="str">
            <v>Transporte local c/ carroceria 4t rodov. pav.</v>
          </cell>
          <cell r="E1014" t="str">
            <v>tkm</v>
          </cell>
          <cell r="F1014">
            <v>0.6</v>
          </cell>
        </row>
        <row r="1015">
          <cell r="A1015" t="str">
            <v>4 S 09 202 70</v>
          </cell>
          <cell r="B1015" t="str">
            <v>Transp. local de água c/ cam. tanque rodov. pav.</v>
          </cell>
          <cell r="E1015" t="str">
            <v>tkm</v>
          </cell>
          <cell r="F1015">
            <v>0.84</v>
          </cell>
        </row>
        <row r="1016">
          <cell r="B1016" t="str">
            <v>Restauração</v>
          </cell>
        </row>
        <row r="1017">
          <cell r="A1017" t="str">
            <v>5 S 01 000 00</v>
          </cell>
          <cell r="B1017" t="str">
            <v>Desm. dest. e limp. áreas c/ arv. diam. até 0,15m</v>
          </cell>
          <cell r="E1017" t="str">
            <v>m2</v>
          </cell>
          <cell r="F1017">
            <v>0.24</v>
          </cell>
        </row>
        <row r="1018">
          <cell r="A1018" t="str">
            <v>5 S 01 010 00</v>
          </cell>
          <cell r="B1018" t="str">
            <v>Destocamento de árvores c/ diâm. 0,15 a 030m</v>
          </cell>
          <cell r="E1018" t="str">
            <v>und</v>
          </cell>
          <cell r="F1018">
            <v>21.1</v>
          </cell>
        </row>
        <row r="1019">
          <cell r="A1019" t="str">
            <v>5 S 01 011 00</v>
          </cell>
          <cell r="B1019" t="str">
            <v>Destocamento de árvores c/ diâm. &gt; 0,30m</v>
          </cell>
          <cell r="E1019" t="str">
            <v>und</v>
          </cell>
          <cell r="F1019">
            <v>52.76</v>
          </cell>
        </row>
        <row r="1020">
          <cell r="A1020" t="str">
            <v>5 S 01 100 01</v>
          </cell>
          <cell r="B1020" t="str">
            <v>Esc. carga transp. mat 1a cat DMT 50m</v>
          </cell>
          <cell r="E1020" t="str">
            <v>m3</v>
          </cell>
          <cell r="F1020">
            <v>1.24</v>
          </cell>
        </row>
        <row r="1021">
          <cell r="A1021" t="str">
            <v>5 S 01 100 09</v>
          </cell>
          <cell r="B1021" t="str">
            <v>Esc. carga tr. mat 1a c. DMT 50 a 200m c/carreg</v>
          </cell>
          <cell r="E1021" t="str">
            <v>m3</v>
          </cell>
          <cell r="F1021">
            <v>4</v>
          </cell>
        </row>
        <row r="1022">
          <cell r="A1022" t="str">
            <v>5 S 01 100 10</v>
          </cell>
          <cell r="B1022" t="str">
            <v>Esc. carga tr. mat 1a c. DMT 200 a 400m c/carreg</v>
          </cell>
          <cell r="E1022" t="str">
            <v>m3</v>
          </cell>
          <cell r="F1022">
            <v>4.33</v>
          </cell>
        </row>
        <row r="1023">
          <cell r="A1023" t="str">
            <v>5 S 01 100 11</v>
          </cell>
          <cell r="B1023" t="str">
            <v>Esc. carga tr. mat 1a c. DMT 400 a 600m c/carreg</v>
          </cell>
          <cell r="E1023" t="str">
            <v>m3</v>
          </cell>
          <cell r="F1023">
            <v>4.59</v>
          </cell>
        </row>
        <row r="1024">
          <cell r="A1024" t="str">
            <v>5 S 01 100 12</v>
          </cell>
          <cell r="B1024" t="str">
            <v>Esc. carga tr. mat 1a c. DMT 600 a 800m c/carreg</v>
          </cell>
          <cell r="E1024" t="str">
            <v>m3</v>
          </cell>
          <cell r="F1024">
            <v>4.92</v>
          </cell>
        </row>
        <row r="1025">
          <cell r="A1025" t="str">
            <v>5 S 01 100 13</v>
          </cell>
          <cell r="B1025" t="str">
            <v>Esc. carga tr. mat 1a c. DMT 800 a 1000m c/carreg</v>
          </cell>
          <cell r="E1025" t="str">
            <v>m3</v>
          </cell>
          <cell r="F1025">
            <v>5.18</v>
          </cell>
        </row>
        <row r="1026">
          <cell r="A1026" t="str">
            <v>5 S 01 100 14</v>
          </cell>
          <cell r="B1026" t="str">
            <v>Esc. carga tr. mat 1a c. DMT 1000 a 1200m c/carreg</v>
          </cell>
          <cell r="E1026" t="str">
            <v>m3</v>
          </cell>
          <cell r="F1026">
            <v>5.49</v>
          </cell>
        </row>
        <row r="1027">
          <cell r="A1027" t="str">
            <v>5 S 01 100 15</v>
          </cell>
          <cell r="B1027" t="str">
            <v>Esc. carga tr. mat 1a c. DMT 1200 a 1400m c/carreg</v>
          </cell>
          <cell r="E1027" t="str">
            <v>m3</v>
          </cell>
          <cell r="F1027">
            <v>5.69</v>
          </cell>
        </row>
        <row r="1028">
          <cell r="A1028" t="str">
            <v>5 S 01 100 16</v>
          </cell>
          <cell r="B1028" t="str">
            <v>Esc. carga tr. mat 1a c. DMT 1400 a 1600m c/carreg</v>
          </cell>
          <cell r="E1028" t="str">
            <v>m3</v>
          </cell>
          <cell r="F1028">
            <v>5.84</v>
          </cell>
        </row>
        <row r="1029">
          <cell r="A1029" t="str">
            <v>5 S 01 100 17</v>
          </cell>
          <cell r="B1029" t="str">
            <v>Esc. carga tr. mat 1a c. DMT 1600 a 1800m c/carreg</v>
          </cell>
          <cell r="E1029" t="str">
            <v>m3</v>
          </cell>
          <cell r="F1029">
            <v>6.09</v>
          </cell>
        </row>
        <row r="1030">
          <cell r="A1030" t="str">
            <v>5 S 01 100 18</v>
          </cell>
          <cell r="B1030" t="str">
            <v>Esc. carga tr. mat 1a c. DMT 1800 a 2000m c/carreg</v>
          </cell>
          <cell r="E1030" t="str">
            <v>m3</v>
          </cell>
          <cell r="F1030">
            <v>6.33</v>
          </cell>
        </row>
        <row r="1031">
          <cell r="A1031" t="str">
            <v>5 S 01 100 19</v>
          </cell>
          <cell r="B1031" t="str">
            <v>Esc. carga tr. mat 1a c. DMT 2000 a 3000m c/carreg</v>
          </cell>
          <cell r="E1031" t="str">
            <v>m3</v>
          </cell>
          <cell r="F1031">
            <v>7.19</v>
          </cell>
        </row>
        <row r="1032">
          <cell r="A1032" t="str">
            <v>5 S 01 100 20</v>
          </cell>
          <cell r="B1032" t="str">
            <v>Esc. carga tr. mat 1a c. DMT 3000 a 5000m c/carreg</v>
          </cell>
          <cell r="E1032" t="str">
            <v>m3</v>
          </cell>
          <cell r="F1032">
            <v>9.48</v>
          </cell>
        </row>
        <row r="1033">
          <cell r="A1033" t="str">
            <v>5 S 01 100 22</v>
          </cell>
          <cell r="B1033" t="str">
            <v>Esc. carga transp. mat 1a cat DMT 50 a 200m c/e</v>
          </cell>
          <cell r="E1033" t="str">
            <v>m3</v>
          </cell>
          <cell r="F1033">
            <v>3.89</v>
          </cell>
        </row>
        <row r="1034">
          <cell r="A1034" t="str">
            <v>5 S 01 100 23</v>
          </cell>
          <cell r="B1034" t="str">
            <v>Esc. carga transp. mat 1a cat DMT 200 a 400m c/e</v>
          </cell>
          <cell r="E1034" t="str">
            <v>m3</v>
          </cell>
          <cell r="F1034">
            <v>4.28</v>
          </cell>
        </row>
        <row r="1035">
          <cell r="A1035" t="str">
            <v>5 S 01 100 24</v>
          </cell>
          <cell r="B1035" t="str">
            <v>Esc. carga transp. mat 1a cat DMT 400 a 600m c/e</v>
          </cell>
          <cell r="E1035" t="str">
            <v>m3</v>
          </cell>
          <cell r="F1035">
            <v>4.5199999999999996</v>
          </cell>
        </row>
        <row r="1036">
          <cell r="A1036" t="str">
            <v>5 S 01 100 25</v>
          </cell>
          <cell r="B1036" t="str">
            <v>Esc. carga transp. mat 1a cat DMT 600 a 800m c/e</v>
          </cell>
          <cell r="E1036" t="str">
            <v>m3</v>
          </cell>
          <cell r="F1036">
            <v>4.82</v>
          </cell>
        </row>
        <row r="1037">
          <cell r="A1037" t="str">
            <v>5 S 01 100 26</v>
          </cell>
          <cell r="B1037" t="str">
            <v>Esc. carga transp. mat 1a cat DMT 800 a 1000m c/e</v>
          </cell>
          <cell r="E1037" t="str">
            <v>m3</v>
          </cell>
          <cell r="F1037">
            <v>5.13</v>
          </cell>
        </row>
        <row r="1038">
          <cell r="A1038" t="str">
            <v>5 S 01 100 27</v>
          </cell>
          <cell r="B1038" t="str">
            <v>Esc. carga transp. mat 1a cat DMT 1000 a 1200m c/e</v>
          </cell>
          <cell r="E1038" t="str">
            <v>m3</v>
          </cell>
          <cell r="F1038">
            <v>5.39</v>
          </cell>
        </row>
        <row r="1039">
          <cell r="A1039" t="str">
            <v>5 S 01 100 28</v>
          </cell>
          <cell r="B1039" t="str">
            <v>Esc. carga transp. mat 1a cat DMT 1200 a 1400m c/e</v>
          </cell>
          <cell r="E1039" t="str">
            <v>m3</v>
          </cell>
          <cell r="F1039">
            <v>5.6</v>
          </cell>
        </row>
        <row r="1040">
          <cell r="A1040" t="str">
            <v>5 S 01 100 29</v>
          </cell>
          <cell r="B1040" t="str">
            <v>Esc. carga transp. mat 1a cat DMT 1400 a 1600m c/e</v>
          </cell>
          <cell r="E1040" t="str">
            <v>m3</v>
          </cell>
          <cell r="F1040">
            <v>5.87</v>
          </cell>
        </row>
        <row r="1041">
          <cell r="A1041" t="str">
            <v>5 S 01 100 30</v>
          </cell>
          <cell r="B1041" t="str">
            <v>Esc. carga transp .mat 1a cat DMT 1600 a 1800m c/e</v>
          </cell>
          <cell r="E1041" t="str">
            <v>m3</v>
          </cell>
          <cell r="F1041">
            <v>6.04</v>
          </cell>
        </row>
        <row r="1042">
          <cell r="A1042" t="str">
            <v>5 S 01 100 31</v>
          </cell>
          <cell r="B1042" t="str">
            <v>Esc. carga transp. mat 1a cat DMT 1800 a 2000m c/e</v>
          </cell>
          <cell r="E1042" t="str">
            <v>m3</v>
          </cell>
          <cell r="F1042">
            <v>6.25</v>
          </cell>
        </row>
        <row r="1043">
          <cell r="A1043" t="str">
            <v>5 S 01 100 32</v>
          </cell>
          <cell r="B1043" t="str">
            <v>Esc. carga transp. mat 1a cat DMT 2000 a 3000m c/e</v>
          </cell>
          <cell r="E1043" t="str">
            <v>m3</v>
          </cell>
          <cell r="F1043">
            <v>7.1</v>
          </cell>
        </row>
        <row r="1044">
          <cell r="A1044" t="str">
            <v>5 S 01 100 33</v>
          </cell>
          <cell r="B1044" t="str">
            <v>Esc. carga transp. mat 1a cat DMT 3000 a 5000m c/e</v>
          </cell>
          <cell r="E1044" t="str">
            <v>m3</v>
          </cell>
          <cell r="F1044">
            <v>9.44</v>
          </cell>
        </row>
        <row r="1045">
          <cell r="A1045" t="str">
            <v>5 S 01 101 01</v>
          </cell>
          <cell r="B1045" t="str">
            <v>Esc. carga transp. mat 2a cat DMT 50m</v>
          </cell>
          <cell r="E1045" t="str">
            <v>m3</v>
          </cell>
          <cell r="F1045">
            <v>2.16</v>
          </cell>
        </row>
        <row r="1046">
          <cell r="A1046" t="str">
            <v>5 S 01 101 09</v>
          </cell>
          <cell r="B1046" t="str">
            <v>Esc. carga tr. mat 2a c. DMT 50 a 200m c/carreg</v>
          </cell>
          <cell r="E1046" t="str">
            <v>m3</v>
          </cell>
          <cell r="F1046">
            <v>6.39</v>
          </cell>
        </row>
        <row r="1047">
          <cell r="A1047" t="str">
            <v>5 S 01 101 10</v>
          </cell>
          <cell r="B1047" t="str">
            <v>Esc. carga tr. mat 2a c. DMT 200 a 400m c/carreg</v>
          </cell>
          <cell r="E1047" t="str">
            <v>m3</v>
          </cell>
          <cell r="F1047">
            <v>6.89</v>
          </cell>
        </row>
        <row r="1048">
          <cell r="A1048" t="str">
            <v>5 S 01 101 11</v>
          </cell>
          <cell r="B1048" t="str">
            <v>Esc. carga tr. mat 2a c. DMT 400 a 600m c/carreg</v>
          </cell>
          <cell r="E1048" t="str">
            <v>m3</v>
          </cell>
          <cell r="F1048">
            <v>7.17</v>
          </cell>
        </row>
        <row r="1049">
          <cell r="A1049" t="str">
            <v>5 S 01 101 12</v>
          </cell>
          <cell r="B1049" t="str">
            <v>Esc. carga tr. mat 2a c. DMT 600 a 800m c/carreg</v>
          </cell>
          <cell r="E1049" t="str">
            <v>m3</v>
          </cell>
          <cell r="F1049">
            <v>7.62</v>
          </cell>
        </row>
        <row r="1050">
          <cell r="A1050" t="str">
            <v>5 S 01 101 13</v>
          </cell>
          <cell r="B1050" t="str">
            <v>Esc. carga tr. mat 2a c. DMT 800 a 1000m c/carreg</v>
          </cell>
          <cell r="E1050" t="str">
            <v>m3</v>
          </cell>
          <cell r="F1050">
            <v>7.93</v>
          </cell>
        </row>
        <row r="1051">
          <cell r="A1051" t="str">
            <v>5 S 01 101 14</v>
          </cell>
          <cell r="B1051" t="str">
            <v>Esc. carga tr. mat 2a c. DMT 1000 a 1200m c/carreg</v>
          </cell>
          <cell r="E1051" t="str">
            <v>m3</v>
          </cell>
          <cell r="F1051">
            <v>8.1300000000000008</v>
          </cell>
        </row>
        <row r="1052">
          <cell r="A1052" t="str">
            <v>5 S 01 101 15</v>
          </cell>
          <cell r="B1052" t="str">
            <v>Esc. carga tr. mat 2a c. DMT 1200 a 1400m c/carreg</v>
          </cell>
          <cell r="E1052" t="str">
            <v>m3</v>
          </cell>
          <cell r="F1052">
            <v>8.4499999999999993</v>
          </cell>
        </row>
        <row r="1053">
          <cell r="A1053" t="str">
            <v>5 S 01 101 16</v>
          </cell>
          <cell r="B1053" t="str">
            <v>Esc. carga tr. mat 2a c. DMT 1400 a 1600m c/carreg</v>
          </cell>
          <cell r="E1053" t="str">
            <v>m3</v>
          </cell>
          <cell r="F1053">
            <v>8.7100000000000009</v>
          </cell>
        </row>
        <row r="1054">
          <cell r="A1054" t="str">
            <v>5 S 01 101 17</v>
          </cell>
          <cell r="B1054" t="str">
            <v>Esc. carga tr. mat 2a c. DMT 1600 a 1800m c/carreg</v>
          </cell>
          <cell r="E1054" t="str">
            <v>m3</v>
          </cell>
          <cell r="F1054">
            <v>8.86</v>
          </cell>
        </row>
        <row r="1055">
          <cell r="A1055" t="str">
            <v>5 S 01 101 18</v>
          </cell>
          <cell r="B1055" t="str">
            <v>Esc. carga tr. mat 2a c. DMT 1800 a 2000m c/carreg</v>
          </cell>
          <cell r="E1055" t="str">
            <v>m3</v>
          </cell>
          <cell r="F1055">
            <v>9.25</v>
          </cell>
        </row>
        <row r="1056">
          <cell r="A1056" t="str">
            <v>5 S 01 101 19</v>
          </cell>
          <cell r="B1056" t="str">
            <v>Esc. carga tr. mat 2a c. DMT 2000 a 3000m c/carreg</v>
          </cell>
          <cell r="E1056" t="str">
            <v>m3</v>
          </cell>
          <cell r="F1056">
            <v>10.220000000000001</v>
          </cell>
        </row>
        <row r="1057">
          <cell r="A1057" t="str">
            <v>5 S 01 101 20</v>
          </cell>
          <cell r="B1057" t="str">
            <v>Esc. carga tr. mat 2a c. DMT 3000 a 5000m c/carreg</v>
          </cell>
          <cell r="E1057" t="str">
            <v>m3</v>
          </cell>
          <cell r="F1057">
            <v>12.81</v>
          </cell>
        </row>
        <row r="1058">
          <cell r="A1058" t="str">
            <v>5 S 01 101 22</v>
          </cell>
          <cell r="B1058" t="str">
            <v>Esc. carga transp. mat 2a cat DMT 50 a 200m c/e</v>
          </cell>
          <cell r="E1058" t="str">
            <v>m3</v>
          </cell>
          <cell r="F1058">
            <v>5.46</v>
          </cell>
        </row>
        <row r="1059">
          <cell r="A1059" t="str">
            <v>5 S 01 101 23</v>
          </cell>
          <cell r="B1059" t="str">
            <v>Esc. carga transp. mat 2a cat DMT 200 a 400m c/e</v>
          </cell>
          <cell r="E1059" t="str">
            <v>m3</v>
          </cell>
          <cell r="F1059">
            <v>5.83</v>
          </cell>
        </row>
        <row r="1060">
          <cell r="A1060" t="str">
            <v>5 S 01 101 24</v>
          </cell>
          <cell r="B1060" t="str">
            <v>Esc. carga transp. mat 2a cat DMT 400 a 600m c/e</v>
          </cell>
          <cell r="E1060" t="str">
            <v>m3</v>
          </cell>
          <cell r="F1060">
            <v>6.26</v>
          </cell>
        </row>
        <row r="1061">
          <cell r="A1061" t="str">
            <v>5 S 01 101 25</v>
          </cell>
          <cell r="B1061" t="str">
            <v>Esc. carga transp. mat 2a cat DMT 600 a 800m c/e</v>
          </cell>
          <cell r="E1061" t="str">
            <v>m3</v>
          </cell>
          <cell r="F1061">
            <v>6.63</v>
          </cell>
        </row>
        <row r="1062">
          <cell r="A1062" t="str">
            <v>5 S 01 101 26</v>
          </cell>
          <cell r="B1062" t="str">
            <v>Esc. carga transp. mat 2a cat DMT 800 a 1000m c/e</v>
          </cell>
          <cell r="E1062" t="str">
            <v>m3</v>
          </cell>
          <cell r="F1062">
            <v>6.91</v>
          </cell>
        </row>
        <row r="1063">
          <cell r="A1063" t="str">
            <v>5 S 01 101 27</v>
          </cell>
          <cell r="B1063" t="str">
            <v>Esc. carga transp. mat 2a cat DMT 1000 a 1200m c/e</v>
          </cell>
          <cell r="E1063" t="str">
            <v>m3</v>
          </cell>
          <cell r="F1063">
            <v>7.24</v>
          </cell>
        </row>
        <row r="1064">
          <cell r="A1064" t="str">
            <v>5 S 01 101 28</v>
          </cell>
          <cell r="B1064" t="str">
            <v>Esc. carga transp. mat 2a cat DMT 1200 a 1400m c/e</v>
          </cell>
          <cell r="E1064" t="str">
            <v>m3</v>
          </cell>
          <cell r="F1064">
            <v>7.64</v>
          </cell>
        </row>
        <row r="1065">
          <cell r="A1065" t="str">
            <v>5 S 01 101 29</v>
          </cell>
          <cell r="B1065" t="str">
            <v>Esc. carga transp. mat 2a cat DMT 1400 a 1600m c/e</v>
          </cell>
          <cell r="E1065" t="str">
            <v>m3</v>
          </cell>
          <cell r="F1065">
            <v>7.85</v>
          </cell>
        </row>
        <row r="1066">
          <cell r="A1066" t="str">
            <v>5 S 01 101 30</v>
          </cell>
          <cell r="B1066" t="str">
            <v>Esc. carga transp. mat 2a cat DMT 1600 a 1800m c/e</v>
          </cell>
          <cell r="E1066" t="str">
            <v>m3</v>
          </cell>
          <cell r="F1066">
            <v>8.01</v>
          </cell>
        </row>
        <row r="1067">
          <cell r="A1067" t="str">
            <v>5 S 01 101 31</v>
          </cell>
          <cell r="B1067" t="str">
            <v>Esc. carga transp. mat 2a cat DMT 1800 a 2000m c/e</v>
          </cell>
          <cell r="E1067" t="str">
            <v>m3</v>
          </cell>
          <cell r="F1067">
            <v>8.36</v>
          </cell>
        </row>
        <row r="1068">
          <cell r="A1068" t="str">
            <v>5 S 01 101 32</v>
          </cell>
          <cell r="B1068" t="str">
            <v>Esc. carga transp. mat 2a cat DMT 2000 a 3000m c/e</v>
          </cell>
          <cell r="E1068" t="str">
            <v>m3</v>
          </cell>
          <cell r="F1068">
            <v>9.41</v>
          </cell>
        </row>
        <row r="1069">
          <cell r="A1069" t="str">
            <v>5 S 01 101 33</v>
          </cell>
          <cell r="B1069" t="str">
            <v>Esc. carga transp. mat 2a cat DMT 3000 a 5000m c/e</v>
          </cell>
          <cell r="E1069" t="str">
            <v>m3</v>
          </cell>
          <cell r="F1069">
            <v>12</v>
          </cell>
        </row>
        <row r="1070">
          <cell r="A1070" t="str">
            <v>5 S 01 102 01</v>
          </cell>
          <cell r="B1070" t="str">
            <v>Esc. carga transp. mat 3a cat DMT até 50m</v>
          </cell>
          <cell r="E1070" t="str">
            <v>m3</v>
          </cell>
          <cell r="F1070">
            <v>19.3</v>
          </cell>
        </row>
        <row r="1071">
          <cell r="A1071" t="str">
            <v>5 S 01 102 02</v>
          </cell>
          <cell r="B1071" t="str">
            <v>Esc. carga transp. mat 3a cat DMT 50 a 200m</v>
          </cell>
          <cell r="E1071" t="str">
            <v>m3</v>
          </cell>
          <cell r="F1071">
            <v>21.71</v>
          </cell>
        </row>
        <row r="1072">
          <cell r="A1072" t="str">
            <v>5 S 01 102 03</v>
          </cell>
          <cell r="B1072" t="str">
            <v>Esc. carga transp. mat 3a cat DMT 200 a 400m</v>
          </cell>
          <cell r="E1072" t="str">
            <v>m3</v>
          </cell>
          <cell r="F1072">
            <v>22.35</v>
          </cell>
        </row>
        <row r="1073">
          <cell r="A1073" t="str">
            <v>5 S 01 102 04</v>
          </cell>
          <cell r="B1073" t="str">
            <v>Esc. carga transp. mat 3a cat DMT 400 a 600m</v>
          </cell>
          <cell r="E1073" t="str">
            <v>m3</v>
          </cell>
          <cell r="F1073">
            <v>23.12</v>
          </cell>
        </row>
        <row r="1074">
          <cell r="A1074" t="str">
            <v>5 S 01 102 05</v>
          </cell>
          <cell r="B1074" t="str">
            <v>Esc. carga transp. mat 3a cat DMT 600 a 800m</v>
          </cell>
          <cell r="E1074" t="str">
            <v>m3</v>
          </cell>
          <cell r="F1074">
            <v>23.81</v>
          </cell>
        </row>
        <row r="1075">
          <cell r="A1075" t="str">
            <v>5 S 01 102 06</v>
          </cell>
          <cell r="B1075" t="str">
            <v>Esc. carga transp. mat 3a cat DMT 800 a 1000m</v>
          </cell>
          <cell r="E1075" t="str">
            <v>m3</v>
          </cell>
          <cell r="F1075">
            <v>24.25</v>
          </cell>
        </row>
        <row r="1076">
          <cell r="A1076" t="str">
            <v>5 S 01 102 07</v>
          </cell>
          <cell r="B1076" t="str">
            <v>Esc. carga transp. mat 3a cat DMT 1000 a 1200m</v>
          </cell>
          <cell r="E1076" t="str">
            <v>m3</v>
          </cell>
          <cell r="F1076">
            <v>24.68</v>
          </cell>
        </row>
        <row r="1077">
          <cell r="A1077" t="str">
            <v>5 S 01 510 00</v>
          </cell>
          <cell r="B1077" t="str">
            <v>Compactação de aterros a 95% proctor normal</v>
          </cell>
          <cell r="E1077" t="str">
            <v>m3</v>
          </cell>
          <cell r="F1077">
            <v>1.7</v>
          </cell>
        </row>
        <row r="1078">
          <cell r="A1078" t="str">
            <v>5 S 01 511 00</v>
          </cell>
          <cell r="B1078" t="str">
            <v>Compactação de aterros a 100% proctor normal</v>
          </cell>
          <cell r="E1078" t="str">
            <v>m3</v>
          </cell>
          <cell r="F1078">
            <v>2.02</v>
          </cell>
        </row>
        <row r="1079">
          <cell r="A1079" t="str">
            <v>5 S 01 513 01</v>
          </cell>
          <cell r="B1079" t="str">
            <v>Compactação de material de "bota-fora"</v>
          </cell>
          <cell r="E1079" t="str">
            <v>m3</v>
          </cell>
          <cell r="F1079">
            <v>1.3</v>
          </cell>
        </row>
        <row r="1080">
          <cell r="A1080" t="str">
            <v>5 S 02 100 00</v>
          </cell>
          <cell r="B1080" t="str">
            <v>Reforço do subleito</v>
          </cell>
          <cell r="E1080" t="str">
            <v>m3</v>
          </cell>
          <cell r="F1080">
            <v>8.57</v>
          </cell>
        </row>
        <row r="1081">
          <cell r="A1081" t="str">
            <v>5 S 02 110 00</v>
          </cell>
          <cell r="B1081" t="str">
            <v>Regularização do subleito</v>
          </cell>
          <cell r="E1081" t="str">
            <v>m2</v>
          </cell>
          <cell r="F1081">
            <v>0.53</v>
          </cell>
        </row>
        <row r="1082">
          <cell r="A1082" t="str">
            <v>5 S 02 110 01</v>
          </cell>
          <cell r="B1082" t="str">
            <v>Regul. subleito c/ fresa. corte contr. aut. greide</v>
          </cell>
          <cell r="E1082" t="str">
            <v>m2</v>
          </cell>
          <cell r="F1082">
            <v>0.83</v>
          </cell>
        </row>
        <row r="1083">
          <cell r="A1083" t="str">
            <v>5 S 02 200 00</v>
          </cell>
          <cell r="B1083" t="str">
            <v>Sub-base solo estabilizado granul. s/ mistura</v>
          </cell>
          <cell r="E1083" t="str">
            <v>m3</v>
          </cell>
          <cell r="F1083">
            <v>8.57</v>
          </cell>
        </row>
        <row r="1084">
          <cell r="A1084" t="str">
            <v>5 S 02 200 01</v>
          </cell>
          <cell r="B1084" t="str">
            <v>Base solo estabilizado granul. s/ mistura</v>
          </cell>
          <cell r="E1084" t="str">
            <v>m3</v>
          </cell>
          <cell r="F1084">
            <v>8.57</v>
          </cell>
        </row>
        <row r="1085">
          <cell r="A1085" t="str">
            <v>5 S 02 201 00</v>
          </cell>
          <cell r="B1085" t="str">
            <v>Recomposição camada de base s/ adição de material</v>
          </cell>
          <cell r="E1085" t="str">
            <v>m2</v>
          </cell>
          <cell r="F1085">
            <v>0.53</v>
          </cell>
        </row>
        <row r="1086">
          <cell r="A1086" t="str">
            <v>5 S 02 210 00</v>
          </cell>
          <cell r="B1086" t="str">
            <v>Sub-base estabiliz. granul. c/ mist. solo na pista</v>
          </cell>
          <cell r="E1086" t="str">
            <v>m3</v>
          </cell>
          <cell r="F1086">
            <v>9.07</v>
          </cell>
        </row>
        <row r="1087">
          <cell r="A1087" t="str">
            <v>5 S 02 210 01</v>
          </cell>
          <cell r="B1087" t="str">
            <v>Sub-base estab. granul.c/mist. solo-areia na pista</v>
          </cell>
          <cell r="E1087" t="str">
            <v>m3</v>
          </cell>
          <cell r="F1087">
            <v>10.43</v>
          </cell>
        </row>
        <row r="1088">
          <cell r="A1088" t="str">
            <v>5 S 02 210 02</v>
          </cell>
          <cell r="B1088" t="str">
            <v>Base estabiliz.granul.c/ mist. solo areia na pista</v>
          </cell>
          <cell r="E1088" t="str">
            <v>m3</v>
          </cell>
          <cell r="F1088">
            <v>10.43</v>
          </cell>
        </row>
        <row r="1089">
          <cell r="A1089" t="str">
            <v>5 S 02 220 00</v>
          </cell>
          <cell r="B1089" t="str">
            <v>Base estabilizada granul. c/ mistura solo-brita</v>
          </cell>
          <cell r="E1089" t="str">
            <v>m3</v>
          </cell>
          <cell r="F1089">
            <v>27.52</v>
          </cell>
        </row>
        <row r="1090">
          <cell r="A1090" t="str">
            <v>5 S 02 230 00</v>
          </cell>
          <cell r="B1090" t="str">
            <v>Base de brita graduada</v>
          </cell>
          <cell r="E1090" t="str">
            <v>m3</v>
          </cell>
          <cell r="F1090">
            <v>43.43</v>
          </cell>
        </row>
        <row r="1091">
          <cell r="A1091" t="str">
            <v>5 S 02 230 01</v>
          </cell>
          <cell r="B1091" t="str">
            <v>Base brita grad.c/distr.agreg. contr. autom.greide</v>
          </cell>
          <cell r="E1091" t="str">
            <v>m3</v>
          </cell>
          <cell r="F1091">
            <v>44.54</v>
          </cell>
        </row>
        <row r="1092">
          <cell r="A1092" t="str">
            <v>5 S 02 231 00</v>
          </cell>
          <cell r="B1092" t="str">
            <v>Base de macadame hidraúlico</v>
          </cell>
          <cell r="E1092" t="str">
            <v>m3</v>
          </cell>
          <cell r="F1092">
            <v>38.22</v>
          </cell>
        </row>
        <row r="1093">
          <cell r="A1093" t="str">
            <v>5 S 02 240 11</v>
          </cell>
          <cell r="B1093" t="str">
            <v>Recomposição camada de base c/ adição de cimento</v>
          </cell>
          <cell r="E1093" t="str">
            <v>m3</v>
          </cell>
          <cell r="F1093">
            <v>52.12</v>
          </cell>
        </row>
        <row r="1094">
          <cell r="A1094" t="str">
            <v>5 S 02 241 01</v>
          </cell>
          <cell r="B1094" t="str">
            <v>Base de solo cimento com mistura em usina</v>
          </cell>
          <cell r="E1094" t="str">
            <v>m3</v>
          </cell>
          <cell r="F1094">
            <v>109.61</v>
          </cell>
        </row>
        <row r="1095">
          <cell r="A1095" t="str">
            <v>5 S 02 243 01</v>
          </cell>
          <cell r="B1095" t="str">
            <v>Sub-base solo melhorado c/cimento c/mist. em usina</v>
          </cell>
          <cell r="E1095" t="str">
            <v>m3</v>
          </cell>
          <cell r="F1095">
            <v>64.09</v>
          </cell>
        </row>
        <row r="1096">
          <cell r="A1096" t="str">
            <v>5 S 02 249 11</v>
          </cell>
          <cell r="B1096" t="str">
            <v>Recomp. base c/ demol. do rev. e incorp. à base</v>
          </cell>
          <cell r="E1096" t="str">
            <v>m3</v>
          </cell>
          <cell r="F1096">
            <v>12.8</v>
          </cell>
        </row>
        <row r="1097">
          <cell r="A1097" t="str">
            <v>5 S 02 300 00</v>
          </cell>
          <cell r="B1097" t="str">
            <v>Imprimação</v>
          </cell>
          <cell r="E1097" t="str">
            <v>m2</v>
          </cell>
          <cell r="F1097">
            <v>0.17</v>
          </cell>
        </row>
        <row r="1098">
          <cell r="A1098" t="str">
            <v>5 S 02 400 00</v>
          </cell>
          <cell r="B1098" t="str">
            <v>Pintura de ligação</v>
          </cell>
          <cell r="E1098" t="str">
            <v>m2</v>
          </cell>
          <cell r="F1098">
            <v>0.1</v>
          </cell>
        </row>
        <row r="1099">
          <cell r="A1099" t="str">
            <v>5 S 02 500 00</v>
          </cell>
          <cell r="B1099" t="str">
            <v>Tratamento superficial simples c/ CAP</v>
          </cell>
          <cell r="E1099" t="str">
            <v>m2</v>
          </cell>
          <cell r="F1099">
            <v>0.5</v>
          </cell>
        </row>
        <row r="1100">
          <cell r="A1100" t="str">
            <v>5 S 02 500 01</v>
          </cell>
          <cell r="B1100" t="str">
            <v>Tratamento superficial simples c/ emulsão</v>
          </cell>
          <cell r="E1100" t="str">
            <v>m2</v>
          </cell>
          <cell r="F1100">
            <v>0.47</v>
          </cell>
        </row>
        <row r="1101">
          <cell r="A1101" t="str">
            <v>5 S 02 500 02</v>
          </cell>
          <cell r="B1101" t="str">
            <v>Tratamento superficial simples c/ banho diluído</v>
          </cell>
          <cell r="E1101" t="str">
            <v>m2</v>
          </cell>
          <cell r="F1101">
            <v>0.54</v>
          </cell>
        </row>
        <row r="1102">
          <cell r="A1102" t="str">
            <v>5 S 02 501 00</v>
          </cell>
          <cell r="B1102" t="str">
            <v>Tratamento superficial duplo c/ CAP</v>
          </cell>
          <cell r="E1102" t="str">
            <v>m2</v>
          </cell>
          <cell r="F1102">
            <v>1.49</v>
          </cell>
        </row>
        <row r="1103">
          <cell r="A1103" t="str">
            <v>5 S 02 501 01</v>
          </cell>
          <cell r="B1103" t="str">
            <v>Tratamento superficial duplo c/ emulsão</v>
          </cell>
          <cell r="E1103" t="str">
            <v>m2</v>
          </cell>
          <cell r="F1103">
            <v>1.49</v>
          </cell>
        </row>
        <row r="1104">
          <cell r="A1104" t="str">
            <v>5 S 02 501 02</v>
          </cell>
          <cell r="B1104" t="str">
            <v>Tratamento superficial duplo c/ banho diluído</v>
          </cell>
          <cell r="E1104" t="str">
            <v>m2</v>
          </cell>
          <cell r="F1104">
            <v>1.63</v>
          </cell>
        </row>
        <row r="1105">
          <cell r="A1105" t="str">
            <v>5 S 02 502 00</v>
          </cell>
          <cell r="B1105" t="str">
            <v>Tratamento superficial triplo c/ CAP</v>
          </cell>
          <cell r="E1105" t="str">
            <v>m2</v>
          </cell>
          <cell r="F1105">
            <v>2.14</v>
          </cell>
        </row>
        <row r="1106">
          <cell r="A1106" t="str">
            <v>5 S 02 502 01</v>
          </cell>
          <cell r="B1106" t="str">
            <v>Tratamento superficial triplo c/ emulsão</v>
          </cell>
          <cell r="E1106" t="str">
            <v>m2</v>
          </cell>
          <cell r="F1106">
            <v>2.16</v>
          </cell>
        </row>
        <row r="1107">
          <cell r="A1107" t="str">
            <v>5 S 02 502 02</v>
          </cell>
          <cell r="B1107" t="str">
            <v>Tratamento superficial triplo c/ banho diluído</v>
          </cell>
          <cell r="E1107" t="str">
            <v>m2</v>
          </cell>
          <cell r="F1107">
            <v>2.34</v>
          </cell>
        </row>
        <row r="1108">
          <cell r="A1108" t="str">
            <v>5 S 02 511 01</v>
          </cell>
          <cell r="B1108" t="str">
            <v>Micro-revestimento a frio - Microflex 0,8cm</v>
          </cell>
          <cell r="E1108" t="str">
            <v>m2</v>
          </cell>
          <cell r="F1108">
            <v>1.22</v>
          </cell>
        </row>
        <row r="1109">
          <cell r="A1109" t="str">
            <v>5 S 02 511 02</v>
          </cell>
          <cell r="B1109" t="str">
            <v>Micro-revestimento a frio - Microflex 1,5 cm</v>
          </cell>
          <cell r="E1109" t="str">
            <v>m2</v>
          </cell>
          <cell r="F1109">
            <v>2.39</v>
          </cell>
        </row>
        <row r="1110">
          <cell r="A1110" t="str">
            <v>5 S 02 511 03</v>
          </cell>
          <cell r="B1110" t="str">
            <v>Micro-revestimento a frio - Microflex 2,0 cm</v>
          </cell>
          <cell r="E1110" t="str">
            <v>m2</v>
          </cell>
          <cell r="F1110">
            <v>3.17</v>
          </cell>
        </row>
        <row r="1111">
          <cell r="A1111" t="str">
            <v>5 S 02 511 04</v>
          </cell>
          <cell r="B1111" t="str">
            <v>Micro-revestimento a frio - Microflex - 2,5 cm</v>
          </cell>
          <cell r="E1111" t="str">
            <v>m2</v>
          </cell>
          <cell r="F1111">
            <v>3.73</v>
          </cell>
        </row>
        <row r="1112">
          <cell r="A1112" t="str">
            <v>5 S 02 512 01</v>
          </cell>
          <cell r="B1112" t="str">
            <v>Lama asfáltica fina (granulometrias I e II)</v>
          </cell>
          <cell r="E1112" t="str">
            <v>m2</v>
          </cell>
          <cell r="F1112">
            <v>0.52</v>
          </cell>
        </row>
        <row r="1113">
          <cell r="A1113" t="str">
            <v>5 S 02 512 02</v>
          </cell>
          <cell r="B1113" t="str">
            <v>Lama asfáltica grossa (granulometrias III e IV)</v>
          </cell>
          <cell r="E1113" t="str">
            <v>m2</v>
          </cell>
          <cell r="F1113">
            <v>0.93</v>
          </cell>
        </row>
        <row r="1114">
          <cell r="A1114" t="str">
            <v>5 S 02 530 00</v>
          </cell>
          <cell r="B1114" t="str">
            <v>Pré-misturado a frio</v>
          </cell>
          <cell r="E1114" t="str">
            <v>m3</v>
          </cell>
          <cell r="F1114">
            <v>61.21</v>
          </cell>
        </row>
        <row r="1115">
          <cell r="A1115" t="str">
            <v>5 S 02 531 00</v>
          </cell>
          <cell r="B1115" t="str">
            <v>Macadame betuminoso por penetração</v>
          </cell>
          <cell r="E1115" t="str">
            <v>m3</v>
          </cell>
          <cell r="F1115">
            <v>51.61</v>
          </cell>
        </row>
        <row r="1116">
          <cell r="A1116" t="str">
            <v>5 S 02 532 00</v>
          </cell>
          <cell r="B1116" t="str">
            <v>Areia-asfalto a quente</v>
          </cell>
          <cell r="E1116" t="str">
            <v>t</v>
          </cell>
          <cell r="F1116">
            <v>39.270000000000003</v>
          </cell>
        </row>
        <row r="1117">
          <cell r="A1117" t="str">
            <v>5 S 02 540 01</v>
          </cell>
          <cell r="B1117" t="str">
            <v>Conc. betumin.usinado a quente - capa de rolamento</v>
          </cell>
          <cell r="E1117" t="str">
            <v>t</v>
          </cell>
          <cell r="F1117">
            <v>34.75</v>
          </cell>
        </row>
        <row r="1118">
          <cell r="A1118" t="str">
            <v>5 S 02 540 02</v>
          </cell>
          <cell r="B1118" t="str">
            <v>Concreto betuminoso usinado a quente - binder</v>
          </cell>
          <cell r="E1118" t="str">
            <v>t</v>
          </cell>
          <cell r="F1118">
            <v>34.22</v>
          </cell>
        </row>
        <row r="1119">
          <cell r="A1119" t="str">
            <v>5 S 02 540 11</v>
          </cell>
          <cell r="B1119" t="str">
            <v>CBUQ reciclado a quente no local</v>
          </cell>
          <cell r="E1119" t="str">
            <v>t</v>
          </cell>
          <cell r="F1119" t="str">
            <v>excluído</v>
          </cell>
        </row>
        <row r="1120">
          <cell r="A1120" t="str">
            <v>5 S 02 540 12</v>
          </cell>
          <cell r="B1120" t="str">
            <v>CBUQ reciclado em usina fixa</v>
          </cell>
          <cell r="E1120" t="str">
            <v>t</v>
          </cell>
          <cell r="F1120">
            <v>29.87</v>
          </cell>
        </row>
        <row r="1121">
          <cell r="A1121" t="str">
            <v>5 S 02 600 00</v>
          </cell>
          <cell r="B1121" t="str">
            <v>Manta sintét. p/ recap.asfál.- fornec. e aplicação</v>
          </cell>
          <cell r="E1121" t="str">
            <v>m2</v>
          </cell>
          <cell r="F1121">
            <v>4.68</v>
          </cell>
        </row>
        <row r="1122">
          <cell r="A1122" t="str">
            <v>5 S 02 607 00</v>
          </cell>
          <cell r="B1122" t="str">
            <v>Concreto cimento portland c/ equip. pequeno porte</v>
          </cell>
          <cell r="E1122" t="str">
            <v>m3</v>
          </cell>
          <cell r="F1122">
            <v>312.11</v>
          </cell>
        </row>
        <row r="1123">
          <cell r="A1123" t="str">
            <v>5 S 02 702 00</v>
          </cell>
          <cell r="B1123" t="str">
            <v>Limpeza e enchimento de junta de pavimento de conc</v>
          </cell>
          <cell r="E1123" t="str">
            <v>m</v>
          </cell>
          <cell r="F1123">
            <v>2.64</v>
          </cell>
        </row>
        <row r="1124">
          <cell r="A1124" t="str">
            <v>5 S 02 905 00</v>
          </cell>
          <cell r="B1124" t="str">
            <v>Remoção mecanizada de revestimento betuminoso</v>
          </cell>
          <cell r="E1124" t="str">
            <v>m3</v>
          </cell>
          <cell r="F1124">
            <v>6.16</v>
          </cell>
        </row>
        <row r="1125">
          <cell r="A1125" t="str">
            <v>5 S 02 905 01</v>
          </cell>
          <cell r="B1125" t="str">
            <v>Remoção manual de revestimento betuminoso</v>
          </cell>
          <cell r="E1125" t="str">
            <v>m3</v>
          </cell>
          <cell r="F1125">
            <v>104.36</v>
          </cell>
        </row>
        <row r="1126">
          <cell r="A1126" t="str">
            <v>5 S 02 906 00</v>
          </cell>
          <cell r="B1126" t="str">
            <v>Remoção mecanizada da camada granular pavimento</v>
          </cell>
          <cell r="E1126" t="str">
            <v>m3</v>
          </cell>
          <cell r="F1126">
            <v>3.95</v>
          </cell>
        </row>
        <row r="1127">
          <cell r="A1127" t="str">
            <v>5 S 02 906 01</v>
          </cell>
          <cell r="B1127" t="str">
            <v>Remoção manual da camada granular do pavimento</v>
          </cell>
          <cell r="E1127" t="str">
            <v>m3</v>
          </cell>
          <cell r="F1127">
            <v>56.65</v>
          </cell>
        </row>
        <row r="1128">
          <cell r="A1128" t="str">
            <v>5 S 02 907 00</v>
          </cell>
          <cell r="B1128" t="str">
            <v>Remoção mecanizada material de baixa capac.suporte</v>
          </cell>
          <cell r="E1128" t="str">
            <v>m3</v>
          </cell>
          <cell r="F1128">
            <v>3.89</v>
          </cell>
        </row>
        <row r="1129">
          <cell r="A1129" t="str">
            <v>5 S 02 907 01</v>
          </cell>
          <cell r="B1129" t="str">
            <v>Remoção manual de material de baixa capac.suporte</v>
          </cell>
          <cell r="E1129" t="str">
            <v>m3</v>
          </cell>
          <cell r="F1129">
            <v>48</v>
          </cell>
        </row>
        <row r="1130">
          <cell r="A1130" t="str">
            <v>5 S 02 908 00</v>
          </cell>
          <cell r="B1130" t="str">
            <v>Arrancamento e remoção de paralelepípedos</v>
          </cell>
          <cell r="E1130" t="str">
            <v>m2</v>
          </cell>
          <cell r="F1130">
            <v>13.14</v>
          </cell>
        </row>
        <row r="1131">
          <cell r="A1131" t="str">
            <v>5 S 02 909 00</v>
          </cell>
          <cell r="B1131" t="str">
            <v>Arrancamento e remoção de meios-fios</v>
          </cell>
          <cell r="E1131" t="str">
            <v>m3</v>
          </cell>
          <cell r="F1131">
            <v>71.58</v>
          </cell>
        </row>
        <row r="1132">
          <cell r="A1132" t="str">
            <v>5 S 02 990 11</v>
          </cell>
          <cell r="B1132" t="str">
            <v>Fresagem contínua do revest. betuminoso</v>
          </cell>
          <cell r="E1132" t="str">
            <v>m3</v>
          </cell>
          <cell r="F1132">
            <v>93.45</v>
          </cell>
        </row>
        <row r="1133">
          <cell r="A1133" t="str">
            <v>5 S 02 990 12</v>
          </cell>
          <cell r="B1133" t="str">
            <v>Fresagem descontínua revest. betuminoso</v>
          </cell>
          <cell r="E1133" t="str">
            <v>m3</v>
          </cell>
          <cell r="F1133">
            <v>129.79</v>
          </cell>
        </row>
        <row r="1134">
          <cell r="A1134" t="str">
            <v>5 S 04 300 16</v>
          </cell>
          <cell r="B1134" t="str">
            <v>Bueiro met. chapas múltiplas D=1,60m galv.</v>
          </cell>
          <cell r="E1134" t="str">
            <v>m</v>
          </cell>
          <cell r="F1134">
            <v>1028.1099999999999</v>
          </cell>
        </row>
        <row r="1135">
          <cell r="A1135" t="str">
            <v>5 S 04 300 20</v>
          </cell>
          <cell r="B1135" t="str">
            <v>Bueiro met. chapas múltiplas D=2,00m galv.</v>
          </cell>
          <cell r="E1135" t="str">
            <v>m</v>
          </cell>
          <cell r="F1135">
            <v>1279.3399999999999</v>
          </cell>
        </row>
        <row r="1136">
          <cell r="A1136" t="str">
            <v>5 S 04 301 16</v>
          </cell>
          <cell r="B1136" t="str">
            <v>Bueiro met. chapas múltiplas D=1,60m rev. epoxy</v>
          </cell>
          <cell r="E1136" t="str">
            <v>m</v>
          </cell>
          <cell r="F1136">
            <v>1076.94</v>
          </cell>
        </row>
        <row r="1137">
          <cell r="A1137" t="str">
            <v>5 S 04 301 20</v>
          </cell>
          <cell r="B1137" t="str">
            <v>Bueiro met. chapas múltiplas D=2,00m rev. epoxy</v>
          </cell>
          <cell r="E1137" t="str">
            <v>m</v>
          </cell>
          <cell r="F1137">
            <v>1339.98</v>
          </cell>
        </row>
        <row r="1138">
          <cell r="A1138" t="str">
            <v>5 S 04 310 16</v>
          </cell>
          <cell r="B1138" t="str">
            <v>Bueiro met. s/ interrup. de tráf. D=1,60m galv.</v>
          </cell>
          <cell r="E1138" t="str">
            <v>m</v>
          </cell>
          <cell r="F1138">
            <v>1958.05</v>
          </cell>
        </row>
        <row r="1139">
          <cell r="A1139" t="str">
            <v>5 S 04 310 20</v>
          </cell>
          <cell r="B1139" t="str">
            <v>Bueiro met. s/ interrup. de tráf. D=2,00m galv.</v>
          </cell>
          <cell r="E1139" t="str">
            <v>m</v>
          </cell>
          <cell r="F1139">
            <v>2435.4499999999998</v>
          </cell>
        </row>
        <row r="1140">
          <cell r="A1140" t="str">
            <v>5 S 04 311 16</v>
          </cell>
          <cell r="B1140" t="str">
            <v>Bueiro met.s/interrupção traf. D=1,60 m rev.epoxy</v>
          </cell>
          <cell r="E1140" t="str">
            <v>m</v>
          </cell>
          <cell r="F1140">
            <v>2031.03</v>
          </cell>
        </row>
        <row r="1141">
          <cell r="A1141" t="str">
            <v>5 S 04 311 20</v>
          </cell>
          <cell r="B1141" t="str">
            <v>Bueiro met.s/interrupção tráf. D=2,00 m rev. epoxy</v>
          </cell>
          <cell r="E1141" t="str">
            <v>m</v>
          </cell>
          <cell r="F1141">
            <v>2442.35</v>
          </cell>
        </row>
        <row r="1142">
          <cell r="A1142" t="str">
            <v>5 S 04 999 01</v>
          </cell>
          <cell r="B1142" t="str">
            <v>Remoção de bueiros existentes</v>
          </cell>
          <cell r="E1142" t="str">
            <v>m</v>
          </cell>
          <cell r="F1142">
            <v>36.86</v>
          </cell>
        </row>
        <row r="1143">
          <cell r="A1143" t="str">
            <v>5 S 04 999 04</v>
          </cell>
          <cell r="B1143" t="str">
            <v>Restauração de disp. danif. com concr. fck=12 MPa</v>
          </cell>
          <cell r="E1143" t="str">
            <v>m3</v>
          </cell>
          <cell r="F1143">
            <v>246.17</v>
          </cell>
        </row>
        <row r="1144">
          <cell r="A1144" t="str">
            <v>5 S 04 999 07</v>
          </cell>
          <cell r="B1144" t="str">
            <v>Demolição de dispositivos de concreto simples</v>
          </cell>
          <cell r="E1144" t="str">
            <v>m3</v>
          </cell>
          <cell r="F1144">
            <v>67.47</v>
          </cell>
        </row>
        <row r="1145">
          <cell r="A1145" t="str">
            <v>5 S 04 999 08</v>
          </cell>
          <cell r="B1145" t="str">
            <v>Demolição de dispositivos de concreto armado</v>
          </cell>
          <cell r="E1145" t="str">
            <v>m3</v>
          </cell>
          <cell r="F1145">
            <v>306.33</v>
          </cell>
        </row>
        <row r="1146">
          <cell r="A1146" t="str">
            <v>5 S 05 100 00</v>
          </cell>
          <cell r="B1146" t="str">
            <v>Enleivamento</v>
          </cell>
          <cell r="E1146" t="str">
            <v>m2</v>
          </cell>
          <cell r="F1146">
            <v>3.92</v>
          </cell>
        </row>
        <row r="1147">
          <cell r="A1147" t="str">
            <v>5 S 05 102 00</v>
          </cell>
          <cell r="B1147" t="str">
            <v>Hidrossemeadura</v>
          </cell>
          <cell r="E1147" t="str">
            <v>m2</v>
          </cell>
          <cell r="F1147">
            <v>0.86</v>
          </cell>
        </row>
        <row r="1148">
          <cell r="A1148" t="str">
            <v>5 S 05 300 01</v>
          </cell>
          <cell r="B1148" t="str">
            <v>Alvenaria de pedra arrumada</v>
          </cell>
          <cell r="E1148" t="str">
            <v>m3</v>
          </cell>
          <cell r="F1148">
            <v>56.22</v>
          </cell>
        </row>
        <row r="1149">
          <cell r="A1149" t="str">
            <v>5 S 05 300 02</v>
          </cell>
          <cell r="B1149" t="str">
            <v>Enrocamento de pedra jogada</v>
          </cell>
          <cell r="E1149" t="str">
            <v>m3</v>
          </cell>
          <cell r="F1149">
            <v>32.03</v>
          </cell>
        </row>
        <row r="1150">
          <cell r="A1150" t="str">
            <v>5 S 05 301 00</v>
          </cell>
          <cell r="B1150" t="str">
            <v>Alvenaria de pedra argamassada</v>
          </cell>
          <cell r="E1150" t="str">
            <v>m3</v>
          </cell>
          <cell r="F1150">
            <v>139.43</v>
          </cell>
        </row>
        <row r="1151">
          <cell r="A1151" t="str">
            <v>5 S 05 302 01</v>
          </cell>
          <cell r="B1151" t="str">
            <v>Muro de gabião tipo caixa</v>
          </cell>
          <cell r="E1151" t="str">
            <v>m3</v>
          </cell>
          <cell r="F1151">
            <v>138.34</v>
          </cell>
        </row>
        <row r="1152">
          <cell r="A1152" t="str">
            <v>5 S 05 303 01</v>
          </cell>
          <cell r="B1152" t="str">
            <v>Terra armada - ECE - greide 0,0&lt;h&lt;6,00m</v>
          </cell>
          <cell r="E1152" t="str">
            <v>m2</v>
          </cell>
          <cell r="F1152">
            <v>196.56</v>
          </cell>
        </row>
        <row r="1153">
          <cell r="A1153" t="str">
            <v>5 S 05 303 02</v>
          </cell>
          <cell r="B1153" t="str">
            <v>Terra armada - ECE - greide 6,0&lt;h&lt;9,00</v>
          </cell>
          <cell r="E1153" t="str">
            <v>m2</v>
          </cell>
          <cell r="F1153">
            <v>220.52</v>
          </cell>
        </row>
        <row r="1154">
          <cell r="A1154" t="str">
            <v>5 S 05 303 03</v>
          </cell>
          <cell r="B1154" t="str">
            <v>Terra armada - ECE - greide 9,0&lt;h&lt;12,00m</v>
          </cell>
          <cell r="E1154" t="str">
            <v>m2</v>
          </cell>
          <cell r="F1154">
            <v>244.38</v>
          </cell>
        </row>
        <row r="1155">
          <cell r="A1155" t="str">
            <v>5 S 05 303 04</v>
          </cell>
          <cell r="B1155" t="str">
            <v>Terra armada - ECE - pé de talude 0,0&lt;h&lt;6,00m</v>
          </cell>
          <cell r="E1155" t="str">
            <v>m2</v>
          </cell>
          <cell r="F1155">
            <v>231.72</v>
          </cell>
        </row>
        <row r="1156">
          <cell r="A1156" t="str">
            <v>5 S 05 303 05</v>
          </cell>
          <cell r="B1156" t="str">
            <v>Terra armada - ECE - pé de talude 6,0&lt;h&lt;9,00m</v>
          </cell>
          <cell r="E1156" t="str">
            <v>m2</v>
          </cell>
          <cell r="F1156">
            <v>260.49</v>
          </cell>
        </row>
        <row r="1157">
          <cell r="A1157" t="str">
            <v>5 S 05 303 06</v>
          </cell>
          <cell r="B1157" t="str">
            <v>Terra armada - ECE - pé de talude 9,0&lt;h&lt;12,00m</v>
          </cell>
          <cell r="E1157" t="str">
            <v>m2</v>
          </cell>
          <cell r="F1157">
            <v>287.66000000000003</v>
          </cell>
        </row>
        <row r="1158">
          <cell r="A1158" t="str">
            <v>5 S 05 303 07</v>
          </cell>
          <cell r="B1158" t="str">
            <v>Terra armada - ECE - encontro portante 0,0&lt;h&lt;6,0m</v>
          </cell>
          <cell r="E1158" t="str">
            <v>m2</v>
          </cell>
          <cell r="F1158">
            <v>421.92</v>
          </cell>
        </row>
        <row r="1159">
          <cell r="A1159" t="str">
            <v>5 S 05 303 08</v>
          </cell>
          <cell r="B1159" t="str">
            <v>Terra armada - ECE - encontro portante 6,0&lt;h&lt;9,00m</v>
          </cell>
          <cell r="E1159" t="str">
            <v>m2</v>
          </cell>
          <cell r="F1159">
            <v>562.24</v>
          </cell>
        </row>
        <row r="1160">
          <cell r="A1160" t="str">
            <v>5 S 05 303 09</v>
          </cell>
          <cell r="B1160" t="str">
            <v>Escamas de concreto armado para terra armada</v>
          </cell>
          <cell r="E1160" t="str">
            <v>m3</v>
          </cell>
          <cell r="F1160">
            <v>535.33000000000004</v>
          </cell>
        </row>
        <row r="1161">
          <cell r="A1161" t="str">
            <v>5 S 05 303 10</v>
          </cell>
          <cell r="B1161" t="str">
            <v>Conc. de soleira e arrem. de maciço de terra arm.</v>
          </cell>
          <cell r="E1161" t="str">
            <v>m3</v>
          </cell>
          <cell r="F1161">
            <v>254.14</v>
          </cell>
        </row>
        <row r="1162">
          <cell r="A1162" t="str">
            <v>5 S 05 303 11</v>
          </cell>
          <cell r="B1162" t="str">
            <v>Montagem de maciço terra armada</v>
          </cell>
          <cell r="E1162" t="str">
            <v>m2</v>
          </cell>
          <cell r="F1162">
            <v>61.95</v>
          </cell>
        </row>
        <row r="1163">
          <cell r="A1163" t="str">
            <v>5 S 05 340 01</v>
          </cell>
          <cell r="B1163" t="str">
            <v>Execução cortina atirantada conc.armado fck=15 MPa</v>
          </cell>
          <cell r="E1163" t="str">
            <v>m3</v>
          </cell>
          <cell r="F1163">
            <v>882.36</v>
          </cell>
        </row>
        <row r="1164">
          <cell r="A1164" t="str">
            <v>5 S 05 900 01</v>
          </cell>
          <cell r="B1164" t="str">
            <v>Execução tirante protendido cortina atirantada</v>
          </cell>
          <cell r="E1164" t="str">
            <v>m</v>
          </cell>
          <cell r="F1164">
            <v>92.75</v>
          </cell>
        </row>
        <row r="1165">
          <cell r="A1165" t="str">
            <v>5 S 06 400 01</v>
          </cell>
          <cell r="B1165" t="str">
            <v>Cêrcas arame farp. c/ mourão conc. seção quadr.</v>
          </cell>
          <cell r="E1165" t="str">
            <v>m</v>
          </cell>
          <cell r="F1165">
            <v>15.13</v>
          </cell>
        </row>
        <row r="1166">
          <cell r="A1166" t="str">
            <v>5 S 06 400 02</v>
          </cell>
          <cell r="B1166" t="str">
            <v>Cerca arame farp. c/ mourão de conc. seção triang</v>
          </cell>
          <cell r="E1166" t="str">
            <v>m</v>
          </cell>
          <cell r="F1166">
            <v>11.7</v>
          </cell>
        </row>
        <row r="1167">
          <cell r="A1167" t="str">
            <v>5 S 06 410 00</v>
          </cell>
          <cell r="B1167" t="str">
            <v>Cêrcas arame farpado com suporte madeira</v>
          </cell>
          <cell r="E1167" t="str">
            <v>m</v>
          </cell>
          <cell r="F1167">
            <v>18.739999999999998</v>
          </cell>
        </row>
        <row r="1168">
          <cell r="A1168" t="str">
            <v>5 S 09 001 07</v>
          </cell>
          <cell r="B1168" t="str">
            <v>Transporte local em rodov. não pavim.</v>
          </cell>
          <cell r="E1168" t="str">
            <v>tkm</v>
          </cell>
          <cell r="F1168">
            <v>0.55000000000000004</v>
          </cell>
        </row>
        <row r="1169">
          <cell r="A1169" t="str">
            <v>5 S 09 001 90</v>
          </cell>
          <cell r="B1169" t="str">
            <v>Transporte comercial c/ carroc. rodov. não pav.</v>
          </cell>
          <cell r="E1169" t="str">
            <v>tkm</v>
          </cell>
          <cell r="F1169">
            <v>0.36</v>
          </cell>
        </row>
        <row r="1170">
          <cell r="A1170" t="str">
            <v>5 S 09 002 07</v>
          </cell>
          <cell r="B1170" t="str">
            <v>Transporte local em rodov. pavim.</v>
          </cell>
          <cell r="E1170" t="str">
            <v>tkm</v>
          </cell>
          <cell r="F1170">
            <v>0.41</v>
          </cell>
        </row>
        <row r="1171">
          <cell r="A1171" t="str">
            <v>5 S 09 002 90</v>
          </cell>
          <cell r="B1171" t="str">
            <v>Transporte comercial c/ carroceria rodov. pav.</v>
          </cell>
          <cell r="E1171" t="str">
            <v>tkm</v>
          </cell>
          <cell r="F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row>
        <row r="1175">
          <cell r="A1175" t="str">
            <v>AM02</v>
          </cell>
          <cell r="B1175" t="str">
            <v>Aço D=6,3 mm CA 25</v>
          </cell>
          <cell r="C1175" t="str">
            <v>kg</v>
          </cell>
          <cell r="D1175">
            <v>1</v>
          </cell>
          <cell r="E1175" t="str">
            <v>kg</v>
          </cell>
        </row>
        <row r="1176">
          <cell r="A1176" t="str">
            <v>AM03</v>
          </cell>
          <cell r="B1176" t="str">
            <v>Aço D=10 mm CA 25</v>
          </cell>
          <cell r="C1176" t="str">
            <v>kg</v>
          </cell>
          <cell r="D1176">
            <v>1</v>
          </cell>
          <cell r="E1176" t="str">
            <v>kg</v>
          </cell>
        </row>
        <row r="1177">
          <cell r="A1177" t="str">
            <v>AM04</v>
          </cell>
          <cell r="B1177" t="str">
            <v>Aço D=6,3 mm CA 50</v>
          </cell>
          <cell r="C1177" t="str">
            <v>kg</v>
          </cell>
          <cell r="D1177">
            <v>1</v>
          </cell>
          <cell r="E1177" t="str">
            <v>kg</v>
          </cell>
        </row>
        <row r="1178">
          <cell r="A1178" t="str">
            <v>AM05</v>
          </cell>
          <cell r="B1178" t="str">
            <v>Aço D=10 mm CA 50</v>
          </cell>
          <cell r="C1178" t="str">
            <v>kg</v>
          </cell>
          <cell r="D1178">
            <v>1</v>
          </cell>
          <cell r="E1178" t="str">
            <v>kg</v>
          </cell>
        </row>
        <row r="1179">
          <cell r="A1179" t="str">
            <v>AM06</v>
          </cell>
          <cell r="B1179" t="str">
            <v>Aço D=4,2 mm CA 60</v>
          </cell>
          <cell r="C1179" t="str">
            <v>kg</v>
          </cell>
          <cell r="D1179">
            <v>1</v>
          </cell>
          <cell r="E1179" t="str">
            <v>kg</v>
          </cell>
        </row>
        <row r="1180">
          <cell r="A1180" t="str">
            <v>AM07</v>
          </cell>
          <cell r="B1180" t="str">
            <v>Aço D=5,0 mm CA 60</v>
          </cell>
          <cell r="C1180" t="str">
            <v>kg</v>
          </cell>
          <cell r="D1180">
            <v>1</v>
          </cell>
          <cell r="E1180" t="str">
            <v>kg</v>
          </cell>
        </row>
        <row r="1181">
          <cell r="A1181" t="str">
            <v>AM08</v>
          </cell>
          <cell r="B1181" t="str">
            <v>Aço D=6,0 mm CA 60</v>
          </cell>
          <cell r="C1181" t="str">
            <v>kg</v>
          </cell>
          <cell r="D1181">
            <v>1</v>
          </cell>
          <cell r="E1181" t="str">
            <v>kg</v>
          </cell>
        </row>
        <row r="1182">
          <cell r="A1182" t="str">
            <v>AM09</v>
          </cell>
          <cell r="B1182" t="str">
            <v>Mandíbula móvel p/ britador 6240C</v>
          </cell>
          <cell r="C1182" t="str">
            <v>un</v>
          </cell>
          <cell r="D1182">
            <v>216</v>
          </cell>
          <cell r="E1182" t="str">
            <v>u/h</v>
          </cell>
        </row>
        <row r="1183">
          <cell r="A1183" t="str">
            <v>AM10</v>
          </cell>
          <cell r="B1183" t="str">
            <v>Mandíbula fixa p/ britador 6240C</v>
          </cell>
          <cell r="C1183" t="str">
            <v>un</v>
          </cell>
          <cell r="D1183">
            <v>133</v>
          </cell>
          <cell r="E1183" t="str">
            <v>u/h</v>
          </cell>
        </row>
        <row r="1184">
          <cell r="A1184" t="str">
            <v>AM11</v>
          </cell>
          <cell r="B1184" t="str">
            <v>Revestimento móvel p/ britador 60TS</v>
          </cell>
          <cell r="C1184" t="str">
            <v>un</v>
          </cell>
          <cell r="D1184">
            <v>381</v>
          </cell>
          <cell r="E1184" t="str">
            <v>u/h</v>
          </cell>
        </row>
        <row r="1185">
          <cell r="A1185" t="str">
            <v>AM12</v>
          </cell>
          <cell r="B1185" t="str">
            <v>Revestimento fixo p/ britador 60TS</v>
          </cell>
          <cell r="C1185" t="str">
            <v>un</v>
          </cell>
          <cell r="D1185">
            <v>395</v>
          </cell>
          <cell r="E1185" t="str">
            <v>u/h</v>
          </cell>
        </row>
        <row r="1186">
          <cell r="A1186" t="str">
            <v>AM19</v>
          </cell>
          <cell r="B1186" t="str">
            <v>Mandíbula fixa p/ britador 4230</v>
          </cell>
          <cell r="C1186" t="str">
            <v>un</v>
          </cell>
          <cell r="D1186">
            <v>150</v>
          </cell>
          <cell r="E1186" t="str">
            <v>u/h</v>
          </cell>
        </row>
        <row r="1187">
          <cell r="A1187" t="str">
            <v>AM20</v>
          </cell>
          <cell r="B1187" t="str">
            <v>Mandíbula móvel p/ britador 4230</v>
          </cell>
          <cell r="C1187" t="str">
            <v>un</v>
          </cell>
          <cell r="D1187">
            <v>100</v>
          </cell>
          <cell r="E1187" t="str">
            <v>u/h</v>
          </cell>
        </row>
        <row r="1188">
          <cell r="A1188" t="str">
            <v>AM25</v>
          </cell>
          <cell r="B1188" t="str">
            <v>Mandíbula móvel para britador 80x50</v>
          </cell>
          <cell r="C1188" t="str">
            <v>un</v>
          </cell>
          <cell r="D1188">
            <v>250</v>
          </cell>
          <cell r="E1188" t="str">
            <v>u/h</v>
          </cell>
        </row>
        <row r="1189">
          <cell r="A1189" t="str">
            <v>AM26</v>
          </cell>
          <cell r="B1189" t="str">
            <v>Mandíbula fixa para britador 80x50</v>
          </cell>
          <cell r="C1189" t="str">
            <v>un</v>
          </cell>
          <cell r="D1189">
            <v>437</v>
          </cell>
          <cell r="E1189" t="str">
            <v>u/h</v>
          </cell>
        </row>
        <row r="1190">
          <cell r="A1190" t="str">
            <v>AM27</v>
          </cell>
          <cell r="B1190" t="str">
            <v>Revestimento móvel p/ britador 90TS</v>
          </cell>
          <cell r="C1190" t="str">
            <v>un</v>
          </cell>
          <cell r="D1190">
            <v>338</v>
          </cell>
          <cell r="E1190" t="str">
            <v>u/h</v>
          </cell>
        </row>
        <row r="1191">
          <cell r="A1191" t="str">
            <v>AM28</v>
          </cell>
          <cell r="B1191" t="str">
            <v>Revestimento fixo p/ britador 90TS</v>
          </cell>
          <cell r="C1191" t="str">
            <v>un</v>
          </cell>
          <cell r="D1191">
            <v>440</v>
          </cell>
          <cell r="E1191" t="str">
            <v>u/h</v>
          </cell>
        </row>
        <row r="1192">
          <cell r="A1192" t="str">
            <v>AM29</v>
          </cell>
          <cell r="B1192" t="str">
            <v>Revestimento móvel p/ britador 90TF</v>
          </cell>
          <cell r="C1192" t="str">
            <v>un</v>
          </cell>
          <cell r="D1192">
            <v>99</v>
          </cell>
          <cell r="E1192" t="str">
            <v>u/h</v>
          </cell>
        </row>
        <row r="1193">
          <cell r="A1193" t="str">
            <v>AM30</v>
          </cell>
          <cell r="B1193" t="str">
            <v>Revestimento fixo p/ britador 90TF</v>
          </cell>
          <cell r="C1193" t="str">
            <v>un</v>
          </cell>
          <cell r="D1193">
            <v>125</v>
          </cell>
          <cell r="E1193" t="str">
            <v>u/h</v>
          </cell>
        </row>
        <row r="1194">
          <cell r="A1194" t="str">
            <v>AM35</v>
          </cell>
          <cell r="B1194" t="str">
            <v>Brita 1</v>
          </cell>
          <cell r="C1194" t="str">
            <v>m3</v>
          </cell>
          <cell r="D1194">
            <v>1</v>
          </cell>
          <cell r="E1194" t="str">
            <v>m3</v>
          </cell>
        </row>
        <row r="1195">
          <cell r="A1195" t="str">
            <v>AM36</v>
          </cell>
          <cell r="B1195" t="str">
            <v>Brita 2</v>
          </cell>
          <cell r="C1195" t="str">
            <v>m3</v>
          </cell>
          <cell r="D1195">
            <v>1</v>
          </cell>
          <cell r="E1195" t="str">
            <v>m3</v>
          </cell>
        </row>
        <row r="1196">
          <cell r="A1196" t="str">
            <v>AM37</v>
          </cell>
          <cell r="B1196" t="str">
            <v>Brita 3</v>
          </cell>
          <cell r="C1196" t="str">
            <v>m3</v>
          </cell>
          <cell r="D1196">
            <v>1</v>
          </cell>
          <cell r="E1196" t="str">
            <v>m3</v>
          </cell>
        </row>
        <row r="1197">
          <cell r="A1197" t="str">
            <v>F801</v>
          </cell>
          <cell r="B1197" t="str">
            <v>Bomba hidráulica alta pressão MAC</v>
          </cell>
          <cell r="C1197" t="str">
            <v>dia</v>
          </cell>
          <cell r="D1197">
            <v>8</v>
          </cell>
          <cell r="E1197" t="str">
            <v>h</v>
          </cell>
        </row>
        <row r="1198">
          <cell r="A1198" t="str">
            <v>F802</v>
          </cell>
          <cell r="B1198" t="str">
            <v>Bomba eletr p/ injeção de nata MAC</v>
          </cell>
          <cell r="C1198" t="str">
            <v>dia</v>
          </cell>
          <cell r="D1198">
            <v>8</v>
          </cell>
          <cell r="E1198" t="str">
            <v>h</v>
          </cell>
        </row>
        <row r="1199">
          <cell r="A1199" t="str">
            <v>F803</v>
          </cell>
          <cell r="B1199" t="str">
            <v>Macaco p/ protensão MAC 7</v>
          </cell>
          <cell r="C1199" t="str">
            <v>dia</v>
          </cell>
          <cell r="D1199">
            <v>8</v>
          </cell>
          <cell r="E1199" t="str">
            <v>h</v>
          </cell>
        </row>
        <row r="1200">
          <cell r="A1200" t="str">
            <v>F804</v>
          </cell>
          <cell r="B1200" t="str">
            <v>Macaco p/ protensão MAC 12</v>
          </cell>
          <cell r="C1200" t="str">
            <v>dia</v>
          </cell>
          <cell r="D1200">
            <v>8</v>
          </cell>
          <cell r="E1200" t="str">
            <v>h</v>
          </cell>
        </row>
        <row r="1201">
          <cell r="A1201" t="str">
            <v>F805</v>
          </cell>
          <cell r="B1201" t="str">
            <v>Macaco p/ protensão MAC 4</v>
          </cell>
          <cell r="C1201" t="str">
            <v>dia</v>
          </cell>
          <cell r="D1201">
            <v>8</v>
          </cell>
          <cell r="E1201" t="str">
            <v>h</v>
          </cell>
        </row>
        <row r="1202">
          <cell r="A1202" t="str">
            <v>F807</v>
          </cell>
          <cell r="B1202" t="str">
            <v>Bomba hidr. alta pressão STUP</v>
          </cell>
          <cell r="C1202" t="str">
            <v>dia</v>
          </cell>
          <cell r="D1202">
            <v>8</v>
          </cell>
          <cell r="E1202" t="str">
            <v>h</v>
          </cell>
        </row>
        <row r="1203">
          <cell r="A1203" t="str">
            <v>F808</v>
          </cell>
          <cell r="B1203" t="str">
            <v>Bomba eletr. injeção de nata STUP</v>
          </cell>
          <cell r="C1203" t="str">
            <v>dia</v>
          </cell>
          <cell r="D1203">
            <v>8</v>
          </cell>
          <cell r="E1203" t="str">
            <v>h</v>
          </cell>
        </row>
        <row r="1204">
          <cell r="A1204" t="str">
            <v>F809</v>
          </cell>
          <cell r="B1204" t="str">
            <v>Macaco p/ protensão STUP</v>
          </cell>
          <cell r="C1204" t="str">
            <v>dia</v>
          </cell>
          <cell r="D1204">
            <v>8</v>
          </cell>
          <cell r="E1204" t="str">
            <v>h</v>
          </cell>
        </row>
        <row r="1205">
          <cell r="A1205" t="str">
            <v>F810</v>
          </cell>
          <cell r="B1205" t="str">
            <v>Macaco p/ protensão STUP</v>
          </cell>
          <cell r="C1205" t="str">
            <v>dia</v>
          </cell>
          <cell r="D1205">
            <v>8</v>
          </cell>
          <cell r="E1205" t="str">
            <v>h</v>
          </cell>
        </row>
        <row r="1206">
          <cell r="A1206" t="str">
            <v>F811</v>
          </cell>
          <cell r="B1206" t="str">
            <v>Macaco p/ protensão STUP</v>
          </cell>
          <cell r="C1206" t="str">
            <v>dia</v>
          </cell>
          <cell r="D1206">
            <v>8</v>
          </cell>
          <cell r="E1206" t="str">
            <v>h</v>
          </cell>
        </row>
        <row r="1207">
          <cell r="A1207" t="str">
            <v>F812</v>
          </cell>
          <cell r="B1207" t="str">
            <v>Macaco p/ protensão STUP</v>
          </cell>
          <cell r="C1207" t="str">
            <v>dia</v>
          </cell>
          <cell r="D1207">
            <v>8</v>
          </cell>
          <cell r="E1207" t="str">
            <v>h</v>
          </cell>
        </row>
        <row r="1208">
          <cell r="A1208" t="str">
            <v>F813</v>
          </cell>
          <cell r="B1208" t="str">
            <v>Macaco p/ prot. de tirante D=32mm</v>
          </cell>
          <cell r="C1208" t="str">
            <v>dia</v>
          </cell>
          <cell r="D1208">
            <v>8</v>
          </cell>
          <cell r="E1208" t="str">
            <v>h</v>
          </cell>
        </row>
        <row r="1209">
          <cell r="A1209" t="str">
            <v>F814</v>
          </cell>
          <cell r="B1209" t="str">
            <v>Injeção de nata de cimento</v>
          </cell>
          <cell r="C1209" t="str">
            <v>m</v>
          </cell>
          <cell r="D1209">
            <v>1</v>
          </cell>
          <cell r="E1209" t="str">
            <v>m</v>
          </cell>
        </row>
        <row r="1210">
          <cell r="A1210" t="str">
            <v>F943</v>
          </cell>
          <cell r="B1210" t="str">
            <v>Terra Armada - moldes metálicos</v>
          </cell>
          <cell r="C1210" t="str">
            <v>cj</v>
          </cell>
          <cell r="D1210">
            <v>1</v>
          </cell>
          <cell r="E1210" t="str">
            <v>m3</v>
          </cell>
        </row>
        <row r="1211">
          <cell r="A1211" t="str">
            <v>M001</v>
          </cell>
          <cell r="B1211" t="str">
            <v>Gasolina</v>
          </cell>
          <cell r="C1211" t="str">
            <v>l</v>
          </cell>
          <cell r="D1211">
            <v>1</v>
          </cell>
          <cell r="E1211" t="str">
            <v>l</v>
          </cell>
        </row>
        <row r="1212">
          <cell r="A1212" t="str">
            <v>M002</v>
          </cell>
          <cell r="B1212" t="str">
            <v>Diesel</v>
          </cell>
          <cell r="C1212" t="str">
            <v>l</v>
          </cell>
          <cell r="D1212">
            <v>1</v>
          </cell>
          <cell r="E1212" t="str">
            <v>l</v>
          </cell>
        </row>
        <row r="1213">
          <cell r="A1213" t="str">
            <v>M003</v>
          </cell>
          <cell r="B1213" t="str">
            <v>Óleo combustível 1A</v>
          </cell>
          <cell r="C1213" t="str">
            <v>l</v>
          </cell>
          <cell r="D1213">
            <v>1</v>
          </cell>
          <cell r="E1213" t="str">
            <v>l</v>
          </cell>
        </row>
        <row r="1214">
          <cell r="A1214" t="str">
            <v>M004</v>
          </cell>
          <cell r="B1214" t="str">
            <v>Álcool</v>
          </cell>
          <cell r="C1214" t="str">
            <v>l</v>
          </cell>
          <cell r="D1214">
            <v>1</v>
          </cell>
          <cell r="E1214" t="str">
            <v>l</v>
          </cell>
        </row>
        <row r="1215">
          <cell r="A1215" t="str">
            <v>M005</v>
          </cell>
          <cell r="B1215" t="str">
            <v>Energia elétrica</v>
          </cell>
          <cell r="C1215" t="str">
            <v>kwh</v>
          </cell>
          <cell r="D1215">
            <v>1</v>
          </cell>
          <cell r="E1215" t="str">
            <v>kwh</v>
          </cell>
        </row>
        <row r="1216">
          <cell r="A1216" t="str">
            <v>M101</v>
          </cell>
          <cell r="B1216" t="str">
            <v>Cimento asfáltico CAP-20</v>
          </cell>
          <cell r="C1216" t="str">
            <v>t</v>
          </cell>
          <cell r="D1216">
            <v>1</v>
          </cell>
          <cell r="E1216" t="str">
            <v>t</v>
          </cell>
        </row>
        <row r="1217">
          <cell r="A1217" t="str">
            <v>M102</v>
          </cell>
          <cell r="B1217" t="str">
            <v>Cimento asfáltico CAP-40</v>
          </cell>
          <cell r="C1217" t="str">
            <v>t</v>
          </cell>
          <cell r="D1217">
            <v>1</v>
          </cell>
          <cell r="E1217" t="str">
            <v>t</v>
          </cell>
        </row>
        <row r="1218">
          <cell r="A1218" t="str">
            <v>M103</v>
          </cell>
          <cell r="B1218" t="str">
            <v>Asfalto diluído CM-30</v>
          </cell>
          <cell r="C1218" t="str">
            <v>t</v>
          </cell>
          <cell r="D1218">
            <v>1</v>
          </cell>
          <cell r="E1218" t="str">
            <v>t</v>
          </cell>
        </row>
        <row r="1219">
          <cell r="A1219" t="str">
            <v>M104</v>
          </cell>
          <cell r="B1219" t="str">
            <v>Emulsão asfáltica RR-1C</v>
          </cell>
          <cell r="C1219" t="str">
            <v>t</v>
          </cell>
          <cell r="D1219">
            <v>1</v>
          </cell>
          <cell r="E1219" t="str">
            <v>t</v>
          </cell>
        </row>
        <row r="1220">
          <cell r="A1220" t="str">
            <v>M105</v>
          </cell>
          <cell r="B1220" t="str">
            <v>Emulsão asfáltica RR-2C</v>
          </cell>
          <cell r="C1220" t="str">
            <v>t</v>
          </cell>
          <cell r="D1220">
            <v>1</v>
          </cell>
          <cell r="E1220" t="str">
            <v>t</v>
          </cell>
        </row>
        <row r="1221">
          <cell r="A1221" t="str">
            <v>M106</v>
          </cell>
          <cell r="B1221" t="str">
            <v>Cimento asfáltico CAP 7</v>
          </cell>
          <cell r="C1221" t="str">
            <v>t</v>
          </cell>
          <cell r="D1221">
            <v>1</v>
          </cell>
          <cell r="E1221" t="str">
            <v>t</v>
          </cell>
        </row>
        <row r="1222">
          <cell r="A1222" t="str">
            <v>M107</v>
          </cell>
          <cell r="B1222" t="str">
            <v>Emulsão asfáltica RM-1C</v>
          </cell>
          <cell r="C1222" t="str">
            <v>t</v>
          </cell>
          <cell r="D1222">
            <v>1</v>
          </cell>
          <cell r="E1222" t="str">
            <v>t</v>
          </cell>
        </row>
        <row r="1223">
          <cell r="A1223" t="str">
            <v>M108</v>
          </cell>
          <cell r="B1223" t="str">
            <v>Emulsão asfáltica RM-2C</v>
          </cell>
          <cell r="C1223" t="str">
            <v>t</v>
          </cell>
          <cell r="D1223">
            <v>1</v>
          </cell>
          <cell r="E1223" t="str">
            <v>t</v>
          </cell>
        </row>
        <row r="1224">
          <cell r="A1224" t="str">
            <v>M109</v>
          </cell>
          <cell r="B1224" t="str">
            <v>Emulsão asfáltica RL-1C</v>
          </cell>
          <cell r="C1224" t="str">
            <v>t</v>
          </cell>
          <cell r="D1224">
            <v>1</v>
          </cell>
          <cell r="E1224" t="str">
            <v>t</v>
          </cell>
        </row>
        <row r="1225">
          <cell r="A1225" t="str">
            <v>M110</v>
          </cell>
          <cell r="B1225" t="str">
            <v>Emulsão polim. p/ micro-rev. a frio</v>
          </cell>
          <cell r="C1225" t="str">
            <v>t</v>
          </cell>
          <cell r="D1225">
            <v>1</v>
          </cell>
          <cell r="E1225" t="str">
            <v>t</v>
          </cell>
        </row>
        <row r="1226">
          <cell r="A1226" t="str">
            <v>M111</v>
          </cell>
          <cell r="B1226" t="str">
            <v>Aditivo p/ controle de ruptura</v>
          </cell>
          <cell r="C1226" t="str">
            <v>kg</v>
          </cell>
          <cell r="D1226">
            <v>1</v>
          </cell>
          <cell r="E1226" t="str">
            <v>kg</v>
          </cell>
        </row>
        <row r="1227">
          <cell r="A1227" t="str">
            <v>M112</v>
          </cell>
          <cell r="B1227" t="str">
            <v>Aditivo sólido (fibras)</v>
          </cell>
          <cell r="C1227" t="str">
            <v>kg</v>
          </cell>
          <cell r="D1227">
            <v>1</v>
          </cell>
          <cell r="E1227" t="str">
            <v>kg</v>
          </cell>
        </row>
        <row r="1228">
          <cell r="A1228" t="str">
            <v>M114</v>
          </cell>
          <cell r="B1228" t="str">
            <v>Agente rejuv. p/ recicl. a quente</v>
          </cell>
          <cell r="C1228" t="str">
            <v>t</v>
          </cell>
          <cell r="D1228">
            <v>1</v>
          </cell>
          <cell r="E1228" t="str">
            <v>t</v>
          </cell>
        </row>
        <row r="1229">
          <cell r="A1229" t="str">
            <v>M201</v>
          </cell>
          <cell r="B1229" t="str">
            <v>Cimento portland CP-32 (a granel)</v>
          </cell>
          <cell r="C1229" t="str">
            <v>kg</v>
          </cell>
          <cell r="D1229">
            <v>1</v>
          </cell>
          <cell r="E1229" t="str">
            <v>kg</v>
          </cell>
        </row>
        <row r="1230">
          <cell r="A1230" t="str">
            <v>M202</v>
          </cell>
          <cell r="B1230" t="str">
            <v>Cimento portland CP-32</v>
          </cell>
          <cell r="C1230" t="str">
            <v>sc</v>
          </cell>
          <cell r="D1230">
            <v>50</v>
          </cell>
          <cell r="E1230" t="str">
            <v>kg</v>
          </cell>
        </row>
        <row r="1231">
          <cell r="A1231" t="str">
            <v>M307</v>
          </cell>
          <cell r="B1231" t="str">
            <v>Cordoalha CP-190 RB D=12,7mm</v>
          </cell>
          <cell r="C1231" t="str">
            <v>kg</v>
          </cell>
          <cell r="D1231">
            <v>1</v>
          </cell>
          <cell r="E1231" t="str">
            <v>kg</v>
          </cell>
        </row>
        <row r="1232">
          <cell r="A1232" t="str">
            <v>M319</v>
          </cell>
          <cell r="B1232" t="str">
            <v>Arame recozido nº. 18</v>
          </cell>
          <cell r="C1232" t="str">
            <v>kg</v>
          </cell>
          <cell r="D1232">
            <v>1</v>
          </cell>
          <cell r="E1232" t="str">
            <v>kg</v>
          </cell>
        </row>
        <row r="1233">
          <cell r="A1233" t="str">
            <v>M320</v>
          </cell>
          <cell r="B1233" t="str">
            <v>Pregos (18x30)</v>
          </cell>
          <cell r="C1233" t="str">
            <v>kg</v>
          </cell>
          <cell r="D1233">
            <v>1</v>
          </cell>
          <cell r="E1233" t="str">
            <v>kg</v>
          </cell>
        </row>
        <row r="1234">
          <cell r="A1234" t="str">
            <v>M321</v>
          </cell>
          <cell r="B1234" t="str">
            <v>Arame farpado nº. 16 galv. simples</v>
          </cell>
          <cell r="C1234" t="str">
            <v>rl</v>
          </cell>
          <cell r="D1234">
            <v>250</v>
          </cell>
          <cell r="E1234" t="str">
            <v>m</v>
          </cell>
        </row>
        <row r="1235">
          <cell r="A1235" t="str">
            <v>M322</v>
          </cell>
          <cell r="B1235" t="str">
            <v>Grampo para cerca galvanizado 1 x 9</v>
          </cell>
          <cell r="C1235" t="str">
            <v>kg</v>
          </cell>
          <cell r="D1235">
            <v>1</v>
          </cell>
          <cell r="E1235" t="str">
            <v>kg</v>
          </cell>
        </row>
        <row r="1236">
          <cell r="A1236" t="str">
            <v>M323</v>
          </cell>
          <cell r="B1236" t="str">
            <v>Cantoneira de aço 4" x 4" x 3/8"</v>
          </cell>
          <cell r="C1236" t="str">
            <v>kg</v>
          </cell>
          <cell r="D1236">
            <v>1</v>
          </cell>
          <cell r="E1236" t="str">
            <v>kg</v>
          </cell>
        </row>
        <row r="1237">
          <cell r="A1237" t="str">
            <v>M324</v>
          </cell>
          <cell r="B1237" t="str">
            <v>Pórtico metálico (15 a 17m de vão)</v>
          </cell>
          <cell r="C1237" t="str">
            <v>un</v>
          </cell>
          <cell r="D1237">
            <v>1</v>
          </cell>
          <cell r="E1237" t="str">
            <v>un</v>
          </cell>
        </row>
        <row r="1238">
          <cell r="A1238" t="str">
            <v>M325</v>
          </cell>
          <cell r="B1238" t="str">
            <v>Trilho metálico TR-37 (usado)</v>
          </cell>
          <cell r="C1238" t="str">
            <v>kg</v>
          </cell>
          <cell r="D1238">
            <v>1</v>
          </cell>
          <cell r="E1238" t="str">
            <v>kg</v>
          </cell>
        </row>
        <row r="1239">
          <cell r="A1239" t="str">
            <v>M326</v>
          </cell>
          <cell r="B1239" t="str">
            <v>Série de brocas S-12 D=22 mm</v>
          </cell>
          <cell r="C1239" t="str">
            <v>un</v>
          </cell>
          <cell r="D1239">
            <v>1</v>
          </cell>
          <cell r="E1239" t="str">
            <v>un</v>
          </cell>
        </row>
        <row r="1240">
          <cell r="A1240" t="str">
            <v>M328</v>
          </cell>
          <cell r="B1240" t="str">
            <v>Luva de emenda D=32mm</v>
          </cell>
          <cell r="C1240" t="str">
            <v>un</v>
          </cell>
          <cell r="D1240">
            <v>1</v>
          </cell>
          <cell r="E1240" t="str">
            <v>un</v>
          </cell>
        </row>
        <row r="1241">
          <cell r="A1241" t="str">
            <v>M330</v>
          </cell>
          <cell r="B1241" t="str">
            <v>Calha met. semicircular D=40 cm</v>
          </cell>
          <cell r="C1241" t="str">
            <v>m</v>
          </cell>
          <cell r="D1241">
            <v>1</v>
          </cell>
          <cell r="E1241" t="str">
            <v>m</v>
          </cell>
        </row>
        <row r="1242">
          <cell r="A1242" t="str">
            <v>M331</v>
          </cell>
          <cell r="B1242" t="str">
            <v>Paraf. fixação calha met. (1/2"x1")</v>
          </cell>
          <cell r="C1242" t="str">
            <v>un</v>
          </cell>
          <cell r="D1242">
            <v>1</v>
          </cell>
          <cell r="E1242" t="str">
            <v>un</v>
          </cell>
        </row>
        <row r="1243">
          <cell r="A1243" t="str">
            <v>M332</v>
          </cell>
          <cell r="B1243" t="str">
            <v>Paraf. forma de madeira (1/2"x3")</v>
          </cell>
          <cell r="C1243" t="str">
            <v>kg</v>
          </cell>
          <cell r="D1243">
            <v>1</v>
          </cell>
          <cell r="E1243" t="str">
            <v>kg</v>
          </cell>
        </row>
        <row r="1244">
          <cell r="A1244" t="str">
            <v>M334</v>
          </cell>
          <cell r="B1244" t="str">
            <v>Paraf. zinc. c/ fenda 1 1/2"x3/16"</v>
          </cell>
          <cell r="C1244" t="str">
            <v>un</v>
          </cell>
          <cell r="D1244">
            <v>1</v>
          </cell>
          <cell r="E1244" t="str">
            <v>un</v>
          </cell>
        </row>
        <row r="1245">
          <cell r="A1245" t="str">
            <v>M335</v>
          </cell>
          <cell r="B1245" t="str">
            <v>Paraf. zincado francês 4" x 5/16"</v>
          </cell>
          <cell r="C1245" t="str">
            <v>un</v>
          </cell>
          <cell r="D1245">
            <v>1</v>
          </cell>
          <cell r="E1245" t="str">
            <v>un</v>
          </cell>
        </row>
        <row r="1246">
          <cell r="A1246" t="str">
            <v>M338</v>
          </cell>
          <cell r="B1246" t="str">
            <v>Cano de ferro D=3/4"</v>
          </cell>
          <cell r="C1246" t="str">
            <v>pç</v>
          </cell>
          <cell r="D1246">
            <v>6</v>
          </cell>
          <cell r="E1246" t="str">
            <v>m</v>
          </cell>
        </row>
        <row r="1247">
          <cell r="A1247" t="str">
            <v>M339</v>
          </cell>
          <cell r="B1247" t="str">
            <v>Cantoneira ferro (3,0"x3,0"x3/8")</v>
          </cell>
          <cell r="C1247" t="str">
            <v>kg</v>
          </cell>
          <cell r="D1247">
            <v>1</v>
          </cell>
          <cell r="E1247" t="str">
            <v>kg</v>
          </cell>
        </row>
        <row r="1248">
          <cell r="A1248" t="str">
            <v>M340</v>
          </cell>
          <cell r="B1248" t="str">
            <v>Tampão de ferro fundido</v>
          </cell>
          <cell r="C1248" t="str">
            <v>un</v>
          </cell>
          <cell r="D1248">
            <v>1</v>
          </cell>
          <cell r="E1248" t="str">
            <v>un</v>
          </cell>
        </row>
        <row r="1249">
          <cell r="A1249" t="str">
            <v>M341</v>
          </cell>
          <cell r="B1249" t="str">
            <v>Defensa met. maleável simples</v>
          </cell>
          <cell r="C1249" t="str">
            <v>mod</v>
          </cell>
          <cell r="D1249">
            <v>1</v>
          </cell>
          <cell r="E1249" t="str">
            <v>mod</v>
          </cell>
        </row>
        <row r="1250">
          <cell r="A1250" t="str">
            <v>M342</v>
          </cell>
          <cell r="B1250" t="str">
            <v>Defensa met. maleável dupla</v>
          </cell>
          <cell r="C1250" t="str">
            <v>mod</v>
          </cell>
          <cell r="D1250">
            <v>1</v>
          </cell>
          <cell r="E1250" t="str">
            <v>mod</v>
          </cell>
        </row>
        <row r="1251">
          <cell r="A1251" t="str">
            <v>M343</v>
          </cell>
          <cell r="B1251" t="str">
            <v>Defensa met. semi-maleável simples</v>
          </cell>
          <cell r="C1251" t="str">
            <v>mod</v>
          </cell>
          <cell r="D1251">
            <v>1</v>
          </cell>
          <cell r="E1251" t="str">
            <v>mod</v>
          </cell>
        </row>
        <row r="1252">
          <cell r="A1252" t="str">
            <v>M344</v>
          </cell>
          <cell r="B1252" t="str">
            <v>Defensa met. semi-maleável dupla</v>
          </cell>
          <cell r="C1252" t="str">
            <v>mod</v>
          </cell>
          <cell r="D1252">
            <v>1</v>
          </cell>
          <cell r="E1252" t="str">
            <v>mod</v>
          </cell>
        </row>
        <row r="1253">
          <cell r="A1253" t="str">
            <v>M345</v>
          </cell>
          <cell r="B1253" t="str">
            <v>Chapa de aço n. 28 (fina)</v>
          </cell>
          <cell r="C1253" t="str">
            <v>kg</v>
          </cell>
          <cell r="D1253">
            <v>1</v>
          </cell>
          <cell r="E1253" t="str">
            <v>kg</v>
          </cell>
        </row>
        <row r="1254">
          <cell r="A1254" t="str">
            <v>M346</v>
          </cell>
          <cell r="B1254" t="str">
            <v>Chapa de aço n. 16 (tratada)</v>
          </cell>
          <cell r="C1254" t="str">
            <v>m2</v>
          </cell>
          <cell r="D1254">
            <v>1</v>
          </cell>
          <cell r="E1254" t="str">
            <v>m2</v>
          </cell>
        </row>
        <row r="1255">
          <cell r="A1255" t="str">
            <v>M347</v>
          </cell>
          <cell r="B1255" t="str">
            <v>Dente p/ fresadora 1000 C</v>
          </cell>
          <cell r="C1255" t="str">
            <v>un</v>
          </cell>
          <cell r="D1255">
            <v>1</v>
          </cell>
          <cell r="E1255" t="str">
            <v>un</v>
          </cell>
        </row>
        <row r="1256">
          <cell r="A1256" t="str">
            <v>M348</v>
          </cell>
          <cell r="B1256" t="str">
            <v>Porta dente p/ fresadora 1000 C</v>
          </cell>
          <cell r="C1256" t="str">
            <v>un</v>
          </cell>
          <cell r="D1256">
            <v>1</v>
          </cell>
          <cell r="E1256" t="str">
            <v>un</v>
          </cell>
        </row>
        <row r="1257">
          <cell r="A1257" t="str">
            <v>M349</v>
          </cell>
          <cell r="B1257" t="str">
            <v>Dente p/ fresadora 2000 DC</v>
          </cell>
          <cell r="C1257" t="str">
            <v>un</v>
          </cell>
          <cell r="D1257">
            <v>1</v>
          </cell>
          <cell r="E1257" t="str">
            <v>un</v>
          </cell>
        </row>
        <row r="1258">
          <cell r="A1258" t="str">
            <v>M350</v>
          </cell>
          <cell r="B1258" t="str">
            <v>Porta dente p/ fresadora 2000 DC</v>
          </cell>
          <cell r="C1258" t="str">
            <v>un</v>
          </cell>
          <cell r="D1258">
            <v>1</v>
          </cell>
          <cell r="E1258" t="str">
            <v>un</v>
          </cell>
        </row>
        <row r="1259">
          <cell r="A1259" t="str">
            <v>M351</v>
          </cell>
          <cell r="B1259" t="str">
            <v>Estrut. (tunnel liner) D=1,6m galv.</v>
          </cell>
          <cell r="C1259" t="str">
            <v>m</v>
          </cell>
          <cell r="D1259">
            <v>1</v>
          </cell>
          <cell r="E1259" t="str">
            <v>m</v>
          </cell>
        </row>
        <row r="1260">
          <cell r="A1260" t="str">
            <v>M352</v>
          </cell>
          <cell r="B1260" t="str">
            <v>Estrut. (tunnel liner) D=2,0m galv.</v>
          </cell>
          <cell r="C1260" t="str">
            <v>m</v>
          </cell>
          <cell r="D1260">
            <v>1</v>
          </cell>
          <cell r="E1260" t="str">
            <v>m</v>
          </cell>
        </row>
        <row r="1261">
          <cell r="A1261" t="str">
            <v>M353</v>
          </cell>
          <cell r="B1261" t="str">
            <v>Estrut. (tunnel liner) D=1,6m epoxy</v>
          </cell>
          <cell r="C1261" t="str">
            <v>m</v>
          </cell>
          <cell r="D1261">
            <v>1</v>
          </cell>
          <cell r="E1261" t="str">
            <v>m</v>
          </cell>
        </row>
        <row r="1262">
          <cell r="A1262" t="str">
            <v>M354</v>
          </cell>
          <cell r="B1262" t="str">
            <v>Estrut, (tunnel liner) D=2,0m epoxy</v>
          </cell>
          <cell r="C1262" t="str">
            <v>m</v>
          </cell>
          <cell r="D1262">
            <v>1</v>
          </cell>
          <cell r="E1262" t="str">
            <v>m</v>
          </cell>
        </row>
        <row r="1263">
          <cell r="A1263" t="str">
            <v>M355</v>
          </cell>
          <cell r="B1263" t="str">
            <v>Chapa mult. D=1,60 m rev. galv.</v>
          </cell>
          <cell r="C1263" t="str">
            <v>m</v>
          </cell>
          <cell r="D1263">
            <v>1</v>
          </cell>
          <cell r="E1263" t="str">
            <v>m</v>
          </cell>
        </row>
        <row r="1264">
          <cell r="A1264" t="str">
            <v>M356</v>
          </cell>
          <cell r="B1264" t="str">
            <v>Chapa mult. D=2,00 m rev. galv.</v>
          </cell>
          <cell r="C1264" t="str">
            <v>m</v>
          </cell>
          <cell r="D1264">
            <v>1</v>
          </cell>
          <cell r="E1264" t="str">
            <v>m</v>
          </cell>
        </row>
        <row r="1265">
          <cell r="A1265" t="str">
            <v>M357</v>
          </cell>
          <cell r="B1265" t="str">
            <v>Chapa mult. D=1,60 m rev. epoxy</v>
          </cell>
          <cell r="C1265" t="str">
            <v>m</v>
          </cell>
          <cell r="D1265">
            <v>1</v>
          </cell>
          <cell r="E1265" t="str">
            <v>m</v>
          </cell>
        </row>
        <row r="1266">
          <cell r="A1266" t="str">
            <v>M358</v>
          </cell>
          <cell r="B1266" t="str">
            <v>Chapa mult. D=2,00 m rev. epoxy</v>
          </cell>
          <cell r="C1266" t="str">
            <v>m</v>
          </cell>
          <cell r="D1266">
            <v>1</v>
          </cell>
          <cell r="E1266" t="str">
            <v>m</v>
          </cell>
        </row>
        <row r="1267">
          <cell r="A1267" t="str">
            <v>M359</v>
          </cell>
          <cell r="B1267" t="str">
            <v>Vigas "I" 254 x 117,5mm - 1ª alma</v>
          </cell>
          <cell r="C1267" t="str">
            <v>kg</v>
          </cell>
          <cell r="D1267">
            <v>1</v>
          </cell>
          <cell r="E1267" t="str">
            <v>kg</v>
          </cell>
        </row>
        <row r="1268">
          <cell r="A1268" t="str">
            <v>M361</v>
          </cell>
          <cell r="B1268" t="str">
            <v>Estrut.(tunnel liner) D=1,2m galv.</v>
          </cell>
          <cell r="C1268" t="str">
            <v>m</v>
          </cell>
          <cell r="D1268">
            <v>1</v>
          </cell>
          <cell r="E1268" t="str">
            <v>m</v>
          </cell>
        </row>
        <row r="1269">
          <cell r="A1269" t="str">
            <v>M362</v>
          </cell>
          <cell r="B1269" t="str">
            <v>Estrut. (tunnel liner) D=1,2m epoxy</v>
          </cell>
          <cell r="C1269" t="str">
            <v>m</v>
          </cell>
          <cell r="D1269">
            <v>1</v>
          </cell>
          <cell r="E1269" t="str">
            <v>m</v>
          </cell>
        </row>
        <row r="1270">
          <cell r="A1270" t="str">
            <v>M370</v>
          </cell>
          <cell r="B1270" t="str">
            <v>Bainha metálica diam. int.=45mm MAC</v>
          </cell>
          <cell r="C1270" t="str">
            <v>m</v>
          </cell>
          <cell r="D1270">
            <v>1</v>
          </cell>
          <cell r="E1270" t="str">
            <v>m</v>
          </cell>
        </row>
        <row r="1271">
          <cell r="A1271" t="str">
            <v>M371</v>
          </cell>
          <cell r="B1271" t="str">
            <v>Bainha metálica diam. int.=60mm MAC</v>
          </cell>
          <cell r="C1271" t="str">
            <v>m</v>
          </cell>
          <cell r="D1271">
            <v>1</v>
          </cell>
          <cell r="E1271" t="str">
            <v>m</v>
          </cell>
        </row>
        <row r="1272">
          <cell r="A1272" t="str">
            <v>M372</v>
          </cell>
          <cell r="B1272" t="str">
            <v>Bainha metálica diam. int.=55mm MAC</v>
          </cell>
          <cell r="C1272" t="str">
            <v>m</v>
          </cell>
          <cell r="D1272">
            <v>1</v>
          </cell>
          <cell r="E1272" t="str">
            <v>m</v>
          </cell>
        </row>
        <row r="1273">
          <cell r="A1273" t="str">
            <v>M373</v>
          </cell>
          <cell r="B1273" t="str">
            <v>Bainha metálica diam. int.=70mm MAC</v>
          </cell>
          <cell r="C1273" t="str">
            <v>m</v>
          </cell>
          <cell r="D1273">
            <v>1</v>
          </cell>
          <cell r="E1273" t="str">
            <v>m</v>
          </cell>
        </row>
        <row r="1274">
          <cell r="A1274" t="str">
            <v>M374</v>
          </cell>
          <cell r="B1274" t="str">
            <v>Ancoragem p/ cabo 4V D=1/2" MAC</v>
          </cell>
          <cell r="C1274" t="str">
            <v>cj</v>
          </cell>
          <cell r="D1274">
            <v>1</v>
          </cell>
          <cell r="E1274" t="str">
            <v>cj</v>
          </cell>
        </row>
        <row r="1275">
          <cell r="A1275" t="str">
            <v>M375</v>
          </cell>
          <cell r="B1275" t="str">
            <v>Ancoragem p/ cabo 6V D=1/2" MAC</v>
          </cell>
          <cell r="C1275" t="str">
            <v>cj</v>
          </cell>
          <cell r="D1275">
            <v>1</v>
          </cell>
          <cell r="E1275" t="str">
            <v>cj</v>
          </cell>
        </row>
        <row r="1276">
          <cell r="A1276" t="str">
            <v>M376</v>
          </cell>
          <cell r="B1276" t="str">
            <v>Ancoragem p/ cabo 7V D=1/2" MAC</v>
          </cell>
          <cell r="C1276" t="str">
            <v>cj</v>
          </cell>
          <cell r="D1276">
            <v>1</v>
          </cell>
          <cell r="E1276" t="str">
            <v>cj</v>
          </cell>
        </row>
        <row r="1277">
          <cell r="A1277" t="str">
            <v>M377</v>
          </cell>
          <cell r="B1277" t="str">
            <v>Ancoragem p/ cabo 12V D=1/2" MAC</v>
          </cell>
          <cell r="C1277" t="str">
            <v>cj</v>
          </cell>
          <cell r="D1277">
            <v>1</v>
          </cell>
          <cell r="E1277" t="str">
            <v>cj</v>
          </cell>
        </row>
        <row r="1278">
          <cell r="A1278" t="str">
            <v>M378</v>
          </cell>
          <cell r="B1278" t="str">
            <v>Apoio do porta dente frezad. 2000DC</v>
          </cell>
          <cell r="C1278" t="str">
            <v>un</v>
          </cell>
          <cell r="D1278">
            <v>1</v>
          </cell>
          <cell r="E1278" t="str">
            <v>un</v>
          </cell>
        </row>
        <row r="1279">
          <cell r="A1279" t="str">
            <v>M380</v>
          </cell>
          <cell r="B1279" t="str">
            <v>Bainha metálica D=45mm STUP</v>
          </cell>
          <cell r="C1279" t="str">
            <v>m</v>
          </cell>
          <cell r="D1279">
            <v>1</v>
          </cell>
          <cell r="E1279" t="str">
            <v>m</v>
          </cell>
        </row>
        <row r="1280">
          <cell r="A1280" t="str">
            <v>M381</v>
          </cell>
          <cell r="B1280" t="str">
            <v>Bainha metálica D=60mm STUP</v>
          </cell>
          <cell r="C1280" t="str">
            <v>m</v>
          </cell>
          <cell r="D1280">
            <v>1</v>
          </cell>
          <cell r="E1280" t="str">
            <v>m</v>
          </cell>
        </row>
        <row r="1281">
          <cell r="A1281" t="str">
            <v>M382</v>
          </cell>
          <cell r="B1281" t="str">
            <v>Bainha metálica D=55mm STUP</v>
          </cell>
          <cell r="C1281" t="str">
            <v>m</v>
          </cell>
          <cell r="D1281">
            <v>1</v>
          </cell>
          <cell r="E1281" t="str">
            <v>m</v>
          </cell>
        </row>
        <row r="1282">
          <cell r="A1282" t="str">
            <v>M383</v>
          </cell>
          <cell r="B1282" t="str">
            <v>Bainha metálica D=70mm STUP</v>
          </cell>
          <cell r="C1282" t="str">
            <v>m</v>
          </cell>
          <cell r="D1282">
            <v>1</v>
          </cell>
          <cell r="E1282" t="str">
            <v>m</v>
          </cell>
        </row>
        <row r="1283">
          <cell r="A1283" t="str">
            <v>M384</v>
          </cell>
          <cell r="B1283" t="str">
            <v>Ancoragem p/ cabo 4V D=1/2" STUP</v>
          </cell>
          <cell r="C1283" t="str">
            <v>cj</v>
          </cell>
          <cell r="D1283">
            <v>1</v>
          </cell>
          <cell r="E1283" t="str">
            <v>cj</v>
          </cell>
        </row>
        <row r="1284">
          <cell r="A1284" t="str">
            <v>M385</v>
          </cell>
          <cell r="B1284" t="str">
            <v>Ancoragem p/ cabo 6V D=1/2" STUP</v>
          </cell>
          <cell r="C1284" t="str">
            <v>cj</v>
          </cell>
          <cell r="D1284">
            <v>1</v>
          </cell>
          <cell r="E1284" t="str">
            <v>cj</v>
          </cell>
        </row>
        <row r="1285">
          <cell r="A1285" t="str">
            <v>M386</v>
          </cell>
          <cell r="B1285" t="str">
            <v>Ancoragem p/ cabo 7V D=1/2" STUP</v>
          </cell>
          <cell r="C1285" t="str">
            <v>cj</v>
          </cell>
          <cell r="D1285">
            <v>1</v>
          </cell>
          <cell r="E1285" t="str">
            <v>cj</v>
          </cell>
        </row>
        <row r="1286">
          <cell r="A1286" t="str">
            <v>M387</v>
          </cell>
          <cell r="B1286" t="str">
            <v>Ancoragem p/ cabo 12V D=1/2" STUP</v>
          </cell>
          <cell r="C1286" t="str">
            <v>cj</v>
          </cell>
          <cell r="D1286">
            <v>1</v>
          </cell>
          <cell r="E1286" t="str">
            <v>cj</v>
          </cell>
        </row>
        <row r="1287">
          <cell r="A1287" t="str">
            <v>M390</v>
          </cell>
          <cell r="B1287" t="str">
            <v>Porca de ancoragem D=32mm</v>
          </cell>
          <cell r="C1287" t="str">
            <v>un</v>
          </cell>
          <cell r="D1287">
            <v>1</v>
          </cell>
          <cell r="E1287" t="str">
            <v>un</v>
          </cell>
        </row>
        <row r="1288">
          <cell r="A1288" t="str">
            <v>M391</v>
          </cell>
          <cell r="B1288" t="str">
            <v>Contra porca h=35mm D=32mm</v>
          </cell>
          <cell r="C1288" t="str">
            <v>un</v>
          </cell>
          <cell r="D1288">
            <v>1</v>
          </cell>
          <cell r="E1288" t="str">
            <v>un</v>
          </cell>
        </row>
        <row r="1289">
          <cell r="A1289" t="str">
            <v>M392</v>
          </cell>
          <cell r="B1289" t="str">
            <v>Aço ST 85/105 D=32mm</v>
          </cell>
          <cell r="C1289" t="str">
            <v>m</v>
          </cell>
          <cell r="D1289">
            <v>1</v>
          </cell>
          <cell r="E1289" t="str">
            <v>m</v>
          </cell>
        </row>
        <row r="1290">
          <cell r="A1290" t="str">
            <v>M393</v>
          </cell>
          <cell r="B1290" t="str">
            <v>Placa de ancoragem - 200x200x38mm</v>
          </cell>
          <cell r="C1290" t="str">
            <v>un</v>
          </cell>
          <cell r="D1290">
            <v>1</v>
          </cell>
          <cell r="E1290" t="str">
            <v>un</v>
          </cell>
        </row>
        <row r="1291">
          <cell r="A1291" t="str">
            <v>M394</v>
          </cell>
          <cell r="B1291" t="str">
            <v>Bainha metálica D=38mm</v>
          </cell>
          <cell r="C1291" t="str">
            <v>m</v>
          </cell>
          <cell r="D1291">
            <v>1</v>
          </cell>
          <cell r="E1291" t="str">
            <v>m</v>
          </cell>
        </row>
        <row r="1292">
          <cell r="A1292" t="str">
            <v>M395</v>
          </cell>
          <cell r="B1292" t="str">
            <v>Bits p/ estabil. e recicl. RR/SS250</v>
          </cell>
          <cell r="C1292" t="str">
            <v>un</v>
          </cell>
          <cell r="D1292">
            <v>1</v>
          </cell>
          <cell r="E1292" t="str">
            <v>un</v>
          </cell>
        </row>
        <row r="1293">
          <cell r="A1293" t="str">
            <v>M396</v>
          </cell>
          <cell r="B1293" t="str">
            <v>Porta dente p/ est. e rec. RR/SS250</v>
          </cell>
          <cell r="C1293" t="str">
            <v>un</v>
          </cell>
          <cell r="D1293">
            <v>1</v>
          </cell>
          <cell r="E1293" t="str">
            <v>un</v>
          </cell>
        </row>
        <row r="1294">
          <cell r="A1294" t="str">
            <v>M397</v>
          </cell>
          <cell r="B1294" t="str">
            <v>Dente de corte para equip. recicl.</v>
          </cell>
          <cell r="C1294" t="str">
            <v>un</v>
          </cell>
          <cell r="D1294">
            <v>1</v>
          </cell>
          <cell r="E1294" t="str">
            <v>un</v>
          </cell>
        </row>
        <row r="1295">
          <cell r="A1295" t="str">
            <v>M398</v>
          </cell>
          <cell r="B1295" t="str">
            <v>Chapa de 8,00 mm</v>
          </cell>
          <cell r="C1295" t="str">
            <v>kg</v>
          </cell>
          <cell r="D1295">
            <v>1</v>
          </cell>
          <cell r="E1295" t="str">
            <v>kg</v>
          </cell>
        </row>
        <row r="1296">
          <cell r="A1296" t="str">
            <v>M401</v>
          </cell>
          <cell r="B1296" t="str">
            <v>Pontaletes D=15 cm (tronco p/ esc.)</v>
          </cell>
          <cell r="C1296" t="str">
            <v>m</v>
          </cell>
          <cell r="D1296">
            <v>1</v>
          </cell>
          <cell r="E1296" t="str">
            <v>m</v>
          </cell>
        </row>
        <row r="1297">
          <cell r="A1297" t="str">
            <v>M402</v>
          </cell>
          <cell r="B1297" t="str">
            <v>Pontaletes D=20 cm (tronco p/ esc.)</v>
          </cell>
          <cell r="C1297" t="str">
            <v>m</v>
          </cell>
          <cell r="D1297">
            <v>1</v>
          </cell>
          <cell r="E1297" t="str">
            <v>m</v>
          </cell>
        </row>
        <row r="1298">
          <cell r="A1298" t="str">
            <v>M403</v>
          </cell>
          <cell r="B1298" t="str">
            <v>Mourão madeira H=2,15 m D=9 cm</v>
          </cell>
          <cell r="C1298" t="str">
            <v>un</v>
          </cell>
          <cell r="D1298">
            <v>1</v>
          </cell>
          <cell r="E1298" t="str">
            <v>un</v>
          </cell>
        </row>
        <row r="1299">
          <cell r="A1299" t="str">
            <v>M404</v>
          </cell>
          <cell r="B1299" t="str">
            <v>Mourão madeira H=2,50 m D=12 cm</v>
          </cell>
          <cell r="C1299" t="str">
            <v>un</v>
          </cell>
          <cell r="D1299">
            <v>1</v>
          </cell>
          <cell r="E1299" t="str">
            <v>un</v>
          </cell>
        </row>
        <row r="1300">
          <cell r="A1300" t="str">
            <v>M405</v>
          </cell>
          <cell r="B1300" t="str">
            <v>Ripas de 2,5 cm x 5,0 cm</v>
          </cell>
          <cell r="C1300" t="str">
            <v>m</v>
          </cell>
          <cell r="D1300">
            <v>1</v>
          </cell>
          <cell r="E1300" t="str">
            <v>m</v>
          </cell>
        </row>
        <row r="1301">
          <cell r="A1301" t="str">
            <v>M406</v>
          </cell>
          <cell r="B1301" t="str">
            <v>Caibros de 7,5 cm x 7,5 cm</v>
          </cell>
          <cell r="C1301" t="str">
            <v>m</v>
          </cell>
          <cell r="D1301">
            <v>1</v>
          </cell>
          <cell r="E1301" t="str">
            <v>m</v>
          </cell>
        </row>
        <row r="1302">
          <cell r="A1302" t="str">
            <v>M407</v>
          </cell>
          <cell r="B1302" t="str">
            <v>Tábua pinho de 1ª 2,5 cm x 15,0 cm</v>
          </cell>
          <cell r="C1302" t="str">
            <v>m</v>
          </cell>
          <cell r="D1302">
            <v>1</v>
          </cell>
          <cell r="E1302" t="str">
            <v>m</v>
          </cell>
        </row>
        <row r="1303">
          <cell r="A1303" t="str">
            <v>M408</v>
          </cell>
          <cell r="B1303" t="str">
            <v>Tábua de 5ª 2,5 cm x 30,0 cm</v>
          </cell>
          <cell r="C1303" t="str">
            <v>m</v>
          </cell>
          <cell r="D1303">
            <v>1</v>
          </cell>
          <cell r="E1303" t="str">
            <v>m</v>
          </cell>
        </row>
        <row r="1304">
          <cell r="A1304" t="str">
            <v>M409</v>
          </cell>
          <cell r="B1304" t="str">
            <v>Pranchão de 1ª de 5,0 cm x 30,0 cm</v>
          </cell>
          <cell r="C1304" t="str">
            <v>m</v>
          </cell>
          <cell r="D1304">
            <v>1</v>
          </cell>
          <cell r="E1304" t="str">
            <v>m</v>
          </cell>
        </row>
        <row r="1305">
          <cell r="A1305" t="str">
            <v>M410</v>
          </cell>
          <cell r="B1305" t="str">
            <v>Compensado resinado de 17 mm</v>
          </cell>
          <cell r="C1305" t="str">
            <v>un</v>
          </cell>
          <cell r="D1305">
            <v>2.42</v>
          </cell>
          <cell r="E1305" t="str">
            <v>m2</v>
          </cell>
        </row>
        <row r="1306">
          <cell r="A1306" t="str">
            <v>M411</v>
          </cell>
          <cell r="B1306" t="str">
            <v>Compensado plastificado de 17 mm</v>
          </cell>
          <cell r="C1306" t="str">
            <v>un</v>
          </cell>
          <cell r="D1306">
            <v>2.97</v>
          </cell>
          <cell r="E1306" t="str">
            <v>m2</v>
          </cell>
        </row>
        <row r="1307">
          <cell r="A1307" t="str">
            <v>M412</v>
          </cell>
          <cell r="B1307" t="str">
            <v>Gastalho 10 x 2,0 cm</v>
          </cell>
          <cell r="C1307" t="str">
            <v>m</v>
          </cell>
          <cell r="D1307">
            <v>1</v>
          </cell>
          <cell r="E1307" t="str">
            <v>m</v>
          </cell>
        </row>
        <row r="1308">
          <cell r="A1308" t="str">
            <v>M413</v>
          </cell>
          <cell r="B1308" t="str">
            <v>Gastalho 10 x 2,5 cm</v>
          </cell>
          <cell r="C1308" t="str">
            <v>m</v>
          </cell>
          <cell r="D1308">
            <v>1</v>
          </cell>
          <cell r="E1308" t="str">
            <v>m</v>
          </cell>
        </row>
        <row r="1309">
          <cell r="A1309" t="str">
            <v>M414</v>
          </cell>
          <cell r="B1309" t="str">
            <v>Pranchão 7,5 x 30,0 cm</v>
          </cell>
          <cell r="C1309" t="str">
            <v>un</v>
          </cell>
          <cell r="D1309">
            <v>1</v>
          </cell>
          <cell r="E1309" t="str">
            <v>m</v>
          </cell>
        </row>
        <row r="1310">
          <cell r="A1310" t="str">
            <v>M415</v>
          </cell>
          <cell r="B1310" t="str">
            <v>Tábua 2,5 x 22,5 cm</v>
          </cell>
          <cell r="C1310" t="str">
            <v>un</v>
          </cell>
          <cell r="D1310">
            <v>1</v>
          </cell>
          <cell r="E1310" t="str">
            <v>m</v>
          </cell>
        </row>
        <row r="1311">
          <cell r="A1311" t="str">
            <v>M501</v>
          </cell>
          <cell r="B1311" t="str">
            <v>Dinamite a 60% (gelatina especial)</v>
          </cell>
          <cell r="C1311" t="str">
            <v>kg</v>
          </cell>
          <cell r="D1311">
            <v>1</v>
          </cell>
          <cell r="E1311" t="str">
            <v>kg</v>
          </cell>
        </row>
        <row r="1312">
          <cell r="A1312" t="str">
            <v>M503</v>
          </cell>
          <cell r="B1312" t="str">
            <v>Espoleta comum n. 8</v>
          </cell>
          <cell r="C1312" t="str">
            <v>un</v>
          </cell>
          <cell r="D1312">
            <v>1</v>
          </cell>
          <cell r="E1312" t="str">
            <v>un</v>
          </cell>
        </row>
        <row r="1313">
          <cell r="A1313" t="str">
            <v>M505</v>
          </cell>
          <cell r="B1313" t="str">
            <v>Cordel detonante NP 10</v>
          </cell>
          <cell r="C1313" t="str">
            <v>m</v>
          </cell>
          <cell r="D1313">
            <v>1</v>
          </cell>
          <cell r="E1313" t="str">
            <v>m</v>
          </cell>
        </row>
        <row r="1314">
          <cell r="A1314" t="str">
            <v>M507</v>
          </cell>
          <cell r="B1314" t="str">
            <v>Retardador de cordel</v>
          </cell>
          <cell r="C1314" t="str">
            <v>un</v>
          </cell>
          <cell r="D1314">
            <v>1</v>
          </cell>
          <cell r="E1314" t="str">
            <v>un</v>
          </cell>
        </row>
        <row r="1315">
          <cell r="A1315" t="str">
            <v>M508</v>
          </cell>
          <cell r="B1315" t="str">
            <v>Estopim</v>
          </cell>
          <cell r="C1315" t="str">
            <v>m</v>
          </cell>
          <cell r="D1315">
            <v>1</v>
          </cell>
          <cell r="E1315" t="str">
            <v>m</v>
          </cell>
        </row>
        <row r="1316">
          <cell r="A1316" t="str">
            <v>M600</v>
          </cell>
          <cell r="B1316" t="str">
            <v>Tinta refletiva alquídica p/ 1 ano</v>
          </cell>
          <cell r="C1316" t="str">
            <v>ba</v>
          </cell>
          <cell r="D1316">
            <v>18</v>
          </cell>
          <cell r="E1316" t="str">
            <v>l</v>
          </cell>
        </row>
        <row r="1317">
          <cell r="A1317" t="str">
            <v>M601</v>
          </cell>
          <cell r="B1317" t="str">
            <v>Tinta refletiva acrílica p/ 2 anos</v>
          </cell>
          <cell r="C1317" t="str">
            <v>ba</v>
          </cell>
          <cell r="D1317">
            <v>18</v>
          </cell>
          <cell r="E1317" t="str">
            <v>l</v>
          </cell>
        </row>
        <row r="1318">
          <cell r="A1318" t="str">
            <v>M602</v>
          </cell>
          <cell r="B1318" t="str">
            <v>Adubo NPK (4.14.8)</v>
          </cell>
          <cell r="C1318" t="str">
            <v>kg</v>
          </cell>
          <cell r="D1318">
            <v>1</v>
          </cell>
          <cell r="E1318" t="str">
            <v>kg</v>
          </cell>
        </row>
        <row r="1319">
          <cell r="A1319" t="str">
            <v>M603</v>
          </cell>
          <cell r="B1319" t="str">
            <v>Inseticida</v>
          </cell>
          <cell r="C1319" t="str">
            <v>l</v>
          </cell>
          <cell r="D1319">
            <v>1</v>
          </cell>
          <cell r="E1319" t="str">
            <v>l</v>
          </cell>
        </row>
        <row r="1320">
          <cell r="A1320" t="str">
            <v>M604</v>
          </cell>
          <cell r="B1320" t="str">
            <v>Aditivo plastiment BV-40</v>
          </cell>
          <cell r="C1320" t="str">
            <v>tam</v>
          </cell>
          <cell r="D1320">
            <v>200</v>
          </cell>
          <cell r="E1320" t="str">
            <v>kg</v>
          </cell>
        </row>
        <row r="1321">
          <cell r="A1321" t="str">
            <v>M605</v>
          </cell>
          <cell r="B1321" t="str">
            <v>Cola para tubo PVC</v>
          </cell>
          <cell r="C1321" t="str">
            <v>tb</v>
          </cell>
          <cell r="D1321">
            <v>75</v>
          </cell>
          <cell r="E1321" t="str">
            <v>gr</v>
          </cell>
        </row>
        <row r="1322">
          <cell r="A1322" t="str">
            <v>M606</v>
          </cell>
          <cell r="B1322" t="str">
            <v>Tinta anti-corrosiva</v>
          </cell>
          <cell r="C1322" t="str">
            <v>ba</v>
          </cell>
          <cell r="D1322">
            <v>18</v>
          </cell>
          <cell r="E1322" t="str">
            <v>l</v>
          </cell>
        </row>
        <row r="1323">
          <cell r="A1323" t="str">
            <v>M607</v>
          </cell>
          <cell r="B1323" t="str">
            <v>Óleo de linhaça</v>
          </cell>
          <cell r="C1323" t="str">
            <v>tam</v>
          </cell>
          <cell r="D1323">
            <v>200</v>
          </cell>
          <cell r="E1323" t="str">
            <v>l</v>
          </cell>
        </row>
        <row r="1324">
          <cell r="A1324" t="str">
            <v>M608</v>
          </cell>
          <cell r="B1324" t="str">
            <v>Detergente</v>
          </cell>
          <cell r="C1324" t="str">
            <v>ba</v>
          </cell>
          <cell r="D1324">
            <v>18</v>
          </cell>
          <cell r="E1324" t="str">
            <v>l</v>
          </cell>
        </row>
        <row r="1325">
          <cell r="A1325" t="str">
            <v>M609</v>
          </cell>
          <cell r="B1325" t="str">
            <v>Tinta esmalte sintético fosco</v>
          </cell>
          <cell r="C1325" t="str">
            <v>ba</v>
          </cell>
          <cell r="D1325">
            <v>18</v>
          </cell>
          <cell r="E1325" t="str">
            <v>l</v>
          </cell>
        </row>
        <row r="1326">
          <cell r="A1326" t="str">
            <v>M610</v>
          </cell>
          <cell r="B1326" t="str">
            <v>Pintura epóxica - barra D= 32mm</v>
          </cell>
          <cell r="C1326" t="str">
            <v>m</v>
          </cell>
          <cell r="D1326">
            <v>1</v>
          </cell>
          <cell r="E1326" t="str">
            <v>m</v>
          </cell>
        </row>
        <row r="1327">
          <cell r="A1327" t="str">
            <v>M611</v>
          </cell>
          <cell r="B1327" t="str">
            <v>Redutor tipo 2002 prim. qualidade</v>
          </cell>
          <cell r="C1327" t="str">
            <v>l</v>
          </cell>
          <cell r="D1327">
            <v>1</v>
          </cell>
          <cell r="E1327" t="str">
            <v>l</v>
          </cell>
        </row>
        <row r="1328">
          <cell r="A1328" t="str">
            <v>M612</v>
          </cell>
          <cell r="B1328" t="str">
            <v>Lixa para ferro n. 100</v>
          </cell>
          <cell r="C1328" t="str">
            <v>un</v>
          </cell>
          <cell r="D1328">
            <v>1</v>
          </cell>
          <cell r="E1328" t="str">
            <v>un</v>
          </cell>
        </row>
        <row r="1329">
          <cell r="A1329" t="str">
            <v>M613</v>
          </cell>
          <cell r="B1329" t="str">
            <v>Base de resina alquídica (primer)</v>
          </cell>
          <cell r="C1329" t="str">
            <v>l</v>
          </cell>
          <cell r="D1329">
            <v>1</v>
          </cell>
          <cell r="E1329" t="str">
            <v>l</v>
          </cell>
        </row>
        <row r="1330">
          <cell r="A1330" t="str">
            <v>M615</v>
          </cell>
          <cell r="B1330" t="str">
            <v>Microesferas PRE-MIX</v>
          </cell>
          <cell r="C1330" t="str">
            <v>kg</v>
          </cell>
          <cell r="D1330">
            <v>1</v>
          </cell>
          <cell r="E1330" t="str">
            <v>kg</v>
          </cell>
        </row>
        <row r="1331">
          <cell r="A1331" t="str">
            <v>M616</v>
          </cell>
          <cell r="B1331" t="str">
            <v>Microesferas DROP-ON</v>
          </cell>
          <cell r="C1331" t="str">
            <v>kg</v>
          </cell>
          <cell r="D1331">
            <v>1</v>
          </cell>
          <cell r="E1331" t="str">
            <v>kg</v>
          </cell>
        </row>
        <row r="1332">
          <cell r="A1332" t="str">
            <v>M617</v>
          </cell>
          <cell r="B1332" t="str">
            <v>Massa termoplástica para extrusão</v>
          </cell>
          <cell r="C1332" t="str">
            <v>kg</v>
          </cell>
          <cell r="D1332">
            <v>1</v>
          </cell>
          <cell r="E1332" t="str">
            <v>kg</v>
          </cell>
        </row>
        <row r="1333">
          <cell r="A1333" t="str">
            <v>M618</v>
          </cell>
          <cell r="B1333" t="str">
            <v>Massa termoplástica para aspersão</v>
          </cell>
          <cell r="C1333" t="str">
            <v>kg</v>
          </cell>
          <cell r="D1333">
            <v>1</v>
          </cell>
          <cell r="E1333" t="str">
            <v>kg</v>
          </cell>
        </row>
        <row r="1334">
          <cell r="A1334" t="str">
            <v>M619</v>
          </cell>
          <cell r="B1334" t="str">
            <v>Cola poliester</v>
          </cell>
          <cell r="C1334" t="str">
            <v>kg</v>
          </cell>
          <cell r="D1334">
            <v>1</v>
          </cell>
          <cell r="E1334" t="str">
            <v>kg</v>
          </cell>
        </row>
        <row r="1335">
          <cell r="A1335" t="str">
            <v>M620</v>
          </cell>
          <cell r="B1335" t="str">
            <v>Protetor de cura do concreto</v>
          </cell>
          <cell r="C1335" t="str">
            <v>tam</v>
          </cell>
          <cell r="D1335">
            <v>180</v>
          </cell>
          <cell r="E1335" t="str">
            <v>kg</v>
          </cell>
        </row>
        <row r="1336">
          <cell r="A1336" t="str">
            <v>M621</v>
          </cell>
          <cell r="B1336" t="str">
            <v>Desmoldante</v>
          </cell>
          <cell r="C1336" t="str">
            <v>tam</v>
          </cell>
          <cell r="D1336">
            <v>180</v>
          </cell>
          <cell r="E1336" t="str">
            <v>kg</v>
          </cell>
        </row>
        <row r="1337">
          <cell r="A1337" t="str">
            <v>M622</v>
          </cell>
          <cell r="B1337" t="str">
            <v>Interplast N</v>
          </cell>
          <cell r="C1337" t="str">
            <v>sc</v>
          </cell>
          <cell r="D1337">
            <v>50</v>
          </cell>
          <cell r="E1337" t="str">
            <v>kg</v>
          </cell>
        </row>
        <row r="1338">
          <cell r="A1338" t="str">
            <v>M623</v>
          </cell>
          <cell r="B1338" t="str">
            <v>Gás propano</v>
          </cell>
          <cell r="C1338" t="str">
            <v>kg</v>
          </cell>
          <cell r="D1338">
            <v>1</v>
          </cell>
          <cell r="E1338" t="str">
            <v>kg</v>
          </cell>
        </row>
        <row r="1339">
          <cell r="A1339" t="str">
            <v>M624</v>
          </cell>
          <cell r="B1339" t="str">
            <v>Tinta para pré-marcação</v>
          </cell>
          <cell r="C1339" t="str">
            <v>l</v>
          </cell>
          <cell r="D1339">
            <v>1</v>
          </cell>
          <cell r="E1339" t="str">
            <v>l</v>
          </cell>
        </row>
        <row r="1340">
          <cell r="A1340" t="str">
            <v>M625</v>
          </cell>
          <cell r="B1340" t="str">
            <v>Acetileno</v>
          </cell>
          <cell r="C1340" t="str">
            <v>m3</v>
          </cell>
          <cell r="D1340">
            <v>1</v>
          </cell>
          <cell r="E1340" t="str">
            <v>m3</v>
          </cell>
        </row>
        <row r="1341">
          <cell r="A1341" t="str">
            <v>M626</v>
          </cell>
          <cell r="B1341" t="str">
            <v>Oxigênio</v>
          </cell>
          <cell r="C1341" t="str">
            <v>m3</v>
          </cell>
          <cell r="D1341">
            <v>1</v>
          </cell>
          <cell r="E1341" t="str">
            <v>m3</v>
          </cell>
        </row>
        <row r="1342">
          <cell r="A1342" t="str">
            <v>M700</v>
          </cell>
          <cell r="B1342" t="str">
            <v>Tijolo comum maciço (5,5x9x19) cm</v>
          </cell>
          <cell r="C1342" t="str">
            <v>mlh</v>
          </cell>
          <cell r="D1342">
            <v>1000</v>
          </cell>
          <cell r="E1342" t="str">
            <v>un</v>
          </cell>
        </row>
        <row r="1343">
          <cell r="A1343" t="str">
            <v>M702</v>
          </cell>
          <cell r="B1343" t="str">
            <v>Cal hidratada</v>
          </cell>
          <cell r="C1343" t="str">
            <v>sc</v>
          </cell>
          <cell r="D1343">
            <v>20</v>
          </cell>
          <cell r="E1343" t="str">
            <v>kg</v>
          </cell>
        </row>
        <row r="1344">
          <cell r="A1344" t="str">
            <v>M703</v>
          </cell>
          <cell r="B1344" t="str">
            <v>Tijolo 20 x 30 cm</v>
          </cell>
          <cell r="C1344" t="str">
            <v>mlh</v>
          </cell>
          <cell r="D1344">
            <v>1000</v>
          </cell>
          <cell r="E1344" t="str">
            <v>un</v>
          </cell>
        </row>
        <row r="1345">
          <cell r="A1345" t="str">
            <v>M704</v>
          </cell>
          <cell r="B1345" t="str">
            <v>Areia Lavada Comercial</v>
          </cell>
          <cell r="C1345" t="str">
            <v>m3</v>
          </cell>
          <cell r="D1345">
            <v>1</v>
          </cell>
          <cell r="E1345" t="str">
            <v>m3</v>
          </cell>
        </row>
        <row r="1346">
          <cell r="A1346" t="str">
            <v>M705</v>
          </cell>
          <cell r="B1346" t="str">
            <v>Pó de pedra</v>
          </cell>
          <cell r="C1346" t="str">
            <v>m3</v>
          </cell>
          <cell r="D1346">
            <v>1</v>
          </cell>
          <cell r="E1346" t="str">
            <v>m3</v>
          </cell>
        </row>
        <row r="1347">
          <cell r="A1347" t="str">
            <v>M709</v>
          </cell>
          <cell r="B1347" t="str">
            <v>Brita Comercial</v>
          </cell>
          <cell r="C1347" t="str">
            <v>m3</v>
          </cell>
          <cell r="D1347">
            <v>1</v>
          </cell>
          <cell r="E1347" t="str">
            <v>m3</v>
          </cell>
        </row>
        <row r="1348">
          <cell r="A1348" t="str">
            <v>M710</v>
          </cell>
          <cell r="B1348" t="str">
            <v>Pedra de mão</v>
          </cell>
          <cell r="C1348" t="str">
            <v>m3</v>
          </cell>
          <cell r="D1348">
            <v>1</v>
          </cell>
          <cell r="E1348" t="str">
            <v>m3</v>
          </cell>
        </row>
        <row r="1349">
          <cell r="A1349" t="str">
            <v>M715</v>
          </cell>
          <cell r="B1349" t="str">
            <v>Pó calcário dolomítico</v>
          </cell>
          <cell r="C1349" t="str">
            <v>kg</v>
          </cell>
          <cell r="D1349">
            <v>1</v>
          </cell>
          <cell r="E1349" t="str">
            <v>kg</v>
          </cell>
        </row>
        <row r="1350">
          <cell r="A1350" t="str">
            <v>M901</v>
          </cell>
          <cell r="B1350" t="str">
            <v>Aparelho de apoio neoprene fretado</v>
          </cell>
          <cell r="C1350" t="str">
            <v>dm3</v>
          </cell>
          <cell r="D1350">
            <v>1</v>
          </cell>
          <cell r="E1350" t="str">
            <v>dm3</v>
          </cell>
        </row>
        <row r="1351">
          <cell r="A1351" t="str">
            <v>M902</v>
          </cell>
          <cell r="B1351" t="str">
            <v>Tubo de PVC D=75 mm</v>
          </cell>
          <cell r="C1351" t="str">
            <v>vr</v>
          </cell>
          <cell r="D1351">
            <v>6</v>
          </cell>
          <cell r="E1351" t="str">
            <v>m</v>
          </cell>
        </row>
        <row r="1352">
          <cell r="A1352" t="str">
            <v>M903</v>
          </cell>
          <cell r="B1352" t="str">
            <v>Manta sintética (Bidim) OP-20</v>
          </cell>
          <cell r="C1352" t="str">
            <v>m2</v>
          </cell>
          <cell r="D1352">
            <v>1</v>
          </cell>
          <cell r="E1352" t="str">
            <v>m2</v>
          </cell>
        </row>
        <row r="1353">
          <cell r="A1353" t="str">
            <v>M904</v>
          </cell>
          <cell r="B1353" t="str">
            <v>Manta sintética (Bidim) OP-30</v>
          </cell>
          <cell r="C1353" t="str">
            <v>m2</v>
          </cell>
          <cell r="D1353">
            <v>1</v>
          </cell>
          <cell r="E1353" t="str">
            <v>m2</v>
          </cell>
        </row>
        <row r="1354">
          <cell r="A1354" t="str">
            <v>M905</v>
          </cell>
          <cell r="B1354" t="str">
            <v>Filler</v>
          </cell>
          <cell r="C1354" t="str">
            <v>kg</v>
          </cell>
          <cell r="D1354">
            <v>1</v>
          </cell>
          <cell r="E1354" t="str">
            <v>kg</v>
          </cell>
        </row>
        <row r="1355">
          <cell r="A1355" t="str">
            <v>M906</v>
          </cell>
          <cell r="B1355" t="str">
            <v>Sementes p/ hidrossemeadura</v>
          </cell>
          <cell r="C1355" t="str">
            <v>kg</v>
          </cell>
          <cell r="D1355">
            <v>1</v>
          </cell>
          <cell r="E1355" t="str">
            <v>kg</v>
          </cell>
        </row>
        <row r="1356">
          <cell r="A1356" t="str">
            <v>M907</v>
          </cell>
          <cell r="B1356" t="str">
            <v>Adubo orgânico</v>
          </cell>
          <cell r="C1356" t="str">
            <v>t</v>
          </cell>
          <cell r="D1356">
            <v>1000</v>
          </cell>
          <cell r="E1356" t="str">
            <v>kg</v>
          </cell>
        </row>
        <row r="1357">
          <cell r="A1357" t="str">
            <v>M908</v>
          </cell>
          <cell r="B1357" t="str">
            <v>Eletrodo p/ solda eletr. OK 46.00</v>
          </cell>
          <cell r="C1357" t="str">
            <v>kg</v>
          </cell>
          <cell r="D1357">
            <v>1</v>
          </cell>
          <cell r="E1357" t="str">
            <v>kg</v>
          </cell>
        </row>
        <row r="1358">
          <cell r="A1358" t="str">
            <v>M909</v>
          </cell>
          <cell r="B1358" t="str">
            <v>Tubo de PVC perfurado D=50 mm</v>
          </cell>
          <cell r="C1358" t="str">
            <v>vr</v>
          </cell>
          <cell r="D1358">
            <v>6</v>
          </cell>
          <cell r="E1358" t="str">
            <v>m</v>
          </cell>
        </row>
        <row r="1359">
          <cell r="A1359" t="str">
            <v>M910</v>
          </cell>
          <cell r="B1359" t="str">
            <v>Tubo de PVC rígido D=50 mm</v>
          </cell>
          <cell r="C1359" t="str">
            <v>vr</v>
          </cell>
          <cell r="D1359">
            <v>6</v>
          </cell>
          <cell r="E1359" t="str">
            <v>m</v>
          </cell>
        </row>
        <row r="1360">
          <cell r="A1360" t="str">
            <v>M911</v>
          </cell>
          <cell r="B1360" t="str">
            <v>Tubo de PVC D=100 mm</v>
          </cell>
          <cell r="C1360" t="str">
            <v>vr</v>
          </cell>
          <cell r="D1360">
            <v>6</v>
          </cell>
          <cell r="E1360" t="str">
            <v>m</v>
          </cell>
        </row>
        <row r="1361">
          <cell r="A1361" t="str">
            <v>M920</v>
          </cell>
          <cell r="B1361" t="str">
            <v>Meio tubo de concreto D=40 cm</v>
          </cell>
          <cell r="C1361" t="str">
            <v>m</v>
          </cell>
          <cell r="D1361">
            <v>1</v>
          </cell>
          <cell r="E1361" t="str">
            <v>m</v>
          </cell>
        </row>
        <row r="1362">
          <cell r="A1362" t="str">
            <v>M930</v>
          </cell>
          <cell r="B1362" t="str">
            <v>Gabião caixa 2x1x1m galvanizado</v>
          </cell>
          <cell r="C1362" t="str">
            <v>un</v>
          </cell>
          <cell r="D1362">
            <v>1</v>
          </cell>
          <cell r="E1362" t="str">
            <v>un</v>
          </cell>
        </row>
        <row r="1363">
          <cell r="A1363" t="str">
            <v>M935</v>
          </cell>
          <cell r="B1363" t="str">
            <v>Terra arm. ECE - greide 0&lt;h&lt;6m</v>
          </cell>
          <cell r="C1363" t="str">
            <v>m2</v>
          </cell>
          <cell r="D1363">
            <v>1</v>
          </cell>
          <cell r="E1363" t="str">
            <v>m2</v>
          </cell>
        </row>
        <row r="1364">
          <cell r="A1364" t="str">
            <v>M936</v>
          </cell>
          <cell r="B1364" t="str">
            <v>Terra arm. ECE - greide 6&lt;h&lt;9m</v>
          </cell>
          <cell r="C1364" t="str">
            <v>m2</v>
          </cell>
          <cell r="D1364">
            <v>1</v>
          </cell>
          <cell r="E1364" t="str">
            <v>m2</v>
          </cell>
        </row>
        <row r="1365">
          <cell r="A1365" t="str">
            <v>M937</v>
          </cell>
          <cell r="B1365" t="str">
            <v>Terra arm. ECE - greide 9&lt;h&lt;12m</v>
          </cell>
          <cell r="C1365" t="str">
            <v>m2</v>
          </cell>
          <cell r="D1365">
            <v>1</v>
          </cell>
          <cell r="E1365" t="str">
            <v>m2</v>
          </cell>
        </row>
        <row r="1366">
          <cell r="A1366" t="str">
            <v>M938</v>
          </cell>
          <cell r="B1366" t="str">
            <v>Terra arm. ECE- pé talude 0&lt;h&lt;6m</v>
          </cell>
          <cell r="C1366" t="str">
            <v>m2</v>
          </cell>
          <cell r="D1366">
            <v>1</v>
          </cell>
          <cell r="E1366" t="str">
            <v>m2</v>
          </cell>
        </row>
        <row r="1367">
          <cell r="A1367" t="str">
            <v>M939</v>
          </cell>
          <cell r="B1367" t="str">
            <v>Terra arm. ECE- pé talude 6&lt;h&lt;9m</v>
          </cell>
          <cell r="C1367" t="str">
            <v>m2</v>
          </cell>
          <cell r="D1367">
            <v>1</v>
          </cell>
          <cell r="E1367" t="str">
            <v>m2</v>
          </cell>
        </row>
        <row r="1368">
          <cell r="A1368" t="str">
            <v>M940</v>
          </cell>
          <cell r="B1368" t="str">
            <v>Terra arm. ECE- pé talude 9&lt;h&lt;12m</v>
          </cell>
          <cell r="C1368" t="str">
            <v>m2</v>
          </cell>
          <cell r="D1368">
            <v>1</v>
          </cell>
          <cell r="E1368" t="str">
            <v>m2</v>
          </cell>
        </row>
        <row r="1369">
          <cell r="A1369" t="str">
            <v>M941</v>
          </cell>
          <cell r="B1369" t="str">
            <v>Terra arm. ECE-enc. portante 0&lt;h&lt;6m</v>
          </cell>
          <cell r="C1369" t="str">
            <v>m2</v>
          </cell>
          <cell r="D1369">
            <v>1</v>
          </cell>
          <cell r="E1369" t="str">
            <v>m2</v>
          </cell>
        </row>
        <row r="1370">
          <cell r="A1370" t="str">
            <v>M942</v>
          </cell>
          <cell r="B1370" t="str">
            <v>Terra arm. ECE-enc. portante 6&lt;h&lt;9m</v>
          </cell>
          <cell r="C1370" t="str">
            <v>m2</v>
          </cell>
          <cell r="D1370">
            <v>1</v>
          </cell>
          <cell r="E1370" t="str">
            <v>m2</v>
          </cell>
        </row>
        <row r="1371">
          <cell r="A1371" t="str">
            <v>M945</v>
          </cell>
          <cell r="B1371" t="str">
            <v>Haste para perfuratriz de esteira</v>
          </cell>
          <cell r="C1371" t="str">
            <v>un</v>
          </cell>
          <cell r="D1371">
            <v>1</v>
          </cell>
          <cell r="E1371" t="str">
            <v>un</v>
          </cell>
        </row>
        <row r="1372">
          <cell r="A1372" t="str">
            <v>M946</v>
          </cell>
          <cell r="B1372" t="str">
            <v>Luva para perfuratriz de esteira</v>
          </cell>
          <cell r="C1372" t="str">
            <v>un</v>
          </cell>
          <cell r="D1372">
            <v>1</v>
          </cell>
          <cell r="E1372" t="str">
            <v>un</v>
          </cell>
        </row>
        <row r="1373">
          <cell r="A1373" t="str">
            <v>M947</v>
          </cell>
          <cell r="B1373" t="str">
            <v>Punho para perfuratriz de esteira</v>
          </cell>
          <cell r="C1373" t="str">
            <v>un</v>
          </cell>
          <cell r="D1373">
            <v>1</v>
          </cell>
          <cell r="E1373" t="str">
            <v>un</v>
          </cell>
        </row>
        <row r="1374">
          <cell r="A1374" t="str">
            <v>M948</v>
          </cell>
          <cell r="B1374" t="str">
            <v>Coroa para perfuratriz de esteira</v>
          </cell>
          <cell r="C1374" t="str">
            <v>un</v>
          </cell>
          <cell r="D1374">
            <v>1</v>
          </cell>
          <cell r="E1374" t="str">
            <v>un</v>
          </cell>
        </row>
        <row r="1375">
          <cell r="A1375" t="str">
            <v>M949</v>
          </cell>
          <cell r="B1375" t="str">
            <v>Disco diam. p/ máq. de disco 48kW</v>
          </cell>
          <cell r="C1375" t="str">
            <v>un</v>
          </cell>
          <cell r="D1375">
            <v>1</v>
          </cell>
          <cell r="E1375" t="str">
            <v>un</v>
          </cell>
        </row>
        <row r="1376">
          <cell r="A1376" t="str">
            <v>M950</v>
          </cell>
          <cell r="B1376" t="str">
            <v>Coroa de diamante linha NX</v>
          </cell>
          <cell r="C1376" t="str">
            <v>un</v>
          </cell>
          <cell r="D1376">
            <v>1</v>
          </cell>
          <cell r="E1376" t="str">
            <v>un</v>
          </cell>
        </row>
        <row r="1377">
          <cell r="A1377" t="str">
            <v>M951</v>
          </cell>
          <cell r="B1377" t="str">
            <v>Calibrador de diamante linha NX</v>
          </cell>
          <cell r="C1377" t="str">
            <v>un</v>
          </cell>
          <cell r="D1377">
            <v>1</v>
          </cell>
          <cell r="E1377" t="str">
            <v>un</v>
          </cell>
        </row>
        <row r="1378">
          <cell r="A1378" t="str">
            <v>M952</v>
          </cell>
          <cell r="B1378" t="str">
            <v>Mola comum linha NX</v>
          </cell>
          <cell r="C1378" t="str">
            <v>un</v>
          </cell>
          <cell r="D1378">
            <v>1</v>
          </cell>
          <cell r="E1378" t="str">
            <v>un</v>
          </cell>
        </row>
        <row r="1379">
          <cell r="A1379" t="str">
            <v>M953</v>
          </cell>
          <cell r="B1379" t="str">
            <v>Barrilete simples linha NX</v>
          </cell>
          <cell r="C1379" t="str">
            <v>un</v>
          </cell>
          <cell r="D1379">
            <v>1</v>
          </cell>
          <cell r="E1379" t="str">
            <v>un</v>
          </cell>
        </row>
        <row r="1380">
          <cell r="A1380" t="str">
            <v>M954</v>
          </cell>
          <cell r="B1380" t="str">
            <v>Haste paredes paraleleas c/ niples</v>
          </cell>
          <cell r="C1380" t="str">
            <v>un</v>
          </cell>
          <cell r="D1380">
            <v>1</v>
          </cell>
          <cell r="E1380" t="str">
            <v>un</v>
          </cell>
        </row>
        <row r="1381">
          <cell r="A1381" t="str">
            <v>M955</v>
          </cell>
          <cell r="B1381" t="str">
            <v>Coroa de widia linha NX</v>
          </cell>
          <cell r="C1381" t="str">
            <v>un</v>
          </cell>
          <cell r="D1381">
            <v>1</v>
          </cell>
          <cell r="E1381" t="str">
            <v>un</v>
          </cell>
        </row>
        <row r="1382">
          <cell r="A1382" t="str">
            <v>M956</v>
          </cell>
          <cell r="B1382" t="str">
            <v>Sapata de widia linha NX</v>
          </cell>
          <cell r="C1382" t="str">
            <v>un</v>
          </cell>
          <cell r="D1382">
            <v>1</v>
          </cell>
          <cell r="E1382" t="str">
            <v>un</v>
          </cell>
        </row>
        <row r="1383">
          <cell r="A1383" t="str">
            <v>M957</v>
          </cell>
          <cell r="B1383" t="str">
            <v>Revestimento c/ conector linha NX</v>
          </cell>
          <cell r="C1383" t="str">
            <v>un</v>
          </cell>
          <cell r="D1383">
            <v>1</v>
          </cell>
          <cell r="E1383" t="str">
            <v>un</v>
          </cell>
        </row>
        <row r="1384">
          <cell r="A1384" t="str">
            <v>M958</v>
          </cell>
          <cell r="B1384" t="str">
            <v>Calibrador de widia simples linh NX</v>
          </cell>
          <cell r="C1384" t="str">
            <v>un</v>
          </cell>
          <cell r="D1384">
            <v>1</v>
          </cell>
          <cell r="E1384" t="str">
            <v>un</v>
          </cell>
        </row>
        <row r="1385">
          <cell r="A1385" t="str">
            <v>M960</v>
          </cell>
          <cell r="B1385" t="str">
            <v>Fio de nylon n. 40</v>
          </cell>
          <cell r="C1385" t="str">
            <v>rl</v>
          </cell>
          <cell r="D1385">
            <v>100</v>
          </cell>
          <cell r="E1385" t="str">
            <v>m</v>
          </cell>
        </row>
        <row r="1386">
          <cell r="A1386" t="str">
            <v>M969</v>
          </cell>
          <cell r="B1386" t="str">
            <v>Película refletiva lentes expostas</v>
          </cell>
          <cell r="C1386" t="str">
            <v>m2</v>
          </cell>
          <cell r="D1386">
            <v>1</v>
          </cell>
          <cell r="E1386" t="str">
            <v>m2</v>
          </cell>
        </row>
        <row r="1387">
          <cell r="A1387" t="str">
            <v>M970</v>
          </cell>
          <cell r="B1387" t="str">
            <v>Película refletiva lentes inclusas</v>
          </cell>
          <cell r="C1387" t="str">
            <v>m2</v>
          </cell>
          <cell r="D1387">
            <v>1</v>
          </cell>
          <cell r="E1387" t="str">
            <v>m2</v>
          </cell>
        </row>
        <row r="1388">
          <cell r="A1388" t="str">
            <v>M971</v>
          </cell>
          <cell r="B1388" t="str">
            <v>Dispositivo anti-ofuscante</v>
          </cell>
          <cell r="C1388" t="str">
            <v>m</v>
          </cell>
          <cell r="D1388">
            <v>1</v>
          </cell>
          <cell r="E1388" t="str">
            <v>m</v>
          </cell>
        </row>
        <row r="1389">
          <cell r="A1389" t="str">
            <v>M972</v>
          </cell>
          <cell r="B1389" t="str">
            <v>Tacha refletiva monodirecional</v>
          </cell>
          <cell r="C1389" t="str">
            <v>un</v>
          </cell>
          <cell r="D1389">
            <v>1</v>
          </cell>
          <cell r="E1389" t="str">
            <v>un</v>
          </cell>
        </row>
        <row r="1390">
          <cell r="A1390" t="str">
            <v>M973</v>
          </cell>
          <cell r="B1390" t="str">
            <v>Tacha refletiva bidirecional</v>
          </cell>
          <cell r="C1390" t="str">
            <v>un</v>
          </cell>
          <cell r="D1390">
            <v>1</v>
          </cell>
          <cell r="E1390" t="str">
            <v>un</v>
          </cell>
        </row>
        <row r="1391">
          <cell r="A1391" t="str">
            <v>M974</v>
          </cell>
          <cell r="B1391" t="str">
            <v>Tachão refletivo monodirecional</v>
          </cell>
          <cell r="C1391" t="str">
            <v>un</v>
          </cell>
          <cell r="D1391">
            <v>1</v>
          </cell>
          <cell r="E1391" t="str">
            <v>un</v>
          </cell>
        </row>
        <row r="1392">
          <cell r="A1392" t="str">
            <v>M975</v>
          </cell>
          <cell r="B1392" t="str">
            <v>Tachão refletivo bidirecional</v>
          </cell>
          <cell r="C1392" t="str">
            <v>un</v>
          </cell>
          <cell r="D1392">
            <v>1</v>
          </cell>
          <cell r="E1392" t="str">
            <v>un</v>
          </cell>
        </row>
        <row r="1393">
          <cell r="A1393" t="str">
            <v>M976</v>
          </cell>
          <cell r="B1393" t="str">
            <v>Baguete limitador de polietileno</v>
          </cell>
          <cell r="C1393" t="str">
            <v>m</v>
          </cell>
          <cell r="D1393">
            <v>1</v>
          </cell>
          <cell r="E1393" t="str">
            <v>m</v>
          </cell>
        </row>
        <row r="1394">
          <cell r="A1394" t="str">
            <v>M977</v>
          </cell>
          <cell r="B1394" t="str">
            <v>Selante asfáltico polimerizado</v>
          </cell>
          <cell r="C1394" t="str">
            <v>l</v>
          </cell>
          <cell r="D1394">
            <v>1</v>
          </cell>
          <cell r="E1394" t="str">
            <v>l</v>
          </cell>
        </row>
        <row r="1395">
          <cell r="A1395" t="str">
            <v>M980</v>
          </cell>
          <cell r="B1395" t="str">
            <v>Indenização de jazida</v>
          </cell>
          <cell r="C1395" t="str">
            <v>m3</v>
          </cell>
          <cell r="D1395">
            <v>1</v>
          </cell>
          <cell r="E1395" t="str">
            <v>m3</v>
          </cell>
        </row>
        <row r="1396">
          <cell r="A1396" t="str">
            <v>M982</v>
          </cell>
          <cell r="B1396" t="str">
            <v>Isopor de 5cm de espessura</v>
          </cell>
          <cell r="C1396" t="str">
            <v>m2</v>
          </cell>
          <cell r="D1396">
            <v>1</v>
          </cell>
          <cell r="E1396" t="str">
            <v>m2</v>
          </cell>
        </row>
        <row r="1397">
          <cell r="A1397" t="str">
            <v>M983</v>
          </cell>
          <cell r="B1397" t="str">
            <v>Disco diam. p/ máq. de disco 6kW</v>
          </cell>
          <cell r="C1397" t="str">
            <v>un</v>
          </cell>
          <cell r="D1397">
            <v>1</v>
          </cell>
          <cell r="E1397" t="str">
            <v>un</v>
          </cell>
        </row>
        <row r="1398">
          <cell r="A1398" t="str">
            <v>M984</v>
          </cell>
          <cell r="B1398" t="str">
            <v>Chumbadores</v>
          </cell>
          <cell r="C1398" t="str">
            <v>pç</v>
          </cell>
          <cell r="D1398">
            <v>0.3</v>
          </cell>
          <cell r="E1398" t="str">
            <v>kg</v>
          </cell>
        </row>
        <row r="1399">
          <cell r="A1399" t="str">
            <v>M985</v>
          </cell>
          <cell r="B1399" t="str">
            <v>Tubo plástico para purgadores</v>
          </cell>
          <cell r="C1399" t="str">
            <v>m</v>
          </cell>
          <cell r="D1399">
            <v>1</v>
          </cell>
          <cell r="E1399" t="str">
            <v>m</v>
          </cell>
        </row>
        <row r="1400">
          <cell r="A1400" t="str">
            <v>M996</v>
          </cell>
          <cell r="B1400" t="str">
            <v>Material Demolido</v>
          </cell>
          <cell r="C1400" t="str">
            <v>t</v>
          </cell>
          <cell r="D1400">
            <v>1</v>
          </cell>
          <cell r="E1400" t="str">
            <v>t</v>
          </cell>
        </row>
        <row r="1401">
          <cell r="A1401" t="str">
            <v>M997</v>
          </cell>
          <cell r="B1401" t="str">
            <v>Material Fresado</v>
          </cell>
          <cell r="C1401" t="str">
            <v>t</v>
          </cell>
          <cell r="D1401">
            <v>1</v>
          </cell>
          <cell r="E1401" t="str">
            <v>t</v>
          </cell>
        </row>
        <row r="1402">
          <cell r="A1402" t="str">
            <v>M998</v>
          </cell>
          <cell r="B1402" t="str">
            <v>Madeira</v>
          </cell>
          <cell r="C1402" t="str">
            <v>t</v>
          </cell>
          <cell r="D1402">
            <v>1</v>
          </cell>
          <cell r="E1402" t="str">
            <v>t</v>
          </cell>
        </row>
        <row r="1403">
          <cell r="A1403" t="str">
            <v>M999</v>
          </cell>
          <cell r="B1403" t="str">
            <v>Material retirado da pista</v>
          </cell>
          <cell r="C1403" t="str">
            <v>t</v>
          </cell>
          <cell r="D1403">
            <v>1</v>
          </cell>
          <cell r="E1403" t="str">
            <v>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QUANTITATIVO"/>
      <sheetName val="Orçamento"/>
      <sheetName val="Transporte"/>
      <sheetName val="DRENAGEM"/>
      <sheetName val="INST MOB"/>
      <sheetName val="DESMAT. DEST. LIMP. AREA"/>
      <sheetName val="REGULARIZAÇÃO DO SUBLEITO"/>
      <sheetName val="BASE"/>
      <sheetName val="SUB-BASE"/>
      <sheetName val="IMPRIMAÇÃO  E CM-30"/>
      <sheetName val="TSS E RR-2C"/>
      <sheetName val="TSD E RR-2C"/>
      <sheetName val="insumos básicos"/>
      <sheetName val="RESUMO-DVOP"/>
      <sheetName val="quadro 04 - planilhas preços"/>
      <sheetName val="cubação"/>
      <sheetName val="diagrama"/>
      <sheetName val="PLE"/>
      <sheetName val="Eventograma_e_Quantitativos"/>
      <sheetName val="rel-19ª med."/>
      <sheetName val="mão de obra,leis e bdi"/>
    </sheetNames>
    <sheetDataSet>
      <sheetData sheetId="0" refreshError="1">
        <row r="3">
          <cell r="B3" t="str">
            <v>Atividades Auxiliares ou Básica</v>
          </cell>
          <cell r="F3" t="str">
            <v>Und</v>
          </cell>
        </row>
        <row r="4">
          <cell r="A4" t="str">
            <v>1 A 00 001 00</v>
          </cell>
          <cell r="B4" t="str">
            <v>Transporte local c/ basc. 5m3 rodov. não pav.</v>
          </cell>
          <cell r="E4" t="str">
            <v>tkm</v>
          </cell>
          <cell r="F4" t="str">
            <v>excluído</v>
          </cell>
        </row>
        <row r="5">
          <cell r="A5" t="str">
            <v>1 A 00 001 05</v>
          </cell>
          <cell r="B5" t="str">
            <v>Transp. local c/ basc. 10m3 rodov. não pav (const)</v>
          </cell>
          <cell r="E5" t="str">
            <v>tkm</v>
          </cell>
          <cell r="F5">
            <v>0.35</v>
          </cell>
        </row>
        <row r="6">
          <cell r="A6" t="str">
            <v>1 A 00 001 06</v>
          </cell>
          <cell r="B6" t="str">
            <v>Transp. local c/ basc. 10m3 rodov. não pav (consv)</v>
          </cell>
          <cell r="E6" t="str">
            <v>tkm</v>
          </cell>
          <cell r="F6">
            <v>0.42</v>
          </cell>
        </row>
        <row r="7">
          <cell r="A7" t="str">
            <v>1 A 00 001 07</v>
          </cell>
          <cell r="B7" t="str">
            <v>Transp. local c/ basc. 10m3 rodov. não pav (restr)</v>
          </cell>
          <cell r="E7" t="str">
            <v>tkm</v>
          </cell>
          <cell r="F7">
            <v>0.41</v>
          </cell>
        </row>
        <row r="8">
          <cell r="A8" t="str">
            <v>1 A 00 001 08</v>
          </cell>
          <cell r="B8" t="str">
            <v>Transporte local c/ basc. p/ rocha rodov. não pav.</v>
          </cell>
          <cell r="E8" t="str">
            <v>tkm</v>
          </cell>
          <cell r="F8">
            <v>0.49</v>
          </cell>
        </row>
        <row r="9">
          <cell r="A9" t="str">
            <v>1 A 00 001 40</v>
          </cell>
          <cell r="B9" t="str">
            <v>Transp. local c/ carroceria 15 t rodov. não pav.</v>
          </cell>
          <cell r="E9" t="str">
            <v>tkm</v>
          </cell>
          <cell r="F9">
            <v>0.45</v>
          </cell>
        </row>
        <row r="10">
          <cell r="A10" t="str">
            <v>1 A 00 001 41</v>
          </cell>
          <cell r="B10" t="str">
            <v>Transporte local c/ carroceria 4t rodov. não pav.</v>
          </cell>
          <cell r="E10" t="str">
            <v>tkm</v>
          </cell>
          <cell r="F10">
            <v>0.57999999999999996</v>
          </cell>
        </row>
        <row r="11">
          <cell r="A11" t="str">
            <v>1 A 00 001 50</v>
          </cell>
          <cell r="B11" t="str">
            <v>Transporte local c/ betoneira rodov. não pav.</v>
          </cell>
          <cell r="E11" t="str">
            <v>tkm</v>
          </cell>
          <cell r="F11">
            <v>0.54</v>
          </cell>
        </row>
        <row r="12">
          <cell r="A12" t="str">
            <v>1 A 00 001 60</v>
          </cell>
          <cell r="B12" t="str">
            <v>Transp. local c/ carroc. c/ guind. rodov. não pav.</v>
          </cell>
          <cell r="E12" t="str">
            <v>tkm</v>
          </cell>
          <cell r="F12">
            <v>0.61</v>
          </cell>
        </row>
        <row r="13">
          <cell r="A13" t="str">
            <v>1 A 00 001 90</v>
          </cell>
          <cell r="B13" t="str">
            <v>Transporte comercial c/ carroc. rodov. não pav.</v>
          </cell>
          <cell r="E13" t="str">
            <v>tkm</v>
          </cell>
          <cell r="F13">
            <v>0.27</v>
          </cell>
        </row>
        <row r="14">
          <cell r="A14" t="str">
            <v>1 A 00 002 00</v>
          </cell>
          <cell r="B14" t="str">
            <v>Transporte local c/ basc. 5m3 rodov. pav.</v>
          </cell>
          <cell r="E14" t="str">
            <v>tkm</v>
          </cell>
          <cell r="F14">
            <v>0.32</v>
          </cell>
        </row>
        <row r="15">
          <cell r="A15" t="str">
            <v>1 A 00 002 03</v>
          </cell>
          <cell r="B15" t="str">
            <v>Transp. local material para remendos</v>
          </cell>
          <cell r="E15" t="str">
            <v>tkm</v>
          </cell>
          <cell r="F15">
            <v>0.66</v>
          </cell>
        </row>
        <row r="16">
          <cell r="A16" t="str">
            <v>1 A 00 002 05</v>
          </cell>
          <cell r="B16" t="str">
            <v>Transp. local c/ basc. 10m3 rodov. pav. (const)</v>
          </cell>
          <cell r="E16" t="str">
            <v>tkm</v>
          </cell>
          <cell r="F16">
            <v>0.27</v>
          </cell>
        </row>
        <row r="17">
          <cell r="A17" t="str">
            <v>1 A 00 002 06</v>
          </cell>
          <cell r="B17" t="str">
            <v>Transp. local c/ basc. 10m3 rodov. pav. (consv)</v>
          </cell>
          <cell r="E17" t="str">
            <v>tkm</v>
          </cell>
          <cell r="F17">
            <v>0.32</v>
          </cell>
        </row>
        <row r="18">
          <cell r="A18" t="str">
            <v>1 A 00 002 07</v>
          </cell>
          <cell r="B18" t="str">
            <v>Transp. local c/ basc. 10m3 rodov. pav. (restr)</v>
          </cell>
          <cell r="E18" t="str">
            <v>tkm</v>
          </cell>
          <cell r="F18">
            <v>0.31</v>
          </cell>
        </row>
        <row r="19">
          <cell r="A19" t="str">
            <v>1 A 00 002 08</v>
          </cell>
          <cell r="B19" t="str">
            <v>Transporte local c/ basc. p/ rocha rodov. pav.</v>
          </cell>
          <cell r="E19" t="str">
            <v>tkm</v>
          </cell>
          <cell r="F19">
            <v>0.37</v>
          </cell>
        </row>
        <row r="20">
          <cell r="A20" t="str">
            <v>1 A 00 002 40</v>
          </cell>
          <cell r="B20" t="str">
            <v>Transporte local c/ carroceria 15 t rodov. pav.</v>
          </cell>
          <cell r="E20" t="str">
            <v>tkm</v>
          </cell>
          <cell r="F20">
            <v>0.34</v>
          </cell>
        </row>
        <row r="21">
          <cell r="A21" t="str">
            <v>1 A 00 002 41</v>
          </cell>
          <cell r="B21" t="str">
            <v>Transporte local c/ carroceria 4t rodov. pav.</v>
          </cell>
          <cell r="E21" t="str">
            <v>tkm</v>
          </cell>
          <cell r="F21">
            <v>0.45</v>
          </cell>
        </row>
        <row r="22">
          <cell r="A22" t="str">
            <v>1 A 00 002 50</v>
          </cell>
          <cell r="B22" t="str">
            <v>Transporte local c/ betoneira rodov. pav.</v>
          </cell>
          <cell r="E22" t="str">
            <v>tkm</v>
          </cell>
          <cell r="F22">
            <v>0.4</v>
          </cell>
        </row>
        <row r="23">
          <cell r="A23" t="str">
            <v>1 A 00 002 60</v>
          </cell>
          <cell r="B23" t="str">
            <v>Transp. local c/ carroceria c/ guind. rodov. pav.</v>
          </cell>
          <cell r="E23" t="str">
            <v>tkm</v>
          </cell>
          <cell r="F23">
            <v>0.55000000000000004</v>
          </cell>
        </row>
        <row r="24">
          <cell r="A24" t="str">
            <v>1 A 00 002 90</v>
          </cell>
          <cell r="B24" t="str">
            <v>Transporte comercial c/ carroceria rodov. pav.</v>
          </cell>
          <cell r="E24" t="str">
            <v>tkm</v>
          </cell>
          <cell r="F24">
            <v>0.18</v>
          </cell>
        </row>
        <row r="25">
          <cell r="A25" t="str">
            <v>1 A 00 102 00</v>
          </cell>
          <cell r="B25" t="str">
            <v>Transporte local de material betuminoso</v>
          </cell>
          <cell r="E25" t="str">
            <v>tkm</v>
          </cell>
          <cell r="F25">
            <v>0.73</v>
          </cell>
        </row>
        <row r="26">
          <cell r="A26" t="str">
            <v>1 A 00 112 90</v>
          </cell>
          <cell r="B26" t="str">
            <v>Transporte comercial material betuminoso a quente</v>
          </cell>
          <cell r="E26" t="str">
            <v>tkm</v>
          </cell>
          <cell r="F26">
            <v>0</v>
          </cell>
        </row>
        <row r="27">
          <cell r="A27" t="str">
            <v>1 A 00 112 91</v>
          </cell>
          <cell r="B27" t="str">
            <v>Transporte comercial material betuminoso a frio</v>
          </cell>
          <cell r="E27" t="str">
            <v>tkm</v>
          </cell>
          <cell r="F27">
            <v>0</v>
          </cell>
        </row>
        <row r="28">
          <cell r="A28" t="str">
            <v>1 A 00 201 70</v>
          </cell>
          <cell r="B28" t="str">
            <v>Transp. local água c/ cam. tanque rodov. não pav.</v>
          </cell>
          <cell r="E28" t="str">
            <v>tkm</v>
          </cell>
          <cell r="F28">
            <v>0.5</v>
          </cell>
        </row>
        <row r="29">
          <cell r="A29" t="str">
            <v>1 A 00 202 70</v>
          </cell>
          <cell r="B29" t="str">
            <v>Transp. local de água c/ cam. tanque rodov. pav.</v>
          </cell>
          <cell r="E29" t="str">
            <v>tkm</v>
          </cell>
          <cell r="F29">
            <v>0.37</v>
          </cell>
        </row>
        <row r="30">
          <cell r="A30" t="str">
            <v>1 A 00 301 00</v>
          </cell>
          <cell r="B30" t="str">
            <v>Fornecimento de Aço CA-25</v>
          </cell>
          <cell r="E30" t="str">
            <v>kg</v>
          </cell>
          <cell r="F30">
            <v>2.12</v>
          </cell>
        </row>
        <row r="31">
          <cell r="A31" t="str">
            <v>1 A 00 302 00</v>
          </cell>
          <cell r="B31" t="str">
            <v>Fornecimento de Aço CA-50</v>
          </cell>
          <cell r="E31" t="str">
            <v>kg</v>
          </cell>
          <cell r="F31">
            <v>2.09</v>
          </cell>
        </row>
        <row r="32">
          <cell r="A32" t="str">
            <v>1 A 00 303 00</v>
          </cell>
          <cell r="B32" t="str">
            <v>Fornecimento de Aço CA-60</v>
          </cell>
          <cell r="E32" t="str">
            <v>kg</v>
          </cell>
          <cell r="F32">
            <v>2.2599999999999998</v>
          </cell>
        </row>
        <row r="33">
          <cell r="A33" t="str">
            <v>1 A 00 717 00</v>
          </cell>
          <cell r="B33" t="str">
            <v>Brita Comercial</v>
          </cell>
          <cell r="E33" t="str">
            <v>m3</v>
          </cell>
          <cell r="F33">
            <v>20</v>
          </cell>
        </row>
        <row r="34">
          <cell r="A34" t="str">
            <v>1 A 00 961 00</v>
          </cell>
          <cell r="B34" t="str">
            <v>Peças de Desgaste do Britador 30m3/h</v>
          </cell>
          <cell r="E34" t="str">
            <v>cjh</v>
          </cell>
          <cell r="F34">
            <v>23.36</v>
          </cell>
        </row>
        <row r="35">
          <cell r="A35" t="str">
            <v>1 A 00 962 00</v>
          </cell>
          <cell r="B35" t="str">
            <v>Peças de Desgaste do Britador 9 a 20m3/h</v>
          </cell>
          <cell r="E35" t="str">
            <v>cjh</v>
          </cell>
          <cell r="F35">
            <v>13.31</v>
          </cell>
        </row>
        <row r="36">
          <cell r="A36" t="str">
            <v>1 A 00 963 00</v>
          </cell>
          <cell r="B36" t="str">
            <v>Peças de Desgaste do Britador 80m3/h</v>
          </cell>
          <cell r="E36" t="str">
            <v>cjh</v>
          </cell>
          <cell r="F36">
            <v>61.37</v>
          </cell>
        </row>
        <row r="37">
          <cell r="A37" t="str">
            <v>1 A 00 964 00</v>
          </cell>
          <cell r="B37" t="str">
            <v>Peças de desgaste britador prod. de rachão</v>
          </cell>
          <cell r="E37" t="str">
            <v>cjh</v>
          </cell>
          <cell r="F37">
            <v>18.07</v>
          </cell>
        </row>
        <row r="38">
          <cell r="A38" t="str">
            <v>1 A 01 100 01</v>
          </cell>
          <cell r="B38" t="str">
            <v>Limpeza camada vegetal em jazida (const e restr.)</v>
          </cell>
          <cell r="E38" t="str">
            <v>m2</v>
          </cell>
          <cell r="F38">
            <v>0.23</v>
          </cell>
        </row>
        <row r="39">
          <cell r="A39" t="str">
            <v>1 A 01 100 02</v>
          </cell>
          <cell r="B39" t="str">
            <v>Limpeza de camada vegetal em jazida (consv)</v>
          </cell>
          <cell r="E39" t="str">
            <v>m2</v>
          </cell>
          <cell r="F39">
            <v>0.48</v>
          </cell>
        </row>
        <row r="40">
          <cell r="A40" t="str">
            <v>1 A 01 105 01</v>
          </cell>
          <cell r="B40" t="str">
            <v>Expurgo de jazida (const e restr)</v>
          </cell>
          <cell r="E40" t="str">
            <v>m3</v>
          </cell>
          <cell r="F40">
            <v>1.22</v>
          </cell>
        </row>
        <row r="41">
          <cell r="A41" t="str">
            <v>1 A 01 105 02</v>
          </cell>
          <cell r="B41" t="str">
            <v>Expurgo de jazida (consv)</v>
          </cell>
          <cell r="E41" t="str">
            <v>m3</v>
          </cell>
          <cell r="F41">
            <v>2.62</v>
          </cell>
        </row>
        <row r="42">
          <cell r="A42" t="str">
            <v>1 A 01 111 00</v>
          </cell>
          <cell r="B42" t="str">
            <v>Material de base (consv)</v>
          </cell>
          <cell r="E42" t="str">
            <v>m3</v>
          </cell>
          <cell r="F42">
            <v>0</v>
          </cell>
        </row>
        <row r="43">
          <cell r="A43" t="str">
            <v>1 A 01 111 01</v>
          </cell>
          <cell r="B43" t="str">
            <v>Esc. e carga material de jazida (consv)</v>
          </cell>
          <cell r="E43" t="str">
            <v>m3</v>
          </cell>
          <cell r="F43">
            <v>5.13</v>
          </cell>
        </row>
        <row r="44">
          <cell r="A44" t="str">
            <v>1 A 01 120 01</v>
          </cell>
          <cell r="B44" t="str">
            <v>Escav. e carga de mater. de jazida(const e restr)</v>
          </cell>
          <cell r="E44" t="str">
            <v>m3</v>
          </cell>
          <cell r="F44">
            <v>2.83</v>
          </cell>
        </row>
        <row r="45">
          <cell r="A45" t="str">
            <v>1 A 01 150 01</v>
          </cell>
          <cell r="B45" t="str">
            <v>Rocha p/ britagem c/ perfur. sobre esteira</v>
          </cell>
          <cell r="E45" t="str">
            <v>m3</v>
          </cell>
          <cell r="F45">
            <v>17.23</v>
          </cell>
        </row>
        <row r="46">
          <cell r="A46" t="str">
            <v>1 A 01 150 02</v>
          </cell>
          <cell r="B46" t="str">
            <v>Rocha p/ britagem com perfuratriz manual</v>
          </cell>
          <cell r="E46" t="str">
            <v>m3</v>
          </cell>
          <cell r="F46">
            <v>19.3</v>
          </cell>
        </row>
        <row r="47">
          <cell r="A47" t="str">
            <v>1 A 01 155 01</v>
          </cell>
          <cell r="B47" t="str">
            <v>Rachão e pedra-de-mão produzidos-(const e rest)</v>
          </cell>
          <cell r="E47" t="str">
            <v>m3</v>
          </cell>
          <cell r="F47">
            <v>13.77</v>
          </cell>
        </row>
        <row r="48">
          <cell r="A48" t="str">
            <v>1 A 01 170 01</v>
          </cell>
          <cell r="B48" t="str">
            <v>Areia extraída com equipamento tipo "drag-line"</v>
          </cell>
          <cell r="E48" t="str">
            <v>m3</v>
          </cell>
          <cell r="F48">
            <v>4.51</v>
          </cell>
        </row>
        <row r="49">
          <cell r="A49" t="str">
            <v>1 A 01 170 02</v>
          </cell>
          <cell r="B49" t="str">
            <v>Areia extraída com trator e carregadeira</v>
          </cell>
          <cell r="E49" t="str">
            <v>m3</v>
          </cell>
          <cell r="F49">
            <v>3.72</v>
          </cell>
        </row>
        <row r="50">
          <cell r="A50" t="str">
            <v>1 A 01 170 03</v>
          </cell>
          <cell r="B50" t="str">
            <v>Areia extraída com draga de sucção (tipo bomba)</v>
          </cell>
          <cell r="E50" t="str">
            <v>m3</v>
          </cell>
          <cell r="F50">
            <v>10.49</v>
          </cell>
        </row>
        <row r="51">
          <cell r="A51" t="str">
            <v>1 A 01 200 01</v>
          </cell>
          <cell r="B51" t="str">
            <v>Brita produzida em central de britagem de 80 m3/h</v>
          </cell>
          <cell r="E51" t="str">
            <v>m3</v>
          </cell>
          <cell r="F51">
            <v>16.3</v>
          </cell>
        </row>
        <row r="52">
          <cell r="A52" t="str">
            <v>1 A 01 200 02</v>
          </cell>
          <cell r="B52" t="str">
            <v>Brita produzida em central de britagem de 30 m3/h</v>
          </cell>
          <cell r="E52" t="str">
            <v>m3</v>
          </cell>
          <cell r="F52">
            <v>21.32</v>
          </cell>
        </row>
        <row r="53">
          <cell r="A53" t="str">
            <v>1 A 01 200 04</v>
          </cell>
          <cell r="B53" t="str">
            <v>Pedra de mão produzida manualmente (consv)</v>
          </cell>
          <cell r="E53" t="str">
            <v>m3</v>
          </cell>
          <cell r="F53">
            <v>24.22</v>
          </cell>
        </row>
        <row r="54">
          <cell r="A54" t="str">
            <v>1 A 01 390 02</v>
          </cell>
          <cell r="B54" t="str">
            <v>Usinagem de CBUQ (capa de rolamento)</v>
          </cell>
          <cell r="E54" t="str">
            <v>t</v>
          </cell>
          <cell r="F54">
            <v>21.02</v>
          </cell>
        </row>
        <row r="55">
          <cell r="A55" t="str">
            <v>1 A 01 390 03</v>
          </cell>
          <cell r="B55" t="str">
            <v>Usinagem de CBUQ (binder)</v>
          </cell>
          <cell r="E55" t="str">
            <v>t</v>
          </cell>
          <cell r="F55">
            <v>20.61</v>
          </cell>
        </row>
        <row r="56">
          <cell r="A56" t="str">
            <v>1 A 01 391 02</v>
          </cell>
          <cell r="B56" t="str">
            <v>Usinagem de areia-asfalto</v>
          </cell>
          <cell r="E56" t="str">
            <v>t</v>
          </cell>
          <cell r="F56">
            <v>23.73</v>
          </cell>
        </row>
        <row r="57">
          <cell r="A57" t="str">
            <v>1 A 01 395 01</v>
          </cell>
          <cell r="B57" t="str">
            <v>Usinagem de brita graduada</v>
          </cell>
          <cell r="E57" t="str">
            <v>m3</v>
          </cell>
          <cell r="F57">
            <v>28.11</v>
          </cell>
        </row>
        <row r="58">
          <cell r="A58" t="str">
            <v>1 A 01 395 02</v>
          </cell>
          <cell r="B58" t="str">
            <v>Usinagem de solo-brita</v>
          </cell>
          <cell r="E58" t="str">
            <v>m3</v>
          </cell>
          <cell r="F58">
            <v>15.54</v>
          </cell>
        </row>
        <row r="59">
          <cell r="A59" t="str">
            <v>1 A 01 396 01</v>
          </cell>
          <cell r="B59" t="str">
            <v>Usinagem de solo-cimento</v>
          </cell>
          <cell r="E59" t="str">
            <v>m3</v>
          </cell>
          <cell r="F59">
            <v>74.66</v>
          </cell>
        </row>
        <row r="60">
          <cell r="A60" t="str">
            <v>1 A 01 396 02</v>
          </cell>
          <cell r="B60" t="str">
            <v>Usinagem de solo melhorado com cimento.</v>
          </cell>
          <cell r="E60" t="str">
            <v>m3</v>
          </cell>
          <cell r="F60">
            <v>40.020000000000003</v>
          </cell>
        </row>
        <row r="61">
          <cell r="A61" t="str">
            <v>1 A 01 397 02</v>
          </cell>
          <cell r="B61" t="str">
            <v>Usinagem de P.M.F.</v>
          </cell>
          <cell r="E61" t="str">
            <v>m3</v>
          </cell>
          <cell r="F61">
            <v>27.83</v>
          </cell>
        </row>
        <row r="62">
          <cell r="A62" t="str">
            <v>1 A 01 398 02</v>
          </cell>
          <cell r="B62" t="str">
            <v>Usinagem de CBUQ p/ reciclagem em usina fixa.</v>
          </cell>
          <cell r="E62" t="str">
            <v>t</v>
          </cell>
          <cell r="F62">
            <v>17.48</v>
          </cell>
        </row>
        <row r="63">
          <cell r="A63" t="str">
            <v>1 A 01 401 01</v>
          </cell>
          <cell r="B63" t="str">
            <v>Fôrma comum de madeira</v>
          </cell>
          <cell r="E63" t="str">
            <v>m2</v>
          </cell>
          <cell r="F63">
            <v>23.01</v>
          </cell>
        </row>
        <row r="64">
          <cell r="A64" t="str">
            <v>1 A 01 402 01</v>
          </cell>
          <cell r="B64" t="str">
            <v>Fôrma de placa compensada resinada</v>
          </cell>
          <cell r="E64" t="str">
            <v>m2</v>
          </cell>
          <cell r="F64">
            <v>18.27</v>
          </cell>
        </row>
        <row r="65">
          <cell r="A65" t="str">
            <v>1 A 01 403 01</v>
          </cell>
          <cell r="B65" t="str">
            <v>Fôrma de placa compensada plastificada</v>
          </cell>
          <cell r="E65" t="str">
            <v>m2</v>
          </cell>
          <cell r="F65">
            <v>20.22</v>
          </cell>
        </row>
        <row r="66">
          <cell r="A66" t="str">
            <v>1 A 01 404 01</v>
          </cell>
          <cell r="B66" t="str">
            <v>Fôrma para tubulão</v>
          </cell>
          <cell r="E66" t="str">
            <v>m2</v>
          </cell>
          <cell r="F66">
            <v>12.33</v>
          </cell>
        </row>
        <row r="67">
          <cell r="A67" t="str">
            <v>1 A 01 407 01</v>
          </cell>
          <cell r="B67" t="str">
            <v>Confecção e lançam. de concreto magro em betoneira</v>
          </cell>
          <cell r="E67" t="str">
            <v>m3</v>
          </cell>
          <cell r="F67">
            <v>134.68</v>
          </cell>
        </row>
        <row r="68">
          <cell r="A68" t="str">
            <v>1 A 01 408 01</v>
          </cell>
          <cell r="B68" t="str">
            <v>Concreto fck=8MPa contr raz uso geral conf e lanç</v>
          </cell>
          <cell r="E68" t="str">
            <v>m3</v>
          </cell>
          <cell r="F68">
            <v>160.74</v>
          </cell>
        </row>
        <row r="69">
          <cell r="A69" t="str">
            <v>1 A 01 410 01</v>
          </cell>
          <cell r="B69" t="str">
            <v>Concreto fck=10MPa contr raz uso geral conf e lanç</v>
          </cell>
          <cell r="E69" t="str">
            <v>m3</v>
          </cell>
          <cell r="F69">
            <v>169.68</v>
          </cell>
        </row>
        <row r="70">
          <cell r="A70" t="str">
            <v>1 A 01 412 01</v>
          </cell>
          <cell r="B70" t="str">
            <v>Concreto fck=12MPa contr raz uso geral conf e lanç</v>
          </cell>
          <cell r="E70" t="str">
            <v>m3</v>
          </cell>
          <cell r="F70">
            <v>179.02</v>
          </cell>
        </row>
        <row r="71">
          <cell r="A71" t="str">
            <v>1 A 01 415 01</v>
          </cell>
          <cell r="B71" t="str">
            <v>Concr estr fck=15MPa contr raz uso ger conf e lanç</v>
          </cell>
          <cell r="E71" t="str">
            <v>m3</v>
          </cell>
          <cell r="F71">
            <v>189.13</v>
          </cell>
        </row>
        <row r="72">
          <cell r="A72" t="str">
            <v>1 A 01 418 01</v>
          </cell>
          <cell r="B72" t="str">
            <v>Concr estr fck=18MPa contr raz uso ger conf e lanç</v>
          </cell>
          <cell r="E72" t="str">
            <v>m3</v>
          </cell>
          <cell r="F72">
            <v>198.85</v>
          </cell>
        </row>
        <row r="73">
          <cell r="A73" t="str">
            <v>1 A 01 422 01</v>
          </cell>
          <cell r="B73" t="str">
            <v>Concr estr fck=22MPa contr raz uso ger conf e lanç</v>
          </cell>
          <cell r="E73" t="str">
            <v>m3</v>
          </cell>
          <cell r="F73">
            <v>216.35</v>
          </cell>
        </row>
        <row r="74">
          <cell r="A74" t="str">
            <v>1 A 01 423 00</v>
          </cell>
          <cell r="B74" t="str">
            <v>Concreto fck=18MPa para pré-moldados (tubos)</v>
          </cell>
          <cell r="E74" t="str">
            <v>m3</v>
          </cell>
          <cell r="F74">
            <v>192.05</v>
          </cell>
        </row>
        <row r="75">
          <cell r="A75" t="str">
            <v>1 A 01 424 00</v>
          </cell>
          <cell r="B75" t="str">
            <v>Concreto poroso para pré-moldados (tubos)</v>
          </cell>
          <cell r="E75" t="str">
            <v>m3</v>
          </cell>
          <cell r="F75">
            <v>195.59</v>
          </cell>
        </row>
        <row r="76">
          <cell r="A76" t="str">
            <v>1 A 01 450 01</v>
          </cell>
          <cell r="B76" t="str">
            <v>Escoramento de bueiros celulares</v>
          </cell>
          <cell r="E76" t="str">
            <v>m3</v>
          </cell>
          <cell r="F76">
            <v>22.81</v>
          </cell>
        </row>
        <row r="77">
          <cell r="A77" t="str">
            <v>1 A 01 512 10</v>
          </cell>
          <cell r="B77" t="str">
            <v>Concreto ciclópico fck=12 MPa</v>
          </cell>
          <cell r="E77" t="str">
            <v>m3</v>
          </cell>
          <cell r="F77">
            <v>135.63</v>
          </cell>
        </row>
        <row r="78">
          <cell r="A78" t="str">
            <v>1 A 01 515 10</v>
          </cell>
          <cell r="B78" t="str">
            <v>Concreto ciclópico fck=15 MPa</v>
          </cell>
          <cell r="E78" t="str">
            <v>m3</v>
          </cell>
          <cell r="F78">
            <v>142.71</v>
          </cell>
        </row>
        <row r="79">
          <cell r="A79" t="str">
            <v>1 A 01 580 01</v>
          </cell>
          <cell r="B79" t="str">
            <v>Fornecimento, preparo e colocação formas aço CA 60</v>
          </cell>
          <cell r="E79" t="str">
            <v>kg</v>
          </cell>
          <cell r="F79">
            <v>3.8</v>
          </cell>
        </row>
        <row r="80">
          <cell r="A80" t="str">
            <v>1 A 01 580 02</v>
          </cell>
          <cell r="B80" t="str">
            <v>Fornecimento, preparo e colocação formas aço CA 50</v>
          </cell>
          <cell r="E80" t="str">
            <v>kg</v>
          </cell>
          <cell r="F80">
            <v>3.62</v>
          </cell>
        </row>
        <row r="81">
          <cell r="A81" t="str">
            <v>1 A 01 580 03</v>
          </cell>
          <cell r="B81" t="str">
            <v>Fornecimento, preparo e colocação formas aço CA 25</v>
          </cell>
          <cell r="E81" t="str">
            <v>kg</v>
          </cell>
          <cell r="F81">
            <v>3.65</v>
          </cell>
        </row>
        <row r="82">
          <cell r="A82" t="str">
            <v>1 A 01 603 01</v>
          </cell>
          <cell r="B82" t="str">
            <v>Argamassa cimento-areia 1:3</v>
          </cell>
          <cell r="E82" t="str">
            <v>m3</v>
          </cell>
          <cell r="F82">
            <v>217.24</v>
          </cell>
        </row>
        <row r="83">
          <cell r="A83" t="str">
            <v>1 A 01 604 01</v>
          </cell>
          <cell r="B83" t="str">
            <v>Argamassa cimento-areia 1:4</v>
          </cell>
          <cell r="E83" t="str">
            <v>m3</v>
          </cell>
          <cell r="F83">
            <v>178.49</v>
          </cell>
        </row>
        <row r="84">
          <cell r="A84" t="str">
            <v>1 A 01 606 01</v>
          </cell>
          <cell r="B84" t="str">
            <v>Argamassa cimento-areia 1:6</v>
          </cell>
          <cell r="E84" t="str">
            <v>m3</v>
          </cell>
          <cell r="F84">
            <v>149.31</v>
          </cell>
        </row>
        <row r="85">
          <cell r="A85" t="str">
            <v>1 A 01 620 01</v>
          </cell>
          <cell r="B85" t="str">
            <v>Argamassa cimento-solo 1:10</v>
          </cell>
          <cell r="E85" t="str">
            <v>m3</v>
          </cell>
          <cell r="F85">
            <v>92.93</v>
          </cell>
        </row>
        <row r="86">
          <cell r="A86" t="str">
            <v>1 A 01 653 00</v>
          </cell>
          <cell r="B86" t="str">
            <v>Usinagem para sub-base de concreto rolado</v>
          </cell>
          <cell r="E86" t="str">
            <v>m3</v>
          </cell>
          <cell r="F86">
            <v>78.349999999999994</v>
          </cell>
        </row>
        <row r="87">
          <cell r="A87" t="str">
            <v>1 A 01 654 00</v>
          </cell>
          <cell r="B87" t="str">
            <v>Usinagem p/ sub-base de concr. de cimento portland</v>
          </cell>
          <cell r="E87" t="str">
            <v>m3</v>
          </cell>
          <cell r="F87">
            <v>80.790000000000006</v>
          </cell>
        </row>
        <row r="88">
          <cell r="A88" t="str">
            <v>1 A 01 656 00</v>
          </cell>
          <cell r="B88" t="str">
            <v>Usinagem p/ conc. de cim. portland c/ forma desliz</v>
          </cell>
          <cell r="E88" t="str">
            <v>m3</v>
          </cell>
          <cell r="F88">
            <v>198.02</v>
          </cell>
        </row>
        <row r="89">
          <cell r="A89" t="str">
            <v>1 A 01 657 00</v>
          </cell>
          <cell r="B89" t="str">
            <v>Usinagem p/ conc.cim. portland c/ equip. peq. por.</v>
          </cell>
          <cell r="E89" t="str">
            <v>m3</v>
          </cell>
          <cell r="F89">
            <v>204.65</v>
          </cell>
        </row>
        <row r="90">
          <cell r="A90" t="str">
            <v>1 A 01 700 00</v>
          </cell>
          <cell r="B90" t="str">
            <v>Fabricação de peças pré mold. de conc. p/ pavim.</v>
          </cell>
          <cell r="E90" t="str">
            <v>m3</v>
          </cell>
          <cell r="F90">
            <v>287.92</v>
          </cell>
        </row>
        <row r="91">
          <cell r="A91" t="str">
            <v>1 A 01 720 00</v>
          </cell>
          <cell r="B91" t="str">
            <v>Concreto fck=18MPa p/ pré-moldados (guarda-corpo)</v>
          </cell>
          <cell r="E91" t="str">
            <v>m3</v>
          </cell>
          <cell r="F91">
            <v>193.95</v>
          </cell>
        </row>
        <row r="92">
          <cell r="A92" t="str">
            <v>1 A 01 720 01</v>
          </cell>
          <cell r="B92" t="str">
            <v>Guarda-corpo tipo GM, moldado no local</v>
          </cell>
          <cell r="E92" t="str">
            <v>m</v>
          </cell>
          <cell r="F92">
            <v>135.57</v>
          </cell>
        </row>
        <row r="93">
          <cell r="A93" t="str">
            <v>1 A 01 720 02</v>
          </cell>
          <cell r="B93" t="str">
            <v>Fabricação de Guarda-corpo</v>
          </cell>
          <cell r="E93" t="str">
            <v>m</v>
          </cell>
          <cell r="F93">
            <v>24.2</v>
          </cell>
        </row>
        <row r="94">
          <cell r="A94" t="str">
            <v>1 A 01 725 01</v>
          </cell>
          <cell r="B94" t="str">
            <v>Fabricação de balizador de concreto</v>
          </cell>
          <cell r="E94" t="str">
            <v>un</v>
          </cell>
          <cell r="F94">
            <v>7.61</v>
          </cell>
        </row>
        <row r="95">
          <cell r="A95" t="str">
            <v>1 A 01 730 00</v>
          </cell>
          <cell r="B95" t="str">
            <v>Concreto fck=18MPa p/ pré moldados (mourões)</v>
          </cell>
          <cell r="E95" t="str">
            <v>m3</v>
          </cell>
          <cell r="F95">
            <v>222.81</v>
          </cell>
        </row>
        <row r="96">
          <cell r="A96" t="str">
            <v>1 A 01 730 01</v>
          </cell>
          <cell r="B96" t="str">
            <v>Fabr. mourão de concr. esticador seção quad. 15cm</v>
          </cell>
          <cell r="E96" t="str">
            <v>un</v>
          </cell>
          <cell r="F96">
            <v>23.5</v>
          </cell>
        </row>
        <row r="97">
          <cell r="A97" t="str">
            <v>1 A 01 730 02</v>
          </cell>
          <cell r="B97" t="str">
            <v>Fabr. mourão de concr esticador seção triang. 15cm</v>
          </cell>
          <cell r="E97" t="str">
            <v>un</v>
          </cell>
          <cell r="F97">
            <v>14.8</v>
          </cell>
        </row>
        <row r="98">
          <cell r="A98" t="str">
            <v>1 A 01 735 01</v>
          </cell>
          <cell r="B98" t="str">
            <v>Fabr. mourão de concreto suporte seção quad. 11cm</v>
          </cell>
          <cell r="E98" t="str">
            <v>un</v>
          </cell>
          <cell r="F98">
            <v>16.170000000000002</v>
          </cell>
        </row>
        <row r="99">
          <cell r="A99" t="str">
            <v>1 A 01 735 02</v>
          </cell>
          <cell r="B99" t="str">
            <v>Fabr. mourão de concr. suporte seção triang. 11cm</v>
          </cell>
          <cell r="E99" t="str">
            <v>un</v>
          </cell>
          <cell r="F99">
            <v>10.56</v>
          </cell>
        </row>
        <row r="100">
          <cell r="A100" t="str">
            <v>1 A 01 739 01</v>
          </cell>
          <cell r="B100" t="str">
            <v>Confecção de tubos de concreto D=0,20m</v>
          </cell>
          <cell r="E100" t="str">
            <v>m</v>
          </cell>
          <cell r="F100">
            <v>9.2100000000000009</v>
          </cell>
        </row>
        <row r="101">
          <cell r="A101" t="str">
            <v>1 A 01 740 01</v>
          </cell>
          <cell r="B101" t="str">
            <v>Confecção de tubos de concreto perfurado D=0,20m</v>
          </cell>
          <cell r="E101" t="str">
            <v>m</v>
          </cell>
          <cell r="F101">
            <v>9.43</v>
          </cell>
        </row>
        <row r="102">
          <cell r="A102" t="str">
            <v>1 A 01 741 01</v>
          </cell>
          <cell r="B102" t="str">
            <v>Confecção de tubos de concreto poroso D=0,20m</v>
          </cell>
          <cell r="E102" t="str">
            <v>m</v>
          </cell>
          <cell r="F102">
            <v>9.31</v>
          </cell>
        </row>
        <row r="103">
          <cell r="A103" t="str">
            <v>1 A 01 745 01</v>
          </cell>
          <cell r="B103" t="str">
            <v>Confecção de tubos de concreto D=0,30m</v>
          </cell>
          <cell r="E103" t="str">
            <v>m</v>
          </cell>
          <cell r="F103">
            <v>15.16</v>
          </cell>
        </row>
        <row r="104">
          <cell r="A104" t="str">
            <v>1 A 01 746 01</v>
          </cell>
          <cell r="B104" t="str">
            <v>Confecção de tubos de concreto perfurado D=0,30m</v>
          </cell>
          <cell r="E104" t="str">
            <v>m</v>
          </cell>
          <cell r="F104">
            <v>15.38</v>
          </cell>
        </row>
        <row r="105">
          <cell r="A105" t="str">
            <v>1 A 01 747 01</v>
          </cell>
          <cell r="B105" t="str">
            <v>Confecção de tubos de concreto poroso D=0,30m</v>
          </cell>
          <cell r="E105" t="str">
            <v>m</v>
          </cell>
          <cell r="F105">
            <v>15.36</v>
          </cell>
        </row>
        <row r="106">
          <cell r="A106" t="str">
            <v>1 A 01 751 01</v>
          </cell>
          <cell r="B106" t="str">
            <v>Confecção de tubos de concreto D=0,40m</v>
          </cell>
          <cell r="E106" t="str">
            <v>m</v>
          </cell>
          <cell r="F106">
            <v>22.53</v>
          </cell>
        </row>
        <row r="107">
          <cell r="A107" t="str">
            <v>1 A 01 752 01</v>
          </cell>
          <cell r="B107" t="str">
            <v>Confecção de tubos de concreto perfurado D=0,40m</v>
          </cell>
          <cell r="E107" t="str">
            <v>m</v>
          </cell>
          <cell r="F107">
            <v>22.75</v>
          </cell>
        </row>
        <row r="108">
          <cell r="A108" t="str">
            <v>1 A 01 753 01</v>
          </cell>
          <cell r="B108" t="str">
            <v>Confecção de tubos de concreto poroso D=0,40m</v>
          </cell>
          <cell r="E108" t="str">
            <v>m</v>
          </cell>
          <cell r="F108">
            <v>22.84</v>
          </cell>
        </row>
        <row r="109">
          <cell r="A109" t="str">
            <v>1 A 01 755 01</v>
          </cell>
          <cell r="B109" t="str">
            <v>Confecção de tubos de concreto armado D=0,60m CA-4</v>
          </cell>
          <cell r="E109" t="str">
            <v>m</v>
          </cell>
          <cell r="F109">
            <v>90.58</v>
          </cell>
        </row>
        <row r="110">
          <cell r="A110" t="str">
            <v>1 A 01 760 01</v>
          </cell>
          <cell r="B110" t="str">
            <v>Confecção de tubos de concreto armado D=0,80m CA-4</v>
          </cell>
          <cell r="E110" t="str">
            <v>m</v>
          </cell>
          <cell r="F110">
            <v>138.6</v>
          </cell>
        </row>
        <row r="111">
          <cell r="A111" t="str">
            <v>1 A 01 765 01</v>
          </cell>
          <cell r="B111" t="str">
            <v>Confecção de tubos de concreto armado D=1,00m CA-4</v>
          </cell>
          <cell r="E111" t="str">
            <v>m</v>
          </cell>
          <cell r="F111">
            <v>209.05</v>
          </cell>
        </row>
        <row r="112">
          <cell r="A112" t="str">
            <v>1 A 01 770 01</v>
          </cell>
          <cell r="B112" t="str">
            <v>Confecção de tubos de concreto armado D=1,20m CA-4</v>
          </cell>
          <cell r="E112" t="str">
            <v>m</v>
          </cell>
          <cell r="F112">
            <v>290.89</v>
          </cell>
        </row>
        <row r="113">
          <cell r="A113" t="str">
            <v>1 A 01 775 01</v>
          </cell>
          <cell r="B113" t="str">
            <v>Confecção de tubos de concreto armado D=1,50m CA-4</v>
          </cell>
          <cell r="E113" t="str">
            <v>m</v>
          </cell>
          <cell r="F113">
            <v>452.94</v>
          </cell>
        </row>
        <row r="114">
          <cell r="A114" t="str">
            <v>1 A 01 780 01</v>
          </cell>
          <cell r="B114" t="str">
            <v>Obtenção de grama para replantio</v>
          </cell>
          <cell r="E114" t="str">
            <v>m2</v>
          </cell>
          <cell r="F114">
            <v>0.67</v>
          </cell>
        </row>
        <row r="115">
          <cell r="A115" t="str">
            <v>1 A 01 790 01</v>
          </cell>
          <cell r="B115" t="str">
            <v>Guia de madeira - 2,5 x 7,0 cm</v>
          </cell>
          <cell r="E115" t="str">
            <v>m</v>
          </cell>
          <cell r="F115">
            <v>0.94</v>
          </cell>
        </row>
        <row r="116">
          <cell r="A116" t="str">
            <v>1 A 01 790 02</v>
          </cell>
          <cell r="B116" t="str">
            <v>Guia de madeira - 2,5 x 10,0 cm</v>
          </cell>
          <cell r="E116" t="str">
            <v>m</v>
          </cell>
          <cell r="F116">
            <v>1.19</v>
          </cell>
        </row>
        <row r="117">
          <cell r="A117" t="str">
            <v>1 A 01 800 01</v>
          </cell>
          <cell r="B117" t="str">
            <v>Chapa de aço 16 rec. para placa de sinalização</v>
          </cell>
          <cell r="E117" t="str">
            <v>m2</v>
          </cell>
          <cell r="F117">
            <v>14.12</v>
          </cell>
        </row>
        <row r="118">
          <cell r="A118" t="str">
            <v>1 A 01 810 01</v>
          </cell>
          <cell r="B118" t="str">
            <v>Calha metálica semi-circular D=0,40 m</v>
          </cell>
          <cell r="E118" t="str">
            <v>m</v>
          </cell>
          <cell r="F118">
            <v>94.26</v>
          </cell>
        </row>
        <row r="119">
          <cell r="A119" t="str">
            <v>1 A 01 850 01</v>
          </cell>
          <cell r="B119" t="str">
            <v>Confecção de placa de sinalização semi-refletiva</v>
          </cell>
          <cell r="E119" t="str">
            <v>m2</v>
          </cell>
          <cell r="F119">
            <v>111.28</v>
          </cell>
        </row>
        <row r="120">
          <cell r="A120" t="str">
            <v>1 A 01 860 01</v>
          </cell>
          <cell r="B120" t="str">
            <v>Confecção de placa de sinalização tot. refletiva</v>
          </cell>
          <cell r="E120" t="str">
            <v>m2</v>
          </cell>
          <cell r="F120">
            <v>156.53</v>
          </cell>
        </row>
        <row r="121">
          <cell r="A121" t="str">
            <v>1 A 01 870 01</v>
          </cell>
          <cell r="B121" t="str">
            <v>Confecção de suporte e travessa p/ placa de sinal.</v>
          </cell>
          <cell r="E121" t="str">
            <v>un</v>
          </cell>
          <cell r="F121">
            <v>18.64</v>
          </cell>
        </row>
        <row r="122">
          <cell r="A122" t="str">
            <v>1 A 01 890 01</v>
          </cell>
          <cell r="B122" t="str">
            <v>Escavação manual em material de 1a categoria</v>
          </cell>
          <cell r="E122" t="str">
            <v>m3</v>
          </cell>
          <cell r="F122">
            <v>14.07</v>
          </cell>
        </row>
        <row r="123">
          <cell r="A123" t="str">
            <v>1 A 01 891 01</v>
          </cell>
          <cell r="B123" t="str">
            <v>Escavação manual de vala em material de 1a cat.</v>
          </cell>
          <cell r="E123" t="str">
            <v>m3</v>
          </cell>
          <cell r="F123">
            <v>16.27</v>
          </cell>
        </row>
        <row r="124">
          <cell r="A124" t="str">
            <v>1 A 01 892 01</v>
          </cell>
          <cell r="B124" t="str">
            <v>Escavação mecânica de vala em material de 1a cat.</v>
          </cell>
          <cell r="E124" t="str">
            <v>m3</v>
          </cell>
          <cell r="F124">
            <v>2.74</v>
          </cell>
        </row>
        <row r="125">
          <cell r="A125" t="str">
            <v>1 A 01 893 01</v>
          </cell>
          <cell r="B125" t="str">
            <v>Compactação manual</v>
          </cell>
          <cell r="E125" t="str">
            <v>m3</v>
          </cell>
          <cell r="F125">
            <v>7.11</v>
          </cell>
        </row>
        <row r="126">
          <cell r="A126" t="str">
            <v>1 A 01 894 01</v>
          </cell>
          <cell r="B126" t="str">
            <v>Lastro de brita</v>
          </cell>
          <cell r="E126" t="str">
            <v>m3</v>
          </cell>
          <cell r="F126">
            <v>24.14</v>
          </cell>
        </row>
        <row r="127">
          <cell r="A127" t="str">
            <v>1 A 99 001 00</v>
          </cell>
          <cell r="B127" t="str">
            <v>Mistura areia-asfalto usinada a frio</v>
          </cell>
          <cell r="E127" t="str">
            <v>m3</v>
          </cell>
          <cell r="F127">
            <v>0</v>
          </cell>
        </row>
        <row r="128">
          <cell r="A128" t="str">
            <v>1 A 99 002 00</v>
          </cell>
          <cell r="B128" t="str">
            <v>Mistura areia-asfalto usinada a quente</v>
          </cell>
          <cell r="E128" t="str">
            <v>m3</v>
          </cell>
          <cell r="F128">
            <v>0</v>
          </cell>
        </row>
        <row r="129">
          <cell r="A129" t="str">
            <v>1 A 99 003 00</v>
          </cell>
          <cell r="B129" t="str">
            <v>Mistura betuminosa usinada a frio</v>
          </cell>
          <cell r="E129" t="str">
            <v>m3</v>
          </cell>
          <cell r="F129">
            <v>0</v>
          </cell>
        </row>
        <row r="130">
          <cell r="A130" t="str">
            <v>1 A 99 004 00</v>
          </cell>
          <cell r="B130" t="str">
            <v>Mistura betuminosa usinada a quente</v>
          </cell>
          <cell r="E130" t="str">
            <v>m3</v>
          </cell>
          <cell r="F130">
            <v>0</v>
          </cell>
        </row>
        <row r="131">
          <cell r="A131" t="str">
            <v>1 A 99 005 00</v>
          </cell>
          <cell r="B131" t="str">
            <v>Mistura betuminosa</v>
          </cell>
          <cell r="E131" t="str">
            <v>m3</v>
          </cell>
          <cell r="F131">
            <v>0</v>
          </cell>
        </row>
        <row r="132">
          <cell r="A132" t="str">
            <v>1 B 00 301 00</v>
          </cell>
          <cell r="B132" t="str">
            <v>Alvenaria de pedra argamassada</v>
          </cell>
          <cell r="E132" t="str">
            <v>m3</v>
          </cell>
          <cell r="F132">
            <v>105.07</v>
          </cell>
        </row>
        <row r="133">
          <cell r="A133" t="str">
            <v>1 B 00 902 01</v>
          </cell>
          <cell r="B133" t="str">
            <v>Alvenaria de tijolos</v>
          </cell>
          <cell r="E133" t="str">
            <v>m2</v>
          </cell>
          <cell r="F133">
            <v>25</v>
          </cell>
        </row>
        <row r="134">
          <cell r="A134" t="str">
            <v>1 B 00 903 01</v>
          </cell>
          <cell r="B134" t="str">
            <v>Dentes para bueiros duplos D=1,00 m</v>
          </cell>
          <cell r="E134" t="str">
            <v>und</v>
          </cell>
          <cell r="F134">
            <v>79.489999999999995</v>
          </cell>
        </row>
        <row r="135">
          <cell r="A135" t="str">
            <v>1 B 00 904 01</v>
          </cell>
          <cell r="B135" t="str">
            <v>Dentes para bueiros duplos D=1,20 m</v>
          </cell>
          <cell r="E135" t="str">
            <v>und</v>
          </cell>
          <cell r="F135">
            <v>89.9</v>
          </cell>
        </row>
        <row r="136">
          <cell r="A136" t="str">
            <v>1 B 00 905 01</v>
          </cell>
          <cell r="B136" t="str">
            <v>Dentes para bueiros duplos D=1,50 m</v>
          </cell>
          <cell r="E136" t="str">
            <v>und</v>
          </cell>
          <cell r="F136">
            <v>111.04</v>
          </cell>
        </row>
        <row r="137">
          <cell r="A137" t="str">
            <v>1 B 00 906 01</v>
          </cell>
          <cell r="B137" t="str">
            <v>Dentes para bueiros simples D=0,60 m</v>
          </cell>
          <cell r="E137" t="str">
            <v>und</v>
          </cell>
          <cell r="F137">
            <v>26.82</v>
          </cell>
        </row>
        <row r="138">
          <cell r="A138" t="str">
            <v>1 B 00 907 01</v>
          </cell>
          <cell r="B138" t="str">
            <v>Dentes para bueiros simples D=0,80 m</v>
          </cell>
          <cell r="E138" t="str">
            <v>und</v>
          </cell>
          <cell r="F138">
            <v>33.369999999999997</v>
          </cell>
        </row>
        <row r="139">
          <cell r="A139" t="str">
            <v>1 B 00 908 01</v>
          </cell>
          <cell r="B139" t="str">
            <v>Dentes para bueiros simples D=1,00 m</v>
          </cell>
          <cell r="E139" t="str">
            <v>und</v>
          </cell>
          <cell r="F139">
            <v>39.67</v>
          </cell>
        </row>
        <row r="140">
          <cell r="A140" t="str">
            <v>1 B 00 909 01</v>
          </cell>
          <cell r="B140" t="str">
            <v>Dentes para bueiros simples D=1,20 m</v>
          </cell>
          <cell r="E140" t="str">
            <v>und</v>
          </cell>
          <cell r="F140">
            <v>45.01</v>
          </cell>
        </row>
        <row r="141">
          <cell r="A141" t="str">
            <v>1 B 00 910 01</v>
          </cell>
          <cell r="B141" t="str">
            <v>Dentes para bueiros simples D=1,50 m</v>
          </cell>
          <cell r="E141" t="str">
            <v>und</v>
          </cell>
          <cell r="F141">
            <v>57.18</v>
          </cell>
        </row>
        <row r="142">
          <cell r="A142" t="str">
            <v>1 B 00 911 01</v>
          </cell>
          <cell r="B142" t="str">
            <v>Dentes para bueiros triplos D=1,00 m</v>
          </cell>
          <cell r="E142" t="str">
            <v>und</v>
          </cell>
          <cell r="F142">
            <v>116.43</v>
          </cell>
        </row>
        <row r="143">
          <cell r="A143" t="str">
            <v>1 B 00 912 01</v>
          </cell>
          <cell r="B143" t="str">
            <v>Dentes para bueiros triplos D=1,20 m</v>
          </cell>
          <cell r="E143" t="str">
            <v>und</v>
          </cell>
          <cell r="F143">
            <v>134.91999999999999</v>
          </cell>
        </row>
        <row r="144">
          <cell r="A144" t="str">
            <v>1 B 00 913 01</v>
          </cell>
          <cell r="B144" t="str">
            <v>Dentes para bueiros triplos D=1,50 m</v>
          </cell>
          <cell r="E144" t="str">
            <v>und</v>
          </cell>
          <cell r="F144">
            <v>164.46</v>
          </cell>
        </row>
        <row r="145">
          <cell r="A145" t="str">
            <v>1 B 00 999 06</v>
          </cell>
          <cell r="B145" t="str">
            <v>Solo local / selo de argila apiloado</v>
          </cell>
          <cell r="E145" t="str">
            <v>m3</v>
          </cell>
          <cell r="F145">
            <v>7.62</v>
          </cell>
        </row>
        <row r="146">
          <cell r="A146" t="str">
            <v>1 B 02 702 00</v>
          </cell>
          <cell r="B146" t="str">
            <v>Limp. e enchim. junta pav. concr. (const e rest)</v>
          </cell>
          <cell r="E146" t="str">
            <v>m</v>
          </cell>
          <cell r="F146">
            <v>1.99</v>
          </cell>
        </row>
        <row r="147">
          <cell r="B147" t="str">
            <v>Construção</v>
          </cell>
        </row>
        <row r="148">
          <cell r="A148" t="str">
            <v>2 S 01 000 00</v>
          </cell>
          <cell r="B148" t="str">
            <v>Desm. dest. limpeza áreas c/arv. diam. até 0,15 m</v>
          </cell>
          <cell r="E148" t="str">
            <v>m2</v>
          </cell>
          <cell r="F148">
            <v>0.21</v>
          </cell>
        </row>
        <row r="149">
          <cell r="A149" t="str">
            <v>2 S 01 010 00</v>
          </cell>
          <cell r="B149" t="str">
            <v>Destocamento de árvores D=0,15 a 0,30 m</v>
          </cell>
          <cell r="E149" t="str">
            <v>und</v>
          </cell>
          <cell r="F149">
            <v>21.1</v>
          </cell>
        </row>
        <row r="150">
          <cell r="A150" t="str">
            <v>2 S 01 012 00</v>
          </cell>
          <cell r="B150" t="str">
            <v>Destocamento de árvores c/diâm. &gt; 0,30 m</v>
          </cell>
          <cell r="E150" t="str">
            <v>und</v>
          </cell>
          <cell r="F150">
            <v>52.76</v>
          </cell>
        </row>
        <row r="151">
          <cell r="A151" t="str">
            <v>2 S 01 100 01</v>
          </cell>
          <cell r="B151" t="str">
            <v>Esc. carga transp. mat 1ª cat DMT 50 m</v>
          </cell>
          <cell r="E151" t="str">
            <v>m3</v>
          </cell>
          <cell r="F151">
            <v>1.1200000000000001</v>
          </cell>
        </row>
        <row r="152">
          <cell r="A152" t="str">
            <v>2 S 01 100 02</v>
          </cell>
          <cell r="B152" t="str">
            <v>Esc. carga transp. mat 1ª cat DMT 50 a 200m c/m</v>
          </cell>
          <cell r="E152" t="str">
            <v>m3</v>
          </cell>
          <cell r="F152">
            <v>3.48</v>
          </cell>
        </row>
        <row r="153">
          <cell r="A153" t="str">
            <v>2 S 01 100 03</v>
          </cell>
          <cell r="B153" t="str">
            <v>Esc. carga transp. mat 1ª cat DMT 200 a 400m c/m</v>
          </cell>
          <cell r="E153" t="str">
            <v>m3</v>
          </cell>
          <cell r="F153">
            <v>4.2300000000000004</v>
          </cell>
        </row>
        <row r="154">
          <cell r="A154" t="str">
            <v>2 S 01 100 04</v>
          </cell>
          <cell r="B154" t="str">
            <v>Esc. carga transp. mat 1ª cat DMT 400 a 600m c/m</v>
          </cell>
          <cell r="E154" t="str">
            <v>m3</v>
          </cell>
          <cell r="F154">
            <v>5.0199999999999996</v>
          </cell>
        </row>
        <row r="155">
          <cell r="A155" t="str">
            <v>2 S 01 100 05</v>
          </cell>
          <cell r="B155" t="str">
            <v>Esc. carga transp. mat 1ª cat DMT 600 a 800m c/m</v>
          </cell>
          <cell r="E155" t="str">
            <v>m3</v>
          </cell>
          <cell r="F155">
            <v>5.72</v>
          </cell>
        </row>
        <row r="156">
          <cell r="A156" t="str">
            <v>2 S 01 100 06</v>
          </cell>
          <cell r="B156" t="str">
            <v>Esc. carga transp. mat 1ª cat DMT 800 a 1000m c/m</v>
          </cell>
          <cell r="E156" t="str">
            <v>m3</v>
          </cell>
          <cell r="F156">
            <v>6.59</v>
          </cell>
        </row>
        <row r="157">
          <cell r="A157" t="str">
            <v>2 S 01 100 07</v>
          </cell>
          <cell r="B157" t="str">
            <v>Esc. carga transp. mat 1ª cat DMT 1000 a 1200m c/m</v>
          </cell>
          <cell r="E157" t="str">
            <v>m3</v>
          </cell>
          <cell r="F157">
            <v>7.51</v>
          </cell>
        </row>
        <row r="158">
          <cell r="A158" t="str">
            <v>2 S 01 100 08</v>
          </cell>
          <cell r="B158" t="str">
            <v>Esc. carga transp. mat 1ª cat DMT 1200 a 1400m c/m</v>
          </cell>
          <cell r="E158" t="str">
            <v>m3</v>
          </cell>
          <cell r="F158">
            <v>8.36</v>
          </cell>
        </row>
        <row r="159">
          <cell r="A159" t="str">
            <v>2 S 01 100 09</v>
          </cell>
          <cell r="B159" t="str">
            <v>Esc. carga tr. mat 1ª c. DMT 50 a 200m c/carreg</v>
          </cell>
          <cell r="E159" t="str">
            <v>m3</v>
          </cell>
          <cell r="F159">
            <v>3.63</v>
          </cell>
        </row>
        <row r="160">
          <cell r="A160" t="str">
            <v>2 S 01 100 10</v>
          </cell>
          <cell r="B160" t="str">
            <v>Esc. carga tr. mat 1ª c. DMT 200 a 400m c/carreg</v>
          </cell>
          <cell r="E160" t="str">
            <v>m3</v>
          </cell>
          <cell r="F160">
            <v>3.91</v>
          </cell>
        </row>
        <row r="161">
          <cell r="A161" t="str">
            <v>2 S 01 100 11</v>
          </cell>
          <cell r="B161" t="str">
            <v>Esc. carga tr. mat 1ª c. DMT 400 a 600m c/carreg</v>
          </cell>
          <cell r="E161" t="str">
            <v>m3</v>
          </cell>
          <cell r="F161">
            <v>4.1100000000000003</v>
          </cell>
        </row>
        <row r="162">
          <cell r="A162" t="str">
            <v>2 S 01 100 12</v>
          </cell>
          <cell r="B162" t="str">
            <v>Esc. carga tr. mat 1ª c. DMT 600 a 800m c/carreg</v>
          </cell>
          <cell r="E162" t="str">
            <v>m3</v>
          </cell>
          <cell r="F162">
            <v>4.47</v>
          </cell>
        </row>
        <row r="163">
          <cell r="A163" t="str">
            <v>2 S 01 100 13</v>
          </cell>
          <cell r="B163" t="str">
            <v>Esc. carga tr. mat 1ª c. DMT 800 a 1000m c/carreg</v>
          </cell>
          <cell r="E163" t="str">
            <v>m3</v>
          </cell>
          <cell r="F163">
            <v>4.68</v>
          </cell>
        </row>
        <row r="164">
          <cell r="A164" t="str">
            <v>2 S 01 100 14</v>
          </cell>
          <cell r="B164" t="str">
            <v>Esc. carga tr. mat 1ª c. DMT 1000 a 1200m c/carreg</v>
          </cell>
          <cell r="E164" t="str">
            <v>m3</v>
          </cell>
          <cell r="F164">
            <v>4.97</v>
          </cell>
        </row>
        <row r="165">
          <cell r="A165" t="str">
            <v>2 S 01 100 15</v>
          </cell>
          <cell r="B165" t="str">
            <v>Esc. carga tr. mat 1ª c. DMT 1200 a 1400m c/carreg</v>
          </cell>
          <cell r="E165" t="str">
            <v>m3</v>
          </cell>
          <cell r="F165">
            <v>5.14</v>
          </cell>
        </row>
        <row r="166">
          <cell r="A166" t="str">
            <v>2 S 01 100 16</v>
          </cell>
          <cell r="B166" t="str">
            <v>Esc. carga tr. mat 1ª c. DMT 1400 a 1600m c/carreg</v>
          </cell>
          <cell r="E166" t="str">
            <v>m3</v>
          </cell>
          <cell r="F166">
            <v>5.31</v>
          </cell>
        </row>
        <row r="167">
          <cell r="A167" t="str">
            <v>2 S 01 100 17</v>
          </cell>
          <cell r="B167" t="str">
            <v>Esc. carga tr. mat 1ª c. DMT 1600 a 1800m c/carreg</v>
          </cell>
          <cell r="E167" t="str">
            <v>m3</v>
          </cell>
          <cell r="F167">
            <v>5.44</v>
          </cell>
        </row>
        <row r="168">
          <cell r="A168" t="str">
            <v>2 S 01 100 18</v>
          </cell>
          <cell r="B168" t="str">
            <v>Esc. carga tr. mat 1ª c. DMT 1800 a 2000m c/carreg</v>
          </cell>
          <cell r="E168" t="str">
            <v>m3</v>
          </cell>
          <cell r="F168">
            <v>5.72</v>
          </cell>
        </row>
        <row r="169">
          <cell r="A169" t="str">
            <v>2 S 01 100 19</v>
          </cell>
          <cell r="B169" t="str">
            <v>Esc. carga tr. mat 1ª c. DMT 2000 a 3000m c/carreg</v>
          </cell>
          <cell r="E169" t="str">
            <v>m3</v>
          </cell>
          <cell r="F169">
            <v>6.42</v>
          </cell>
        </row>
        <row r="170">
          <cell r="A170" t="str">
            <v>2 S 01 100 20</v>
          </cell>
          <cell r="B170" t="str">
            <v>Esc. carga tr. mat 1ª c. DMT 3000 a 5000m c/carreg</v>
          </cell>
          <cell r="E170" t="str">
            <v>m3</v>
          </cell>
          <cell r="F170">
            <v>8.36</v>
          </cell>
        </row>
        <row r="171">
          <cell r="A171" t="str">
            <v>2 S 01 100 21</v>
          </cell>
          <cell r="B171" t="str">
            <v>Escavação carga transp. manual mat.1a cat. DT=20m</v>
          </cell>
          <cell r="E171" t="str">
            <v>m3</v>
          </cell>
          <cell r="F171">
            <v>15.59</v>
          </cell>
        </row>
        <row r="172">
          <cell r="A172" t="str">
            <v>2 S 01 100 22</v>
          </cell>
          <cell r="B172" t="str">
            <v>Esc. carga transp. mat 1ª cat DMT 50 a 200m c/e</v>
          </cell>
          <cell r="E172" t="str">
            <v>m3</v>
          </cell>
          <cell r="F172">
            <v>3.51</v>
          </cell>
        </row>
        <row r="173">
          <cell r="A173" t="str">
            <v>2 S 01 100 23</v>
          </cell>
          <cell r="B173" t="str">
            <v>Esc. carga transp. mat 1ª cat DMT 200 a 400m c/e</v>
          </cell>
          <cell r="E173" t="str">
            <v>m3</v>
          </cell>
          <cell r="F173">
            <v>3.86</v>
          </cell>
        </row>
        <row r="174">
          <cell r="A174" t="str">
            <v>2 S 01 100 24</v>
          </cell>
          <cell r="B174" t="str">
            <v>Esc. carga transp. mat 1ª cat DMT 400 a 600m c/e</v>
          </cell>
          <cell r="E174" t="str">
            <v>m3</v>
          </cell>
          <cell r="F174">
            <v>4.0599999999999996</v>
          </cell>
        </row>
        <row r="175">
          <cell r="A175" t="str">
            <v>2 S 01 100 25</v>
          </cell>
          <cell r="B175" t="str">
            <v>Esc. carga transp. mat 1ª cat DMT 600 a 800m c/e</v>
          </cell>
          <cell r="E175" t="str">
            <v>m3</v>
          </cell>
          <cell r="F175">
            <v>4.3600000000000003</v>
          </cell>
        </row>
        <row r="176">
          <cell r="A176" t="str">
            <v>2 S 01 100 26</v>
          </cell>
          <cell r="B176" t="str">
            <v>Esc. carga transp. mat 1ª cat DMT 800 a 1000m c/e</v>
          </cell>
          <cell r="E176" t="str">
            <v>m3</v>
          </cell>
          <cell r="F176">
            <v>4.6500000000000004</v>
          </cell>
        </row>
        <row r="177">
          <cell r="A177" t="str">
            <v>2 S 01 100 27</v>
          </cell>
          <cell r="B177" t="str">
            <v>Esc. carga transp. mat 1ª cat DMT 1000 a 1200m c/e</v>
          </cell>
          <cell r="E177" t="str">
            <v>m3</v>
          </cell>
          <cell r="F177">
            <v>4.88</v>
          </cell>
        </row>
        <row r="178">
          <cell r="A178" t="str">
            <v>2 S 01 100 28</v>
          </cell>
          <cell r="B178" t="str">
            <v>Esc. carga transp. mat 1ª cat DMT 1200 a 1400m c/e</v>
          </cell>
          <cell r="E178" t="str">
            <v>m3</v>
          </cell>
          <cell r="F178">
            <v>5.05</v>
          </cell>
        </row>
        <row r="179">
          <cell r="A179" t="str">
            <v>2 S 01 100 29</v>
          </cell>
          <cell r="B179" t="str">
            <v>Esc. carga transp. mat 1ª cat DMT 1400 a 1600m c/e</v>
          </cell>
          <cell r="E179" t="str">
            <v>m3</v>
          </cell>
          <cell r="F179">
            <v>5.33</v>
          </cell>
        </row>
        <row r="180">
          <cell r="A180" t="str">
            <v>2 S 01 100 30</v>
          </cell>
          <cell r="B180" t="str">
            <v>Esc. carga transp. mat 1ª cat DMT 1600 a 1800m c/e</v>
          </cell>
          <cell r="E180" t="str">
            <v>m3</v>
          </cell>
          <cell r="F180">
            <v>5.41</v>
          </cell>
        </row>
        <row r="181">
          <cell r="A181" t="str">
            <v>2 S 01 100 31</v>
          </cell>
          <cell r="B181" t="str">
            <v>Esc. carga transp. mat 1ª cat DMT 1800 a 2000m c/e</v>
          </cell>
          <cell r="E181" t="str">
            <v>m3</v>
          </cell>
          <cell r="F181">
            <v>5.63</v>
          </cell>
        </row>
        <row r="182">
          <cell r="A182" t="str">
            <v>2 S 01 100 32</v>
          </cell>
          <cell r="B182" t="str">
            <v>Esc. carga transp. mat 1ª cat DMT 2000 a 3000m c/e</v>
          </cell>
          <cell r="E182" t="str">
            <v>m3</v>
          </cell>
          <cell r="F182">
            <v>6.35</v>
          </cell>
        </row>
        <row r="183">
          <cell r="A183" t="str">
            <v>2 S 01 100 33</v>
          </cell>
          <cell r="B183" t="str">
            <v>Esc. carga transp. mat 1ª cat DMT 3000 a 5000m c/e</v>
          </cell>
          <cell r="E183" t="str">
            <v>m3</v>
          </cell>
          <cell r="F183">
            <v>8.32</v>
          </cell>
        </row>
        <row r="184">
          <cell r="A184" t="str">
            <v>2 S 01 101 01</v>
          </cell>
          <cell r="B184" t="str">
            <v>Esc. carga transp. mat 2ª cat DMT 50m</v>
          </cell>
          <cell r="E184" t="str">
            <v>m3</v>
          </cell>
          <cell r="F184">
            <v>2.38</v>
          </cell>
        </row>
        <row r="185">
          <cell r="A185" t="str">
            <v>2 S 01 101 02</v>
          </cell>
          <cell r="B185" t="str">
            <v>Esc. carga transp. mat 2ª cat DMT 50 a 200m c/m</v>
          </cell>
          <cell r="E185" t="str">
            <v>m3</v>
          </cell>
          <cell r="F185">
            <v>6.04</v>
          </cell>
        </row>
        <row r="186">
          <cell r="A186" t="str">
            <v>2 S 01 101 03</v>
          </cell>
          <cell r="B186" t="str">
            <v>Esc. carga transp. mat 2ª cat DMT 200 a 400m c/m</v>
          </cell>
          <cell r="E186" t="str">
            <v>m3</v>
          </cell>
          <cell r="F186">
            <v>6.06</v>
          </cell>
        </row>
        <row r="187">
          <cell r="A187" t="str">
            <v>2 S 01 101 04</v>
          </cell>
          <cell r="B187" t="str">
            <v>Esc. carga transp. mat 2ª cat DMT 400 a 600m c/m</v>
          </cell>
          <cell r="E187" t="str">
            <v>m3</v>
          </cell>
          <cell r="F187">
            <v>7.35</v>
          </cell>
        </row>
        <row r="188">
          <cell r="A188" t="str">
            <v>2 S 01 101 05</v>
          </cell>
          <cell r="B188" t="str">
            <v>Esc. carga transp. mat 2ª cat DMT 600 a 800m c/m</v>
          </cell>
          <cell r="E188" t="str">
            <v>m3</v>
          </cell>
          <cell r="F188">
            <v>8.65</v>
          </cell>
        </row>
        <row r="189">
          <cell r="A189" t="str">
            <v>2 S 01 101 06</v>
          </cell>
          <cell r="B189" t="str">
            <v>Esc. carga transp. mat 2ª cat DMT 800 a 1000m c/m</v>
          </cell>
          <cell r="E189" t="str">
            <v>m3</v>
          </cell>
          <cell r="F189">
            <v>9.9499999999999993</v>
          </cell>
        </row>
        <row r="190">
          <cell r="A190" t="str">
            <v>2 S 01 101 07</v>
          </cell>
          <cell r="B190" t="str">
            <v>Esc. carga transp. mat 2ª cat DMT 1000 a 1200m c/m</v>
          </cell>
          <cell r="E190" t="str">
            <v>m3</v>
          </cell>
          <cell r="F190">
            <v>9.9600000000000009</v>
          </cell>
        </row>
        <row r="191">
          <cell r="A191" t="str">
            <v>2 S 01 101 08</v>
          </cell>
          <cell r="B191" t="str">
            <v>Esc. carga transp. mat 2ª cat DMT 1200 a 1400m c/m</v>
          </cell>
          <cell r="E191" t="str">
            <v>m3</v>
          </cell>
          <cell r="F191">
            <v>11.26</v>
          </cell>
        </row>
        <row r="192">
          <cell r="A192" t="str">
            <v>2 S 01 101 09</v>
          </cell>
          <cell r="B192" t="str">
            <v>Esc. carga tr. mat 2ª c. DMT 50 a 200m c/carreg</v>
          </cell>
          <cell r="E192" t="str">
            <v>m3</v>
          </cell>
          <cell r="F192">
            <v>5.79</v>
          </cell>
        </row>
        <row r="193">
          <cell r="A193" t="str">
            <v>2 S 01 101 10</v>
          </cell>
          <cell r="B193" t="str">
            <v>Esc. carga tr. mat 2ª c. DMT 200 a 400m c/carreg</v>
          </cell>
          <cell r="E193" t="str">
            <v>m3</v>
          </cell>
          <cell r="F193">
            <v>6.24</v>
          </cell>
        </row>
        <row r="194">
          <cell r="A194" t="str">
            <v>2 S 01 101 11</v>
          </cell>
          <cell r="B194" t="str">
            <v>Esc. carga tr. mat 2a c. DMT 400 a 600m c/carreg</v>
          </cell>
          <cell r="E194" t="str">
            <v>m3</v>
          </cell>
          <cell r="F194">
            <v>6.48</v>
          </cell>
        </row>
        <row r="195">
          <cell r="A195" t="str">
            <v>2 S 01 101 12</v>
          </cell>
          <cell r="B195" t="str">
            <v>Esc. carga tr. mat 2a c. DMT 600 a 800m c/carreg</v>
          </cell>
          <cell r="E195" t="str">
            <v>m3</v>
          </cell>
          <cell r="F195">
            <v>6.84</v>
          </cell>
        </row>
        <row r="196">
          <cell r="A196" t="str">
            <v>2 S 01 101 13</v>
          </cell>
          <cell r="B196" t="str">
            <v>Esc. carga tr. mat 2a c. DMT 800 a 1000m c/carreg</v>
          </cell>
          <cell r="E196" t="str">
            <v>m3</v>
          </cell>
          <cell r="F196">
            <v>7.12</v>
          </cell>
        </row>
        <row r="197">
          <cell r="A197" t="str">
            <v>2 S 01 101 14</v>
          </cell>
          <cell r="B197" t="str">
            <v>Esc. carga tr. mat 2a c. DMT 1000 a 1200m c/carreg</v>
          </cell>
          <cell r="E197" t="str">
            <v>m3</v>
          </cell>
          <cell r="F197">
            <v>7.39</v>
          </cell>
        </row>
        <row r="198">
          <cell r="A198" t="str">
            <v>2 S 01 101 15</v>
          </cell>
          <cell r="B198" t="str">
            <v>Esc. carga tr. mat 2a c. DMT 1200 a 1400m c/carreg</v>
          </cell>
          <cell r="E198" t="str">
            <v>m3</v>
          </cell>
          <cell r="F198">
            <v>7.65</v>
          </cell>
        </row>
        <row r="199">
          <cell r="A199" t="str">
            <v>2 S 01 101 16</v>
          </cell>
          <cell r="B199" t="str">
            <v>Esc. carga tr. mat 2a c. DMT 1400 a 1600m c/carreg</v>
          </cell>
          <cell r="E199" t="str">
            <v>m3</v>
          </cell>
          <cell r="F199">
            <v>7.92</v>
          </cell>
        </row>
        <row r="200">
          <cell r="A200" t="str">
            <v>2 S 01 101 17</v>
          </cell>
          <cell r="B200" t="str">
            <v>Esc. carga tr. mat 2a c. DMT 1600 a 1800m c/carreg</v>
          </cell>
          <cell r="E200" t="str">
            <v>m3</v>
          </cell>
          <cell r="F200">
            <v>8.1</v>
          </cell>
        </row>
        <row r="201">
          <cell r="A201" t="str">
            <v>2 S 01 101 18</v>
          </cell>
          <cell r="B201" t="str">
            <v>Esc. carga tr. mat 2a c. DMT 1800 a 2000m c/carreg</v>
          </cell>
          <cell r="E201" t="str">
            <v>m3</v>
          </cell>
          <cell r="F201">
            <v>8.41</v>
          </cell>
        </row>
        <row r="202">
          <cell r="A202" t="str">
            <v>2 S 01 101 19</v>
          </cell>
          <cell r="B202" t="str">
            <v>Esc. carga tr. mat 2a c. DMT 2000 a 3000m c/carreg</v>
          </cell>
          <cell r="E202" t="str">
            <v>m3</v>
          </cell>
          <cell r="F202">
            <v>9.1999999999999993</v>
          </cell>
        </row>
        <row r="203">
          <cell r="A203" t="str">
            <v>2 S 01 101 20</v>
          </cell>
          <cell r="B203" t="str">
            <v>Esc. carga tr. mat 2a c. DMT 3000 a 5000m c/carreg</v>
          </cell>
          <cell r="E203" t="str">
            <v>m3</v>
          </cell>
          <cell r="F203">
            <v>11.58</v>
          </cell>
        </row>
        <row r="204">
          <cell r="A204" t="str">
            <v>2 S 01 101 22</v>
          </cell>
          <cell r="B204" t="str">
            <v>Esc. carga transp. mat 2a cat DMT 50 a 200m c/e</v>
          </cell>
          <cell r="E204" t="str">
            <v>m3</v>
          </cell>
          <cell r="F204">
            <v>4.92</v>
          </cell>
        </row>
        <row r="205">
          <cell r="A205" t="str">
            <v>2 S 01 101 23</v>
          </cell>
          <cell r="B205" t="str">
            <v>Esc. carga transp. mat 2a cat DMT 200 a 400m c/e</v>
          </cell>
          <cell r="E205" t="str">
            <v>m3</v>
          </cell>
          <cell r="F205">
            <v>5.27</v>
          </cell>
        </row>
        <row r="206">
          <cell r="A206" t="str">
            <v>2 S 01 101 24</v>
          </cell>
          <cell r="B206" t="str">
            <v>Esc. carga transp. mat 2a cat DMT 400 a 600m c/e</v>
          </cell>
          <cell r="E206" t="str">
            <v>m3</v>
          </cell>
          <cell r="F206">
            <v>5.61</v>
          </cell>
        </row>
        <row r="207">
          <cell r="A207" t="str">
            <v>2 S 01 101 25</v>
          </cell>
          <cell r="B207" t="str">
            <v>Esc. carga transp. mat 2a cat DMT 600 a 800m c/e</v>
          </cell>
          <cell r="E207" t="str">
            <v>m3</v>
          </cell>
          <cell r="F207">
            <v>5.98</v>
          </cell>
        </row>
        <row r="208">
          <cell r="A208" t="str">
            <v>2 S 01 101 26</v>
          </cell>
          <cell r="B208" t="str">
            <v>Esc. carga transp. mat 2a cat DMT 800 a 1000m c/e</v>
          </cell>
          <cell r="E208" t="str">
            <v>m3</v>
          </cell>
          <cell r="F208">
            <v>6.26</v>
          </cell>
        </row>
        <row r="209">
          <cell r="A209" t="str">
            <v>2 S 01 101 27</v>
          </cell>
          <cell r="B209" t="str">
            <v>Esc. carga transp. mat 2a cat DMT 1000 a 1200m c/e</v>
          </cell>
          <cell r="E209" t="str">
            <v>m3</v>
          </cell>
          <cell r="F209">
            <v>6.53</v>
          </cell>
        </row>
        <row r="210">
          <cell r="A210" t="str">
            <v>2 S 01 101 28</v>
          </cell>
          <cell r="B210" t="str">
            <v>Esc. carga transp. mat 2a cat DMT 1200 a 1400m c/e</v>
          </cell>
          <cell r="E210" t="str">
            <v>m3</v>
          </cell>
          <cell r="F210">
            <v>6.86</v>
          </cell>
        </row>
        <row r="211">
          <cell r="A211" t="str">
            <v>2 S 01 101 29</v>
          </cell>
          <cell r="B211" t="str">
            <v>Esc. carga transp. mat 2a cat DMT 1400 a 1600m c/e</v>
          </cell>
          <cell r="E211" t="str">
            <v>m3</v>
          </cell>
          <cell r="F211">
            <v>7.08</v>
          </cell>
        </row>
        <row r="212">
          <cell r="A212" t="str">
            <v>2 S 01 101 30</v>
          </cell>
          <cell r="B212" t="str">
            <v>Esc. carga transp. mat 2a cat DMT 1600 a 1800m c/e</v>
          </cell>
          <cell r="E212" t="str">
            <v>m3</v>
          </cell>
          <cell r="F212">
            <v>7.19</v>
          </cell>
        </row>
        <row r="213">
          <cell r="A213" t="str">
            <v>2 S 01 101 31</v>
          </cell>
          <cell r="B213" t="str">
            <v>Esc. carga transp. mat 2a cat DMT 1800 a 2000m c/e</v>
          </cell>
          <cell r="E213" t="str">
            <v>m3</v>
          </cell>
          <cell r="F213">
            <v>7.51</v>
          </cell>
        </row>
        <row r="214">
          <cell r="A214" t="str">
            <v>2 S 01 101 32</v>
          </cell>
          <cell r="B214" t="str">
            <v>Esc. carga transp. mat 2a cat DMT 2000 a 3000m c/e</v>
          </cell>
          <cell r="E214" t="str">
            <v>m3</v>
          </cell>
          <cell r="F214">
            <v>8.44</v>
          </cell>
        </row>
        <row r="215">
          <cell r="A215" t="str">
            <v>2 S 01 101 33</v>
          </cell>
          <cell r="B215" t="str">
            <v>Esc. carga transp. mat 2a cat DMT 3000 a 5000m c/e</v>
          </cell>
          <cell r="E215" t="str">
            <v>m3</v>
          </cell>
          <cell r="F215">
            <v>10.84</v>
          </cell>
        </row>
        <row r="216">
          <cell r="A216" t="str">
            <v>2 S 01 102 01</v>
          </cell>
          <cell r="B216" t="str">
            <v>Esc. carga transp. mat 3a cat DMT até 50m</v>
          </cell>
          <cell r="E216" t="str">
            <v>m3</v>
          </cell>
          <cell r="F216">
            <v>17.61</v>
          </cell>
        </row>
        <row r="217">
          <cell r="A217" t="str">
            <v>2 S 01 102 02</v>
          </cell>
          <cell r="B217" t="str">
            <v>Esc. carga transp. mat 3a cat DMT 50 a 200m</v>
          </cell>
          <cell r="E217" t="str">
            <v>m3</v>
          </cell>
          <cell r="F217">
            <v>20.02</v>
          </cell>
        </row>
        <row r="218">
          <cell r="A218" t="str">
            <v>2 S 01 102 03</v>
          </cell>
          <cell r="B218" t="str">
            <v>Esc. carga transp. mat 3a cat DMT 200 a 400m</v>
          </cell>
          <cell r="E218" t="str">
            <v>m3</v>
          </cell>
          <cell r="F218">
            <v>20.54</v>
          </cell>
        </row>
        <row r="219">
          <cell r="A219" t="str">
            <v>2 S 01 102 04</v>
          </cell>
          <cell r="B219" t="str">
            <v>Esc. carga transp. mat 3a cat DMT 400 a 600m</v>
          </cell>
          <cell r="E219" t="str">
            <v>m3</v>
          </cell>
          <cell r="F219">
            <v>21.27</v>
          </cell>
        </row>
        <row r="220">
          <cell r="A220" t="str">
            <v>2 S 01 102 05</v>
          </cell>
          <cell r="B220" t="str">
            <v>Esc. carga transp. mat 3a cat DMT 600 a 800m</v>
          </cell>
          <cell r="E220" t="str">
            <v>m3</v>
          </cell>
          <cell r="F220">
            <v>21.79</v>
          </cell>
        </row>
        <row r="221">
          <cell r="A221" t="str">
            <v>2 S 01 102 06</v>
          </cell>
          <cell r="B221" t="str">
            <v>Esc. carga transp. mat 3a cat DMT 800 a 1000m</v>
          </cell>
          <cell r="E221" t="str">
            <v>m3</v>
          </cell>
          <cell r="F221">
            <v>22.31</v>
          </cell>
        </row>
        <row r="222">
          <cell r="A222" t="str">
            <v>2 S 01 102 07</v>
          </cell>
          <cell r="B222" t="str">
            <v>Esc. carga transp. mat 3a cat DMT 1000 a 1200m</v>
          </cell>
          <cell r="E222" t="str">
            <v>m3</v>
          </cell>
          <cell r="F222">
            <v>22.54</v>
          </cell>
        </row>
        <row r="223">
          <cell r="A223" t="str">
            <v>2 S 01 300 01</v>
          </cell>
          <cell r="B223" t="str">
            <v>Esc. carga transp. solos moles DMT 0 a 200m</v>
          </cell>
          <cell r="E223" t="str">
            <v>m3</v>
          </cell>
          <cell r="F223">
            <v>10.49</v>
          </cell>
        </row>
        <row r="224">
          <cell r="A224" t="str">
            <v>2 S 01 300 02</v>
          </cell>
          <cell r="B224" t="str">
            <v>Esc. carga transp. solos moles DMT 200 a 400m</v>
          </cell>
          <cell r="E224" t="str">
            <v>m3</v>
          </cell>
          <cell r="F224">
            <v>11.3</v>
          </cell>
        </row>
        <row r="225">
          <cell r="A225" t="str">
            <v>2 S 01 300 03</v>
          </cell>
          <cell r="B225" t="str">
            <v>Esc. carga transp. solos moles DMT 400 a 600m</v>
          </cell>
          <cell r="E225" t="str">
            <v>m3</v>
          </cell>
          <cell r="F225">
            <v>11.64</v>
          </cell>
        </row>
        <row r="226">
          <cell r="A226" t="str">
            <v>2 S 01 300 04</v>
          </cell>
          <cell r="B226" t="str">
            <v>Esc. carga transp. solos moles DMT 600 a 800m</v>
          </cell>
          <cell r="E226" t="str">
            <v>m3</v>
          </cell>
          <cell r="F226">
            <v>12.04</v>
          </cell>
        </row>
        <row r="227">
          <cell r="A227" t="str">
            <v>2 S 01 300 05</v>
          </cell>
          <cell r="B227" t="str">
            <v>Esc. carga transp. solos moles DMT 800 a 1000m</v>
          </cell>
          <cell r="E227" t="str">
            <v>m3</v>
          </cell>
          <cell r="F227">
            <v>12.8</v>
          </cell>
        </row>
        <row r="228">
          <cell r="A228" t="str">
            <v>2 S 01 510 00</v>
          </cell>
          <cell r="B228" t="str">
            <v>Compactação de aterros a 95% proctor normal</v>
          </cell>
          <cell r="E228" t="str">
            <v>m3</v>
          </cell>
          <cell r="F228">
            <v>1.56</v>
          </cell>
        </row>
        <row r="229">
          <cell r="A229" t="str">
            <v>2 S 01 511 00</v>
          </cell>
          <cell r="B229" t="str">
            <v>Compactação de aterros a 100% proctor normal</v>
          </cell>
          <cell r="E229" t="str">
            <v>m3</v>
          </cell>
          <cell r="F229">
            <v>1.81</v>
          </cell>
        </row>
        <row r="230">
          <cell r="A230" t="str">
            <v>2 S 01 512 01</v>
          </cell>
          <cell r="B230" t="str">
            <v>Construção de corpo de aterro em rocha</v>
          </cell>
          <cell r="E230" t="str">
            <v>m3</v>
          </cell>
          <cell r="F230">
            <v>5.1100000000000003</v>
          </cell>
        </row>
        <row r="231">
          <cell r="A231" t="str">
            <v>2 S 01 512 02</v>
          </cell>
          <cell r="B231" t="str">
            <v>Compactação de camada final de aterro de rocha</v>
          </cell>
          <cell r="E231" t="str">
            <v>m3</v>
          </cell>
          <cell r="F231">
            <v>13.4</v>
          </cell>
        </row>
        <row r="232">
          <cell r="A232" t="str">
            <v>2 S 01 513 01</v>
          </cell>
          <cell r="B232" t="str">
            <v>Compactação de material de "bota-fora"</v>
          </cell>
          <cell r="E232" t="str">
            <v>m3</v>
          </cell>
          <cell r="F232">
            <v>1.22</v>
          </cell>
        </row>
        <row r="233">
          <cell r="A233" t="str">
            <v>2 S 02 100 00</v>
          </cell>
          <cell r="B233" t="str">
            <v>Reforço do subleito</v>
          </cell>
          <cell r="E233" t="str">
            <v>m3</v>
          </cell>
          <cell r="F233">
            <v>8.2899999999999991</v>
          </cell>
        </row>
        <row r="234">
          <cell r="A234" t="str">
            <v>2 S 02 110 00</v>
          </cell>
          <cell r="B234" t="str">
            <v>Regularização do subleito</v>
          </cell>
          <cell r="E234" t="str">
            <v>m2</v>
          </cell>
          <cell r="F234">
            <v>0.48</v>
          </cell>
        </row>
        <row r="235">
          <cell r="A235" t="str">
            <v>2 S 02 110 01</v>
          </cell>
          <cell r="B235" t="str">
            <v>Regul. subleito c/ fres. corte contr.autom. greide</v>
          </cell>
          <cell r="E235" t="str">
            <v>m2</v>
          </cell>
          <cell r="F235">
            <v>0.75</v>
          </cell>
        </row>
        <row r="236">
          <cell r="A236" t="str">
            <v>2 S 02 200 00</v>
          </cell>
          <cell r="B236" t="str">
            <v>Sub-base solo estabilizado granul. s/ mistura</v>
          </cell>
          <cell r="E236" t="str">
            <v>m3</v>
          </cell>
          <cell r="F236">
            <v>8.2899999999999991</v>
          </cell>
        </row>
        <row r="237">
          <cell r="A237" t="str">
            <v>2 S 02 200 01</v>
          </cell>
          <cell r="B237" t="str">
            <v>Base solo estabilizado granul. s/ mistura</v>
          </cell>
          <cell r="E237" t="str">
            <v>m3</v>
          </cell>
          <cell r="F237">
            <v>8.2899999999999991</v>
          </cell>
        </row>
        <row r="238">
          <cell r="A238" t="str">
            <v>2 S 02 210 00</v>
          </cell>
          <cell r="B238" t="str">
            <v>Sub-base estab. granul. c/ mistura solo na pista</v>
          </cell>
          <cell r="E238" t="str">
            <v>m3</v>
          </cell>
          <cell r="F238">
            <v>8.93</v>
          </cell>
        </row>
        <row r="239">
          <cell r="A239" t="str">
            <v>2 S 02 210 01</v>
          </cell>
          <cell r="B239" t="str">
            <v>Sub-base estab. granul. c/ mist. solo-areia pista</v>
          </cell>
          <cell r="E239" t="str">
            <v>m3</v>
          </cell>
          <cell r="F239">
            <v>10.02</v>
          </cell>
        </row>
        <row r="240">
          <cell r="A240" t="str">
            <v>2 S 02 210 02</v>
          </cell>
          <cell r="B240" t="str">
            <v>Base estab.granul.c/ mist.solo - areia na pista</v>
          </cell>
          <cell r="E240" t="str">
            <v>m3</v>
          </cell>
          <cell r="F240">
            <v>10.02</v>
          </cell>
        </row>
        <row r="241">
          <cell r="A241" t="str">
            <v>2 S 02 220 00</v>
          </cell>
          <cell r="B241" t="str">
            <v>Base estab.granul.c/ mistura solo - brita</v>
          </cell>
          <cell r="E241" t="str">
            <v>m3</v>
          </cell>
          <cell r="F241">
            <v>27.11</v>
          </cell>
        </row>
        <row r="242">
          <cell r="A242" t="str">
            <v>2 S 02 230 00</v>
          </cell>
          <cell r="B242" t="str">
            <v>Base de brita graduada</v>
          </cell>
          <cell r="E242" t="str">
            <v>m3</v>
          </cell>
          <cell r="F242">
            <v>42.92</v>
          </cell>
        </row>
        <row r="243">
          <cell r="A243" t="str">
            <v>2 S 02 230 01</v>
          </cell>
          <cell r="B243" t="str">
            <v>Base brita grad. c/ dist. agreg. contr. de greide</v>
          </cell>
          <cell r="E243" t="str">
            <v>m3</v>
          </cell>
          <cell r="F243">
            <v>43.93</v>
          </cell>
        </row>
        <row r="244">
          <cell r="A244" t="str">
            <v>2 S 02 231 00</v>
          </cell>
          <cell r="B244" t="str">
            <v>Base de macadame hidráulico</v>
          </cell>
          <cell r="E244" t="str">
            <v>m3</v>
          </cell>
          <cell r="F244">
            <v>37.630000000000003</v>
          </cell>
        </row>
        <row r="245">
          <cell r="A245" t="str">
            <v>2 S 02 241 01</v>
          </cell>
          <cell r="B245" t="str">
            <v>Base de solo cimento c/ mistura em usina</v>
          </cell>
          <cell r="E245" t="str">
            <v>m3</v>
          </cell>
          <cell r="F245">
            <v>109.32</v>
          </cell>
        </row>
        <row r="246">
          <cell r="A246" t="str">
            <v>2 S 02 243 01</v>
          </cell>
          <cell r="B246" t="str">
            <v>Sub-base de solo melhor. c/ cimento mist. em usina</v>
          </cell>
          <cell r="E246" t="str">
            <v>m3</v>
          </cell>
          <cell r="F246">
            <v>62.57</v>
          </cell>
        </row>
        <row r="247">
          <cell r="A247" t="str">
            <v>2 S 02 300 00</v>
          </cell>
          <cell r="B247" t="str">
            <v>Imprimação</v>
          </cell>
          <cell r="E247" t="str">
            <v>m2</v>
          </cell>
          <cell r="F247">
            <v>0.14000000000000001</v>
          </cell>
        </row>
        <row r="248">
          <cell r="A248" t="str">
            <v>2 S 02 400 00</v>
          </cell>
          <cell r="B248" t="str">
            <v>Pintura de ligação</v>
          </cell>
          <cell r="E248" t="str">
            <v>m2</v>
          </cell>
          <cell r="F248">
            <v>0.1</v>
          </cell>
        </row>
        <row r="249">
          <cell r="A249" t="str">
            <v>2 S 02 500 00</v>
          </cell>
          <cell r="B249" t="str">
            <v>Tratamento superficial simples c/ cap</v>
          </cell>
          <cell r="E249" t="str">
            <v>m2</v>
          </cell>
          <cell r="F249">
            <v>0.49</v>
          </cell>
        </row>
        <row r="250">
          <cell r="A250" t="str">
            <v>2 S 02 500 01</v>
          </cell>
          <cell r="B250" t="str">
            <v>Tratamento superficial simples c/ emulsão</v>
          </cell>
          <cell r="E250" t="str">
            <v>m2</v>
          </cell>
          <cell r="F250">
            <v>0.46</v>
          </cell>
        </row>
        <row r="251">
          <cell r="A251" t="str">
            <v>2 S 02 500 02</v>
          </cell>
          <cell r="B251" t="str">
            <v>Tratamento superficial simples c/ banho diluído</v>
          </cell>
          <cell r="E251" t="str">
            <v>m2</v>
          </cell>
          <cell r="F251">
            <v>0.53</v>
          </cell>
        </row>
        <row r="252">
          <cell r="A252" t="str">
            <v>2 S 02 501 00</v>
          </cell>
          <cell r="B252" t="str">
            <v>Tratamento superficial duplo c/ cap</v>
          </cell>
          <cell r="E252" t="str">
            <v>m2</v>
          </cell>
          <cell r="F252">
            <v>1.45</v>
          </cell>
        </row>
        <row r="253">
          <cell r="A253" t="str">
            <v>2 S 02 501 01</v>
          </cell>
          <cell r="B253" t="str">
            <v>Tratamento superficial duplo c/ emulsão</v>
          </cell>
          <cell r="E253" t="str">
            <v>m2</v>
          </cell>
          <cell r="F253">
            <v>1.44</v>
          </cell>
        </row>
        <row r="254">
          <cell r="A254" t="str">
            <v>2 S 02 501 02</v>
          </cell>
          <cell r="B254" t="str">
            <v>Tratamento superficial duplo c/ banho diluído</v>
          </cell>
          <cell r="E254" t="str">
            <v>m2</v>
          </cell>
          <cell r="F254">
            <v>1.6</v>
          </cell>
        </row>
        <row r="255">
          <cell r="A255" t="str">
            <v>2 S 02 502 00</v>
          </cell>
          <cell r="B255" t="str">
            <v>Tratamento superficial triplo c/ cap</v>
          </cell>
          <cell r="E255" t="str">
            <v>m2</v>
          </cell>
          <cell r="F255">
            <v>2.08</v>
          </cell>
        </row>
        <row r="256">
          <cell r="A256" t="str">
            <v>2 S 02 502 01</v>
          </cell>
          <cell r="B256" t="str">
            <v>Tratamento superficial triplo c/ emulsão</v>
          </cell>
          <cell r="E256" t="str">
            <v>m2</v>
          </cell>
          <cell r="F256">
            <v>2.1</v>
          </cell>
        </row>
        <row r="257">
          <cell r="A257" t="str">
            <v>2 S 02 502 02</v>
          </cell>
          <cell r="B257" t="str">
            <v>Tratamento superficial triplo c/ banho diluído</v>
          </cell>
          <cell r="E257" t="str">
            <v>m2</v>
          </cell>
          <cell r="F257">
            <v>2.29</v>
          </cell>
        </row>
        <row r="258">
          <cell r="A258" t="str">
            <v>2 S 02 530 00</v>
          </cell>
          <cell r="B258" t="str">
            <v>Pré-misturado a frio</v>
          </cell>
          <cell r="E258" t="str">
            <v>m3</v>
          </cell>
          <cell r="F258">
            <v>59.33</v>
          </cell>
        </row>
        <row r="259">
          <cell r="A259" t="str">
            <v>2 S 02 531 00</v>
          </cell>
          <cell r="B259" t="str">
            <v>Macadame betuminoso por penetração</v>
          </cell>
          <cell r="E259" t="str">
            <v>m3</v>
          </cell>
          <cell r="F259">
            <v>51.03</v>
          </cell>
        </row>
        <row r="260">
          <cell r="A260" t="str">
            <v>2 S 02 532 00</v>
          </cell>
          <cell r="B260" t="str">
            <v>Areia-asfalto a quente</v>
          </cell>
          <cell r="E260" t="str">
            <v>t</v>
          </cell>
          <cell r="F260">
            <v>38.67</v>
          </cell>
        </row>
        <row r="261">
          <cell r="A261" t="str">
            <v>2 S 02 540 01</v>
          </cell>
          <cell r="B261" t="str">
            <v>Conc. betuminoso usinado a quente - capa rolamento</v>
          </cell>
          <cell r="E261" t="str">
            <v>t</v>
          </cell>
          <cell r="F261">
            <v>34.15</v>
          </cell>
        </row>
        <row r="262">
          <cell r="A262" t="str">
            <v>2 S 02 540 02</v>
          </cell>
          <cell r="B262" t="str">
            <v>Concreto betuminoso usinado a quente - "binder"</v>
          </cell>
          <cell r="E262" t="str">
            <v>t</v>
          </cell>
          <cell r="F262">
            <v>33.619999999999997</v>
          </cell>
        </row>
        <row r="263">
          <cell r="A263" t="str">
            <v>2 S 02 603 00</v>
          </cell>
          <cell r="B263" t="str">
            <v>Sub-base de concreto rolado</v>
          </cell>
          <cell r="E263" t="str">
            <v>m3</v>
          </cell>
          <cell r="F263">
            <v>108.71</v>
          </cell>
        </row>
        <row r="264">
          <cell r="A264" t="str">
            <v>2 S 02 604 00</v>
          </cell>
          <cell r="B264" t="str">
            <v>Sub-base de concreto de cimento portland</v>
          </cell>
          <cell r="E264" t="str">
            <v>m3</v>
          </cell>
          <cell r="F264">
            <v>136.71</v>
          </cell>
        </row>
        <row r="265">
          <cell r="A265" t="str">
            <v>2 S 02 606 00</v>
          </cell>
          <cell r="B265" t="str">
            <v>Concreto de cimento portland com fôrma deslizante</v>
          </cell>
          <cell r="E265" t="str">
            <v>m3</v>
          </cell>
          <cell r="F265">
            <v>283.45999999999998</v>
          </cell>
        </row>
        <row r="266">
          <cell r="A266" t="str">
            <v>2 S 02 607 00</v>
          </cell>
          <cell r="B266" t="str">
            <v>Concreto cimento portland c/ equip. pequeno porte</v>
          </cell>
          <cell r="E266" t="str">
            <v>m3</v>
          </cell>
          <cell r="F266">
            <v>309.39999999999998</v>
          </cell>
        </row>
        <row r="267">
          <cell r="A267" t="str">
            <v>2 S 02 700 01</v>
          </cell>
          <cell r="B267" t="str">
            <v>Execução pavim. c/ peças pré-moldadas concr.</v>
          </cell>
          <cell r="E267" t="str">
            <v>m2</v>
          </cell>
          <cell r="F267">
            <v>53.64</v>
          </cell>
        </row>
        <row r="268">
          <cell r="A268" t="str">
            <v>2 S 02 702 00</v>
          </cell>
          <cell r="B268" t="str">
            <v>Limpeza e enchimento de junta de pavimento de conc</v>
          </cell>
          <cell r="E268" t="str">
            <v>m</v>
          </cell>
          <cell r="F268">
            <v>2.64</v>
          </cell>
        </row>
        <row r="269">
          <cell r="A269" t="str">
            <v>2 S 03 000 02</v>
          </cell>
          <cell r="B269" t="str">
            <v>Escavação manual de cavas em material 1a cat</v>
          </cell>
          <cell r="E269" t="str">
            <v>m3</v>
          </cell>
          <cell r="F269">
            <v>26.31</v>
          </cell>
        </row>
        <row r="270">
          <cell r="A270" t="str">
            <v>2 S 03 000 03</v>
          </cell>
          <cell r="B270" t="str">
            <v>Escavação manual de cavas em material 2a cat</v>
          </cell>
          <cell r="E270" t="str">
            <v>m3</v>
          </cell>
          <cell r="F270">
            <v>35.08</v>
          </cell>
        </row>
        <row r="271">
          <cell r="A271" t="str">
            <v>2 S 03 010 01</v>
          </cell>
          <cell r="B271" t="str">
            <v>Escavação em cavas de fundação com esgotamento</v>
          </cell>
          <cell r="E271" t="str">
            <v>m3</v>
          </cell>
          <cell r="F271">
            <v>29.91</v>
          </cell>
        </row>
        <row r="272">
          <cell r="A272" t="str">
            <v>2 S 03 119 01</v>
          </cell>
          <cell r="B272" t="str">
            <v>Escoramento com madeira de OAE</v>
          </cell>
          <cell r="E272" t="str">
            <v>m3</v>
          </cell>
          <cell r="F272">
            <v>21</v>
          </cell>
        </row>
        <row r="273">
          <cell r="A273" t="str">
            <v>2 S 03 300 01</v>
          </cell>
          <cell r="B273" t="str">
            <v>Confecção e lançamento concr. magro em betoneira</v>
          </cell>
          <cell r="E273" t="str">
            <v>m3</v>
          </cell>
          <cell r="F273">
            <v>180.91</v>
          </cell>
        </row>
        <row r="274">
          <cell r="A274" t="str">
            <v>2 S 03 321 00</v>
          </cell>
          <cell r="B274" t="str">
            <v>Conc.estr.fck=8 MPa-contr.raz.uso ger.conf. e lanç</v>
          </cell>
          <cell r="E274" t="str">
            <v>m3</v>
          </cell>
          <cell r="F274">
            <v>215.84</v>
          </cell>
        </row>
        <row r="275">
          <cell r="A275" t="str">
            <v>2 S 03 322 00</v>
          </cell>
          <cell r="B275" t="str">
            <v>Conc.estr.fck=10 MPa-contr.raz.uso ger.conf.e lanç</v>
          </cell>
          <cell r="E275" t="str">
            <v>m3</v>
          </cell>
          <cell r="F275">
            <v>227.71</v>
          </cell>
        </row>
        <row r="276">
          <cell r="A276" t="str">
            <v>2 S 03 323 00</v>
          </cell>
          <cell r="B276" t="str">
            <v>Conc.estr.fck=12 MPa-contr.raz.uso ger.conf.e lanç</v>
          </cell>
          <cell r="E276" t="str">
            <v>m3</v>
          </cell>
          <cell r="F276">
            <v>240.46</v>
          </cell>
        </row>
        <row r="277">
          <cell r="A277" t="str">
            <v>2 S 03 324 00</v>
          </cell>
          <cell r="B277" t="str">
            <v>Conc.estr.fck=15 MPa-contr.raz.uso ger.conf.e lanç</v>
          </cell>
          <cell r="E277" t="str">
            <v>m3</v>
          </cell>
          <cell r="F277">
            <v>253.88</v>
          </cell>
        </row>
        <row r="278">
          <cell r="A278" t="str">
            <v>2 S 03 324 01</v>
          </cell>
          <cell r="B278" t="str">
            <v>Conc.estr.fck=15 MPa-contr.raz.c/adit.conf. e lanç</v>
          </cell>
          <cell r="E278" t="str">
            <v>m3</v>
          </cell>
          <cell r="F278">
            <v>234.5</v>
          </cell>
        </row>
        <row r="279">
          <cell r="A279" t="str">
            <v>2 S 03 325 00</v>
          </cell>
          <cell r="B279" t="str">
            <v>Conc.estr.fck=18 MPa-contr.raz.uso ger.conf.e lanç</v>
          </cell>
          <cell r="E279" t="str">
            <v>m3</v>
          </cell>
          <cell r="F279">
            <v>267.14</v>
          </cell>
        </row>
        <row r="280">
          <cell r="A280" t="str">
            <v>2 S 03 325 01</v>
          </cell>
          <cell r="B280" t="str">
            <v>Conc.estr.fck=18 MPa-contr.raz.c/adit.conf. e lanç</v>
          </cell>
          <cell r="E280" t="str">
            <v>m3</v>
          </cell>
          <cell r="F280">
            <v>246.77</v>
          </cell>
        </row>
        <row r="281">
          <cell r="A281" t="str">
            <v>2 S 03 326 00</v>
          </cell>
          <cell r="B281" t="str">
            <v>Conc.estr.fck=20 MPa-contr.raz.uso ger.conf.e lanç</v>
          </cell>
          <cell r="E281" t="str">
            <v>m3</v>
          </cell>
          <cell r="F281">
            <v>277.97000000000003</v>
          </cell>
        </row>
        <row r="282">
          <cell r="A282" t="str">
            <v>2 S 03 326 01</v>
          </cell>
          <cell r="B282" t="str">
            <v>Conc.estr.fck=20 MPa-contr.raz.c/adit.conf. e lanç</v>
          </cell>
          <cell r="E282" t="str">
            <v>m3</v>
          </cell>
          <cell r="F282">
            <v>257.87</v>
          </cell>
        </row>
        <row r="283">
          <cell r="A283" t="str">
            <v>2 S 03 327 00</v>
          </cell>
          <cell r="B283" t="str">
            <v>Conc.estr.fck=22 MPa-contr.raz.uso ger.conf.e lanç</v>
          </cell>
          <cell r="E283" t="str">
            <v>m3</v>
          </cell>
          <cell r="F283">
            <v>290.72000000000003</v>
          </cell>
        </row>
        <row r="284">
          <cell r="A284" t="str">
            <v>2 S 03 328 00</v>
          </cell>
          <cell r="B284" t="str">
            <v>Conc.estr.fck=24 MPa-contr.raz.uso ger.conf.e lanç</v>
          </cell>
          <cell r="E284" t="str">
            <v>m3</v>
          </cell>
          <cell r="F284">
            <v>303.72000000000003</v>
          </cell>
        </row>
        <row r="285">
          <cell r="A285" t="str">
            <v>2 S 03 329 00</v>
          </cell>
          <cell r="B285" t="str">
            <v>Conc.estr.fck=25 MPa-contr.raz.c/adit.conf. e lanç</v>
          </cell>
          <cell r="E285" t="str">
            <v>m3</v>
          </cell>
          <cell r="F285">
            <v>282.39999999999998</v>
          </cell>
        </row>
        <row r="286">
          <cell r="A286" t="str">
            <v>2 S 03 329 01</v>
          </cell>
          <cell r="B286" t="str">
            <v>Conc.estr.fck=26 MPa-contr.raz.uso ger.conf.e lanç</v>
          </cell>
          <cell r="E286" t="str">
            <v>m3</v>
          </cell>
          <cell r="F286">
            <v>315.58</v>
          </cell>
        </row>
        <row r="287">
          <cell r="A287" t="str">
            <v>2 S 03 329 02</v>
          </cell>
          <cell r="B287" t="str">
            <v>Conc.estr.fck=30 MPa-contr.raz.uso ger.conf.e lanç</v>
          </cell>
          <cell r="E287" t="str">
            <v>m3</v>
          </cell>
          <cell r="F287">
            <v>327.2</v>
          </cell>
        </row>
        <row r="288">
          <cell r="A288" t="str">
            <v>2 S 03 329 03</v>
          </cell>
          <cell r="B288" t="str">
            <v>Conc.estr.fck=30 MPa-contr.raz.uso ger.conf.e lanç</v>
          </cell>
          <cell r="E288" t="str">
            <v>m3</v>
          </cell>
          <cell r="F288">
            <v>304.86</v>
          </cell>
        </row>
        <row r="289">
          <cell r="A289" t="str">
            <v>2 S 03 329 04</v>
          </cell>
          <cell r="B289" t="str">
            <v>Conc.estr.fck=35 MPa-contr.raz.c/adit.conf. e lanç</v>
          </cell>
          <cell r="E289" t="str">
            <v>m3</v>
          </cell>
          <cell r="F289">
            <v>327.78</v>
          </cell>
        </row>
        <row r="290">
          <cell r="A290" t="str">
            <v>2 S 03 370 00</v>
          </cell>
          <cell r="B290" t="str">
            <v>Forma comum de madeira</v>
          </cell>
          <cell r="E290" t="str">
            <v>m2</v>
          </cell>
          <cell r="F290">
            <v>30.53</v>
          </cell>
        </row>
        <row r="291">
          <cell r="A291" t="str">
            <v>2 S 03 371 01</v>
          </cell>
          <cell r="B291" t="str">
            <v>Forma de placa compensada resinada</v>
          </cell>
          <cell r="E291" t="str">
            <v>m2</v>
          </cell>
          <cell r="F291">
            <v>24.24</v>
          </cell>
        </row>
        <row r="292">
          <cell r="A292" t="str">
            <v>2 S 03 371 02</v>
          </cell>
          <cell r="B292" t="str">
            <v>Forma de placa compensada plastificada</v>
          </cell>
          <cell r="E292" t="str">
            <v>m2</v>
          </cell>
          <cell r="F292">
            <v>26.83</v>
          </cell>
        </row>
        <row r="293">
          <cell r="A293" t="str">
            <v>2 S 03 372 01</v>
          </cell>
          <cell r="B293" t="str">
            <v>Formas para tubulão</v>
          </cell>
          <cell r="E293" t="str">
            <v>m2</v>
          </cell>
          <cell r="F293">
            <v>15.4</v>
          </cell>
        </row>
        <row r="294">
          <cell r="A294" t="str">
            <v>2 S 03 401 01</v>
          </cell>
          <cell r="B294" t="str">
            <v>Estaca tipo Franki D=350 mm</v>
          </cell>
          <cell r="E294" t="str">
            <v>m</v>
          </cell>
          <cell r="F294">
            <v>125.92</v>
          </cell>
        </row>
        <row r="295">
          <cell r="A295" t="str">
            <v>2 S 03 401 02</v>
          </cell>
          <cell r="B295" t="str">
            <v>Estaca tipo Franki D=400 mm</v>
          </cell>
          <cell r="E295" t="str">
            <v>m</v>
          </cell>
          <cell r="F295">
            <v>138.46</v>
          </cell>
        </row>
        <row r="296">
          <cell r="A296" t="str">
            <v>2 S 03 401 03</v>
          </cell>
          <cell r="B296" t="str">
            <v>Estaca tipo Franki D=520 mm</v>
          </cell>
          <cell r="E296" t="str">
            <v>m</v>
          </cell>
          <cell r="F296">
            <v>190.99</v>
          </cell>
        </row>
        <row r="297">
          <cell r="A297" t="str">
            <v>2 S 03 401 04</v>
          </cell>
          <cell r="B297" t="str">
            <v>Estaca tipo Franki D=600 mm</v>
          </cell>
          <cell r="E297" t="str">
            <v>m</v>
          </cell>
          <cell r="F297">
            <v>238.61</v>
          </cell>
        </row>
        <row r="298">
          <cell r="A298" t="str">
            <v>2 S 03 402 01</v>
          </cell>
          <cell r="B298" t="str">
            <v>Cravação estacas pré-mold. de concreto 30 x 30 cm</v>
          </cell>
          <cell r="E298" t="str">
            <v>m</v>
          </cell>
          <cell r="F298">
            <v>127.15</v>
          </cell>
        </row>
        <row r="299">
          <cell r="A299" t="str">
            <v>2 S 03 404 01</v>
          </cell>
          <cell r="B299" t="str">
            <v>Forn. e crav. estacas perfil met. I de 10" simples</v>
          </cell>
          <cell r="E299" t="str">
            <v>m</v>
          </cell>
          <cell r="F299">
            <v>260.58999999999997</v>
          </cell>
        </row>
        <row r="300">
          <cell r="A300" t="str">
            <v>2 S 03 404 04</v>
          </cell>
          <cell r="B300" t="str">
            <v>Forn. e crav. estacas perfil met. I de 10" duplo</v>
          </cell>
          <cell r="E300" t="str">
            <v>m</v>
          </cell>
          <cell r="F300">
            <v>403.83</v>
          </cell>
        </row>
        <row r="301">
          <cell r="A301" t="str">
            <v>2 S 03 404 11</v>
          </cell>
          <cell r="B301" t="str">
            <v>Cravação estacas met. trilhos soldados - estrela</v>
          </cell>
          <cell r="E301" t="str">
            <v>m</v>
          </cell>
          <cell r="F301">
            <v>266.54000000000002</v>
          </cell>
        </row>
        <row r="302">
          <cell r="A302" t="str">
            <v>2 S 03 410 01</v>
          </cell>
          <cell r="B302" t="str">
            <v>Tubulão a céu aberto diâmetro externo = 1,00 m</v>
          </cell>
          <cell r="E302" t="str">
            <v>m</v>
          </cell>
          <cell r="F302">
            <v>773.36</v>
          </cell>
        </row>
        <row r="303">
          <cell r="A303" t="str">
            <v>2 S 03 410 11</v>
          </cell>
          <cell r="B303" t="str">
            <v>Tubulão a céu aberto diâmetro externo = 1,20 m</v>
          </cell>
          <cell r="E303" t="str">
            <v>m</v>
          </cell>
          <cell r="F303">
            <v>1002.96</v>
          </cell>
        </row>
        <row r="304">
          <cell r="A304" t="str">
            <v>2 S 03 410 21</v>
          </cell>
          <cell r="B304" t="str">
            <v>Tubulão a céu aberto diâmetro externo = 1,40 m</v>
          </cell>
          <cell r="E304" t="str">
            <v>m</v>
          </cell>
          <cell r="F304">
            <v>1253.0999999999999</v>
          </cell>
        </row>
        <row r="305">
          <cell r="A305" t="str">
            <v>2 S 03 410 31</v>
          </cell>
          <cell r="B305" t="str">
            <v>Tubulão a céu aberto diâmetro externo = 1,60 m</v>
          </cell>
          <cell r="E305" t="str">
            <v>m</v>
          </cell>
          <cell r="F305">
            <v>1513.82</v>
          </cell>
        </row>
        <row r="306">
          <cell r="A306" t="str">
            <v>2 S 03 410 41</v>
          </cell>
          <cell r="B306" t="str">
            <v>Tubulão a céu aberto diâmetro externo = 1,80 m</v>
          </cell>
          <cell r="E306" t="str">
            <v>m</v>
          </cell>
          <cell r="F306">
            <v>1826.88</v>
          </cell>
        </row>
        <row r="307">
          <cell r="A307" t="str">
            <v>2 S 03 410 51</v>
          </cell>
          <cell r="B307" t="str">
            <v>Tubulão a céu aberto diâmetro externo = 2,00 m</v>
          </cell>
          <cell r="E307" t="str">
            <v>m</v>
          </cell>
          <cell r="F307">
            <v>2174.0300000000002</v>
          </cell>
        </row>
        <row r="308">
          <cell r="A308" t="str">
            <v>2 S 03 410 61</v>
          </cell>
          <cell r="B308" t="str">
            <v>Tubulão a céu aberto diâmetro externo = 2,20 m</v>
          </cell>
          <cell r="E308" t="str">
            <v>m</v>
          </cell>
          <cell r="F308">
            <v>2588.98</v>
          </cell>
        </row>
        <row r="309">
          <cell r="A309" t="str">
            <v>2 S 03 411 11</v>
          </cell>
          <cell r="B309" t="str">
            <v>Tub.ar comp.D=1,2 m prof.até 12 m lâmina d'água LF</v>
          </cell>
          <cell r="E309" t="str">
            <v>m</v>
          </cell>
          <cell r="F309">
            <v>2381.86</v>
          </cell>
        </row>
        <row r="310">
          <cell r="A310" t="str">
            <v>2 S 03 411 12</v>
          </cell>
          <cell r="B310" t="str">
            <v>Tub.ar comp.D=1,2 m prof. 12/18 m lâmina d'água LF</v>
          </cell>
          <cell r="E310" t="str">
            <v>m</v>
          </cell>
          <cell r="F310">
            <v>2648.55</v>
          </cell>
        </row>
        <row r="311">
          <cell r="A311" t="str">
            <v>2 S 03 411 13</v>
          </cell>
          <cell r="B311" t="str">
            <v>Tub.ar comp.D=1,2 m prof. 18/24 m lâmina d'água LF</v>
          </cell>
          <cell r="E311" t="str">
            <v>m</v>
          </cell>
          <cell r="F311">
            <v>2937.19</v>
          </cell>
        </row>
        <row r="312">
          <cell r="A312" t="str">
            <v>2 S 03 411 14</v>
          </cell>
          <cell r="B312" t="str">
            <v>Tub.ar comp.D=1,2 m prof. 24/27 m lâmina d'água LF</v>
          </cell>
          <cell r="E312" t="str">
            <v>m</v>
          </cell>
          <cell r="F312">
            <v>3358.9</v>
          </cell>
        </row>
        <row r="313">
          <cell r="A313" t="str">
            <v>2 S 03 411 15</v>
          </cell>
          <cell r="B313" t="str">
            <v>Tub.ar.comp.D=1,2 m prof. 27/31 m lâmina d'água LF</v>
          </cell>
          <cell r="E313" t="str">
            <v>m</v>
          </cell>
          <cell r="F313">
            <v>3944.44</v>
          </cell>
        </row>
        <row r="314">
          <cell r="A314" t="str">
            <v>2 S 03 411 21</v>
          </cell>
          <cell r="B314" t="str">
            <v>Tub.ar.comp.D=1,4 m prof.até 12 m lâmina d'água LF</v>
          </cell>
          <cell r="E314" t="str">
            <v>m</v>
          </cell>
          <cell r="F314">
            <v>3082.9</v>
          </cell>
        </row>
        <row r="315">
          <cell r="A315" t="str">
            <v>2 S 03 411 22</v>
          </cell>
          <cell r="B315" t="str">
            <v>Tub.ar comp.D=1,4 m prof. 12/18 m lâmina d'água LF</v>
          </cell>
          <cell r="E315" t="str">
            <v>m</v>
          </cell>
          <cell r="F315">
            <v>3441.26</v>
          </cell>
        </row>
        <row r="316">
          <cell r="A316" t="str">
            <v>2 S 03 411 23</v>
          </cell>
          <cell r="B316" t="str">
            <v>Tub.ar comp.D=1,4 m prof. 18/24 m lâmina d'água LF</v>
          </cell>
          <cell r="E316" t="str">
            <v>m</v>
          </cell>
          <cell r="F316">
            <v>3828.28</v>
          </cell>
        </row>
        <row r="317">
          <cell r="A317" t="str">
            <v>2 S 03 411 24</v>
          </cell>
          <cell r="B317" t="str">
            <v>Tub.ar comp.D=1,4 m prof. 24/27 m lâmina d'água LF</v>
          </cell>
          <cell r="E317" t="str">
            <v>m</v>
          </cell>
          <cell r="F317">
            <v>4394.09</v>
          </cell>
        </row>
        <row r="318">
          <cell r="A318" t="str">
            <v>2 S 03 411 25</v>
          </cell>
          <cell r="B318" t="str">
            <v>Tub.ar comp.D=1,4 m prof. 27/31 m lâmina d'água LF</v>
          </cell>
          <cell r="E318" t="str">
            <v>m</v>
          </cell>
          <cell r="F318">
            <v>5346.16</v>
          </cell>
        </row>
        <row r="319">
          <cell r="A319" t="str">
            <v>2 S 03 411 31</v>
          </cell>
          <cell r="B319" t="str">
            <v>Tub.ar comp.D=1,6 m prof.até 12 m lâmina d'água LF</v>
          </cell>
          <cell r="E319" t="str">
            <v>m</v>
          </cell>
          <cell r="F319">
            <v>3921.04</v>
          </cell>
        </row>
        <row r="320">
          <cell r="A320" t="str">
            <v>2 S 03 411 32</v>
          </cell>
          <cell r="B320" t="str">
            <v>Tub.ar comp.D=1,6 m prof. 12/18 m lâmina d'água LF</v>
          </cell>
          <cell r="E320" t="str">
            <v>m</v>
          </cell>
          <cell r="F320">
            <v>4394.1899999999996</v>
          </cell>
        </row>
        <row r="321">
          <cell r="A321" t="str">
            <v>2 S 03 411 33</v>
          </cell>
          <cell r="B321" t="str">
            <v>Tub.ar comp.D=1,6 m prof. 18/24 m lâmina d'água LF</v>
          </cell>
          <cell r="E321" t="str">
            <v>m</v>
          </cell>
          <cell r="F321">
            <v>4905.6000000000004</v>
          </cell>
        </row>
        <row r="322">
          <cell r="A322" t="str">
            <v>2 S 03 411 34</v>
          </cell>
          <cell r="B322" t="str">
            <v>Tub.ar comp.D=1,6 m prof. 24/27 m lâmina d'água LF</v>
          </cell>
          <cell r="E322" t="str">
            <v>m</v>
          </cell>
          <cell r="F322">
            <v>5653.63</v>
          </cell>
        </row>
        <row r="323">
          <cell r="A323" t="str">
            <v>2 S 03 411 35</v>
          </cell>
          <cell r="B323" t="str">
            <v>Tub.ar comp.D=1,6 m prof. 27/31 m lâmina d'água LF</v>
          </cell>
          <cell r="E323" t="str">
            <v>m</v>
          </cell>
          <cell r="F323">
            <v>6911.34</v>
          </cell>
        </row>
        <row r="324">
          <cell r="A324" t="str">
            <v>2 S 03 411 41</v>
          </cell>
          <cell r="B324" t="str">
            <v>Tub.ar comp.D=1,8 m prof.até 12 m lâmina d'água LF</v>
          </cell>
          <cell r="E324" t="str">
            <v>m</v>
          </cell>
          <cell r="F324">
            <v>4925.0200000000004</v>
          </cell>
        </row>
        <row r="325">
          <cell r="A325" t="str">
            <v>2 S 03 411 42</v>
          </cell>
          <cell r="B325" t="str">
            <v>Tub.ar comp.D=1,8 m prof. 12/18 m lâmina d'água LF</v>
          </cell>
          <cell r="E325" t="str">
            <v>m</v>
          </cell>
          <cell r="F325">
            <v>5532.88</v>
          </cell>
        </row>
        <row r="326">
          <cell r="A326" t="str">
            <v>2 S 03 411 43</v>
          </cell>
          <cell r="B326" t="str">
            <v>Tub.ar comp.D=1,8 m prof. 18/24 m lâmina d'água LF</v>
          </cell>
          <cell r="E326" t="str">
            <v>m</v>
          </cell>
          <cell r="F326">
            <v>6193.77</v>
          </cell>
        </row>
        <row r="327">
          <cell r="A327" t="str">
            <v>2 S 03 411 44</v>
          </cell>
          <cell r="B327" t="str">
            <v>Tub.ar comp.D=1,8 m prof. 24/27 m lâmina d'água LF</v>
          </cell>
          <cell r="E327" t="str">
            <v>m</v>
          </cell>
          <cell r="F327">
            <v>7163.5</v>
          </cell>
        </row>
        <row r="328">
          <cell r="A328" t="str">
            <v>2 S 03 411 45</v>
          </cell>
          <cell r="B328" t="str">
            <v>Tub.ar comp.D=1,8 m prof. 27/31 m lâmina d'água LF</v>
          </cell>
          <cell r="E328" t="str">
            <v>m</v>
          </cell>
          <cell r="F328">
            <v>8788.49</v>
          </cell>
        </row>
        <row r="329">
          <cell r="A329" t="str">
            <v>2 S 03 411 51</v>
          </cell>
          <cell r="B329" t="str">
            <v>Tub.ar comp.D=2,0 m até 12 m lâmina d'água LF</v>
          </cell>
          <cell r="E329" t="str">
            <v>m</v>
          </cell>
          <cell r="F329">
            <v>5872.03</v>
          </cell>
        </row>
        <row r="330">
          <cell r="A330" t="str">
            <v>2 S 03 411 52</v>
          </cell>
          <cell r="B330" t="str">
            <v>Tub.ar comp.D=2,0 m prof. 12/18 m lâmina d'água LF</v>
          </cell>
          <cell r="E330" t="str">
            <v>m</v>
          </cell>
          <cell r="F330">
            <v>6605.12</v>
          </cell>
        </row>
        <row r="331">
          <cell r="A331" t="str">
            <v>2 S 03 411 53</v>
          </cell>
          <cell r="B331" t="str">
            <v>Tub.ar comp.D=2,0 m prof.18/24 m lâmina d'água LF</v>
          </cell>
          <cell r="E331" t="str">
            <v>m</v>
          </cell>
          <cell r="F331">
            <v>7430.86</v>
          </cell>
        </row>
        <row r="332">
          <cell r="A332" t="str">
            <v>2 S 03 411 54</v>
          </cell>
          <cell r="B332" t="str">
            <v>Tub.ar comp.D=2,0 m prof.24/27 m lâmina d'água LF</v>
          </cell>
          <cell r="E332" t="str">
            <v>m</v>
          </cell>
          <cell r="F332">
            <v>8557.61</v>
          </cell>
        </row>
        <row r="333">
          <cell r="A333" t="str">
            <v>2 S 03 411 55</v>
          </cell>
          <cell r="B333" t="str">
            <v>Tub.ar comp.D=2,0 m prof.27/31 m lâmina d'água LF</v>
          </cell>
          <cell r="E333" t="str">
            <v>m</v>
          </cell>
          <cell r="F333">
            <v>10507.63</v>
          </cell>
        </row>
        <row r="334">
          <cell r="A334" t="str">
            <v>2 S 03 411 61</v>
          </cell>
          <cell r="B334" t="str">
            <v>Tub.ar comp.D=2,2 m prof.até 12 m lâmina d'água LF</v>
          </cell>
          <cell r="E334" t="str">
            <v>m</v>
          </cell>
          <cell r="F334">
            <v>7211.43</v>
          </cell>
        </row>
        <row r="335">
          <cell r="A335" t="str">
            <v>2 S 03 411 62</v>
          </cell>
          <cell r="B335" t="str">
            <v>Tub.ar comp.D=2,2 m prof.12/18 m lâmina d'água LF</v>
          </cell>
          <cell r="E335" t="str">
            <v>m</v>
          </cell>
          <cell r="F335">
            <v>8127.56</v>
          </cell>
        </row>
        <row r="336">
          <cell r="A336" t="str">
            <v>2 S 03 411 63</v>
          </cell>
          <cell r="B336" t="str">
            <v>Tub.ar comp.D=2,2 m prof.18/24 m lâmina d'água LF</v>
          </cell>
          <cell r="E336" t="str">
            <v>m</v>
          </cell>
          <cell r="F336">
            <v>9120.11</v>
          </cell>
        </row>
        <row r="337">
          <cell r="A337" t="str">
            <v>2 S 03 411 64</v>
          </cell>
          <cell r="B337" t="str">
            <v>Tub.ar comp.D=2,2 m prof.24/27 m lâmina d'água LF</v>
          </cell>
          <cell r="E337" t="str">
            <v>m</v>
          </cell>
          <cell r="F337">
            <v>10568.89</v>
          </cell>
        </row>
        <row r="338">
          <cell r="A338" t="str">
            <v>2 S 03 411 65</v>
          </cell>
          <cell r="B338" t="str">
            <v>Tub.ar comp.D=2,2 m prof.27/31m lâmina d'água LF</v>
          </cell>
          <cell r="E338" t="str">
            <v>m</v>
          </cell>
          <cell r="F338">
            <v>12527.11</v>
          </cell>
        </row>
        <row r="339">
          <cell r="A339" t="str">
            <v>2 S 03 412 01</v>
          </cell>
          <cell r="B339" t="str">
            <v>Esc.p/alarg. base tub.ar comp.prof. até 12 m LF</v>
          </cell>
          <cell r="E339" t="str">
            <v>m3</v>
          </cell>
          <cell r="F339">
            <v>1352.9</v>
          </cell>
        </row>
        <row r="340">
          <cell r="A340" t="str">
            <v>2 S 03 412 02</v>
          </cell>
          <cell r="B340" t="str">
            <v>Esc.p/alarg. base tub.ar comp.prof.12/18 m LF</v>
          </cell>
          <cell r="E340" t="str">
            <v>m3</v>
          </cell>
          <cell r="F340">
            <v>1584.9</v>
          </cell>
        </row>
        <row r="341">
          <cell r="A341" t="str">
            <v>2 S 03 412 03</v>
          </cell>
          <cell r="B341" t="str">
            <v>Esc.p/alarg. base tub.ar comp.prof.18/24 m LF</v>
          </cell>
          <cell r="E341" t="str">
            <v>m3</v>
          </cell>
          <cell r="F341">
            <v>1835.63</v>
          </cell>
        </row>
        <row r="342">
          <cell r="A342" t="str">
            <v>2 S 03 412 04</v>
          </cell>
          <cell r="B342" t="str">
            <v>Esc.p/alarg. base tub.ar comp.prof.24/27 m LF</v>
          </cell>
          <cell r="E342" t="str">
            <v>m3</v>
          </cell>
          <cell r="F342">
            <v>2201.66</v>
          </cell>
        </row>
        <row r="343">
          <cell r="A343" t="str">
            <v>2 S 03 412 05</v>
          </cell>
          <cell r="B343" t="str">
            <v>Esc.p/alarg. base tub.ar comp.prof.27/31m LF</v>
          </cell>
          <cell r="E343" t="str">
            <v>m3</v>
          </cell>
          <cell r="F343">
            <v>2819.05</v>
          </cell>
        </row>
        <row r="344">
          <cell r="A344" t="str">
            <v>2 S 03 412 11</v>
          </cell>
          <cell r="B344" t="str">
            <v>Forn.lanç.conc. base tub.ar comp.até 12m LF</v>
          </cell>
          <cell r="E344" t="str">
            <v>m3</v>
          </cell>
          <cell r="F344">
            <v>296.33</v>
          </cell>
        </row>
        <row r="345">
          <cell r="A345" t="str">
            <v>2 S 03 412 12</v>
          </cell>
          <cell r="B345" t="str">
            <v>Forn.lanc.conc.base tub.ar comp.prof.12/18m LF</v>
          </cell>
          <cell r="E345" t="str">
            <v>m3</v>
          </cell>
          <cell r="F345">
            <v>316.25</v>
          </cell>
        </row>
        <row r="346">
          <cell r="A346" t="str">
            <v>2 S 03 412 13</v>
          </cell>
          <cell r="B346" t="str">
            <v>Forn.lanç.conc.base tub.ar comp.prof.18/24m LF</v>
          </cell>
          <cell r="E346" t="str">
            <v>m3</v>
          </cell>
          <cell r="F346">
            <v>337.81</v>
          </cell>
        </row>
        <row r="347">
          <cell r="A347" t="str">
            <v>2 S 03 412 14</v>
          </cell>
          <cell r="B347" t="str">
            <v>Forn.lanç.conc.base tub.ar comp.prof.24/27m LF</v>
          </cell>
          <cell r="E347" t="str">
            <v>m3</v>
          </cell>
          <cell r="F347">
            <v>368.94</v>
          </cell>
        </row>
        <row r="348">
          <cell r="A348" t="str">
            <v>2 S 03 412 15</v>
          </cell>
          <cell r="B348" t="str">
            <v>Forn.lanç.conc.base tub.ar comp.prof. 27/31m LF</v>
          </cell>
          <cell r="E348" t="str">
            <v>m3</v>
          </cell>
          <cell r="F348">
            <v>420.85</v>
          </cell>
        </row>
        <row r="349">
          <cell r="A349" t="str">
            <v>2 S 03 510 00</v>
          </cell>
          <cell r="B349" t="str">
            <v>Aparelho apoio em neoprene fretado-forn. e aplic.</v>
          </cell>
          <cell r="E349" t="str">
            <v>kg</v>
          </cell>
          <cell r="F349">
            <v>43.54</v>
          </cell>
        </row>
        <row r="350">
          <cell r="A350" t="str">
            <v>2 S 03 700 01</v>
          </cell>
          <cell r="B350" t="str">
            <v>Fabricação guarda-corpo tipo GM, moldado no local</v>
          </cell>
          <cell r="E350" t="str">
            <v>m</v>
          </cell>
          <cell r="F350">
            <v>183.82</v>
          </cell>
        </row>
        <row r="351">
          <cell r="A351" t="str">
            <v>2 S 03 920 01</v>
          </cell>
          <cell r="B351" t="str">
            <v>Abertura concretagem bases tubulões céu aberto</v>
          </cell>
          <cell r="E351" t="str">
            <v>m3</v>
          </cell>
          <cell r="F351">
            <v>573.25</v>
          </cell>
        </row>
        <row r="352">
          <cell r="A352" t="str">
            <v>2 S 03 930 00</v>
          </cell>
          <cell r="B352" t="str">
            <v>Junta de cantoneira</v>
          </cell>
          <cell r="E352" t="str">
            <v>m</v>
          </cell>
          <cell r="F352">
            <v>71.989999999999995</v>
          </cell>
        </row>
        <row r="353">
          <cell r="A353" t="str">
            <v>2 S 03 940 00</v>
          </cell>
          <cell r="B353" t="str">
            <v>Compactação manual</v>
          </cell>
          <cell r="E353" t="str">
            <v>m3</v>
          </cell>
          <cell r="F353">
            <v>9.44</v>
          </cell>
        </row>
        <row r="354">
          <cell r="A354" t="str">
            <v>2 S 03 940 01</v>
          </cell>
          <cell r="B354" t="str">
            <v>Reaterro e compactação</v>
          </cell>
          <cell r="E354" t="str">
            <v>m3</v>
          </cell>
          <cell r="F354">
            <v>16.04</v>
          </cell>
        </row>
        <row r="355">
          <cell r="A355" t="str">
            <v>2 S 03 951 01</v>
          </cell>
          <cell r="B355" t="str">
            <v>Pintura com nata de cimento</v>
          </cell>
          <cell r="E355" t="str">
            <v>m2</v>
          </cell>
          <cell r="F355">
            <v>3.82</v>
          </cell>
        </row>
        <row r="356">
          <cell r="A356" t="str">
            <v>2 S 03 990 01</v>
          </cell>
          <cell r="B356" t="str">
            <v>Confecção e colocação cabo 4 cord de 12,7 mm - MAC</v>
          </cell>
          <cell r="E356" t="str">
            <v>kg</v>
          </cell>
          <cell r="F356">
            <v>10.93</v>
          </cell>
        </row>
        <row r="357">
          <cell r="A357" t="str">
            <v>2 S 03 990 02</v>
          </cell>
          <cell r="B357" t="str">
            <v>Confecção e colocação cabo 6 cord de 12,7 mm - MAC</v>
          </cell>
          <cell r="E357" t="str">
            <v>kg</v>
          </cell>
          <cell r="F357">
            <v>10.61</v>
          </cell>
        </row>
        <row r="358">
          <cell r="A358" t="str">
            <v>2 S 03 990 03</v>
          </cell>
          <cell r="B358" t="str">
            <v>Confecção e colocação cabo 7 cord de 12,7 mm - MAC</v>
          </cell>
          <cell r="E358" t="str">
            <v>kg</v>
          </cell>
          <cell r="F358">
            <v>9.56</v>
          </cell>
        </row>
        <row r="359">
          <cell r="A359" t="str">
            <v>2 S 03 990 04</v>
          </cell>
          <cell r="B359" t="str">
            <v>Confecção e colocação cabo 12 cord de 12,7 mm -MAC</v>
          </cell>
          <cell r="E359" t="str">
            <v>kg</v>
          </cell>
          <cell r="F359">
            <v>8.6999999999999993</v>
          </cell>
        </row>
        <row r="360">
          <cell r="A360" t="str">
            <v>2 S 03 990 05</v>
          </cell>
          <cell r="B360" t="str">
            <v>Confecção e colocação cabo 4 cord. D=12,7mm FREYSS</v>
          </cell>
          <cell r="E360" t="str">
            <v>kg</v>
          </cell>
          <cell r="F360">
            <v>11.39</v>
          </cell>
        </row>
        <row r="361">
          <cell r="A361" t="str">
            <v>2 S 03 990 06</v>
          </cell>
          <cell r="B361" t="str">
            <v>Confecção e colocação cabo 6 cord. D=12,7mm FREYSS</v>
          </cell>
          <cell r="E361" t="str">
            <v>kg</v>
          </cell>
          <cell r="F361">
            <v>10.1</v>
          </cell>
        </row>
        <row r="362">
          <cell r="A362" t="str">
            <v>2 S 03 990 07</v>
          </cell>
          <cell r="B362" t="str">
            <v>Confecção e colocação cabo 7 cord. D=12,7mm FREYSS</v>
          </cell>
          <cell r="E362" t="str">
            <v>kg</v>
          </cell>
          <cell r="F362">
            <v>9.44</v>
          </cell>
        </row>
        <row r="363">
          <cell r="A363" t="str">
            <v>2 S 03 990 08</v>
          </cell>
          <cell r="B363" t="str">
            <v>Confecção e colocação cabo 12cord. D=12,7mm FREYSS</v>
          </cell>
          <cell r="E363" t="str">
            <v>kg</v>
          </cell>
          <cell r="F363">
            <v>8.41</v>
          </cell>
        </row>
        <row r="364">
          <cell r="A364" t="str">
            <v>2 S 03 991 01</v>
          </cell>
          <cell r="B364" t="str">
            <v>Dreno de PVC D=75 mm</v>
          </cell>
          <cell r="E364" t="str">
            <v>und</v>
          </cell>
          <cell r="F364">
            <v>7.79</v>
          </cell>
        </row>
        <row r="365">
          <cell r="A365" t="str">
            <v>2 S 03 991 02</v>
          </cell>
          <cell r="B365" t="str">
            <v>Dreno de PVC D=100 mm</v>
          </cell>
          <cell r="E365" t="str">
            <v>und</v>
          </cell>
          <cell r="F365">
            <v>8.1999999999999993</v>
          </cell>
        </row>
        <row r="366">
          <cell r="A366" t="str">
            <v>2 S 03 999 01</v>
          </cell>
          <cell r="B366" t="str">
            <v>Protensão e injeção cabo 4 cord. D=12,7 mm - MAC</v>
          </cell>
          <cell r="E366" t="str">
            <v>und</v>
          </cell>
          <cell r="F366">
            <v>302.45999999999998</v>
          </cell>
        </row>
        <row r="367">
          <cell r="A367" t="str">
            <v>2 S 03 999 02</v>
          </cell>
          <cell r="B367" t="str">
            <v>Protensão e injeção cabo 6 cord. D=12,7 mm - MAC</v>
          </cell>
          <cell r="E367" t="str">
            <v>und</v>
          </cell>
          <cell r="F367">
            <v>443.97</v>
          </cell>
        </row>
        <row r="368">
          <cell r="A368" t="str">
            <v>2 S 03 999 03</v>
          </cell>
          <cell r="B368" t="str">
            <v>Protensão e injeção cabo 7 cord. D=12,7 mm - MAC</v>
          </cell>
          <cell r="E368" t="str">
            <v>und</v>
          </cell>
          <cell r="F368">
            <v>441.99</v>
          </cell>
        </row>
        <row r="369">
          <cell r="A369" t="str">
            <v>2 S 03 999 04</v>
          </cell>
          <cell r="B369" t="str">
            <v>Protensão e injeção cabo 12 cord. D=12,7 mm - MAC</v>
          </cell>
          <cell r="E369" t="str">
            <v>und</v>
          </cell>
          <cell r="F369">
            <v>827.42</v>
          </cell>
        </row>
        <row r="370">
          <cell r="A370" t="str">
            <v>2 S 03 999 05</v>
          </cell>
          <cell r="B370" t="str">
            <v>Protensão e injeção cabo 4 cord. D=12,7mm - FREYSS</v>
          </cell>
          <cell r="E370" t="str">
            <v>und</v>
          </cell>
          <cell r="F370">
            <v>341.41</v>
          </cell>
        </row>
        <row r="371">
          <cell r="A371" t="str">
            <v>2 S 03 999 06</v>
          </cell>
          <cell r="B371" t="str">
            <v>Protensão e injeção cabo 6 cord. D=12,7mm - FREYSS</v>
          </cell>
          <cell r="E371" t="str">
            <v>und</v>
          </cell>
          <cell r="F371">
            <v>478.11</v>
          </cell>
        </row>
        <row r="372">
          <cell r="A372" t="str">
            <v>2 S 03 999 07</v>
          </cell>
          <cell r="B372" t="str">
            <v>Protensão e injeção cabo 7 cord. D=12,7mm - FREYSS</v>
          </cell>
          <cell r="E372" t="str">
            <v>und</v>
          </cell>
          <cell r="F372">
            <v>529.21</v>
          </cell>
        </row>
        <row r="373">
          <cell r="A373" t="str">
            <v>2 S 03 999 08</v>
          </cell>
          <cell r="B373" t="str">
            <v>Protensão e injeção cabo 12 cord. D=12,7mm FREYSS</v>
          </cell>
          <cell r="E373" t="str">
            <v>und</v>
          </cell>
          <cell r="F373">
            <v>955.7</v>
          </cell>
        </row>
        <row r="374">
          <cell r="A374" t="str">
            <v>2 S 04 000 00</v>
          </cell>
          <cell r="B374" t="str">
            <v>Escavação manual em material de 1a cat</v>
          </cell>
          <cell r="E374" t="str">
            <v>m3</v>
          </cell>
          <cell r="F374">
            <v>23.38</v>
          </cell>
        </row>
        <row r="375">
          <cell r="A375" t="str">
            <v>2 S 04 000 01</v>
          </cell>
          <cell r="B375" t="str">
            <v>Escavação manual reat.compact.mat.1a cat.</v>
          </cell>
          <cell r="E375" t="str">
            <v>m3</v>
          </cell>
          <cell r="F375">
            <v>26.21</v>
          </cell>
        </row>
        <row r="376">
          <cell r="A376" t="str">
            <v>2 S 04 001 00</v>
          </cell>
          <cell r="B376" t="str">
            <v>Escavação mecânica de vala em mat.1a cat.</v>
          </cell>
          <cell r="E376" t="str">
            <v>m3</v>
          </cell>
          <cell r="F376">
            <v>3.64</v>
          </cell>
        </row>
        <row r="377">
          <cell r="A377" t="str">
            <v>2 S 04 001 01</v>
          </cell>
          <cell r="B377" t="str">
            <v>Escavação mecânica reat. e comp. vala mat.1a cat.</v>
          </cell>
          <cell r="E377" t="str">
            <v>m3</v>
          </cell>
          <cell r="F377">
            <v>6</v>
          </cell>
        </row>
        <row r="378">
          <cell r="A378" t="str">
            <v>2 S 04 002 01</v>
          </cell>
          <cell r="B378" t="str">
            <v>Perfuração para dreno sub-horizontal mat. 1a cat.</v>
          </cell>
          <cell r="E378" t="str">
            <v>m</v>
          </cell>
          <cell r="F378">
            <v>77</v>
          </cell>
        </row>
        <row r="379">
          <cell r="A379" t="str">
            <v>2 S 04 010 00</v>
          </cell>
          <cell r="B379" t="str">
            <v>Escavação manual material 2a categoria</v>
          </cell>
          <cell r="E379" t="str">
            <v>m3</v>
          </cell>
          <cell r="F379">
            <v>24.52</v>
          </cell>
        </row>
        <row r="380">
          <cell r="A380" t="str">
            <v>2 S 04 010 01</v>
          </cell>
          <cell r="B380" t="str">
            <v>Escavação manual reat.compactação em mat.2a cat.</v>
          </cell>
          <cell r="E380" t="str">
            <v>m3</v>
          </cell>
          <cell r="F380">
            <v>32.909999999999997</v>
          </cell>
        </row>
        <row r="381">
          <cell r="A381" t="str">
            <v>2 S 04 011 00</v>
          </cell>
          <cell r="B381" t="str">
            <v>Escavação mecânica de vala em mat. 2a categoria</v>
          </cell>
          <cell r="E381" t="str">
            <v>m3</v>
          </cell>
          <cell r="F381">
            <v>4.37</v>
          </cell>
        </row>
        <row r="382">
          <cell r="A382" t="str">
            <v>2 S 04 011 01</v>
          </cell>
          <cell r="B382" t="str">
            <v>Escavação mecânica reat.compact. vala mat.2a cat.</v>
          </cell>
          <cell r="E382" t="str">
            <v>m3</v>
          </cell>
          <cell r="F382">
            <v>7.2</v>
          </cell>
        </row>
        <row r="383">
          <cell r="A383" t="str">
            <v>2 S 04 012 01</v>
          </cell>
          <cell r="B383" t="str">
            <v>Perfuração para dreno sub-horizontal mat 2a cat.</v>
          </cell>
          <cell r="E383" t="str">
            <v>m</v>
          </cell>
          <cell r="F383">
            <v>169.21</v>
          </cell>
        </row>
        <row r="384">
          <cell r="A384" t="str">
            <v>2 S 04 020 00</v>
          </cell>
          <cell r="B384" t="str">
            <v>Escavação em vala material de 3a categoria</v>
          </cell>
          <cell r="E384" t="str">
            <v>m3</v>
          </cell>
          <cell r="F384">
            <v>52.49</v>
          </cell>
        </row>
        <row r="385">
          <cell r="A385" t="str">
            <v>2 S 04 100 01</v>
          </cell>
          <cell r="B385" t="str">
            <v>Corpo BSTC D=0,60m</v>
          </cell>
          <cell r="E385" t="str">
            <v>m</v>
          </cell>
          <cell r="F385">
            <v>216.56</v>
          </cell>
        </row>
        <row r="386">
          <cell r="A386" t="str">
            <v>2 S 04 100 02</v>
          </cell>
          <cell r="B386" t="str">
            <v>Corpo BSTC D=0,80m</v>
          </cell>
          <cell r="E386" t="str">
            <v>m</v>
          </cell>
          <cell r="F386">
            <v>315.29000000000002</v>
          </cell>
        </row>
        <row r="387">
          <cell r="A387" t="str">
            <v>2 S 04 100 03</v>
          </cell>
          <cell r="B387" t="str">
            <v>Corpo BSTC D=1,00m</v>
          </cell>
          <cell r="E387" t="str">
            <v>m</v>
          </cell>
          <cell r="F387">
            <v>450.19</v>
          </cell>
        </row>
        <row r="388">
          <cell r="A388" t="str">
            <v>2 S 04 100 04</v>
          </cell>
          <cell r="B388" t="str">
            <v>Corpo BSTC D=1,20m</v>
          </cell>
          <cell r="E388" t="str">
            <v>m</v>
          </cell>
          <cell r="F388">
            <v>605.29999999999995</v>
          </cell>
        </row>
        <row r="389">
          <cell r="A389" t="str">
            <v>2 S 04 100 05</v>
          </cell>
          <cell r="B389" t="str">
            <v>Corpo BSTC D=1,50m</v>
          </cell>
          <cell r="E389" t="str">
            <v>m</v>
          </cell>
          <cell r="F389">
            <v>898.56</v>
          </cell>
        </row>
        <row r="390">
          <cell r="A390" t="str">
            <v>2 S 04 101 01</v>
          </cell>
          <cell r="B390" t="str">
            <v>Boca BSTC D=0,60 m normal</v>
          </cell>
          <cell r="E390" t="str">
            <v>und</v>
          </cell>
          <cell r="F390">
            <v>467.01</v>
          </cell>
        </row>
        <row r="391">
          <cell r="A391" t="str">
            <v>2 S 04 101 02</v>
          </cell>
          <cell r="B391" t="str">
            <v>Boca BSTC D=0,80m normal</v>
          </cell>
          <cell r="E391" t="str">
            <v>und</v>
          </cell>
          <cell r="F391">
            <v>778.51</v>
          </cell>
        </row>
        <row r="392">
          <cell r="A392" t="str">
            <v>2 S 04 101 03</v>
          </cell>
          <cell r="B392" t="str">
            <v>Boca BSTC D=1,00m normal</v>
          </cell>
          <cell r="E392" t="str">
            <v>und</v>
          </cell>
          <cell r="F392">
            <v>1204.75</v>
          </cell>
        </row>
        <row r="393">
          <cell r="A393" t="str">
            <v>2 S 04 101 04</v>
          </cell>
          <cell r="B393" t="str">
            <v>Boca BSTC D=1,20m normal</v>
          </cell>
          <cell r="E393" t="str">
            <v>und</v>
          </cell>
          <cell r="F393">
            <v>1743.56</v>
          </cell>
        </row>
        <row r="394">
          <cell r="A394" t="str">
            <v>2 S 04 101 05</v>
          </cell>
          <cell r="B394" t="str">
            <v>Boca BSTC D=1,50m normal</v>
          </cell>
          <cell r="E394" t="str">
            <v>und</v>
          </cell>
          <cell r="F394">
            <v>3148.01</v>
          </cell>
        </row>
        <row r="395">
          <cell r="A395" t="str">
            <v>2 S 04 101 06</v>
          </cell>
          <cell r="B395" t="str">
            <v>Boca BSTC D=0,60m - esc.=15</v>
          </cell>
          <cell r="E395" t="str">
            <v>und</v>
          </cell>
          <cell r="F395">
            <v>490.76</v>
          </cell>
        </row>
        <row r="396">
          <cell r="A396" t="str">
            <v>2 S 04 101 07</v>
          </cell>
          <cell r="B396" t="str">
            <v>Boca BSTC D=0,80 m - esc.=15</v>
          </cell>
          <cell r="E396" t="str">
            <v>und</v>
          </cell>
          <cell r="F396">
            <v>819.08</v>
          </cell>
        </row>
        <row r="397">
          <cell r="A397" t="str">
            <v>2 S 04 101 08</v>
          </cell>
          <cell r="B397" t="str">
            <v>Boca BSTC D=1,00 m - esc.=15</v>
          </cell>
          <cell r="E397" t="str">
            <v>und</v>
          </cell>
          <cell r="F397">
            <v>1263.28</v>
          </cell>
        </row>
        <row r="398">
          <cell r="A398" t="str">
            <v>2 S 04 101 09</v>
          </cell>
          <cell r="B398" t="str">
            <v>Boca BSTC D=1,20 m - esc.=15</v>
          </cell>
          <cell r="E398" t="str">
            <v>und</v>
          </cell>
          <cell r="F398">
            <v>1834.07</v>
          </cell>
        </row>
        <row r="399">
          <cell r="A399" t="str">
            <v>2 S 04 101 10</v>
          </cell>
          <cell r="B399" t="str">
            <v>Boca BSTC D=1,50 m - esc.=15</v>
          </cell>
          <cell r="E399" t="str">
            <v>und</v>
          </cell>
          <cell r="F399">
            <v>3317.23</v>
          </cell>
        </row>
        <row r="400">
          <cell r="A400" t="str">
            <v>2 S 04 101 11</v>
          </cell>
          <cell r="B400" t="str">
            <v>Boca BSTC D=0,60 m - esc.=30</v>
          </cell>
          <cell r="E400" t="str">
            <v>und</v>
          </cell>
          <cell r="F400">
            <v>547.66</v>
          </cell>
        </row>
        <row r="401">
          <cell r="A401" t="str">
            <v>2 S 04 101 12</v>
          </cell>
          <cell r="B401" t="str">
            <v>Boca BSTC D=0,80 m - esc.=30</v>
          </cell>
          <cell r="E401" t="str">
            <v>und</v>
          </cell>
          <cell r="F401">
            <v>911.4</v>
          </cell>
        </row>
        <row r="402">
          <cell r="A402" t="str">
            <v>2 S 04 101 13</v>
          </cell>
          <cell r="B402" t="str">
            <v>Boca BSTC D=1,00 m - esc.=30</v>
          </cell>
          <cell r="E402" t="str">
            <v>und</v>
          </cell>
          <cell r="F402">
            <v>1405.29</v>
          </cell>
        </row>
        <row r="403">
          <cell r="A403" t="str">
            <v>2 S 04 101 14</v>
          </cell>
          <cell r="B403" t="str">
            <v>Boca BSTC D=1,20 m - esc.=30</v>
          </cell>
          <cell r="E403" t="str">
            <v>und</v>
          </cell>
          <cell r="F403">
            <v>2045.56</v>
          </cell>
        </row>
        <row r="404">
          <cell r="A404" t="str">
            <v>2 S 04 101 15</v>
          </cell>
          <cell r="B404" t="str">
            <v>Boca BSTC D=1,50 m - esc.=30</v>
          </cell>
          <cell r="E404" t="str">
            <v>und</v>
          </cell>
          <cell r="F404">
            <v>3710.45</v>
          </cell>
        </row>
        <row r="405">
          <cell r="A405" t="str">
            <v>2 S 04 101 16</v>
          </cell>
          <cell r="B405" t="str">
            <v>Boca BSTC D=0,60 m - esc.=45</v>
          </cell>
          <cell r="E405" t="str">
            <v>und</v>
          </cell>
          <cell r="F405">
            <v>676.96</v>
          </cell>
        </row>
        <row r="406">
          <cell r="A406" t="str">
            <v>2 S 04 101 17</v>
          </cell>
          <cell r="B406" t="str">
            <v>Boca BSTC D=0,80 m - esc.=45</v>
          </cell>
          <cell r="E406" t="str">
            <v>und</v>
          </cell>
          <cell r="F406">
            <v>1226.7</v>
          </cell>
        </row>
        <row r="407">
          <cell r="A407" t="str">
            <v>2 S 04 101 18</v>
          </cell>
          <cell r="B407" t="str">
            <v>Boca BSTC D=1,00 m - esc.=45</v>
          </cell>
          <cell r="E407" t="str">
            <v>und</v>
          </cell>
          <cell r="F407">
            <v>1742.67</v>
          </cell>
        </row>
        <row r="408">
          <cell r="A408" t="str">
            <v>2 S 04 101 19</v>
          </cell>
          <cell r="B408" t="str">
            <v>Boca BSTC D=1,20 m - esc.=45</v>
          </cell>
          <cell r="E408" t="str">
            <v>und</v>
          </cell>
          <cell r="F408">
            <v>2538.5</v>
          </cell>
        </row>
        <row r="409">
          <cell r="A409" t="str">
            <v>2 S 04 101 20</v>
          </cell>
          <cell r="B409" t="str">
            <v>Boca BSTC D=1,50 m - esc.=45</v>
          </cell>
          <cell r="E409" t="str">
            <v>und</v>
          </cell>
          <cell r="F409">
            <v>4665.8900000000003</v>
          </cell>
        </row>
        <row r="410">
          <cell r="A410" t="str">
            <v>2 S 04 110 01</v>
          </cell>
          <cell r="B410" t="str">
            <v>Corpo BDTC D=1,00m</v>
          </cell>
          <cell r="E410" t="str">
            <v>m</v>
          </cell>
          <cell r="F410">
            <v>927.15</v>
          </cell>
        </row>
        <row r="411">
          <cell r="A411" t="str">
            <v>2 S 04 110 02</v>
          </cell>
          <cell r="B411" t="str">
            <v>Corpo BDTC D=1,20m</v>
          </cell>
          <cell r="E411" t="str">
            <v>m</v>
          </cell>
          <cell r="F411">
            <v>1186.5</v>
          </cell>
        </row>
        <row r="412">
          <cell r="A412" t="str">
            <v>2 S 04 110 03</v>
          </cell>
          <cell r="B412" t="str">
            <v>Corpo BDTC D=1,50m</v>
          </cell>
          <cell r="E412" t="str">
            <v>m</v>
          </cell>
          <cell r="F412">
            <v>1894.91</v>
          </cell>
        </row>
        <row r="413">
          <cell r="A413" t="str">
            <v>2 S 04 111 01</v>
          </cell>
          <cell r="B413" t="str">
            <v>Boca BDTC D=1,00m normal</v>
          </cell>
          <cell r="E413" t="str">
            <v>und</v>
          </cell>
          <cell r="F413">
            <v>1687.18</v>
          </cell>
        </row>
        <row r="414">
          <cell r="A414" t="str">
            <v>2 S 04 111 02</v>
          </cell>
          <cell r="B414" t="str">
            <v>Boca BDTC D=1,20m normal</v>
          </cell>
          <cell r="E414" t="str">
            <v>und</v>
          </cell>
          <cell r="F414">
            <v>2449.44</v>
          </cell>
        </row>
        <row r="415">
          <cell r="A415" t="str">
            <v>2 S 04 111 03</v>
          </cell>
          <cell r="B415" t="str">
            <v>Boca BDTC D=1,50m normal</v>
          </cell>
          <cell r="E415" t="str">
            <v>und</v>
          </cell>
          <cell r="F415">
            <v>4303.68</v>
          </cell>
        </row>
        <row r="416">
          <cell r="A416" t="str">
            <v>2 S 04 111 05</v>
          </cell>
          <cell r="B416" t="str">
            <v>Boca BDTC D=1,00 m - esc.=15</v>
          </cell>
          <cell r="E416" t="str">
            <v>und</v>
          </cell>
          <cell r="F416">
            <v>1762.9</v>
          </cell>
        </row>
        <row r="417">
          <cell r="A417" t="str">
            <v>2 S 04 111 06</v>
          </cell>
          <cell r="B417" t="str">
            <v>Boca BDTC D=1,20 m - esc.=15</v>
          </cell>
          <cell r="E417" t="str">
            <v>und</v>
          </cell>
          <cell r="F417">
            <v>2564.41</v>
          </cell>
        </row>
        <row r="418">
          <cell r="A418" t="str">
            <v>2 S 04 111 07</v>
          </cell>
          <cell r="B418" t="str">
            <v>Boca BDTC D=1,50 m - esc.=15</v>
          </cell>
          <cell r="E418" t="str">
            <v>und</v>
          </cell>
          <cell r="F418">
            <v>4518.67</v>
          </cell>
        </row>
        <row r="419">
          <cell r="A419" t="str">
            <v>2 S 04 111 08</v>
          </cell>
          <cell r="B419" t="str">
            <v>Boca BDTC D=1,00 - esc.=30</v>
          </cell>
          <cell r="E419" t="str">
            <v>und</v>
          </cell>
          <cell r="F419">
            <v>1960.49</v>
          </cell>
        </row>
        <row r="420">
          <cell r="A420" t="str">
            <v>2 S 04 111 09</v>
          </cell>
          <cell r="B420" t="str">
            <v>Boca BDTC D=1,20 m - esc.=30</v>
          </cell>
          <cell r="E420" t="str">
            <v>und</v>
          </cell>
          <cell r="F420">
            <v>2854.31</v>
          </cell>
        </row>
        <row r="421">
          <cell r="A421" t="str">
            <v>2 S 04 111 10</v>
          </cell>
          <cell r="B421" t="str">
            <v>Boca BDTC D=1,50 m - esc.=30</v>
          </cell>
          <cell r="E421" t="str">
            <v>und</v>
          </cell>
          <cell r="F421">
            <v>5049.58</v>
          </cell>
        </row>
        <row r="422">
          <cell r="A422" t="str">
            <v>2 S 04 111 11</v>
          </cell>
          <cell r="B422" t="str">
            <v>Boca BDTC D=1,00 m - esc.=45</v>
          </cell>
          <cell r="E422" t="str">
            <v>und</v>
          </cell>
          <cell r="F422">
            <v>2420.2399999999998</v>
          </cell>
        </row>
        <row r="423">
          <cell r="A423" t="str">
            <v>2 S 04 111 12</v>
          </cell>
          <cell r="B423" t="str">
            <v>Boca BDTC D=1,20 m - esc.=45</v>
          </cell>
          <cell r="E423" t="str">
            <v>und</v>
          </cell>
          <cell r="F423">
            <v>3523.01</v>
          </cell>
        </row>
        <row r="424">
          <cell r="A424" t="str">
            <v>2 S 04 111 13</v>
          </cell>
          <cell r="B424" t="str">
            <v>Boca BDTC D=1,50 m - esc.=45</v>
          </cell>
          <cell r="E424" t="str">
            <v>und</v>
          </cell>
          <cell r="F424">
            <v>6248.02</v>
          </cell>
        </row>
        <row r="425">
          <cell r="A425" t="str">
            <v>2 S 04 120 01</v>
          </cell>
          <cell r="B425" t="str">
            <v>Corpo BTTC D=1,00m</v>
          </cell>
          <cell r="E425" t="str">
            <v>m</v>
          </cell>
          <cell r="F425">
            <v>1307.51</v>
          </cell>
        </row>
        <row r="426">
          <cell r="A426" t="str">
            <v>2 S 04 120 02</v>
          </cell>
          <cell r="B426" t="str">
            <v>Corpo BTTC D=1,20m</v>
          </cell>
          <cell r="E426" t="str">
            <v>m</v>
          </cell>
          <cell r="F426">
            <v>1768.82</v>
          </cell>
        </row>
        <row r="427">
          <cell r="A427" t="str">
            <v>2 S 04 120 03</v>
          </cell>
          <cell r="B427" t="str">
            <v>Corpo BTTC D=1,50m</v>
          </cell>
          <cell r="E427" t="str">
            <v>m</v>
          </cell>
          <cell r="F427">
            <v>2637.95</v>
          </cell>
        </row>
        <row r="428">
          <cell r="A428" t="str">
            <v>2 S 04 121 01</v>
          </cell>
          <cell r="B428" t="str">
            <v>Boca BTTC D=1,00m normal</v>
          </cell>
          <cell r="E428" t="str">
            <v>und</v>
          </cell>
          <cell r="F428">
            <v>2177.25</v>
          </cell>
        </row>
        <row r="429">
          <cell r="A429" t="str">
            <v>2 S 04 121 02</v>
          </cell>
          <cell r="B429" t="str">
            <v>Boca BTTC D=1,20m normal</v>
          </cell>
          <cell r="E429" t="str">
            <v>und</v>
          </cell>
          <cell r="F429">
            <v>3162.21</v>
          </cell>
        </row>
        <row r="430">
          <cell r="A430" t="str">
            <v>2 S 04 121 03</v>
          </cell>
          <cell r="B430" t="str">
            <v>Boca BTTC D=1,50m normal</v>
          </cell>
          <cell r="E430" t="str">
            <v>und</v>
          </cell>
          <cell r="F430">
            <v>5501.76</v>
          </cell>
        </row>
        <row r="431">
          <cell r="A431" t="str">
            <v>2 S 04 121 04</v>
          </cell>
          <cell r="B431" t="str">
            <v>Boca BTTC D=1,00 m - esc.=15</v>
          </cell>
          <cell r="E431" t="str">
            <v>und</v>
          </cell>
          <cell r="F431">
            <v>2268.85</v>
          </cell>
        </row>
        <row r="432">
          <cell r="A432" t="str">
            <v>2 S 04 121 05</v>
          </cell>
          <cell r="B432" t="str">
            <v>Boca BTTC D=1,20 m - esc.=15</v>
          </cell>
          <cell r="E432" t="str">
            <v>und</v>
          </cell>
          <cell r="F432">
            <v>3302.99</v>
          </cell>
        </row>
        <row r="433">
          <cell r="A433" t="str">
            <v>2 S 04 121 06</v>
          </cell>
          <cell r="B433" t="str">
            <v>Boca BTTC D=1,50 m - esc.=15</v>
          </cell>
          <cell r="E433" t="str">
            <v>und</v>
          </cell>
          <cell r="F433">
            <v>5751.61</v>
          </cell>
        </row>
        <row r="434">
          <cell r="A434" t="str">
            <v>2 S 04 121 07</v>
          </cell>
          <cell r="B434" t="str">
            <v>Boca BTTC D=1,00 m - esc.=30</v>
          </cell>
          <cell r="E434" t="str">
            <v>und</v>
          </cell>
          <cell r="F434">
            <v>2524.5500000000002</v>
          </cell>
        </row>
        <row r="435">
          <cell r="A435" t="str">
            <v>2 S 04 121 08</v>
          </cell>
          <cell r="B435" t="str">
            <v>Boca BTTC D=1,20 m - esc.=30</v>
          </cell>
          <cell r="E435" t="str">
            <v>und</v>
          </cell>
          <cell r="F435">
            <v>3674.13</v>
          </cell>
        </row>
        <row r="436">
          <cell r="A436" t="str">
            <v>2 S 04 121 09</v>
          </cell>
          <cell r="B436" t="str">
            <v>Boca BTTC D=1,50 m - esc.=30</v>
          </cell>
          <cell r="E436" t="str">
            <v>und</v>
          </cell>
          <cell r="F436">
            <v>6416.14</v>
          </cell>
        </row>
        <row r="437">
          <cell r="A437" t="str">
            <v>2 S 04 121 10</v>
          </cell>
          <cell r="B437" t="str">
            <v>Boca BTTC D=1,00 m - esc.=45</v>
          </cell>
          <cell r="E437" t="str">
            <v>und</v>
          </cell>
          <cell r="F437">
            <v>3102.83</v>
          </cell>
        </row>
        <row r="438">
          <cell r="A438" t="str">
            <v>2 S 04 121 11</v>
          </cell>
          <cell r="B438" t="str">
            <v>Boca BTTC D=1,20 m - esc.=45</v>
          </cell>
          <cell r="E438" t="str">
            <v>und</v>
          </cell>
          <cell r="F438">
            <v>4520.6400000000003</v>
          </cell>
        </row>
        <row r="439">
          <cell r="A439" t="str">
            <v>2 S 04 121 12</v>
          </cell>
          <cell r="B439" t="str">
            <v>Boca BTTC D=1,50 m - esc.=45</v>
          </cell>
          <cell r="E439" t="str">
            <v>und</v>
          </cell>
          <cell r="F439">
            <v>7937.31</v>
          </cell>
        </row>
        <row r="440">
          <cell r="A440" t="str">
            <v>2 S 04 200 01</v>
          </cell>
          <cell r="B440" t="str">
            <v>Corpo BSCC 1,50 x 1,50 m alt. 0 a 1,00 m</v>
          </cell>
          <cell r="E440" t="str">
            <v>und</v>
          </cell>
          <cell r="F440">
            <v>943.77</v>
          </cell>
        </row>
        <row r="441">
          <cell r="A441" t="str">
            <v>2 S 04 200 02</v>
          </cell>
          <cell r="B441" t="str">
            <v>Corpo BSCC 2,00 x 2,00 m alt. 0 a 1,00 m</v>
          </cell>
          <cell r="E441" t="str">
            <v>und</v>
          </cell>
          <cell r="F441">
            <v>1364.43</v>
          </cell>
        </row>
        <row r="442">
          <cell r="A442" t="str">
            <v>2 S 04 200 03</v>
          </cell>
          <cell r="B442" t="str">
            <v>Corpo BSCC 2,50 x 2,50 m alt. 0 a 1,00 m</v>
          </cell>
          <cell r="E442" t="str">
            <v>m</v>
          </cell>
          <cell r="F442">
            <v>1942.01</v>
          </cell>
        </row>
        <row r="443">
          <cell r="A443" t="str">
            <v>2 S 04 200 04</v>
          </cell>
          <cell r="B443" t="str">
            <v>Corpo BSCC 3,00 x 3,00 m alt. 0 a 1,00 m</v>
          </cell>
          <cell r="E443" t="str">
            <v>m</v>
          </cell>
          <cell r="F443">
            <v>2556.91</v>
          </cell>
        </row>
        <row r="444">
          <cell r="A444" t="str">
            <v>2 S 04 200 05</v>
          </cell>
          <cell r="B444" t="str">
            <v>Corpo BSCC 1,50 x 1,50 m alt. 1,00 a 2,50 m</v>
          </cell>
          <cell r="E444" t="str">
            <v>m</v>
          </cell>
          <cell r="F444">
            <v>854.14</v>
          </cell>
        </row>
        <row r="445">
          <cell r="A445" t="str">
            <v>2 S 04 200 06</v>
          </cell>
          <cell r="B445" t="str">
            <v>Corpo BSCC 2,00 x 2,00 m alt. 1,00 a 2,50 m</v>
          </cell>
          <cell r="E445" t="str">
            <v>m</v>
          </cell>
          <cell r="F445">
            <v>1220.78</v>
          </cell>
        </row>
        <row r="446">
          <cell r="A446" t="str">
            <v>2 S 04 200 07</v>
          </cell>
          <cell r="B446" t="str">
            <v>Corpo BSCC 2,50 x 2,50 m alt. 1,00 a 2,50 m</v>
          </cell>
          <cell r="E446" t="str">
            <v>m</v>
          </cell>
          <cell r="F446">
            <v>1836.29</v>
          </cell>
        </row>
        <row r="447">
          <cell r="A447" t="str">
            <v>2 S 04 200 08</v>
          </cell>
          <cell r="B447" t="str">
            <v>Corpo BSCC 3,00 x 3,00 m alt. 1,00 a 2,50 m</v>
          </cell>
          <cell r="E447" t="str">
            <v>m</v>
          </cell>
          <cell r="F447">
            <v>2496.2199999999998</v>
          </cell>
        </row>
        <row r="448">
          <cell r="A448" t="str">
            <v>2 S 04 200 09</v>
          </cell>
          <cell r="B448" t="str">
            <v>Corpo BSCC 1,50 x 1,50 m alt. 2,50 a 5,00 m</v>
          </cell>
          <cell r="E448" t="str">
            <v>m</v>
          </cell>
          <cell r="F448">
            <v>932.05</v>
          </cell>
        </row>
        <row r="449">
          <cell r="A449" t="str">
            <v>2 S 04 200 10</v>
          </cell>
          <cell r="B449" t="str">
            <v>Corpo BSCC 2,00 x 2,00 m alt. 2,50 a 5,00 m</v>
          </cell>
          <cell r="E449" t="str">
            <v>m</v>
          </cell>
          <cell r="F449">
            <v>1443.11</v>
          </cell>
        </row>
        <row r="450">
          <cell r="A450" t="str">
            <v>2 S 04 200 11</v>
          </cell>
          <cell r="B450" t="str">
            <v>Corpo BSCC 2,50 x 2,50 m alt. 2,50 a 5,00 m</v>
          </cell>
          <cell r="E450" t="str">
            <v>m</v>
          </cell>
          <cell r="F450">
            <v>2118.4699999999998</v>
          </cell>
        </row>
        <row r="451">
          <cell r="A451" t="str">
            <v>2 S 04 200 12</v>
          </cell>
          <cell r="B451" t="str">
            <v>Corpo BSCC 3,00 x 3,00 m alt. 2,50 a 5,00 m</v>
          </cell>
          <cell r="E451" t="str">
            <v>m</v>
          </cell>
          <cell r="F451">
            <v>3067.32</v>
          </cell>
        </row>
        <row r="452">
          <cell r="A452" t="str">
            <v>2 S 04 200 13</v>
          </cell>
          <cell r="B452" t="str">
            <v>Corpo BSCC 1,50 x 1,50 m alt. 5,00 a 7,50 m</v>
          </cell>
          <cell r="E452" t="str">
            <v>m</v>
          </cell>
          <cell r="F452">
            <v>1063.42</v>
          </cell>
        </row>
        <row r="453">
          <cell r="A453" t="str">
            <v>2 S 04 200 14</v>
          </cell>
          <cell r="B453" t="str">
            <v>Corpo BSCC 2,00 x 2,00 m alt. 5,00 a 7,50 m</v>
          </cell>
          <cell r="E453" t="str">
            <v>m</v>
          </cell>
          <cell r="F453">
            <v>1623.18</v>
          </cell>
        </row>
        <row r="454">
          <cell r="A454" t="str">
            <v>2 S 04 200 15</v>
          </cell>
          <cell r="B454" t="str">
            <v>Corpo BSCC 2,50 x 2,50 m alt. 5,00 a 7,50 m</v>
          </cell>
          <cell r="E454" t="str">
            <v>m</v>
          </cell>
          <cell r="F454">
            <v>2370.19</v>
          </cell>
        </row>
        <row r="455">
          <cell r="A455" t="str">
            <v>2 S 04 200 16</v>
          </cell>
          <cell r="B455" t="str">
            <v>Corpo BSCC 3,00 x 3,00 m alt. 5,00 a 7,50 m</v>
          </cell>
          <cell r="E455" t="str">
            <v>m</v>
          </cell>
          <cell r="F455">
            <v>3359.73</v>
          </cell>
        </row>
        <row r="456">
          <cell r="A456" t="str">
            <v>2 S 04 200 17</v>
          </cell>
          <cell r="B456" t="str">
            <v>Corpo BSCC 1,50 x 1,50 m alt. 7,50 a 10,00 m</v>
          </cell>
          <cell r="E456" t="str">
            <v>m</v>
          </cell>
          <cell r="F456">
            <v>1223.9100000000001</v>
          </cell>
        </row>
        <row r="457">
          <cell r="A457" t="str">
            <v>2 S 04 200 18</v>
          </cell>
          <cell r="B457" t="str">
            <v>Corpo BSCC 2,00 x 2,00 m alt. 7,50 a 10,00 m</v>
          </cell>
          <cell r="E457" t="str">
            <v>m</v>
          </cell>
          <cell r="F457">
            <v>1828.6</v>
          </cell>
        </row>
        <row r="458">
          <cell r="A458" t="str">
            <v>2 S 04 200 19</v>
          </cell>
          <cell r="B458" t="str">
            <v>Corpo BSCC 2,50 x 2,50 m alt. 7,50 a 10,00 m</v>
          </cell>
          <cell r="E458" t="str">
            <v>m</v>
          </cell>
          <cell r="F458">
            <v>2612.86</v>
          </cell>
        </row>
        <row r="459">
          <cell r="A459" t="str">
            <v>2 S 04 200 20</v>
          </cell>
          <cell r="B459" t="str">
            <v>Corpo BSCC 3,00 x 3,00 m alt. 7,50 a 10,00 m</v>
          </cell>
          <cell r="E459" t="str">
            <v>m</v>
          </cell>
          <cell r="F459">
            <v>3692.26</v>
          </cell>
        </row>
        <row r="460">
          <cell r="A460" t="str">
            <v>2 S 04 200 21</v>
          </cell>
          <cell r="B460" t="str">
            <v>Corpo BSCC 1,50 x 1,50 m alt. 10,00 a 12,50 m</v>
          </cell>
          <cell r="E460" t="str">
            <v>m</v>
          </cell>
          <cell r="F460">
            <v>1274.94</v>
          </cell>
        </row>
        <row r="461">
          <cell r="A461" t="str">
            <v>2 S 04 200 22</v>
          </cell>
          <cell r="B461" t="str">
            <v>Corpo BSCC 2,00 x 2,00 m alt. 10,00 a 12,50 m</v>
          </cell>
          <cell r="E461" t="str">
            <v>m</v>
          </cell>
          <cell r="F461">
            <v>1990.99</v>
          </cell>
        </row>
        <row r="462">
          <cell r="A462" t="str">
            <v>2 S 04 200 23</v>
          </cell>
          <cell r="B462" t="str">
            <v>Corpo BSCC 2,50 x 2,50 m alt. 10,00 a 12,50 m</v>
          </cell>
          <cell r="E462" t="str">
            <v>m</v>
          </cell>
          <cell r="F462">
            <v>2874.2</v>
          </cell>
        </row>
        <row r="463">
          <cell r="A463" t="str">
            <v>2 S 04 200 24</v>
          </cell>
          <cell r="B463" t="str">
            <v>Corpo BSCC 3,00 a 3,00 m alt. 10,00 a 12,50 m</v>
          </cell>
          <cell r="E463" t="str">
            <v>m</v>
          </cell>
          <cell r="F463">
            <v>4012.73</v>
          </cell>
        </row>
        <row r="464">
          <cell r="A464" t="str">
            <v>2 S 04 200 25</v>
          </cell>
          <cell r="B464" t="str">
            <v>Corpo BSCC 1,50 x 1,50 m alt. 12,50 a 15,00 m</v>
          </cell>
          <cell r="E464" t="str">
            <v>m</v>
          </cell>
          <cell r="F464">
            <v>1339.2</v>
          </cell>
        </row>
        <row r="465">
          <cell r="A465" t="str">
            <v>2 S 04 200 26</v>
          </cell>
          <cell r="B465" t="str">
            <v>Corpo BSCC 2,00 a 2,00 m alt. 12,50 a 15,00 m</v>
          </cell>
          <cell r="E465" t="str">
            <v>m</v>
          </cell>
          <cell r="F465">
            <v>2140.7800000000002</v>
          </cell>
        </row>
        <row r="466">
          <cell r="A466" t="str">
            <v>2 S 04 200 27</v>
          </cell>
          <cell r="B466" t="str">
            <v>Corpo BSCC 2,50 x 2,50 m alt. 12,50 a 15,00 m</v>
          </cell>
          <cell r="E466" t="str">
            <v>m</v>
          </cell>
          <cell r="F466">
            <v>3247.57</v>
          </cell>
        </row>
        <row r="467">
          <cell r="A467" t="str">
            <v>2 S 04 200 28</v>
          </cell>
          <cell r="B467" t="str">
            <v>Corpo BSCC 3,00 x 3,00 m alt. 12,50 a 15,00 m</v>
          </cell>
          <cell r="E467" t="str">
            <v>m</v>
          </cell>
          <cell r="F467">
            <v>4343</v>
          </cell>
        </row>
        <row r="468">
          <cell r="A468" t="str">
            <v>2 S 04 201 01</v>
          </cell>
          <cell r="B468" t="str">
            <v>Boca BSCC 1,50 x 1,50 m normal</v>
          </cell>
          <cell r="E468" t="str">
            <v>und</v>
          </cell>
          <cell r="F468">
            <v>5412.49</v>
          </cell>
        </row>
        <row r="469">
          <cell r="A469" t="str">
            <v>2 S 04 201 02</v>
          </cell>
          <cell r="B469" t="str">
            <v>Boca BSCC 2,00 x 2,00 m normal</v>
          </cell>
          <cell r="E469" t="str">
            <v>und</v>
          </cell>
          <cell r="F469">
            <v>8475.8799999999992</v>
          </cell>
        </row>
        <row r="470">
          <cell r="A470" t="str">
            <v>2 S 04 201 03</v>
          </cell>
          <cell r="B470" t="str">
            <v>Boca BSCC 2,50 x 2,50 m normal</v>
          </cell>
          <cell r="E470" t="str">
            <v>und</v>
          </cell>
          <cell r="F470">
            <v>11448.96</v>
          </cell>
        </row>
        <row r="471">
          <cell r="A471" t="str">
            <v>2 S 04 201 04</v>
          </cell>
          <cell r="B471" t="str">
            <v>Boca BSCC 3,00 x 3,00 m normal</v>
          </cell>
          <cell r="E471" t="str">
            <v>und</v>
          </cell>
          <cell r="F471">
            <v>16400.13</v>
          </cell>
        </row>
        <row r="472">
          <cell r="A472" t="str">
            <v>2 S 04 201 05</v>
          </cell>
          <cell r="B472" t="str">
            <v>Boca BSCC 1,50 x 1,50 m - esc.=15</v>
          </cell>
          <cell r="E472" t="str">
            <v>und</v>
          </cell>
          <cell r="F472">
            <v>5507.51</v>
          </cell>
        </row>
        <row r="473">
          <cell r="A473" t="str">
            <v>2 S 04 201 06</v>
          </cell>
          <cell r="B473" t="str">
            <v>Boca BSCC 2,00 x 2,00 m - esc.=15</v>
          </cell>
          <cell r="E473" t="str">
            <v>und</v>
          </cell>
          <cell r="F473">
            <v>8579.7000000000007</v>
          </cell>
        </row>
        <row r="474">
          <cell r="A474" t="str">
            <v>2 S 04 201 07</v>
          </cell>
          <cell r="B474" t="str">
            <v>Boca BSCC 2,50 x 2,50 m - esc.=15</v>
          </cell>
          <cell r="E474" t="str">
            <v>und</v>
          </cell>
          <cell r="F474">
            <v>12065.22</v>
          </cell>
        </row>
        <row r="475">
          <cell r="A475" t="str">
            <v>2 S 04 201 08</v>
          </cell>
          <cell r="B475" t="str">
            <v>Boca BSCC 3,00 x 3,00 m - esc.=15</v>
          </cell>
          <cell r="E475" t="str">
            <v>und</v>
          </cell>
          <cell r="F475">
            <v>17191.55</v>
          </cell>
        </row>
        <row r="476">
          <cell r="A476" t="str">
            <v>2 S 04 201 09</v>
          </cell>
          <cell r="B476" t="str">
            <v>Boca BSCC 1,50 x 1,50 m - esc.=30</v>
          </cell>
          <cell r="E476" t="str">
            <v>und</v>
          </cell>
          <cell r="F476">
            <v>6004.52</v>
          </cell>
        </row>
        <row r="477">
          <cell r="A477" t="str">
            <v>2 S 04 201 10</v>
          </cell>
          <cell r="B477" t="str">
            <v>Boca BSCC 2,00 x 2,00 m - esc.=30</v>
          </cell>
          <cell r="E477" t="str">
            <v>und</v>
          </cell>
          <cell r="F477">
            <v>9336.23</v>
          </cell>
        </row>
        <row r="478">
          <cell r="A478" t="str">
            <v>2 S 04 201 11</v>
          </cell>
          <cell r="B478" t="str">
            <v>Boca BSCC 2,50 x 2,50 m - esc.=30</v>
          </cell>
          <cell r="E478" t="str">
            <v>und</v>
          </cell>
          <cell r="F478">
            <v>13432.34</v>
          </cell>
        </row>
        <row r="479">
          <cell r="A479" t="str">
            <v>2 S 04 201 12</v>
          </cell>
          <cell r="B479" t="str">
            <v>Boca BSCC 3,00 x 3,00 m =esc.=30</v>
          </cell>
          <cell r="E479" t="str">
            <v>und</v>
          </cell>
          <cell r="F479">
            <v>18960.41</v>
          </cell>
        </row>
        <row r="480">
          <cell r="A480" t="str">
            <v>2 S 04 201 13</v>
          </cell>
          <cell r="B480" t="str">
            <v>Boca BSCC 1,50 x 1,50 m - esc.=45</v>
          </cell>
          <cell r="E480" t="str">
            <v>und</v>
          </cell>
          <cell r="F480">
            <v>7470.4</v>
          </cell>
        </row>
        <row r="481">
          <cell r="A481" t="str">
            <v>2 S 04 201 14</v>
          </cell>
          <cell r="B481" t="str">
            <v>Boca BSCC 2,00 x 2,00 m - esc.=45</v>
          </cell>
          <cell r="E481" t="str">
            <v>und</v>
          </cell>
          <cell r="F481">
            <v>11996.21</v>
          </cell>
        </row>
        <row r="482">
          <cell r="A482" t="str">
            <v>2 S 04 201 15</v>
          </cell>
          <cell r="B482" t="str">
            <v>Boca BSCC 2,50 x 2,50 m - esc.=45</v>
          </cell>
          <cell r="E482" t="str">
            <v>und</v>
          </cell>
          <cell r="F482">
            <v>17013.89</v>
          </cell>
        </row>
        <row r="483">
          <cell r="A483" t="str">
            <v>2 S 04 201 16</v>
          </cell>
          <cell r="B483" t="str">
            <v>Boca BSCC 3,00 x 3,00 m - esc.=45</v>
          </cell>
          <cell r="E483" t="str">
            <v>und</v>
          </cell>
          <cell r="F483">
            <v>23924.55</v>
          </cell>
        </row>
        <row r="484">
          <cell r="A484" t="str">
            <v>2 S 04 210 01</v>
          </cell>
          <cell r="B484" t="str">
            <v>Corpo BDCC 1,50 x 1,50 m alt. 0 a 1,00 m</v>
          </cell>
          <cell r="E484" t="str">
            <v>m</v>
          </cell>
          <cell r="F484">
            <v>1647.9</v>
          </cell>
        </row>
        <row r="485">
          <cell r="A485" t="str">
            <v>2 S 04 210 02</v>
          </cell>
          <cell r="B485" t="str">
            <v>Corpo BDCC 2,00 x 2,00 m alt. 0 a 1,00 m</v>
          </cell>
          <cell r="E485" t="str">
            <v>m</v>
          </cell>
          <cell r="F485">
            <v>2391.0500000000002</v>
          </cell>
        </row>
        <row r="486">
          <cell r="A486" t="str">
            <v>2 S 04 210 03</v>
          </cell>
          <cell r="B486" t="str">
            <v>Corpo BDCC 2,50 x 2,50 m alt. 0 a 1,00 m</v>
          </cell>
          <cell r="E486" t="str">
            <v>m</v>
          </cell>
          <cell r="F486">
            <v>3013.05</v>
          </cell>
        </row>
        <row r="487">
          <cell r="A487" t="str">
            <v>2 S 04 210 04</v>
          </cell>
          <cell r="B487" t="str">
            <v>Corpo BDCC 3,00 x 3,00 m alt. 0 a 1,00</v>
          </cell>
          <cell r="E487" t="str">
            <v>m</v>
          </cell>
          <cell r="F487">
            <v>4144.82</v>
          </cell>
        </row>
        <row r="488">
          <cell r="A488" t="str">
            <v>2 S 04 210 05</v>
          </cell>
          <cell r="B488" t="str">
            <v>Corpo BDCC 1,50 x 1,50 m alt. 1,00 a 2,50 m</v>
          </cell>
          <cell r="E488" t="str">
            <v>m</v>
          </cell>
          <cell r="F488">
            <v>1450.24</v>
          </cell>
        </row>
        <row r="489">
          <cell r="A489" t="str">
            <v>2 S 04 210 06</v>
          </cell>
          <cell r="B489" t="str">
            <v>Corpo BDCC 2,00 x 2,00 m alt. 1,00 a 2,50 m</v>
          </cell>
          <cell r="E489" t="str">
            <v>m</v>
          </cell>
          <cell r="F489">
            <v>2123.17</v>
          </cell>
        </row>
        <row r="490">
          <cell r="A490" t="str">
            <v>2 S 04 210 07</v>
          </cell>
          <cell r="B490" t="str">
            <v>Corpo BDCC 2,50 x 2,50 m alt. 1,00 a 2,50 m</v>
          </cell>
          <cell r="E490" t="str">
            <v>m</v>
          </cell>
          <cell r="F490">
            <v>2864.59</v>
          </cell>
        </row>
        <row r="491">
          <cell r="A491" t="str">
            <v>2 S 04 210 08</v>
          </cell>
          <cell r="B491" t="str">
            <v>Corpo BDCC 3,00 x 3,00 m alt. 1,00 a 2,50 m</v>
          </cell>
          <cell r="E491" t="str">
            <v>m</v>
          </cell>
          <cell r="F491">
            <v>3930.89</v>
          </cell>
        </row>
        <row r="492">
          <cell r="A492" t="str">
            <v>2 S 04 210 09</v>
          </cell>
          <cell r="B492" t="str">
            <v>Corpo BDCC 1,50 x 1,50 m alt. 2,50 a 5,00 m</v>
          </cell>
          <cell r="E492" t="str">
            <v>m</v>
          </cell>
          <cell r="F492">
            <v>1546.34</v>
          </cell>
        </row>
        <row r="493">
          <cell r="A493" t="str">
            <v>2 S 04 210 10</v>
          </cell>
          <cell r="B493" t="str">
            <v>Corpo BDCC 2,00 x 2,00 m alt. 2,50 a 5,00 m</v>
          </cell>
          <cell r="E493" t="str">
            <v>m</v>
          </cell>
          <cell r="F493">
            <v>2407.67</v>
          </cell>
        </row>
        <row r="494">
          <cell r="A494" t="str">
            <v>2 S 04 210 11</v>
          </cell>
          <cell r="B494" t="str">
            <v>Corpo BDCC 2,50 x 2,50 m alt. 2,50 a 5,00 m</v>
          </cell>
          <cell r="E494" t="str">
            <v>m</v>
          </cell>
          <cell r="F494">
            <v>3344.94</v>
          </cell>
        </row>
        <row r="495">
          <cell r="A495" t="str">
            <v>2 S 04 210 12</v>
          </cell>
          <cell r="B495" t="str">
            <v>Corpo BDCC 3,00 x 3,00 m alt. 2,50 a 5,00 m</v>
          </cell>
          <cell r="E495" t="str">
            <v>m</v>
          </cell>
          <cell r="F495">
            <v>4362.68</v>
          </cell>
        </row>
        <row r="496">
          <cell r="A496" t="str">
            <v>2 S 04 210 13</v>
          </cell>
          <cell r="B496" t="str">
            <v>Corpo BDCC 1,50 x 1,50 m alt. 5,00 a 7,50 m</v>
          </cell>
          <cell r="E496" t="str">
            <v>m</v>
          </cell>
          <cell r="F496">
            <v>1760.86</v>
          </cell>
        </row>
        <row r="497">
          <cell r="A497" t="str">
            <v>2 S 04 210 14</v>
          </cell>
          <cell r="B497" t="str">
            <v>Corpo BDCC 2,00 a 2,00 m alt. 5,00 a 7,50 m</v>
          </cell>
          <cell r="E497" t="str">
            <v>m</v>
          </cell>
          <cell r="F497">
            <v>2780.87</v>
          </cell>
        </row>
        <row r="498">
          <cell r="A498" t="str">
            <v>2 S 04 210 15</v>
          </cell>
          <cell r="B498" t="str">
            <v>Corpo BDCC 2,50 x 2,50 m alt. 5,00 a 7,50 m</v>
          </cell>
          <cell r="E498" t="str">
            <v>m</v>
          </cell>
          <cell r="F498">
            <v>3808.73</v>
          </cell>
        </row>
        <row r="499">
          <cell r="A499" t="str">
            <v>2 S 04 210 16</v>
          </cell>
          <cell r="B499" t="str">
            <v>Corpo BDCC 3,00 x 3,00 m alt. 5,00 a 7,50 m</v>
          </cell>
          <cell r="E499" t="str">
            <v>m</v>
          </cell>
          <cell r="F499">
            <v>5214.3500000000004</v>
          </cell>
        </row>
        <row r="500">
          <cell r="A500" t="str">
            <v>2 S 04 210 17</v>
          </cell>
          <cell r="B500" t="str">
            <v>Corpo BDCC 1,50 x 1,50 m alt. 7,50 a 10,00 m</v>
          </cell>
          <cell r="E500" t="str">
            <v>m</v>
          </cell>
          <cell r="F500">
            <v>1941.68</v>
          </cell>
        </row>
        <row r="501">
          <cell r="A501" t="str">
            <v>2 S 04 210 18</v>
          </cell>
          <cell r="B501" t="str">
            <v>Corpo BDCC 2,00 x 2,00 m alt. 7,50 a 10,00 m</v>
          </cell>
          <cell r="E501" t="str">
            <v>m</v>
          </cell>
          <cell r="F501">
            <v>3195.72</v>
          </cell>
        </row>
        <row r="502">
          <cell r="A502" t="str">
            <v>2 S 04 210 19</v>
          </cell>
          <cell r="B502" t="str">
            <v>Corpo BDCC 2,50 x 2,50 m alt. 7,50 a 10,00 m</v>
          </cell>
          <cell r="E502" t="str">
            <v>m</v>
          </cell>
          <cell r="F502">
            <v>4089.68</v>
          </cell>
        </row>
        <row r="503">
          <cell r="A503" t="str">
            <v>2 S 04 210 20</v>
          </cell>
          <cell r="B503" t="str">
            <v>Corpo BDCC 3,00 x 3,00 m alt. 7,50 a 10,00 m</v>
          </cell>
          <cell r="E503" t="str">
            <v>m</v>
          </cell>
          <cell r="F503">
            <v>5832.59</v>
          </cell>
        </row>
        <row r="504">
          <cell r="A504" t="str">
            <v>2 S 04 210 21</v>
          </cell>
          <cell r="B504" t="str">
            <v>Corpo BDCC 1,50 x 1,50 m alt. 10,00 a 12,50 m</v>
          </cell>
          <cell r="E504" t="str">
            <v>m</v>
          </cell>
          <cell r="F504">
            <v>2186.4499999999998</v>
          </cell>
        </row>
        <row r="505">
          <cell r="A505" t="str">
            <v>2 S 04 210 22</v>
          </cell>
          <cell r="B505" t="str">
            <v>Corpo BDCC 2,00 x 2,00 m alt. 10,00 a 12,50 m</v>
          </cell>
          <cell r="E505" t="str">
            <v>m</v>
          </cell>
          <cell r="F505">
            <v>3493.64</v>
          </cell>
        </row>
        <row r="506">
          <cell r="A506" t="str">
            <v>2 S 04 210 23</v>
          </cell>
          <cell r="B506" t="str">
            <v>Corpo BDCC 2,50 x 2,50 m alt. 10,00 a 12,50 m</v>
          </cell>
          <cell r="E506" t="str">
            <v>m</v>
          </cell>
          <cell r="F506">
            <v>4625.7</v>
          </cell>
        </row>
        <row r="507">
          <cell r="A507" t="str">
            <v>2 S 04 210 24</v>
          </cell>
          <cell r="B507" t="str">
            <v>Corpo BDCC 3,00 x 3,00 m alt. 10,00 a 12,50 m</v>
          </cell>
          <cell r="E507" t="str">
            <v>m</v>
          </cell>
          <cell r="F507">
            <v>6528.06</v>
          </cell>
        </row>
        <row r="508">
          <cell r="A508" t="str">
            <v>2 S 04 210 25</v>
          </cell>
          <cell r="B508" t="str">
            <v>Corpo BDCC 1,50 x 1,50 m alt. 12,50 a 15,00 m</v>
          </cell>
          <cell r="E508" t="str">
            <v>m</v>
          </cell>
          <cell r="F508">
            <v>2329.8000000000002</v>
          </cell>
        </row>
        <row r="509">
          <cell r="A509" t="str">
            <v>2 S 04 210 26</v>
          </cell>
          <cell r="B509" t="str">
            <v>Corpo BDCC 2,00 x 2,00 m alt. 12,50 a 15,00 m</v>
          </cell>
          <cell r="E509" t="str">
            <v>m</v>
          </cell>
          <cell r="F509">
            <v>3582.84</v>
          </cell>
        </row>
        <row r="510">
          <cell r="A510" t="str">
            <v>2 S 04 210 27</v>
          </cell>
          <cell r="B510" t="str">
            <v>Corpo BDCC 2,50 x 2,50 m alt. 12,50 a 15,00 m</v>
          </cell>
          <cell r="E510" t="str">
            <v>m</v>
          </cell>
          <cell r="F510">
            <v>5058.41</v>
          </cell>
        </row>
        <row r="511">
          <cell r="A511" t="str">
            <v>2 S 04 210 28</v>
          </cell>
          <cell r="B511" t="str">
            <v>Corpo BDCC 3,00 x 3,00 m alt. 12,50 a 15,00 m</v>
          </cell>
          <cell r="E511" t="str">
            <v>m</v>
          </cell>
          <cell r="F511">
            <v>6511.08</v>
          </cell>
        </row>
        <row r="512">
          <cell r="A512" t="str">
            <v>2 S 04 211 01</v>
          </cell>
          <cell r="B512" t="str">
            <v>Boca BDCC 1,50 x 1,50 m normal</v>
          </cell>
          <cell r="E512" t="str">
            <v>und</v>
          </cell>
          <cell r="F512">
            <v>6291.38</v>
          </cell>
        </row>
        <row r="513">
          <cell r="A513" t="str">
            <v>2 S 04 211 02</v>
          </cell>
          <cell r="B513" t="str">
            <v>Boca BDCC 2,00 x 2,00 m normal</v>
          </cell>
          <cell r="E513" t="str">
            <v>und</v>
          </cell>
          <cell r="F513">
            <v>9830.24</v>
          </cell>
        </row>
        <row r="514">
          <cell r="A514" t="str">
            <v>2 S 04 211 03</v>
          </cell>
          <cell r="B514" t="str">
            <v>Boca BDCC 2,50 x 2,50 m normal</v>
          </cell>
          <cell r="E514" t="str">
            <v>und</v>
          </cell>
          <cell r="F514">
            <v>13824.95</v>
          </cell>
        </row>
        <row r="515">
          <cell r="A515" t="str">
            <v>2 S 04 211 04</v>
          </cell>
          <cell r="B515" t="str">
            <v>Boca BDCC 3,00 x 3,00 m normal</v>
          </cell>
          <cell r="E515" t="str">
            <v>und</v>
          </cell>
          <cell r="F515">
            <v>20105.54</v>
          </cell>
        </row>
        <row r="516">
          <cell r="A516" t="str">
            <v>2 S 04 211 05</v>
          </cell>
          <cell r="B516" t="str">
            <v>Boca BDCC 1,50 x 1,50 m esc.=15</v>
          </cell>
          <cell r="E516" t="str">
            <v>und</v>
          </cell>
          <cell r="F516">
            <v>6905.86</v>
          </cell>
        </row>
        <row r="517">
          <cell r="A517" t="str">
            <v>2 S 04 211 06</v>
          </cell>
          <cell r="B517" t="str">
            <v>Boca BDCC 2,00 x 2,00 m esc=15</v>
          </cell>
          <cell r="E517" t="str">
            <v>und</v>
          </cell>
          <cell r="F517">
            <v>10814.78</v>
          </cell>
        </row>
        <row r="518">
          <cell r="A518" t="str">
            <v>2 S 04 211 07</v>
          </cell>
          <cell r="B518" t="str">
            <v>Boca BDCC 2,50 x 2,50 m esc=15</v>
          </cell>
          <cell r="E518" t="str">
            <v>und</v>
          </cell>
          <cell r="F518">
            <v>14896.79</v>
          </cell>
        </row>
        <row r="519">
          <cell r="A519" t="str">
            <v>2 S 04 211 08</v>
          </cell>
          <cell r="B519" t="str">
            <v>Boca BDCC 3,00 x 3,00 m esc=15</v>
          </cell>
          <cell r="E519" t="str">
            <v>und</v>
          </cell>
          <cell r="F519">
            <v>21578.83</v>
          </cell>
        </row>
        <row r="520">
          <cell r="A520" t="str">
            <v>2 S 04 211 09</v>
          </cell>
          <cell r="B520" t="str">
            <v>Boca BDCC 1,50 x 1,50 m - esc.=30</v>
          </cell>
          <cell r="E520" t="str">
            <v>und</v>
          </cell>
          <cell r="F520">
            <v>7125.6</v>
          </cell>
        </row>
        <row r="521">
          <cell r="A521" t="str">
            <v>2 S 04 211 10</v>
          </cell>
          <cell r="B521" t="str">
            <v>Boca BDCC 2,00 x 2,00 m esc=30</v>
          </cell>
          <cell r="E521" t="str">
            <v>und</v>
          </cell>
          <cell r="F521">
            <v>11637.63</v>
          </cell>
        </row>
        <row r="522">
          <cell r="A522" t="str">
            <v>2 S 04 211 11</v>
          </cell>
          <cell r="B522" t="str">
            <v>Boca BDCC 2,50 x 2,50 m esc.=30</v>
          </cell>
          <cell r="E522" t="str">
            <v>und</v>
          </cell>
          <cell r="F522">
            <v>15837.81</v>
          </cell>
        </row>
        <row r="523">
          <cell r="A523" t="str">
            <v>2 S 04 211 12</v>
          </cell>
          <cell r="B523" t="str">
            <v>Boca BDCC 3,00 x 3,00 m esc=30</v>
          </cell>
          <cell r="E523" t="str">
            <v>und</v>
          </cell>
          <cell r="F523">
            <v>24495.89</v>
          </cell>
        </row>
        <row r="524">
          <cell r="A524" t="str">
            <v>2 S 04 211 13</v>
          </cell>
          <cell r="B524" t="str">
            <v>Boca BDCC 1,50 x 1,50 m esc=45</v>
          </cell>
          <cell r="E524" t="str">
            <v>und</v>
          </cell>
          <cell r="F524">
            <v>9276.3700000000008</v>
          </cell>
        </row>
        <row r="525">
          <cell r="A525" t="str">
            <v>2 S 04 211 14</v>
          </cell>
          <cell r="B525" t="str">
            <v>Boca BDCC 2,00 x 2,00 m esc=45</v>
          </cell>
          <cell r="E525" t="str">
            <v>und</v>
          </cell>
          <cell r="F525">
            <v>14818.75</v>
          </cell>
        </row>
        <row r="526">
          <cell r="A526" t="str">
            <v>2 S 04 211 15</v>
          </cell>
          <cell r="B526" t="str">
            <v>Boca BDCC 2,50 x 2,50 m esc=45</v>
          </cell>
          <cell r="E526" t="str">
            <v>und</v>
          </cell>
          <cell r="F526">
            <v>21354.27</v>
          </cell>
        </row>
        <row r="527">
          <cell r="A527" t="str">
            <v>2 S 04 211 16</v>
          </cell>
          <cell r="B527" t="str">
            <v>Boca BDCC 3,00x3,00m - esc=45</v>
          </cell>
          <cell r="E527" t="str">
            <v>und</v>
          </cell>
          <cell r="F527">
            <v>31015.02</v>
          </cell>
        </row>
        <row r="528">
          <cell r="A528" t="str">
            <v>2 S 04 220 01</v>
          </cell>
          <cell r="B528" t="str">
            <v>Corpo BTCC 1,50 x 1,50 m alt. 0 a 1,00 m</v>
          </cell>
          <cell r="E528" t="str">
            <v>m</v>
          </cell>
          <cell r="F528">
            <v>2285.0500000000002</v>
          </cell>
        </row>
        <row r="529">
          <cell r="A529" t="str">
            <v>2 S 04 220 02</v>
          </cell>
          <cell r="B529" t="str">
            <v>Corpo BTCC 2,00 x 2,00 m alt. 0 a 1,00 m</v>
          </cell>
          <cell r="E529" t="str">
            <v>m</v>
          </cell>
          <cell r="F529">
            <v>3317.75</v>
          </cell>
        </row>
        <row r="530">
          <cell r="A530" t="str">
            <v>2 S 04 220 03</v>
          </cell>
          <cell r="B530" t="str">
            <v>Corpo BTCC 2,50 x 2,50 m alt. 0 a 1,00 m</v>
          </cell>
          <cell r="E530" t="str">
            <v>m</v>
          </cell>
          <cell r="F530">
            <v>4495.51</v>
          </cell>
        </row>
        <row r="531">
          <cell r="A531" t="str">
            <v>2 S 04 220 04</v>
          </cell>
          <cell r="B531" t="str">
            <v>Corpo BTCC 3,00 x 3,00 m alt. 0 a 1,00 m</v>
          </cell>
          <cell r="E531" t="str">
            <v>m</v>
          </cell>
          <cell r="F531">
            <v>5790.65</v>
          </cell>
        </row>
        <row r="532">
          <cell r="A532" t="str">
            <v>2 S 04 220 05</v>
          </cell>
          <cell r="B532" t="str">
            <v>Corpo BTCC 1,50 x 1,50 m alt. 1,00 a 2,50 m</v>
          </cell>
          <cell r="E532" t="str">
            <v>m</v>
          </cell>
          <cell r="F532">
            <v>2064.02</v>
          </cell>
        </row>
        <row r="533">
          <cell r="A533" t="str">
            <v>2 S 04 220 06</v>
          </cell>
          <cell r="B533" t="str">
            <v>Corpo BTCC 2,00 x 2,00 m alt. 1,00 a 2,50 m</v>
          </cell>
          <cell r="E533" t="str">
            <v>m</v>
          </cell>
          <cell r="F533">
            <v>3001.34</v>
          </cell>
        </row>
        <row r="534">
          <cell r="A534" t="str">
            <v>2 S 04 220 07</v>
          </cell>
          <cell r="B534" t="str">
            <v>Corpo BTCC 2,50 a 2,50 m alt. 1,00 a 2,50 m</v>
          </cell>
          <cell r="E534" t="str">
            <v>m</v>
          </cell>
          <cell r="F534">
            <v>3986.11</v>
          </cell>
        </row>
        <row r="535">
          <cell r="A535" t="str">
            <v>2 S 04 220 08</v>
          </cell>
          <cell r="B535" t="str">
            <v>Corpo BTCC 3,00 x 3,00 m alt. 1,00 a 2,50 m</v>
          </cell>
          <cell r="E535" t="str">
            <v>m</v>
          </cell>
          <cell r="F535">
            <v>5483.12</v>
          </cell>
        </row>
        <row r="536">
          <cell r="A536" t="str">
            <v>2 S 04 220 09</v>
          </cell>
          <cell r="B536" t="str">
            <v>Corpo BTCC 1,50 x 1,50 m alt. 2,50 a 5,00 m</v>
          </cell>
          <cell r="E536" t="str">
            <v>m</v>
          </cell>
          <cell r="F536">
            <v>2241.81</v>
          </cell>
        </row>
        <row r="537">
          <cell r="A537" t="str">
            <v>2 S 04 220 10</v>
          </cell>
          <cell r="B537" t="str">
            <v>Corpo BTCC 2,00 x 2,00 m alt. 2,50 a 5,00 m</v>
          </cell>
          <cell r="E537" t="str">
            <v>m</v>
          </cell>
          <cell r="F537">
            <v>3436.82</v>
          </cell>
        </row>
        <row r="538">
          <cell r="A538" t="str">
            <v>2 S 04 220 11</v>
          </cell>
          <cell r="B538" t="str">
            <v>Corpo BTCC 2,50 x 2,50 m alt. 2,50 a 5,00 m</v>
          </cell>
          <cell r="E538" t="str">
            <v>m</v>
          </cell>
          <cell r="F538">
            <v>4677.1400000000003</v>
          </cell>
        </row>
        <row r="539">
          <cell r="A539" t="str">
            <v>2 S 04 220 12</v>
          </cell>
          <cell r="B539" t="str">
            <v>Corpo BTCC 3,00 x 3,00 m alt. 2,50 a 5,00 m</v>
          </cell>
          <cell r="E539" t="str">
            <v>m</v>
          </cell>
          <cell r="F539">
            <v>6400.28</v>
          </cell>
        </row>
        <row r="540">
          <cell r="A540" t="str">
            <v>2 S 04 220 13</v>
          </cell>
          <cell r="B540" t="str">
            <v>Corpo BTCC 1,50 x 1,50 m alt. 5,00 a 7,50 m</v>
          </cell>
          <cell r="E540" t="str">
            <v>m</v>
          </cell>
          <cell r="F540">
            <v>2418.8000000000002</v>
          </cell>
        </row>
        <row r="541">
          <cell r="A541" t="str">
            <v>2 S 04 220 14</v>
          </cell>
          <cell r="B541" t="str">
            <v>Corpo BTCC 2,00 x 2,00 m alt. 5,00 a 7,50 m</v>
          </cell>
          <cell r="E541" t="str">
            <v>m</v>
          </cell>
          <cell r="F541">
            <v>3859.22</v>
          </cell>
        </row>
        <row r="542">
          <cell r="A542" t="str">
            <v>2 S 04 220 15</v>
          </cell>
          <cell r="B542" t="str">
            <v>Corpo BTCC 2,50 x 2,50 m alt. 5,00 a 7,50 m</v>
          </cell>
          <cell r="E542" t="str">
            <v>m</v>
          </cell>
          <cell r="F542">
            <v>5308.57</v>
          </cell>
        </row>
        <row r="543">
          <cell r="A543" t="str">
            <v>2 S 04 220 16</v>
          </cell>
          <cell r="B543" t="str">
            <v>Corpo BTCC 3,00 x 3,00 m alt. 5,00 a 7,50 m</v>
          </cell>
          <cell r="E543" t="str">
            <v>m</v>
          </cell>
          <cell r="F543">
            <v>7191.27</v>
          </cell>
        </row>
        <row r="544">
          <cell r="A544" t="str">
            <v>2 S 04 220 17</v>
          </cell>
          <cell r="B544" t="str">
            <v>Corpo BTCC 1,50 x 1,50 m alt. 7,50 a 10,00 m</v>
          </cell>
          <cell r="E544" t="str">
            <v>m</v>
          </cell>
          <cell r="F544">
            <v>2696.62</v>
          </cell>
        </row>
        <row r="545">
          <cell r="A545" t="str">
            <v>2 S 04 220 18</v>
          </cell>
          <cell r="B545" t="str">
            <v>Corpo BTCC 2,00 x 2,00 m alt. 7,50 m a 10,00 m</v>
          </cell>
          <cell r="E545" t="str">
            <v>m</v>
          </cell>
          <cell r="F545">
            <v>4355.76</v>
          </cell>
        </row>
        <row r="546">
          <cell r="A546" t="str">
            <v>2 S 04 220 19</v>
          </cell>
          <cell r="B546" t="str">
            <v>Corpo BTCC 2,50 x 2,50 m alt. 7,50 a 10,00 m</v>
          </cell>
          <cell r="E546" t="str">
            <v>m</v>
          </cell>
          <cell r="F546">
            <v>6040.14</v>
          </cell>
        </row>
        <row r="547">
          <cell r="A547" t="str">
            <v>2 S 04 220 20</v>
          </cell>
          <cell r="B547" t="str">
            <v>Corpo BTCC 3,00 x 3,00 m alt 7,50 a 10,00 m</v>
          </cell>
          <cell r="E547" t="str">
            <v>m</v>
          </cell>
          <cell r="F547">
            <v>8083.17</v>
          </cell>
        </row>
        <row r="548">
          <cell r="A548" t="str">
            <v>2 S 04 220 21</v>
          </cell>
          <cell r="B548" t="str">
            <v>Corpo BTCC 1,50 x 1,50 m alt. 10,00 a 12,50 m</v>
          </cell>
          <cell r="E548" t="str">
            <v>m</v>
          </cell>
          <cell r="F548">
            <v>3190.53</v>
          </cell>
        </row>
        <row r="549">
          <cell r="A549" t="str">
            <v>2 S 04 220 22</v>
          </cell>
          <cell r="B549" t="str">
            <v>Corpo BTCC 2,00 x 2,00 m alt. 10,00 a 12,50 m</v>
          </cell>
          <cell r="E549" t="str">
            <v>m</v>
          </cell>
          <cell r="F549">
            <v>4747.88</v>
          </cell>
        </row>
        <row r="550">
          <cell r="A550" t="str">
            <v>2 S 04 220 23</v>
          </cell>
          <cell r="B550" t="str">
            <v>Corpo BTCC 2,50 x 2,50 m alt. 10,00 a 12,50 m</v>
          </cell>
          <cell r="E550" t="str">
            <v>m</v>
          </cell>
          <cell r="F550">
            <v>6343.05</v>
          </cell>
        </row>
        <row r="551">
          <cell r="A551" t="str">
            <v>2 S 04 220 24</v>
          </cell>
          <cell r="B551" t="str">
            <v>Corpo BTCC 3,00 x 3,00 m alt. 10,00 a 12,50 m</v>
          </cell>
          <cell r="E551" t="str">
            <v>m</v>
          </cell>
          <cell r="F551">
            <v>8637.1299999999992</v>
          </cell>
        </row>
        <row r="552">
          <cell r="A552" t="str">
            <v>2 S 04 220 25</v>
          </cell>
          <cell r="B552" t="str">
            <v>Corpo BTCC 1,50 x 1,50 m alt. 12,50 a 15,00 m</v>
          </cell>
          <cell r="E552" t="str">
            <v>m</v>
          </cell>
          <cell r="F552">
            <v>3243.5</v>
          </cell>
        </row>
        <row r="553">
          <cell r="A553" t="str">
            <v>2 S 04 220 26</v>
          </cell>
          <cell r="B553" t="str">
            <v>Corpo BTCC 2,00 x 2,00 m alt. 12,50 a 15,00 m</v>
          </cell>
          <cell r="E553" t="str">
            <v>m</v>
          </cell>
          <cell r="F553">
            <v>5075.12</v>
          </cell>
        </row>
        <row r="554">
          <cell r="A554" t="str">
            <v>2 S 04 220 27</v>
          </cell>
          <cell r="B554" t="str">
            <v>Corpo BTCC 2,50 x 2,50 m alt. 12,50 a 15,00 m</v>
          </cell>
          <cell r="E554" t="str">
            <v>m</v>
          </cell>
          <cell r="F554">
            <v>6803.35</v>
          </cell>
        </row>
        <row r="555">
          <cell r="A555" t="str">
            <v>2 S 04 220 28</v>
          </cell>
          <cell r="B555" t="str">
            <v>Corpo BTCC 3,00 x 3,00 m alt. 12,50 a 15,00 m</v>
          </cell>
          <cell r="E555" t="str">
            <v>m</v>
          </cell>
          <cell r="F555">
            <v>9379.32</v>
          </cell>
        </row>
        <row r="556">
          <cell r="A556" t="str">
            <v>2 S 04 221 01</v>
          </cell>
          <cell r="B556" t="str">
            <v>Boca BTCC 1,50 x 1,50 m normal</v>
          </cell>
          <cell r="E556" t="str">
            <v>und</v>
          </cell>
          <cell r="F556">
            <v>7797.68</v>
          </cell>
        </row>
        <row r="557">
          <cell r="A557" t="str">
            <v>2 S 04 221 02</v>
          </cell>
          <cell r="B557" t="str">
            <v>Boca BTCC 2,00 x 2,00 m normal</v>
          </cell>
          <cell r="E557" t="str">
            <v>und</v>
          </cell>
          <cell r="F557">
            <v>11925.54</v>
          </cell>
        </row>
        <row r="558">
          <cell r="A558" t="str">
            <v>2 S 04 221 03</v>
          </cell>
          <cell r="B558" t="str">
            <v>Boca BTCC 2,50 x 2,50 m normal</v>
          </cell>
          <cell r="E558" t="str">
            <v>und</v>
          </cell>
          <cell r="F558">
            <v>16899.830000000002</v>
          </cell>
        </row>
        <row r="559">
          <cell r="A559" t="str">
            <v>2 S 04 221 04</v>
          </cell>
          <cell r="B559" t="str">
            <v>Boca BTCC 3,00 x 3,00 m normal</v>
          </cell>
          <cell r="E559" t="str">
            <v>und</v>
          </cell>
          <cell r="F559">
            <v>23995.86</v>
          </cell>
        </row>
        <row r="560">
          <cell r="A560" t="str">
            <v>2 S 04 221 05</v>
          </cell>
          <cell r="B560" t="str">
            <v>Boca BTCC 1,50 x 1,50 m esc=15</v>
          </cell>
          <cell r="E560" t="str">
            <v>und</v>
          </cell>
          <cell r="F560">
            <v>8445.08</v>
          </cell>
        </row>
        <row r="561">
          <cell r="A561" t="str">
            <v>2 S 04 221 06</v>
          </cell>
          <cell r="B561" t="str">
            <v>Boca BTCC 2,00 x 2,00 m esc=15</v>
          </cell>
          <cell r="E561" t="str">
            <v>und</v>
          </cell>
          <cell r="F561">
            <v>12824.04</v>
          </cell>
        </row>
        <row r="562">
          <cell r="A562" t="str">
            <v>2 S 04 221 07</v>
          </cell>
          <cell r="B562" t="str">
            <v>Boca BTCC 2,50 x 2,50 m esc=15</v>
          </cell>
          <cell r="E562" t="str">
            <v>und</v>
          </cell>
          <cell r="F562">
            <v>18228.060000000001</v>
          </cell>
        </row>
        <row r="563">
          <cell r="A563" t="str">
            <v>2 S 04 221 08</v>
          </cell>
          <cell r="B563" t="str">
            <v>Boca BTCC 3,00 x 3,00 m esc=15</v>
          </cell>
          <cell r="E563" t="str">
            <v>und</v>
          </cell>
          <cell r="F563">
            <v>23361.34</v>
          </cell>
        </row>
        <row r="564">
          <cell r="A564" t="str">
            <v>2 S 04 221 09</v>
          </cell>
          <cell r="B564" t="str">
            <v>Boca BTCC 1,50 x 1,50 m esc=30</v>
          </cell>
          <cell r="E564" t="str">
            <v>und</v>
          </cell>
          <cell r="F564">
            <v>8856.08</v>
          </cell>
        </row>
        <row r="565">
          <cell r="A565" t="str">
            <v>2 S 04 221 10</v>
          </cell>
          <cell r="B565" t="str">
            <v>Boca BTCC 2,00 x 2,00 m exc.=30</v>
          </cell>
          <cell r="E565" t="str">
            <v>und</v>
          </cell>
          <cell r="F565">
            <v>14169.67</v>
          </cell>
        </row>
        <row r="566">
          <cell r="A566" t="str">
            <v>2 S 04 221 11</v>
          </cell>
          <cell r="B566" t="str">
            <v>Boca BTCC 2,50 x 2,50 m esc=30</v>
          </cell>
          <cell r="E566" t="str">
            <v>und</v>
          </cell>
          <cell r="F566">
            <v>20764.759999999998</v>
          </cell>
        </row>
        <row r="567">
          <cell r="A567" t="str">
            <v>2 S 04 221 12</v>
          </cell>
          <cell r="B567" t="str">
            <v>Boca BTCC 3,00 x 3,00 m esc=30</v>
          </cell>
          <cell r="E567" t="str">
            <v>und</v>
          </cell>
          <cell r="F567">
            <v>29949.200000000001</v>
          </cell>
        </row>
        <row r="568">
          <cell r="A568" t="str">
            <v>2 S 04 221 13</v>
          </cell>
          <cell r="B568" t="str">
            <v>Boca BTCC 1,50 x 1,50 m esc.=45</v>
          </cell>
          <cell r="E568" t="str">
            <v>und</v>
          </cell>
          <cell r="F568">
            <v>11176.09</v>
          </cell>
        </row>
        <row r="569">
          <cell r="A569" t="str">
            <v>2 S 04 221 14</v>
          </cell>
          <cell r="B569" t="str">
            <v>Boca BTCC 2,00 x 2,00 m esc=45</v>
          </cell>
          <cell r="E569" t="str">
            <v>und</v>
          </cell>
          <cell r="F569">
            <v>17941.25</v>
          </cell>
        </row>
        <row r="570">
          <cell r="A570" t="str">
            <v>2 S 04 221 15</v>
          </cell>
          <cell r="B570" t="str">
            <v>Boca BTCC 2,50 x 2,50 m esc=45</v>
          </cell>
          <cell r="E570" t="str">
            <v>und</v>
          </cell>
          <cell r="F570">
            <v>26268.53</v>
          </cell>
        </row>
        <row r="571">
          <cell r="A571" t="str">
            <v>2 S 04 221 16</v>
          </cell>
          <cell r="B571" t="str">
            <v>Boca BTCC 3,00 x 3,00 m esc=45</v>
          </cell>
          <cell r="E571" t="str">
            <v>und</v>
          </cell>
          <cell r="F571">
            <v>37956.39</v>
          </cell>
        </row>
        <row r="572">
          <cell r="A572" t="str">
            <v>2 S 04 300 16</v>
          </cell>
          <cell r="B572" t="str">
            <v>Bueiro met. chapas múltiplas D=1,60 m galv.</v>
          </cell>
          <cell r="E572" t="str">
            <v>m</v>
          </cell>
          <cell r="F572">
            <v>1028.1099999999999</v>
          </cell>
        </row>
        <row r="573">
          <cell r="A573" t="str">
            <v>2 S 04 300 20</v>
          </cell>
          <cell r="B573" t="str">
            <v>Bueiro met.chapas múltiplas D=2,00 m galv.</v>
          </cell>
          <cell r="E573" t="str">
            <v>m</v>
          </cell>
          <cell r="F573">
            <v>1279.3399999999999</v>
          </cell>
        </row>
        <row r="574">
          <cell r="A574" t="str">
            <v>2 S 04 301 16</v>
          </cell>
          <cell r="B574" t="str">
            <v>Bueiro met. chapas múltiplas D=1,60 m rev. epoxy</v>
          </cell>
          <cell r="E574" t="str">
            <v>m</v>
          </cell>
          <cell r="F574">
            <v>1076.94</v>
          </cell>
        </row>
        <row r="575">
          <cell r="A575" t="str">
            <v>2 S 04 301 20</v>
          </cell>
          <cell r="B575" t="str">
            <v>Bueiro met. chapa múltipla D=2,00 m rev. epoxy</v>
          </cell>
          <cell r="E575" t="str">
            <v>m</v>
          </cell>
          <cell r="F575">
            <v>1339.98</v>
          </cell>
        </row>
        <row r="576">
          <cell r="A576" t="str">
            <v>2 S 04 310 16</v>
          </cell>
          <cell r="B576" t="str">
            <v>Bueiro met.s/ interrupção tráf. D=1,60m galv.</v>
          </cell>
          <cell r="E576" t="str">
            <v>m</v>
          </cell>
          <cell r="F576">
            <v>1958.05</v>
          </cell>
        </row>
        <row r="577">
          <cell r="A577" t="str">
            <v>2 S 04 310 20</v>
          </cell>
          <cell r="B577" t="str">
            <v>Bueiro met.s/ interrupção tráf. D=2,00m galv.</v>
          </cell>
          <cell r="E577" t="str">
            <v>m</v>
          </cell>
          <cell r="F577">
            <v>2435.4499999999998</v>
          </cell>
        </row>
        <row r="578">
          <cell r="A578" t="str">
            <v>2 S 04 311 16</v>
          </cell>
          <cell r="B578" t="str">
            <v>Bueiro met.s/interrupção tráf.D=1,60 m rev.epoxy</v>
          </cell>
          <cell r="E578" t="str">
            <v>m</v>
          </cell>
          <cell r="F578">
            <v>2031.03</v>
          </cell>
        </row>
        <row r="579">
          <cell r="A579" t="str">
            <v>2 S 04 311 20</v>
          </cell>
          <cell r="B579" t="str">
            <v>Bueiro met.s/interrupção traf.D=2,00 m rev.epoxy</v>
          </cell>
          <cell r="E579" t="str">
            <v>m</v>
          </cell>
          <cell r="F579">
            <v>2442.35</v>
          </cell>
        </row>
        <row r="580">
          <cell r="A580" t="str">
            <v>2 S 04 400 01</v>
          </cell>
          <cell r="B580" t="str">
            <v>Valeta prot.cortes c/revest. vegetal - VPC 01</v>
          </cell>
          <cell r="E580" t="str">
            <v>m</v>
          </cell>
          <cell r="F580">
            <v>41.27</v>
          </cell>
        </row>
        <row r="581">
          <cell r="A581" t="str">
            <v>2 S 04 400 02</v>
          </cell>
          <cell r="B581" t="str">
            <v>Valeta prot.cortes c/revest. vegetal - VPC 02</v>
          </cell>
          <cell r="E581" t="str">
            <v>m</v>
          </cell>
          <cell r="F581">
            <v>30.75</v>
          </cell>
        </row>
        <row r="582">
          <cell r="A582" t="str">
            <v>2 S 04 400 03</v>
          </cell>
          <cell r="B582" t="str">
            <v>Valeta prot.cortes c/revest.concreto - VPC 03</v>
          </cell>
          <cell r="E582" t="str">
            <v>m</v>
          </cell>
          <cell r="F582">
            <v>59.73</v>
          </cell>
        </row>
        <row r="583">
          <cell r="A583" t="str">
            <v>2 S 04 400 04</v>
          </cell>
          <cell r="B583" t="str">
            <v>Valeta prot.cortes c/revest.concreto - VPC 04</v>
          </cell>
          <cell r="E583" t="str">
            <v>m</v>
          </cell>
          <cell r="F583">
            <v>46.54</v>
          </cell>
        </row>
        <row r="584">
          <cell r="A584" t="str">
            <v>2 S 04 401 01</v>
          </cell>
          <cell r="B584" t="str">
            <v>Valeta prot.aterros c/revest. vegetal - VPA 01</v>
          </cell>
          <cell r="E584" t="str">
            <v>m</v>
          </cell>
          <cell r="F584">
            <v>42.65</v>
          </cell>
        </row>
        <row r="585">
          <cell r="A585" t="str">
            <v>2 S 04 401 02</v>
          </cell>
          <cell r="B585" t="str">
            <v>Valeta prot.aterros c/revest. vegetal - VPA 02</v>
          </cell>
          <cell r="E585" t="str">
            <v>m</v>
          </cell>
          <cell r="F585">
            <v>32.01</v>
          </cell>
        </row>
        <row r="586">
          <cell r="A586" t="str">
            <v>2 S 04 401 03</v>
          </cell>
          <cell r="B586" t="str">
            <v>Valeta prot.aterro c/revest. concreto - VPA 03</v>
          </cell>
          <cell r="E586" t="str">
            <v>m</v>
          </cell>
          <cell r="F586">
            <v>59.97</v>
          </cell>
        </row>
        <row r="587">
          <cell r="A587" t="str">
            <v>2 S 04 401 04</v>
          </cell>
          <cell r="B587" t="str">
            <v>Valeta prot.aterro c/revest. concreto - VPA 04</v>
          </cell>
          <cell r="E587" t="str">
            <v>m</v>
          </cell>
          <cell r="F587">
            <v>45.4</v>
          </cell>
        </row>
        <row r="588">
          <cell r="A588" t="str">
            <v>2 S 04 401 05</v>
          </cell>
          <cell r="B588" t="str">
            <v>Valeta prot.corte/aterro s/rev. - VPC 05/VPA 05</v>
          </cell>
          <cell r="E588" t="str">
            <v>m</v>
          </cell>
          <cell r="F588">
            <v>24.52</v>
          </cell>
        </row>
        <row r="589">
          <cell r="A589" t="str">
            <v>2 S 04 401 06</v>
          </cell>
          <cell r="B589" t="str">
            <v>Valeta prot.corte/aterro s/rev. - VPC 06/VPA 06</v>
          </cell>
          <cell r="E589" t="str">
            <v>m</v>
          </cell>
          <cell r="F589">
            <v>17.53</v>
          </cell>
        </row>
        <row r="590">
          <cell r="A590" t="str">
            <v>2 S 04 500 01</v>
          </cell>
          <cell r="B590" t="str">
            <v>Dreno longitudinal prof. p/corte em solo - DPS 01</v>
          </cell>
          <cell r="E590" t="str">
            <v>m</v>
          </cell>
          <cell r="F590">
            <v>27.55</v>
          </cell>
        </row>
        <row r="591">
          <cell r="A591" t="str">
            <v>2 S 04 500 02</v>
          </cell>
          <cell r="B591" t="str">
            <v>Dreno longitudinal prof. p/corte em solo - DPS 02</v>
          </cell>
          <cell r="E591" t="str">
            <v>m</v>
          </cell>
          <cell r="F591">
            <v>27.14</v>
          </cell>
        </row>
        <row r="592">
          <cell r="A592" t="str">
            <v>2 S 04 500 03</v>
          </cell>
          <cell r="B592" t="str">
            <v>Dreno longitudinal prof. p/corte em solo - DPS 03</v>
          </cell>
          <cell r="E592" t="str">
            <v>m</v>
          </cell>
          <cell r="F592">
            <v>38.75</v>
          </cell>
        </row>
        <row r="593">
          <cell r="A593" t="str">
            <v>2 S 04 500 04</v>
          </cell>
          <cell r="B593" t="str">
            <v>Dreno longitudinal prof. p/corte em solo - DPS 04</v>
          </cell>
          <cell r="E593" t="str">
            <v>m</v>
          </cell>
          <cell r="F593">
            <v>38.26</v>
          </cell>
        </row>
        <row r="594">
          <cell r="A594" t="str">
            <v>2 S 04 500 05</v>
          </cell>
          <cell r="B594" t="str">
            <v>Dreno longitudinal prof. p/corte em solo - DPS 05</v>
          </cell>
          <cell r="E594" t="str">
            <v>m</v>
          </cell>
          <cell r="F594">
            <v>44.31</v>
          </cell>
        </row>
        <row r="595">
          <cell r="A595" t="str">
            <v>2 S 04 500 06</v>
          </cell>
          <cell r="B595" t="str">
            <v>Dreno longitudinal prof. p/corte em solo - DPS 06</v>
          </cell>
          <cell r="E595" t="str">
            <v>m</v>
          </cell>
          <cell r="F595">
            <v>50.88</v>
          </cell>
        </row>
        <row r="596">
          <cell r="A596" t="str">
            <v>2 S 04 500 07</v>
          </cell>
          <cell r="B596" t="str">
            <v>Dreno longitudinal prof. p/corte em solo - DPS 07</v>
          </cell>
          <cell r="E596" t="str">
            <v>m</v>
          </cell>
          <cell r="F596">
            <v>61.18</v>
          </cell>
        </row>
        <row r="597">
          <cell r="A597" t="str">
            <v>2 S 04 500 08</v>
          </cell>
          <cell r="B597" t="str">
            <v>Dreno longitudinal prof. p/corte em solo - DPS 08</v>
          </cell>
          <cell r="E597" t="str">
            <v>m</v>
          </cell>
          <cell r="F597">
            <v>67.75</v>
          </cell>
        </row>
        <row r="598">
          <cell r="A598" t="str">
            <v>2 S 04 501 01</v>
          </cell>
          <cell r="B598" t="str">
            <v>Dreno longitudinal prof. p/corte em rocha - DPR 01</v>
          </cell>
          <cell r="E598" t="str">
            <v>m</v>
          </cell>
          <cell r="F598">
            <v>23.89</v>
          </cell>
        </row>
        <row r="599">
          <cell r="A599" t="str">
            <v>2 S 04 501 02</v>
          </cell>
          <cell r="B599" t="str">
            <v>Dreno longitudinal prof. p/corte em rocha - DPR 02</v>
          </cell>
          <cell r="E599" t="str">
            <v>m</v>
          </cell>
          <cell r="F599">
            <v>38.26</v>
          </cell>
        </row>
        <row r="600">
          <cell r="A600" t="str">
            <v>2 S 04 501 03</v>
          </cell>
          <cell r="B600" t="str">
            <v>Dreno longitudinal prof. p/corte em rocha - DPR 03</v>
          </cell>
          <cell r="E600" t="str">
            <v>m</v>
          </cell>
          <cell r="F600">
            <v>21.89</v>
          </cell>
        </row>
        <row r="601">
          <cell r="A601" t="str">
            <v>2 S 04 501 04</v>
          </cell>
          <cell r="B601" t="str">
            <v>Dreno longitudinal prof. p/corte em rocha - DPR 04</v>
          </cell>
          <cell r="E601" t="str">
            <v>m</v>
          </cell>
          <cell r="F601">
            <v>7.29</v>
          </cell>
        </row>
        <row r="602">
          <cell r="A602" t="str">
            <v>2 S 04 501 05</v>
          </cell>
          <cell r="B602" t="str">
            <v>Dreno longitudinal prof. p/corte em rocha - DPR 05</v>
          </cell>
          <cell r="E602" t="str">
            <v>m</v>
          </cell>
          <cell r="F602">
            <v>21.55</v>
          </cell>
        </row>
        <row r="603">
          <cell r="A603" t="str">
            <v>2 S 04 502 01</v>
          </cell>
          <cell r="B603" t="str">
            <v>Boca saída p/dreno longitudinal prof. BSD 01</v>
          </cell>
          <cell r="E603" t="str">
            <v>und</v>
          </cell>
          <cell r="F603">
            <v>71.16</v>
          </cell>
        </row>
        <row r="604">
          <cell r="A604" t="str">
            <v>2 S 04 502 02</v>
          </cell>
          <cell r="B604" t="str">
            <v>Boca saída p/dreno longitudinal prof. BSD 02</v>
          </cell>
          <cell r="E604" t="str">
            <v>und</v>
          </cell>
          <cell r="F604">
            <v>82.9</v>
          </cell>
        </row>
        <row r="605">
          <cell r="A605" t="str">
            <v>2 S 04 510 01</v>
          </cell>
          <cell r="B605" t="str">
            <v>Dreno sub-superficial - DSS 01</v>
          </cell>
          <cell r="E605" t="str">
            <v>m</v>
          </cell>
          <cell r="F605">
            <v>7.42</v>
          </cell>
        </row>
        <row r="606">
          <cell r="A606" t="str">
            <v>2 S 04 510 02</v>
          </cell>
          <cell r="B606" t="str">
            <v>Dreno sub-superficial - DSS 02</v>
          </cell>
          <cell r="E606" t="str">
            <v>m</v>
          </cell>
          <cell r="F606">
            <v>20.12</v>
          </cell>
        </row>
        <row r="607">
          <cell r="A607" t="str">
            <v>2 S 04 510 03</v>
          </cell>
          <cell r="B607" t="str">
            <v>Dreno sub-superficial - DSS 03</v>
          </cell>
          <cell r="E607" t="str">
            <v>m</v>
          </cell>
          <cell r="F607">
            <v>5.0599999999999996</v>
          </cell>
        </row>
        <row r="608">
          <cell r="A608" t="str">
            <v>2 S 04 510 04</v>
          </cell>
          <cell r="B608" t="str">
            <v>Dreno sub-superficial - DSS 04</v>
          </cell>
          <cell r="E608" t="str">
            <v>m</v>
          </cell>
          <cell r="F608">
            <v>26.52</v>
          </cell>
        </row>
        <row r="609">
          <cell r="A609" t="str">
            <v>2 S 04 511 01</v>
          </cell>
          <cell r="B609" t="str">
            <v>Boca saída p/dreno sub-superficial - BSD 03</v>
          </cell>
          <cell r="E609" t="str">
            <v>und</v>
          </cell>
          <cell r="F609">
            <v>32.799999999999997</v>
          </cell>
        </row>
        <row r="610">
          <cell r="A610" t="str">
            <v>2 S 04 520 01</v>
          </cell>
          <cell r="B610" t="str">
            <v>Dreno sub-horizontal - DSH 01</v>
          </cell>
          <cell r="E610" t="str">
            <v>m</v>
          </cell>
          <cell r="F610">
            <v>127.19</v>
          </cell>
        </row>
        <row r="611">
          <cell r="A611" t="str">
            <v>2 S 04 521 01</v>
          </cell>
          <cell r="B611" t="str">
            <v>Boca saída p/dreno sub-horizontal - BSD 04</v>
          </cell>
          <cell r="E611" t="str">
            <v>und</v>
          </cell>
          <cell r="F611">
            <v>8.4700000000000006</v>
          </cell>
        </row>
        <row r="612">
          <cell r="A612" t="str">
            <v>2 S 04 900 01</v>
          </cell>
          <cell r="B612" t="str">
            <v>Sarjeta triangular de concreto - STC 01</v>
          </cell>
          <cell r="E612" t="str">
            <v>m</v>
          </cell>
          <cell r="F612">
            <v>37.07</v>
          </cell>
        </row>
        <row r="613">
          <cell r="A613" t="str">
            <v>2 S 04 900 02</v>
          </cell>
          <cell r="B613" t="str">
            <v>Sarjeta triangular de concreto - STC 02</v>
          </cell>
          <cell r="E613" t="str">
            <v>m</v>
          </cell>
          <cell r="F613">
            <v>25.03</v>
          </cell>
        </row>
        <row r="614">
          <cell r="A614" t="str">
            <v>2 S 04 900 03</v>
          </cell>
          <cell r="B614" t="str">
            <v>Sarjeta triangular de concreto - STC 03</v>
          </cell>
          <cell r="E614" t="str">
            <v>m</v>
          </cell>
          <cell r="F614">
            <v>21.69</v>
          </cell>
        </row>
        <row r="615">
          <cell r="A615" t="str">
            <v>2 S 04 900 04</v>
          </cell>
          <cell r="B615" t="str">
            <v>Sarjeta triangular de concreto - STC 04</v>
          </cell>
          <cell r="E615" t="str">
            <v>m</v>
          </cell>
          <cell r="F615">
            <v>17.600000000000001</v>
          </cell>
        </row>
        <row r="616">
          <cell r="A616" t="str">
            <v>2 S 04 900 05</v>
          </cell>
          <cell r="B616" t="str">
            <v>Sarjeta triangular de concreto - STC 05</v>
          </cell>
          <cell r="E616" t="str">
            <v>m</v>
          </cell>
          <cell r="F616">
            <v>30.24</v>
          </cell>
        </row>
        <row r="617">
          <cell r="A617" t="str">
            <v>2 S 04 900 06</v>
          </cell>
          <cell r="B617" t="str">
            <v>Sarjeta triangular de concreto - STC 06</v>
          </cell>
          <cell r="E617" t="str">
            <v>m</v>
          </cell>
          <cell r="F617">
            <v>20.420000000000002</v>
          </cell>
        </row>
        <row r="618">
          <cell r="A618" t="str">
            <v>2 S 04 900 07</v>
          </cell>
          <cell r="B618" t="str">
            <v>Sarjeta triangular de concreto - STC 07</v>
          </cell>
          <cell r="E618" t="str">
            <v>m</v>
          </cell>
          <cell r="F618">
            <v>17.61</v>
          </cell>
        </row>
        <row r="619">
          <cell r="A619" t="str">
            <v>2 S 04 900 08</v>
          </cell>
          <cell r="B619" t="str">
            <v>Sarjeta triangular de concreto - STC 08</v>
          </cell>
          <cell r="E619" t="str">
            <v>m</v>
          </cell>
          <cell r="F619">
            <v>14.71</v>
          </cell>
        </row>
        <row r="620">
          <cell r="A620" t="str">
            <v>2 S 04 900 21</v>
          </cell>
          <cell r="B620" t="str">
            <v>Sarjeta canteiro central concreto - SCC 01</v>
          </cell>
          <cell r="E620" t="str">
            <v>m</v>
          </cell>
          <cell r="F620">
            <v>21.45</v>
          </cell>
        </row>
        <row r="621">
          <cell r="A621" t="str">
            <v>2 S 04 900 22</v>
          </cell>
          <cell r="B621" t="str">
            <v>Sarjeta canteiro central concreto - SCC 02</v>
          </cell>
          <cell r="E621" t="str">
            <v>m</v>
          </cell>
          <cell r="F621">
            <v>29.69</v>
          </cell>
        </row>
        <row r="622">
          <cell r="A622" t="str">
            <v>2 S 04 900 31</v>
          </cell>
          <cell r="B622" t="str">
            <v>Sarjeta triangular de grama - STG 01</v>
          </cell>
          <cell r="E622" t="str">
            <v>m</v>
          </cell>
          <cell r="F622">
            <v>13.88</v>
          </cell>
        </row>
        <row r="623">
          <cell r="A623" t="str">
            <v>2 S 04 900 32</v>
          </cell>
          <cell r="B623" t="str">
            <v>Sarjeta triangular de grama - STG 02</v>
          </cell>
          <cell r="E623" t="str">
            <v>m</v>
          </cell>
          <cell r="F623">
            <v>11.5</v>
          </cell>
        </row>
        <row r="624">
          <cell r="A624" t="str">
            <v>2 S 04 900 33</v>
          </cell>
          <cell r="B624" t="str">
            <v>Sarjeta triangular de grama - STG 03</v>
          </cell>
          <cell r="E624" t="str">
            <v>m</v>
          </cell>
          <cell r="F624">
            <v>9.89</v>
          </cell>
        </row>
        <row r="625">
          <cell r="A625" t="str">
            <v>2 S 04 900 34</v>
          </cell>
          <cell r="B625" t="str">
            <v>Sarjeta triangular de grama - STG 04</v>
          </cell>
          <cell r="E625" t="str">
            <v>m</v>
          </cell>
          <cell r="F625">
            <v>7.59</v>
          </cell>
        </row>
        <row r="626">
          <cell r="A626" t="str">
            <v>2 S 04 900 41</v>
          </cell>
          <cell r="B626" t="str">
            <v>Sarjeta triangular não revestida - STT 01</v>
          </cell>
          <cell r="E626" t="str">
            <v>m</v>
          </cell>
          <cell r="F626">
            <v>7.66</v>
          </cell>
        </row>
        <row r="627">
          <cell r="A627" t="str">
            <v>2 S 04 900 42</v>
          </cell>
          <cell r="B627" t="str">
            <v>Sarjeta triangular não revestida - STT 02</v>
          </cell>
          <cell r="E627" t="str">
            <v>m</v>
          </cell>
          <cell r="F627">
            <v>6.4</v>
          </cell>
        </row>
        <row r="628">
          <cell r="A628" t="str">
            <v>2 S 04 900 43</v>
          </cell>
          <cell r="B628" t="str">
            <v>Sarjeta triangular não revestida - STT 03</v>
          </cell>
          <cell r="E628" t="str">
            <v>m</v>
          </cell>
          <cell r="F628">
            <v>5.44</v>
          </cell>
        </row>
        <row r="629">
          <cell r="A629" t="str">
            <v>2 S 04 900 44</v>
          </cell>
          <cell r="B629" t="str">
            <v>Sarjeta triangular não revestida - STT 04</v>
          </cell>
          <cell r="E629" t="str">
            <v>m</v>
          </cell>
          <cell r="F629">
            <v>3.99</v>
          </cell>
        </row>
        <row r="630">
          <cell r="A630" t="str">
            <v>2 S 04 901 01</v>
          </cell>
          <cell r="B630" t="str">
            <v>Sarjeta trapezoidal de concreto - SZC 01</v>
          </cell>
          <cell r="E630" t="str">
            <v>m</v>
          </cell>
          <cell r="F630">
            <v>29.78</v>
          </cell>
        </row>
        <row r="631">
          <cell r="A631" t="str">
            <v>2 S 04 901 02</v>
          </cell>
          <cell r="B631" t="str">
            <v>Sarjeta trapezoidal de concreto - SZC 02</v>
          </cell>
          <cell r="E631" t="str">
            <v>m</v>
          </cell>
          <cell r="F631">
            <v>18.239999999999998</v>
          </cell>
        </row>
        <row r="632">
          <cell r="A632" t="str">
            <v>2 S 04 901 21</v>
          </cell>
          <cell r="B632" t="str">
            <v>Sarjeta de canteiro central de concreto - SCC 03</v>
          </cell>
          <cell r="E632" t="str">
            <v>m</v>
          </cell>
          <cell r="F632">
            <v>23.88</v>
          </cell>
        </row>
        <row r="633">
          <cell r="A633" t="str">
            <v>2 S 04 901 22</v>
          </cell>
          <cell r="B633" t="str">
            <v>Sarjeta de canteiro central de cocnreto - SCC 04</v>
          </cell>
          <cell r="E633" t="str">
            <v>m</v>
          </cell>
          <cell r="F633">
            <v>43.71</v>
          </cell>
        </row>
        <row r="634">
          <cell r="A634" t="str">
            <v>2 S 04 901 31</v>
          </cell>
          <cell r="B634" t="str">
            <v>Sarjeta trapezoidal de grama - SZG 01</v>
          </cell>
          <cell r="E634" t="str">
            <v>m</v>
          </cell>
          <cell r="F634">
            <v>12.46</v>
          </cell>
        </row>
        <row r="635">
          <cell r="A635" t="str">
            <v>2 S 04 901 32</v>
          </cell>
          <cell r="B635" t="str">
            <v>Sarjeta trapezoidal de grama - SZG 02</v>
          </cell>
          <cell r="E635" t="str">
            <v>m</v>
          </cell>
          <cell r="F635">
            <v>8.0299999999999994</v>
          </cell>
        </row>
        <row r="636">
          <cell r="A636" t="str">
            <v>2 S 04 901 41</v>
          </cell>
          <cell r="B636" t="str">
            <v>Sarjeta trapezoidal não revestida - SZT 01</v>
          </cell>
          <cell r="E636" t="str">
            <v>m</v>
          </cell>
          <cell r="F636">
            <v>7.55</v>
          </cell>
        </row>
        <row r="637">
          <cell r="A637" t="str">
            <v>2 S 04 901 42</v>
          </cell>
          <cell r="B637" t="str">
            <v>Sarjeta trapezoidal não revestida - SZT 02</v>
          </cell>
          <cell r="E637" t="str">
            <v>m</v>
          </cell>
          <cell r="F637">
            <v>4.66</v>
          </cell>
        </row>
        <row r="638">
          <cell r="A638" t="str">
            <v>2 S 04 910 01</v>
          </cell>
          <cell r="B638" t="str">
            <v>Meio fio de concreto - MFC 01</v>
          </cell>
          <cell r="E638" t="str">
            <v>m</v>
          </cell>
          <cell r="F638">
            <v>38.630000000000003</v>
          </cell>
        </row>
        <row r="639">
          <cell r="A639" t="str">
            <v>2 S 04 910 02</v>
          </cell>
          <cell r="B639" t="str">
            <v>Meio fio de concreto - MFC 02</v>
          </cell>
          <cell r="E639" t="str">
            <v>m</v>
          </cell>
          <cell r="F639">
            <v>30.75</v>
          </cell>
        </row>
        <row r="640">
          <cell r="A640" t="str">
            <v>2 S 04 910 03</v>
          </cell>
          <cell r="B640" t="str">
            <v>Meio fio de concreto - MFC 03</v>
          </cell>
          <cell r="E640" t="str">
            <v>m</v>
          </cell>
          <cell r="F640">
            <v>18.04</v>
          </cell>
        </row>
        <row r="641">
          <cell r="A641" t="str">
            <v>2 S 04 910 04</v>
          </cell>
          <cell r="B641" t="str">
            <v>Meio fio de concreto - MFC 04</v>
          </cell>
          <cell r="E641" t="str">
            <v>m</v>
          </cell>
          <cell r="F641">
            <v>12.69</v>
          </cell>
        </row>
        <row r="642">
          <cell r="A642" t="str">
            <v>2 S 04 910 05</v>
          </cell>
          <cell r="B642" t="str">
            <v>Meio fio de concreto - MFC 05</v>
          </cell>
          <cell r="E642" t="str">
            <v>m</v>
          </cell>
          <cell r="F642">
            <v>17.72</v>
          </cell>
        </row>
        <row r="643">
          <cell r="A643" t="str">
            <v>2 S 04 910 06</v>
          </cell>
          <cell r="B643" t="str">
            <v>Meio fio de concreto - MFC 06</v>
          </cell>
          <cell r="E643" t="str">
            <v>m</v>
          </cell>
          <cell r="F643">
            <v>11.07</v>
          </cell>
        </row>
        <row r="644">
          <cell r="A644" t="str">
            <v>2 S 04 910 07</v>
          </cell>
          <cell r="B644" t="str">
            <v>Meio fio de concreto - MFC 07</v>
          </cell>
          <cell r="E644" t="str">
            <v>m</v>
          </cell>
          <cell r="F644">
            <v>17.420000000000002</v>
          </cell>
        </row>
        <row r="645">
          <cell r="A645" t="str">
            <v>2 S 04 910 08</v>
          </cell>
          <cell r="B645" t="str">
            <v>Meio fio de concreto - MFC 08</v>
          </cell>
          <cell r="E645" t="str">
            <v>m</v>
          </cell>
          <cell r="F645">
            <v>29.27</v>
          </cell>
        </row>
        <row r="646">
          <cell r="A646" t="str">
            <v>2 S 04 930 01</v>
          </cell>
          <cell r="B646" t="str">
            <v>Caixa coletora de sarjeta - CCS 01</v>
          </cell>
          <cell r="E646" t="str">
            <v>und</v>
          </cell>
          <cell r="F646">
            <v>909.9</v>
          </cell>
        </row>
        <row r="647">
          <cell r="A647" t="str">
            <v>2 S 04 930 02</v>
          </cell>
          <cell r="B647" t="str">
            <v>Caixa coletora de sarjeta - CCS 02</v>
          </cell>
          <cell r="E647" t="str">
            <v>und</v>
          </cell>
          <cell r="F647">
            <v>886.15</v>
          </cell>
        </row>
        <row r="648">
          <cell r="A648" t="str">
            <v>2 S 04 930 03</v>
          </cell>
          <cell r="B648" t="str">
            <v>Caixa coletora de sarjeta - CCS 03</v>
          </cell>
          <cell r="E648" t="str">
            <v>und</v>
          </cell>
          <cell r="F648">
            <v>862.39</v>
          </cell>
        </row>
        <row r="649">
          <cell r="A649" t="str">
            <v>2 S 04 930 04</v>
          </cell>
          <cell r="B649" t="str">
            <v>Caixa coletora de sarjeta - CCS 04</v>
          </cell>
          <cell r="E649" t="str">
            <v>und</v>
          </cell>
          <cell r="F649">
            <v>837.56</v>
          </cell>
        </row>
        <row r="650">
          <cell r="A650" t="str">
            <v>2 S 04 930 05</v>
          </cell>
          <cell r="B650" t="str">
            <v>Caixa coletora de sarjeta - CCS 05</v>
          </cell>
          <cell r="E650" t="str">
            <v>und</v>
          </cell>
          <cell r="F650">
            <v>1143.0899999999999</v>
          </cell>
        </row>
        <row r="651">
          <cell r="A651" t="str">
            <v>2 S 04 930 06</v>
          </cell>
          <cell r="B651" t="str">
            <v>Caixa coletora de sarjeta - CCS 06</v>
          </cell>
          <cell r="E651" t="str">
            <v>und</v>
          </cell>
          <cell r="F651">
            <v>1118.26</v>
          </cell>
        </row>
        <row r="652">
          <cell r="A652" t="str">
            <v>2 S 04 930 07</v>
          </cell>
          <cell r="B652" t="str">
            <v>Caixa coletora de sarjeta - CCS 07</v>
          </cell>
          <cell r="E652" t="str">
            <v>und</v>
          </cell>
          <cell r="F652">
            <v>1093.43</v>
          </cell>
        </row>
        <row r="653">
          <cell r="A653" t="str">
            <v>2 S 04 930 08</v>
          </cell>
          <cell r="B653" t="str">
            <v>Caixa coletora de sarjeta - CCS 08</v>
          </cell>
          <cell r="E653" t="str">
            <v>und</v>
          </cell>
          <cell r="F653">
            <v>1069.67</v>
          </cell>
        </row>
        <row r="654">
          <cell r="A654" t="str">
            <v>2 S 04 930 09</v>
          </cell>
          <cell r="B654" t="str">
            <v>Caixa coletora de sarjeta - CCS 09</v>
          </cell>
          <cell r="E654" t="str">
            <v>und</v>
          </cell>
          <cell r="F654">
            <v>1375.21</v>
          </cell>
        </row>
        <row r="655">
          <cell r="A655" t="str">
            <v>2 S 04 930 10</v>
          </cell>
          <cell r="B655" t="str">
            <v>Caixa coletora de sarjeta - CCS 10</v>
          </cell>
          <cell r="E655" t="str">
            <v>und</v>
          </cell>
          <cell r="F655">
            <v>1350.38</v>
          </cell>
        </row>
        <row r="656">
          <cell r="A656" t="str">
            <v>2 S 04 930 11</v>
          </cell>
          <cell r="B656" t="str">
            <v>Caixa coletora de sarjeta - CCS 11</v>
          </cell>
          <cell r="E656" t="str">
            <v>und</v>
          </cell>
          <cell r="F656">
            <v>1325.54</v>
          </cell>
        </row>
        <row r="657">
          <cell r="A657" t="str">
            <v>2 S 04 930 12</v>
          </cell>
          <cell r="B657" t="str">
            <v>Caixa coletora de sarjeta - CCS 12</v>
          </cell>
          <cell r="E657" t="str">
            <v>und</v>
          </cell>
          <cell r="F657">
            <v>1300.71</v>
          </cell>
        </row>
        <row r="658">
          <cell r="A658" t="str">
            <v>2 S 04 930 13</v>
          </cell>
          <cell r="B658" t="str">
            <v>Caixa coletora de sarjeta - CCS 13</v>
          </cell>
          <cell r="E658" t="str">
            <v>und</v>
          </cell>
          <cell r="F658">
            <v>1601.92</v>
          </cell>
        </row>
        <row r="659">
          <cell r="A659" t="str">
            <v>2 S 04 930 14</v>
          </cell>
          <cell r="B659" t="str">
            <v>Caixa coletora de sarjeta - CCS14</v>
          </cell>
          <cell r="E659" t="str">
            <v>und</v>
          </cell>
          <cell r="F659">
            <v>1577.09</v>
          </cell>
        </row>
        <row r="660">
          <cell r="A660" t="str">
            <v>2 S 04 930 15</v>
          </cell>
          <cell r="B660" t="str">
            <v>Caixa coletora de sarjeta - CCS 15</v>
          </cell>
          <cell r="E660" t="str">
            <v>und</v>
          </cell>
          <cell r="F660">
            <v>1552.25</v>
          </cell>
        </row>
        <row r="661">
          <cell r="A661" t="str">
            <v>2 S 04 930 16</v>
          </cell>
          <cell r="B661" t="str">
            <v>Caixa coletora de sarjeta - CCS 16</v>
          </cell>
          <cell r="E661" t="str">
            <v>und</v>
          </cell>
          <cell r="F661">
            <v>1527.42</v>
          </cell>
        </row>
        <row r="662">
          <cell r="A662" t="str">
            <v>2 S 04 930 17</v>
          </cell>
          <cell r="B662" t="str">
            <v>Caixa coletora de sarjeta - CCS 17</v>
          </cell>
          <cell r="E662" t="str">
            <v>und</v>
          </cell>
          <cell r="F662">
            <v>1834.04</v>
          </cell>
        </row>
        <row r="663">
          <cell r="A663" t="str">
            <v>2 S 04 930 18</v>
          </cell>
          <cell r="B663" t="str">
            <v>Caixa coletora de sarjeta - CCS 18</v>
          </cell>
          <cell r="E663" t="str">
            <v>und</v>
          </cell>
          <cell r="F663">
            <v>1809.2</v>
          </cell>
        </row>
        <row r="664">
          <cell r="A664" t="str">
            <v>2 S 04 930 19</v>
          </cell>
          <cell r="B664" t="str">
            <v>Caixa coletora de sarjeta - CCS 19</v>
          </cell>
          <cell r="E664" t="str">
            <v>und</v>
          </cell>
          <cell r="F664">
            <v>1784.37</v>
          </cell>
        </row>
        <row r="665">
          <cell r="A665" t="str">
            <v>2 S 04 930 20</v>
          </cell>
          <cell r="B665" t="str">
            <v>Caixa coletora de sarjeta - CCS 20</v>
          </cell>
          <cell r="E665" t="str">
            <v>und</v>
          </cell>
          <cell r="F665">
            <v>1759.53</v>
          </cell>
        </row>
        <row r="666">
          <cell r="A666" t="str">
            <v>2 S 04 931 01</v>
          </cell>
          <cell r="B666" t="str">
            <v>Caixa coletora de talvegue - CCT 01</v>
          </cell>
          <cell r="E666" t="str">
            <v>und</v>
          </cell>
          <cell r="F666">
            <v>926.31</v>
          </cell>
        </row>
        <row r="667">
          <cell r="A667" t="str">
            <v>2 S 04 931 02</v>
          </cell>
          <cell r="B667" t="str">
            <v>Caixa coletora de talvegue - CCT 02</v>
          </cell>
          <cell r="E667" t="str">
            <v>und</v>
          </cell>
          <cell r="F667">
            <v>901.48</v>
          </cell>
        </row>
        <row r="668">
          <cell r="A668" t="str">
            <v>2 S 04 931 03</v>
          </cell>
          <cell r="B668" t="str">
            <v>Caixa coletora de talvegue - CCT 03</v>
          </cell>
          <cell r="E668" t="str">
            <v>und</v>
          </cell>
          <cell r="F668">
            <v>879.02</v>
          </cell>
        </row>
        <row r="669">
          <cell r="A669" t="str">
            <v>2 S 04 931 04</v>
          </cell>
          <cell r="B669" t="str">
            <v>Caixa coletora de talvegue - CCT 04</v>
          </cell>
          <cell r="E669" t="str">
            <v>und</v>
          </cell>
          <cell r="F669">
            <v>851.81</v>
          </cell>
        </row>
        <row r="670">
          <cell r="A670" t="str">
            <v>2 S 04 931 05</v>
          </cell>
          <cell r="B670" t="str">
            <v>Caixa coletora de talvegue - CCT 05</v>
          </cell>
          <cell r="E670" t="str">
            <v>und</v>
          </cell>
          <cell r="F670">
            <v>1157.3499999999999</v>
          </cell>
        </row>
        <row r="671">
          <cell r="A671" t="str">
            <v>2 S 04 931 06</v>
          </cell>
          <cell r="B671" t="str">
            <v>Caixa coletora de talvegue - CCT 06</v>
          </cell>
          <cell r="E671" t="str">
            <v>und</v>
          </cell>
          <cell r="F671">
            <v>1133.5899999999999</v>
          </cell>
        </row>
        <row r="672">
          <cell r="A672" t="str">
            <v>2 S 04 931 07</v>
          </cell>
          <cell r="B672" t="str">
            <v>Caixa coletora de talvegue - CCT 07</v>
          </cell>
          <cell r="E672" t="str">
            <v>und</v>
          </cell>
          <cell r="F672">
            <v>1111.1400000000001</v>
          </cell>
        </row>
        <row r="673">
          <cell r="A673" t="str">
            <v>2 S 04 931 08</v>
          </cell>
          <cell r="B673" t="str">
            <v>Caixa coletora de talvegue - CCT 08</v>
          </cell>
          <cell r="E673" t="str">
            <v>und</v>
          </cell>
          <cell r="F673">
            <v>1182.18</v>
          </cell>
        </row>
        <row r="674">
          <cell r="A674" t="str">
            <v>2 S 04 931 09</v>
          </cell>
          <cell r="B674" t="str">
            <v>Caixa coletora de talvegue - CCT 09</v>
          </cell>
          <cell r="E674" t="str">
            <v>und</v>
          </cell>
          <cell r="F674">
            <v>1389.46</v>
          </cell>
        </row>
        <row r="675">
          <cell r="A675" t="str">
            <v>2 S 04 931 10</v>
          </cell>
          <cell r="B675" t="str">
            <v>Caixa coletora de talvegue - CCT 10</v>
          </cell>
          <cell r="E675" t="str">
            <v>und</v>
          </cell>
          <cell r="F675">
            <v>1365.71</v>
          </cell>
        </row>
        <row r="676">
          <cell r="A676" t="str">
            <v>2 S 04 931 11</v>
          </cell>
          <cell r="B676" t="str">
            <v>Caixa coletora de talvegue - CCT 11</v>
          </cell>
          <cell r="E676" t="str">
            <v>und</v>
          </cell>
          <cell r="F676">
            <v>1343.25</v>
          </cell>
        </row>
        <row r="677">
          <cell r="A677" t="str">
            <v>2 S 04 931 12</v>
          </cell>
          <cell r="B677" t="str">
            <v>Caixa coletora de talvegue - CCT 12</v>
          </cell>
          <cell r="E677" t="str">
            <v>und</v>
          </cell>
          <cell r="F677">
            <v>1316.04</v>
          </cell>
        </row>
        <row r="678">
          <cell r="A678" t="str">
            <v>2 S 04 931 13</v>
          </cell>
          <cell r="B678" t="str">
            <v>Caixa coletora de talvegue - CCT 13</v>
          </cell>
          <cell r="E678" t="str">
            <v>und</v>
          </cell>
          <cell r="F678">
            <v>1616.17</v>
          </cell>
        </row>
        <row r="679">
          <cell r="A679" t="str">
            <v>2 S 04 931 14</v>
          </cell>
          <cell r="B679" t="str">
            <v>Caixa coletora de talvegue - CCT 14</v>
          </cell>
          <cell r="E679" t="str">
            <v>und</v>
          </cell>
          <cell r="F679">
            <v>1591.34</v>
          </cell>
        </row>
        <row r="680">
          <cell r="A680" t="str">
            <v>2 S 04 931 15</v>
          </cell>
          <cell r="B680" t="str">
            <v>Caixa coletora de talvegue - CCT 15</v>
          </cell>
          <cell r="E680" t="str">
            <v>und</v>
          </cell>
          <cell r="F680">
            <v>1569.96</v>
          </cell>
        </row>
        <row r="681">
          <cell r="A681" t="str">
            <v>2 S 04 931 16</v>
          </cell>
          <cell r="B681" t="str">
            <v>Caixa coletora de talvegue - CCT 16</v>
          </cell>
          <cell r="E681" t="str">
            <v>und</v>
          </cell>
          <cell r="F681">
            <v>1542.75</v>
          </cell>
        </row>
        <row r="682">
          <cell r="A682" t="str">
            <v>2 S 04 931 17</v>
          </cell>
          <cell r="B682" t="str">
            <v>Caixa coletora de talvegue - CCT 17</v>
          </cell>
          <cell r="E682" t="str">
            <v>und</v>
          </cell>
          <cell r="F682">
            <v>1848.29</v>
          </cell>
        </row>
        <row r="683">
          <cell r="A683" t="str">
            <v>2 S 04 931 18</v>
          </cell>
          <cell r="B683" t="str">
            <v>Caixa coletora de talvegue - CCT 18</v>
          </cell>
          <cell r="E683" t="str">
            <v>und</v>
          </cell>
          <cell r="F683">
            <v>1823.45</v>
          </cell>
        </row>
        <row r="684">
          <cell r="A684" t="str">
            <v>2 S 04 931 19</v>
          </cell>
          <cell r="B684" t="str">
            <v>Caixa coletora de talvegue - CCT 19</v>
          </cell>
          <cell r="E684" t="str">
            <v>und</v>
          </cell>
          <cell r="F684">
            <v>1802.08</v>
          </cell>
        </row>
        <row r="685">
          <cell r="A685" t="str">
            <v>2 S 04 931 20</v>
          </cell>
          <cell r="B685" t="str">
            <v>Caixa coletora de talvegue - CCT 20</v>
          </cell>
          <cell r="E685" t="str">
            <v>und</v>
          </cell>
          <cell r="F685">
            <v>1774.87</v>
          </cell>
        </row>
        <row r="686">
          <cell r="A686" t="str">
            <v>2 S 04 940 01</v>
          </cell>
          <cell r="B686" t="str">
            <v>Descida d'água tipo rap. - calha concr. - DAR 01</v>
          </cell>
          <cell r="E686" t="str">
            <v>m</v>
          </cell>
          <cell r="F686">
            <v>98.8</v>
          </cell>
        </row>
        <row r="687">
          <cell r="A687" t="str">
            <v>2 S 04 940 02</v>
          </cell>
          <cell r="B687" t="str">
            <v>Descida d'água tipo rap. - canal retang.- DAR 02</v>
          </cell>
          <cell r="E687" t="str">
            <v>m</v>
          </cell>
          <cell r="F687">
            <v>50.34</v>
          </cell>
        </row>
        <row r="688">
          <cell r="A688" t="str">
            <v>2 S 04 940 03</v>
          </cell>
          <cell r="B688" t="str">
            <v>Descida d'água tipo rap. - canal retang.- DAR 03</v>
          </cell>
          <cell r="E688" t="str">
            <v>m</v>
          </cell>
          <cell r="F688">
            <v>73.92</v>
          </cell>
        </row>
        <row r="689">
          <cell r="A689" t="str">
            <v>2 S 04 940 04</v>
          </cell>
          <cell r="B689" t="str">
            <v>Descida d'água tipo rap. - calha metálica - DAR</v>
          </cell>
          <cell r="E689" t="str">
            <v>m</v>
          </cell>
          <cell r="F689">
            <v>131.97999999999999</v>
          </cell>
        </row>
        <row r="690">
          <cell r="A690" t="str">
            <v>2 S 04 941 01</v>
          </cell>
          <cell r="B690" t="str">
            <v>Descida d'água aterros em degraus - DAD 01</v>
          </cell>
          <cell r="E690" t="str">
            <v>m</v>
          </cell>
          <cell r="F690">
            <v>67.7</v>
          </cell>
        </row>
        <row r="691">
          <cell r="A691" t="str">
            <v>2 S 04 941 02</v>
          </cell>
          <cell r="B691" t="str">
            <v>Descida d'água aterros em degraus - arm - DAD</v>
          </cell>
          <cell r="E691" t="str">
            <v>m</v>
          </cell>
          <cell r="F691">
            <v>97.2</v>
          </cell>
        </row>
        <row r="692">
          <cell r="A692" t="str">
            <v>2 S 04 941 03</v>
          </cell>
          <cell r="B692" t="str">
            <v>Descida d'água aterros em degraus - DAD 03</v>
          </cell>
          <cell r="E692" t="str">
            <v>m</v>
          </cell>
          <cell r="F692">
            <v>177.28</v>
          </cell>
        </row>
        <row r="693">
          <cell r="A693" t="str">
            <v>2 S 04 941 04</v>
          </cell>
          <cell r="B693" t="str">
            <v>Descida d'água aterros em degraus - arm - DAD</v>
          </cell>
          <cell r="E693" t="str">
            <v>m</v>
          </cell>
          <cell r="F693">
            <v>226.16</v>
          </cell>
        </row>
        <row r="694">
          <cell r="A694" t="str">
            <v>2 S 04 941 05</v>
          </cell>
          <cell r="B694" t="str">
            <v>Descida d'água aterros em degraus - DAD 05</v>
          </cell>
          <cell r="E694" t="str">
            <v>m</v>
          </cell>
          <cell r="F694">
            <v>214.38</v>
          </cell>
        </row>
        <row r="695">
          <cell r="A695" t="str">
            <v>2 S 04 941 06</v>
          </cell>
          <cell r="B695" t="str">
            <v>Descida d'água aterros em degraus - arm - DAD</v>
          </cell>
          <cell r="E695" t="str">
            <v>m</v>
          </cell>
          <cell r="F695">
            <v>301.01</v>
          </cell>
        </row>
        <row r="696">
          <cell r="A696" t="str">
            <v>2 S 04 941 07</v>
          </cell>
          <cell r="B696" t="str">
            <v>Descida d'água aterros em degraus - DAD 07</v>
          </cell>
          <cell r="E696" t="str">
            <v>m</v>
          </cell>
          <cell r="F696">
            <v>252.6</v>
          </cell>
        </row>
        <row r="697">
          <cell r="A697" t="str">
            <v>2 S 04 941 08</v>
          </cell>
          <cell r="B697" t="str">
            <v>Descida d'água aterros em degraus - arm - DAD</v>
          </cell>
          <cell r="E697" t="str">
            <v>m</v>
          </cell>
          <cell r="F697">
            <v>349.95</v>
          </cell>
        </row>
        <row r="698">
          <cell r="A698" t="str">
            <v>2 S 04 941 09</v>
          </cell>
          <cell r="B698" t="str">
            <v>Descida d'água aterros em degraus - DAD 09</v>
          </cell>
          <cell r="E698" t="str">
            <v>m</v>
          </cell>
          <cell r="F698">
            <v>288.38</v>
          </cell>
        </row>
        <row r="699">
          <cell r="A699" t="str">
            <v>2 S 04 941 10</v>
          </cell>
          <cell r="B699" t="str">
            <v>Descida d'água aterros em degraus - arm - DAD</v>
          </cell>
          <cell r="E699" t="str">
            <v>m</v>
          </cell>
          <cell r="F699">
            <v>398.76</v>
          </cell>
        </row>
        <row r="700">
          <cell r="A700" t="str">
            <v>2 S 04 941 11</v>
          </cell>
          <cell r="B700" t="str">
            <v>Descida d'água aterros em degraus - DAD 11</v>
          </cell>
          <cell r="E700" t="str">
            <v>m</v>
          </cell>
          <cell r="F700">
            <v>379.25</v>
          </cell>
        </row>
        <row r="701">
          <cell r="A701" t="str">
            <v>2 S 04 941 12</v>
          </cell>
          <cell r="B701" t="str">
            <v>Descida d'água aterros em degraus - arm - dad 12</v>
          </cell>
          <cell r="E701" t="str">
            <v>m</v>
          </cell>
          <cell r="F701">
            <v>521.38</v>
          </cell>
        </row>
        <row r="702">
          <cell r="A702" t="str">
            <v>2 S 04 941 13</v>
          </cell>
          <cell r="B702" t="str">
            <v>Descida d'água aterros em degraus - DAD 13</v>
          </cell>
          <cell r="E702" t="str">
            <v>m</v>
          </cell>
          <cell r="F702">
            <v>356.33</v>
          </cell>
        </row>
        <row r="703">
          <cell r="A703" t="str">
            <v>2 S 04 941 14</v>
          </cell>
          <cell r="B703" t="str">
            <v>Descida d'água aterros em degraus - arm - DAD 14</v>
          </cell>
          <cell r="E703" t="str">
            <v>m</v>
          </cell>
          <cell r="F703">
            <v>489.91</v>
          </cell>
        </row>
        <row r="704">
          <cell r="A704" t="str">
            <v>2 S 04 941 15</v>
          </cell>
          <cell r="B704" t="str">
            <v>Descida d'água aterros em degraus - DAD 15</v>
          </cell>
          <cell r="E704" t="str">
            <v>m</v>
          </cell>
          <cell r="F704">
            <v>407.72</v>
          </cell>
        </row>
        <row r="705">
          <cell r="A705" t="str">
            <v>2 S 04 941 16</v>
          </cell>
          <cell r="B705" t="str">
            <v>Descida d'água aterros em degraus - arm - DAD 16</v>
          </cell>
          <cell r="E705" t="str">
            <v>m</v>
          </cell>
          <cell r="F705">
            <v>559.28</v>
          </cell>
        </row>
        <row r="706">
          <cell r="A706" t="str">
            <v>2 S 04 941 17</v>
          </cell>
          <cell r="B706" t="str">
            <v>Descida d'água aterros em degraus - DAD 17</v>
          </cell>
          <cell r="E706" t="str">
            <v>m</v>
          </cell>
          <cell r="F706">
            <v>521.67999999999995</v>
          </cell>
        </row>
        <row r="707">
          <cell r="A707" t="str">
            <v>2 S 04 941 18</v>
          </cell>
          <cell r="B707" t="str">
            <v>Descida d'água aterros em degraus - arm - DAD 18</v>
          </cell>
          <cell r="E707" t="str">
            <v>m</v>
          </cell>
          <cell r="F707">
            <v>710.29</v>
          </cell>
        </row>
        <row r="708">
          <cell r="A708" t="str">
            <v>2 S 04 941 31</v>
          </cell>
          <cell r="B708" t="str">
            <v>Descida d'água cortes em degraus - DCD 01</v>
          </cell>
          <cell r="E708" t="str">
            <v>m</v>
          </cell>
          <cell r="F708">
            <v>68.489999999999995</v>
          </cell>
        </row>
        <row r="709">
          <cell r="A709" t="str">
            <v>2 S 04 941 32</v>
          </cell>
          <cell r="B709" t="str">
            <v>Descida d'água cortes em degraus - arm - DCD 02</v>
          </cell>
          <cell r="E709" t="str">
            <v>m</v>
          </cell>
          <cell r="F709">
            <v>98.09</v>
          </cell>
        </row>
        <row r="710">
          <cell r="A710" t="str">
            <v>2 S 04 941 33</v>
          </cell>
          <cell r="B710" t="str">
            <v>Descida d'água cortes em degraus - DCD 03</v>
          </cell>
          <cell r="E710" t="str">
            <v>m</v>
          </cell>
          <cell r="F710">
            <v>107.74</v>
          </cell>
        </row>
        <row r="711">
          <cell r="A711" t="str">
            <v>2 S 04 941 34</v>
          </cell>
          <cell r="B711" t="str">
            <v>Descida d'água cortes em degraus - arm - DCD 04</v>
          </cell>
          <cell r="E711" t="str">
            <v>m</v>
          </cell>
          <cell r="F711">
            <v>154.69</v>
          </cell>
        </row>
        <row r="712">
          <cell r="A712" t="str">
            <v>2 S 04 942 01</v>
          </cell>
          <cell r="B712" t="str">
            <v>Entrada d'água - EDA 01</v>
          </cell>
          <cell r="E712" t="str">
            <v>und</v>
          </cell>
          <cell r="F712">
            <v>28.55</v>
          </cell>
        </row>
        <row r="713">
          <cell r="A713" t="str">
            <v>2 S 04 942 02</v>
          </cell>
          <cell r="B713" t="str">
            <v>Entrada d'água - EDA 02</v>
          </cell>
          <cell r="E713" t="str">
            <v>und</v>
          </cell>
          <cell r="F713">
            <v>34.96</v>
          </cell>
        </row>
        <row r="714">
          <cell r="A714" t="str">
            <v>2 S 04 950 01</v>
          </cell>
          <cell r="B714" t="str">
            <v>Dissipador de energia - DES 01</v>
          </cell>
          <cell r="E714" t="str">
            <v>und</v>
          </cell>
          <cell r="F714">
            <v>124.94</v>
          </cell>
        </row>
        <row r="715">
          <cell r="A715" t="str">
            <v>2 S 04 950 02</v>
          </cell>
          <cell r="B715" t="str">
            <v>Dissipador de energia - DES 02</v>
          </cell>
          <cell r="E715" t="str">
            <v>und</v>
          </cell>
          <cell r="F715">
            <v>148.59</v>
          </cell>
        </row>
        <row r="716">
          <cell r="A716" t="str">
            <v>2 S 04 950 03</v>
          </cell>
          <cell r="B716" t="str">
            <v>Dissipador de energia - DES 03</v>
          </cell>
          <cell r="E716" t="str">
            <v>und</v>
          </cell>
          <cell r="F716">
            <v>177.12</v>
          </cell>
        </row>
        <row r="717">
          <cell r="A717" t="str">
            <v>2 S 04 950 04</v>
          </cell>
          <cell r="B717" t="str">
            <v>Dissipador de energia - DES04</v>
          </cell>
          <cell r="E717" t="str">
            <v>und</v>
          </cell>
          <cell r="F717">
            <v>216.44</v>
          </cell>
        </row>
        <row r="718">
          <cell r="A718" t="str">
            <v>2 S 04 950 21</v>
          </cell>
          <cell r="B718" t="str">
            <v>Dissipador de energia - DEB 01</v>
          </cell>
          <cell r="E718" t="str">
            <v>und</v>
          </cell>
          <cell r="F718">
            <v>152.07</v>
          </cell>
        </row>
        <row r="719">
          <cell r="A719" t="str">
            <v>2 S 04 950 22</v>
          </cell>
          <cell r="B719" t="str">
            <v>Dissipador de energia - DEB 02</v>
          </cell>
          <cell r="E719" t="str">
            <v>und</v>
          </cell>
          <cell r="F719">
            <v>498.54</v>
          </cell>
        </row>
        <row r="720">
          <cell r="A720" t="str">
            <v>2 S 04 950 23</v>
          </cell>
          <cell r="B720" t="str">
            <v>Dissipador de energia - DEB 03</v>
          </cell>
          <cell r="E720" t="str">
            <v>und</v>
          </cell>
          <cell r="F720">
            <v>798.34</v>
          </cell>
        </row>
        <row r="721">
          <cell r="A721" t="str">
            <v>2 S 04 950 24</v>
          </cell>
          <cell r="B721" t="str">
            <v>Dissipador de energia - DEB 04</v>
          </cell>
          <cell r="E721" t="str">
            <v>und</v>
          </cell>
          <cell r="F721">
            <v>1172.0999999999999</v>
          </cell>
        </row>
        <row r="722">
          <cell r="A722" t="str">
            <v>2 S 04 950 25</v>
          </cell>
          <cell r="B722" t="str">
            <v>Dissipador de energia - DEB 05</v>
          </cell>
          <cell r="E722" t="str">
            <v>und</v>
          </cell>
          <cell r="F722">
            <v>1590.25</v>
          </cell>
        </row>
        <row r="723">
          <cell r="A723" t="str">
            <v>2 S 04 950 26</v>
          </cell>
          <cell r="B723" t="str">
            <v>Dissipador de energia - DEB 06</v>
          </cell>
          <cell r="E723" t="str">
            <v>und</v>
          </cell>
          <cell r="F723">
            <v>2611.79</v>
          </cell>
        </row>
        <row r="724">
          <cell r="A724" t="str">
            <v>2 S 04 950 27</v>
          </cell>
          <cell r="B724" t="str">
            <v>Dissipador de energia - DEB 07</v>
          </cell>
          <cell r="E724" t="str">
            <v>und</v>
          </cell>
          <cell r="F724">
            <v>1660.19</v>
          </cell>
        </row>
        <row r="725">
          <cell r="A725" t="str">
            <v>2 S 04 950 28</v>
          </cell>
          <cell r="B725" t="str">
            <v>Dissipador de energia - DEB 08</v>
          </cell>
          <cell r="E725" t="str">
            <v>und</v>
          </cell>
          <cell r="F725">
            <v>2257.5500000000002</v>
          </cell>
        </row>
        <row r="726">
          <cell r="A726" t="str">
            <v>2 S 04 950 29</v>
          </cell>
          <cell r="B726" t="str">
            <v>Dissipador de energia - DEB 09</v>
          </cell>
          <cell r="E726" t="str">
            <v>und</v>
          </cell>
          <cell r="F726">
            <v>3589.18</v>
          </cell>
        </row>
        <row r="727">
          <cell r="A727" t="str">
            <v>2 S 04 950 30</v>
          </cell>
          <cell r="B727" t="str">
            <v>Dissipador de energia - DEB 10</v>
          </cell>
          <cell r="E727" t="str">
            <v>und</v>
          </cell>
          <cell r="F727">
            <v>2149.31</v>
          </cell>
        </row>
        <row r="728">
          <cell r="A728" t="str">
            <v>2 S 04 950 31</v>
          </cell>
          <cell r="B728" t="str">
            <v>Dissipador de energia - DEB 11</v>
          </cell>
          <cell r="E728" t="str">
            <v>und</v>
          </cell>
          <cell r="F728">
            <v>2924.69</v>
          </cell>
        </row>
        <row r="729">
          <cell r="A729" t="str">
            <v>2 S 04 950 32</v>
          </cell>
          <cell r="B729" t="str">
            <v>Dissipador de energia - DEB 12</v>
          </cell>
          <cell r="E729" t="str">
            <v>und</v>
          </cell>
          <cell r="F729">
            <v>4566.1099999999997</v>
          </cell>
        </row>
        <row r="730">
          <cell r="A730" t="str">
            <v>2 S 04 950 51</v>
          </cell>
          <cell r="B730" t="str">
            <v>Dissipador de energia - DED 01</v>
          </cell>
          <cell r="E730" t="str">
            <v>und</v>
          </cell>
          <cell r="F730">
            <v>169.25</v>
          </cell>
        </row>
        <row r="731">
          <cell r="A731" t="str">
            <v>2 S 04 960 01</v>
          </cell>
          <cell r="B731" t="str">
            <v>Boca de lobo simples grelha concr. - BLS 01</v>
          </cell>
          <cell r="E731" t="str">
            <v>und</v>
          </cell>
          <cell r="F731">
            <v>313.18</v>
          </cell>
        </row>
        <row r="732">
          <cell r="A732" t="str">
            <v>2 S 04 960 02</v>
          </cell>
          <cell r="B732" t="str">
            <v>Boca de lobo simples grelha concr. - BLS 02</v>
          </cell>
          <cell r="E732" t="str">
            <v>und</v>
          </cell>
          <cell r="F732">
            <v>389.8</v>
          </cell>
        </row>
        <row r="733">
          <cell r="A733" t="str">
            <v>2 S 04 960 03</v>
          </cell>
          <cell r="B733" t="str">
            <v>Boca de lobo simples grelha concr. - BLS 03</v>
          </cell>
          <cell r="E733" t="str">
            <v>und</v>
          </cell>
          <cell r="F733">
            <v>466.53</v>
          </cell>
        </row>
        <row r="734">
          <cell r="A734" t="str">
            <v>2 S 04 960 04</v>
          </cell>
          <cell r="B734" t="str">
            <v>Boca de lobo simples grelha concr. - BLS 04</v>
          </cell>
          <cell r="E734" t="str">
            <v>und</v>
          </cell>
          <cell r="F734">
            <v>529.41</v>
          </cell>
        </row>
        <row r="735">
          <cell r="A735" t="str">
            <v>2 S 04 960 05</v>
          </cell>
          <cell r="B735" t="str">
            <v>Boca de lobo simples grelha concr. - BLS 05</v>
          </cell>
          <cell r="E735" t="str">
            <v>und</v>
          </cell>
          <cell r="F735">
            <v>616.46</v>
          </cell>
        </row>
        <row r="736">
          <cell r="A736" t="str">
            <v>2 S 04 960 06</v>
          </cell>
          <cell r="B736" t="str">
            <v>Boca de lobo simples grelha concr. - BLS 06</v>
          </cell>
          <cell r="E736" t="str">
            <v>und</v>
          </cell>
          <cell r="F736">
            <v>693.08</v>
          </cell>
        </row>
        <row r="737">
          <cell r="A737" t="str">
            <v>2 S 04 960 07</v>
          </cell>
          <cell r="B737" t="str">
            <v>Boca de lobo simples grelha concr. - BLS 07</v>
          </cell>
          <cell r="E737" t="str">
            <v>und</v>
          </cell>
          <cell r="F737">
            <v>769.81</v>
          </cell>
        </row>
        <row r="738">
          <cell r="A738" t="str">
            <v>2 S 04 961 01</v>
          </cell>
          <cell r="B738" t="str">
            <v>Boca de lobo dupla com grelha de concreto - BLD 01</v>
          </cell>
          <cell r="E738" t="str">
            <v>und</v>
          </cell>
          <cell r="F738">
            <v>603.79999999999995</v>
          </cell>
        </row>
        <row r="739">
          <cell r="A739" t="str">
            <v>2 S 04 961 02</v>
          </cell>
          <cell r="B739" t="str">
            <v>Boca de lobo dupla com grelha de concreto - BLD 02</v>
          </cell>
          <cell r="E739" t="str">
            <v>und</v>
          </cell>
          <cell r="F739">
            <v>729.55</v>
          </cell>
        </row>
        <row r="740">
          <cell r="A740" t="str">
            <v>2 S 04 961 03</v>
          </cell>
          <cell r="B740" t="str">
            <v>Boca de lobo dupla com grelha de concreto - BLD 03</v>
          </cell>
          <cell r="E740" t="str">
            <v>und</v>
          </cell>
          <cell r="F740">
            <v>858.72</v>
          </cell>
        </row>
        <row r="741">
          <cell r="A741" t="str">
            <v>2 S 04 961 04</v>
          </cell>
          <cell r="B741" t="str">
            <v>Boca de lobo dupla com grelha de concreto - BLD 04</v>
          </cell>
          <cell r="E741" t="str">
            <v>und</v>
          </cell>
          <cell r="F741">
            <v>984.47</v>
          </cell>
        </row>
        <row r="742">
          <cell r="A742" t="str">
            <v>2 S 04 961 05</v>
          </cell>
          <cell r="B742" t="str">
            <v>Boca de lobo dupla com grelha de concreto - BLD 05</v>
          </cell>
          <cell r="E742" t="str">
            <v>und</v>
          </cell>
          <cell r="F742">
            <v>1110.22</v>
          </cell>
        </row>
        <row r="743">
          <cell r="A743" t="str">
            <v>2 S 04 961 06</v>
          </cell>
          <cell r="B743" t="str">
            <v>Boca de lobo dupla com grelha de concreto - BLD 06</v>
          </cell>
          <cell r="E743" t="str">
            <v>und</v>
          </cell>
          <cell r="F743">
            <v>1239.4000000000001</v>
          </cell>
        </row>
        <row r="744">
          <cell r="A744" t="str">
            <v>2 S 04 961 07</v>
          </cell>
          <cell r="B744" t="str">
            <v>Boca de lobo dupla com grelha de concreto - BLD 07</v>
          </cell>
          <cell r="E744" t="str">
            <v>und</v>
          </cell>
          <cell r="F744">
            <v>1365.15</v>
          </cell>
        </row>
        <row r="745">
          <cell r="A745" t="str">
            <v>2 S 04 962 01</v>
          </cell>
          <cell r="B745" t="str">
            <v>Caixa de ligação e passagem - CLP 01</v>
          </cell>
          <cell r="E745" t="str">
            <v>und</v>
          </cell>
          <cell r="F745">
            <v>610.66</v>
          </cell>
        </row>
        <row r="746">
          <cell r="A746" t="str">
            <v>2 S 04 962 02</v>
          </cell>
          <cell r="B746" t="str">
            <v>Caixa de ligação e passagem - CLP 02</v>
          </cell>
          <cell r="E746" t="str">
            <v>und</v>
          </cell>
          <cell r="F746">
            <v>591.71</v>
          </cell>
        </row>
        <row r="747">
          <cell r="A747" t="str">
            <v>2 S 04 962 03</v>
          </cell>
          <cell r="B747" t="str">
            <v>Caixa de ligação e passagem - CLP 03</v>
          </cell>
          <cell r="E747" t="str">
            <v>und</v>
          </cell>
          <cell r="F747">
            <v>833.32</v>
          </cell>
        </row>
        <row r="748">
          <cell r="A748" t="str">
            <v>2 S 04 962 04</v>
          </cell>
          <cell r="B748" t="str">
            <v>Caixa de ligação e passagem - CLP 04</v>
          </cell>
          <cell r="E748" t="str">
            <v>und</v>
          </cell>
          <cell r="F748">
            <v>1060.18</v>
          </cell>
        </row>
        <row r="749">
          <cell r="A749" t="str">
            <v>2 S 04 962 05</v>
          </cell>
          <cell r="B749" t="str">
            <v>Caixa de ligação e passagem - CLP 05</v>
          </cell>
          <cell r="E749" t="str">
            <v>und</v>
          </cell>
          <cell r="F749">
            <v>1247.31</v>
          </cell>
        </row>
        <row r="750">
          <cell r="A750" t="str">
            <v>2 S 04 962 06</v>
          </cell>
          <cell r="B750" t="str">
            <v>Caixa de ligação e passagem - CLP 06</v>
          </cell>
          <cell r="E750" t="str">
            <v>und</v>
          </cell>
          <cell r="F750">
            <v>1554.04</v>
          </cell>
        </row>
        <row r="751">
          <cell r="A751" t="str">
            <v>2 S 04 962 07</v>
          </cell>
          <cell r="B751" t="str">
            <v>Caixa de ligação e passagem - CLP 07</v>
          </cell>
          <cell r="E751" t="str">
            <v>und</v>
          </cell>
          <cell r="F751">
            <v>726.46</v>
          </cell>
        </row>
        <row r="752">
          <cell r="A752" t="str">
            <v>2 S 04 962 08</v>
          </cell>
          <cell r="B752" t="str">
            <v>Caixa de ligação e passagem - CLP 08</v>
          </cell>
          <cell r="E752" t="str">
            <v>und</v>
          </cell>
          <cell r="F752">
            <v>704.35</v>
          </cell>
        </row>
        <row r="753">
          <cell r="A753" t="str">
            <v>2 S 04 962 09</v>
          </cell>
          <cell r="B753" t="str">
            <v>Caixa de ligação e passagem - CLP 09</v>
          </cell>
          <cell r="E753" t="str">
            <v>und</v>
          </cell>
          <cell r="F753">
            <v>971.12</v>
          </cell>
        </row>
        <row r="754">
          <cell r="A754" t="str">
            <v>2 S 04 962 10</v>
          </cell>
          <cell r="B754" t="str">
            <v>Caixa de ligação e passagem - CLP 10</v>
          </cell>
          <cell r="E754" t="str">
            <v>und</v>
          </cell>
          <cell r="F754">
            <v>1206.74</v>
          </cell>
        </row>
        <row r="755">
          <cell r="A755" t="str">
            <v>2 S 04 962 11</v>
          </cell>
          <cell r="B755" t="str">
            <v>Caixa de ligação e passagem - CLP 11</v>
          </cell>
          <cell r="E755" t="str">
            <v>und</v>
          </cell>
          <cell r="F755">
            <v>1405.78</v>
          </cell>
        </row>
        <row r="756">
          <cell r="A756" t="str">
            <v>2 S 04 962 12</v>
          </cell>
          <cell r="B756" t="str">
            <v>Caixa de ligação e passagem - CLP 12</v>
          </cell>
          <cell r="E756" t="str">
            <v>und</v>
          </cell>
          <cell r="F756">
            <v>1709.41</v>
          </cell>
        </row>
        <row r="757">
          <cell r="A757" t="str">
            <v>2 S 04 962 13</v>
          </cell>
          <cell r="B757" t="str">
            <v>Caixa de ligação e passagem - CLP 13</v>
          </cell>
          <cell r="E757" t="str">
            <v>und</v>
          </cell>
          <cell r="F757">
            <v>845.41</v>
          </cell>
        </row>
        <row r="758">
          <cell r="A758" t="str">
            <v>2 S 04 962 14</v>
          </cell>
          <cell r="B758" t="str">
            <v>Caixa de ligação e passagem - CLP 14</v>
          </cell>
          <cell r="E758" t="str">
            <v>und</v>
          </cell>
          <cell r="F758">
            <v>826.46</v>
          </cell>
        </row>
        <row r="759">
          <cell r="A759" t="str">
            <v>2 S 04 962 15</v>
          </cell>
          <cell r="B759" t="str">
            <v>Caixa de ligação e passagem - CLP 15</v>
          </cell>
          <cell r="E759" t="str">
            <v>und</v>
          </cell>
          <cell r="F759">
            <v>1118.3900000000001</v>
          </cell>
        </row>
        <row r="760">
          <cell r="A760" t="str">
            <v>2 S 04 962 16</v>
          </cell>
          <cell r="B760" t="str">
            <v>Caixa de ligação e passagem - CLP 16</v>
          </cell>
          <cell r="E760" t="str">
            <v>und</v>
          </cell>
          <cell r="F760">
            <v>1369.08</v>
          </cell>
        </row>
        <row r="761">
          <cell r="A761" t="str">
            <v>2 S 04 962 17</v>
          </cell>
          <cell r="B761" t="str">
            <v>Caixa de ligação e passagem - CLP 17</v>
          </cell>
          <cell r="E761" t="str">
            <v>und</v>
          </cell>
          <cell r="F761">
            <v>1576.88</v>
          </cell>
        </row>
        <row r="762">
          <cell r="A762" t="str">
            <v>2 S 04 962 18</v>
          </cell>
          <cell r="B762" t="str">
            <v>Caixa de ligação e passagem - CLP 18</v>
          </cell>
          <cell r="E762" t="str">
            <v>und</v>
          </cell>
          <cell r="F762">
            <v>1899.96</v>
          </cell>
        </row>
        <row r="763">
          <cell r="A763" t="str">
            <v>2 S 04 963 01</v>
          </cell>
          <cell r="B763" t="str">
            <v>Poço de visita - PVI 01</v>
          </cell>
          <cell r="E763" t="str">
            <v>und</v>
          </cell>
          <cell r="F763">
            <v>817.12</v>
          </cell>
        </row>
        <row r="764">
          <cell r="A764" t="str">
            <v>2 S 04 963 02</v>
          </cell>
          <cell r="B764" t="str">
            <v>Poço de visita - PVI 02</v>
          </cell>
          <cell r="E764" t="str">
            <v>und</v>
          </cell>
          <cell r="F764">
            <v>792.86</v>
          </cell>
        </row>
        <row r="765">
          <cell r="A765" t="str">
            <v>2 S 04 963 03</v>
          </cell>
          <cell r="B765" t="str">
            <v>Poço de visita - PVI 03</v>
          </cell>
          <cell r="E765" t="str">
            <v>und</v>
          </cell>
          <cell r="F765">
            <v>944.03</v>
          </cell>
        </row>
        <row r="766">
          <cell r="A766" t="str">
            <v>2 S 04 963 04</v>
          </cell>
          <cell r="B766" t="str">
            <v>Poço de visita - PVI 04</v>
          </cell>
          <cell r="E766" t="str">
            <v>und</v>
          </cell>
          <cell r="F766">
            <v>1133.06</v>
          </cell>
        </row>
        <row r="767">
          <cell r="A767" t="str">
            <v>2 S 04 963 05</v>
          </cell>
          <cell r="B767" t="str">
            <v>Poço de visita - PVI 05</v>
          </cell>
          <cell r="E767" t="str">
            <v>und</v>
          </cell>
          <cell r="F767">
            <v>1324.59</v>
          </cell>
        </row>
        <row r="768">
          <cell r="A768" t="str">
            <v>2 S 04 963 06</v>
          </cell>
          <cell r="B768" t="str">
            <v>Poço de visita - PVI 06</v>
          </cell>
          <cell r="E768" t="str">
            <v>und</v>
          </cell>
          <cell r="F768">
            <v>1625.81</v>
          </cell>
        </row>
        <row r="769">
          <cell r="A769" t="str">
            <v>2 S 04 963 07</v>
          </cell>
          <cell r="B769" t="str">
            <v>Poço de visita - PVI 07</v>
          </cell>
          <cell r="E769" t="str">
            <v>und</v>
          </cell>
          <cell r="F769">
            <v>940.74</v>
          </cell>
        </row>
        <row r="770">
          <cell r="A770" t="str">
            <v>2 S 04 963 08</v>
          </cell>
          <cell r="B770" t="str">
            <v>Poço de visita - PVI 08</v>
          </cell>
          <cell r="E770" t="str">
            <v>und</v>
          </cell>
          <cell r="F770">
            <v>921.79</v>
          </cell>
        </row>
        <row r="771">
          <cell r="A771" t="str">
            <v>2 S 04 963 09</v>
          </cell>
          <cell r="B771" t="str">
            <v>Poço de visita - PVI 09</v>
          </cell>
          <cell r="E771" t="str">
            <v>und</v>
          </cell>
          <cell r="F771">
            <v>1086.21</v>
          </cell>
        </row>
        <row r="772">
          <cell r="A772" t="str">
            <v>2 S 04 963 10</v>
          </cell>
          <cell r="B772" t="str">
            <v>Poço de visita - PVI 10</v>
          </cell>
          <cell r="E772" t="str">
            <v>und</v>
          </cell>
          <cell r="F772">
            <v>1258.0999999999999</v>
          </cell>
        </row>
        <row r="773">
          <cell r="A773" t="str">
            <v>2 S 04 963 11</v>
          </cell>
          <cell r="B773" t="str">
            <v>Poço de visita - PVI 11</v>
          </cell>
          <cell r="E773" t="str">
            <v>und</v>
          </cell>
          <cell r="F773">
            <v>1483.06</v>
          </cell>
        </row>
        <row r="774">
          <cell r="A774" t="str">
            <v>2 S 04 963 12</v>
          </cell>
          <cell r="B774" t="str">
            <v>Poço de visita - PVI 12</v>
          </cell>
          <cell r="E774" t="str">
            <v>und</v>
          </cell>
          <cell r="F774">
            <v>1800.58</v>
          </cell>
        </row>
        <row r="775">
          <cell r="A775" t="str">
            <v>2 S 04 963 13</v>
          </cell>
          <cell r="B775" t="str">
            <v>Poço de visita - PVI 13</v>
          </cell>
          <cell r="E775" t="str">
            <v>und</v>
          </cell>
          <cell r="F775">
            <v>1117.4100000000001</v>
          </cell>
        </row>
        <row r="776">
          <cell r="A776" t="str">
            <v>2 S 04 963 14</v>
          </cell>
          <cell r="B776" t="str">
            <v>Poço de visita - PVI 14</v>
          </cell>
          <cell r="E776" t="str">
            <v>und</v>
          </cell>
          <cell r="F776">
            <v>1060.2</v>
          </cell>
        </row>
        <row r="777">
          <cell r="A777" t="str">
            <v>2 S 04 963 15</v>
          </cell>
          <cell r="B777" t="str">
            <v>Poço de visita - PVI 15</v>
          </cell>
          <cell r="E777" t="str">
            <v>und</v>
          </cell>
          <cell r="F777">
            <v>1241.01</v>
          </cell>
        </row>
        <row r="778">
          <cell r="A778" t="str">
            <v>2 S 04 963 16</v>
          </cell>
          <cell r="B778" t="str">
            <v>Poço de visita - PVI 16</v>
          </cell>
          <cell r="E778" t="str">
            <v>und</v>
          </cell>
          <cell r="F778">
            <v>1445.11</v>
          </cell>
        </row>
        <row r="779">
          <cell r="A779" t="str">
            <v>2 S 04 963 17</v>
          </cell>
          <cell r="B779" t="str">
            <v>Poço de visita - PVI 17</v>
          </cell>
          <cell r="E779" t="str">
            <v>und</v>
          </cell>
          <cell r="F779">
            <v>1654.16</v>
          </cell>
        </row>
        <row r="780">
          <cell r="A780" t="str">
            <v>2 S 04 963 18</v>
          </cell>
          <cell r="B780" t="str">
            <v>Poço de visita - PVI 18</v>
          </cell>
          <cell r="E780" t="str">
            <v>und</v>
          </cell>
          <cell r="F780">
            <v>1987.98</v>
          </cell>
        </row>
        <row r="781">
          <cell r="A781" t="str">
            <v>2 S 04 963 31</v>
          </cell>
          <cell r="B781" t="str">
            <v>Chaminé dos poços de visita - CPV 01</v>
          </cell>
          <cell r="E781" t="str">
            <v>und</v>
          </cell>
          <cell r="F781">
            <v>562.11</v>
          </cell>
        </row>
        <row r="782">
          <cell r="A782" t="str">
            <v>2 S 04 963 32</v>
          </cell>
          <cell r="B782" t="str">
            <v>Chaminé dos poços de visita - CPV 02</v>
          </cell>
          <cell r="E782" t="str">
            <v>und</v>
          </cell>
          <cell r="F782">
            <v>645.38</v>
          </cell>
        </row>
        <row r="783">
          <cell r="A783" t="str">
            <v>2 S 04 963 33</v>
          </cell>
          <cell r="B783" t="str">
            <v>Chaminé dos poços de visita - CPV 03</v>
          </cell>
          <cell r="E783" t="str">
            <v>und</v>
          </cell>
          <cell r="F783">
            <v>724.79</v>
          </cell>
        </row>
        <row r="784">
          <cell r="A784" t="str">
            <v>2 S 04 963 34</v>
          </cell>
          <cell r="B784" t="str">
            <v>Chaminé dos poços de visita - CPV 04</v>
          </cell>
          <cell r="E784" t="str">
            <v>und</v>
          </cell>
          <cell r="F784">
            <v>808.65</v>
          </cell>
        </row>
        <row r="785">
          <cell r="A785" t="str">
            <v>2 S 04 963 35</v>
          </cell>
          <cell r="B785" t="str">
            <v>Chaminé dos poços de visita - CPV 05</v>
          </cell>
          <cell r="E785" t="str">
            <v>und</v>
          </cell>
          <cell r="F785">
            <v>888.46</v>
          </cell>
        </row>
        <row r="786">
          <cell r="A786" t="str">
            <v>2 S 04 963 36</v>
          </cell>
          <cell r="B786" t="str">
            <v>Chaminé dos poços de visita - CPV 06</v>
          </cell>
          <cell r="E786" t="str">
            <v>und</v>
          </cell>
          <cell r="F786">
            <v>971.33</v>
          </cell>
        </row>
        <row r="787">
          <cell r="A787" t="str">
            <v>2 S 04 963 37</v>
          </cell>
          <cell r="B787" t="str">
            <v>Chaminé dos poços de visita - CPV 07</v>
          </cell>
          <cell r="E787" t="str">
            <v>und</v>
          </cell>
          <cell r="F787">
            <v>1051.33</v>
          </cell>
        </row>
        <row r="788">
          <cell r="A788" t="str">
            <v>2 S 04 964 01</v>
          </cell>
          <cell r="B788" t="str">
            <v>Tubulação de drenagem urbana - D=0,40 m s/ berço</v>
          </cell>
          <cell r="E788" t="str">
            <v>m</v>
          </cell>
          <cell r="F788">
            <v>68.849999999999994</v>
          </cell>
        </row>
        <row r="789">
          <cell r="A789" t="str">
            <v>2 S 04 964 02</v>
          </cell>
          <cell r="B789" t="str">
            <v>Tubulação de drenagem urbana - D=0,60 m s/ berço</v>
          </cell>
          <cell r="E789" t="str">
            <v>m</v>
          </cell>
          <cell r="F789">
            <v>160.61000000000001</v>
          </cell>
        </row>
        <row r="790">
          <cell r="A790" t="str">
            <v>2 S 04 964 03</v>
          </cell>
          <cell r="B790" t="str">
            <v>Tubulação de drenagem urbana - D=0,80 m s/ berço</v>
          </cell>
          <cell r="E790" t="str">
            <v>m</v>
          </cell>
          <cell r="F790">
            <v>226.37</v>
          </cell>
        </row>
        <row r="791">
          <cell r="A791" t="str">
            <v>2 S 04 964 04</v>
          </cell>
          <cell r="B791" t="str">
            <v>Tubulação de drenagem urbana - D=1,00 m s/ berço</v>
          </cell>
          <cell r="E791" t="str">
            <v>m</v>
          </cell>
          <cell r="F791">
            <v>326.72000000000003</v>
          </cell>
        </row>
        <row r="792">
          <cell r="A792" t="str">
            <v>2 S 04 964 05</v>
          </cell>
          <cell r="B792" t="str">
            <v>Tubulação de drenagem urbana - D=1,20 m s/ berço</v>
          </cell>
          <cell r="E792" t="str">
            <v>m</v>
          </cell>
          <cell r="F792">
            <v>441.13</v>
          </cell>
        </row>
        <row r="793">
          <cell r="A793" t="str">
            <v>2 S 04 964 06</v>
          </cell>
          <cell r="B793" t="str">
            <v>Tubulação de drenagem urbana - D=1,50 m s/ berço</v>
          </cell>
          <cell r="E793" t="str">
            <v>m</v>
          </cell>
          <cell r="F793">
            <v>661.36</v>
          </cell>
        </row>
        <row r="794">
          <cell r="A794" t="str">
            <v>2 S 04 990 01</v>
          </cell>
          <cell r="B794" t="str">
            <v>Transposição de segmento de sarjetas - TSS 01</v>
          </cell>
          <cell r="E794" t="str">
            <v>m</v>
          </cell>
          <cell r="F794">
            <v>101.81</v>
          </cell>
        </row>
        <row r="795">
          <cell r="A795" t="str">
            <v>2 S 04 990 02</v>
          </cell>
          <cell r="B795" t="str">
            <v>Transposição de segmento de sarjetas - TSS 02</v>
          </cell>
          <cell r="E795" t="str">
            <v>m</v>
          </cell>
          <cell r="F795">
            <v>123.46</v>
          </cell>
        </row>
        <row r="796">
          <cell r="A796" t="str">
            <v>2 S 04 990 03</v>
          </cell>
          <cell r="B796" t="str">
            <v>Transposição de segmento de sarjetas - TSS 03</v>
          </cell>
          <cell r="E796" t="str">
            <v>m</v>
          </cell>
          <cell r="F796">
            <v>181.44</v>
          </cell>
        </row>
        <row r="797">
          <cell r="A797" t="str">
            <v>2 S 04 990 04</v>
          </cell>
          <cell r="B797" t="str">
            <v>Transposição de segmento de sarjetas - TSS 04</v>
          </cell>
          <cell r="E797" t="str">
            <v>m</v>
          </cell>
          <cell r="F797">
            <v>157.61000000000001</v>
          </cell>
        </row>
        <row r="798">
          <cell r="A798" t="str">
            <v>2 S 04 990 05</v>
          </cell>
          <cell r="B798" t="str">
            <v>Transposição de segmento de sarjetas - TSS 05</v>
          </cell>
          <cell r="E798" t="str">
            <v>m</v>
          </cell>
          <cell r="F798">
            <v>141.74</v>
          </cell>
        </row>
        <row r="799">
          <cell r="A799" t="str">
            <v>2 S 04 990 06</v>
          </cell>
          <cell r="B799" t="str">
            <v>Transposição de segmento de sarjetas - TSS 06</v>
          </cell>
          <cell r="E799" t="str">
            <v>m</v>
          </cell>
          <cell r="F799">
            <v>133.72999999999999</v>
          </cell>
        </row>
        <row r="800">
          <cell r="A800" t="str">
            <v>2 S 04 991 01</v>
          </cell>
          <cell r="B800" t="str">
            <v>Tampa concr. p/caixa colet. (4 nervuras) - TCC 01</v>
          </cell>
          <cell r="E800" t="str">
            <v>und</v>
          </cell>
          <cell r="F800">
            <v>91.29</v>
          </cell>
        </row>
        <row r="801">
          <cell r="A801" t="str">
            <v>2 S 04 991 02</v>
          </cell>
          <cell r="B801" t="str">
            <v>Tampa de ferro p/ caixa coletora - TCC 02</v>
          </cell>
          <cell r="E801" t="str">
            <v>und</v>
          </cell>
          <cell r="F801">
            <v>194.39</v>
          </cell>
        </row>
        <row r="802">
          <cell r="A802" t="str">
            <v>2 S 04 999 03</v>
          </cell>
          <cell r="B802" t="str">
            <v>Escoramento de bueiros celulares</v>
          </cell>
          <cell r="E802" t="str">
            <v>m3</v>
          </cell>
          <cell r="F802">
            <v>30.27</v>
          </cell>
        </row>
        <row r="803">
          <cell r="A803" t="str">
            <v>2 S 04 999 06</v>
          </cell>
          <cell r="B803" t="str">
            <v>Solo local / selo de argila apiloado</v>
          </cell>
          <cell r="E803" t="str">
            <v>m3</v>
          </cell>
          <cell r="F803">
            <v>10.119999999999999</v>
          </cell>
        </row>
        <row r="804">
          <cell r="A804" t="str">
            <v>2 S 04 999 07</v>
          </cell>
          <cell r="B804" t="str">
            <v>Lastro de brita</v>
          </cell>
          <cell r="E804" t="str">
            <v>m3</v>
          </cell>
          <cell r="F804">
            <v>32.03</v>
          </cell>
        </row>
        <row r="805">
          <cell r="A805" t="str">
            <v>2 S 05 000 06</v>
          </cell>
          <cell r="B805" t="str">
            <v>Calha metálica semi-circular D=0,40 m</v>
          </cell>
          <cell r="E805" t="str">
            <v>m</v>
          </cell>
          <cell r="F805">
            <v>125.07</v>
          </cell>
        </row>
        <row r="806">
          <cell r="A806" t="str">
            <v>2 S 05 000 09</v>
          </cell>
          <cell r="B806" t="str">
            <v>Dentes para bueiros simples D=0,60 m</v>
          </cell>
          <cell r="E806" t="str">
            <v>und</v>
          </cell>
          <cell r="F806">
            <v>35.590000000000003</v>
          </cell>
        </row>
        <row r="807">
          <cell r="A807" t="str">
            <v>2 S 05 000 10</v>
          </cell>
          <cell r="B807" t="str">
            <v>Dentes para bueiros simples D=0,80 m</v>
          </cell>
          <cell r="E807" t="str">
            <v>und</v>
          </cell>
          <cell r="F807">
            <v>44.28</v>
          </cell>
        </row>
        <row r="808">
          <cell r="A808" t="str">
            <v>2 S 05 000 11</v>
          </cell>
          <cell r="B808" t="str">
            <v>Dentes para bueiros simples D=1,00 m</v>
          </cell>
          <cell r="E808" t="str">
            <v>und</v>
          </cell>
          <cell r="F808">
            <v>52.64</v>
          </cell>
        </row>
        <row r="809">
          <cell r="A809" t="str">
            <v>2 S 05 000 12</v>
          </cell>
          <cell r="B809" t="str">
            <v>Dentes para bueiros simples D=1,20 m</v>
          </cell>
          <cell r="E809" t="str">
            <v>und</v>
          </cell>
          <cell r="F809">
            <v>59.73</v>
          </cell>
        </row>
        <row r="810">
          <cell r="A810" t="str">
            <v>2 S 05 000 13</v>
          </cell>
          <cell r="B810" t="str">
            <v>Dentes para bueiros simples D=1,50 m</v>
          </cell>
          <cell r="E810" t="str">
            <v>und</v>
          </cell>
          <cell r="F810">
            <v>75.87</v>
          </cell>
        </row>
        <row r="811">
          <cell r="A811" t="str">
            <v>2 S 05 000 14</v>
          </cell>
          <cell r="B811" t="str">
            <v>Dentes para bueiros duplos D=1,00 m</v>
          </cell>
          <cell r="E811" t="str">
            <v>und</v>
          </cell>
          <cell r="F811">
            <v>105.47</v>
          </cell>
        </row>
        <row r="812">
          <cell r="A812" t="str">
            <v>2 S 05 000 15</v>
          </cell>
          <cell r="B812" t="str">
            <v>Dentes para bueiros duplos D=1,20 m</v>
          </cell>
          <cell r="E812" t="str">
            <v>und</v>
          </cell>
          <cell r="F812">
            <v>119.28</v>
          </cell>
        </row>
        <row r="813">
          <cell r="A813" t="str">
            <v>2 S 05 000 16</v>
          </cell>
          <cell r="B813" t="str">
            <v>Dentes para bueiros duplos D=1,50 m</v>
          </cell>
          <cell r="E813" t="str">
            <v>und</v>
          </cell>
          <cell r="F813">
            <v>147.33000000000001</v>
          </cell>
        </row>
        <row r="814">
          <cell r="A814" t="str">
            <v>2 S 05 000 17</v>
          </cell>
          <cell r="B814" t="str">
            <v>Dentes para bueiros triplos D=1,00 m</v>
          </cell>
          <cell r="E814" t="str">
            <v>und</v>
          </cell>
          <cell r="F814">
            <v>154.47999999999999</v>
          </cell>
        </row>
        <row r="815">
          <cell r="A815" t="str">
            <v>2 S 05 000 18</v>
          </cell>
          <cell r="B815" t="str">
            <v>Dentes para bueiros triplos D=1,20</v>
          </cell>
          <cell r="E815" t="str">
            <v>und</v>
          </cell>
          <cell r="F815">
            <v>179.01</v>
          </cell>
        </row>
        <row r="816">
          <cell r="A816" t="str">
            <v>2 S 05 000 19</v>
          </cell>
          <cell r="B816" t="str">
            <v>Dentes para bueiros triplos D=1,50 m</v>
          </cell>
          <cell r="E816" t="str">
            <v>und</v>
          </cell>
          <cell r="F816">
            <v>218.2</v>
          </cell>
        </row>
        <row r="817">
          <cell r="A817" t="str">
            <v>2 S 05 100 00</v>
          </cell>
          <cell r="B817" t="str">
            <v>Enleivamento</v>
          </cell>
          <cell r="E817" t="str">
            <v>m2</v>
          </cell>
          <cell r="F817">
            <v>3.92</v>
          </cell>
        </row>
        <row r="818">
          <cell r="A818" t="str">
            <v>2 S 05 102 00</v>
          </cell>
          <cell r="B818" t="str">
            <v>Hidrossemeadura</v>
          </cell>
          <cell r="E818" t="str">
            <v>m2</v>
          </cell>
          <cell r="F818">
            <v>0.86</v>
          </cell>
        </row>
        <row r="819">
          <cell r="A819" t="str">
            <v>2 S 05 300 01</v>
          </cell>
          <cell r="B819" t="str">
            <v>Alvenaria de pedra arrumada</v>
          </cell>
          <cell r="E819" t="str">
            <v>m3</v>
          </cell>
          <cell r="F819">
            <v>56.22</v>
          </cell>
        </row>
        <row r="820">
          <cell r="A820" t="str">
            <v>2 S 05 300 02</v>
          </cell>
          <cell r="B820" t="str">
            <v>Enrocamento de pedra jogada</v>
          </cell>
          <cell r="E820" t="str">
            <v>m3</v>
          </cell>
          <cell r="F820">
            <v>32.03</v>
          </cell>
        </row>
        <row r="821">
          <cell r="A821" t="str">
            <v>2 S 05 301 00</v>
          </cell>
          <cell r="B821" t="str">
            <v>Alvenaria de pedra argamassada</v>
          </cell>
          <cell r="E821" t="str">
            <v>m3</v>
          </cell>
          <cell r="F821">
            <v>139.43</v>
          </cell>
        </row>
        <row r="822">
          <cell r="A822" t="str">
            <v>2 S 05 301 01</v>
          </cell>
          <cell r="B822" t="str">
            <v>Alvenaria tijolos de 20 cm de espessura</v>
          </cell>
          <cell r="E822" t="str">
            <v>m2</v>
          </cell>
          <cell r="F822">
            <v>33.17</v>
          </cell>
        </row>
        <row r="823">
          <cell r="A823" t="str">
            <v>2 S 05 302 01</v>
          </cell>
          <cell r="B823" t="str">
            <v>Muro gabião tipo caixa</v>
          </cell>
          <cell r="E823" t="str">
            <v>m3</v>
          </cell>
          <cell r="F823">
            <v>138.34</v>
          </cell>
        </row>
        <row r="824">
          <cell r="A824" t="str">
            <v>2 S 05 303 01</v>
          </cell>
          <cell r="B824" t="str">
            <v>Terra armada - ECE - greide 0,0&lt;h&lt;6,00m</v>
          </cell>
          <cell r="E824" t="str">
            <v>m2</v>
          </cell>
          <cell r="F824">
            <v>196.56</v>
          </cell>
        </row>
        <row r="825">
          <cell r="A825" t="str">
            <v>2 S 05 303 02</v>
          </cell>
          <cell r="B825" t="str">
            <v>Terra armada - ECE - greide 6,0&lt;h&lt;9,00m</v>
          </cell>
          <cell r="E825" t="str">
            <v>m2</v>
          </cell>
          <cell r="F825">
            <v>220.52</v>
          </cell>
        </row>
        <row r="826">
          <cell r="A826" t="str">
            <v>2 S 05 303 03</v>
          </cell>
          <cell r="B826" t="str">
            <v>Terra armada - ECE - greide 9,0&lt;h&lt;12,00m</v>
          </cell>
          <cell r="E826" t="str">
            <v>m2</v>
          </cell>
          <cell r="F826">
            <v>244.38</v>
          </cell>
        </row>
        <row r="827">
          <cell r="A827" t="str">
            <v>2 S 05 303 04</v>
          </cell>
          <cell r="B827" t="str">
            <v>Terra armada - ECE - pé de talude 0,0&lt;h&lt;6,00m</v>
          </cell>
          <cell r="E827" t="str">
            <v>m2</v>
          </cell>
          <cell r="F827">
            <v>231.72</v>
          </cell>
        </row>
        <row r="828">
          <cell r="A828" t="str">
            <v>2 S 05 303 05</v>
          </cell>
          <cell r="B828" t="str">
            <v>Terra armada - ECE - pé de talude 6,0&lt;h&lt;9,00m</v>
          </cell>
          <cell r="E828" t="str">
            <v>m2</v>
          </cell>
          <cell r="F828">
            <v>260.49</v>
          </cell>
        </row>
        <row r="829">
          <cell r="A829" t="str">
            <v>2 S 05 303 06</v>
          </cell>
          <cell r="B829" t="str">
            <v>Terra armada - ECE - pé de talude 9,0&lt;h&lt;12,00m</v>
          </cell>
          <cell r="E829" t="str">
            <v>m2</v>
          </cell>
          <cell r="F829">
            <v>287.66000000000003</v>
          </cell>
        </row>
        <row r="830">
          <cell r="A830" t="str">
            <v>2 S 05 303 07</v>
          </cell>
          <cell r="B830" t="str">
            <v>Terra armada - ECE - encontro portante 0,0&lt;h&lt;6,00m</v>
          </cell>
          <cell r="E830" t="str">
            <v>m2</v>
          </cell>
          <cell r="F830">
            <v>421.92</v>
          </cell>
        </row>
        <row r="831">
          <cell r="A831" t="str">
            <v>2 S 05 303 08</v>
          </cell>
          <cell r="B831" t="str">
            <v>Terra armada - ECE - encontro portante 6,0&lt;h&lt;9,00m</v>
          </cell>
          <cell r="E831" t="str">
            <v>m2</v>
          </cell>
          <cell r="F831">
            <v>562.24</v>
          </cell>
        </row>
        <row r="832">
          <cell r="A832" t="str">
            <v>2 S 05 303 09</v>
          </cell>
          <cell r="B832" t="str">
            <v>Escamas de concreto armado para terra armada</v>
          </cell>
          <cell r="E832" t="str">
            <v>m3</v>
          </cell>
          <cell r="F832">
            <v>535.33000000000004</v>
          </cell>
        </row>
        <row r="833">
          <cell r="A833" t="str">
            <v>2 S 05 303 10</v>
          </cell>
          <cell r="B833" t="str">
            <v>Concr. soleira e arremates de maciço terra armada</v>
          </cell>
          <cell r="E833" t="str">
            <v>m3</v>
          </cell>
          <cell r="F833">
            <v>254.14</v>
          </cell>
        </row>
        <row r="834">
          <cell r="A834" t="str">
            <v>2 S 05 303 11</v>
          </cell>
          <cell r="B834" t="str">
            <v>Montagem de maciço terra armada</v>
          </cell>
          <cell r="E834" t="str">
            <v>m2</v>
          </cell>
          <cell r="F834">
            <v>63.72</v>
          </cell>
        </row>
        <row r="835">
          <cell r="A835" t="str">
            <v>2 S 05 340 01</v>
          </cell>
          <cell r="B835" t="str">
            <v>Execução cortina atirantada conc.armado fck=15 MPa</v>
          </cell>
          <cell r="E835" t="str">
            <v>m2</v>
          </cell>
          <cell r="F835">
            <v>882.36</v>
          </cell>
        </row>
        <row r="836">
          <cell r="A836" t="str">
            <v>2 S 05 900 01</v>
          </cell>
          <cell r="B836" t="str">
            <v>Tirante protendido p/ cort. aço st 85/105 D= 32mm</v>
          </cell>
          <cell r="E836" t="str">
            <v>m</v>
          </cell>
          <cell r="F836">
            <v>86.05</v>
          </cell>
        </row>
        <row r="837">
          <cell r="A837" t="str">
            <v>2 S 06 210 01</v>
          </cell>
          <cell r="B837" t="str">
            <v>Pórtico metálico</v>
          </cell>
          <cell r="E837" t="str">
            <v>und</v>
          </cell>
          <cell r="F837">
            <v>40044.01</v>
          </cell>
        </row>
        <row r="838">
          <cell r="A838" t="str">
            <v>2 S 06 400 01</v>
          </cell>
          <cell r="B838" t="str">
            <v>Cerca arame farp. c/ mourão concr. seção quadrada</v>
          </cell>
          <cell r="E838" t="str">
            <v>m</v>
          </cell>
          <cell r="F838">
            <v>15.13</v>
          </cell>
        </row>
        <row r="839">
          <cell r="A839" t="str">
            <v>2 S 06 400 02</v>
          </cell>
          <cell r="B839" t="str">
            <v>Cerca arame farp. c/ mourão concr. seção triang.</v>
          </cell>
          <cell r="E839" t="str">
            <v>m</v>
          </cell>
          <cell r="F839">
            <v>11.7</v>
          </cell>
        </row>
        <row r="840">
          <cell r="A840" t="str">
            <v>2 S 06 410 00</v>
          </cell>
          <cell r="B840" t="str">
            <v>Cercas de arame farpado com suportes de madeira</v>
          </cell>
          <cell r="E840" t="str">
            <v>m</v>
          </cell>
          <cell r="F840">
            <v>7.83</v>
          </cell>
        </row>
        <row r="841">
          <cell r="A841" t="str">
            <v>2 S 09 001 05</v>
          </cell>
          <cell r="B841" t="str">
            <v>Transporte local em rodov. não pav. (const.)</v>
          </cell>
          <cell r="E841" t="str">
            <v>tkm</v>
          </cell>
          <cell r="F841">
            <v>0.47</v>
          </cell>
        </row>
        <row r="842">
          <cell r="A842" t="str">
            <v>2 S 09 001 40</v>
          </cell>
          <cell r="B842" t="str">
            <v>Transporte local c/ carroceria em rodovia não pav.</v>
          </cell>
          <cell r="E842" t="str">
            <v>tkm</v>
          </cell>
          <cell r="F842">
            <v>0.53</v>
          </cell>
        </row>
        <row r="843">
          <cell r="A843" t="str">
            <v>2 S 09 001 90</v>
          </cell>
          <cell r="B843" t="str">
            <v>Transporte comercial c/ carr. rodov. não pav.</v>
          </cell>
          <cell r="E843" t="str">
            <v>tkm</v>
          </cell>
          <cell r="F843">
            <v>0.36</v>
          </cell>
        </row>
        <row r="844">
          <cell r="A844" t="str">
            <v>2 S 09 002 05</v>
          </cell>
          <cell r="B844" t="str">
            <v>Transporte local em rodov. pavim. (const.)</v>
          </cell>
          <cell r="E844" t="str">
            <v>tkm</v>
          </cell>
          <cell r="F844">
            <v>0.36</v>
          </cell>
        </row>
        <row r="845">
          <cell r="A845" t="str">
            <v>2 S 09 002 40</v>
          </cell>
          <cell r="B845" t="str">
            <v>Transporte local c/ carroceria em rodov. pavim.</v>
          </cell>
          <cell r="E845" t="str">
            <v>tkm</v>
          </cell>
          <cell r="F845">
            <v>0.4</v>
          </cell>
        </row>
        <row r="846">
          <cell r="A846" t="str">
            <v>2 S 09 002 90</v>
          </cell>
          <cell r="B846" t="str">
            <v>Transporte comerc. c/ carr. rodov. pavim.</v>
          </cell>
          <cell r="E846" t="str">
            <v>tkm</v>
          </cell>
          <cell r="F846">
            <v>0.24</v>
          </cell>
        </row>
        <row r="847">
          <cell r="B847" t="str">
            <v>Conservação</v>
          </cell>
        </row>
        <row r="848">
          <cell r="A848" t="str">
            <v>3 S 01 200 00</v>
          </cell>
          <cell r="B848" t="str">
            <v>Escavação e carga mat. jazida (consv)</v>
          </cell>
          <cell r="E848" t="str">
            <v>m3</v>
          </cell>
          <cell r="F848">
            <v>6.81</v>
          </cell>
        </row>
        <row r="849">
          <cell r="A849" t="str">
            <v>3 S 01 401 00</v>
          </cell>
          <cell r="B849" t="str">
            <v>Recomposição de revestimento primário</v>
          </cell>
          <cell r="E849" t="str">
            <v>m3</v>
          </cell>
          <cell r="F849">
            <v>10.57</v>
          </cell>
        </row>
        <row r="850">
          <cell r="A850" t="str">
            <v>3 S 01 930 00</v>
          </cell>
          <cell r="B850" t="str">
            <v>Regularização mecânica da faixa de domínio</v>
          </cell>
          <cell r="E850" t="str">
            <v>m2</v>
          </cell>
          <cell r="F850">
            <v>0.15</v>
          </cell>
        </row>
        <row r="851">
          <cell r="A851" t="str">
            <v>3 S 02 200 00</v>
          </cell>
          <cell r="B851" t="str">
            <v>Solo p/ base de remendo profundo</v>
          </cell>
          <cell r="E851" t="str">
            <v>m3</v>
          </cell>
          <cell r="F851">
            <v>7.84</v>
          </cell>
        </row>
        <row r="852">
          <cell r="A852" t="str">
            <v>3 S 02 200 01</v>
          </cell>
          <cell r="B852" t="str">
            <v>Recomposição de camada granular do pavimento</v>
          </cell>
          <cell r="E852" t="str">
            <v>m3</v>
          </cell>
          <cell r="F852">
            <v>12.57</v>
          </cell>
        </row>
        <row r="853">
          <cell r="A853" t="str">
            <v>3 S 02 220 00</v>
          </cell>
          <cell r="B853" t="str">
            <v>Solo brita p/ base de rem. profundo</v>
          </cell>
          <cell r="E853" t="str">
            <v>m3</v>
          </cell>
          <cell r="F853">
            <v>19.899999999999999</v>
          </cell>
        </row>
        <row r="854">
          <cell r="A854" t="str">
            <v>3 S 02 230 00</v>
          </cell>
          <cell r="B854" t="str">
            <v>Brita para base de remendo profundo</v>
          </cell>
          <cell r="E854" t="str">
            <v>m3</v>
          </cell>
          <cell r="F854">
            <v>45.27</v>
          </cell>
        </row>
        <row r="855">
          <cell r="A855" t="str">
            <v>3 S 02 241 00</v>
          </cell>
          <cell r="B855" t="str">
            <v>Solo melhorado c/ cimento p/ base rem. profundo</v>
          </cell>
          <cell r="E855" t="str">
            <v>m3</v>
          </cell>
          <cell r="F855">
            <v>39.04</v>
          </cell>
        </row>
        <row r="856">
          <cell r="A856" t="str">
            <v>3 S 02 300 00</v>
          </cell>
          <cell r="B856" t="str">
            <v>Imprimação</v>
          </cell>
          <cell r="E856" t="str">
            <v>m2</v>
          </cell>
          <cell r="F856">
            <v>0.14000000000000001</v>
          </cell>
        </row>
        <row r="857">
          <cell r="A857" t="str">
            <v>3 S 02 400 00</v>
          </cell>
          <cell r="B857" t="str">
            <v>Pintura de ligação</v>
          </cell>
          <cell r="E857" t="str">
            <v>m2</v>
          </cell>
          <cell r="F857">
            <v>0.1</v>
          </cell>
        </row>
        <row r="858">
          <cell r="A858" t="str">
            <v>3 S 02 500 00</v>
          </cell>
          <cell r="B858" t="str">
            <v>Capa selante com pedrisco</v>
          </cell>
          <cell r="E858" t="str">
            <v>m2</v>
          </cell>
          <cell r="F858">
            <v>0.41</v>
          </cell>
        </row>
        <row r="859">
          <cell r="A859" t="str">
            <v>3 S 02 500 01</v>
          </cell>
          <cell r="B859" t="str">
            <v>Capa selante com areia</v>
          </cell>
          <cell r="E859" t="str">
            <v>m2</v>
          </cell>
          <cell r="F859">
            <v>0.21</v>
          </cell>
        </row>
        <row r="860">
          <cell r="A860" t="str">
            <v>3 S 02 500 02</v>
          </cell>
          <cell r="B860" t="str">
            <v>Tratamento superficial simples com CAP</v>
          </cell>
          <cell r="E860" t="str">
            <v>m2</v>
          </cell>
          <cell r="F860">
            <v>0.56999999999999995</v>
          </cell>
        </row>
        <row r="861">
          <cell r="A861" t="str">
            <v>3 S 02 500 03</v>
          </cell>
          <cell r="B861" t="str">
            <v>Tratamento superficial simples com emulsão</v>
          </cell>
          <cell r="E861" t="str">
            <v>m2</v>
          </cell>
          <cell r="F861">
            <v>0.54</v>
          </cell>
        </row>
        <row r="862">
          <cell r="A862" t="str">
            <v>3 S 02 500 04</v>
          </cell>
          <cell r="B862" t="str">
            <v>Tratamento superficial simples c/ banho diluído</v>
          </cell>
          <cell r="E862" t="str">
            <v>m2</v>
          </cell>
          <cell r="F862">
            <v>0.61</v>
          </cell>
        </row>
        <row r="863">
          <cell r="A863" t="str">
            <v>3 S 02 501 00</v>
          </cell>
          <cell r="B863" t="str">
            <v>Tratamento superficial duplo c/ CAP</v>
          </cell>
          <cell r="E863" t="str">
            <v>m2</v>
          </cell>
          <cell r="F863">
            <v>1.72</v>
          </cell>
        </row>
        <row r="864">
          <cell r="A864" t="str">
            <v>3 S 02 501 01</v>
          </cell>
          <cell r="B864" t="str">
            <v>Tratamento superficial duplo com emulsão</v>
          </cell>
          <cell r="E864" t="str">
            <v>m2</v>
          </cell>
          <cell r="F864">
            <v>1.7</v>
          </cell>
        </row>
        <row r="865">
          <cell r="A865" t="str">
            <v>3 S 02 501 02</v>
          </cell>
          <cell r="B865" t="str">
            <v>Tratamento superficial duplo com banho diluído</v>
          </cell>
          <cell r="E865" t="str">
            <v>m2</v>
          </cell>
          <cell r="F865">
            <v>1.86</v>
          </cell>
        </row>
        <row r="866">
          <cell r="A866" t="str">
            <v>3 S 02 502 00</v>
          </cell>
          <cell r="B866" t="str">
            <v>Tratamento superficial triplo com c.a.p.</v>
          </cell>
          <cell r="E866" t="str">
            <v>m2</v>
          </cell>
          <cell r="F866">
            <v>2.44</v>
          </cell>
        </row>
        <row r="867">
          <cell r="A867" t="str">
            <v>3 S 02 502 01</v>
          </cell>
          <cell r="B867" t="str">
            <v>Tratamento superficial triplo com emulsão</v>
          </cell>
          <cell r="E867" t="str">
            <v>m2</v>
          </cell>
          <cell r="F867">
            <v>2.4700000000000002</v>
          </cell>
        </row>
        <row r="868">
          <cell r="A868" t="str">
            <v>3 S 02 502 02</v>
          </cell>
          <cell r="B868" t="str">
            <v>Tratamento superficial triplo com banho diluído</v>
          </cell>
          <cell r="E868" t="str">
            <v>m2</v>
          </cell>
          <cell r="F868">
            <v>2.64</v>
          </cell>
        </row>
        <row r="869">
          <cell r="A869" t="str">
            <v>3 S 02 510 00</v>
          </cell>
          <cell r="B869" t="str">
            <v>Lama asfáltica fina (granulometrias I e II )</v>
          </cell>
          <cell r="E869" t="str">
            <v>m2</v>
          </cell>
          <cell r="F869">
            <v>0.59</v>
          </cell>
        </row>
        <row r="870">
          <cell r="A870" t="str">
            <v>3 S 02 510 01</v>
          </cell>
          <cell r="B870" t="str">
            <v>Lama asfáltica grossa (granulometrias III e IV)</v>
          </cell>
          <cell r="E870" t="str">
            <v>m2</v>
          </cell>
          <cell r="F870">
            <v>1.07</v>
          </cell>
        </row>
        <row r="871">
          <cell r="A871" t="str">
            <v>3 S 02 520 00</v>
          </cell>
          <cell r="B871" t="str">
            <v>Mistura areia-asfalto em betoneira</v>
          </cell>
          <cell r="E871" t="str">
            <v>m3</v>
          </cell>
          <cell r="F871">
            <v>29.78</v>
          </cell>
        </row>
        <row r="872">
          <cell r="A872" t="str">
            <v>3 S 02 520 01</v>
          </cell>
          <cell r="B872" t="str">
            <v>Mistura areia-asfalto usinada a frio</v>
          </cell>
          <cell r="E872" t="str">
            <v>m3</v>
          </cell>
          <cell r="F872">
            <v>19.96</v>
          </cell>
        </row>
        <row r="873">
          <cell r="A873" t="str">
            <v>3 S 02 520 02</v>
          </cell>
          <cell r="B873" t="str">
            <v>Rec.do rev. com areia asfalto a frio</v>
          </cell>
          <cell r="E873" t="str">
            <v>m3</v>
          </cell>
          <cell r="F873">
            <v>23.8</v>
          </cell>
        </row>
        <row r="874">
          <cell r="A874" t="str">
            <v>3 S 02 521 00</v>
          </cell>
          <cell r="B874" t="str">
            <v>Mistura areia-asfalto usinada a quente</v>
          </cell>
          <cell r="E874" t="str">
            <v>m3</v>
          </cell>
          <cell r="F874">
            <v>65.11</v>
          </cell>
        </row>
        <row r="875">
          <cell r="A875" t="str">
            <v>3 S 02 521 01</v>
          </cell>
          <cell r="B875" t="str">
            <v>Rec. do rev. com areia asfalto a quente</v>
          </cell>
          <cell r="E875" t="str">
            <v>m3</v>
          </cell>
          <cell r="F875">
            <v>16.22</v>
          </cell>
        </row>
        <row r="876">
          <cell r="A876" t="str">
            <v>3 S 02 530 00</v>
          </cell>
          <cell r="B876" t="str">
            <v>Mistura betuminosa em betoneira</v>
          </cell>
          <cell r="E876" t="str">
            <v>m3</v>
          </cell>
          <cell r="F876">
            <v>43.5</v>
          </cell>
        </row>
        <row r="877">
          <cell r="A877" t="str">
            <v>3 S 02 530 01</v>
          </cell>
          <cell r="B877" t="str">
            <v>Mistura betuminosa usinada a frio</v>
          </cell>
          <cell r="E877" t="str">
            <v>m3</v>
          </cell>
          <cell r="F877">
            <v>42.13</v>
          </cell>
        </row>
        <row r="878">
          <cell r="A878" t="str">
            <v>3 S 02 530 02</v>
          </cell>
          <cell r="B878" t="str">
            <v>Rec.do rev. com mistura betuminosa a frio</v>
          </cell>
          <cell r="E878" t="str">
            <v>m3</v>
          </cell>
          <cell r="F878">
            <v>26.99</v>
          </cell>
        </row>
        <row r="879">
          <cell r="A879" t="str">
            <v>3 S 02 540 00</v>
          </cell>
          <cell r="B879" t="str">
            <v>Mistura betuminosa usinada a quente</v>
          </cell>
          <cell r="E879" t="str">
            <v>m3</v>
          </cell>
          <cell r="F879">
            <v>84.21</v>
          </cell>
        </row>
        <row r="880">
          <cell r="A880" t="str">
            <v>3 S 02 540 01</v>
          </cell>
          <cell r="B880" t="str">
            <v>Rec.do rev.com mistura betuminosa a quente</v>
          </cell>
          <cell r="E880" t="str">
            <v>m3</v>
          </cell>
          <cell r="F880">
            <v>18.84</v>
          </cell>
        </row>
        <row r="881">
          <cell r="A881" t="str">
            <v>3 S 02 601 00</v>
          </cell>
          <cell r="B881" t="str">
            <v>Recomposição de placa de concreto</v>
          </cell>
          <cell r="E881" t="str">
            <v>m3</v>
          </cell>
          <cell r="F881">
            <v>243.59</v>
          </cell>
        </row>
        <row r="882">
          <cell r="A882" t="str">
            <v>3 S 02 900 00</v>
          </cell>
          <cell r="B882" t="str">
            <v>Remoção mecanizada de revestimento betuminoso</v>
          </cell>
          <cell r="E882" t="str">
            <v>m3</v>
          </cell>
          <cell r="F882">
            <v>6.65</v>
          </cell>
        </row>
        <row r="883">
          <cell r="A883" t="str">
            <v>3 S 02 901 00</v>
          </cell>
          <cell r="B883" t="str">
            <v>Remoção manual de revestimento betuminoso</v>
          </cell>
          <cell r="E883" t="str">
            <v>m3</v>
          </cell>
          <cell r="F883">
            <v>110.91</v>
          </cell>
        </row>
        <row r="884">
          <cell r="A884" t="str">
            <v>3 S 02 902 00</v>
          </cell>
          <cell r="B884" t="str">
            <v>Remoção mecanizada da camada granular do pavimento</v>
          </cell>
          <cell r="E884" t="str">
            <v>m3</v>
          </cell>
          <cell r="F884">
            <v>4.24</v>
          </cell>
        </row>
        <row r="885">
          <cell r="A885" t="str">
            <v>3 S 02 903 00</v>
          </cell>
          <cell r="B885" t="str">
            <v>Remoção manual da camada granular do pavimento</v>
          </cell>
          <cell r="E885" t="str">
            <v>m3</v>
          </cell>
          <cell r="F885">
            <v>58.52</v>
          </cell>
        </row>
        <row r="886">
          <cell r="A886" t="str">
            <v>3 S 02 999 00</v>
          </cell>
          <cell r="B886" t="str">
            <v>Peneiramento</v>
          </cell>
          <cell r="E886" t="str">
            <v>m3</v>
          </cell>
          <cell r="F886">
            <v>6.98</v>
          </cell>
        </row>
        <row r="887">
          <cell r="A887" t="str">
            <v>3 S 03 310 00</v>
          </cell>
          <cell r="B887" t="str">
            <v>Concreto ciclópico</v>
          </cell>
          <cell r="E887" t="str">
            <v>m3</v>
          </cell>
          <cell r="F887">
            <v>187.34</v>
          </cell>
        </row>
        <row r="888">
          <cell r="A888" t="str">
            <v>3 S 03 329 00</v>
          </cell>
          <cell r="B888" t="str">
            <v>Concreto de cimento (confecção e lançamento)</v>
          </cell>
          <cell r="E888" t="str">
            <v>m3</v>
          </cell>
          <cell r="F888">
            <v>234.67</v>
          </cell>
        </row>
        <row r="889">
          <cell r="A889" t="str">
            <v>3 S 03 329 01</v>
          </cell>
          <cell r="B889" t="str">
            <v>Concreto de cimento(confecção manual e lançamento)</v>
          </cell>
          <cell r="E889" t="str">
            <v>m3</v>
          </cell>
          <cell r="F889">
            <v>274.27</v>
          </cell>
        </row>
        <row r="890">
          <cell r="A890" t="str">
            <v>3 S 03 340 02</v>
          </cell>
          <cell r="B890" t="str">
            <v>Argamassa cimento areia 1-6</v>
          </cell>
          <cell r="E890" t="str">
            <v>m3</v>
          </cell>
          <cell r="F890">
            <v>200.78</v>
          </cell>
        </row>
        <row r="891">
          <cell r="A891" t="str">
            <v>3 S 03 340 03</v>
          </cell>
          <cell r="B891" t="str">
            <v>Argamassa cimento solo 1:10</v>
          </cell>
          <cell r="E891" t="str">
            <v>m3</v>
          </cell>
          <cell r="F891">
            <v>127.58</v>
          </cell>
        </row>
        <row r="892">
          <cell r="A892" t="str">
            <v>3 S 03 353 00</v>
          </cell>
          <cell r="B892" t="str">
            <v>Dobragem e colocação de armadura</v>
          </cell>
          <cell r="E892" t="str">
            <v>kg</v>
          </cell>
          <cell r="F892">
            <v>4.55</v>
          </cell>
        </row>
        <row r="893">
          <cell r="A893" t="str">
            <v>3 S 03 370 00</v>
          </cell>
          <cell r="B893" t="str">
            <v>Forma comum de madeira</v>
          </cell>
          <cell r="E893" t="str">
            <v>m2</v>
          </cell>
          <cell r="F893">
            <v>30.84</v>
          </cell>
        </row>
        <row r="894">
          <cell r="A894" t="str">
            <v>3 S 03 940 01</v>
          </cell>
          <cell r="B894" t="str">
            <v>Reaterro e compactação p/ bueiro</v>
          </cell>
          <cell r="E894" t="str">
            <v>m3</v>
          </cell>
          <cell r="F894">
            <v>16.04</v>
          </cell>
        </row>
        <row r="895">
          <cell r="A895" t="str">
            <v>3 S 03 940 02</v>
          </cell>
          <cell r="B895" t="str">
            <v>Reaterro apiloado</v>
          </cell>
          <cell r="E895" t="str">
            <v>m3</v>
          </cell>
          <cell r="F895">
            <v>10.5</v>
          </cell>
        </row>
        <row r="896">
          <cell r="A896" t="str">
            <v>3 S 03 950 00</v>
          </cell>
          <cell r="B896" t="str">
            <v>Limpeza de ponte</v>
          </cell>
          <cell r="E896" t="str">
            <v>m</v>
          </cell>
          <cell r="F896">
            <v>2.5299999999999998</v>
          </cell>
        </row>
        <row r="897">
          <cell r="A897" t="str">
            <v>3 S 04 000 00</v>
          </cell>
          <cell r="B897" t="str">
            <v>Escavação manual em material de 1a categoria</v>
          </cell>
          <cell r="E897" t="str">
            <v>m3</v>
          </cell>
          <cell r="F897">
            <v>18.95</v>
          </cell>
        </row>
        <row r="898">
          <cell r="A898" t="str">
            <v>3 S 04 000 01</v>
          </cell>
          <cell r="B898" t="str">
            <v>Escavação manual em material de 2a categoria</v>
          </cell>
          <cell r="E898" t="str">
            <v>m3</v>
          </cell>
          <cell r="F898">
            <v>25.27</v>
          </cell>
        </row>
        <row r="899">
          <cell r="A899" t="str">
            <v>3 S 04 001 00</v>
          </cell>
          <cell r="B899" t="str">
            <v>Escavação mecaniz. de vala em mater. de 1a cat.</v>
          </cell>
          <cell r="E899" t="str">
            <v>m3</v>
          </cell>
          <cell r="F899">
            <v>4.37</v>
          </cell>
        </row>
        <row r="900">
          <cell r="A900" t="str">
            <v>3 S 04 010 00</v>
          </cell>
          <cell r="B900" t="str">
            <v>Escavação mecaniz.de vala em material de 2a cat.</v>
          </cell>
          <cell r="E900" t="str">
            <v>m3</v>
          </cell>
          <cell r="F900">
            <v>5.46</v>
          </cell>
        </row>
        <row r="901">
          <cell r="A901" t="str">
            <v>3 S 04 020 00</v>
          </cell>
          <cell r="B901" t="str">
            <v>Escavação e carga de material de 3a cat. em valas</v>
          </cell>
          <cell r="E901" t="str">
            <v>m3</v>
          </cell>
          <cell r="F901">
            <v>52.49</v>
          </cell>
        </row>
        <row r="902">
          <cell r="A902" t="str">
            <v>3 S 04 300 16</v>
          </cell>
          <cell r="B902" t="str">
            <v>Bueiro met. chapa múltipla D=1,60m galv.</v>
          </cell>
          <cell r="E902" t="str">
            <v>m</v>
          </cell>
          <cell r="F902">
            <v>1036.74</v>
          </cell>
        </row>
        <row r="903">
          <cell r="A903" t="str">
            <v>3 S 04 300 20</v>
          </cell>
          <cell r="B903" t="str">
            <v>Bueiro met. chapa múltipla D=2,00m galv.</v>
          </cell>
          <cell r="E903" t="str">
            <v>m</v>
          </cell>
          <cell r="F903">
            <v>1285.8</v>
          </cell>
        </row>
        <row r="904">
          <cell r="A904" t="str">
            <v>3 S 04 301 16</v>
          </cell>
          <cell r="B904" t="str">
            <v>Bueiro met.chapas múlt. D=1,60 m rev. epoxy</v>
          </cell>
          <cell r="E904" t="str">
            <v>m</v>
          </cell>
          <cell r="F904">
            <v>1085.56</v>
          </cell>
        </row>
        <row r="905">
          <cell r="A905" t="str">
            <v>3 S 04 301 20</v>
          </cell>
          <cell r="B905" t="str">
            <v>Bueiro met. chapas múlt. D=2,00 m rev. epoxy</v>
          </cell>
          <cell r="E905" t="str">
            <v>m</v>
          </cell>
          <cell r="F905">
            <v>1346.44</v>
          </cell>
        </row>
        <row r="906">
          <cell r="A906" t="str">
            <v>3 S 04 310 16</v>
          </cell>
          <cell r="B906" t="str">
            <v>Bueiro met. s/interrupção tráf. D=1,60 m galv.</v>
          </cell>
          <cell r="E906" t="str">
            <v>m</v>
          </cell>
          <cell r="F906">
            <v>1958.05</v>
          </cell>
        </row>
        <row r="907">
          <cell r="A907" t="str">
            <v>3 S 04 310 20</v>
          </cell>
          <cell r="B907" t="str">
            <v>Bueiro met. s/interrupção tráf. D=2,00 m galv.</v>
          </cell>
          <cell r="E907" t="str">
            <v>m</v>
          </cell>
          <cell r="F907">
            <v>2435.4499999999998</v>
          </cell>
        </row>
        <row r="908">
          <cell r="A908" t="str">
            <v>3 S 04 311 16</v>
          </cell>
          <cell r="B908" t="str">
            <v>Bueiro met.s/interrupção tráf. D=1,60 m rev. epoxy</v>
          </cell>
          <cell r="E908" t="str">
            <v>m</v>
          </cell>
          <cell r="F908">
            <v>2031.03</v>
          </cell>
        </row>
        <row r="909">
          <cell r="A909" t="str">
            <v>3 S 04 311 20</v>
          </cell>
          <cell r="B909" t="str">
            <v>Bueiro met.s/interrupção tráf. D=2,00 m rev. epoxy</v>
          </cell>
          <cell r="E909" t="str">
            <v>m</v>
          </cell>
          <cell r="F909">
            <v>2442.35</v>
          </cell>
        </row>
        <row r="910">
          <cell r="A910" t="str">
            <v>3 S 04 590 00</v>
          </cell>
          <cell r="B910" t="str">
            <v>Assentamento de dreno profundo</v>
          </cell>
          <cell r="E910" t="str">
            <v>m</v>
          </cell>
          <cell r="F910">
            <v>40.96</v>
          </cell>
        </row>
        <row r="911">
          <cell r="A911" t="str">
            <v>3 S 04 999 08</v>
          </cell>
          <cell r="B911" t="str">
            <v>Selo de argila apiloado com solo local</v>
          </cell>
          <cell r="E911" t="str">
            <v>m3</v>
          </cell>
          <cell r="F911">
            <v>10.5</v>
          </cell>
        </row>
        <row r="912">
          <cell r="A912" t="str">
            <v>3 S 05 000 00</v>
          </cell>
          <cell r="B912" t="str">
            <v>Enrocamento de pedra arrumada</v>
          </cell>
          <cell r="E912" t="str">
            <v>m3</v>
          </cell>
          <cell r="F912">
            <v>73.02</v>
          </cell>
        </row>
        <row r="913">
          <cell r="A913" t="str">
            <v>3 S 05 001 00</v>
          </cell>
          <cell r="B913" t="str">
            <v>Enrocamento de pedra jogada</v>
          </cell>
          <cell r="E913" t="str">
            <v>m3</v>
          </cell>
          <cell r="F913">
            <v>48.23</v>
          </cell>
        </row>
        <row r="914">
          <cell r="A914" t="str">
            <v>3 S 05 101 01</v>
          </cell>
          <cell r="B914" t="str">
            <v>Revestimento vegetal com mudas</v>
          </cell>
          <cell r="E914" t="str">
            <v>m2</v>
          </cell>
          <cell r="F914">
            <v>3.47</v>
          </cell>
        </row>
        <row r="915">
          <cell r="A915" t="str">
            <v>3 S 05 101 02</v>
          </cell>
          <cell r="B915" t="str">
            <v>Revestimento vegetal com grama em leivas</v>
          </cell>
          <cell r="E915" t="str">
            <v>m2</v>
          </cell>
          <cell r="F915">
            <v>3.7</v>
          </cell>
        </row>
        <row r="916">
          <cell r="A916" t="str">
            <v>3 S 08 001 00</v>
          </cell>
          <cell r="B916" t="str">
            <v>Reconformação da plataforma</v>
          </cell>
          <cell r="E916" t="str">
            <v>ha</v>
          </cell>
          <cell r="F916">
            <v>120.63</v>
          </cell>
        </row>
        <row r="917">
          <cell r="A917" t="str">
            <v>3 S 08 100 00</v>
          </cell>
          <cell r="B917" t="str">
            <v>Tapa buraco</v>
          </cell>
          <cell r="E917" t="str">
            <v>m3</v>
          </cell>
          <cell r="F917">
            <v>110.38</v>
          </cell>
        </row>
        <row r="918">
          <cell r="A918" t="str">
            <v>3 S 08 101 01</v>
          </cell>
          <cell r="B918" t="str">
            <v>Remendo profundo com demolição manual</v>
          </cell>
          <cell r="E918" t="str">
            <v>m3</v>
          </cell>
          <cell r="F918">
            <v>129.85</v>
          </cell>
        </row>
        <row r="919">
          <cell r="A919" t="str">
            <v>3 S 08 101 02</v>
          </cell>
          <cell r="B919" t="str">
            <v>Remendo profundo com demolição mecanizada</v>
          </cell>
          <cell r="E919" t="str">
            <v>m3</v>
          </cell>
          <cell r="F919">
            <v>94.79</v>
          </cell>
        </row>
        <row r="920">
          <cell r="A920" t="str">
            <v>3 S 08 102 00</v>
          </cell>
          <cell r="B920" t="str">
            <v>Limpeza ench. juntas pav. concr. a quente (consv)</v>
          </cell>
          <cell r="E920" t="str">
            <v>m</v>
          </cell>
          <cell r="F920">
            <v>1.54</v>
          </cell>
        </row>
        <row r="921">
          <cell r="A921" t="str">
            <v>3 S 08 102 01</v>
          </cell>
          <cell r="B921" t="str">
            <v>Limpeza ench. juntas pav. concr. a frio (consv)</v>
          </cell>
          <cell r="E921" t="str">
            <v>m</v>
          </cell>
          <cell r="F921">
            <v>1.23</v>
          </cell>
        </row>
        <row r="922">
          <cell r="A922" t="str">
            <v>3 S 08 103 00</v>
          </cell>
          <cell r="B922" t="str">
            <v>Selagem de trinca</v>
          </cell>
          <cell r="E922" t="str">
            <v>l</v>
          </cell>
          <cell r="F922">
            <v>0.96</v>
          </cell>
        </row>
        <row r="923">
          <cell r="A923" t="str">
            <v>3 S 08 104 01</v>
          </cell>
          <cell r="B923" t="str">
            <v>Combate à exsudação com areia</v>
          </cell>
          <cell r="E923" t="str">
            <v>m2</v>
          </cell>
          <cell r="F923">
            <v>0.32</v>
          </cell>
        </row>
        <row r="924">
          <cell r="A924" t="str">
            <v>3 S 08 104 02</v>
          </cell>
          <cell r="B924" t="str">
            <v>Combate à exsudação com pedrisco</v>
          </cell>
          <cell r="E924" t="str">
            <v>m2</v>
          </cell>
          <cell r="F924">
            <v>0.39</v>
          </cell>
        </row>
        <row r="925">
          <cell r="A925" t="str">
            <v>3 S 08 109 00</v>
          </cell>
          <cell r="B925" t="str">
            <v>Correção de defeitos com mistura betuminosa</v>
          </cell>
          <cell r="E925" t="str">
            <v>m3</v>
          </cell>
          <cell r="F925">
            <v>69.45</v>
          </cell>
        </row>
        <row r="926">
          <cell r="A926" t="str">
            <v>3 S 08 109 12</v>
          </cell>
          <cell r="B926" t="str">
            <v>Correção de defeitos por fresagem descontínua</v>
          </cell>
          <cell r="E926" t="str">
            <v>m3</v>
          </cell>
          <cell r="F926">
            <v>152.65</v>
          </cell>
        </row>
        <row r="927">
          <cell r="A927" t="str">
            <v>3 S 08 110 00</v>
          </cell>
          <cell r="B927" t="str">
            <v>Correção de defeitos por penetração</v>
          </cell>
          <cell r="E927" t="str">
            <v>m2</v>
          </cell>
          <cell r="F927">
            <v>7.66</v>
          </cell>
        </row>
        <row r="928">
          <cell r="A928" t="str">
            <v>3 S 08 200 00</v>
          </cell>
          <cell r="B928" t="str">
            <v>Recomp. de guarda corpo</v>
          </cell>
          <cell r="E928" t="str">
            <v>m</v>
          </cell>
          <cell r="F928">
            <v>67</v>
          </cell>
        </row>
        <row r="929">
          <cell r="A929" t="str">
            <v>3 S 08 200 01</v>
          </cell>
          <cell r="B929" t="str">
            <v>Recomposição de sarjeta em alvenaria de tijolo</v>
          </cell>
          <cell r="E929" t="str">
            <v>m2</v>
          </cell>
          <cell r="F929">
            <v>30.01</v>
          </cell>
        </row>
        <row r="930">
          <cell r="A930" t="str">
            <v>3 S 08 300 01</v>
          </cell>
          <cell r="B930" t="str">
            <v>Limpeza de sarjeta e meio fio</v>
          </cell>
          <cell r="E930" t="str">
            <v>m</v>
          </cell>
          <cell r="F930">
            <v>0.21</v>
          </cell>
        </row>
        <row r="931">
          <cell r="A931" t="str">
            <v>3 S 08 301 01</v>
          </cell>
          <cell r="B931" t="str">
            <v>Limpeza de valeta de corte</v>
          </cell>
          <cell r="E931" t="str">
            <v>m</v>
          </cell>
          <cell r="F931">
            <v>0.32</v>
          </cell>
        </row>
        <row r="932">
          <cell r="A932" t="str">
            <v>3 S 08 301 02</v>
          </cell>
          <cell r="B932" t="str">
            <v>Limpeza de vala de drenagem</v>
          </cell>
          <cell r="E932" t="str">
            <v>m</v>
          </cell>
          <cell r="F932">
            <v>1.28</v>
          </cell>
        </row>
        <row r="933">
          <cell r="A933" t="str">
            <v>3 S 08 301 03</v>
          </cell>
          <cell r="B933" t="str">
            <v>Limpeza de descida d'água</v>
          </cell>
          <cell r="E933" t="str">
            <v>m</v>
          </cell>
          <cell r="F933">
            <v>0.42</v>
          </cell>
        </row>
        <row r="934">
          <cell r="A934" t="str">
            <v>3 S 08 302 01</v>
          </cell>
          <cell r="B934" t="str">
            <v>Limpeza de bueiro</v>
          </cell>
          <cell r="E934" t="str">
            <v>m3</v>
          </cell>
          <cell r="F934">
            <v>6.98</v>
          </cell>
        </row>
        <row r="935">
          <cell r="A935" t="str">
            <v>3 S 08 302 02</v>
          </cell>
          <cell r="B935" t="str">
            <v>Desobstrução de bueiro</v>
          </cell>
          <cell r="E935" t="str">
            <v>m3</v>
          </cell>
          <cell r="F935">
            <v>20.37</v>
          </cell>
        </row>
        <row r="936">
          <cell r="A936" t="str">
            <v>3 S 08 302 03</v>
          </cell>
          <cell r="B936" t="str">
            <v>Assentamento de tubo D=0,60 m</v>
          </cell>
          <cell r="E936" t="str">
            <v>m</v>
          </cell>
          <cell r="F936">
            <v>138.94</v>
          </cell>
        </row>
        <row r="937">
          <cell r="A937" t="str">
            <v>3 S 08 302 04</v>
          </cell>
          <cell r="B937" t="str">
            <v>Assentamento de tubo D=0,80 m</v>
          </cell>
          <cell r="E937" t="str">
            <v>m</v>
          </cell>
          <cell r="F937">
            <v>210.07</v>
          </cell>
        </row>
        <row r="938">
          <cell r="A938" t="str">
            <v>3 S 08 302 05</v>
          </cell>
          <cell r="B938" t="str">
            <v>Assentamento de tubo D=1,0 m</v>
          </cell>
          <cell r="E938" t="str">
            <v>m</v>
          </cell>
          <cell r="F938">
            <v>309.63</v>
          </cell>
        </row>
        <row r="939">
          <cell r="A939" t="str">
            <v>3 S 08 302 06</v>
          </cell>
          <cell r="B939" t="str">
            <v>Assentamento de tubo D=1,20 m</v>
          </cell>
          <cell r="E939" t="str">
            <v>m</v>
          </cell>
          <cell r="F939">
            <v>446.58</v>
          </cell>
        </row>
        <row r="940">
          <cell r="A940" t="str">
            <v>3 S 08 400 00</v>
          </cell>
          <cell r="B940" t="str">
            <v>Limpeza de placa de sinalização</v>
          </cell>
          <cell r="E940" t="str">
            <v>m2</v>
          </cell>
          <cell r="F940">
            <v>3.06</v>
          </cell>
        </row>
        <row r="941">
          <cell r="A941" t="str">
            <v>3 S 08 400 01</v>
          </cell>
          <cell r="B941" t="str">
            <v>Recomposição placa de sinalização</v>
          </cell>
          <cell r="E941" t="str">
            <v>m2</v>
          </cell>
          <cell r="F941">
            <v>12.73</v>
          </cell>
        </row>
        <row r="942">
          <cell r="A942" t="str">
            <v>3 S 08 400 02</v>
          </cell>
          <cell r="B942" t="str">
            <v>Substituição de balizador</v>
          </cell>
          <cell r="E942" t="str">
            <v>un</v>
          </cell>
          <cell r="F942">
            <v>15.52</v>
          </cell>
        </row>
        <row r="943">
          <cell r="A943" t="str">
            <v>3 S 08 401 00</v>
          </cell>
          <cell r="B943" t="str">
            <v>Recomposição de defensa metálica</v>
          </cell>
          <cell r="E943" t="str">
            <v>m</v>
          </cell>
          <cell r="F943">
            <v>127.92</v>
          </cell>
        </row>
        <row r="944">
          <cell r="A944" t="str">
            <v>3 S 08 402 00</v>
          </cell>
          <cell r="B944" t="str">
            <v>Caiação</v>
          </cell>
          <cell r="E944" t="str">
            <v>m2</v>
          </cell>
          <cell r="F944">
            <v>0.97</v>
          </cell>
        </row>
        <row r="945">
          <cell r="A945" t="str">
            <v>3 S 08 403 00</v>
          </cell>
          <cell r="B945" t="str">
            <v>Renovação de sinalização horizontal</v>
          </cell>
          <cell r="E945" t="str">
            <v>m2</v>
          </cell>
          <cell r="F945">
            <v>19.87</v>
          </cell>
        </row>
        <row r="946">
          <cell r="A946" t="str">
            <v>3 S 08 404 00</v>
          </cell>
          <cell r="B946" t="str">
            <v>Recomp. tot. cerca c/ mourão de conc. secção quad.</v>
          </cell>
          <cell r="E946" t="str">
            <v>m</v>
          </cell>
          <cell r="F946">
            <v>14.72</v>
          </cell>
        </row>
        <row r="947">
          <cell r="A947" t="str">
            <v>3 S 08 404 01</v>
          </cell>
          <cell r="B947" t="str">
            <v>Recomp. parc. cerca de conc. seção quad. - mourão</v>
          </cell>
          <cell r="E947" t="str">
            <v>m</v>
          </cell>
          <cell r="F947">
            <v>12.62</v>
          </cell>
        </row>
        <row r="948">
          <cell r="A948" t="str">
            <v>3 S 08 404 02</v>
          </cell>
          <cell r="B948" t="str">
            <v>Recomp. parc. cerca c/ mourão de concr.-arame</v>
          </cell>
          <cell r="E948" t="str">
            <v>m</v>
          </cell>
          <cell r="F948">
            <v>2.71</v>
          </cell>
        </row>
        <row r="949">
          <cell r="A949" t="str">
            <v>3 S 08 404 03</v>
          </cell>
          <cell r="B949" t="str">
            <v>Recomp. tot. cerca c/ mourão concr. seção triang.</v>
          </cell>
          <cell r="E949" t="str">
            <v>m</v>
          </cell>
          <cell r="F949">
            <v>12.13</v>
          </cell>
        </row>
        <row r="950">
          <cell r="A950" t="str">
            <v>3 S 08 404 04</v>
          </cell>
          <cell r="B950" t="str">
            <v>Recomp. parc. cerca c/ mourão concr. seção triang.</v>
          </cell>
          <cell r="E950" t="str">
            <v>m</v>
          </cell>
          <cell r="F950">
            <v>10.34</v>
          </cell>
        </row>
        <row r="951">
          <cell r="A951" t="str">
            <v>3 S 08 414 00</v>
          </cell>
          <cell r="B951" t="str">
            <v>Recomposição total de cerca com mourão de madeira</v>
          </cell>
          <cell r="E951" t="str">
            <v>m</v>
          </cell>
          <cell r="F951">
            <v>6.84</v>
          </cell>
        </row>
        <row r="952">
          <cell r="A952" t="str">
            <v>3 S 08 414 01</v>
          </cell>
          <cell r="B952" t="str">
            <v>Recomposição parcial cerca de madeira - mourão</v>
          </cell>
          <cell r="E952" t="str">
            <v>m</v>
          </cell>
          <cell r="F952">
            <v>5.64</v>
          </cell>
        </row>
        <row r="953">
          <cell r="A953" t="str">
            <v>3 S 08 414 02</v>
          </cell>
          <cell r="B953" t="str">
            <v>Recomp. parcial cerca c/ mourão de madeira - arame</v>
          </cell>
          <cell r="E953" t="str">
            <v>m</v>
          </cell>
          <cell r="F953">
            <v>2.0699999999999998</v>
          </cell>
        </row>
        <row r="954">
          <cell r="A954" t="str">
            <v>3 S 08 500 00</v>
          </cell>
          <cell r="B954" t="str">
            <v>Recomposição manual de aterro</v>
          </cell>
          <cell r="E954" t="str">
            <v>m3</v>
          </cell>
          <cell r="F954">
            <v>52</v>
          </cell>
        </row>
        <row r="955">
          <cell r="A955" t="str">
            <v>3 S 08 501 00</v>
          </cell>
          <cell r="B955" t="str">
            <v>Recomposição mecanizada de aterro</v>
          </cell>
          <cell r="E955" t="str">
            <v>m3</v>
          </cell>
          <cell r="F955">
            <v>15.04</v>
          </cell>
        </row>
        <row r="956">
          <cell r="A956" t="str">
            <v>3 S 08 510 00</v>
          </cell>
          <cell r="B956" t="str">
            <v>Remoção manual de barreira em solo</v>
          </cell>
          <cell r="E956" t="str">
            <v>m3</v>
          </cell>
          <cell r="F956">
            <v>13</v>
          </cell>
        </row>
        <row r="957">
          <cell r="A957" t="str">
            <v>3 S 08 510 01</v>
          </cell>
          <cell r="B957" t="str">
            <v>Remoção manual de barreira em rocha</v>
          </cell>
          <cell r="E957" t="str">
            <v>m3</v>
          </cell>
          <cell r="F957">
            <v>16.260000000000002</v>
          </cell>
        </row>
        <row r="958">
          <cell r="A958" t="str">
            <v>3 S 08 511 00</v>
          </cell>
          <cell r="B958" t="str">
            <v>Remoção mecanizada de barreira - solo</v>
          </cell>
          <cell r="E958" t="str">
            <v>m3</v>
          </cell>
          <cell r="F958">
            <v>3.23</v>
          </cell>
        </row>
        <row r="959">
          <cell r="A959" t="str">
            <v>3 S 08 512 00</v>
          </cell>
          <cell r="B959" t="str">
            <v>Remoção mecanizada de barreira - rocha</v>
          </cell>
          <cell r="E959" t="str">
            <v>m3</v>
          </cell>
          <cell r="F959">
            <v>4.95</v>
          </cell>
        </row>
        <row r="960">
          <cell r="A960" t="str">
            <v>3 S 08 513 00</v>
          </cell>
          <cell r="B960" t="str">
            <v>Remoção de matacões</v>
          </cell>
          <cell r="E960" t="str">
            <v>m3</v>
          </cell>
          <cell r="F960">
            <v>43.7</v>
          </cell>
        </row>
        <row r="961">
          <cell r="A961" t="str">
            <v>3 S 08 900 00</v>
          </cell>
          <cell r="B961" t="str">
            <v>Roçada manual</v>
          </cell>
          <cell r="E961" t="str">
            <v>ha</v>
          </cell>
          <cell r="F961">
            <v>581.79999999999995</v>
          </cell>
        </row>
        <row r="962">
          <cell r="A962" t="str">
            <v>3 S 08 900 01</v>
          </cell>
          <cell r="B962" t="str">
            <v>Roçada de capim colonião</v>
          </cell>
          <cell r="E962" t="str">
            <v>ha</v>
          </cell>
          <cell r="F962">
            <v>1396.33</v>
          </cell>
        </row>
        <row r="963">
          <cell r="A963" t="str">
            <v>3 S 08 901 00</v>
          </cell>
          <cell r="B963" t="str">
            <v>Roçada mecanizada</v>
          </cell>
          <cell r="E963" t="str">
            <v>ha</v>
          </cell>
          <cell r="F963">
            <v>189.77</v>
          </cell>
        </row>
        <row r="964">
          <cell r="A964" t="str">
            <v>3 S 08 901 01</v>
          </cell>
          <cell r="B964" t="str">
            <v>Corte e limpeza de áreas gramadas</v>
          </cell>
          <cell r="E964" t="str">
            <v>m2</v>
          </cell>
          <cell r="F964">
            <v>0.06</v>
          </cell>
        </row>
        <row r="965">
          <cell r="A965" t="str">
            <v>3 S 08 910 00</v>
          </cell>
          <cell r="B965" t="str">
            <v>Capina manual</v>
          </cell>
          <cell r="E965" t="str">
            <v>m2</v>
          </cell>
          <cell r="F965">
            <v>0.23</v>
          </cell>
        </row>
        <row r="966">
          <cell r="A966" t="str">
            <v>3 S 09 001 00</v>
          </cell>
          <cell r="B966" t="str">
            <v>Transporte local c/ basc. 5m3 em rodov. não pav.</v>
          </cell>
          <cell r="E966" t="str">
            <v>tkm</v>
          </cell>
          <cell r="F966">
            <v>0.54</v>
          </cell>
        </row>
        <row r="967">
          <cell r="A967" t="str">
            <v>3 S 09 001 06</v>
          </cell>
          <cell r="B967" t="str">
            <v>Transporte local c/ basc. 10m3 em rodov. não pav.</v>
          </cell>
          <cell r="E967" t="str">
            <v>tkm</v>
          </cell>
          <cell r="F967">
            <v>0.55000000000000004</v>
          </cell>
        </row>
        <row r="968">
          <cell r="A968" t="str">
            <v>3 S 09 001 41</v>
          </cell>
          <cell r="B968" t="str">
            <v>Transp. local c/ carroceria 4t em rodov. não pav.</v>
          </cell>
          <cell r="E968" t="str">
            <v>tkm</v>
          </cell>
          <cell r="F968">
            <v>0.78</v>
          </cell>
        </row>
        <row r="969">
          <cell r="A969" t="str">
            <v>3 S 09 001 90</v>
          </cell>
          <cell r="B969" t="str">
            <v>Transporte comercial c/ carroc. rodov. não pav.</v>
          </cell>
          <cell r="E969" t="str">
            <v>tkm</v>
          </cell>
          <cell r="F969">
            <v>0.36</v>
          </cell>
        </row>
        <row r="970">
          <cell r="A970" t="str">
            <v>3 S 09 002 00</v>
          </cell>
          <cell r="B970" t="str">
            <v>Transporte local basc. 5m3 em rodov. pav.</v>
          </cell>
          <cell r="E970" t="str">
            <v>tkm</v>
          </cell>
          <cell r="F970">
            <v>0.43</v>
          </cell>
        </row>
        <row r="971">
          <cell r="A971" t="str">
            <v>3 S 09 002 03</v>
          </cell>
          <cell r="B971" t="str">
            <v>Transporte local de material para remendos</v>
          </cell>
          <cell r="E971" t="str">
            <v>tkm</v>
          </cell>
          <cell r="F971">
            <v>0.64</v>
          </cell>
        </row>
        <row r="972">
          <cell r="A972" t="str">
            <v>3 S 09 002 06</v>
          </cell>
          <cell r="B972" t="str">
            <v>Transporte local c/ basc. 10m3 em rodov. pav.</v>
          </cell>
          <cell r="E972" t="str">
            <v>tkm</v>
          </cell>
          <cell r="F972">
            <v>0.41</v>
          </cell>
        </row>
        <row r="973">
          <cell r="A973" t="str">
            <v>3 S 09 002 41</v>
          </cell>
          <cell r="B973" t="str">
            <v>Transp. local c/ carroceria 4t em rodov. pav.</v>
          </cell>
          <cell r="E973" t="str">
            <v>tkm</v>
          </cell>
          <cell r="F973">
            <v>0.6</v>
          </cell>
        </row>
        <row r="974">
          <cell r="A974" t="str">
            <v>3 S 09 002 90</v>
          </cell>
          <cell r="B974" t="str">
            <v>Transporte comercial c/ carroceria rodov. pav.</v>
          </cell>
          <cell r="E974" t="str">
            <v>tkm</v>
          </cell>
          <cell r="F974">
            <v>0.24</v>
          </cell>
        </row>
        <row r="975">
          <cell r="A975" t="str">
            <v>3 S 09 102 00</v>
          </cell>
          <cell r="B975" t="str">
            <v>Transporte local material betuminoso</v>
          </cell>
          <cell r="E975" t="str">
            <v>tkm</v>
          </cell>
          <cell r="F975">
            <v>1.03</v>
          </cell>
        </row>
        <row r="976">
          <cell r="A976" t="str">
            <v>3 S 09 201 70</v>
          </cell>
          <cell r="B976" t="str">
            <v>Transp. local água c/ cam. tanque rodov. não pav.</v>
          </cell>
          <cell r="E976" t="str">
            <v>tkm</v>
          </cell>
          <cell r="F976">
            <v>1.07</v>
          </cell>
        </row>
        <row r="977">
          <cell r="A977" t="str">
            <v>3 S 09 202 70</v>
          </cell>
          <cell r="B977" t="str">
            <v>Transp. local água c/ cam. tanque em rodov. pav.</v>
          </cell>
          <cell r="E977" t="str">
            <v>tkm</v>
          </cell>
          <cell r="F977">
            <v>0.84</v>
          </cell>
        </row>
        <row r="978">
          <cell r="B978" t="str">
            <v>Sinalização</v>
          </cell>
        </row>
        <row r="979">
          <cell r="A979" t="str">
            <v>4 S 03 300 01</v>
          </cell>
          <cell r="B979" t="str">
            <v>Confecção e lanç. de concreto magro em betoneira</v>
          </cell>
          <cell r="E979" t="str">
            <v>m3</v>
          </cell>
          <cell r="F979">
            <v>182.92</v>
          </cell>
        </row>
        <row r="980">
          <cell r="A980" t="str">
            <v>4 S 03 323 01</v>
          </cell>
          <cell r="B980" t="str">
            <v>Conc.estr.fck=22 MPa contr.raz.uso ger.conf.e lanç</v>
          </cell>
          <cell r="E980" t="str">
            <v>m3</v>
          </cell>
          <cell r="F980">
            <v>291.39</v>
          </cell>
        </row>
        <row r="981">
          <cell r="A981" t="str">
            <v>4 S 03 353 00</v>
          </cell>
          <cell r="B981" t="str">
            <v>Fornecimento, preparo colocação aço CA-50</v>
          </cell>
          <cell r="E981" t="str">
            <v>kg</v>
          </cell>
          <cell r="F981">
            <v>4.8</v>
          </cell>
        </row>
        <row r="982">
          <cell r="A982" t="str">
            <v>4 S 03 370 00</v>
          </cell>
          <cell r="B982" t="str">
            <v>Forma comum de madeira</v>
          </cell>
          <cell r="E982" t="str">
            <v>m2</v>
          </cell>
          <cell r="F982">
            <v>30.84</v>
          </cell>
        </row>
        <row r="983">
          <cell r="A983" t="str">
            <v>4 S 06 000 01</v>
          </cell>
          <cell r="B983" t="str">
            <v>Defensa maleável simples (forn./ impl.)</v>
          </cell>
          <cell r="E983" t="str">
            <v>m</v>
          </cell>
          <cell r="F983">
            <v>183.82</v>
          </cell>
        </row>
        <row r="984">
          <cell r="A984" t="str">
            <v>4 S 06 000 02</v>
          </cell>
          <cell r="B984" t="str">
            <v>Ancoragem de defensa maleável simples (forn/ impl)</v>
          </cell>
          <cell r="E984" t="str">
            <v>m</v>
          </cell>
          <cell r="F984">
            <v>201.4</v>
          </cell>
        </row>
        <row r="985">
          <cell r="A985" t="str">
            <v>4 S 06 000 11</v>
          </cell>
          <cell r="B985" t="str">
            <v>Defensa maleável dupla (forn./ impl.)</v>
          </cell>
          <cell r="E985" t="str">
            <v>m</v>
          </cell>
          <cell r="F985">
            <v>228.84</v>
          </cell>
        </row>
        <row r="986">
          <cell r="A986" t="str">
            <v>4 S 06 000 12</v>
          </cell>
          <cell r="B986" t="str">
            <v>Ancoragem de defensa maleável dupla (forn./ impl.)</v>
          </cell>
          <cell r="E986" t="str">
            <v>m</v>
          </cell>
          <cell r="F986">
            <v>249.65</v>
          </cell>
        </row>
        <row r="987">
          <cell r="A987" t="str">
            <v>4 S 06 010 01</v>
          </cell>
          <cell r="B987" t="str">
            <v>Defensa semi-maleável simples (forn./ impl.)</v>
          </cell>
          <cell r="E987" t="str">
            <v>m</v>
          </cell>
          <cell r="F987">
            <v>127.24</v>
          </cell>
        </row>
        <row r="988">
          <cell r="A988" t="str">
            <v>4 S 06 010 02</v>
          </cell>
          <cell r="B988" t="str">
            <v>Ancoragem defensa semi-maleável simples (forn/imp)</v>
          </cell>
          <cell r="E988" t="str">
            <v>m</v>
          </cell>
          <cell r="F988">
            <v>139.97</v>
          </cell>
        </row>
        <row r="989">
          <cell r="A989" t="str">
            <v>4 S 06 010 11</v>
          </cell>
          <cell r="B989" t="str">
            <v>Defensa semi-maleável dupla (forn./ impl.)</v>
          </cell>
          <cell r="E989" t="str">
            <v>m</v>
          </cell>
          <cell r="F989">
            <v>217.45</v>
          </cell>
        </row>
        <row r="990">
          <cell r="A990" t="str">
            <v>4 S 06 010 12</v>
          </cell>
          <cell r="B990" t="str">
            <v>Ancoragem defensa semi-maleável dupla (forn/ impl)</v>
          </cell>
          <cell r="E990" t="str">
            <v>m</v>
          </cell>
          <cell r="F990">
            <v>237.78</v>
          </cell>
        </row>
        <row r="991">
          <cell r="A991" t="str">
            <v>4 S 06 030 11</v>
          </cell>
          <cell r="B991" t="str">
            <v>Barreira de segurança dupla DNER PRO 176/86</v>
          </cell>
          <cell r="E991" t="str">
            <v>m</v>
          </cell>
          <cell r="F991">
            <v>201.42</v>
          </cell>
        </row>
        <row r="992">
          <cell r="A992" t="str">
            <v>4 S 06 100 11</v>
          </cell>
          <cell r="B992" t="str">
            <v>Pintura de faixa - tinta durabilidade - 1 ano</v>
          </cell>
          <cell r="E992" t="str">
            <v>m2</v>
          </cell>
          <cell r="F992">
            <v>6.87</v>
          </cell>
        </row>
        <row r="993">
          <cell r="A993" t="str">
            <v>4 S 06 100 12</v>
          </cell>
          <cell r="B993" t="str">
            <v>Pint. setas e zebrado - tinta durabilidade - 1 ano</v>
          </cell>
          <cell r="E993" t="str">
            <v>m2</v>
          </cell>
          <cell r="F993">
            <v>10.66</v>
          </cell>
        </row>
        <row r="994">
          <cell r="A994" t="str">
            <v>4 S 06 100 21</v>
          </cell>
          <cell r="B994" t="str">
            <v>Pintura faixa - tinta durabilidade - 2 anos</v>
          </cell>
          <cell r="E994" t="str">
            <v>m2</v>
          </cell>
          <cell r="F994">
            <v>9.9499999999999993</v>
          </cell>
        </row>
        <row r="995">
          <cell r="A995" t="str">
            <v>4 S 06 100 22</v>
          </cell>
          <cell r="B995" t="str">
            <v>Pintura setas e zebrado - 2 anos</v>
          </cell>
          <cell r="E995" t="str">
            <v>m2</v>
          </cell>
          <cell r="F995">
            <v>13.56</v>
          </cell>
        </row>
        <row r="996">
          <cell r="A996" t="str">
            <v>4 S 06 110 01</v>
          </cell>
          <cell r="B996" t="str">
            <v>Pintura faixa c/termoplástico-3 anos (p/ aspersão)</v>
          </cell>
          <cell r="E996" t="str">
            <v>m2</v>
          </cell>
          <cell r="F996">
            <v>27.8</v>
          </cell>
        </row>
        <row r="997">
          <cell r="A997" t="str">
            <v>4 S 06 110 02</v>
          </cell>
          <cell r="B997" t="str">
            <v>Pintura setas e zebrado term.-3 anos (p/ aspersão)</v>
          </cell>
          <cell r="E997" t="str">
            <v>m2</v>
          </cell>
          <cell r="F997">
            <v>34.42</v>
          </cell>
        </row>
        <row r="998">
          <cell r="A998" t="str">
            <v>4 S 06 110 03</v>
          </cell>
          <cell r="B998" t="str">
            <v>Pintura setas e zebrado term.-5 anos (p/ extrusão)</v>
          </cell>
          <cell r="E998" t="str">
            <v>m2</v>
          </cell>
          <cell r="F998">
            <v>39.03</v>
          </cell>
        </row>
        <row r="999">
          <cell r="A999" t="str">
            <v>4 S 06 120 01</v>
          </cell>
          <cell r="B999" t="str">
            <v>Forn. e colocação de tacha reflet. monodirecional</v>
          </cell>
          <cell r="E999" t="str">
            <v>und</v>
          </cell>
          <cell r="F999">
            <v>8.3000000000000007</v>
          </cell>
        </row>
        <row r="1000">
          <cell r="A1000" t="str">
            <v>4 S 06 120 11</v>
          </cell>
          <cell r="B1000" t="str">
            <v>Forn. e colocação de tachão reflet. monodirecional</v>
          </cell>
          <cell r="E1000" t="str">
            <v>und</v>
          </cell>
          <cell r="F1000">
            <v>23.2</v>
          </cell>
        </row>
        <row r="1001">
          <cell r="A1001" t="str">
            <v>4 S 06 121 01</v>
          </cell>
          <cell r="B1001" t="str">
            <v>Forn. e colocação de tacha reflet. bidirecional</v>
          </cell>
          <cell r="E1001" t="str">
            <v>und</v>
          </cell>
          <cell r="F1001">
            <v>8.9600000000000009</v>
          </cell>
        </row>
        <row r="1002">
          <cell r="A1002" t="str">
            <v>4 S 06 121 11</v>
          </cell>
          <cell r="B1002" t="str">
            <v>Forn. e colocação de tachão reflet. bidirecional</v>
          </cell>
          <cell r="E1002" t="str">
            <v>und</v>
          </cell>
          <cell r="F1002">
            <v>24.53</v>
          </cell>
        </row>
        <row r="1003">
          <cell r="A1003" t="str">
            <v>4 S 06 200 01</v>
          </cell>
          <cell r="B1003" t="str">
            <v>Forn. e implantação placa sinaliz. semi-refletiva</v>
          </cell>
          <cell r="E1003" t="str">
            <v>m2</v>
          </cell>
          <cell r="F1003">
            <v>186.91</v>
          </cell>
        </row>
        <row r="1004">
          <cell r="A1004" t="str">
            <v>4 S 06 200 02</v>
          </cell>
          <cell r="B1004" t="str">
            <v>Forn. e implantação placa sinaliz. tot.refletiva</v>
          </cell>
          <cell r="E1004" t="str">
            <v>m2</v>
          </cell>
          <cell r="F1004">
            <v>246.95</v>
          </cell>
        </row>
        <row r="1005">
          <cell r="A1005" t="str">
            <v>4 S 06 200 91</v>
          </cell>
          <cell r="B1005" t="str">
            <v>Remoção de placa de sinalização</v>
          </cell>
          <cell r="E1005" t="str">
            <v>m2</v>
          </cell>
          <cell r="F1005">
            <v>11.76</v>
          </cell>
        </row>
        <row r="1006">
          <cell r="A1006" t="str">
            <v>4 S 06 200 92</v>
          </cell>
          <cell r="B1006" t="str">
            <v>Recuperação de chapa p/placa de sinalização</v>
          </cell>
          <cell r="E1006" t="str">
            <v>m2</v>
          </cell>
          <cell r="F1006">
            <v>18.73</v>
          </cell>
        </row>
        <row r="1007">
          <cell r="A1007" t="str">
            <v>4 S 06 202 01</v>
          </cell>
          <cell r="B1007" t="str">
            <v>Confecção de placa sinalização semi-refletiva</v>
          </cell>
          <cell r="E1007" t="str">
            <v>m2</v>
          </cell>
          <cell r="F1007">
            <v>147.65</v>
          </cell>
        </row>
        <row r="1008">
          <cell r="A1008" t="str">
            <v>4 S 06 202 11</v>
          </cell>
          <cell r="B1008" t="str">
            <v>Confecção placa sinalização tot.refletiva</v>
          </cell>
          <cell r="E1008" t="str">
            <v>m2</v>
          </cell>
          <cell r="F1008">
            <v>207.69</v>
          </cell>
        </row>
        <row r="1009">
          <cell r="A1009" t="str">
            <v>4 S 06 202 21</v>
          </cell>
          <cell r="B1009" t="str">
            <v>Conf.placa sinal.semi-refletiva chapa recuperada</v>
          </cell>
          <cell r="E1009" t="str">
            <v>m2</v>
          </cell>
          <cell r="F1009">
            <v>67.849999999999994</v>
          </cell>
        </row>
        <row r="1010">
          <cell r="A1010" t="str">
            <v>4 S 06 202 31</v>
          </cell>
          <cell r="B1010" t="str">
            <v>Conf.placa sinal.tot.refletiva - chapa recuperada</v>
          </cell>
          <cell r="E1010" t="str">
            <v>m2</v>
          </cell>
          <cell r="F1010">
            <v>125.99</v>
          </cell>
        </row>
        <row r="1011">
          <cell r="A1011" t="str">
            <v>4 S 06 203 01</v>
          </cell>
          <cell r="B1011" t="str">
            <v>Confecção suporte e travessa p/placa sinaliz.</v>
          </cell>
          <cell r="E1011" t="str">
            <v>und</v>
          </cell>
          <cell r="F1011">
            <v>24.73</v>
          </cell>
        </row>
        <row r="1012">
          <cell r="A1012" t="str">
            <v>4 S 06 230 01</v>
          </cell>
          <cell r="B1012" t="str">
            <v>Forn. e implantação de balizador de concreto</v>
          </cell>
          <cell r="E1012" t="str">
            <v>und</v>
          </cell>
          <cell r="F1012">
            <v>17.399999999999999</v>
          </cell>
        </row>
        <row r="1013">
          <cell r="A1013" t="str">
            <v>4 S 09 002 00</v>
          </cell>
          <cell r="B1013" t="str">
            <v>Transporte local c/ basc. 5 m3 rodov. pav.</v>
          </cell>
          <cell r="E1013" t="str">
            <v>tkm</v>
          </cell>
          <cell r="F1013">
            <v>0.43</v>
          </cell>
        </row>
        <row r="1014">
          <cell r="A1014" t="str">
            <v>4 S 09 002 41</v>
          </cell>
          <cell r="B1014" t="str">
            <v>Transporte local c/ carroceria 4t rodov. pav.</v>
          </cell>
          <cell r="E1014" t="str">
            <v>tkm</v>
          </cell>
          <cell r="F1014">
            <v>0.6</v>
          </cell>
        </row>
        <row r="1015">
          <cell r="A1015" t="str">
            <v>4 S 09 202 70</v>
          </cell>
          <cell r="B1015" t="str">
            <v>Transp. local de água c/ cam. tanque rodov. pav.</v>
          </cell>
          <cell r="E1015" t="str">
            <v>tkm</v>
          </cell>
          <cell r="F1015">
            <v>0.84</v>
          </cell>
        </row>
        <row r="1016">
          <cell r="B1016" t="str">
            <v>Restauração</v>
          </cell>
        </row>
        <row r="1017">
          <cell r="A1017" t="str">
            <v>5 S 01 000 00</v>
          </cell>
          <cell r="B1017" t="str">
            <v>Desm. dest. e limp. áreas c/ arv. diam. até 0,15m</v>
          </cell>
          <cell r="E1017" t="str">
            <v>m2</v>
          </cell>
          <cell r="F1017">
            <v>0.24</v>
          </cell>
        </row>
        <row r="1018">
          <cell r="A1018" t="str">
            <v>5 S 01 010 00</v>
          </cell>
          <cell r="B1018" t="str">
            <v>Destocamento de árvores c/ diâm. 0,15 a 030m</v>
          </cell>
          <cell r="E1018" t="str">
            <v>und</v>
          </cell>
          <cell r="F1018">
            <v>21.1</v>
          </cell>
        </row>
        <row r="1019">
          <cell r="A1019" t="str">
            <v>5 S 01 011 00</v>
          </cell>
          <cell r="B1019" t="str">
            <v>Destocamento de árvores c/ diâm. &gt; 0,30m</v>
          </cell>
          <cell r="E1019" t="str">
            <v>und</v>
          </cell>
          <cell r="F1019">
            <v>52.76</v>
          </cell>
        </row>
        <row r="1020">
          <cell r="A1020" t="str">
            <v>5 S 01 100 01</v>
          </cell>
          <cell r="B1020" t="str">
            <v>Esc. carga transp. mat 1a cat DMT 50m</v>
          </cell>
          <cell r="E1020" t="str">
            <v>m3</v>
          </cell>
          <cell r="F1020">
            <v>1.24</v>
          </cell>
        </row>
        <row r="1021">
          <cell r="A1021" t="str">
            <v>5 S 01 100 09</v>
          </cell>
          <cell r="B1021" t="str">
            <v>Esc. carga tr. mat 1a c. DMT 50 a 200m c/carreg</v>
          </cell>
          <cell r="E1021" t="str">
            <v>m3</v>
          </cell>
          <cell r="F1021">
            <v>4</v>
          </cell>
        </row>
        <row r="1022">
          <cell r="A1022" t="str">
            <v>5 S 01 100 10</v>
          </cell>
          <cell r="B1022" t="str">
            <v>Esc. carga tr. mat 1a c. DMT 200 a 400m c/carreg</v>
          </cell>
          <cell r="E1022" t="str">
            <v>m3</v>
          </cell>
          <cell r="F1022">
            <v>4.33</v>
          </cell>
        </row>
        <row r="1023">
          <cell r="A1023" t="str">
            <v>5 S 01 100 11</v>
          </cell>
          <cell r="B1023" t="str">
            <v>Esc. carga tr. mat 1a c. DMT 400 a 600m c/carreg</v>
          </cell>
          <cell r="E1023" t="str">
            <v>m3</v>
          </cell>
          <cell r="F1023">
            <v>4.59</v>
          </cell>
        </row>
        <row r="1024">
          <cell r="A1024" t="str">
            <v>5 S 01 100 12</v>
          </cell>
          <cell r="B1024" t="str">
            <v>Esc. carga tr. mat 1a c. DMT 600 a 800m c/carreg</v>
          </cell>
          <cell r="E1024" t="str">
            <v>m3</v>
          </cell>
          <cell r="F1024">
            <v>4.92</v>
          </cell>
        </row>
        <row r="1025">
          <cell r="A1025" t="str">
            <v>5 S 01 100 13</v>
          </cell>
          <cell r="B1025" t="str">
            <v>Esc. carga tr. mat 1a c. DMT 800 a 1000m c/carreg</v>
          </cell>
          <cell r="E1025" t="str">
            <v>m3</v>
          </cell>
          <cell r="F1025">
            <v>5.18</v>
          </cell>
        </row>
        <row r="1026">
          <cell r="A1026" t="str">
            <v>5 S 01 100 14</v>
          </cell>
          <cell r="B1026" t="str">
            <v>Esc. carga tr. mat 1a c. DMT 1000 a 1200m c/carreg</v>
          </cell>
          <cell r="E1026" t="str">
            <v>m3</v>
          </cell>
          <cell r="F1026">
            <v>5.49</v>
          </cell>
        </row>
        <row r="1027">
          <cell r="A1027" t="str">
            <v>5 S 01 100 15</v>
          </cell>
          <cell r="B1027" t="str">
            <v>Esc. carga tr. mat 1a c. DMT 1200 a 1400m c/carreg</v>
          </cell>
          <cell r="E1027" t="str">
            <v>m3</v>
          </cell>
          <cell r="F1027">
            <v>5.69</v>
          </cell>
        </row>
        <row r="1028">
          <cell r="A1028" t="str">
            <v>5 S 01 100 16</v>
          </cell>
          <cell r="B1028" t="str">
            <v>Esc. carga tr. mat 1a c. DMT 1400 a 1600m c/carreg</v>
          </cell>
          <cell r="E1028" t="str">
            <v>m3</v>
          </cell>
          <cell r="F1028">
            <v>5.84</v>
          </cell>
        </row>
        <row r="1029">
          <cell r="A1029" t="str">
            <v>5 S 01 100 17</v>
          </cell>
          <cell r="B1029" t="str">
            <v>Esc. carga tr. mat 1a c. DMT 1600 a 1800m c/carreg</v>
          </cell>
          <cell r="E1029" t="str">
            <v>m3</v>
          </cell>
          <cell r="F1029">
            <v>6.09</v>
          </cell>
        </row>
        <row r="1030">
          <cell r="A1030" t="str">
            <v>5 S 01 100 18</v>
          </cell>
          <cell r="B1030" t="str">
            <v>Esc. carga tr. mat 1a c. DMT 1800 a 2000m c/carreg</v>
          </cell>
          <cell r="E1030" t="str">
            <v>m3</v>
          </cell>
          <cell r="F1030">
            <v>6.33</v>
          </cell>
        </row>
        <row r="1031">
          <cell r="A1031" t="str">
            <v>5 S 01 100 19</v>
          </cell>
          <cell r="B1031" t="str">
            <v>Esc. carga tr. mat 1a c. DMT 2000 a 3000m c/carreg</v>
          </cell>
          <cell r="E1031" t="str">
            <v>m3</v>
          </cell>
          <cell r="F1031">
            <v>7.19</v>
          </cell>
        </row>
        <row r="1032">
          <cell r="A1032" t="str">
            <v>5 S 01 100 20</v>
          </cell>
          <cell r="B1032" t="str">
            <v>Esc. carga tr. mat 1a c. DMT 3000 a 5000m c/carreg</v>
          </cell>
          <cell r="E1032" t="str">
            <v>m3</v>
          </cell>
          <cell r="F1032">
            <v>9.48</v>
          </cell>
        </row>
        <row r="1033">
          <cell r="A1033" t="str">
            <v>5 S 01 100 22</v>
          </cell>
          <cell r="B1033" t="str">
            <v>Esc. carga transp. mat 1a cat DMT 50 a 200m c/e</v>
          </cell>
          <cell r="E1033" t="str">
            <v>m3</v>
          </cell>
          <cell r="F1033">
            <v>3.89</v>
          </cell>
        </row>
        <row r="1034">
          <cell r="A1034" t="str">
            <v>5 S 01 100 23</v>
          </cell>
          <cell r="B1034" t="str">
            <v>Esc. carga transp. mat 1a cat DMT 200 a 400m c/e</v>
          </cell>
          <cell r="E1034" t="str">
            <v>m3</v>
          </cell>
          <cell r="F1034">
            <v>4.28</v>
          </cell>
        </row>
        <row r="1035">
          <cell r="A1035" t="str">
            <v>5 S 01 100 24</v>
          </cell>
          <cell r="B1035" t="str">
            <v>Esc. carga transp. mat 1a cat DMT 400 a 600m c/e</v>
          </cell>
          <cell r="E1035" t="str">
            <v>m3</v>
          </cell>
          <cell r="F1035">
            <v>4.5199999999999996</v>
          </cell>
        </row>
        <row r="1036">
          <cell r="A1036" t="str">
            <v>5 S 01 100 25</v>
          </cell>
          <cell r="B1036" t="str">
            <v>Esc. carga transp. mat 1a cat DMT 600 a 800m c/e</v>
          </cell>
          <cell r="E1036" t="str">
            <v>m3</v>
          </cell>
          <cell r="F1036">
            <v>4.82</v>
          </cell>
        </row>
        <row r="1037">
          <cell r="A1037" t="str">
            <v>5 S 01 100 26</v>
          </cell>
          <cell r="B1037" t="str">
            <v>Esc. carga transp. mat 1a cat DMT 800 a 1000m c/e</v>
          </cell>
          <cell r="E1037" t="str">
            <v>m3</v>
          </cell>
          <cell r="F1037">
            <v>5.13</v>
          </cell>
        </row>
        <row r="1038">
          <cell r="A1038" t="str">
            <v>5 S 01 100 27</v>
          </cell>
          <cell r="B1038" t="str">
            <v>Esc. carga transp. mat 1a cat DMT 1000 a 1200m c/e</v>
          </cell>
          <cell r="E1038" t="str">
            <v>m3</v>
          </cell>
          <cell r="F1038">
            <v>5.39</v>
          </cell>
        </row>
        <row r="1039">
          <cell r="A1039" t="str">
            <v>5 S 01 100 28</v>
          </cell>
          <cell r="B1039" t="str">
            <v>Esc. carga transp. mat 1a cat DMT 1200 a 1400m c/e</v>
          </cell>
          <cell r="E1039" t="str">
            <v>m3</v>
          </cell>
          <cell r="F1039">
            <v>5.6</v>
          </cell>
        </row>
        <row r="1040">
          <cell r="A1040" t="str">
            <v>5 S 01 100 29</v>
          </cell>
          <cell r="B1040" t="str">
            <v>Esc. carga transp. mat 1a cat DMT 1400 a 1600m c/e</v>
          </cell>
          <cell r="E1040" t="str">
            <v>m3</v>
          </cell>
          <cell r="F1040">
            <v>5.87</v>
          </cell>
        </row>
        <row r="1041">
          <cell r="A1041" t="str">
            <v>5 S 01 100 30</v>
          </cell>
          <cell r="B1041" t="str">
            <v>Esc. carga transp .mat 1a cat DMT 1600 a 1800m c/e</v>
          </cell>
          <cell r="E1041" t="str">
            <v>m3</v>
          </cell>
          <cell r="F1041">
            <v>6.04</v>
          </cell>
        </row>
        <row r="1042">
          <cell r="A1042" t="str">
            <v>5 S 01 100 31</v>
          </cell>
          <cell r="B1042" t="str">
            <v>Esc. carga transp. mat 1a cat DMT 1800 a 2000m c/e</v>
          </cell>
          <cell r="E1042" t="str">
            <v>m3</v>
          </cell>
          <cell r="F1042">
            <v>6.25</v>
          </cell>
        </row>
        <row r="1043">
          <cell r="A1043" t="str">
            <v>5 S 01 100 32</v>
          </cell>
          <cell r="B1043" t="str">
            <v>Esc. carga transp. mat 1a cat DMT 2000 a 3000m c/e</v>
          </cell>
          <cell r="E1043" t="str">
            <v>m3</v>
          </cell>
          <cell r="F1043">
            <v>7.1</v>
          </cell>
        </row>
        <row r="1044">
          <cell r="A1044" t="str">
            <v>5 S 01 100 33</v>
          </cell>
          <cell r="B1044" t="str">
            <v>Esc. carga transp. mat 1a cat DMT 3000 a 5000m c/e</v>
          </cell>
          <cell r="E1044" t="str">
            <v>m3</v>
          </cell>
          <cell r="F1044">
            <v>9.44</v>
          </cell>
        </row>
        <row r="1045">
          <cell r="A1045" t="str">
            <v>5 S 01 101 01</v>
          </cell>
          <cell r="B1045" t="str">
            <v>Esc. carga transp. mat 2a cat DMT 50m</v>
          </cell>
          <cell r="E1045" t="str">
            <v>m3</v>
          </cell>
          <cell r="F1045">
            <v>2.16</v>
          </cell>
        </row>
        <row r="1046">
          <cell r="A1046" t="str">
            <v>5 S 01 101 09</v>
          </cell>
          <cell r="B1046" t="str">
            <v>Esc. carga tr. mat 2a c. DMT 50 a 200m c/carreg</v>
          </cell>
          <cell r="E1046" t="str">
            <v>m3</v>
          </cell>
          <cell r="F1046">
            <v>6.39</v>
          </cell>
        </row>
        <row r="1047">
          <cell r="A1047" t="str">
            <v>5 S 01 101 10</v>
          </cell>
          <cell r="B1047" t="str">
            <v>Esc. carga tr. mat 2a c. DMT 200 a 400m c/carreg</v>
          </cell>
          <cell r="E1047" t="str">
            <v>m3</v>
          </cell>
          <cell r="F1047">
            <v>6.89</v>
          </cell>
        </row>
        <row r="1048">
          <cell r="A1048" t="str">
            <v>5 S 01 101 11</v>
          </cell>
          <cell r="B1048" t="str">
            <v>Esc. carga tr. mat 2a c. DMT 400 a 600m c/carreg</v>
          </cell>
          <cell r="E1048" t="str">
            <v>m3</v>
          </cell>
          <cell r="F1048">
            <v>7.17</v>
          </cell>
        </row>
        <row r="1049">
          <cell r="A1049" t="str">
            <v>5 S 01 101 12</v>
          </cell>
          <cell r="B1049" t="str">
            <v>Esc. carga tr. mat 2a c. DMT 600 a 800m c/carreg</v>
          </cell>
          <cell r="E1049" t="str">
            <v>m3</v>
          </cell>
          <cell r="F1049">
            <v>7.62</v>
          </cell>
        </row>
        <row r="1050">
          <cell r="A1050" t="str">
            <v>5 S 01 101 13</v>
          </cell>
          <cell r="B1050" t="str">
            <v>Esc. carga tr. mat 2a c. DMT 800 a 1000m c/carreg</v>
          </cell>
          <cell r="E1050" t="str">
            <v>m3</v>
          </cell>
          <cell r="F1050">
            <v>7.93</v>
          </cell>
        </row>
        <row r="1051">
          <cell r="A1051" t="str">
            <v>5 S 01 101 14</v>
          </cell>
          <cell r="B1051" t="str">
            <v>Esc. carga tr. mat 2a c. DMT 1000 a 1200m c/carreg</v>
          </cell>
          <cell r="E1051" t="str">
            <v>m3</v>
          </cell>
          <cell r="F1051">
            <v>8.1300000000000008</v>
          </cell>
        </row>
        <row r="1052">
          <cell r="A1052" t="str">
            <v>5 S 01 101 15</v>
          </cell>
          <cell r="B1052" t="str">
            <v>Esc. carga tr. mat 2a c. DMT 1200 a 1400m c/carreg</v>
          </cell>
          <cell r="E1052" t="str">
            <v>m3</v>
          </cell>
          <cell r="F1052">
            <v>8.4499999999999993</v>
          </cell>
        </row>
        <row r="1053">
          <cell r="A1053" t="str">
            <v>5 S 01 101 16</v>
          </cell>
          <cell r="B1053" t="str">
            <v>Esc. carga tr. mat 2a c. DMT 1400 a 1600m c/carreg</v>
          </cell>
          <cell r="E1053" t="str">
            <v>m3</v>
          </cell>
          <cell r="F1053">
            <v>8.7100000000000009</v>
          </cell>
        </row>
        <row r="1054">
          <cell r="A1054" t="str">
            <v>5 S 01 101 17</v>
          </cell>
          <cell r="B1054" t="str">
            <v>Esc. carga tr. mat 2a c. DMT 1600 a 1800m c/carreg</v>
          </cell>
          <cell r="E1054" t="str">
            <v>m3</v>
          </cell>
          <cell r="F1054">
            <v>8.86</v>
          </cell>
        </row>
        <row r="1055">
          <cell r="A1055" t="str">
            <v>5 S 01 101 18</v>
          </cell>
          <cell r="B1055" t="str">
            <v>Esc. carga tr. mat 2a c. DMT 1800 a 2000m c/carreg</v>
          </cell>
          <cell r="E1055" t="str">
            <v>m3</v>
          </cell>
          <cell r="F1055">
            <v>9.25</v>
          </cell>
        </row>
        <row r="1056">
          <cell r="A1056" t="str">
            <v>5 S 01 101 19</v>
          </cell>
          <cell r="B1056" t="str">
            <v>Esc. carga tr. mat 2a c. DMT 2000 a 3000m c/carreg</v>
          </cell>
          <cell r="E1056" t="str">
            <v>m3</v>
          </cell>
          <cell r="F1056">
            <v>10.220000000000001</v>
          </cell>
        </row>
        <row r="1057">
          <cell r="A1057" t="str">
            <v>5 S 01 101 20</v>
          </cell>
          <cell r="B1057" t="str">
            <v>Esc. carga tr. mat 2a c. DMT 3000 a 5000m c/carreg</v>
          </cell>
          <cell r="E1057" t="str">
            <v>m3</v>
          </cell>
          <cell r="F1057">
            <v>12.81</v>
          </cell>
        </row>
        <row r="1058">
          <cell r="A1058" t="str">
            <v>5 S 01 101 22</v>
          </cell>
          <cell r="B1058" t="str">
            <v>Esc. carga transp. mat 2a cat DMT 50 a 200m c/e</v>
          </cell>
          <cell r="E1058" t="str">
            <v>m3</v>
          </cell>
          <cell r="F1058">
            <v>5.46</v>
          </cell>
        </row>
        <row r="1059">
          <cell r="A1059" t="str">
            <v>5 S 01 101 23</v>
          </cell>
          <cell r="B1059" t="str">
            <v>Esc. carga transp. mat 2a cat DMT 200 a 400m c/e</v>
          </cell>
          <cell r="E1059" t="str">
            <v>m3</v>
          </cell>
          <cell r="F1059">
            <v>5.83</v>
          </cell>
        </row>
        <row r="1060">
          <cell r="A1060" t="str">
            <v>5 S 01 101 24</v>
          </cell>
          <cell r="B1060" t="str">
            <v>Esc. carga transp. mat 2a cat DMT 400 a 600m c/e</v>
          </cell>
          <cell r="E1060" t="str">
            <v>m3</v>
          </cell>
          <cell r="F1060">
            <v>6.26</v>
          </cell>
        </row>
        <row r="1061">
          <cell r="A1061" t="str">
            <v>5 S 01 101 25</v>
          </cell>
          <cell r="B1061" t="str">
            <v>Esc. carga transp. mat 2a cat DMT 600 a 800m c/e</v>
          </cell>
          <cell r="E1061" t="str">
            <v>m3</v>
          </cell>
          <cell r="F1061">
            <v>6.63</v>
          </cell>
        </row>
        <row r="1062">
          <cell r="A1062" t="str">
            <v>5 S 01 101 26</v>
          </cell>
          <cell r="B1062" t="str">
            <v>Esc. carga transp. mat 2a cat DMT 800 a 1000m c/e</v>
          </cell>
          <cell r="E1062" t="str">
            <v>m3</v>
          </cell>
          <cell r="F1062">
            <v>6.91</v>
          </cell>
        </row>
        <row r="1063">
          <cell r="A1063" t="str">
            <v>5 S 01 101 27</v>
          </cell>
          <cell r="B1063" t="str">
            <v>Esc. carga transp. mat 2a cat DMT 1000 a 1200m c/e</v>
          </cell>
          <cell r="E1063" t="str">
            <v>m3</v>
          </cell>
          <cell r="F1063">
            <v>7.24</v>
          </cell>
        </row>
        <row r="1064">
          <cell r="A1064" t="str">
            <v>5 S 01 101 28</v>
          </cell>
          <cell r="B1064" t="str">
            <v>Esc. carga transp. mat 2a cat DMT 1200 a 1400m c/e</v>
          </cell>
          <cell r="E1064" t="str">
            <v>m3</v>
          </cell>
          <cell r="F1064">
            <v>7.64</v>
          </cell>
        </row>
        <row r="1065">
          <cell r="A1065" t="str">
            <v>5 S 01 101 29</v>
          </cell>
          <cell r="B1065" t="str">
            <v>Esc. carga transp. mat 2a cat DMT 1400 a 1600m c/e</v>
          </cell>
          <cell r="E1065" t="str">
            <v>m3</v>
          </cell>
          <cell r="F1065">
            <v>7.85</v>
          </cell>
        </row>
        <row r="1066">
          <cell r="A1066" t="str">
            <v>5 S 01 101 30</v>
          </cell>
          <cell r="B1066" t="str">
            <v>Esc. carga transp. mat 2a cat DMT 1600 a 1800m c/e</v>
          </cell>
          <cell r="E1066" t="str">
            <v>m3</v>
          </cell>
          <cell r="F1066">
            <v>8.01</v>
          </cell>
        </row>
        <row r="1067">
          <cell r="A1067" t="str">
            <v>5 S 01 101 31</v>
          </cell>
          <cell r="B1067" t="str">
            <v>Esc. carga transp. mat 2a cat DMT 1800 a 2000m c/e</v>
          </cell>
          <cell r="E1067" t="str">
            <v>m3</v>
          </cell>
          <cell r="F1067">
            <v>8.36</v>
          </cell>
        </row>
        <row r="1068">
          <cell r="A1068" t="str">
            <v>5 S 01 101 32</v>
          </cell>
          <cell r="B1068" t="str">
            <v>Esc. carga transp. mat 2a cat DMT 2000 a 3000m c/e</v>
          </cell>
          <cell r="E1068" t="str">
            <v>m3</v>
          </cell>
          <cell r="F1068">
            <v>9.41</v>
          </cell>
        </row>
        <row r="1069">
          <cell r="A1069" t="str">
            <v>5 S 01 101 33</v>
          </cell>
          <cell r="B1069" t="str">
            <v>Esc. carga transp. mat 2a cat DMT 3000 a 5000m c/e</v>
          </cell>
          <cell r="E1069" t="str">
            <v>m3</v>
          </cell>
          <cell r="F1069">
            <v>12</v>
          </cell>
        </row>
        <row r="1070">
          <cell r="A1070" t="str">
            <v>5 S 01 102 01</v>
          </cell>
          <cell r="B1070" t="str">
            <v>Esc. carga transp. mat 3a cat DMT até 50m</v>
          </cell>
          <cell r="E1070" t="str">
            <v>m3</v>
          </cell>
          <cell r="F1070">
            <v>19.3</v>
          </cell>
        </row>
        <row r="1071">
          <cell r="A1071" t="str">
            <v>5 S 01 102 02</v>
          </cell>
          <cell r="B1071" t="str">
            <v>Esc. carga transp. mat 3a cat DMT 50 a 200m</v>
          </cell>
          <cell r="E1071" t="str">
            <v>m3</v>
          </cell>
          <cell r="F1071">
            <v>21.71</v>
          </cell>
        </row>
        <row r="1072">
          <cell r="A1072" t="str">
            <v>5 S 01 102 03</v>
          </cell>
          <cell r="B1072" t="str">
            <v>Esc. carga transp. mat 3a cat DMT 200 a 400m</v>
          </cell>
          <cell r="E1072" t="str">
            <v>m3</v>
          </cell>
          <cell r="F1072">
            <v>22.35</v>
          </cell>
        </row>
        <row r="1073">
          <cell r="A1073" t="str">
            <v>5 S 01 102 04</v>
          </cell>
          <cell r="B1073" t="str">
            <v>Esc. carga transp. mat 3a cat DMT 400 a 600m</v>
          </cell>
          <cell r="E1073" t="str">
            <v>m3</v>
          </cell>
          <cell r="F1073">
            <v>23.12</v>
          </cell>
        </row>
        <row r="1074">
          <cell r="A1074" t="str">
            <v>5 S 01 102 05</v>
          </cell>
          <cell r="B1074" t="str">
            <v>Esc. carga transp. mat 3a cat DMT 600 a 800m</v>
          </cell>
          <cell r="E1074" t="str">
            <v>m3</v>
          </cell>
          <cell r="F1074">
            <v>23.81</v>
          </cell>
        </row>
        <row r="1075">
          <cell r="A1075" t="str">
            <v>5 S 01 102 06</v>
          </cell>
          <cell r="B1075" t="str">
            <v>Esc. carga transp. mat 3a cat DMT 800 a 1000m</v>
          </cell>
          <cell r="E1075" t="str">
            <v>m3</v>
          </cell>
          <cell r="F1075">
            <v>24.25</v>
          </cell>
        </row>
        <row r="1076">
          <cell r="A1076" t="str">
            <v>5 S 01 102 07</v>
          </cell>
          <cell r="B1076" t="str">
            <v>Esc. carga transp. mat 3a cat DMT 1000 a 1200m</v>
          </cell>
          <cell r="E1076" t="str">
            <v>m3</v>
          </cell>
          <cell r="F1076">
            <v>24.68</v>
          </cell>
        </row>
        <row r="1077">
          <cell r="A1077" t="str">
            <v>5 S 01 510 00</v>
          </cell>
          <cell r="B1077" t="str">
            <v>Compactação de aterros a 95% proctor normal</v>
          </cell>
          <cell r="E1077" t="str">
            <v>m3</v>
          </cell>
          <cell r="F1077">
            <v>1.7</v>
          </cell>
        </row>
        <row r="1078">
          <cell r="A1078" t="str">
            <v>5 S 01 511 00</v>
          </cell>
          <cell r="B1078" t="str">
            <v>Compactação de aterros a 100% proctor normal</v>
          </cell>
          <cell r="E1078" t="str">
            <v>m3</v>
          </cell>
          <cell r="F1078">
            <v>2.02</v>
          </cell>
        </row>
        <row r="1079">
          <cell r="A1079" t="str">
            <v>5 S 01 513 01</v>
          </cell>
          <cell r="B1079" t="str">
            <v>Compactação de material de "bota-fora"</v>
          </cell>
          <cell r="E1079" t="str">
            <v>m3</v>
          </cell>
          <cell r="F1079">
            <v>1.3</v>
          </cell>
        </row>
        <row r="1080">
          <cell r="A1080" t="str">
            <v>5 S 02 100 00</v>
          </cell>
          <cell r="B1080" t="str">
            <v>Reforço do subleito</v>
          </cell>
          <cell r="E1080" t="str">
            <v>m3</v>
          </cell>
          <cell r="F1080">
            <v>8.57</v>
          </cell>
        </row>
        <row r="1081">
          <cell r="A1081" t="str">
            <v>5 S 02 110 00</v>
          </cell>
          <cell r="B1081" t="str">
            <v>Regularização do subleito</v>
          </cell>
          <cell r="E1081" t="str">
            <v>m2</v>
          </cell>
          <cell r="F1081">
            <v>0.53</v>
          </cell>
        </row>
        <row r="1082">
          <cell r="A1082" t="str">
            <v>5 S 02 110 01</v>
          </cell>
          <cell r="B1082" t="str">
            <v>Regul. subleito c/ fresa. corte contr. aut. greide</v>
          </cell>
          <cell r="E1082" t="str">
            <v>m2</v>
          </cell>
          <cell r="F1082">
            <v>0.83</v>
          </cell>
        </row>
        <row r="1083">
          <cell r="A1083" t="str">
            <v>5 S 02 200 00</v>
          </cell>
          <cell r="B1083" t="str">
            <v>Sub-base solo estabilizado granul. s/ mistura</v>
          </cell>
          <cell r="E1083" t="str">
            <v>m3</v>
          </cell>
          <cell r="F1083">
            <v>8.57</v>
          </cell>
        </row>
        <row r="1084">
          <cell r="A1084" t="str">
            <v>5 S 02 200 01</v>
          </cell>
          <cell r="B1084" t="str">
            <v>Base solo estabilizado granul. s/ mistura</v>
          </cell>
          <cell r="E1084" t="str">
            <v>m3</v>
          </cell>
          <cell r="F1084">
            <v>8.57</v>
          </cell>
        </row>
        <row r="1085">
          <cell r="A1085" t="str">
            <v>5 S 02 201 00</v>
          </cell>
          <cell r="B1085" t="str">
            <v>Recomposição camada de base s/ adição de material</v>
          </cell>
          <cell r="E1085" t="str">
            <v>m2</v>
          </cell>
          <cell r="F1085">
            <v>0.53</v>
          </cell>
        </row>
        <row r="1086">
          <cell r="A1086" t="str">
            <v>5 S 02 210 00</v>
          </cell>
          <cell r="B1086" t="str">
            <v>Sub-base estabiliz. granul. c/ mist. solo na pista</v>
          </cell>
          <cell r="E1086" t="str">
            <v>m3</v>
          </cell>
          <cell r="F1086">
            <v>9.07</v>
          </cell>
        </row>
        <row r="1087">
          <cell r="A1087" t="str">
            <v>5 S 02 210 01</v>
          </cell>
          <cell r="B1087" t="str">
            <v>Sub-base estab. granul.c/mist. solo-areia na pista</v>
          </cell>
          <cell r="E1087" t="str">
            <v>m3</v>
          </cell>
          <cell r="F1087">
            <v>10.43</v>
          </cell>
        </row>
        <row r="1088">
          <cell r="A1088" t="str">
            <v>5 S 02 210 02</v>
          </cell>
          <cell r="B1088" t="str">
            <v>Base estabiliz.granul.c/ mist. solo areia na pista</v>
          </cell>
          <cell r="E1088" t="str">
            <v>m3</v>
          </cell>
          <cell r="F1088">
            <v>10.43</v>
          </cell>
        </row>
        <row r="1089">
          <cell r="A1089" t="str">
            <v>5 S 02 220 00</v>
          </cell>
          <cell r="B1089" t="str">
            <v>Base estabilizada granul. c/ mistura solo-brita</v>
          </cell>
          <cell r="E1089" t="str">
            <v>m3</v>
          </cell>
          <cell r="F1089">
            <v>27.52</v>
          </cell>
        </row>
        <row r="1090">
          <cell r="A1090" t="str">
            <v>5 S 02 230 00</v>
          </cell>
          <cell r="B1090" t="str">
            <v>Base de brita graduada</v>
          </cell>
          <cell r="E1090" t="str">
            <v>m3</v>
          </cell>
          <cell r="F1090">
            <v>43.43</v>
          </cell>
        </row>
        <row r="1091">
          <cell r="A1091" t="str">
            <v>5 S 02 230 01</v>
          </cell>
          <cell r="B1091" t="str">
            <v>Base brita grad.c/distr.agreg. contr. autom.greide</v>
          </cell>
          <cell r="E1091" t="str">
            <v>m3</v>
          </cell>
          <cell r="F1091">
            <v>44.54</v>
          </cell>
        </row>
        <row r="1092">
          <cell r="A1092" t="str">
            <v>5 S 02 231 00</v>
          </cell>
          <cell r="B1092" t="str">
            <v>Base de macadame hidraúlico</v>
          </cell>
          <cell r="E1092" t="str">
            <v>m3</v>
          </cell>
          <cell r="F1092">
            <v>38.22</v>
          </cell>
        </row>
        <row r="1093">
          <cell r="A1093" t="str">
            <v>5 S 02 240 11</v>
          </cell>
          <cell r="B1093" t="str">
            <v>Recomposição camada de base c/ adição de cimento</v>
          </cell>
          <cell r="E1093" t="str">
            <v>m3</v>
          </cell>
          <cell r="F1093">
            <v>52.12</v>
          </cell>
        </row>
        <row r="1094">
          <cell r="A1094" t="str">
            <v>5 S 02 241 01</v>
          </cell>
          <cell r="B1094" t="str">
            <v>Base de solo cimento com mistura em usina</v>
          </cell>
          <cell r="E1094" t="str">
            <v>m3</v>
          </cell>
          <cell r="F1094">
            <v>109.61</v>
          </cell>
        </row>
        <row r="1095">
          <cell r="A1095" t="str">
            <v>5 S 02 243 01</v>
          </cell>
          <cell r="B1095" t="str">
            <v>Sub-base solo melhorado c/cimento c/mist. em usina</v>
          </cell>
          <cell r="E1095" t="str">
            <v>m3</v>
          </cell>
          <cell r="F1095">
            <v>64.09</v>
          </cell>
        </row>
        <row r="1096">
          <cell r="A1096" t="str">
            <v>5 S 02 249 11</v>
          </cell>
          <cell r="B1096" t="str">
            <v>Recomp. base c/ demol. do rev. e incorp. à base</v>
          </cell>
          <cell r="E1096" t="str">
            <v>m3</v>
          </cell>
          <cell r="F1096">
            <v>12.8</v>
          </cell>
        </row>
        <row r="1097">
          <cell r="A1097" t="str">
            <v>5 S 02 300 00</v>
          </cell>
          <cell r="B1097" t="str">
            <v>Imprimação</v>
          </cell>
          <cell r="E1097" t="str">
            <v>m2</v>
          </cell>
          <cell r="F1097">
            <v>0.17</v>
          </cell>
        </row>
        <row r="1098">
          <cell r="A1098" t="str">
            <v>5 S 02 400 00</v>
          </cell>
          <cell r="B1098" t="str">
            <v>Pintura de ligação</v>
          </cell>
          <cell r="E1098" t="str">
            <v>m2</v>
          </cell>
          <cell r="F1098">
            <v>0.1</v>
          </cell>
        </row>
        <row r="1099">
          <cell r="A1099" t="str">
            <v>5 S 02 500 00</v>
          </cell>
          <cell r="B1099" t="str">
            <v>Tratamento superficial simples c/ CAP</v>
          </cell>
          <cell r="E1099" t="str">
            <v>m2</v>
          </cell>
          <cell r="F1099">
            <v>0.5</v>
          </cell>
        </row>
        <row r="1100">
          <cell r="A1100" t="str">
            <v>5 S 02 500 01</v>
          </cell>
          <cell r="B1100" t="str">
            <v>Tratamento superficial simples c/ emulsão</v>
          </cell>
          <cell r="E1100" t="str">
            <v>m2</v>
          </cell>
          <cell r="F1100">
            <v>0.47</v>
          </cell>
        </row>
        <row r="1101">
          <cell r="A1101" t="str">
            <v>5 S 02 500 02</v>
          </cell>
          <cell r="B1101" t="str">
            <v>Tratamento superficial simples c/ banho diluído</v>
          </cell>
          <cell r="E1101" t="str">
            <v>m2</v>
          </cell>
          <cell r="F1101">
            <v>0.54</v>
          </cell>
        </row>
        <row r="1102">
          <cell r="A1102" t="str">
            <v>5 S 02 501 00</v>
          </cell>
          <cell r="B1102" t="str">
            <v>Tratamento superficial duplo c/ CAP</v>
          </cell>
          <cell r="E1102" t="str">
            <v>m2</v>
          </cell>
          <cell r="F1102">
            <v>1.49</v>
          </cell>
        </row>
        <row r="1103">
          <cell r="A1103" t="str">
            <v>5 S 02 501 01</v>
          </cell>
          <cell r="B1103" t="str">
            <v>Tratamento superficial duplo c/ emulsão</v>
          </cell>
          <cell r="E1103" t="str">
            <v>m2</v>
          </cell>
          <cell r="F1103">
            <v>1.49</v>
          </cell>
        </row>
        <row r="1104">
          <cell r="A1104" t="str">
            <v>5 S 02 501 02</v>
          </cell>
          <cell r="B1104" t="str">
            <v>Tratamento superficial duplo c/ banho diluído</v>
          </cell>
          <cell r="E1104" t="str">
            <v>m2</v>
          </cell>
          <cell r="F1104">
            <v>1.63</v>
          </cell>
        </row>
        <row r="1105">
          <cell r="A1105" t="str">
            <v>5 S 02 502 00</v>
          </cell>
          <cell r="B1105" t="str">
            <v>Tratamento superficial triplo c/ CAP</v>
          </cell>
          <cell r="E1105" t="str">
            <v>m2</v>
          </cell>
          <cell r="F1105">
            <v>2.14</v>
          </cell>
        </row>
        <row r="1106">
          <cell r="A1106" t="str">
            <v>5 S 02 502 01</v>
          </cell>
          <cell r="B1106" t="str">
            <v>Tratamento superficial triplo c/ emulsão</v>
          </cell>
          <cell r="E1106" t="str">
            <v>m2</v>
          </cell>
          <cell r="F1106">
            <v>2.16</v>
          </cell>
        </row>
        <row r="1107">
          <cell r="A1107" t="str">
            <v>5 S 02 502 02</v>
          </cell>
          <cell r="B1107" t="str">
            <v>Tratamento superficial triplo c/ banho diluído</v>
          </cell>
          <cell r="E1107" t="str">
            <v>m2</v>
          </cell>
          <cell r="F1107">
            <v>2.34</v>
          </cell>
        </row>
        <row r="1108">
          <cell r="A1108" t="str">
            <v>5 S 02 511 01</v>
          </cell>
          <cell r="B1108" t="str">
            <v>Micro-revestimento a frio - Microflex 0,8cm</v>
          </cell>
          <cell r="E1108" t="str">
            <v>m2</v>
          </cell>
          <cell r="F1108">
            <v>1.22</v>
          </cell>
        </row>
        <row r="1109">
          <cell r="A1109" t="str">
            <v>5 S 02 511 02</v>
          </cell>
          <cell r="B1109" t="str">
            <v>Micro-revestimento a frio - Microflex 1,5 cm</v>
          </cell>
          <cell r="E1109" t="str">
            <v>m2</v>
          </cell>
          <cell r="F1109">
            <v>2.39</v>
          </cell>
        </row>
        <row r="1110">
          <cell r="A1110" t="str">
            <v>5 S 02 511 03</v>
          </cell>
          <cell r="B1110" t="str">
            <v>Micro-revestimento a frio - Microflex 2,0 cm</v>
          </cell>
          <cell r="E1110" t="str">
            <v>m2</v>
          </cell>
          <cell r="F1110">
            <v>3.17</v>
          </cell>
        </row>
        <row r="1111">
          <cell r="A1111" t="str">
            <v>5 S 02 511 04</v>
          </cell>
          <cell r="B1111" t="str">
            <v>Micro-revestimento a frio - Microflex - 2,5 cm</v>
          </cell>
          <cell r="E1111" t="str">
            <v>m2</v>
          </cell>
          <cell r="F1111">
            <v>3.73</v>
          </cell>
        </row>
        <row r="1112">
          <cell r="A1112" t="str">
            <v>5 S 02 512 01</v>
          </cell>
          <cell r="B1112" t="str">
            <v>Lama asfáltica fina (granulometrias I e II)</v>
          </cell>
          <cell r="E1112" t="str">
            <v>m2</v>
          </cell>
          <cell r="F1112">
            <v>0.52</v>
          </cell>
        </row>
        <row r="1113">
          <cell r="A1113" t="str">
            <v>5 S 02 512 02</v>
          </cell>
          <cell r="B1113" t="str">
            <v>Lama asfáltica grossa (granulometrias III e IV)</v>
          </cell>
          <cell r="E1113" t="str">
            <v>m2</v>
          </cell>
          <cell r="F1113">
            <v>0.93</v>
          </cell>
        </row>
        <row r="1114">
          <cell r="A1114" t="str">
            <v>5 S 02 530 00</v>
          </cell>
          <cell r="B1114" t="str">
            <v>Pré-misturado a frio</v>
          </cell>
          <cell r="E1114" t="str">
            <v>m3</v>
          </cell>
          <cell r="F1114">
            <v>61.21</v>
          </cell>
        </row>
        <row r="1115">
          <cell r="A1115" t="str">
            <v>5 S 02 531 00</v>
          </cell>
          <cell r="B1115" t="str">
            <v>Macadame betuminoso por penetração</v>
          </cell>
          <cell r="E1115" t="str">
            <v>m3</v>
          </cell>
          <cell r="F1115">
            <v>51.61</v>
          </cell>
        </row>
        <row r="1116">
          <cell r="A1116" t="str">
            <v>5 S 02 532 00</v>
          </cell>
          <cell r="B1116" t="str">
            <v>Areia-asfalto a quente</v>
          </cell>
          <cell r="E1116" t="str">
            <v>t</v>
          </cell>
          <cell r="F1116">
            <v>39.270000000000003</v>
          </cell>
        </row>
        <row r="1117">
          <cell r="A1117" t="str">
            <v>5 S 02 540 01</v>
          </cell>
          <cell r="B1117" t="str">
            <v>Conc. betumin.usinado a quente - capa de rolamento</v>
          </cell>
          <cell r="E1117" t="str">
            <v>t</v>
          </cell>
          <cell r="F1117">
            <v>34.75</v>
          </cell>
        </row>
        <row r="1118">
          <cell r="A1118" t="str">
            <v>5 S 02 540 02</v>
          </cell>
          <cell r="B1118" t="str">
            <v>Concreto betuminoso usinado a quente - binder</v>
          </cell>
          <cell r="E1118" t="str">
            <v>t</v>
          </cell>
          <cell r="F1118">
            <v>34.22</v>
          </cell>
        </row>
        <row r="1119">
          <cell r="A1119" t="str">
            <v>5 S 02 540 11</v>
          </cell>
          <cell r="B1119" t="str">
            <v>CBUQ reciclado a quente no local</v>
          </cell>
          <cell r="E1119" t="str">
            <v>t</v>
          </cell>
          <cell r="F1119" t="str">
            <v>excluído</v>
          </cell>
        </row>
        <row r="1120">
          <cell r="A1120" t="str">
            <v>5 S 02 540 12</v>
          </cell>
          <cell r="B1120" t="str">
            <v>CBUQ reciclado em usina fixa</v>
          </cell>
          <cell r="E1120" t="str">
            <v>t</v>
          </cell>
          <cell r="F1120">
            <v>29.87</v>
          </cell>
        </row>
        <row r="1121">
          <cell r="A1121" t="str">
            <v>5 S 02 600 00</v>
          </cell>
          <cell r="B1121" t="str">
            <v>Manta sintét. p/ recap.asfál.- fornec. e aplicação</v>
          </cell>
          <cell r="E1121" t="str">
            <v>m2</v>
          </cell>
          <cell r="F1121">
            <v>4.68</v>
          </cell>
        </row>
        <row r="1122">
          <cell r="A1122" t="str">
            <v>5 S 02 607 00</v>
          </cell>
          <cell r="B1122" t="str">
            <v>Concreto cimento portland c/ equip. pequeno porte</v>
          </cell>
          <cell r="E1122" t="str">
            <v>m3</v>
          </cell>
          <cell r="F1122">
            <v>312.11</v>
          </cell>
        </row>
        <row r="1123">
          <cell r="A1123" t="str">
            <v>5 S 02 702 00</v>
          </cell>
          <cell r="B1123" t="str">
            <v>Limpeza e enchimento de junta de pavimento de conc</v>
          </cell>
          <cell r="E1123" t="str">
            <v>m</v>
          </cell>
          <cell r="F1123">
            <v>2.64</v>
          </cell>
        </row>
        <row r="1124">
          <cell r="A1124" t="str">
            <v>5 S 02 905 00</v>
          </cell>
          <cell r="B1124" t="str">
            <v>Remoção mecanizada de revestimento betuminoso</v>
          </cell>
          <cell r="E1124" t="str">
            <v>m3</v>
          </cell>
          <cell r="F1124">
            <v>6.16</v>
          </cell>
        </row>
        <row r="1125">
          <cell r="A1125" t="str">
            <v>5 S 02 905 01</v>
          </cell>
          <cell r="B1125" t="str">
            <v>Remoção manual de revestimento betuminoso</v>
          </cell>
          <cell r="E1125" t="str">
            <v>m3</v>
          </cell>
          <cell r="F1125">
            <v>104.36</v>
          </cell>
        </row>
        <row r="1126">
          <cell r="A1126" t="str">
            <v>5 S 02 906 00</v>
          </cell>
          <cell r="B1126" t="str">
            <v>Remoção mecanizada da camada granular pavimento</v>
          </cell>
          <cell r="E1126" t="str">
            <v>m3</v>
          </cell>
          <cell r="F1126">
            <v>3.95</v>
          </cell>
        </row>
        <row r="1127">
          <cell r="A1127" t="str">
            <v>5 S 02 906 01</v>
          </cell>
          <cell r="B1127" t="str">
            <v>Remoção manual da camada granular do pavimento</v>
          </cell>
          <cell r="E1127" t="str">
            <v>m3</v>
          </cell>
          <cell r="F1127">
            <v>56.65</v>
          </cell>
        </row>
        <row r="1128">
          <cell r="A1128" t="str">
            <v>5 S 02 907 00</v>
          </cell>
          <cell r="B1128" t="str">
            <v>Remoção mecanizada material de baixa capac.suporte</v>
          </cell>
          <cell r="E1128" t="str">
            <v>m3</v>
          </cell>
          <cell r="F1128">
            <v>3.89</v>
          </cell>
        </row>
        <row r="1129">
          <cell r="A1129" t="str">
            <v>5 S 02 907 01</v>
          </cell>
          <cell r="B1129" t="str">
            <v>Remoção manual de material de baixa capac.suporte</v>
          </cell>
          <cell r="E1129" t="str">
            <v>m3</v>
          </cell>
          <cell r="F1129">
            <v>48</v>
          </cell>
        </row>
        <row r="1130">
          <cell r="A1130" t="str">
            <v>5 S 02 908 00</v>
          </cell>
          <cell r="B1130" t="str">
            <v>Arrancamento e remoção de paralelepípedos</v>
          </cell>
          <cell r="E1130" t="str">
            <v>m2</v>
          </cell>
          <cell r="F1130">
            <v>13.14</v>
          </cell>
        </row>
        <row r="1131">
          <cell r="A1131" t="str">
            <v>5 S 02 909 00</v>
          </cell>
          <cell r="B1131" t="str">
            <v>Arrancamento e remoção de meios-fios</v>
          </cell>
          <cell r="E1131" t="str">
            <v>m3</v>
          </cell>
          <cell r="F1131">
            <v>71.58</v>
          </cell>
        </row>
        <row r="1132">
          <cell r="A1132" t="str">
            <v>5 S 02 990 11</v>
          </cell>
          <cell r="B1132" t="str">
            <v>Fresagem contínua do revest. betuminoso</v>
          </cell>
          <cell r="E1132" t="str">
            <v>m3</v>
          </cell>
          <cell r="F1132">
            <v>93.45</v>
          </cell>
        </row>
        <row r="1133">
          <cell r="A1133" t="str">
            <v>5 S 02 990 12</v>
          </cell>
          <cell r="B1133" t="str">
            <v>Fresagem descontínua revest. betuminoso</v>
          </cell>
          <cell r="E1133" t="str">
            <v>m3</v>
          </cell>
          <cell r="F1133">
            <v>129.79</v>
          </cell>
        </row>
        <row r="1134">
          <cell r="A1134" t="str">
            <v>5 S 04 300 16</v>
          </cell>
          <cell r="B1134" t="str">
            <v>Bueiro met. chapas múltiplas D=1,60m galv.</v>
          </cell>
          <cell r="E1134" t="str">
            <v>m</v>
          </cell>
          <cell r="F1134">
            <v>1028.1099999999999</v>
          </cell>
        </row>
        <row r="1135">
          <cell r="A1135" t="str">
            <v>5 S 04 300 20</v>
          </cell>
          <cell r="B1135" t="str">
            <v>Bueiro met. chapas múltiplas D=2,00m galv.</v>
          </cell>
          <cell r="E1135" t="str">
            <v>m</v>
          </cell>
          <cell r="F1135">
            <v>1279.3399999999999</v>
          </cell>
        </row>
        <row r="1136">
          <cell r="A1136" t="str">
            <v>5 S 04 301 16</v>
          </cell>
          <cell r="B1136" t="str">
            <v>Bueiro met. chapas múltiplas D=1,60m rev. epoxy</v>
          </cell>
          <cell r="E1136" t="str">
            <v>m</v>
          </cell>
          <cell r="F1136">
            <v>1076.94</v>
          </cell>
        </row>
        <row r="1137">
          <cell r="A1137" t="str">
            <v>5 S 04 301 20</v>
          </cell>
          <cell r="B1137" t="str">
            <v>Bueiro met. chapas múltiplas D=2,00m rev. epoxy</v>
          </cell>
          <cell r="E1137" t="str">
            <v>m</v>
          </cell>
          <cell r="F1137">
            <v>1339.98</v>
          </cell>
        </row>
        <row r="1138">
          <cell r="A1138" t="str">
            <v>5 S 04 310 16</v>
          </cell>
          <cell r="B1138" t="str">
            <v>Bueiro met. s/ interrup. de tráf. D=1,60m galv.</v>
          </cell>
          <cell r="E1138" t="str">
            <v>m</v>
          </cell>
          <cell r="F1138">
            <v>1958.05</v>
          </cell>
        </row>
        <row r="1139">
          <cell r="A1139" t="str">
            <v>5 S 04 310 20</v>
          </cell>
          <cell r="B1139" t="str">
            <v>Bueiro met. s/ interrup. de tráf. D=2,00m galv.</v>
          </cell>
          <cell r="E1139" t="str">
            <v>m</v>
          </cell>
          <cell r="F1139">
            <v>2435.4499999999998</v>
          </cell>
        </row>
        <row r="1140">
          <cell r="A1140" t="str">
            <v>5 S 04 311 16</v>
          </cell>
          <cell r="B1140" t="str">
            <v>Bueiro met.s/interrupção traf. D=1,60 m rev.epoxy</v>
          </cell>
          <cell r="E1140" t="str">
            <v>m</v>
          </cell>
          <cell r="F1140">
            <v>2031.03</v>
          </cell>
        </row>
        <row r="1141">
          <cell r="A1141" t="str">
            <v>5 S 04 311 20</v>
          </cell>
          <cell r="B1141" t="str">
            <v>Bueiro met.s/interrupção tráf. D=2,00 m rev. epoxy</v>
          </cell>
          <cell r="E1141" t="str">
            <v>m</v>
          </cell>
          <cell r="F1141">
            <v>2442.35</v>
          </cell>
        </row>
        <row r="1142">
          <cell r="A1142" t="str">
            <v>5 S 04 999 01</v>
          </cell>
          <cell r="B1142" t="str">
            <v>Remoção de bueiros existentes</v>
          </cell>
          <cell r="E1142" t="str">
            <v>m</v>
          </cell>
          <cell r="F1142">
            <v>36.86</v>
          </cell>
        </row>
        <row r="1143">
          <cell r="A1143" t="str">
            <v>5 S 04 999 04</v>
          </cell>
          <cell r="B1143" t="str">
            <v>Restauração de disp. danif. com concr. fck=12 MPa</v>
          </cell>
          <cell r="E1143" t="str">
            <v>m3</v>
          </cell>
          <cell r="F1143">
            <v>246.17</v>
          </cell>
        </row>
        <row r="1144">
          <cell r="A1144" t="str">
            <v>5 S 04 999 07</v>
          </cell>
          <cell r="B1144" t="str">
            <v>Demolição de dispositivos de concreto simples</v>
          </cell>
          <cell r="E1144" t="str">
            <v>m3</v>
          </cell>
          <cell r="F1144">
            <v>67.47</v>
          </cell>
        </row>
        <row r="1145">
          <cell r="A1145" t="str">
            <v>5 S 04 999 08</v>
          </cell>
          <cell r="B1145" t="str">
            <v>Demolição de dispositivos de concreto armado</v>
          </cell>
          <cell r="E1145" t="str">
            <v>m3</v>
          </cell>
          <cell r="F1145">
            <v>306.33</v>
          </cell>
        </row>
        <row r="1146">
          <cell r="A1146" t="str">
            <v>5 S 05 100 00</v>
          </cell>
          <cell r="B1146" t="str">
            <v>Enleivamento</v>
          </cell>
          <cell r="E1146" t="str">
            <v>m2</v>
          </cell>
          <cell r="F1146">
            <v>3.92</v>
          </cell>
        </row>
        <row r="1147">
          <cell r="A1147" t="str">
            <v>5 S 05 102 00</v>
          </cell>
          <cell r="B1147" t="str">
            <v>Hidrossemeadura</v>
          </cell>
          <cell r="E1147" t="str">
            <v>m2</v>
          </cell>
          <cell r="F1147">
            <v>0.86</v>
          </cell>
        </row>
        <row r="1148">
          <cell r="A1148" t="str">
            <v>5 S 05 300 01</v>
          </cell>
          <cell r="B1148" t="str">
            <v>Alvenaria de pedra arrumada</v>
          </cell>
          <cell r="E1148" t="str">
            <v>m3</v>
          </cell>
          <cell r="F1148">
            <v>56.22</v>
          </cell>
        </row>
        <row r="1149">
          <cell r="A1149" t="str">
            <v>5 S 05 300 02</v>
          </cell>
          <cell r="B1149" t="str">
            <v>Enrocamento de pedra jogada</v>
          </cell>
          <cell r="E1149" t="str">
            <v>m3</v>
          </cell>
          <cell r="F1149">
            <v>32.03</v>
          </cell>
        </row>
        <row r="1150">
          <cell r="A1150" t="str">
            <v>5 S 05 301 00</v>
          </cell>
          <cell r="B1150" t="str">
            <v>Alvenaria de pedra argamassada</v>
          </cell>
          <cell r="E1150" t="str">
            <v>m3</v>
          </cell>
          <cell r="F1150">
            <v>139.43</v>
          </cell>
        </row>
        <row r="1151">
          <cell r="A1151" t="str">
            <v>5 S 05 302 01</v>
          </cell>
          <cell r="B1151" t="str">
            <v>Muro de gabião tipo caixa</v>
          </cell>
          <cell r="E1151" t="str">
            <v>m3</v>
          </cell>
          <cell r="F1151">
            <v>138.34</v>
          </cell>
        </row>
        <row r="1152">
          <cell r="A1152" t="str">
            <v>5 S 05 303 01</v>
          </cell>
          <cell r="B1152" t="str">
            <v>Terra armada - ECE - greide 0,0&lt;h&lt;6,00m</v>
          </cell>
          <cell r="E1152" t="str">
            <v>m2</v>
          </cell>
          <cell r="F1152">
            <v>196.56</v>
          </cell>
        </row>
        <row r="1153">
          <cell r="A1153" t="str">
            <v>5 S 05 303 02</v>
          </cell>
          <cell r="B1153" t="str">
            <v>Terra armada - ECE - greide 6,0&lt;h&lt;9,00</v>
          </cell>
          <cell r="E1153" t="str">
            <v>m2</v>
          </cell>
          <cell r="F1153">
            <v>220.52</v>
          </cell>
        </row>
        <row r="1154">
          <cell r="A1154" t="str">
            <v>5 S 05 303 03</v>
          </cell>
          <cell r="B1154" t="str">
            <v>Terra armada - ECE - greide 9,0&lt;h&lt;12,00m</v>
          </cell>
          <cell r="E1154" t="str">
            <v>m2</v>
          </cell>
          <cell r="F1154">
            <v>244.38</v>
          </cell>
        </row>
        <row r="1155">
          <cell r="A1155" t="str">
            <v>5 S 05 303 04</v>
          </cell>
          <cell r="B1155" t="str">
            <v>Terra armada - ECE - pé de talude 0,0&lt;h&lt;6,00m</v>
          </cell>
          <cell r="E1155" t="str">
            <v>m2</v>
          </cell>
          <cell r="F1155">
            <v>231.72</v>
          </cell>
        </row>
        <row r="1156">
          <cell r="A1156" t="str">
            <v>5 S 05 303 05</v>
          </cell>
          <cell r="B1156" t="str">
            <v>Terra armada - ECE - pé de talude 6,0&lt;h&lt;9,00m</v>
          </cell>
          <cell r="E1156" t="str">
            <v>m2</v>
          </cell>
          <cell r="F1156">
            <v>260.49</v>
          </cell>
        </row>
        <row r="1157">
          <cell r="A1157" t="str">
            <v>5 S 05 303 06</v>
          </cell>
          <cell r="B1157" t="str">
            <v>Terra armada - ECE - pé de talude 9,0&lt;h&lt;12,00m</v>
          </cell>
          <cell r="E1157" t="str">
            <v>m2</v>
          </cell>
          <cell r="F1157">
            <v>287.66000000000003</v>
          </cell>
        </row>
        <row r="1158">
          <cell r="A1158" t="str">
            <v>5 S 05 303 07</v>
          </cell>
          <cell r="B1158" t="str">
            <v>Terra armada - ECE - encontro portante 0,0&lt;h&lt;6,0m</v>
          </cell>
          <cell r="E1158" t="str">
            <v>m2</v>
          </cell>
          <cell r="F1158">
            <v>421.92</v>
          </cell>
        </row>
        <row r="1159">
          <cell r="A1159" t="str">
            <v>5 S 05 303 08</v>
          </cell>
          <cell r="B1159" t="str">
            <v>Terra armada - ECE - encontro portante 6,0&lt;h&lt;9,00m</v>
          </cell>
          <cell r="E1159" t="str">
            <v>m2</v>
          </cell>
          <cell r="F1159">
            <v>562.24</v>
          </cell>
        </row>
        <row r="1160">
          <cell r="A1160" t="str">
            <v>5 S 05 303 09</v>
          </cell>
          <cell r="B1160" t="str">
            <v>Escamas de concreto armado para terra armada</v>
          </cell>
          <cell r="E1160" t="str">
            <v>m3</v>
          </cell>
          <cell r="F1160">
            <v>535.33000000000004</v>
          </cell>
        </row>
        <row r="1161">
          <cell r="A1161" t="str">
            <v>5 S 05 303 10</v>
          </cell>
          <cell r="B1161" t="str">
            <v>Conc. de soleira e arrem. de maciço de terra arm.</v>
          </cell>
          <cell r="E1161" t="str">
            <v>m3</v>
          </cell>
          <cell r="F1161">
            <v>254.14</v>
          </cell>
        </row>
        <row r="1162">
          <cell r="A1162" t="str">
            <v>5 S 05 303 11</v>
          </cell>
          <cell r="B1162" t="str">
            <v>Montagem de maciço terra armada</v>
          </cell>
          <cell r="E1162" t="str">
            <v>m2</v>
          </cell>
          <cell r="F1162">
            <v>61.95</v>
          </cell>
        </row>
        <row r="1163">
          <cell r="A1163" t="str">
            <v>5 S 05 340 01</v>
          </cell>
          <cell r="B1163" t="str">
            <v>Execução cortina atirantada conc.armado fck=15 MPa</v>
          </cell>
          <cell r="E1163" t="str">
            <v>m3</v>
          </cell>
          <cell r="F1163">
            <v>882.36</v>
          </cell>
        </row>
        <row r="1164">
          <cell r="A1164" t="str">
            <v>5 S 05 900 01</v>
          </cell>
          <cell r="B1164" t="str">
            <v>Execução tirante protendido cortina atirantada</v>
          </cell>
          <cell r="E1164" t="str">
            <v>m</v>
          </cell>
          <cell r="F1164">
            <v>92.75</v>
          </cell>
        </row>
        <row r="1165">
          <cell r="A1165" t="str">
            <v>5 S 06 400 01</v>
          </cell>
          <cell r="B1165" t="str">
            <v>Cêrcas arame farp. c/ mourão conc. seção quadr.</v>
          </cell>
          <cell r="E1165" t="str">
            <v>m</v>
          </cell>
          <cell r="F1165">
            <v>15.13</v>
          </cell>
        </row>
        <row r="1166">
          <cell r="A1166" t="str">
            <v>5 S 06 400 02</v>
          </cell>
          <cell r="B1166" t="str">
            <v>Cerca arame farp. c/ mourão de conc. seção triang</v>
          </cell>
          <cell r="E1166" t="str">
            <v>m</v>
          </cell>
          <cell r="F1166">
            <v>11.7</v>
          </cell>
        </row>
        <row r="1167">
          <cell r="A1167" t="str">
            <v>5 S 06 410 00</v>
          </cell>
          <cell r="B1167" t="str">
            <v>Cêrcas arame farpado com suporte madeira</v>
          </cell>
          <cell r="E1167" t="str">
            <v>m</v>
          </cell>
          <cell r="F1167">
            <v>18.739999999999998</v>
          </cell>
        </row>
        <row r="1168">
          <cell r="A1168" t="str">
            <v>5 S 09 001 07</v>
          </cell>
          <cell r="B1168" t="str">
            <v>Transporte local em rodov. não pavim.</v>
          </cell>
          <cell r="E1168" t="str">
            <v>tkm</v>
          </cell>
          <cell r="F1168">
            <v>0.55000000000000004</v>
          </cell>
        </row>
        <row r="1169">
          <cell r="A1169" t="str">
            <v>5 S 09 001 90</v>
          </cell>
          <cell r="B1169" t="str">
            <v>Transporte comercial c/ carroc. rodov. não pav.</v>
          </cell>
          <cell r="E1169" t="str">
            <v>tkm</v>
          </cell>
          <cell r="F1169">
            <v>0.36</v>
          </cell>
        </row>
        <row r="1170">
          <cell r="A1170" t="str">
            <v>5 S 09 002 07</v>
          </cell>
          <cell r="B1170" t="str">
            <v>Transporte local em rodov. pavim.</v>
          </cell>
          <cell r="E1170" t="str">
            <v>tkm</v>
          </cell>
          <cell r="F1170">
            <v>0.41</v>
          </cell>
        </row>
        <row r="1171">
          <cell r="A1171" t="str">
            <v>5 S 09 002 90</v>
          </cell>
          <cell r="B1171" t="str">
            <v>Transporte comercial c/ carroceria rodov. pav.</v>
          </cell>
          <cell r="E1171" t="str">
            <v>tkm</v>
          </cell>
          <cell r="F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row>
        <row r="1175">
          <cell r="A1175" t="str">
            <v>AM02</v>
          </cell>
          <cell r="B1175" t="str">
            <v>Aço D=6,3 mm CA 25</v>
          </cell>
          <cell r="C1175" t="str">
            <v>kg</v>
          </cell>
          <cell r="D1175">
            <v>1</v>
          </cell>
          <cell r="E1175" t="str">
            <v>kg</v>
          </cell>
        </row>
        <row r="1176">
          <cell r="A1176" t="str">
            <v>AM03</v>
          </cell>
          <cell r="B1176" t="str">
            <v>Aço D=10 mm CA 25</v>
          </cell>
          <cell r="C1176" t="str">
            <v>kg</v>
          </cell>
          <cell r="D1176">
            <v>1</v>
          </cell>
          <cell r="E1176" t="str">
            <v>kg</v>
          </cell>
        </row>
        <row r="1177">
          <cell r="A1177" t="str">
            <v>AM04</v>
          </cell>
          <cell r="B1177" t="str">
            <v>Aço D=6,3 mm CA 50</v>
          </cell>
          <cell r="C1177" t="str">
            <v>kg</v>
          </cell>
          <cell r="D1177">
            <v>1</v>
          </cell>
          <cell r="E1177" t="str">
            <v>kg</v>
          </cell>
        </row>
        <row r="1178">
          <cell r="A1178" t="str">
            <v>AM05</v>
          </cell>
          <cell r="B1178" t="str">
            <v>Aço D=10 mm CA 50</v>
          </cell>
          <cell r="C1178" t="str">
            <v>kg</v>
          </cell>
          <cell r="D1178">
            <v>1</v>
          </cell>
          <cell r="E1178" t="str">
            <v>kg</v>
          </cell>
        </row>
        <row r="1179">
          <cell r="A1179" t="str">
            <v>AM06</v>
          </cell>
          <cell r="B1179" t="str">
            <v>Aço D=4,2 mm CA 60</v>
          </cell>
          <cell r="C1179" t="str">
            <v>kg</v>
          </cell>
          <cell r="D1179">
            <v>1</v>
          </cell>
          <cell r="E1179" t="str">
            <v>kg</v>
          </cell>
        </row>
        <row r="1180">
          <cell r="A1180" t="str">
            <v>AM07</v>
          </cell>
          <cell r="B1180" t="str">
            <v>Aço D=5,0 mm CA 60</v>
          </cell>
          <cell r="C1180" t="str">
            <v>kg</v>
          </cell>
          <cell r="D1180">
            <v>1</v>
          </cell>
          <cell r="E1180" t="str">
            <v>kg</v>
          </cell>
        </row>
        <row r="1181">
          <cell r="A1181" t="str">
            <v>AM08</v>
          </cell>
          <cell r="B1181" t="str">
            <v>Aço D=6,0 mm CA 60</v>
          </cell>
          <cell r="C1181" t="str">
            <v>kg</v>
          </cell>
          <cell r="D1181">
            <v>1</v>
          </cell>
          <cell r="E1181" t="str">
            <v>kg</v>
          </cell>
        </row>
        <row r="1182">
          <cell r="A1182" t="str">
            <v>AM09</v>
          </cell>
          <cell r="B1182" t="str">
            <v>Mandíbula móvel p/ britador 6240C</v>
          </cell>
          <cell r="C1182" t="str">
            <v>un</v>
          </cell>
          <cell r="D1182">
            <v>216</v>
          </cell>
          <cell r="E1182" t="str">
            <v>u/h</v>
          </cell>
        </row>
        <row r="1183">
          <cell r="A1183" t="str">
            <v>AM10</v>
          </cell>
          <cell r="B1183" t="str">
            <v>Mandíbula fixa p/ britador 6240C</v>
          </cell>
          <cell r="C1183" t="str">
            <v>un</v>
          </cell>
          <cell r="D1183">
            <v>133</v>
          </cell>
          <cell r="E1183" t="str">
            <v>u/h</v>
          </cell>
        </row>
        <row r="1184">
          <cell r="A1184" t="str">
            <v>AM11</v>
          </cell>
          <cell r="B1184" t="str">
            <v>Revestimento móvel p/ britador 60TS</v>
          </cell>
          <cell r="C1184" t="str">
            <v>un</v>
          </cell>
          <cell r="D1184">
            <v>381</v>
          </cell>
          <cell r="E1184" t="str">
            <v>u/h</v>
          </cell>
        </row>
        <row r="1185">
          <cell r="A1185" t="str">
            <v>AM12</v>
          </cell>
          <cell r="B1185" t="str">
            <v>Revestimento fixo p/ britador 60TS</v>
          </cell>
          <cell r="C1185" t="str">
            <v>un</v>
          </cell>
          <cell r="D1185">
            <v>395</v>
          </cell>
          <cell r="E1185" t="str">
            <v>u/h</v>
          </cell>
        </row>
        <row r="1186">
          <cell r="A1186" t="str">
            <v>AM19</v>
          </cell>
          <cell r="B1186" t="str">
            <v>Mandíbula fixa p/ britador 4230</v>
          </cell>
          <cell r="C1186" t="str">
            <v>un</v>
          </cell>
          <cell r="D1186">
            <v>150</v>
          </cell>
          <cell r="E1186" t="str">
            <v>u/h</v>
          </cell>
        </row>
        <row r="1187">
          <cell r="A1187" t="str">
            <v>AM20</v>
          </cell>
          <cell r="B1187" t="str">
            <v>Mandíbula móvel p/ britador 4230</v>
          </cell>
          <cell r="C1187" t="str">
            <v>un</v>
          </cell>
          <cell r="D1187">
            <v>100</v>
          </cell>
          <cell r="E1187" t="str">
            <v>u/h</v>
          </cell>
        </row>
        <row r="1188">
          <cell r="A1188" t="str">
            <v>AM25</v>
          </cell>
          <cell r="B1188" t="str">
            <v>Mandíbula móvel para britador 80x50</v>
          </cell>
          <cell r="C1188" t="str">
            <v>un</v>
          </cell>
          <cell r="D1188">
            <v>250</v>
          </cell>
          <cell r="E1188" t="str">
            <v>u/h</v>
          </cell>
        </row>
        <row r="1189">
          <cell r="A1189" t="str">
            <v>AM26</v>
          </cell>
          <cell r="B1189" t="str">
            <v>Mandíbula fixa para britador 80x50</v>
          </cell>
          <cell r="C1189" t="str">
            <v>un</v>
          </cell>
          <cell r="D1189">
            <v>437</v>
          </cell>
          <cell r="E1189" t="str">
            <v>u/h</v>
          </cell>
        </row>
        <row r="1190">
          <cell r="A1190" t="str">
            <v>AM27</v>
          </cell>
          <cell r="B1190" t="str">
            <v>Revestimento móvel p/ britador 90TS</v>
          </cell>
          <cell r="C1190" t="str">
            <v>un</v>
          </cell>
          <cell r="D1190">
            <v>338</v>
          </cell>
          <cell r="E1190" t="str">
            <v>u/h</v>
          </cell>
        </row>
        <row r="1191">
          <cell r="A1191" t="str">
            <v>AM28</v>
          </cell>
          <cell r="B1191" t="str">
            <v>Revestimento fixo p/ britador 90TS</v>
          </cell>
          <cell r="C1191" t="str">
            <v>un</v>
          </cell>
          <cell r="D1191">
            <v>440</v>
          </cell>
          <cell r="E1191" t="str">
            <v>u/h</v>
          </cell>
        </row>
        <row r="1192">
          <cell r="A1192" t="str">
            <v>AM29</v>
          </cell>
          <cell r="B1192" t="str">
            <v>Revestimento móvel p/ britador 90TF</v>
          </cell>
          <cell r="C1192" t="str">
            <v>un</v>
          </cell>
          <cell r="D1192">
            <v>99</v>
          </cell>
          <cell r="E1192" t="str">
            <v>u/h</v>
          </cell>
        </row>
        <row r="1193">
          <cell r="A1193" t="str">
            <v>AM30</v>
          </cell>
          <cell r="B1193" t="str">
            <v>Revestimento fixo p/ britador 90TF</v>
          </cell>
          <cell r="C1193" t="str">
            <v>un</v>
          </cell>
          <cell r="D1193">
            <v>125</v>
          </cell>
          <cell r="E1193" t="str">
            <v>u/h</v>
          </cell>
        </row>
        <row r="1194">
          <cell r="A1194" t="str">
            <v>AM35</v>
          </cell>
          <cell r="B1194" t="str">
            <v>Brita 1</v>
          </cell>
          <cell r="C1194" t="str">
            <v>m3</v>
          </cell>
          <cell r="D1194">
            <v>1</v>
          </cell>
          <cell r="E1194" t="str">
            <v>m3</v>
          </cell>
        </row>
        <row r="1195">
          <cell r="A1195" t="str">
            <v>AM36</v>
          </cell>
          <cell r="B1195" t="str">
            <v>Brita 2</v>
          </cell>
          <cell r="C1195" t="str">
            <v>m3</v>
          </cell>
          <cell r="D1195">
            <v>1</v>
          </cell>
          <cell r="E1195" t="str">
            <v>m3</v>
          </cell>
        </row>
        <row r="1196">
          <cell r="A1196" t="str">
            <v>AM37</v>
          </cell>
          <cell r="B1196" t="str">
            <v>Brita 3</v>
          </cell>
          <cell r="C1196" t="str">
            <v>m3</v>
          </cell>
          <cell r="D1196">
            <v>1</v>
          </cell>
          <cell r="E1196" t="str">
            <v>m3</v>
          </cell>
        </row>
        <row r="1197">
          <cell r="A1197" t="str">
            <v>F801</v>
          </cell>
          <cell r="B1197" t="str">
            <v>Bomba hidráulica alta pressão MAC</v>
          </cell>
          <cell r="C1197" t="str">
            <v>dia</v>
          </cell>
          <cell r="D1197">
            <v>8</v>
          </cell>
          <cell r="E1197" t="str">
            <v>h</v>
          </cell>
        </row>
        <row r="1198">
          <cell r="A1198" t="str">
            <v>F802</v>
          </cell>
          <cell r="B1198" t="str">
            <v>Bomba eletr p/ injeção de nata MAC</v>
          </cell>
          <cell r="C1198" t="str">
            <v>dia</v>
          </cell>
          <cell r="D1198">
            <v>8</v>
          </cell>
          <cell r="E1198" t="str">
            <v>h</v>
          </cell>
        </row>
        <row r="1199">
          <cell r="A1199" t="str">
            <v>F803</v>
          </cell>
          <cell r="B1199" t="str">
            <v>Macaco p/ protensão MAC 7</v>
          </cell>
          <cell r="C1199" t="str">
            <v>dia</v>
          </cell>
          <cell r="D1199">
            <v>8</v>
          </cell>
          <cell r="E1199" t="str">
            <v>h</v>
          </cell>
        </row>
        <row r="1200">
          <cell r="A1200" t="str">
            <v>F804</v>
          </cell>
          <cell r="B1200" t="str">
            <v>Macaco p/ protensão MAC 12</v>
          </cell>
          <cell r="C1200" t="str">
            <v>dia</v>
          </cell>
          <cell r="D1200">
            <v>8</v>
          </cell>
          <cell r="E1200" t="str">
            <v>h</v>
          </cell>
        </row>
        <row r="1201">
          <cell r="A1201" t="str">
            <v>F805</v>
          </cell>
          <cell r="B1201" t="str">
            <v>Macaco p/ protensão MAC 4</v>
          </cell>
          <cell r="C1201" t="str">
            <v>dia</v>
          </cell>
          <cell r="D1201">
            <v>8</v>
          </cell>
          <cell r="E1201" t="str">
            <v>h</v>
          </cell>
        </row>
        <row r="1202">
          <cell r="A1202" t="str">
            <v>F807</v>
          </cell>
          <cell r="B1202" t="str">
            <v>Bomba hidr. alta pressão STUP</v>
          </cell>
          <cell r="C1202" t="str">
            <v>dia</v>
          </cell>
          <cell r="D1202">
            <v>8</v>
          </cell>
          <cell r="E1202" t="str">
            <v>h</v>
          </cell>
        </row>
        <row r="1203">
          <cell r="A1203" t="str">
            <v>F808</v>
          </cell>
          <cell r="B1203" t="str">
            <v>Bomba eletr. injeção de nata STUP</v>
          </cell>
          <cell r="C1203" t="str">
            <v>dia</v>
          </cell>
          <cell r="D1203">
            <v>8</v>
          </cell>
          <cell r="E1203" t="str">
            <v>h</v>
          </cell>
        </row>
        <row r="1204">
          <cell r="A1204" t="str">
            <v>F809</v>
          </cell>
          <cell r="B1204" t="str">
            <v>Macaco p/ protensão STUP</v>
          </cell>
          <cell r="C1204" t="str">
            <v>dia</v>
          </cell>
          <cell r="D1204">
            <v>8</v>
          </cell>
          <cell r="E1204" t="str">
            <v>h</v>
          </cell>
        </row>
        <row r="1205">
          <cell r="A1205" t="str">
            <v>F810</v>
          </cell>
          <cell r="B1205" t="str">
            <v>Macaco p/ protensão STUP</v>
          </cell>
          <cell r="C1205" t="str">
            <v>dia</v>
          </cell>
          <cell r="D1205">
            <v>8</v>
          </cell>
          <cell r="E1205" t="str">
            <v>h</v>
          </cell>
        </row>
        <row r="1206">
          <cell r="A1206" t="str">
            <v>F811</v>
          </cell>
          <cell r="B1206" t="str">
            <v>Macaco p/ protensão STUP</v>
          </cell>
          <cell r="C1206" t="str">
            <v>dia</v>
          </cell>
          <cell r="D1206">
            <v>8</v>
          </cell>
          <cell r="E1206" t="str">
            <v>h</v>
          </cell>
        </row>
        <row r="1207">
          <cell r="A1207" t="str">
            <v>F812</v>
          </cell>
          <cell r="B1207" t="str">
            <v>Macaco p/ protensão STUP</v>
          </cell>
          <cell r="C1207" t="str">
            <v>dia</v>
          </cell>
          <cell r="D1207">
            <v>8</v>
          </cell>
          <cell r="E1207" t="str">
            <v>h</v>
          </cell>
        </row>
        <row r="1208">
          <cell r="A1208" t="str">
            <v>F813</v>
          </cell>
          <cell r="B1208" t="str">
            <v>Macaco p/ prot. de tirante D=32mm</v>
          </cell>
          <cell r="C1208" t="str">
            <v>dia</v>
          </cell>
          <cell r="D1208">
            <v>8</v>
          </cell>
          <cell r="E1208" t="str">
            <v>h</v>
          </cell>
        </row>
        <row r="1209">
          <cell r="A1209" t="str">
            <v>F814</v>
          </cell>
          <cell r="B1209" t="str">
            <v>Injeção de nata de cimento</v>
          </cell>
          <cell r="C1209" t="str">
            <v>m</v>
          </cell>
          <cell r="D1209">
            <v>1</v>
          </cell>
          <cell r="E1209" t="str">
            <v>m</v>
          </cell>
        </row>
        <row r="1210">
          <cell r="A1210" t="str">
            <v>F943</v>
          </cell>
          <cell r="B1210" t="str">
            <v>Terra Armada - moldes metálicos</v>
          </cell>
          <cell r="C1210" t="str">
            <v>cj</v>
          </cell>
          <cell r="D1210">
            <v>1</v>
          </cell>
          <cell r="E1210" t="str">
            <v>m3</v>
          </cell>
        </row>
        <row r="1211">
          <cell r="A1211" t="str">
            <v>M001</v>
          </cell>
          <cell r="B1211" t="str">
            <v>Gasolina</v>
          </cell>
          <cell r="C1211" t="str">
            <v>l</v>
          </cell>
          <cell r="D1211">
            <v>1</v>
          </cell>
          <cell r="E1211" t="str">
            <v>l</v>
          </cell>
        </row>
        <row r="1212">
          <cell r="A1212" t="str">
            <v>M002</v>
          </cell>
          <cell r="B1212" t="str">
            <v>Diesel</v>
          </cell>
          <cell r="C1212" t="str">
            <v>l</v>
          </cell>
          <cell r="D1212">
            <v>1</v>
          </cell>
          <cell r="E1212" t="str">
            <v>l</v>
          </cell>
        </row>
        <row r="1213">
          <cell r="A1213" t="str">
            <v>M003</v>
          </cell>
          <cell r="B1213" t="str">
            <v>Óleo combustível 1A</v>
          </cell>
          <cell r="C1213" t="str">
            <v>l</v>
          </cell>
          <cell r="D1213">
            <v>1</v>
          </cell>
          <cell r="E1213" t="str">
            <v>l</v>
          </cell>
        </row>
        <row r="1214">
          <cell r="A1214" t="str">
            <v>M004</v>
          </cell>
          <cell r="B1214" t="str">
            <v>Álcool</v>
          </cell>
          <cell r="C1214" t="str">
            <v>l</v>
          </cell>
          <cell r="D1214">
            <v>1</v>
          </cell>
          <cell r="E1214" t="str">
            <v>l</v>
          </cell>
        </row>
        <row r="1215">
          <cell r="A1215" t="str">
            <v>M005</v>
          </cell>
          <cell r="B1215" t="str">
            <v>Energia elétrica</v>
          </cell>
          <cell r="C1215" t="str">
            <v>kwh</v>
          </cell>
          <cell r="D1215">
            <v>1</v>
          </cell>
          <cell r="E1215" t="str">
            <v>kwh</v>
          </cell>
        </row>
        <row r="1216">
          <cell r="A1216" t="str">
            <v>M101</v>
          </cell>
          <cell r="B1216" t="str">
            <v>Cimento asfáltico CAP-20</v>
          </cell>
          <cell r="C1216" t="str">
            <v>t</v>
          </cell>
          <cell r="D1216">
            <v>1</v>
          </cell>
          <cell r="E1216" t="str">
            <v>t</v>
          </cell>
        </row>
        <row r="1217">
          <cell r="A1217" t="str">
            <v>M102</v>
          </cell>
          <cell r="B1217" t="str">
            <v>Cimento asfáltico CAP-40</v>
          </cell>
          <cell r="C1217" t="str">
            <v>t</v>
          </cell>
          <cell r="D1217">
            <v>1</v>
          </cell>
          <cell r="E1217" t="str">
            <v>t</v>
          </cell>
        </row>
        <row r="1218">
          <cell r="A1218" t="str">
            <v>M103</v>
          </cell>
          <cell r="B1218" t="str">
            <v>Asfalto diluído CM-30</v>
          </cell>
          <cell r="C1218" t="str">
            <v>t</v>
          </cell>
          <cell r="D1218">
            <v>1</v>
          </cell>
          <cell r="E1218" t="str">
            <v>t</v>
          </cell>
        </row>
        <row r="1219">
          <cell r="A1219" t="str">
            <v>M104</v>
          </cell>
          <cell r="B1219" t="str">
            <v>Emulsão asfáltica RR-1C</v>
          </cell>
          <cell r="C1219" t="str">
            <v>t</v>
          </cell>
          <cell r="D1219">
            <v>1</v>
          </cell>
          <cell r="E1219" t="str">
            <v>t</v>
          </cell>
        </row>
        <row r="1220">
          <cell r="A1220" t="str">
            <v>M105</v>
          </cell>
          <cell r="B1220" t="str">
            <v>Emulsão asfáltica RR-2C</v>
          </cell>
          <cell r="C1220" t="str">
            <v>t</v>
          </cell>
          <cell r="D1220">
            <v>1</v>
          </cell>
          <cell r="E1220" t="str">
            <v>t</v>
          </cell>
        </row>
        <row r="1221">
          <cell r="A1221" t="str">
            <v>M106</v>
          </cell>
          <cell r="B1221" t="str">
            <v>Cimento asfáltico CAP 7</v>
          </cell>
          <cell r="C1221" t="str">
            <v>t</v>
          </cell>
          <cell r="D1221">
            <v>1</v>
          </cell>
          <cell r="E1221" t="str">
            <v>t</v>
          </cell>
        </row>
        <row r="1222">
          <cell r="A1222" t="str">
            <v>M107</v>
          </cell>
          <cell r="B1222" t="str">
            <v>Emulsão asfáltica RM-1C</v>
          </cell>
          <cell r="C1222" t="str">
            <v>t</v>
          </cell>
          <cell r="D1222">
            <v>1</v>
          </cell>
          <cell r="E1222" t="str">
            <v>t</v>
          </cell>
        </row>
        <row r="1223">
          <cell r="A1223" t="str">
            <v>M108</v>
          </cell>
          <cell r="B1223" t="str">
            <v>Emulsão asfáltica RM-2C</v>
          </cell>
          <cell r="C1223" t="str">
            <v>t</v>
          </cell>
          <cell r="D1223">
            <v>1</v>
          </cell>
          <cell r="E1223" t="str">
            <v>t</v>
          </cell>
        </row>
        <row r="1224">
          <cell r="A1224" t="str">
            <v>M109</v>
          </cell>
          <cell r="B1224" t="str">
            <v>Emulsão asfáltica RL-1C</v>
          </cell>
          <cell r="C1224" t="str">
            <v>t</v>
          </cell>
          <cell r="D1224">
            <v>1</v>
          </cell>
          <cell r="E1224" t="str">
            <v>t</v>
          </cell>
        </row>
        <row r="1225">
          <cell r="A1225" t="str">
            <v>M110</v>
          </cell>
          <cell r="B1225" t="str">
            <v>Emulsão polim. p/ micro-rev. a frio</v>
          </cell>
          <cell r="C1225" t="str">
            <v>t</v>
          </cell>
          <cell r="D1225">
            <v>1</v>
          </cell>
          <cell r="E1225" t="str">
            <v>t</v>
          </cell>
        </row>
        <row r="1226">
          <cell r="A1226" t="str">
            <v>M111</v>
          </cell>
          <cell r="B1226" t="str">
            <v>Aditivo p/ controle de ruptura</v>
          </cell>
          <cell r="C1226" t="str">
            <v>kg</v>
          </cell>
          <cell r="D1226">
            <v>1</v>
          </cell>
          <cell r="E1226" t="str">
            <v>kg</v>
          </cell>
        </row>
        <row r="1227">
          <cell r="A1227" t="str">
            <v>M112</v>
          </cell>
          <cell r="B1227" t="str">
            <v>Aditivo sólido (fibras)</v>
          </cell>
          <cell r="C1227" t="str">
            <v>kg</v>
          </cell>
          <cell r="D1227">
            <v>1</v>
          </cell>
          <cell r="E1227" t="str">
            <v>kg</v>
          </cell>
        </row>
        <row r="1228">
          <cell r="A1228" t="str">
            <v>M114</v>
          </cell>
          <cell r="B1228" t="str">
            <v>Agente rejuv. p/ recicl. a quente</v>
          </cell>
          <cell r="C1228" t="str">
            <v>t</v>
          </cell>
          <cell r="D1228">
            <v>1</v>
          </cell>
          <cell r="E1228" t="str">
            <v>t</v>
          </cell>
        </row>
        <row r="1229">
          <cell r="A1229" t="str">
            <v>M201</v>
          </cell>
          <cell r="B1229" t="str">
            <v>Cimento portland CP-32 (a granel)</v>
          </cell>
          <cell r="C1229" t="str">
            <v>kg</v>
          </cell>
          <cell r="D1229">
            <v>1</v>
          </cell>
          <cell r="E1229" t="str">
            <v>kg</v>
          </cell>
        </row>
        <row r="1230">
          <cell r="A1230" t="str">
            <v>M202</v>
          </cell>
          <cell r="B1230" t="str">
            <v>Cimento portland CP-32</v>
          </cell>
          <cell r="C1230" t="str">
            <v>sc</v>
          </cell>
          <cell r="D1230">
            <v>50</v>
          </cell>
          <cell r="E1230" t="str">
            <v>kg</v>
          </cell>
        </row>
        <row r="1231">
          <cell r="A1231" t="str">
            <v>M307</v>
          </cell>
          <cell r="B1231" t="str">
            <v>Cordoalha CP-190 RB D=12,7mm</v>
          </cell>
          <cell r="C1231" t="str">
            <v>kg</v>
          </cell>
          <cell r="D1231">
            <v>1</v>
          </cell>
          <cell r="E1231" t="str">
            <v>kg</v>
          </cell>
        </row>
        <row r="1232">
          <cell r="A1232" t="str">
            <v>M319</v>
          </cell>
          <cell r="B1232" t="str">
            <v>Arame recozido nº. 18</v>
          </cell>
          <cell r="C1232" t="str">
            <v>kg</v>
          </cell>
          <cell r="D1232">
            <v>1</v>
          </cell>
          <cell r="E1232" t="str">
            <v>kg</v>
          </cell>
        </row>
        <row r="1233">
          <cell r="A1233" t="str">
            <v>M320</v>
          </cell>
          <cell r="B1233" t="str">
            <v>Pregos (18x30)</v>
          </cell>
          <cell r="C1233" t="str">
            <v>kg</v>
          </cell>
          <cell r="D1233">
            <v>1</v>
          </cell>
          <cell r="E1233" t="str">
            <v>kg</v>
          </cell>
        </row>
        <row r="1234">
          <cell r="A1234" t="str">
            <v>M321</v>
          </cell>
          <cell r="B1234" t="str">
            <v>Arame farpado nº. 16 galv. simples</v>
          </cell>
          <cell r="C1234" t="str">
            <v>rl</v>
          </cell>
          <cell r="D1234">
            <v>250</v>
          </cell>
          <cell r="E1234" t="str">
            <v>m</v>
          </cell>
        </row>
        <row r="1235">
          <cell r="A1235" t="str">
            <v>M322</v>
          </cell>
          <cell r="B1235" t="str">
            <v>Grampo para cerca galvanizado 1 x 9</v>
          </cell>
          <cell r="C1235" t="str">
            <v>kg</v>
          </cell>
          <cell r="D1235">
            <v>1</v>
          </cell>
          <cell r="E1235" t="str">
            <v>kg</v>
          </cell>
        </row>
        <row r="1236">
          <cell r="A1236" t="str">
            <v>M323</v>
          </cell>
          <cell r="B1236" t="str">
            <v>Cantoneira de aço 4" x 4" x 3/8"</v>
          </cell>
          <cell r="C1236" t="str">
            <v>kg</v>
          </cell>
          <cell r="D1236">
            <v>1</v>
          </cell>
          <cell r="E1236" t="str">
            <v>kg</v>
          </cell>
        </row>
        <row r="1237">
          <cell r="A1237" t="str">
            <v>M324</v>
          </cell>
          <cell r="B1237" t="str">
            <v>Pórtico metálico (15 a 17m de vão)</v>
          </cell>
          <cell r="C1237" t="str">
            <v>un</v>
          </cell>
          <cell r="D1237">
            <v>1</v>
          </cell>
          <cell r="E1237" t="str">
            <v>un</v>
          </cell>
        </row>
        <row r="1238">
          <cell r="A1238" t="str">
            <v>M325</v>
          </cell>
          <cell r="B1238" t="str">
            <v>Trilho metálico TR-37 (usado)</v>
          </cell>
          <cell r="C1238" t="str">
            <v>kg</v>
          </cell>
          <cell r="D1238">
            <v>1</v>
          </cell>
          <cell r="E1238" t="str">
            <v>kg</v>
          </cell>
        </row>
        <row r="1239">
          <cell r="A1239" t="str">
            <v>M326</v>
          </cell>
          <cell r="B1239" t="str">
            <v>Série de brocas S-12 D=22 mm</v>
          </cell>
          <cell r="C1239" t="str">
            <v>un</v>
          </cell>
          <cell r="D1239">
            <v>1</v>
          </cell>
          <cell r="E1239" t="str">
            <v>un</v>
          </cell>
        </row>
        <row r="1240">
          <cell r="A1240" t="str">
            <v>M328</v>
          </cell>
          <cell r="B1240" t="str">
            <v>Luva de emenda D=32mm</v>
          </cell>
          <cell r="C1240" t="str">
            <v>un</v>
          </cell>
          <cell r="D1240">
            <v>1</v>
          </cell>
          <cell r="E1240" t="str">
            <v>un</v>
          </cell>
        </row>
        <row r="1241">
          <cell r="A1241" t="str">
            <v>M330</v>
          </cell>
          <cell r="B1241" t="str">
            <v>Calha met. semicircular D=40 cm</v>
          </cell>
          <cell r="C1241" t="str">
            <v>m</v>
          </cell>
          <cell r="D1241">
            <v>1</v>
          </cell>
          <cell r="E1241" t="str">
            <v>m</v>
          </cell>
        </row>
        <row r="1242">
          <cell r="A1242" t="str">
            <v>M331</v>
          </cell>
          <cell r="B1242" t="str">
            <v>Paraf. fixação calha met. (1/2"x1")</v>
          </cell>
          <cell r="C1242" t="str">
            <v>un</v>
          </cell>
          <cell r="D1242">
            <v>1</v>
          </cell>
          <cell r="E1242" t="str">
            <v>un</v>
          </cell>
        </row>
        <row r="1243">
          <cell r="A1243" t="str">
            <v>M332</v>
          </cell>
          <cell r="B1243" t="str">
            <v>Paraf. forma de madeira (1/2"x3")</v>
          </cell>
          <cell r="C1243" t="str">
            <v>kg</v>
          </cell>
          <cell r="D1243">
            <v>1</v>
          </cell>
          <cell r="E1243" t="str">
            <v>kg</v>
          </cell>
        </row>
        <row r="1244">
          <cell r="A1244" t="str">
            <v>M334</v>
          </cell>
          <cell r="B1244" t="str">
            <v>Paraf. zinc. c/ fenda 1 1/2"x3/16"</v>
          </cell>
          <cell r="C1244" t="str">
            <v>un</v>
          </cell>
          <cell r="D1244">
            <v>1</v>
          </cell>
          <cell r="E1244" t="str">
            <v>un</v>
          </cell>
        </row>
        <row r="1245">
          <cell r="A1245" t="str">
            <v>M335</v>
          </cell>
          <cell r="B1245" t="str">
            <v>Paraf. zincado francês 4" x 5/16"</v>
          </cell>
          <cell r="C1245" t="str">
            <v>un</v>
          </cell>
          <cell r="D1245">
            <v>1</v>
          </cell>
          <cell r="E1245" t="str">
            <v>un</v>
          </cell>
        </row>
        <row r="1246">
          <cell r="A1246" t="str">
            <v>M338</v>
          </cell>
          <cell r="B1246" t="str">
            <v>Cano de ferro D=3/4"</v>
          </cell>
          <cell r="C1246" t="str">
            <v>pç</v>
          </cell>
          <cell r="D1246">
            <v>6</v>
          </cell>
          <cell r="E1246" t="str">
            <v>m</v>
          </cell>
        </row>
        <row r="1247">
          <cell r="A1247" t="str">
            <v>M339</v>
          </cell>
          <cell r="B1247" t="str">
            <v>Cantoneira ferro (3,0"x3,0"x3/8")</v>
          </cell>
          <cell r="C1247" t="str">
            <v>kg</v>
          </cell>
          <cell r="D1247">
            <v>1</v>
          </cell>
          <cell r="E1247" t="str">
            <v>kg</v>
          </cell>
        </row>
        <row r="1248">
          <cell r="A1248" t="str">
            <v>M340</v>
          </cell>
          <cell r="B1248" t="str">
            <v>Tampão de ferro fundido</v>
          </cell>
          <cell r="C1248" t="str">
            <v>un</v>
          </cell>
          <cell r="D1248">
            <v>1</v>
          </cell>
          <cell r="E1248" t="str">
            <v>un</v>
          </cell>
        </row>
        <row r="1249">
          <cell r="A1249" t="str">
            <v>M341</v>
          </cell>
          <cell r="B1249" t="str">
            <v>Defensa met. maleável simples</v>
          </cell>
          <cell r="C1249" t="str">
            <v>mod</v>
          </cell>
          <cell r="D1249">
            <v>1</v>
          </cell>
          <cell r="E1249" t="str">
            <v>mod</v>
          </cell>
        </row>
        <row r="1250">
          <cell r="A1250" t="str">
            <v>M342</v>
          </cell>
          <cell r="B1250" t="str">
            <v>Defensa met. maleável dupla</v>
          </cell>
          <cell r="C1250" t="str">
            <v>mod</v>
          </cell>
          <cell r="D1250">
            <v>1</v>
          </cell>
          <cell r="E1250" t="str">
            <v>mod</v>
          </cell>
        </row>
        <row r="1251">
          <cell r="A1251" t="str">
            <v>M343</v>
          </cell>
          <cell r="B1251" t="str">
            <v>Defensa met. semi-maleável simples</v>
          </cell>
          <cell r="C1251" t="str">
            <v>mod</v>
          </cell>
          <cell r="D1251">
            <v>1</v>
          </cell>
          <cell r="E1251" t="str">
            <v>mod</v>
          </cell>
        </row>
        <row r="1252">
          <cell r="A1252" t="str">
            <v>M344</v>
          </cell>
          <cell r="B1252" t="str">
            <v>Defensa met. semi-maleável dupla</v>
          </cell>
          <cell r="C1252" t="str">
            <v>mod</v>
          </cell>
          <cell r="D1252">
            <v>1</v>
          </cell>
          <cell r="E1252" t="str">
            <v>mod</v>
          </cell>
        </row>
        <row r="1253">
          <cell r="A1253" t="str">
            <v>M345</v>
          </cell>
          <cell r="B1253" t="str">
            <v>Chapa de aço n. 28 (fina)</v>
          </cell>
          <cell r="C1253" t="str">
            <v>kg</v>
          </cell>
          <cell r="D1253">
            <v>1</v>
          </cell>
          <cell r="E1253" t="str">
            <v>kg</v>
          </cell>
        </row>
        <row r="1254">
          <cell r="A1254" t="str">
            <v>M346</v>
          </cell>
          <cell r="B1254" t="str">
            <v>Chapa de aço n. 16 (tratada)</v>
          </cell>
          <cell r="C1254" t="str">
            <v>m2</v>
          </cell>
          <cell r="D1254">
            <v>1</v>
          </cell>
          <cell r="E1254" t="str">
            <v>m2</v>
          </cell>
        </row>
        <row r="1255">
          <cell r="A1255" t="str">
            <v>M347</v>
          </cell>
          <cell r="B1255" t="str">
            <v>Dente p/ fresadora 1000 C</v>
          </cell>
          <cell r="C1255" t="str">
            <v>un</v>
          </cell>
          <cell r="D1255">
            <v>1</v>
          </cell>
          <cell r="E1255" t="str">
            <v>un</v>
          </cell>
        </row>
        <row r="1256">
          <cell r="A1256" t="str">
            <v>M348</v>
          </cell>
          <cell r="B1256" t="str">
            <v>Porta dente p/ fresadora 1000 C</v>
          </cell>
          <cell r="C1256" t="str">
            <v>un</v>
          </cell>
          <cell r="D1256">
            <v>1</v>
          </cell>
          <cell r="E1256" t="str">
            <v>un</v>
          </cell>
        </row>
        <row r="1257">
          <cell r="A1257" t="str">
            <v>M349</v>
          </cell>
          <cell r="B1257" t="str">
            <v>Dente p/ fresadora 2000 DC</v>
          </cell>
          <cell r="C1257" t="str">
            <v>un</v>
          </cell>
          <cell r="D1257">
            <v>1</v>
          </cell>
          <cell r="E1257" t="str">
            <v>un</v>
          </cell>
        </row>
        <row r="1258">
          <cell r="A1258" t="str">
            <v>M350</v>
          </cell>
          <cell r="B1258" t="str">
            <v>Porta dente p/ fresadora 2000 DC</v>
          </cell>
          <cell r="C1258" t="str">
            <v>un</v>
          </cell>
          <cell r="D1258">
            <v>1</v>
          </cell>
          <cell r="E1258" t="str">
            <v>un</v>
          </cell>
        </row>
        <row r="1259">
          <cell r="A1259" t="str">
            <v>M351</v>
          </cell>
          <cell r="B1259" t="str">
            <v>Estrut. (tunnel liner) D=1,6m galv.</v>
          </cell>
          <cell r="C1259" t="str">
            <v>m</v>
          </cell>
          <cell r="D1259">
            <v>1</v>
          </cell>
          <cell r="E1259" t="str">
            <v>m</v>
          </cell>
        </row>
        <row r="1260">
          <cell r="A1260" t="str">
            <v>M352</v>
          </cell>
          <cell r="B1260" t="str">
            <v>Estrut. (tunnel liner) D=2,0m galv.</v>
          </cell>
          <cell r="C1260" t="str">
            <v>m</v>
          </cell>
          <cell r="D1260">
            <v>1</v>
          </cell>
          <cell r="E1260" t="str">
            <v>m</v>
          </cell>
        </row>
        <row r="1261">
          <cell r="A1261" t="str">
            <v>M353</v>
          </cell>
          <cell r="B1261" t="str">
            <v>Estrut. (tunnel liner) D=1,6m epoxy</v>
          </cell>
          <cell r="C1261" t="str">
            <v>m</v>
          </cell>
          <cell r="D1261">
            <v>1</v>
          </cell>
          <cell r="E1261" t="str">
            <v>m</v>
          </cell>
        </row>
        <row r="1262">
          <cell r="A1262" t="str">
            <v>M354</v>
          </cell>
          <cell r="B1262" t="str">
            <v>Estrut, (tunnel liner) D=2,0m epoxy</v>
          </cell>
          <cell r="C1262" t="str">
            <v>m</v>
          </cell>
          <cell r="D1262">
            <v>1</v>
          </cell>
          <cell r="E1262" t="str">
            <v>m</v>
          </cell>
        </row>
        <row r="1263">
          <cell r="A1263" t="str">
            <v>M355</v>
          </cell>
          <cell r="B1263" t="str">
            <v>Chapa mult. D=1,60 m rev. galv.</v>
          </cell>
          <cell r="C1263" t="str">
            <v>m</v>
          </cell>
          <cell r="D1263">
            <v>1</v>
          </cell>
          <cell r="E1263" t="str">
            <v>m</v>
          </cell>
        </row>
        <row r="1264">
          <cell r="A1264" t="str">
            <v>M356</v>
          </cell>
          <cell r="B1264" t="str">
            <v>Chapa mult. D=2,00 m rev. galv.</v>
          </cell>
          <cell r="C1264" t="str">
            <v>m</v>
          </cell>
          <cell r="D1264">
            <v>1</v>
          </cell>
          <cell r="E1264" t="str">
            <v>m</v>
          </cell>
        </row>
        <row r="1265">
          <cell r="A1265" t="str">
            <v>M357</v>
          </cell>
          <cell r="B1265" t="str">
            <v>Chapa mult. D=1,60 m rev. epoxy</v>
          </cell>
          <cell r="C1265" t="str">
            <v>m</v>
          </cell>
          <cell r="D1265">
            <v>1</v>
          </cell>
          <cell r="E1265" t="str">
            <v>m</v>
          </cell>
        </row>
        <row r="1266">
          <cell r="A1266" t="str">
            <v>M358</v>
          </cell>
          <cell r="B1266" t="str">
            <v>Chapa mult. D=2,00 m rev. epoxy</v>
          </cell>
          <cell r="C1266" t="str">
            <v>m</v>
          </cell>
          <cell r="D1266">
            <v>1</v>
          </cell>
          <cell r="E1266" t="str">
            <v>m</v>
          </cell>
        </row>
        <row r="1267">
          <cell r="A1267" t="str">
            <v>M359</v>
          </cell>
          <cell r="B1267" t="str">
            <v>Vigas "I" 254 x 117,5mm - 1ª alma</v>
          </cell>
          <cell r="C1267" t="str">
            <v>kg</v>
          </cell>
          <cell r="D1267">
            <v>1</v>
          </cell>
          <cell r="E1267" t="str">
            <v>kg</v>
          </cell>
        </row>
        <row r="1268">
          <cell r="A1268" t="str">
            <v>M361</v>
          </cell>
          <cell r="B1268" t="str">
            <v>Estrut.(tunnel liner) D=1,2m galv.</v>
          </cell>
          <cell r="C1268" t="str">
            <v>m</v>
          </cell>
          <cell r="D1268">
            <v>1</v>
          </cell>
          <cell r="E1268" t="str">
            <v>m</v>
          </cell>
        </row>
        <row r="1269">
          <cell r="A1269" t="str">
            <v>M362</v>
          </cell>
          <cell r="B1269" t="str">
            <v>Estrut. (tunnel liner) D=1,2m epoxy</v>
          </cell>
          <cell r="C1269" t="str">
            <v>m</v>
          </cell>
          <cell r="D1269">
            <v>1</v>
          </cell>
          <cell r="E1269" t="str">
            <v>m</v>
          </cell>
        </row>
        <row r="1270">
          <cell r="A1270" t="str">
            <v>M370</v>
          </cell>
          <cell r="B1270" t="str">
            <v>Bainha metálica diam. int.=45mm MAC</v>
          </cell>
          <cell r="C1270" t="str">
            <v>m</v>
          </cell>
          <cell r="D1270">
            <v>1</v>
          </cell>
          <cell r="E1270" t="str">
            <v>m</v>
          </cell>
        </row>
        <row r="1271">
          <cell r="A1271" t="str">
            <v>M371</v>
          </cell>
          <cell r="B1271" t="str">
            <v>Bainha metálica diam. int.=60mm MAC</v>
          </cell>
          <cell r="C1271" t="str">
            <v>m</v>
          </cell>
          <cell r="D1271">
            <v>1</v>
          </cell>
          <cell r="E1271" t="str">
            <v>m</v>
          </cell>
        </row>
        <row r="1272">
          <cell r="A1272" t="str">
            <v>M372</v>
          </cell>
          <cell r="B1272" t="str">
            <v>Bainha metálica diam. int.=55mm MAC</v>
          </cell>
          <cell r="C1272" t="str">
            <v>m</v>
          </cell>
          <cell r="D1272">
            <v>1</v>
          </cell>
          <cell r="E1272" t="str">
            <v>m</v>
          </cell>
        </row>
        <row r="1273">
          <cell r="A1273" t="str">
            <v>M373</v>
          </cell>
          <cell r="B1273" t="str">
            <v>Bainha metálica diam. int.=70mm MAC</v>
          </cell>
          <cell r="C1273" t="str">
            <v>m</v>
          </cell>
          <cell r="D1273">
            <v>1</v>
          </cell>
          <cell r="E1273" t="str">
            <v>m</v>
          </cell>
        </row>
        <row r="1274">
          <cell r="A1274" t="str">
            <v>M374</v>
          </cell>
          <cell r="B1274" t="str">
            <v>Ancoragem p/ cabo 4V D=1/2" MAC</v>
          </cell>
          <cell r="C1274" t="str">
            <v>cj</v>
          </cell>
          <cell r="D1274">
            <v>1</v>
          </cell>
          <cell r="E1274" t="str">
            <v>cj</v>
          </cell>
        </row>
        <row r="1275">
          <cell r="A1275" t="str">
            <v>M375</v>
          </cell>
          <cell r="B1275" t="str">
            <v>Ancoragem p/ cabo 6V D=1/2" MAC</v>
          </cell>
          <cell r="C1275" t="str">
            <v>cj</v>
          </cell>
          <cell r="D1275">
            <v>1</v>
          </cell>
          <cell r="E1275" t="str">
            <v>cj</v>
          </cell>
        </row>
        <row r="1276">
          <cell r="A1276" t="str">
            <v>M376</v>
          </cell>
          <cell r="B1276" t="str">
            <v>Ancoragem p/ cabo 7V D=1/2" MAC</v>
          </cell>
          <cell r="C1276" t="str">
            <v>cj</v>
          </cell>
          <cell r="D1276">
            <v>1</v>
          </cell>
          <cell r="E1276" t="str">
            <v>cj</v>
          </cell>
        </row>
        <row r="1277">
          <cell r="A1277" t="str">
            <v>M377</v>
          </cell>
          <cell r="B1277" t="str">
            <v>Ancoragem p/ cabo 12V D=1/2" MAC</v>
          </cell>
          <cell r="C1277" t="str">
            <v>cj</v>
          </cell>
          <cell r="D1277">
            <v>1</v>
          </cell>
          <cell r="E1277" t="str">
            <v>cj</v>
          </cell>
        </row>
        <row r="1278">
          <cell r="A1278" t="str">
            <v>M378</v>
          </cell>
          <cell r="B1278" t="str">
            <v>Apoio do porta dente frezad. 2000DC</v>
          </cell>
          <cell r="C1278" t="str">
            <v>un</v>
          </cell>
          <cell r="D1278">
            <v>1</v>
          </cell>
          <cell r="E1278" t="str">
            <v>un</v>
          </cell>
        </row>
        <row r="1279">
          <cell r="A1279" t="str">
            <v>M380</v>
          </cell>
          <cell r="B1279" t="str">
            <v>Bainha metálica D=45mm STUP</v>
          </cell>
          <cell r="C1279" t="str">
            <v>m</v>
          </cell>
          <cell r="D1279">
            <v>1</v>
          </cell>
          <cell r="E1279" t="str">
            <v>m</v>
          </cell>
        </row>
        <row r="1280">
          <cell r="A1280" t="str">
            <v>M381</v>
          </cell>
          <cell r="B1280" t="str">
            <v>Bainha metálica D=60mm STUP</v>
          </cell>
          <cell r="C1280" t="str">
            <v>m</v>
          </cell>
          <cell r="D1280">
            <v>1</v>
          </cell>
          <cell r="E1280" t="str">
            <v>m</v>
          </cell>
        </row>
        <row r="1281">
          <cell r="A1281" t="str">
            <v>M382</v>
          </cell>
          <cell r="B1281" t="str">
            <v>Bainha metálica D=55mm STUP</v>
          </cell>
          <cell r="C1281" t="str">
            <v>m</v>
          </cell>
          <cell r="D1281">
            <v>1</v>
          </cell>
          <cell r="E1281" t="str">
            <v>m</v>
          </cell>
        </row>
        <row r="1282">
          <cell r="A1282" t="str">
            <v>M383</v>
          </cell>
          <cell r="B1282" t="str">
            <v>Bainha metálica D=70mm STUP</v>
          </cell>
          <cell r="C1282" t="str">
            <v>m</v>
          </cell>
          <cell r="D1282">
            <v>1</v>
          </cell>
          <cell r="E1282" t="str">
            <v>m</v>
          </cell>
        </row>
        <row r="1283">
          <cell r="A1283" t="str">
            <v>M384</v>
          </cell>
          <cell r="B1283" t="str">
            <v>Ancoragem p/ cabo 4V D=1/2" STUP</v>
          </cell>
          <cell r="C1283" t="str">
            <v>cj</v>
          </cell>
          <cell r="D1283">
            <v>1</v>
          </cell>
          <cell r="E1283" t="str">
            <v>cj</v>
          </cell>
        </row>
        <row r="1284">
          <cell r="A1284" t="str">
            <v>M385</v>
          </cell>
          <cell r="B1284" t="str">
            <v>Ancoragem p/ cabo 6V D=1/2" STUP</v>
          </cell>
          <cell r="C1284" t="str">
            <v>cj</v>
          </cell>
          <cell r="D1284">
            <v>1</v>
          </cell>
          <cell r="E1284" t="str">
            <v>cj</v>
          </cell>
        </row>
        <row r="1285">
          <cell r="A1285" t="str">
            <v>M386</v>
          </cell>
          <cell r="B1285" t="str">
            <v>Ancoragem p/ cabo 7V D=1/2" STUP</v>
          </cell>
          <cell r="C1285" t="str">
            <v>cj</v>
          </cell>
          <cell r="D1285">
            <v>1</v>
          </cell>
          <cell r="E1285" t="str">
            <v>cj</v>
          </cell>
        </row>
        <row r="1286">
          <cell r="A1286" t="str">
            <v>M387</v>
          </cell>
          <cell r="B1286" t="str">
            <v>Ancoragem p/ cabo 12V D=1/2" STUP</v>
          </cell>
          <cell r="C1286" t="str">
            <v>cj</v>
          </cell>
          <cell r="D1286">
            <v>1</v>
          </cell>
          <cell r="E1286" t="str">
            <v>cj</v>
          </cell>
        </row>
        <row r="1287">
          <cell r="A1287" t="str">
            <v>M390</v>
          </cell>
          <cell r="B1287" t="str">
            <v>Porca de ancoragem D=32mm</v>
          </cell>
          <cell r="C1287" t="str">
            <v>un</v>
          </cell>
          <cell r="D1287">
            <v>1</v>
          </cell>
          <cell r="E1287" t="str">
            <v>un</v>
          </cell>
        </row>
        <row r="1288">
          <cell r="A1288" t="str">
            <v>M391</v>
          </cell>
          <cell r="B1288" t="str">
            <v>Contra porca h=35mm D=32mm</v>
          </cell>
          <cell r="C1288" t="str">
            <v>un</v>
          </cell>
          <cell r="D1288">
            <v>1</v>
          </cell>
          <cell r="E1288" t="str">
            <v>un</v>
          </cell>
        </row>
        <row r="1289">
          <cell r="A1289" t="str">
            <v>M392</v>
          </cell>
          <cell r="B1289" t="str">
            <v>Aço ST 85/105 D=32mm</v>
          </cell>
          <cell r="C1289" t="str">
            <v>m</v>
          </cell>
          <cell r="D1289">
            <v>1</v>
          </cell>
          <cell r="E1289" t="str">
            <v>m</v>
          </cell>
        </row>
        <row r="1290">
          <cell r="A1290" t="str">
            <v>M393</v>
          </cell>
          <cell r="B1290" t="str">
            <v>Placa de ancoragem - 200x200x38mm</v>
          </cell>
          <cell r="C1290" t="str">
            <v>un</v>
          </cell>
          <cell r="D1290">
            <v>1</v>
          </cell>
          <cell r="E1290" t="str">
            <v>un</v>
          </cell>
        </row>
        <row r="1291">
          <cell r="A1291" t="str">
            <v>M394</v>
          </cell>
          <cell r="B1291" t="str">
            <v>Bainha metálica D=38mm</v>
          </cell>
          <cell r="C1291" t="str">
            <v>m</v>
          </cell>
          <cell r="D1291">
            <v>1</v>
          </cell>
          <cell r="E1291" t="str">
            <v>m</v>
          </cell>
        </row>
        <row r="1292">
          <cell r="A1292" t="str">
            <v>M395</v>
          </cell>
          <cell r="B1292" t="str">
            <v>Bits p/ estabil. e recicl. RR/SS250</v>
          </cell>
          <cell r="C1292" t="str">
            <v>un</v>
          </cell>
          <cell r="D1292">
            <v>1</v>
          </cell>
          <cell r="E1292" t="str">
            <v>un</v>
          </cell>
        </row>
        <row r="1293">
          <cell r="A1293" t="str">
            <v>M396</v>
          </cell>
          <cell r="B1293" t="str">
            <v>Porta dente p/ est. e rec. RR/SS250</v>
          </cell>
          <cell r="C1293" t="str">
            <v>un</v>
          </cell>
          <cell r="D1293">
            <v>1</v>
          </cell>
          <cell r="E1293" t="str">
            <v>un</v>
          </cell>
        </row>
        <row r="1294">
          <cell r="A1294" t="str">
            <v>M397</v>
          </cell>
          <cell r="B1294" t="str">
            <v>Dente de corte para equip. recicl.</v>
          </cell>
          <cell r="C1294" t="str">
            <v>un</v>
          </cell>
          <cell r="D1294">
            <v>1</v>
          </cell>
          <cell r="E1294" t="str">
            <v>un</v>
          </cell>
        </row>
        <row r="1295">
          <cell r="A1295" t="str">
            <v>M398</v>
          </cell>
          <cell r="B1295" t="str">
            <v>Chapa de 8,00 mm</v>
          </cell>
          <cell r="C1295" t="str">
            <v>kg</v>
          </cell>
          <cell r="D1295">
            <v>1</v>
          </cell>
          <cell r="E1295" t="str">
            <v>kg</v>
          </cell>
        </row>
        <row r="1296">
          <cell r="A1296" t="str">
            <v>M401</v>
          </cell>
          <cell r="B1296" t="str">
            <v>Pontaletes D=15 cm (tronco p/ esc.)</v>
          </cell>
          <cell r="C1296" t="str">
            <v>m</v>
          </cell>
          <cell r="D1296">
            <v>1</v>
          </cell>
          <cell r="E1296" t="str">
            <v>m</v>
          </cell>
        </row>
        <row r="1297">
          <cell r="A1297" t="str">
            <v>M402</v>
          </cell>
          <cell r="B1297" t="str">
            <v>Pontaletes D=20 cm (tronco p/ esc.)</v>
          </cell>
          <cell r="C1297" t="str">
            <v>m</v>
          </cell>
          <cell r="D1297">
            <v>1</v>
          </cell>
          <cell r="E1297" t="str">
            <v>m</v>
          </cell>
        </row>
        <row r="1298">
          <cell r="A1298" t="str">
            <v>M403</v>
          </cell>
          <cell r="B1298" t="str">
            <v>Mourão madeira H=2,15 m D=9 cm</v>
          </cell>
          <cell r="C1298" t="str">
            <v>un</v>
          </cell>
          <cell r="D1298">
            <v>1</v>
          </cell>
          <cell r="E1298" t="str">
            <v>un</v>
          </cell>
        </row>
        <row r="1299">
          <cell r="A1299" t="str">
            <v>M404</v>
          </cell>
          <cell r="B1299" t="str">
            <v>Mourão madeira H=2,50 m D=12 cm</v>
          </cell>
          <cell r="C1299" t="str">
            <v>un</v>
          </cell>
          <cell r="D1299">
            <v>1</v>
          </cell>
          <cell r="E1299" t="str">
            <v>un</v>
          </cell>
        </row>
        <row r="1300">
          <cell r="A1300" t="str">
            <v>M405</v>
          </cell>
          <cell r="B1300" t="str">
            <v>Ripas de 2,5 cm x 5,0 cm</v>
          </cell>
          <cell r="C1300" t="str">
            <v>m</v>
          </cell>
          <cell r="D1300">
            <v>1</v>
          </cell>
          <cell r="E1300" t="str">
            <v>m</v>
          </cell>
        </row>
        <row r="1301">
          <cell r="A1301" t="str">
            <v>M406</v>
          </cell>
          <cell r="B1301" t="str">
            <v>Caibros de 7,5 cm x 7,5 cm</v>
          </cell>
          <cell r="C1301" t="str">
            <v>m</v>
          </cell>
          <cell r="D1301">
            <v>1</v>
          </cell>
          <cell r="E1301" t="str">
            <v>m</v>
          </cell>
        </row>
        <row r="1302">
          <cell r="A1302" t="str">
            <v>M407</v>
          </cell>
          <cell r="B1302" t="str">
            <v>Tábua pinho de 1ª 2,5 cm x 15,0 cm</v>
          </cell>
          <cell r="C1302" t="str">
            <v>m</v>
          </cell>
          <cell r="D1302">
            <v>1</v>
          </cell>
          <cell r="E1302" t="str">
            <v>m</v>
          </cell>
        </row>
        <row r="1303">
          <cell r="A1303" t="str">
            <v>M408</v>
          </cell>
          <cell r="B1303" t="str">
            <v>Tábua de 5ª 2,5 cm x 30,0 cm</v>
          </cell>
          <cell r="C1303" t="str">
            <v>m</v>
          </cell>
          <cell r="D1303">
            <v>1</v>
          </cell>
          <cell r="E1303" t="str">
            <v>m</v>
          </cell>
        </row>
        <row r="1304">
          <cell r="A1304" t="str">
            <v>M409</v>
          </cell>
          <cell r="B1304" t="str">
            <v>Pranchão de 1ª de 5,0 cm x 30,0 cm</v>
          </cell>
          <cell r="C1304" t="str">
            <v>m</v>
          </cell>
          <cell r="D1304">
            <v>1</v>
          </cell>
          <cell r="E1304" t="str">
            <v>m</v>
          </cell>
        </row>
        <row r="1305">
          <cell r="A1305" t="str">
            <v>M410</v>
          </cell>
          <cell r="B1305" t="str">
            <v>Compensado resinado de 17 mm</v>
          </cell>
          <cell r="C1305" t="str">
            <v>un</v>
          </cell>
          <cell r="D1305">
            <v>2.42</v>
          </cell>
          <cell r="E1305" t="str">
            <v>m2</v>
          </cell>
        </row>
        <row r="1306">
          <cell r="A1306" t="str">
            <v>M411</v>
          </cell>
          <cell r="B1306" t="str">
            <v>Compensado plastificado de 17 mm</v>
          </cell>
          <cell r="C1306" t="str">
            <v>un</v>
          </cell>
          <cell r="D1306">
            <v>2.97</v>
          </cell>
          <cell r="E1306" t="str">
            <v>m2</v>
          </cell>
        </row>
        <row r="1307">
          <cell r="A1307" t="str">
            <v>M412</v>
          </cell>
          <cell r="B1307" t="str">
            <v>Gastalho 10 x 2,0 cm</v>
          </cell>
          <cell r="C1307" t="str">
            <v>m</v>
          </cell>
          <cell r="D1307">
            <v>1</v>
          </cell>
          <cell r="E1307" t="str">
            <v>m</v>
          </cell>
        </row>
        <row r="1308">
          <cell r="A1308" t="str">
            <v>M413</v>
          </cell>
          <cell r="B1308" t="str">
            <v>Gastalho 10 x 2,5 cm</v>
          </cell>
          <cell r="C1308" t="str">
            <v>m</v>
          </cell>
          <cell r="D1308">
            <v>1</v>
          </cell>
          <cell r="E1308" t="str">
            <v>m</v>
          </cell>
        </row>
        <row r="1309">
          <cell r="A1309" t="str">
            <v>M414</v>
          </cell>
          <cell r="B1309" t="str">
            <v>Pranchão 7,5 x 30,0 cm</v>
          </cell>
          <cell r="C1309" t="str">
            <v>un</v>
          </cell>
          <cell r="D1309">
            <v>1</v>
          </cell>
          <cell r="E1309" t="str">
            <v>m</v>
          </cell>
        </row>
        <row r="1310">
          <cell r="A1310" t="str">
            <v>M415</v>
          </cell>
          <cell r="B1310" t="str">
            <v>Tábua 2,5 x 22,5 cm</v>
          </cell>
          <cell r="C1310" t="str">
            <v>un</v>
          </cell>
          <cell r="D1310">
            <v>1</v>
          </cell>
          <cell r="E1310" t="str">
            <v>m</v>
          </cell>
        </row>
        <row r="1311">
          <cell r="A1311" t="str">
            <v>M501</v>
          </cell>
          <cell r="B1311" t="str">
            <v>Dinamite a 60% (gelatina especial)</v>
          </cell>
          <cell r="C1311" t="str">
            <v>kg</v>
          </cell>
          <cell r="D1311">
            <v>1</v>
          </cell>
          <cell r="E1311" t="str">
            <v>kg</v>
          </cell>
        </row>
        <row r="1312">
          <cell r="A1312" t="str">
            <v>M503</v>
          </cell>
          <cell r="B1312" t="str">
            <v>Espoleta comum n. 8</v>
          </cell>
          <cell r="C1312" t="str">
            <v>un</v>
          </cell>
          <cell r="D1312">
            <v>1</v>
          </cell>
          <cell r="E1312" t="str">
            <v>un</v>
          </cell>
        </row>
        <row r="1313">
          <cell r="A1313" t="str">
            <v>M505</v>
          </cell>
          <cell r="B1313" t="str">
            <v>Cordel detonante NP 10</v>
          </cell>
          <cell r="C1313" t="str">
            <v>m</v>
          </cell>
          <cell r="D1313">
            <v>1</v>
          </cell>
          <cell r="E1313" t="str">
            <v>m</v>
          </cell>
        </row>
        <row r="1314">
          <cell r="A1314" t="str">
            <v>M507</v>
          </cell>
          <cell r="B1314" t="str">
            <v>Retardador de cordel</v>
          </cell>
          <cell r="C1314" t="str">
            <v>un</v>
          </cell>
          <cell r="D1314">
            <v>1</v>
          </cell>
          <cell r="E1314" t="str">
            <v>un</v>
          </cell>
        </row>
        <row r="1315">
          <cell r="A1315" t="str">
            <v>M508</v>
          </cell>
          <cell r="B1315" t="str">
            <v>Estopim</v>
          </cell>
          <cell r="C1315" t="str">
            <v>m</v>
          </cell>
          <cell r="D1315">
            <v>1</v>
          </cell>
          <cell r="E1315" t="str">
            <v>m</v>
          </cell>
        </row>
        <row r="1316">
          <cell r="A1316" t="str">
            <v>M600</v>
          </cell>
          <cell r="B1316" t="str">
            <v>Tinta refletiva alquídica p/ 1 ano</v>
          </cell>
          <cell r="C1316" t="str">
            <v>ba</v>
          </cell>
          <cell r="D1316">
            <v>18</v>
          </cell>
          <cell r="E1316" t="str">
            <v>l</v>
          </cell>
        </row>
        <row r="1317">
          <cell r="A1317" t="str">
            <v>M601</v>
          </cell>
          <cell r="B1317" t="str">
            <v>Tinta refletiva acrílica p/ 2 anos</v>
          </cell>
          <cell r="C1317" t="str">
            <v>ba</v>
          </cell>
          <cell r="D1317">
            <v>18</v>
          </cell>
          <cell r="E1317" t="str">
            <v>l</v>
          </cell>
        </row>
        <row r="1318">
          <cell r="A1318" t="str">
            <v>M602</v>
          </cell>
          <cell r="B1318" t="str">
            <v>Adubo NPK (4.14.8)</v>
          </cell>
          <cell r="C1318" t="str">
            <v>kg</v>
          </cell>
          <cell r="D1318">
            <v>1</v>
          </cell>
          <cell r="E1318" t="str">
            <v>kg</v>
          </cell>
        </row>
        <row r="1319">
          <cell r="A1319" t="str">
            <v>M603</v>
          </cell>
          <cell r="B1319" t="str">
            <v>Inseticida</v>
          </cell>
          <cell r="C1319" t="str">
            <v>l</v>
          </cell>
          <cell r="D1319">
            <v>1</v>
          </cell>
          <cell r="E1319" t="str">
            <v>l</v>
          </cell>
        </row>
        <row r="1320">
          <cell r="A1320" t="str">
            <v>M604</v>
          </cell>
          <cell r="B1320" t="str">
            <v>Aditivo plastiment BV-40</v>
          </cell>
          <cell r="C1320" t="str">
            <v>tam</v>
          </cell>
          <cell r="D1320">
            <v>200</v>
          </cell>
          <cell r="E1320" t="str">
            <v>kg</v>
          </cell>
        </row>
        <row r="1321">
          <cell r="A1321" t="str">
            <v>M605</v>
          </cell>
          <cell r="B1321" t="str">
            <v>Cola para tubo PVC</v>
          </cell>
          <cell r="C1321" t="str">
            <v>tb</v>
          </cell>
          <cell r="D1321">
            <v>75</v>
          </cell>
          <cell r="E1321" t="str">
            <v>gr</v>
          </cell>
        </row>
        <row r="1322">
          <cell r="A1322" t="str">
            <v>M606</v>
          </cell>
          <cell r="B1322" t="str">
            <v>Tinta anti-corrosiva</v>
          </cell>
          <cell r="C1322" t="str">
            <v>ba</v>
          </cell>
          <cell r="D1322">
            <v>18</v>
          </cell>
          <cell r="E1322" t="str">
            <v>l</v>
          </cell>
        </row>
        <row r="1323">
          <cell r="A1323" t="str">
            <v>M607</v>
          </cell>
          <cell r="B1323" t="str">
            <v>Óleo de linhaça</v>
          </cell>
          <cell r="C1323" t="str">
            <v>tam</v>
          </cell>
          <cell r="D1323">
            <v>200</v>
          </cell>
          <cell r="E1323" t="str">
            <v>l</v>
          </cell>
        </row>
        <row r="1324">
          <cell r="A1324" t="str">
            <v>M608</v>
          </cell>
          <cell r="B1324" t="str">
            <v>Detergente</v>
          </cell>
          <cell r="C1324" t="str">
            <v>ba</v>
          </cell>
          <cell r="D1324">
            <v>18</v>
          </cell>
          <cell r="E1324" t="str">
            <v>l</v>
          </cell>
        </row>
        <row r="1325">
          <cell r="A1325" t="str">
            <v>M609</v>
          </cell>
          <cell r="B1325" t="str">
            <v>Tinta esmalte sintético fosco</v>
          </cell>
          <cell r="C1325" t="str">
            <v>ba</v>
          </cell>
          <cell r="D1325">
            <v>18</v>
          </cell>
          <cell r="E1325" t="str">
            <v>l</v>
          </cell>
        </row>
        <row r="1326">
          <cell r="A1326" t="str">
            <v>M610</v>
          </cell>
          <cell r="B1326" t="str">
            <v>Pintura epóxica - barra D= 32mm</v>
          </cell>
          <cell r="C1326" t="str">
            <v>m</v>
          </cell>
          <cell r="D1326">
            <v>1</v>
          </cell>
          <cell r="E1326" t="str">
            <v>m</v>
          </cell>
        </row>
        <row r="1327">
          <cell r="A1327" t="str">
            <v>M611</v>
          </cell>
          <cell r="B1327" t="str">
            <v>Redutor tipo 2002 prim. qualidade</v>
          </cell>
          <cell r="C1327" t="str">
            <v>l</v>
          </cell>
          <cell r="D1327">
            <v>1</v>
          </cell>
          <cell r="E1327" t="str">
            <v>l</v>
          </cell>
        </row>
        <row r="1328">
          <cell r="A1328" t="str">
            <v>M612</v>
          </cell>
          <cell r="B1328" t="str">
            <v>Lixa para ferro n. 100</v>
          </cell>
          <cell r="C1328" t="str">
            <v>un</v>
          </cell>
          <cell r="D1328">
            <v>1</v>
          </cell>
          <cell r="E1328" t="str">
            <v>un</v>
          </cell>
        </row>
        <row r="1329">
          <cell r="A1329" t="str">
            <v>M613</v>
          </cell>
          <cell r="B1329" t="str">
            <v>Base de resina alquídica (primer)</v>
          </cell>
          <cell r="C1329" t="str">
            <v>l</v>
          </cell>
          <cell r="D1329">
            <v>1</v>
          </cell>
          <cell r="E1329" t="str">
            <v>l</v>
          </cell>
        </row>
        <row r="1330">
          <cell r="A1330" t="str">
            <v>M615</v>
          </cell>
          <cell r="B1330" t="str">
            <v>Microesferas PRE-MIX</v>
          </cell>
          <cell r="C1330" t="str">
            <v>kg</v>
          </cell>
          <cell r="D1330">
            <v>1</v>
          </cell>
          <cell r="E1330" t="str">
            <v>kg</v>
          </cell>
        </row>
        <row r="1331">
          <cell r="A1331" t="str">
            <v>M616</v>
          </cell>
          <cell r="B1331" t="str">
            <v>Microesferas DROP-ON</v>
          </cell>
          <cell r="C1331" t="str">
            <v>kg</v>
          </cell>
          <cell r="D1331">
            <v>1</v>
          </cell>
          <cell r="E1331" t="str">
            <v>kg</v>
          </cell>
        </row>
        <row r="1332">
          <cell r="A1332" t="str">
            <v>M617</v>
          </cell>
          <cell r="B1332" t="str">
            <v>Massa termoplástica para extrusão</v>
          </cell>
          <cell r="C1332" t="str">
            <v>kg</v>
          </cell>
          <cell r="D1332">
            <v>1</v>
          </cell>
          <cell r="E1332" t="str">
            <v>kg</v>
          </cell>
        </row>
        <row r="1333">
          <cell r="A1333" t="str">
            <v>M618</v>
          </cell>
          <cell r="B1333" t="str">
            <v>Massa termoplástica para aspersão</v>
          </cell>
          <cell r="C1333" t="str">
            <v>kg</v>
          </cell>
          <cell r="D1333">
            <v>1</v>
          </cell>
          <cell r="E1333" t="str">
            <v>kg</v>
          </cell>
        </row>
        <row r="1334">
          <cell r="A1334" t="str">
            <v>M619</v>
          </cell>
          <cell r="B1334" t="str">
            <v>Cola poliester</v>
          </cell>
          <cell r="C1334" t="str">
            <v>kg</v>
          </cell>
          <cell r="D1334">
            <v>1</v>
          </cell>
          <cell r="E1334" t="str">
            <v>kg</v>
          </cell>
        </row>
        <row r="1335">
          <cell r="A1335" t="str">
            <v>M620</v>
          </cell>
          <cell r="B1335" t="str">
            <v>Protetor de cura do concreto</v>
          </cell>
          <cell r="C1335" t="str">
            <v>tam</v>
          </cell>
          <cell r="D1335">
            <v>180</v>
          </cell>
          <cell r="E1335" t="str">
            <v>kg</v>
          </cell>
        </row>
        <row r="1336">
          <cell r="A1336" t="str">
            <v>M621</v>
          </cell>
          <cell r="B1336" t="str">
            <v>Desmoldante</v>
          </cell>
          <cell r="C1336" t="str">
            <v>tam</v>
          </cell>
          <cell r="D1336">
            <v>180</v>
          </cell>
          <cell r="E1336" t="str">
            <v>kg</v>
          </cell>
        </row>
        <row r="1337">
          <cell r="A1337" t="str">
            <v>M622</v>
          </cell>
          <cell r="B1337" t="str">
            <v>Interplast N</v>
          </cell>
          <cell r="C1337" t="str">
            <v>sc</v>
          </cell>
          <cell r="D1337">
            <v>50</v>
          </cell>
          <cell r="E1337" t="str">
            <v>kg</v>
          </cell>
        </row>
        <row r="1338">
          <cell r="A1338" t="str">
            <v>M623</v>
          </cell>
          <cell r="B1338" t="str">
            <v>Gás propano</v>
          </cell>
          <cell r="C1338" t="str">
            <v>kg</v>
          </cell>
          <cell r="D1338">
            <v>1</v>
          </cell>
          <cell r="E1338" t="str">
            <v>kg</v>
          </cell>
        </row>
        <row r="1339">
          <cell r="A1339" t="str">
            <v>M624</v>
          </cell>
          <cell r="B1339" t="str">
            <v>Tinta para pré-marcação</v>
          </cell>
          <cell r="C1339" t="str">
            <v>l</v>
          </cell>
          <cell r="D1339">
            <v>1</v>
          </cell>
          <cell r="E1339" t="str">
            <v>l</v>
          </cell>
        </row>
        <row r="1340">
          <cell r="A1340" t="str">
            <v>M625</v>
          </cell>
          <cell r="B1340" t="str">
            <v>Acetileno</v>
          </cell>
          <cell r="C1340" t="str">
            <v>m3</v>
          </cell>
          <cell r="D1340">
            <v>1</v>
          </cell>
          <cell r="E1340" t="str">
            <v>m3</v>
          </cell>
        </row>
        <row r="1341">
          <cell r="A1341" t="str">
            <v>M626</v>
          </cell>
          <cell r="B1341" t="str">
            <v>Oxigênio</v>
          </cell>
          <cell r="C1341" t="str">
            <v>m3</v>
          </cell>
          <cell r="D1341">
            <v>1</v>
          </cell>
          <cell r="E1341" t="str">
            <v>m3</v>
          </cell>
        </row>
        <row r="1342">
          <cell r="A1342" t="str">
            <v>M700</v>
          </cell>
          <cell r="B1342" t="str">
            <v>Tijolo comum maciço (5,5x9x19) cm</v>
          </cell>
          <cell r="C1342" t="str">
            <v>mlh</v>
          </cell>
          <cell r="D1342">
            <v>1000</v>
          </cell>
          <cell r="E1342" t="str">
            <v>un</v>
          </cell>
        </row>
        <row r="1343">
          <cell r="A1343" t="str">
            <v>M702</v>
          </cell>
          <cell r="B1343" t="str">
            <v>Cal hidratada</v>
          </cell>
          <cell r="C1343" t="str">
            <v>sc</v>
          </cell>
          <cell r="D1343">
            <v>20</v>
          </cell>
          <cell r="E1343" t="str">
            <v>kg</v>
          </cell>
        </row>
        <row r="1344">
          <cell r="A1344" t="str">
            <v>M703</v>
          </cell>
          <cell r="B1344" t="str">
            <v>Tijolo 20 x 30 cm</v>
          </cell>
          <cell r="C1344" t="str">
            <v>mlh</v>
          </cell>
          <cell r="D1344">
            <v>1000</v>
          </cell>
          <cell r="E1344" t="str">
            <v>un</v>
          </cell>
        </row>
        <row r="1345">
          <cell r="A1345" t="str">
            <v>M704</v>
          </cell>
          <cell r="B1345" t="str">
            <v>Areia Lavada Comercial</v>
          </cell>
          <cell r="C1345" t="str">
            <v>m3</v>
          </cell>
          <cell r="D1345">
            <v>1</v>
          </cell>
          <cell r="E1345" t="str">
            <v>m3</v>
          </cell>
        </row>
        <row r="1346">
          <cell r="A1346" t="str">
            <v>M705</v>
          </cell>
          <cell r="B1346" t="str">
            <v>Pó de pedra</v>
          </cell>
          <cell r="C1346" t="str">
            <v>m3</v>
          </cell>
          <cell r="D1346">
            <v>1</v>
          </cell>
          <cell r="E1346" t="str">
            <v>m3</v>
          </cell>
        </row>
        <row r="1347">
          <cell r="A1347" t="str">
            <v>M709</v>
          </cell>
          <cell r="B1347" t="str">
            <v>Brita Comercial</v>
          </cell>
          <cell r="C1347" t="str">
            <v>m3</v>
          </cell>
          <cell r="D1347">
            <v>1</v>
          </cell>
          <cell r="E1347" t="str">
            <v>m3</v>
          </cell>
        </row>
        <row r="1348">
          <cell r="A1348" t="str">
            <v>M710</v>
          </cell>
          <cell r="B1348" t="str">
            <v>Pedra de mão</v>
          </cell>
          <cell r="C1348" t="str">
            <v>m3</v>
          </cell>
          <cell r="D1348">
            <v>1</v>
          </cell>
          <cell r="E1348" t="str">
            <v>m3</v>
          </cell>
        </row>
        <row r="1349">
          <cell r="A1349" t="str">
            <v>M715</v>
          </cell>
          <cell r="B1349" t="str">
            <v>Pó calcário dolomítico</v>
          </cell>
          <cell r="C1349" t="str">
            <v>kg</v>
          </cell>
          <cell r="D1349">
            <v>1</v>
          </cell>
          <cell r="E1349" t="str">
            <v>kg</v>
          </cell>
        </row>
        <row r="1350">
          <cell r="A1350" t="str">
            <v>M901</v>
          </cell>
          <cell r="B1350" t="str">
            <v>Aparelho de apoio neoprene fretado</v>
          </cell>
          <cell r="C1350" t="str">
            <v>dm3</v>
          </cell>
          <cell r="D1350">
            <v>1</v>
          </cell>
          <cell r="E1350" t="str">
            <v>dm3</v>
          </cell>
        </row>
        <row r="1351">
          <cell r="A1351" t="str">
            <v>M902</v>
          </cell>
          <cell r="B1351" t="str">
            <v>Tubo de PVC D=75 mm</v>
          </cell>
          <cell r="C1351" t="str">
            <v>vr</v>
          </cell>
          <cell r="D1351">
            <v>6</v>
          </cell>
          <cell r="E1351" t="str">
            <v>m</v>
          </cell>
        </row>
        <row r="1352">
          <cell r="A1352" t="str">
            <v>M903</v>
          </cell>
          <cell r="B1352" t="str">
            <v>Manta sintética (Bidim) OP-20</v>
          </cell>
          <cell r="C1352" t="str">
            <v>m2</v>
          </cell>
          <cell r="D1352">
            <v>1</v>
          </cell>
          <cell r="E1352" t="str">
            <v>m2</v>
          </cell>
        </row>
        <row r="1353">
          <cell r="A1353" t="str">
            <v>M904</v>
          </cell>
          <cell r="B1353" t="str">
            <v>Manta sintética (Bidim) OP-30</v>
          </cell>
          <cell r="C1353" t="str">
            <v>m2</v>
          </cell>
          <cell r="D1353">
            <v>1</v>
          </cell>
          <cell r="E1353" t="str">
            <v>m2</v>
          </cell>
        </row>
        <row r="1354">
          <cell r="A1354" t="str">
            <v>M905</v>
          </cell>
          <cell r="B1354" t="str">
            <v>Filler</v>
          </cell>
          <cell r="C1354" t="str">
            <v>kg</v>
          </cell>
          <cell r="D1354">
            <v>1</v>
          </cell>
          <cell r="E1354" t="str">
            <v>kg</v>
          </cell>
        </row>
        <row r="1355">
          <cell r="A1355" t="str">
            <v>M906</v>
          </cell>
          <cell r="B1355" t="str">
            <v>Sementes p/ hidrossemeadura</v>
          </cell>
          <cell r="C1355" t="str">
            <v>kg</v>
          </cell>
          <cell r="D1355">
            <v>1</v>
          </cell>
          <cell r="E1355" t="str">
            <v>kg</v>
          </cell>
        </row>
        <row r="1356">
          <cell r="A1356" t="str">
            <v>M907</v>
          </cell>
          <cell r="B1356" t="str">
            <v>Adubo orgânico</v>
          </cell>
          <cell r="C1356" t="str">
            <v>t</v>
          </cell>
          <cell r="D1356">
            <v>1000</v>
          </cell>
          <cell r="E1356" t="str">
            <v>kg</v>
          </cell>
        </row>
        <row r="1357">
          <cell r="A1357" t="str">
            <v>M908</v>
          </cell>
          <cell r="B1357" t="str">
            <v>Eletrodo p/ solda eletr. OK 46.00</v>
          </cell>
          <cell r="C1357" t="str">
            <v>kg</v>
          </cell>
          <cell r="D1357">
            <v>1</v>
          </cell>
          <cell r="E1357" t="str">
            <v>kg</v>
          </cell>
        </row>
        <row r="1358">
          <cell r="A1358" t="str">
            <v>M909</v>
          </cell>
          <cell r="B1358" t="str">
            <v>Tubo de PVC perfurado D=50 mm</v>
          </cell>
          <cell r="C1358" t="str">
            <v>vr</v>
          </cell>
          <cell r="D1358">
            <v>6</v>
          </cell>
          <cell r="E1358" t="str">
            <v>m</v>
          </cell>
        </row>
        <row r="1359">
          <cell r="A1359" t="str">
            <v>M910</v>
          </cell>
          <cell r="B1359" t="str">
            <v>Tubo de PVC rígido D=50 mm</v>
          </cell>
          <cell r="C1359" t="str">
            <v>vr</v>
          </cell>
          <cell r="D1359">
            <v>6</v>
          </cell>
          <cell r="E1359" t="str">
            <v>m</v>
          </cell>
        </row>
        <row r="1360">
          <cell r="A1360" t="str">
            <v>M911</v>
          </cell>
          <cell r="B1360" t="str">
            <v>Tubo de PVC D=100 mm</v>
          </cell>
          <cell r="C1360" t="str">
            <v>vr</v>
          </cell>
          <cell r="D1360">
            <v>6</v>
          </cell>
          <cell r="E1360" t="str">
            <v>m</v>
          </cell>
        </row>
        <row r="1361">
          <cell r="A1361" t="str">
            <v>M920</v>
          </cell>
          <cell r="B1361" t="str">
            <v>Meio tubo de concreto D=40 cm</v>
          </cell>
          <cell r="C1361" t="str">
            <v>m</v>
          </cell>
          <cell r="D1361">
            <v>1</v>
          </cell>
          <cell r="E1361" t="str">
            <v>m</v>
          </cell>
        </row>
        <row r="1362">
          <cell r="A1362" t="str">
            <v>M930</v>
          </cell>
          <cell r="B1362" t="str">
            <v>Gabião caixa 2x1x1m galvanizado</v>
          </cell>
          <cell r="C1362" t="str">
            <v>un</v>
          </cell>
          <cell r="D1362">
            <v>1</v>
          </cell>
          <cell r="E1362" t="str">
            <v>un</v>
          </cell>
        </row>
        <row r="1363">
          <cell r="A1363" t="str">
            <v>M935</v>
          </cell>
          <cell r="B1363" t="str">
            <v>Terra arm. ECE - greide 0&lt;h&lt;6m</v>
          </cell>
          <cell r="C1363" t="str">
            <v>m2</v>
          </cell>
          <cell r="D1363">
            <v>1</v>
          </cell>
          <cell r="E1363" t="str">
            <v>m2</v>
          </cell>
        </row>
        <row r="1364">
          <cell r="A1364" t="str">
            <v>M936</v>
          </cell>
          <cell r="B1364" t="str">
            <v>Terra arm. ECE - greide 6&lt;h&lt;9m</v>
          </cell>
          <cell r="C1364" t="str">
            <v>m2</v>
          </cell>
          <cell r="D1364">
            <v>1</v>
          </cell>
          <cell r="E1364" t="str">
            <v>m2</v>
          </cell>
        </row>
        <row r="1365">
          <cell r="A1365" t="str">
            <v>M937</v>
          </cell>
          <cell r="B1365" t="str">
            <v>Terra arm. ECE - greide 9&lt;h&lt;12m</v>
          </cell>
          <cell r="C1365" t="str">
            <v>m2</v>
          </cell>
          <cell r="D1365">
            <v>1</v>
          </cell>
          <cell r="E1365" t="str">
            <v>m2</v>
          </cell>
        </row>
        <row r="1366">
          <cell r="A1366" t="str">
            <v>M938</v>
          </cell>
          <cell r="B1366" t="str">
            <v>Terra arm. ECE- pé talude 0&lt;h&lt;6m</v>
          </cell>
          <cell r="C1366" t="str">
            <v>m2</v>
          </cell>
          <cell r="D1366">
            <v>1</v>
          </cell>
          <cell r="E1366" t="str">
            <v>m2</v>
          </cell>
        </row>
        <row r="1367">
          <cell r="A1367" t="str">
            <v>M939</v>
          </cell>
          <cell r="B1367" t="str">
            <v>Terra arm. ECE- pé talude 6&lt;h&lt;9m</v>
          </cell>
          <cell r="C1367" t="str">
            <v>m2</v>
          </cell>
          <cell r="D1367">
            <v>1</v>
          </cell>
          <cell r="E1367" t="str">
            <v>m2</v>
          </cell>
        </row>
        <row r="1368">
          <cell r="A1368" t="str">
            <v>M940</v>
          </cell>
          <cell r="B1368" t="str">
            <v>Terra arm. ECE- pé talude 9&lt;h&lt;12m</v>
          </cell>
          <cell r="C1368" t="str">
            <v>m2</v>
          </cell>
          <cell r="D1368">
            <v>1</v>
          </cell>
          <cell r="E1368" t="str">
            <v>m2</v>
          </cell>
        </row>
        <row r="1369">
          <cell r="A1369" t="str">
            <v>M941</v>
          </cell>
          <cell r="B1369" t="str">
            <v>Terra arm. ECE-enc. portante 0&lt;h&lt;6m</v>
          </cell>
          <cell r="C1369" t="str">
            <v>m2</v>
          </cell>
          <cell r="D1369">
            <v>1</v>
          </cell>
          <cell r="E1369" t="str">
            <v>m2</v>
          </cell>
        </row>
        <row r="1370">
          <cell r="A1370" t="str">
            <v>M942</v>
          </cell>
          <cell r="B1370" t="str">
            <v>Terra arm. ECE-enc. portante 6&lt;h&lt;9m</v>
          </cell>
          <cell r="C1370" t="str">
            <v>m2</v>
          </cell>
          <cell r="D1370">
            <v>1</v>
          </cell>
          <cell r="E1370" t="str">
            <v>m2</v>
          </cell>
        </row>
        <row r="1371">
          <cell r="A1371" t="str">
            <v>M945</v>
          </cell>
          <cell r="B1371" t="str">
            <v>Haste para perfuratriz de esteira</v>
          </cell>
          <cell r="C1371" t="str">
            <v>un</v>
          </cell>
          <cell r="D1371">
            <v>1</v>
          </cell>
          <cell r="E1371" t="str">
            <v>un</v>
          </cell>
        </row>
        <row r="1372">
          <cell r="A1372" t="str">
            <v>M946</v>
          </cell>
          <cell r="B1372" t="str">
            <v>Luva para perfuratriz de esteira</v>
          </cell>
          <cell r="C1372" t="str">
            <v>un</v>
          </cell>
          <cell r="D1372">
            <v>1</v>
          </cell>
          <cell r="E1372" t="str">
            <v>un</v>
          </cell>
        </row>
        <row r="1373">
          <cell r="A1373" t="str">
            <v>M947</v>
          </cell>
          <cell r="B1373" t="str">
            <v>Punho para perfuratriz de esteira</v>
          </cell>
          <cell r="C1373" t="str">
            <v>un</v>
          </cell>
          <cell r="D1373">
            <v>1</v>
          </cell>
          <cell r="E1373" t="str">
            <v>un</v>
          </cell>
        </row>
        <row r="1374">
          <cell r="A1374" t="str">
            <v>M948</v>
          </cell>
          <cell r="B1374" t="str">
            <v>Coroa para perfuratriz de esteira</v>
          </cell>
          <cell r="C1374" t="str">
            <v>un</v>
          </cell>
          <cell r="D1374">
            <v>1</v>
          </cell>
          <cell r="E1374" t="str">
            <v>un</v>
          </cell>
        </row>
        <row r="1375">
          <cell r="A1375" t="str">
            <v>M949</v>
          </cell>
          <cell r="B1375" t="str">
            <v>Disco diam. p/ máq. de disco 48kW</v>
          </cell>
          <cell r="C1375" t="str">
            <v>un</v>
          </cell>
          <cell r="D1375">
            <v>1</v>
          </cell>
          <cell r="E1375" t="str">
            <v>un</v>
          </cell>
        </row>
        <row r="1376">
          <cell r="A1376" t="str">
            <v>M950</v>
          </cell>
          <cell r="B1376" t="str">
            <v>Coroa de diamante linha NX</v>
          </cell>
          <cell r="C1376" t="str">
            <v>un</v>
          </cell>
          <cell r="D1376">
            <v>1</v>
          </cell>
          <cell r="E1376" t="str">
            <v>un</v>
          </cell>
        </row>
        <row r="1377">
          <cell r="A1377" t="str">
            <v>M951</v>
          </cell>
          <cell r="B1377" t="str">
            <v>Calibrador de diamante linha NX</v>
          </cell>
          <cell r="C1377" t="str">
            <v>un</v>
          </cell>
          <cell r="D1377">
            <v>1</v>
          </cell>
          <cell r="E1377" t="str">
            <v>un</v>
          </cell>
        </row>
        <row r="1378">
          <cell r="A1378" t="str">
            <v>M952</v>
          </cell>
          <cell r="B1378" t="str">
            <v>Mola comum linha NX</v>
          </cell>
          <cell r="C1378" t="str">
            <v>un</v>
          </cell>
          <cell r="D1378">
            <v>1</v>
          </cell>
          <cell r="E1378" t="str">
            <v>un</v>
          </cell>
        </row>
        <row r="1379">
          <cell r="A1379" t="str">
            <v>M953</v>
          </cell>
          <cell r="B1379" t="str">
            <v>Barrilete simples linha NX</v>
          </cell>
          <cell r="C1379" t="str">
            <v>un</v>
          </cell>
          <cell r="D1379">
            <v>1</v>
          </cell>
          <cell r="E1379" t="str">
            <v>un</v>
          </cell>
        </row>
        <row r="1380">
          <cell r="A1380" t="str">
            <v>M954</v>
          </cell>
          <cell r="B1380" t="str">
            <v>Haste paredes paraleleas c/ niples</v>
          </cell>
          <cell r="C1380" t="str">
            <v>un</v>
          </cell>
          <cell r="D1380">
            <v>1</v>
          </cell>
          <cell r="E1380" t="str">
            <v>un</v>
          </cell>
        </row>
        <row r="1381">
          <cell r="A1381" t="str">
            <v>M955</v>
          </cell>
          <cell r="B1381" t="str">
            <v>Coroa de widia linha NX</v>
          </cell>
          <cell r="C1381" t="str">
            <v>un</v>
          </cell>
          <cell r="D1381">
            <v>1</v>
          </cell>
          <cell r="E1381" t="str">
            <v>un</v>
          </cell>
        </row>
        <row r="1382">
          <cell r="A1382" t="str">
            <v>M956</v>
          </cell>
          <cell r="B1382" t="str">
            <v>Sapata de widia linha NX</v>
          </cell>
          <cell r="C1382" t="str">
            <v>un</v>
          </cell>
          <cell r="D1382">
            <v>1</v>
          </cell>
          <cell r="E1382" t="str">
            <v>un</v>
          </cell>
        </row>
        <row r="1383">
          <cell r="A1383" t="str">
            <v>M957</v>
          </cell>
          <cell r="B1383" t="str">
            <v>Revestimento c/ conector linha NX</v>
          </cell>
          <cell r="C1383" t="str">
            <v>un</v>
          </cell>
          <cell r="D1383">
            <v>1</v>
          </cell>
          <cell r="E1383" t="str">
            <v>un</v>
          </cell>
        </row>
        <row r="1384">
          <cell r="A1384" t="str">
            <v>M958</v>
          </cell>
          <cell r="B1384" t="str">
            <v>Calibrador de widia simples linh NX</v>
          </cell>
          <cell r="C1384" t="str">
            <v>un</v>
          </cell>
          <cell r="D1384">
            <v>1</v>
          </cell>
          <cell r="E1384" t="str">
            <v>un</v>
          </cell>
        </row>
        <row r="1385">
          <cell r="A1385" t="str">
            <v>M960</v>
          </cell>
          <cell r="B1385" t="str">
            <v>Fio de nylon n. 40</v>
          </cell>
          <cell r="C1385" t="str">
            <v>rl</v>
          </cell>
          <cell r="D1385">
            <v>100</v>
          </cell>
          <cell r="E1385" t="str">
            <v>m</v>
          </cell>
        </row>
        <row r="1386">
          <cell r="A1386" t="str">
            <v>M969</v>
          </cell>
          <cell r="B1386" t="str">
            <v>Película refletiva lentes expostas</v>
          </cell>
          <cell r="C1386" t="str">
            <v>m2</v>
          </cell>
          <cell r="D1386">
            <v>1</v>
          </cell>
          <cell r="E1386" t="str">
            <v>m2</v>
          </cell>
        </row>
        <row r="1387">
          <cell r="A1387" t="str">
            <v>M970</v>
          </cell>
          <cell r="B1387" t="str">
            <v>Película refletiva lentes inclusas</v>
          </cell>
          <cell r="C1387" t="str">
            <v>m2</v>
          </cell>
          <cell r="D1387">
            <v>1</v>
          </cell>
          <cell r="E1387" t="str">
            <v>m2</v>
          </cell>
        </row>
        <row r="1388">
          <cell r="A1388" t="str">
            <v>M971</v>
          </cell>
          <cell r="B1388" t="str">
            <v>Dispositivo anti-ofuscante</v>
          </cell>
          <cell r="C1388" t="str">
            <v>m</v>
          </cell>
          <cell r="D1388">
            <v>1</v>
          </cell>
          <cell r="E1388" t="str">
            <v>m</v>
          </cell>
        </row>
        <row r="1389">
          <cell r="A1389" t="str">
            <v>M972</v>
          </cell>
          <cell r="B1389" t="str">
            <v>Tacha refletiva monodirecional</v>
          </cell>
          <cell r="C1389" t="str">
            <v>un</v>
          </cell>
          <cell r="D1389">
            <v>1</v>
          </cell>
          <cell r="E1389" t="str">
            <v>un</v>
          </cell>
        </row>
        <row r="1390">
          <cell r="A1390" t="str">
            <v>M973</v>
          </cell>
          <cell r="B1390" t="str">
            <v>Tacha refletiva bidirecional</v>
          </cell>
          <cell r="C1390" t="str">
            <v>un</v>
          </cell>
          <cell r="D1390">
            <v>1</v>
          </cell>
          <cell r="E1390" t="str">
            <v>un</v>
          </cell>
        </row>
        <row r="1391">
          <cell r="A1391" t="str">
            <v>M974</v>
          </cell>
          <cell r="B1391" t="str">
            <v>Tachão refletivo monodirecional</v>
          </cell>
          <cell r="C1391" t="str">
            <v>un</v>
          </cell>
          <cell r="D1391">
            <v>1</v>
          </cell>
          <cell r="E1391" t="str">
            <v>un</v>
          </cell>
        </row>
        <row r="1392">
          <cell r="A1392" t="str">
            <v>M975</v>
          </cell>
          <cell r="B1392" t="str">
            <v>Tachão refletivo bidirecional</v>
          </cell>
          <cell r="C1392" t="str">
            <v>un</v>
          </cell>
          <cell r="D1392">
            <v>1</v>
          </cell>
          <cell r="E1392" t="str">
            <v>un</v>
          </cell>
        </row>
        <row r="1393">
          <cell r="A1393" t="str">
            <v>M976</v>
          </cell>
          <cell r="B1393" t="str">
            <v>Baguete limitador de polietileno</v>
          </cell>
          <cell r="C1393" t="str">
            <v>m</v>
          </cell>
          <cell r="D1393">
            <v>1</v>
          </cell>
          <cell r="E1393" t="str">
            <v>m</v>
          </cell>
        </row>
        <row r="1394">
          <cell r="A1394" t="str">
            <v>M977</v>
          </cell>
          <cell r="B1394" t="str">
            <v>Selante asfáltico polimerizado</v>
          </cell>
          <cell r="C1394" t="str">
            <v>l</v>
          </cell>
          <cell r="D1394">
            <v>1</v>
          </cell>
          <cell r="E1394" t="str">
            <v>l</v>
          </cell>
        </row>
        <row r="1395">
          <cell r="A1395" t="str">
            <v>M980</v>
          </cell>
          <cell r="B1395" t="str">
            <v>Indenização de jazida</v>
          </cell>
          <cell r="C1395" t="str">
            <v>m3</v>
          </cell>
          <cell r="D1395">
            <v>1</v>
          </cell>
          <cell r="E1395" t="str">
            <v>m3</v>
          </cell>
        </row>
        <row r="1396">
          <cell r="A1396" t="str">
            <v>M982</v>
          </cell>
          <cell r="B1396" t="str">
            <v>Isopor de 5cm de espessura</v>
          </cell>
          <cell r="C1396" t="str">
            <v>m2</v>
          </cell>
          <cell r="D1396">
            <v>1</v>
          </cell>
          <cell r="E1396" t="str">
            <v>m2</v>
          </cell>
        </row>
        <row r="1397">
          <cell r="A1397" t="str">
            <v>M983</v>
          </cell>
          <cell r="B1397" t="str">
            <v>Disco diam. p/ máq. de disco 6kW</v>
          </cell>
          <cell r="C1397" t="str">
            <v>un</v>
          </cell>
          <cell r="D1397">
            <v>1</v>
          </cell>
          <cell r="E1397" t="str">
            <v>un</v>
          </cell>
        </row>
        <row r="1398">
          <cell r="A1398" t="str">
            <v>M984</v>
          </cell>
          <cell r="B1398" t="str">
            <v>Chumbadores</v>
          </cell>
          <cell r="C1398" t="str">
            <v>pç</v>
          </cell>
          <cell r="D1398">
            <v>0.3</v>
          </cell>
          <cell r="E1398" t="str">
            <v>kg</v>
          </cell>
        </row>
        <row r="1399">
          <cell r="A1399" t="str">
            <v>M985</v>
          </cell>
          <cell r="B1399" t="str">
            <v>Tubo plástico para purgadores</v>
          </cell>
          <cell r="C1399" t="str">
            <v>m</v>
          </cell>
          <cell r="D1399">
            <v>1</v>
          </cell>
          <cell r="E1399" t="str">
            <v>m</v>
          </cell>
        </row>
        <row r="1400">
          <cell r="A1400" t="str">
            <v>M996</v>
          </cell>
          <cell r="B1400" t="str">
            <v>Material Demolido</v>
          </cell>
          <cell r="C1400" t="str">
            <v>t</v>
          </cell>
          <cell r="D1400">
            <v>1</v>
          </cell>
          <cell r="E1400" t="str">
            <v>t</v>
          </cell>
        </row>
        <row r="1401">
          <cell r="A1401" t="str">
            <v>M997</v>
          </cell>
          <cell r="B1401" t="str">
            <v>Material Fresado</v>
          </cell>
          <cell r="C1401" t="str">
            <v>t</v>
          </cell>
          <cell r="D1401">
            <v>1</v>
          </cell>
          <cell r="E1401" t="str">
            <v>t</v>
          </cell>
        </row>
        <row r="1402">
          <cell r="A1402" t="str">
            <v>M998</v>
          </cell>
          <cell r="B1402" t="str">
            <v>Madeira</v>
          </cell>
          <cell r="C1402" t="str">
            <v>t</v>
          </cell>
          <cell r="D1402">
            <v>1</v>
          </cell>
          <cell r="E1402" t="str">
            <v>t</v>
          </cell>
        </row>
        <row r="1403">
          <cell r="A1403" t="str">
            <v>M999</v>
          </cell>
          <cell r="B1403" t="str">
            <v>Material retirado da pista</v>
          </cell>
          <cell r="C1403" t="str">
            <v>t</v>
          </cell>
          <cell r="D1403">
            <v>1</v>
          </cell>
          <cell r="E1403" t="str">
            <v>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
      <sheetName val="Resumo"/>
      <sheetName val="Fiscais e dados"/>
      <sheetName val="Ofício"/>
      <sheetName val="RESUMO - MEDIÇÃO"/>
      <sheetName val="CRON. MED."/>
      <sheetName val="DRENAGEM"/>
      <sheetName val="Desmatamento "/>
      <sheetName val="TERRAPLENAGEM medição "/>
      <sheetName val="DMT"/>
      <sheetName val="Corte"/>
      <sheetName val="Aterro"/>
      <sheetName val="Regula"/>
      <sheetName val="Forro de cascalho"/>
      <sheetName val="Sub-base"/>
      <sheetName val="Base"/>
      <sheetName val="Imprimação"/>
      <sheetName val="TSD"/>
      <sheetName val="TSS"/>
      <sheetName val="AGREGADOS"/>
      <sheetName val="EMPRÉSTIMO"/>
      <sheetName val="RECUPERAÇÃO-JAZIDA"/>
      <sheetName val="Nº DE ARBUSTOS"/>
      <sheetName val="Tipo de Material"/>
      <sheetName val="Equipamentos"/>
      <sheetName val="PROJETO"/>
      <sheetName val="VERTICAL"/>
      <sheetName val="Sheet6"/>
      <sheetName val="DMT modelo"/>
      <sheetName val="Sub e base"/>
      <sheetName val="TSD-FOG"/>
      <sheetName val="RELATÓRIO"/>
      <sheetName val="RELATA VÉIO"/>
    </sheetNames>
    <sheetDataSet>
      <sheetData sheetId="0" refreshError="1">
        <row r="3">
          <cell r="B3" t="str">
            <v>Atividades Auxiliares ou Básica</v>
          </cell>
          <cell r="F3" t="str">
            <v>Und</v>
          </cell>
        </row>
        <row r="4">
          <cell r="A4" t="str">
            <v>1 A 00 001 00</v>
          </cell>
          <cell r="B4" t="str">
            <v>Transporte local c/ basc. 5m3 rodov. não pav.</v>
          </cell>
          <cell r="E4" t="str">
            <v>tkm</v>
          </cell>
          <cell r="F4" t="str">
            <v>excluído</v>
          </cell>
        </row>
        <row r="5">
          <cell r="A5" t="str">
            <v>1 A 00 001 05</v>
          </cell>
          <cell r="B5" t="str">
            <v>Transp. local c/ basc. 10m3 rodov. não pav (const)</v>
          </cell>
          <cell r="E5" t="str">
            <v>tkm</v>
          </cell>
          <cell r="F5">
            <v>0.35</v>
          </cell>
        </row>
        <row r="6">
          <cell r="A6" t="str">
            <v>1 A 00 001 06</v>
          </cell>
          <cell r="B6" t="str">
            <v>Transp. local c/ basc. 10m3 rodov. não pav (consv)</v>
          </cell>
          <cell r="E6" t="str">
            <v>tkm</v>
          </cell>
          <cell r="F6">
            <v>0.42</v>
          </cell>
        </row>
        <row r="7">
          <cell r="A7" t="str">
            <v>1 A 00 001 07</v>
          </cell>
          <cell r="B7" t="str">
            <v>Transp. local c/ basc. 10m3 rodov. não pav (restr)</v>
          </cell>
          <cell r="E7" t="str">
            <v>tkm</v>
          </cell>
          <cell r="F7">
            <v>0.41</v>
          </cell>
        </row>
        <row r="8">
          <cell r="A8" t="str">
            <v>1 A 00 001 08</v>
          </cell>
          <cell r="B8" t="str">
            <v>Transporte local c/ basc. p/ rocha rodov. não pav.</v>
          </cell>
          <cell r="E8" t="str">
            <v>tkm</v>
          </cell>
          <cell r="F8">
            <v>0.49</v>
          </cell>
        </row>
        <row r="9">
          <cell r="A9" t="str">
            <v>1 A 00 001 40</v>
          </cell>
          <cell r="B9" t="str">
            <v>Transp. local c/ carroceria 15 t rodov. não pav.</v>
          </cell>
          <cell r="E9" t="str">
            <v>tkm</v>
          </cell>
          <cell r="F9">
            <v>0.45</v>
          </cell>
        </row>
        <row r="10">
          <cell r="A10" t="str">
            <v>1 A 00 001 41</v>
          </cell>
          <cell r="B10" t="str">
            <v>Transporte local c/ carroceria 4t rodov. não pav.</v>
          </cell>
          <cell r="E10" t="str">
            <v>tkm</v>
          </cell>
          <cell r="F10">
            <v>0.57999999999999996</v>
          </cell>
        </row>
        <row r="11">
          <cell r="A11" t="str">
            <v>1 A 00 001 50</v>
          </cell>
          <cell r="B11" t="str">
            <v>Transporte local c/ betoneira rodov. não pav.</v>
          </cell>
          <cell r="E11" t="str">
            <v>tkm</v>
          </cell>
          <cell r="F11">
            <v>0.54</v>
          </cell>
        </row>
        <row r="12">
          <cell r="A12" t="str">
            <v>1 A 00 001 60</v>
          </cell>
          <cell r="B12" t="str">
            <v>Transp. local c/ carroc. c/ guind. rodov. não pav.</v>
          </cell>
          <cell r="E12" t="str">
            <v>tkm</v>
          </cell>
          <cell r="F12">
            <v>0.61</v>
          </cell>
        </row>
        <row r="13">
          <cell r="A13" t="str">
            <v>1 A 00 001 90</v>
          </cell>
          <cell r="B13" t="str">
            <v>Transporte comercial c/ carroc. rodov. não pav.</v>
          </cell>
          <cell r="E13" t="str">
            <v>tkm</v>
          </cell>
          <cell r="F13">
            <v>0.27</v>
          </cell>
        </row>
        <row r="14">
          <cell r="A14" t="str">
            <v>1 A 00 002 00</v>
          </cell>
          <cell r="B14" t="str">
            <v>Transporte local c/ basc. 5m3 rodov. pav.</v>
          </cell>
          <cell r="E14" t="str">
            <v>tkm</v>
          </cell>
          <cell r="F14">
            <v>0.32</v>
          </cell>
        </row>
        <row r="15">
          <cell r="A15" t="str">
            <v>1 A 00 002 03</v>
          </cell>
          <cell r="B15" t="str">
            <v>Transp. local material para remendos</v>
          </cell>
          <cell r="E15" t="str">
            <v>tkm</v>
          </cell>
          <cell r="F15">
            <v>0.66</v>
          </cell>
        </row>
        <row r="16">
          <cell r="A16" t="str">
            <v>1 A 00 002 05</v>
          </cell>
          <cell r="B16" t="str">
            <v>Transp. local c/ basc. 10m3 rodov. pav. (const)</v>
          </cell>
          <cell r="E16" t="str">
            <v>tkm</v>
          </cell>
          <cell r="F16">
            <v>0.27</v>
          </cell>
        </row>
        <row r="17">
          <cell r="A17" t="str">
            <v>1 A 00 002 06</v>
          </cell>
          <cell r="B17" t="str">
            <v>Transp. local c/ basc. 10m3 rodov. pav. (consv)</v>
          </cell>
          <cell r="E17" t="str">
            <v>tkm</v>
          </cell>
          <cell r="F17">
            <v>0.32</v>
          </cell>
        </row>
        <row r="18">
          <cell r="A18" t="str">
            <v>1 A 00 002 07</v>
          </cell>
          <cell r="B18" t="str">
            <v>Transp. local c/ basc. 10m3 rodov. pav. (restr)</v>
          </cell>
          <cell r="E18" t="str">
            <v>tkm</v>
          </cell>
          <cell r="F18">
            <v>0.31</v>
          </cell>
        </row>
        <row r="19">
          <cell r="A19" t="str">
            <v>1 A 00 002 08</v>
          </cell>
          <cell r="B19" t="str">
            <v>Transporte local c/ basc. p/ rocha rodov. pav.</v>
          </cell>
          <cell r="E19" t="str">
            <v>tkm</v>
          </cell>
          <cell r="F19">
            <v>0.37</v>
          </cell>
        </row>
        <row r="20">
          <cell r="A20" t="str">
            <v>1 A 00 002 40</v>
          </cell>
          <cell r="B20" t="str">
            <v>Transporte local c/ carroceria 15 t rodov. pav.</v>
          </cell>
          <cell r="E20" t="str">
            <v>tkm</v>
          </cell>
          <cell r="F20">
            <v>0.34</v>
          </cell>
        </row>
        <row r="21">
          <cell r="A21" t="str">
            <v>1 A 00 002 41</v>
          </cell>
          <cell r="B21" t="str">
            <v>Transporte local c/ carroceria 4t rodov. pav.</v>
          </cell>
          <cell r="E21" t="str">
            <v>tkm</v>
          </cell>
          <cell r="F21">
            <v>0.45</v>
          </cell>
        </row>
        <row r="22">
          <cell r="A22" t="str">
            <v>1 A 00 002 50</v>
          </cell>
          <cell r="B22" t="str">
            <v>Transporte local c/ betoneira rodov. pav.</v>
          </cell>
          <cell r="E22" t="str">
            <v>tkm</v>
          </cell>
          <cell r="F22">
            <v>0.4</v>
          </cell>
        </row>
        <row r="23">
          <cell r="A23" t="str">
            <v>1 A 00 002 60</v>
          </cell>
          <cell r="B23" t="str">
            <v>Transp. local c/ carroceria c/ guind. rodov. pav.</v>
          </cell>
          <cell r="E23" t="str">
            <v>tkm</v>
          </cell>
          <cell r="F23">
            <v>0.55000000000000004</v>
          </cell>
        </row>
        <row r="24">
          <cell r="A24" t="str">
            <v>1 A 00 002 90</v>
          </cell>
          <cell r="B24" t="str">
            <v>Transporte comercial c/ carroceria rodov. pav.</v>
          </cell>
          <cell r="E24" t="str">
            <v>tkm</v>
          </cell>
          <cell r="F24">
            <v>0.18</v>
          </cell>
        </row>
        <row r="25">
          <cell r="A25" t="str">
            <v>1 A 00 102 00</v>
          </cell>
          <cell r="B25" t="str">
            <v>Transporte local de material betuminoso</v>
          </cell>
          <cell r="E25" t="str">
            <v>tkm</v>
          </cell>
          <cell r="F25">
            <v>0.73</v>
          </cell>
        </row>
        <row r="26">
          <cell r="A26" t="str">
            <v>1 A 00 112 90</v>
          </cell>
          <cell r="B26" t="str">
            <v>Transporte comercial material betuminoso a quente</v>
          </cell>
          <cell r="E26" t="str">
            <v>tkm</v>
          </cell>
          <cell r="F26">
            <v>0</v>
          </cell>
        </row>
        <row r="27">
          <cell r="A27" t="str">
            <v>1 A 00 112 91</v>
          </cell>
          <cell r="B27" t="str">
            <v>Transporte comercial material betuminoso a frio</v>
          </cell>
          <cell r="E27" t="str">
            <v>tkm</v>
          </cell>
          <cell r="F27">
            <v>0</v>
          </cell>
        </row>
        <row r="28">
          <cell r="A28" t="str">
            <v>1 A 00 201 70</v>
          </cell>
          <cell r="B28" t="str">
            <v>Transp. local água c/ cam. tanque rodov. não pav.</v>
          </cell>
          <cell r="E28" t="str">
            <v>tkm</v>
          </cell>
          <cell r="F28">
            <v>0.5</v>
          </cell>
        </row>
        <row r="29">
          <cell r="A29" t="str">
            <v>1 A 00 202 70</v>
          </cell>
          <cell r="B29" t="str">
            <v>Transp. local de água c/ cam. tanque rodov. pav.</v>
          </cell>
          <cell r="E29" t="str">
            <v>tkm</v>
          </cell>
          <cell r="F29">
            <v>0.37</v>
          </cell>
        </row>
        <row r="30">
          <cell r="A30" t="str">
            <v>1 A 00 301 00</v>
          </cell>
          <cell r="B30" t="str">
            <v>Fornecimento de Aço CA-25</v>
          </cell>
          <cell r="E30" t="str">
            <v>kg</v>
          </cell>
          <cell r="F30">
            <v>2.12</v>
          </cell>
        </row>
        <row r="31">
          <cell r="A31" t="str">
            <v>1 A 00 302 00</v>
          </cell>
          <cell r="B31" t="str">
            <v>Fornecimento de Aço CA-50</v>
          </cell>
          <cell r="E31" t="str">
            <v>kg</v>
          </cell>
          <cell r="F31">
            <v>2.09</v>
          </cell>
        </row>
        <row r="32">
          <cell r="A32" t="str">
            <v>1 A 00 303 00</v>
          </cell>
          <cell r="B32" t="str">
            <v>Fornecimento de Aço CA-60</v>
          </cell>
          <cell r="E32" t="str">
            <v>kg</v>
          </cell>
          <cell r="F32">
            <v>2.2599999999999998</v>
          </cell>
        </row>
        <row r="33">
          <cell r="A33" t="str">
            <v>1 A 00 717 00</v>
          </cell>
          <cell r="B33" t="str">
            <v>Brita Comercial</v>
          </cell>
          <cell r="E33" t="str">
            <v>m3</v>
          </cell>
          <cell r="F33">
            <v>20</v>
          </cell>
        </row>
        <row r="34">
          <cell r="A34" t="str">
            <v>1 A 00 961 00</v>
          </cell>
          <cell r="B34" t="str">
            <v>Peças de Desgaste do Britador 30m3/h</v>
          </cell>
          <cell r="E34" t="str">
            <v>cjh</v>
          </cell>
          <cell r="F34">
            <v>23.36</v>
          </cell>
        </row>
        <row r="35">
          <cell r="A35" t="str">
            <v>1 A 00 962 00</v>
          </cell>
          <cell r="B35" t="str">
            <v>Peças de Desgaste do Britador 9 a 20m3/h</v>
          </cell>
          <cell r="E35" t="str">
            <v>cjh</v>
          </cell>
          <cell r="F35">
            <v>13.31</v>
          </cell>
        </row>
        <row r="36">
          <cell r="A36" t="str">
            <v>1 A 00 963 00</v>
          </cell>
          <cell r="B36" t="str">
            <v>Peças de Desgaste do Britador 80m3/h</v>
          </cell>
          <cell r="E36" t="str">
            <v>cjh</v>
          </cell>
          <cell r="F36">
            <v>61.37</v>
          </cell>
        </row>
        <row r="37">
          <cell r="A37" t="str">
            <v>1 A 00 964 00</v>
          </cell>
          <cell r="B37" t="str">
            <v>Peças de desgaste britador prod. de rachão</v>
          </cell>
          <cell r="E37" t="str">
            <v>cjh</v>
          </cell>
          <cell r="F37">
            <v>18.07</v>
          </cell>
        </row>
        <row r="38">
          <cell r="A38" t="str">
            <v>1 A 01 100 01</v>
          </cell>
          <cell r="B38" t="str">
            <v>Limpeza camada vegetal em jazida (const e restr.)</v>
          </cell>
          <cell r="E38" t="str">
            <v>m2</v>
          </cell>
          <cell r="F38">
            <v>0.23</v>
          </cell>
        </row>
        <row r="39">
          <cell r="A39" t="str">
            <v>1 A 01 100 02</v>
          </cell>
          <cell r="B39" t="str">
            <v>Limpeza de camada vegetal em jazida (consv)</v>
          </cell>
          <cell r="E39" t="str">
            <v>m2</v>
          </cell>
          <cell r="F39">
            <v>0.48</v>
          </cell>
        </row>
        <row r="40">
          <cell r="A40" t="str">
            <v>1 A 01 105 01</v>
          </cell>
          <cell r="B40" t="str">
            <v>Expurgo de jazida (const e restr)</v>
          </cell>
          <cell r="E40" t="str">
            <v>m3</v>
          </cell>
          <cell r="F40">
            <v>1.22</v>
          </cell>
        </row>
        <row r="41">
          <cell r="A41" t="str">
            <v>1 A 01 105 02</v>
          </cell>
          <cell r="B41" t="str">
            <v>Expurgo de jazida (consv)</v>
          </cell>
          <cell r="E41" t="str">
            <v>m3</v>
          </cell>
          <cell r="F41">
            <v>2.62</v>
          </cell>
        </row>
        <row r="42">
          <cell r="A42" t="str">
            <v>1 A 01 111 00</v>
          </cell>
          <cell r="B42" t="str">
            <v>Material de base (consv)</v>
          </cell>
          <cell r="E42" t="str">
            <v>m3</v>
          </cell>
          <cell r="F42">
            <v>0</v>
          </cell>
        </row>
        <row r="43">
          <cell r="A43" t="str">
            <v>1 A 01 111 01</v>
          </cell>
          <cell r="B43" t="str">
            <v>Esc. e carga material de jazida (consv)</v>
          </cell>
          <cell r="E43" t="str">
            <v>m3</v>
          </cell>
          <cell r="F43">
            <v>5.13</v>
          </cell>
        </row>
        <row r="44">
          <cell r="A44" t="str">
            <v>1 A 01 120 01</v>
          </cell>
          <cell r="B44" t="str">
            <v>Escav. e carga de mater. de jazida(const e restr)</v>
          </cell>
          <cell r="E44" t="str">
            <v>m3</v>
          </cell>
          <cell r="F44">
            <v>2.83</v>
          </cell>
        </row>
        <row r="45">
          <cell r="A45" t="str">
            <v>1 A 01 150 01</v>
          </cell>
          <cell r="B45" t="str">
            <v>Rocha p/ britagem c/ perfur. sobre esteira</v>
          </cell>
          <cell r="E45" t="str">
            <v>m3</v>
          </cell>
          <cell r="F45">
            <v>17.23</v>
          </cell>
        </row>
        <row r="46">
          <cell r="A46" t="str">
            <v>1 A 01 150 02</v>
          </cell>
          <cell r="B46" t="str">
            <v>Rocha p/ britagem com perfuratriz manual</v>
          </cell>
          <cell r="E46" t="str">
            <v>m3</v>
          </cell>
          <cell r="F46">
            <v>19.3</v>
          </cell>
        </row>
        <row r="47">
          <cell r="A47" t="str">
            <v>1 A 01 155 01</v>
          </cell>
          <cell r="B47" t="str">
            <v>Rachão e pedra-de-mão produzidos-(const e rest)</v>
          </cell>
          <cell r="E47" t="str">
            <v>m3</v>
          </cell>
          <cell r="F47">
            <v>13.77</v>
          </cell>
        </row>
        <row r="48">
          <cell r="A48" t="str">
            <v>1 A 01 170 01</v>
          </cell>
          <cell r="B48" t="str">
            <v>Areia extraída com equipamento tipo "drag-line"</v>
          </cell>
          <cell r="E48" t="str">
            <v>m3</v>
          </cell>
          <cell r="F48">
            <v>4.51</v>
          </cell>
        </row>
        <row r="49">
          <cell r="A49" t="str">
            <v>1 A 01 170 02</v>
          </cell>
          <cell r="B49" t="str">
            <v>Areia extraída com trator e carregadeira</v>
          </cell>
          <cell r="E49" t="str">
            <v>m3</v>
          </cell>
          <cell r="F49">
            <v>3.72</v>
          </cell>
        </row>
        <row r="50">
          <cell r="A50" t="str">
            <v>1 A 01 170 03</v>
          </cell>
          <cell r="B50" t="str">
            <v>Areia extraída com draga de sucção (tipo bomba)</v>
          </cell>
          <cell r="E50" t="str">
            <v>m3</v>
          </cell>
          <cell r="F50">
            <v>10.49</v>
          </cell>
        </row>
        <row r="51">
          <cell r="A51" t="str">
            <v>1 A 01 200 01</v>
          </cell>
          <cell r="B51" t="str">
            <v>Brita produzida em central de britagem de 80 m3/h</v>
          </cell>
          <cell r="E51" t="str">
            <v>m3</v>
          </cell>
          <cell r="F51">
            <v>16.3</v>
          </cell>
        </row>
        <row r="52">
          <cell r="A52" t="str">
            <v>1 A 01 200 02</v>
          </cell>
          <cell r="B52" t="str">
            <v>Brita produzida em central de britagem de 30 m3/h</v>
          </cell>
          <cell r="E52" t="str">
            <v>m3</v>
          </cell>
          <cell r="F52">
            <v>21.32</v>
          </cell>
        </row>
        <row r="53">
          <cell r="A53" t="str">
            <v>1 A 01 200 04</v>
          </cell>
          <cell r="B53" t="str">
            <v>Pedra de mão produzida manualmente (consv)</v>
          </cell>
          <cell r="E53" t="str">
            <v>m3</v>
          </cell>
          <cell r="F53">
            <v>24.22</v>
          </cell>
        </row>
        <row r="54">
          <cell r="A54" t="str">
            <v>1 A 01 390 02</v>
          </cell>
          <cell r="B54" t="str">
            <v>Usinagem de CBUQ (capa de rolamento)</v>
          </cell>
          <cell r="E54" t="str">
            <v>t</v>
          </cell>
          <cell r="F54">
            <v>21.02</v>
          </cell>
        </row>
        <row r="55">
          <cell r="A55" t="str">
            <v>1 A 01 390 03</v>
          </cell>
          <cell r="B55" t="str">
            <v>Usinagem de CBUQ (binder)</v>
          </cell>
          <cell r="E55" t="str">
            <v>t</v>
          </cell>
          <cell r="F55">
            <v>20.61</v>
          </cell>
        </row>
        <row r="56">
          <cell r="A56" t="str">
            <v>1 A 01 391 02</v>
          </cell>
          <cell r="B56" t="str">
            <v>Usinagem de areia-asfalto</v>
          </cell>
          <cell r="E56" t="str">
            <v>t</v>
          </cell>
          <cell r="F56">
            <v>23.73</v>
          </cell>
        </row>
        <row r="57">
          <cell r="A57" t="str">
            <v>1 A 01 395 01</v>
          </cell>
          <cell r="B57" t="str">
            <v>Usinagem de brita graduada</v>
          </cell>
          <cell r="E57" t="str">
            <v>m3</v>
          </cell>
          <cell r="F57">
            <v>28.11</v>
          </cell>
        </row>
        <row r="58">
          <cell r="A58" t="str">
            <v>1 A 01 395 02</v>
          </cell>
          <cell r="B58" t="str">
            <v>Usinagem de solo-brita</v>
          </cell>
          <cell r="E58" t="str">
            <v>m3</v>
          </cell>
          <cell r="F58">
            <v>15.54</v>
          </cell>
        </row>
        <row r="59">
          <cell r="A59" t="str">
            <v>1 A 01 396 01</v>
          </cell>
          <cell r="B59" t="str">
            <v>Usinagem de solo-cimento</v>
          </cell>
          <cell r="E59" t="str">
            <v>m3</v>
          </cell>
          <cell r="F59">
            <v>74.66</v>
          </cell>
        </row>
        <row r="60">
          <cell r="A60" t="str">
            <v>1 A 01 396 02</v>
          </cell>
          <cell r="B60" t="str">
            <v>Usinagem de solo melhorado com cimento.</v>
          </cell>
          <cell r="E60" t="str">
            <v>m3</v>
          </cell>
          <cell r="F60">
            <v>40.020000000000003</v>
          </cell>
        </row>
        <row r="61">
          <cell r="A61" t="str">
            <v>1 A 01 397 02</v>
          </cell>
          <cell r="B61" t="str">
            <v>Usinagem de P.M.F.</v>
          </cell>
          <cell r="E61" t="str">
            <v>m3</v>
          </cell>
          <cell r="F61">
            <v>27.83</v>
          </cell>
        </row>
        <row r="62">
          <cell r="A62" t="str">
            <v>1 A 01 398 02</v>
          </cell>
          <cell r="B62" t="str">
            <v>Usinagem de CBUQ p/ reciclagem em usina fixa.</v>
          </cell>
          <cell r="E62" t="str">
            <v>t</v>
          </cell>
          <cell r="F62">
            <v>17.48</v>
          </cell>
        </row>
        <row r="63">
          <cell r="A63" t="str">
            <v>1 A 01 401 01</v>
          </cell>
          <cell r="B63" t="str">
            <v>Fôrma comum de madeira</v>
          </cell>
          <cell r="E63" t="str">
            <v>m2</v>
          </cell>
          <cell r="F63">
            <v>23.01</v>
          </cell>
        </row>
        <row r="64">
          <cell r="A64" t="str">
            <v>1 A 01 402 01</v>
          </cell>
          <cell r="B64" t="str">
            <v>Fôrma de placa compensada resinada</v>
          </cell>
          <cell r="E64" t="str">
            <v>m2</v>
          </cell>
          <cell r="F64">
            <v>18.27</v>
          </cell>
        </row>
        <row r="65">
          <cell r="A65" t="str">
            <v>1 A 01 403 01</v>
          </cell>
          <cell r="B65" t="str">
            <v>Fôrma de placa compensada plastificada</v>
          </cell>
          <cell r="E65" t="str">
            <v>m2</v>
          </cell>
          <cell r="F65">
            <v>20.22</v>
          </cell>
        </row>
        <row r="66">
          <cell r="A66" t="str">
            <v>1 A 01 404 01</v>
          </cell>
          <cell r="B66" t="str">
            <v>Fôrma para tubulão</v>
          </cell>
          <cell r="E66" t="str">
            <v>m2</v>
          </cell>
          <cell r="F66">
            <v>12.33</v>
          </cell>
        </row>
        <row r="67">
          <cell r="A67" t="str">
            <v>1 A 01 407 01</v>
          </cell>
          <cell r="B67" t="str">
            <v>Confecção e lançam. de concreto magro em betoneira</v>
          </cell>
          <cell r="E67" t="str">
            <v>m3</v>
          </cell>
          <cell r="F67">
            <v>134.68</v>
          </cell>
        </row>
        <row r="68">
          <cell r="A68" t="str">
            <v>1 A 01 408 01</v>
          </cell>
          <cell r="B68" t="str">
            <v>Concreto fck=8MPa contr raz uso geral conf e lanç</v>
          </cell>
          <cell r="E68" t="str">
            <v>m3</v>
          </cell>
          <cell r="F68">
            <v>160.74</v>
          </cell>
        </row>
        <row r="69">
          <cell r="A69" t="str">
            <v>1 A 01 410 01</v>
          </cell>
          <cell r="B69" t="str">
            <v>Concreto fck=10MPa contr raz uso geral conf e lanç</v>
          </cell>
          <cell r="E69" t="str">
            <v>m3</v>
          </cell>
          <cell r="F69">
            <v>169.68</v>
          </cell>
        </row>
        <row r="70">
          <cell r="A70" t="str">
            <v>1 A 01 412 01</v>
          </cell>
          <cell r="B70" t="str">
            <v>Concreto fck=12MPa contr raz uso geral conf e lanç</v>
          </cell>
          <cell r="E70" t="str">
            <v>m3</v>
          </cell>
          <cell r="F70">
            <v>179.02</v>
          </cell>
        </row>
        <row r="71">
          <cell r="A71" t="str">
            <v>1 A 01 415 01</v>
          </cell>
          <cell r="B71" t="str">
            <v>Concr estr fck=15MPa contr raz uso ger conf e lanç</v>
          </cell>
          <cell r="E71" t="str">
            <v>m3</v>
          </cell>
          <cell r="F71">
            <v>189.13</v>
          </cell>
        </row>
        <row r="72">
          <cell r="A72" t="str">
            <v>1 A 01 418 01</v>
          </cell>
          <cell r="B72" t="str">
            <v>Concr estr fck=18MPa contr raz uso ger conf e lanç</v>
          </cell>
          <cell r="E72" t="str">
            <v>m3</v>
          </cell>
          <cell r="F72">
            <v>198.85</v>
          </cell>
        </row>
        <row r="73">
          <cell r="A73" t="str">
            <v>1 A 01 422 01</v>
          </cell>
          <cell r="B73" t="str">
            <v>Concr estr fck=22MPa contr raz uso ger conf e lanç</v>
          </cell>
          <cell r="E73" t="str">
            <v>m3</v>
          </cell>
          <cell r="F73">
            <v>216.35</v>
          </cell>
        </row>
        <row r="74">
          <cell r="A74" t="str">
            <v>1 A 01 423 00</v>
          </cell>
          <cell r="B74" t="str">
            <v>Concreto fck=18MPa para pré-moldados (tubos)</v>
          </cell>
          <cell r="E74" t="str">
            <v>m3</v>
          </cell>
          <cell r="F74">
            <v>192.05</v>
          </cell>
        </row>
        <row r="75">
          <cell r="A75" t="str">
            <v>1 A 01 424 00</v>
          </cell>
          <cell r="B75" t="str">
            <v>Concreto poroso para pré-moldados (tubos)</v>
          </cell>
          <cell r="E75" t="str">
            <v>m3</v>
          </cell>
          <cell r="F75">
            <v>195.59</v>
          </cell>
        </row>
        <row r="76">
          <cell r="A76" t="str">
            <v>1 A 01 450 01</v>
          </cell>
          <cell r="B76" t="str">
            <v>Escoramento de bueiros celulares</v>
          </cell>
          <cell r="E76" t="str">
            <v>m3</v>
          </cell>
          <cell r="F76">
            <v>22.81</v>
          </cell>
        </row>
        <row r="77">
          <cell r="A77" t="str">
            <v>1 A 01 512 10</v>
          </cell>
          <cell r="B77" t="str">
            <v>Concreto ciclópico fck=12 MPa</v>
          </cell>
          <cell r="E77" t="str">
            <v>m3</v>
          </cell>
          <cell r="F77">
            <v>135.63</v>
          </cell>
        </row>
        <row r="78">
          <cell r="A78" t="str">
            <v>1 A 01 515 10</v>
          </cell>
          <cell r="B78" t="str">
            <v>Concreto ciclópico fck=15 MPa</v>
          </cell>
          <cell r="E78" t="str">
            <v>m3</v>
          </cell>
          <cell r="F78">
            <v>142.71</v>
          </cell>
        </row>
        <row r="79">
          <cell r="A79" t="str">
            <v>1 A 01 580 01</v>
          </cell>
          <cell r="B79" t="str">
            <v>Fornecimento, preparo e colocação formas aço CA 60</v>
          </cell>
          <cell r="E79" t="str">
            <v>kg</v>
          </cell>
          <cell r="F79">
            <v>3.8</v>
          </cell>
        </row>
        <row r="80">
          <cell r="A80" t="str">
            <v>1 A 01 580 02</v>
          </cell>
          <cell r="B80" t="str">
            <v>Fornecimento, preparo e colocação formas aço CA 50</v>
          </cell>
          <cell r="E80" t="str">
            <v>kg</v>
          </cell>
          <cell r="F80">
            <v>3.62</v>
          </cell>
        </row>
        <row r="81">
          <cell r="A81" t="str">
            <v>1 A 01 580 03</v>
          </cell>
          <cell r="B81" t="str">
            <v>Fornecimento, preparo e colocação formas aço CA 25</v>
          </cell>
          <cell r="E81" t="str">
            <v>kg</v>
          </cell>
          <cell r="F81">
            <v>3.65</v>
          </cell>
        </row>
        <row r="82">
          <cell r="A82" t="str">
            <v>1 A 01 603 01</v>
          </cell>
          <cell r="B82" t="str">
            <v>Argamassa cimento-areia 1:3</v>
          </cell>
          <cell r="E82" t="str">
            <v>m3</v>
          </cell>
          <cell r="F82">
            <v>217.24</v>
          </cell>
        </row>
        <row r="83">
          <cell r="A83" t="str">
            <v>1 A 01 604 01</v>
          </cell>
          <cell r="B83" t="str">
            <v>Argamassa cimento-areia 1:4</v>
          </cell>
          <cell r="E83" t="str">
            <v>m3</v>
          </cell>
          <cell r="F83">
            <v>178.49</v>
          </cell>
        </row>
        <row r="84">
          <cell r="A84" t="str">
            <v>1 A 01 606 01</v>
          </cell>
          <cell r="B84" t="str">
            <v>Argamassa cimento-areia 1:6</v>
          </cell>
          <cell r="E84" t="str">
            <v>m3</v>
          </cell>
          <cell r="F84">
            <v>149.31</v>
          </cell>
        </row>
        <row r="85">
          <cell r="A85" t="str">
            <v>1 A 01 620 01</v>
          </cell>
          <cell r="B85" t="str">
            <v>Argamassa cimento-solo 1:10</v>
          </cell>
          <cell r="E85" t="str">
            <v>m3</v>
          </cell>
          <cell r="F85">
            <v>92.93</v>
          </cell>
        </row>
        <row r="86">
          <cell r="A86" t="str">
            <v>1 A 01 653 00</v>
          </cell>
          <cell r="B86" t="str">
            <v>Usinagem para sub-base de concreto rolado</v>
          </cell>
          <cell r="E86" t="str">
            <v>m3</v>
          </cell>
          <cell r="F86">
            <v>78.349999999999994</v>
          </cell>
        </row>
        <row r="87">
          <cell r="A87" t="str">
            <v>1 A 01 654 00</v>
          </cell>
          <cell r="B87" t="str">
            <v>Usinagem p/ sub-base de concr. de cimento portland</v>
          </cell>
          <cell r="E87" t="str">
            <v>m3</v>
          </cell>
          <cell r="F87">
            <v>80.790000000000006</v>
          </cell>
        </row>
        <row r="88">
          <cell r="A88" t="str">
            <v>1 A 01 656 00</v>
          </cell>
          <cell r="B88" t="str">
            <v>Usinagem p/ conc. de cim. portland c/ forma desliz</v>
          </cell>
          <cell r="E88" t="str">
            <v>m3</v>
          </cell>
          <cell r="F88">
            <v>198.02</v>
          </cell>
        </row>
        <row r="89">
          <cell r="A89" t="str">
            <v>1 A 01 657 00</v>
          </cell>
          <cell r="B89" t="str">
            <v>Usinagem p/ conc.cim. portland c/ equip. peq. por.</v>
          </cell>
          <cell r="E89" t="str">
            <v>m3</v>
          </cell>
          <cell r="F89">
            <v>204.65</v>
          </cell>
        </row>
        <row r="90">
          <cell r="A90" t="str">
            <v>1 A 01 700 00</v>
          </cell>
          <cell r="B90" t="str">
            <v>Fabricação de peças pré mold. de conc. p/ pavim.</v>
          </cell>
          <cell r="E90" t="str">
            <v>m3</v>
          </cell>
          <cell r="F90">
            <v>287.92</v>
          </cell>
        </row>
        <row r="91">
          <cell r="A91" t="str">
            <v>1 A 01 720 00</v>
          </cell>
          <cell r="B91" t="str">
            <v>Concreto fck=18MPa p/ pré-moldados (guarda-corpo)</v>
          </cell>
          <cell r="E91" t="str">
            <v>m3</v>
          </cell>
          <cell r="F91">
            <v>193.95</v>
          </cell>
        </row>
        <row r="92">
          <cell r="A92" t="str">
            <v>1 A 01 720 01</v>
          </cell>
          <cell r="B92" t="str">
            <v>Guarda-corpo tipo GM, moldado no local</v>
          </cell>
          <cell r="E92" t="str">
            <v>m</v>
          </cell>
          <cell r="F92">
            <v>135.57</v>
          </cell>
        </row>
        <row r="93">
          <cell r="A93" t="str">
            <v>1 A 01 720 02</v>
          </cell>
          <cell r="B93" t="str">
            <v>Fabricação de Guarda-corpo</v>
          </cell>
          <cell r="E93" t="str">
            <v>m</v>
          </cell>
          <cell r="F93">
            <v>24.2</v>
          </cell>
        </row>
        <row r="94">
          <cell r="A94" t="str">
            <v>1 A 01 725 01</v>
          </cell>
          <cell r="B94" t="str">
            <v>Fabricação de balizador de concreto</v>
          </cell>
          <cell r="E94" t="str">
            <v>un</v>
          </cell>
          <cell r="F94">
            <v>7.61</v>
          </cell>
        </row>
        <row r="95">
          <cell r="A95" t="str">
            <v>1 A 01 730 00</v>
          </cell>
          <cell r="B95" t="str">
            <v>Concreto fck=18MPa p/ pré moldados (mourões)</v>
          </cell>
          <cell r="E95" t="str">
            <v>m3</v>
          </cell>
          <cell r="F95">
            <v>222.81</v>
          </cell>
        </row>
        <row r="96">
          <cell r="A96" t="str">
            <v>1 A 01 730 01</v>
          </cell>
          <cell r="B96" t="str">
            <v>Fabr. mourão de concr. esticador seção quad. 15cm</v>
          </cell>
          <cell r="E96" t="str">
            <v>un</v>
          </cell>
          <cell r="F96">
            <v>23.5</v>
          </cell>
        </row>
        <row r="97">
          <cell r="A97" t="str">
            <v>1 A 01 730 02</v>
          </cell>
          <cell r="B97" t="str">
            <v>Fabr. mourão de concr esticador seção triang. 15cm</v>
          </cell>
          <cell r="E97" t="str">
            <v>un</v>
          </cell>
          <cell r="F97">
            <v>14.8</v>
          </cell>
        </row>
        <row r="98">
          <cell r="A98" t="str">
            <v>1 A 01 735 01</v>
          </cell>
          <cell r="B98" t="str">
            <v>Fabr. mourão de concreto suporte seção quad. 11cm</v>
          </cell>
          <cell r="E98" t="str">
            <v>un</v>
          </cell>
          <cell r="F98">
            <v>16.170000000000002</v>
          </cell>
        </row>
        <row r="99">
          <cell r="A99" t="str">
            <v>1 A 01 735 02</v>
          </cell>
          <cell r="B99" t="str">
            <v>Fabr. mourão de concr. suporte seção triang. 11cm</v>
          </cell>
          <cell r="E99" t="str">
            <v>un</v>
          </cell>
          <cell r="F99">
            <v>10.56</v>
          </cell>
        </row>
        <row r="100">
          <cell r="A100" t="str">
            <v>1 A 01 739 01</v>
          </cell>
          <cell r="B100" t="str">
            <v>Confecção de tubos de concreto D=0,20m</v>
          </cell>
          <cell r="E100" t="str">
            <v>m</v>
          </cell>
          <cell r="F100">
            <v>9.2100000000000009</v>
          </cell>
        </row>
        <row r="101">
          <cell r="A101" t="str">
            <v>1 A 01 740 01</v>
          </cell>
          <cell r="B101" t="str">
            <v>Confecção de tubos de concreto perfurado D=0,20m</v>
          </cell>
          <cell r="E101" t="str">
            <v>m</v>
          </cell>
          <cell r="F101">
            <v>9.43</v>
          </cell>
        </row>
        <row r="102">
          <cell r="A102" t="str">
            <v>1 A 01 741 01</v>
          </cell>
          <cell r="B102" t="str">
            <v>Confecção de tubos de concreto poroso D=0,20m</v>
          </cell>
          <cell r="E102" t="str">
            <v>m</v>
          </cell>
          <cell r="F102">
            <v>9.31</v>
          </cell>
        </row>
        <row r="103">
          <cell r="A103" t="str">
            <v>1 A 01 745 01</v>
          </cell>
          <cell r="B103" t="str">
            <v>Confecção de tubos de concreto D=0,30m</v>
          </cell>
          <cell r="E103" t="str">
            <v>m</v>
          </cell>
          <cell r="F103">
            <v>15.16</v>
          </cell>
        </row>
        <row r="104">
          <cell r="A104" t="str">
            <v>1 A 01 746 01</v>
          </cell>
          <cell r="B104" t="str">
            <v>Confecção de tubos de concreto perfurado D=0,30m</v>
          </cell>
          <cell r="E104" t="str">
            <v>m</v>
          </cell>
          <cell r="F104">
            <v>15.38</v>
          </cell>
        </row>
        <row r="105">
          <cell r="A105" t="str">
            <v>1 A 01 747 01</v>
          </cell>
          <cell r="B105" t="str">
            <v>Confecção de tubos de concreto poroso D=0,30m</v>
          </cell>
          <cell r="E105" t="str">
            <v>m</v>
          </cell>
          <cell r="F105">
            <v>15.36</v>
          </cell>
        </row>
        <row r="106">
          <cell r="A106" t="str">
            <v>1 A 01 751 01</v>
          </cell>
          <cell r="B106" t="str">
            <v>Confecção de tubos de concreto D=0,40m</v>
          </cell>
          <cell r="E106" t="str">
            <v>m</v>
          </cell>
          <cell r="F106">
            <v>22.53</v>
          </cell>
        </row>
        <row r="107">
          <cell r="A107" t="str">
            <v>1 A 01 752 01</v>
          </cell>
          <cell r="B107" t="str">
            <v>Confecção de tubos de concreto perfurado D=0,40m</v>
          </cell>
          <cell r="E107" t="str">
            <v>m</v>
          </cell>
          <cell r="F107">
            <v>22.75</v>
          </cell>
        </row>
        <row r="108">
          <cell r="A108" t="str">
            <v>1 A 01 753 01</v>
          </cell>
          <cell r="B108" t="str">
            <v>Confecção de tubos de concreto poroso D=0,40m</v>
          </cell>
          <cell r="E108" t="str">
            <v>m</v>
          </cell>
          <cell r="F108">
            <v>22.84</v>
          </cell>
        </row>
        <row r="109">
          <cell r="A109" t="str">
            <v>1 A 01 755 01</v>
          </cell>
          <cell r="B109" t="str">
            <v>Confecção de tubos de concreto armado D=0,60m CA-4</v>
          </cell>
          <cell r="E109" t="str">
            <v>m</v>
          </cell>
          <cell r="F109">
            <v>90.58</v>
          </cell>
        </row>
        <row r="110">
          <cell r="A110" t="str">
            <v>1 A 01 760 01</v>
          </cell>
          <cell r="B110" t="str">
            <v>Confecção de tubos de concreto armado D=0,80m CA-4</v>
          </cell>
          <cell r="E110" t="str">
            <v>m</v>
          </cell>
          <cell r="F110">
            <v>138.6</v>
          </cell>
        </row>
        <row r="111">
          <cell r="A111" t="str">
            <v>1 A 01 765 01</v>
          </cell>
          <cell r="B111" t="str">
            <v>Confecção de tubos de concreto armado D=1,00m CA-4</v>
          </cell>
          <cell r="E111" t="str">
            <v>m</v>
          </cell>
          <cell r="F111">
            <v>209.05</v>
          </cell>
        </row>
        <row r="112">
          <cell r="A112" t="str">
            <v>1 A 01 770 01</v>
          </cell>
          <cell r="B112" t="str">
            <v>Confecção de tubos de concreto armado D=1,20m CA-4</v>
          </cell>
          <cell r="E112" t="str">
            <v>m</v>
          </cell>
          <cell r="F112">
            <v>290.89</v>
          </cell>
        </row>
        <row r="113">
          <cell r="A113" t="str">
            <v>1 A 01 775 01</v>
          </cell>
          <cell r="B113" t="str">
            <v>Confecção de tubos de concreto armado D=1,50m CA-4</v>
          </cell>
          <cell r="E113" t="str">
            <v>m</v>
          </cell>
          <cell r="F113">
            <v>452.94</v>
          </cell>
        </row>
        <row r="114">
          <cell r="A114" t="str">
            <v>1 A 01 780 01</v>
          </cell>
          <cell r="B114" t="str">
            <v>Obtenção de grama para replantio</v>
          </cell>
          <cell r="E114" t="str">
            <v>m2</v>
          </cell>
          <cell r="F114">
            <v>0.67</v>
          </cell>
        </row>
        <row r="115">
          <cell r="A115" t="str">
            <v>1 A 01 790 01</v>
          </cell>
          <cell r="B115" t="str">
            <v>Guia de madeira - 2,5 x 7,0 cm</v>
          </cell>
          <cell r="E115" t="str">
            <v>m</v>
          </cell>
          <cell r="F115">
            <v>0.94</v>
          </cell>
        </row>
        <row r="116">
          <cell r="A116" t="str">
            <v>1 A 01 790 02</v>
          </cell>
          <cell r="B116" t="str">
            <v>Guia de madeira - 2,5 x 10,0 cm</v>
          </cell>
          <cell r="E116" t="str">
            <v>m</v>
          </cell>
          <cell r="F116">
            <v>1.19</v>
          </cell>
        </row>
        <row r="117">
          <cell r="A117" t="str">
            <v>1 A 01 800 01</v>
          </cell>
          <cell r="B117" t="str">
            <v>Chapa de aço 16 rec. para placa de sinalização</v>
          </cell>
          <cell r="E117" t="str">
            <v>m2</v>
          </cell>
          <cell r="F117">
            <v>14.12</v>
          </cell>
        </row>
        <row r="118">
          <cell r="A118" t="str">
            <v>1 A 01 810 01</v>
          </cell>
          <cell r="B118" t="str">
            <v>Calha metálica semi-circular D=0,40 m</v>
          </cell>
          <cell r="E118" t="str">
            <v>m</v>
          </cell>
          <cell r="F118">
            <v>94.26</v>
          </cell>
        </row>
        <row r="119">
          <cell r="A119" t="str">
            <v>1 A 01 850 01</v>
          </cell>
          <cell r="B119" t="str">
            <v>Confecção de placa de sinalização semi-refletiva</v>
          </cell>
          <cell r="E119" t="str">
            <v>m2</v>
          </cell>
          <cell r="F119">
            <v>111.28</v>
          </cell>
        </row>
        <row r="120">
          <cell r="A120" t="str">
            <v>1 A 01 860 01</v>
          </cell>
          <cell r="B120" t="str">
            <v>Confecção de placa de sinalização tot. refletiva</v>
          </cell>
          <cell r="E120" t="str">
            <v>m2</v>
          </cell>
          <cell r="F120">
            <v>156.53</v>
          </cell>
        </row>
        <row r="121">
          <cell r="A121" t="str">
            <v>1 A 01 870 01</v>
          </cell>
          <cell r="B121" t="str">
            <v>Confecção de suporte e travessa p/ placa de sinal.</v>
          </cell>
          <cell r="E121" t="str">
            <v>un</v>
          </cell>
          <cell r="F121">
            <v>18.64</v>
          </cell>
        </row>
        <row r="122">
          <cell r="A122" t="str">
            <v>1 A 01 890 01</v>
          </cell>
          <cell r="B122" t="str">
            <v>Escavação manual em material de 1a categoria</v>
          </cell>
          <cell r="E122" t="str">
            <v>m3</v>
          </cell>
          <cell r="F122">
            <v>14.07</v>
          </cell>
        </row>
        <row r="123">
          <cell r="A123" t="str">
            <v>1 A 01 891 01</v>
          </cell>
          <cell r="B123" t="str">
            <v>Escavação manual de vala em material de 1a cat.</v>
          </cell>
          <cell r="E123" t="str">
            <v>m3</v>
          </cell>
          <cell r="F123">
            <v>16.27</v>
          </cell>
        </row>
        <row r="124">
          <cell r="A124" t="str">
            <v>1 A 01 892 01</v>
          </cell>
          <cell r="B124" t="str">
            <v>Escavação mecânica de vala em material de 1a cat.</v>
          </cell>
          <cell r="E124" t="str">
            <v>m3</v>
          </cell>
          <cell r="F124">
            <v>2.74</v>
          </cell>
        </row>
        <row r="125">
          <cell r="A125" t="str">
            <v>1 A 01 893 01</v>
          </cell>
          <cell r="B125" t="str">
            <v>Compactação manual</v>
          </cell>
          <cell r="E125" t="str">
            <v>m3</v>
          </cell>
          <cell r="F125">
            <v>7.11</v>
          </cell>
        </row>
        <row r="126">
          <cell r="A126" t="str">
            <v>1 A 01 894 01</v>
          </cell>
          <cell r="B126" t="str">
            <v>Lastro de brita</v>
          </cell>
          <cell r="E126" t="str">
            <v>m3</v>
          </cell>
          <cell r="F126">
            <v>24.14</v>
          </cell>
        </row>
        <row r="127">
          <cell r="A127" t="str">
            <v>1 A 99 001 00</v>
          </cell>
          <cell r="B127" t="str">
            <v>Mistura areia-asfalto usinada a frio</v>
          </cell>
          <cell r="E127" t="str">
            <v>m3</v>
          </cell>
          <cell r="F127">
            <v>0</v>
          </cell>
        </row>
        <row r="128">
          <cell r="A128" t="str">
            <v>1 A 99 002 00</v>
          </cell>
          <cell r="B128" t="str">
            <v>Mistura areia-asfalto usinada a quente</v>
          </cell>
          <cell r="E128" t="str">
            <v>m3</v>
          </cell>
          <cell r="F128">
            <v>0</v>
          </cell>
        </row>
        <row r="129">
          <cell r="A129" t="str">
            <v>1 A 99 003 00</v>
          </cell>
          <cell r="B129" t="str">
            <v>Mistura betuminosa usinada a frio</v>
          </cell>
          <cell r="E129" t="str">
            <v>m3</v>
          </cell>
          <cell r="F129">
            <v>0</v>
          </cell>
        </row>
        <row r="130">
          <cell r="A130" t="str">
            <v>1 A 99 004 00</v>
          </cell>
          <cell r="B130" t="str">
            <v>Mistura betuminosa usinada a quente</v>
          </cell>
          <cell r="E130" t="str">
            <v>m3</v>
          </cell>
          <cell r="F130">
            <v>0</v>
          </cell>
        </row>
        <row r="131">
          <cell r="A131" t="str">
            <v>1 A 99 005 00</v>
          </cell>
          <cell r="B131" t="str">
            <v>Mistura betuminosa</v>
          </cell>
          <cell r="E131" t="str">
            <v>m3</v>
          </cell>
          <cell r="F131">
            <v>0</v>
          </cell>
        </row>
        <row r="132">
          <cell r="A132" t="str">
            <v>1 B 00 301 00</v>
          </cell>
          <cell r="B132" t="str">
            <v>Alvenaria de pedra argamassada</v>
          </cell>
          <cell r="E132" t="str">
            <v>m3</v>
          </cell>
          <cell r="F132">
            <v>105.07</v>
          </cell>
        </row>
        <row r="133">
          <cell r="A133" t="str">
            <v>1 B 00 902 01</v>
          </cell>
          <cell r="B133" t="str">
            <v>Alvenaria de tijolos</v>
          </cell>
          <cell r="E133" t="str">
            <v>m2</v>
          </cell>
          <cell r="F133">
            <v>25</v>
          </cell>
        </row>
        <row r="134">
          <cell r="A134" t="str">
            <v>1 B 00 903 01</v>
          </cell>
          <cell r="B134" t="str">
            <v>Dentes para bueiros duplos D=1,00 m</v>
          </cell>
          <cell r="E134" t="str">
            <v>und</v>
          </cell>
          <cell r="F134">
            <v>79.489999999999995</v>
          </cell>
        </row>
        <row r="135">
          <cell r="A135" t="str">
            <v>1 B 00 904 01</v>
          </cell>
          <cell r="B135" t="str">
            <v>Dentes para bueiros duplos D=1,20 m</v>
          </cell>
          <cell r="E135" t="str">
            <v>und</v>
          </cell>
          <cell r="F135">
            <v>89.9</v>
          </cell>
        </row>
        <row r="136">
          <cell r="A136" t="str">
            <v>1 B 00 905 01</v>
          </cell>
          <cell r="B136" t="str">
            <v>Dentes para bueiros duplos D=1,50 m</v>
          </cell>
          <cell r="E136" t="str">
            <v>und</v>
          </cell>
          <cell r="F136">
            <v>111.04</v>
          </cell>
        </row>
        <row r="137">
          <cell r="A137" t="str">
            <v>1 B 00 906 01</v>
          </cell>
          <cell r="B137" t="str">
            <v>Dentes para bueiros simples D=0,60 m</v>
          </cell>
          <cell r="E137" t="str">
            <v>und</v>
          </cell>
          <cell r="F137">
            <v>26.82</v>
          </cell>
        </row>
        <row r="138">
          <cell r="A138" t="str">
            <v>1 B 00 907 01</v>
          </cell>
          <cell r="B138" t="str">
            <v>Dentes para bueiros simples D=0,80 m</v>
          </cell>
          <cell r="E138" t="str">
            <v>und</v>
          </cell>
          <cell r="F138">
            <v>33.369999999999997</v>
          </cell>
        </row>
        <row r="139">
          <cell r="A139" t="str">
            <v>1 B 00 908 01</v>
          </cell>
          <cell r="B139" t="str">
            <v>Dentes para bueiros simples D=1,00 m</v>
          </cell>
          <cell r="E139" t="str">
            <v>und</v>
          </cell>
          <cell r="F139">
            <v>39.67</v>
          </cell>
        </row>
        <row r="140">
          <cell r="A140" t="str">
            <v>1 B 00 909 01</v>
          </cell>
          <cell r="B140" t="str">
            <v>Dentes para bueiros simples D=1,20 m</v>
          </cell>
          <cell r="E140" t="str">
            <v>und</v>
          </cell>
          <cell r="F140">
            <v>45.01</v>
          </cell>
        </row>
        <row r="141">
          <cell r="A141" t="str">
            <v>1 B 00 910 01</v>
          </cell>
          <cell r="B141" t="str">
            <v>Dentes para bueiros simples D=1,50 m</v>
          </cell>
          <cell r="E141" t="str">
            <v>und</v>
          </cell>
          <cell r="F141">
            <v>57.18</v>
          </cell>
        </row>
        <row r="142">
          <cell r="A142" t="str">
            <v>1 B 00 911 01</v>
          </cell>
          <cell r="B142" t="str">
            <v>Dentes para bueiros triplos D=1,00 m</v>
          </cell>
          <cell r="E142" t="str">
            <v>und</v>
          </cell>
          <cell r="F142">
            <v>116.43</v>
          </cell>
        </row>
        <row r="143">
          <cell r="A143" t="str">
            <v>1 B 00 912 01</v>
          </cell>
          <cell r="B143" t="str">
            <v>Dentes para bueiros triplos D=1,20 m</v>
          </cell>
          <cell r="E143" t="str">
            <v>und</v>
          </cell>
          <cell r="F143">
            <v>134.91999999999999</v>
          </cell>
        </row>
        <row r="144">
          <cell r="A144" t="str">
            <v>1 B 00 913 01</v>
          </cell>
          <cell r="B144" t="str">
            <v>Dentes para bueiros triplos D=1,50 m</v>
          </cell>
          <cell r="E144" t="str">
            <v>und</v>
          </cell>
          <cell r="F144">
            <v>164.46</v>
          </cell>
        </row>
        <row r="145">
          <cell r="A145" t="str">
            <v>1 B 00 999 06</v>
          </cell>
          <cell r="B145" t="str">
            <v>Solo local / selo de argila apiloado</v>
          </cell>
          <cell r="E145" t="str">
            <v>m3</v>
          </cell>
          <cell r="F145">
            <v>7.62</v>
          </cell>
        </row>
        <row r="146">
          <cell r="A146" t="str">
            <v>1 B 02 702 00</v>
          </cell>
          <cell r="B146" t="str">
            <v>Limp. e enchim. junta pav. concr. (const e rest)</v>
          </cell>
          <cell r="E146" t="str">
            <v>m</v>
          </cell>
          <cell r="F146">
            <v>1.99</v>
          </cell>
        </row>
        <row r="147">
          <cell r="B147" t="str">
            <v>Construção</v>
          </cell>
        </row>
        <row r="148">
          <cell r="A148" t="str">
            <v>2 S 01 000 00</v>
          </cell>
          <cell r="B148" t="str">
            <v>Desm. dest. limpeza áreas c/arv. diam. até 0,15 m</v>
          </cell>
          <cell r="E148" t="str">
            <v>m2</v>
          </cell>
          <cell r="F148">
            <v>0.21</v>
          </cell>
        </row>
        <row r="149">
          <cell r="A149" t="str">
            <v>2 S 01 010 00</v>
          </cell>
          <cell r="B149" t="str">
            <v>Destocamento de árvores D=0,15 a 0,30 m</v>
          </cell>
          <cell r="E149" t="str">
            <v>und</v>
          </cell>
          <cell r="F149">
            <v>21.1</v>
          </cell>
        </row>
        <row r="150">
          <cell r="A150" t="str">
            <v>2 S 01 012 00</v>
          </cell>
          <cell r="B150" t="str">
            <v>Destocamento de árvores c/diâm. &gt; 0,30 m</v>
          </cell>
          <cell r="E150" t="str">
            <v>und</v>
          </cell>
          <cell r="F150">
            <v>52.76</v>
          </cell>
        </row>
        <row r="151">
          <cell r="A151" t="str">
            <v>2 S 01 100 01</v>
          </cell>
          <cell r="B151" t="str">
            <v>Esc. carga transp. mat 1ª cat DMT 50 m</v>
          </cell>
          <cell r="E151" t="str">
            <v>m3</v>
          </cell>
          <cell r="F151">
            <v>1.1200000000000001</v>
          </cell>
        </row>
        <row r="152">
          <cell r="A152" t="str">
            <v>2 S 01 100 02</v>
          </cell>
          <cell r="B152" t="str">
            <v>Esc. carga transp. mat 1ª cat DMT 50 a 200m c/m</v>
          </cell>
          <cell r="E152" t="str">
            <v>m3</v>
          </cell>
          <cell r="F152">
            <v>3.48</v>
          </cell>
        </row>
        <row r="153">
          <cell r="A153" t="str">
            <v>2 S 01 100 03</v>
          </cell>
          <cell r="B153" t="str">
            <v>Esc. carga transp. mat 1ª cat DMT 200 a 400m c/m</v>
          </cell>
          <cell r="E153" t="str">
            <v>m3</v>
          </cell>
          <cell r="F153">
            <v>4.2300000000000004</v>
          </cell>
        </row>
        <row r="154">
          <cell r="A154" t="str">
            <v>2 S 01 100 04</v>
          </cell>
          <cell r="B154" t="str">
            <v>Esc. carga transp. mat 1ª cat DMT 400 a 600m c/m</v>
          </cell>
          <cell r="E154" t="str">
            <v>m3</v>
          </cell>
          <cell r="F154">
            <v>5.0199999999999996</v>
          </cell>
        </row>
        <row r="155">
          <cell r="A155" t="str">
            <v>2 S 01 100 05</v>
          </cell>
          <cell r="B155" t="str">
            <v>Esc. carga transp. mat 1ª cat DMT 600 a 800m c/m</v>
          </cell>
          <cell r="E155" t="str">
            <v>m3</v>
          </cell>
          <cell r="F155">
            <v>5.72</v>
          </cell>
        </row>
        <row r="156">
          <cell r="A156" t="str">
            <v>2 S 01 100 06</v>
          </cell>
          <cell r="B156" t="str">
            <v>Esc. carga transp. mat 1ª cat DMT 800 a 1000m c/m</v>
          </cell>
          <cell r="E156" t="str">
            <v>m3</v>
          </cell>
          <cell r="F156">
            <v>6.59</v>
          </cell>
        </row>
        <row r="157">
          <cell r="A157" t="str">
            <v>2 S 01 100 07</v>
          </cell>
          <cell r="B157" t="str">
            <v>Esc. carga transp. mat 1ª cat DMT 1000 a 1200m c/m</v>
          </cell>
          <cell r="E157" t="str">
            <v>m3</v>
          </cell>
          <cell r="F157">
            <v>7.51</v>
          </cell>
        </row>
        <row r="158">
          <cell r="A158" t="str">
            <v>2 S 01 100 08</v>
          </cell>
          <cell r="B158" t="str">
            <v>Esc. carga transp. mat 1ª cat DMT 1200 a 1400m c/m</v>
          </cell>
          <cell r="E158" t="str">
            <v>m3</v>
          </cell>
          <cell r="F158">
            <v>8.36</v>
          </cell>
        </row>
        <row r="159">
          <cell r="A159" t="str">
            <v>2 S 01 100 09</v>
          </cell>
          <cell r="B159" t="str">
            <v>Esc. carga tr. mat 1ª c. DMT 50 a 200m c/carreg</v>
          </cell>
          <cell r="E159" t="str">
            <v>m3</v>
          </cell>
          <cell r="F159">
            <v>3.63</v>
          </cell>
        </row>
        <row r="160">
          <cell r="A160" t="str">
            <v>2 S 01 100 10</v>
          </cell>
          <cell r="B160" t="str">
            <v>Esc. carga tr. mat 1ª c. DMT 200 a 400m c/carreg</v>
          </cell>
          <cell r="E160" t="str">
            <v>m3</v>
          </cell>
          <cell r="F160">
            <v>3.91</v>
          </cell>
        </row>
        <row r="161">
          <cell r="A161" t="str">
            <v>2 S 01 100 11</v>
          </cell>
          <cell r="B161" t="str">
            <v>Esc. carga tr. mat 1ª c. DMT 400 a 600m c/carreg</v>
          </cell>
          <cell r="E161" t="str">
            <v>m3</v>
          </cell>
          <cell r="F161">
            <v>4.1100000000000003</v>
          </cell>
        </row>
        <row r="162">
          <cell r="A162" t="str">
            <v>2 S 01 100 12</v>
          </cell>
          <cell r="B162" t="str">
            <v>Esc. carga tr. mat 1ª c. DMT 600 a 800m c/carreg</v>
          </cell>
          <cell r="E162" t="str">
            <v>m3</v>
          </cell>
          <cell r="F162">
            <v>4.47</v>
          </cell>
        </row>
        <row r="163">
          <cell r="A163" t="str">
            <v>2 S 01 100 13</v>
          </cell>
          <cell r="B163" t="str">
            <v>Esc. carga tr. mat 1ª c. DMT 800 a 1000m c/carreg</v>
          </cell>
          <cell r="E163" t="str">
            <v>m3</v>
          </cell>
          <cell r="F163">
            <v>4.68</v>
          </cell>
        </row>
        <row r="164">
          <cell r="A164" t="str">
            <v>2 S 01 100 14</v>
          </cell>
          <cell r="B164" t="str">
            <v>Esc. carga tr. mat 1ª c. DMT 1000 a 1200m c/carreg</v>
          </cell>
          <cell r="E164" t="str">
            <v>m3</v>
          </cell>
          <cell r="F164">
            <v>4.97</v>
          </cell>
        </row>
        <row r="165">
          <cell r="A165" t="str">
            <v>2 S 01 100 15</v>
          </cell>
          <cell r="B165" t="str">
            <v>Esc. carga tr. mat 1ª c. DMT 1200 a 1400m c/carreg</v>
          </cell>
          <cell r="E165" t="str">
            <v>m3</v>
          </cell>
          <cell r="F165">
            <v>5.14</v>
          </cell>
        </row>
        <row r="166">
          <cell r="A166" t="str">
            <v>2 S 01 100 16</v>
          </cell>
          <cell r="B166" t="str">
            <v>Esc. carga tr. mat 1ª c. DMT 1400 a 1600m c/carreg</v>
          </cell>
          <cell r="E166" t="str">
            <v>m3</v>
          </cell>
          <cell r="F166">
            <v>5.31</v>
          </cell>
        </row>
        <row r="167">
          <cell r="A167" t="str">
            <v>2 S 01 100 17</v>
          </cell>
          <cell r="B167" t="str">
            <v>Esc. carga tr. mat 1ª c. DMT 1600 a 1800m c/carreg</v>
          </cell>
          <cell r="E167" t="str">
            <v>m3</v>
          </cell>
          <cell r="F167">
            <v>5.44</v>
          </cell>
        </row>
        <row r="168">
          <cell r="A168" t="str">
            <v>2 S 01 100 18</v>
          </cell>
          <cell r="B168" t="str">
            <v>Esc. carga tr. mat 1ª c. DMT 1800 a 2000m c/carreg</v>
          </cell>
          <cell r="E168" t="str">
            <v>m3</v>
          </cell>
          <cell r="F168">
            <v>5.72</v>
          </cell>
        </row>
        <row r="169">
          <cell r="A169" t="str">
            <v>2 S 01 100 19</v>
          </cell>
          <cell r="B169" t="str">
            <v>Esc. carga tr. mat 1ª c. DMT 2000 a 3000m c/carreg</v>
          </cell>
          <cell r="E169" t="str">
            <v>m3</v>
          </cell>
          <cell r="F169">
            <v>6.42</v>
          </cell>
        </row>
        <row r="170">
          <cell r="A170" t="str">
            <v>2 S 01 100 20</v>
          </cell>
          <cell r="B170" t="str">
            <v>Esc. carga tr. mat 1ª c. DMT 3000 a 5000m c/carreg</v>
          </cell>
          <cell r="E170" t="str">
            <v>m3</v>
          </cell>
          <cell r="F170">
            <v>8.36</v>
          </cell>
        </row>
        <row r="171">
          <cell r="A171" t="str">
            <v>2 S 01 100 21</v>
          </cell>
          <cell r="B171" t="str">
            <v>Escavação carga transp. manual mat.1a cat. DT=20m</v>
          </cell>
          <cell r="E171" t="str">
            <v>m3</v>
          </cell>
          <cell r="F171">
            <v>15.59</v>
          </cell>
        </row>
        <row r="172">
          <cell r="A172" t="str">
            <v>2 S 01 100 22</v>
          </cell>
          <cell r="B172" t="str">
            <v>Esc. carga transp. mat 1ª cat DMT 50 a 200m c/e</v>
          </cell>
          <cell r="E172" t="str">
            <v>m3</v>
          </cell>
          <cell r="F172">
            <v>3.51</v>
          </cell>
        </row>
        <row r="173">
          <cell r="A173" t="str">
            <v>2 S 01 100 23</v>
          </cell>
          <cell r="B173" t="str">
            <v>Esc. carga transp. mat 1ª cat DMT 200 a 400m c/e</v>
          </cell>
          <cell r="E173" t="str">
            <v>m3</v>
          </cell>
          <cell r="F173">
            <v>3.86</v>
          </cell>
        </row>
        <row r="174">
          <cell r="A174" t="str">
            <v>2 S 01 100 24</v>
          </cell>
          <cell r="B174" t="str">
            <v>Esc. carga transp. mat 1ª cat DMT 400 a 600m c/e</v>
          </cell>
          <cell r="E174" t="str">
            <v>m3</v>
          </cell>
          <cell r="F174">
            <v>4.0599999999999996</v>
          </cell>
        </row>
        <row r="175">
          <cell r="A175" t="str">
            <v>2 S 01 100 25</v>
          </cell>
          <cell r="B175" t="str">
            <v>Esc. carga transp. mat 1ª cat DMT 600 a 800m c/e</v>
          </cell>
          <cell r="E175" t="str">
            <v>m3</v>
          </cell>
          <cell r="F175">
            <v>4.3600000000000003</v>
          </cell>
        </row>
        <row r="176">
          <cell r="A176" t="str">
            <v>2 S 01 100 26</v>
          </cell>
          <cell r="B176" t="str">
            <v>Esc. carga transp. mat 1ª cat DMT 800 a 1000m c/e</v>
          </cell>
          <cell r="E176" t="str">
            <v>m3</v>
          </cell>
          <cell r="F176">
            <v>4.6500000000000004</v>
          </cell>
        </row>
        <row r="177">
          <cell r="A177" t="str">
            <v>2 S 01 100 27</v>
          </cell>
          <cell r="B177" t="str">
            <v>Esc. carga transp. mat 1ª cat DMT 1000 a 1200m c/e</v>
          </cell>
          <cell r="E177" t="str">
            <v>m3</v>
          </cell>
          <cell r="F177">
            <v>4.88</v>
          </cell>
        </row>
        <row r="178">
          <cell r="A178" t="str">
            <v>2 S 01 100 28</v>
          </cell>
          <cell r="B178" t="str">
            <v>Esc. carga transp. mat 1ª cat DMT 1200 a 1400m c/e</v>
          </cell>
          <cell r="E178" t="str">
            <v>m3</v>
          </cell>
          <cell r="F178">
            <v>5.05</v>
          </cell>
        </row>
        <row r="179">
          <cell r="A179" t="str">
            <v>2 S 01 100 29</v>
          </cell>
          <cell r="B179" t="str">
            <v>Esc. carga transp. mat 1ª cat DMT 1400 a 1600m c/e</v>
          </cell>
          <cell r="E179" t="str">
            <v>m3</v>
          </cell>
          <cell r="F179">
            <v>5.33</v>
          </cell>
        </row>
        <row r="180">
          <cell r="A180" t="str">
            <v>2 S 01 100 30</v>
          </cell>
          <cell r="B180" t="str">
            <v>Esc. carga transp. mat 1ª cat DMT 1600 a 1800m c/e</v>
          </cell>
          <cell r="E180" t="str">
            <v>m3</v>
          </cell>
          <cell r="F180">
            <v>5.41</v>
          </cell>
        </row>
        <row r="181">
          <cell r="A181" t="str">
            <v>2 S 01 100 31</v>
          </cell>
          <cell r="B181" t="str">
            <v>Esc. carga transp. mat 1ª cat DMT 1800 a 2000m c/e</v>
          </cell>
          <cell r="E181" t="str">
            <v>m3</v>
          </cell>
          <cell r="F181">
            <v>5.63</v>
          </cell>
        </row>
        <row r="182">
          <cell r="A182" t="str">
            <v>2 S 01 100 32</v>
          </cell>
          <cell r="B182" t="str">
            <v>Esc. carga transp. mat 1ª cat DMT 2000 a 3000m c/e</v>
          </cell>
          <cell r="E182" t="str">
            <v>m3</v>
          </cell>
          <cell r="F182">
            <v>6.35</v>
          </cell>
        </row>
        <row r="183">
          <cell r="A183" t="str">
            <v>2 S 01 100 33</v>
          </cell>
          <cell r="B183" t="str">
            <v>Esc. carga transp. mat 1ª cat DMT 3000 a 5000m c/e</v>
          </cell>
          <cell r="E183" t="str">
            <v>m3</v>
          </cell>
          <cell r="F183">
            <v>8.32</v>
          </cell>
        </row>
        <row r="184">
          <cell r="A184" t="str">
            <v>2 S 01 101 01</v>
          </cell>
          <cell r="B184" t="str">
            <v>Esc. carga transp. mat 2ª cat DMT 50m</v>
          </cell>
          <cell r="E184" t="str">
            <v>m3</v>
          </cell>
          <cell r="F184">
            <v>2.38</v>
          </cell>
        </row>
        <row r="185">
          <cell r="A185" t="str">
            <v>2 S 01 101 02</v>
          </cell>
          <cell r="B185" t="str">
            <v>Esc. carga transp. mat 2ª cat DMT 50 a 200m c/m</v>
          </cell>
          <cell r="E185" t="str">
            <v>m3</v>
          </cell>
          <cell r="F185">
            <v>6.04</v>
          </cell>
        </row>
        <row r="186">
          <cell r="A186" t="str">
            <v>2 S 01 101 03</v>
          </cell>
          <cell r="B186" t="str">
            <v>Esc. carga transp. mat 2ª cat DMT 200 a 400m c/m</v>
          </cell>
          <cell r="E186" t="str">
            <v>m3</v>
          </cell>
          <cell r="F186">
            <v>6.06</v>
          </cell>
        </row>
        <row r="187">
          <cell r="A187" t="str">
            <v>2 S 01 101 04</v>
          </cell>
          <cell r="B187" t="str">
            <v>Esc. carga transp. mat 2ª cat DMT 400 a 600m c/m</v>
          </cell>
          <cell r="E187" t="str">
            <v>m3</v>
          </cell>
          <cell r="F187">
            <v>7.35</v>
          </cell>
        </row>
        <row r="188">
          <cell r="A188" t="str">
            <v>2 S 01 101 05</v>
          </cell>
          <cell r="B188" t="str">
            <v>Esc. carga transp. mat 2ª cat DMT 600 a 800m c/m</v>
          </cell>
          <cell r="E188" t="str">
            <v>m3</v>
          </cell>
          <cell r="F188">
            <v>8.65</v>
          </cell>
        </row>
        <row r="189">
          <cell r="A189" t="str">
            <v>2 S 01 101 06</v>
          </cell>
          <cell r="B189" t="str">
            <v>Esc. carga transp. mat 2ª cat DMT 800 a 1000m c/m</v>
          </cell>
          <cell r="E189" t="str">
            <v>m3</v>
          </cell>
          <cell r="F189">
            <v>9.9499999999999993</v>
          </cell>
        </row>
        <row r="190">
          <cell r="A190" t="str">
            <v>2 S 01 101 07</v>
          </cell>
          <cell r="B190" t="str">
            <v>Esc. carga transp. mat 2ª cat DMT 1000 a 1200m c/m</v>
          </cell>
          <cell r="E190" t="str">
            <v>m3</v>
          </cell>
          <cell r="F190">
            <v>9.9600000000000009</v>
          </cell>
        </row>
        <row r="191">
          <cell r="A191" t="str">
            <v>2 S 01 101 08</v>
          </cell>
          <cell r="B191" t="str">
            <v>Esc. carga transp. mat 2ª cat DMT 1200 a 1400m c/m</v>
          </cell>
          <cell r="E191" t="str">
            <v>m3</v>
          </cell>
          <cell r="F191">
            <v>11.26</v>
          </cell>
        </row>
        <row r="192">
          <cell r="A192" t="str">
            <v>2 S 01 101 09</v>
          </cell>
          <cell r="B192" t="str">
            <v>Esc. carga tr. mat 2ª c. DMT 50 a 200m c/carreg</v>
          </cell>
          <cell r="E192" t="str">
            <v>m3</v>
          </cell>
          <cell r="F192">
            <v>5.79</v>
          </cell>
        </row>
        <row r="193">
          <cell r="A193" t="str">
            <v>2 S 01 101 10</v>
          </cell>
          <cell r="B193" t="str">
            <v>Esc. carga tr. mat 2ª c. DMT 200 a 400m c/carreg</v>
          </cell>
          <cell r="E193" t="str">
            <v>m3</v>
          </cell>
          <cell r="F193">
            <v>6.24</v>
          </cell>
        </row>
        <row r="194">
          <cell r="A194" t="str">
            <v>2 S 01 101 11</v>
          </cell>
          <cell r="B194" t="str">
            <v>Esc. carga tr. mat 2a c. DMT 400 a 600m c/carreg</v>
          </cell>
          <cell r="E194" t="str">
            <v>m3</v>
          </cell>
          <cell r="F194">
            <v>6.48</v>
          </cell>
        </row>
        <row r="195">
          <cell r="A195" t="str">
            <v>2 S 01 101 12</v>
          </cell>
          <cell r="B195" t="str">
            <v>Esc. carga tr. mat 2a c. DMT 600 a 800m c/carreg</v>
          </cell>
          <cell r="E195" t="str">
            <v>m3</v>
          </cell>
          <cell r="F195">
            <v>6.84</v>
          </cell>
        </row>
        <row r="196">
          <cell r="A196" t="str">
            <v>2 S 01 101 13</v>
          </cell>
          <cell r="B196" t="str">
            <v>Esc. carga tr. mat 2a c. DMT 800 a 1000m c/carreg</v>
          </cell>
          <cell r="E196" t="str">
            <v>m3</v>
          </cell>
          <cell r="F196">
            <v>7.12</v>
          </cell>
        </row>
        <row r="197">
          <cell r="A197" t="str">
            <v>2 S 01 101 14</v>
          </cell>
          <cell r="B197" t="str">
            <v>Esc. carga tr. mat 2a c. DMT 1000 a 1200m c/carreg</v>
          </cell>
          <cell r="E197" t="str">
            <v>m3</v>
          </cell>
          <cell r="F197">
            <v>7.39</v>
          </cell>
        </row>
        <row r="198">
          <cell r="A198" t="str">
            <v>2 S 01 101 15</v>
          </cell>
          <cell r="B198" t="str">
            <v>Esc. carga tr. mat 2a c. DMT 1200 a 1400m c/carreg</v>
          </cell>
          <cell r="E198" t="str">
            <v>m3</v>
          </cell>
          <cell r="F198">
            <v>7.65</v>
          </cell>
        </row>
        <row r="199">
          <cell r="A199" t="str">
            <v>2 S 01 101 16</v>
          </cell>
          <cell r="B199" t="str">
            <v>Esc. carga tr. mat 2a c. DMT 1400 a 1600m c/carreg</v>
          </cell>
          <cell r="E199" t="str">
            <v>m3</v>
          </cell>
          <cell r="F199">
            <v>7.92</v>
          </cell>
        </row>
        <row r="200">
          <cell r="A200" t="str">
            <v>2 S 01 101 17</v>
          </cell>
          <cell r="B200" t="str">
            <v>Esc. carga tr. mat 2a c. DMT 1600 a 1800m c/carreg</v>
          </cell>
          <cell r="E200" t="str">
            <v>m3</v>
          </cell>
          <cell r="F200">
            <v>8.1</v>
          </cell>
        </row>
        <row r="201">
          <cell r="A201" t="str">
            <v>2 S 01 101 18</v>
          </cell>
          <cell r="B201" t="str">
            <v>Esc. carga tr. mat 2a c. DMT 1800 a 2000m c/carreg</v>
          </cell>
          <cell r="E201" t="str">
            <v>m3</v>
          </cell>
          <cell r="F201">
            <v>8.41</v>
          </cell>
        </row>
        <row r="202">
          <cell r="A202" t="str">
            <v>2 S 01 101 19</v>
          </cell>
          <cell r="B202" t="str">
            <v>Esc. carga tr. mat 2a c. DMT 2000 a 3000m c/carreg</v>
          </cell>
          <cell r="E202" t="str">
            <v>m3</v>
          </cell>
          <cell r="F202">
            <v>9.1999999999999993</v>
          </cell>
        </row>
        <row r="203">
          <cell r="A203" t="str">
            <v>2 S 01 101 20</v>
          </cell>
          <cell r="B203" t="str">
            <v>Esc. carga tr. mat 2a c. DMT 3000 a 5000m c/carreg</v>
          </cell>
          <cell r="E203" t="str">
            <v>m3</v>
          </cell>
          <cell r="F203">
            <v>11.58</v>
          </cell>
        </row>
        <row r="204">
          <cell r="A204" t="str">
            <v>2 S 01 101 22</v>
          </cell>
          <cell r="B204" t="str">
            <v>Esc. carga transp. mat 2a cat DMT 50 a 200m c/e</v>
          </cell>
          <cell r="E204" t="str">
            <v>m3</v>
          </cell>
          <cell r="F204">
            <v>4.92</v>
          </cell>
        </row>
        <row r="205">
          <cell r="A205" t="str">
            <v>2 S 01 101 23</v>
          </cell>
          <cell r="B205" t="str">
            <v>Esc. carga transp. mat 2a cat DMT 200 a 400m c/e</v>
          </cell>
          <cell r="E205" t="str">
            <v>m3</v>
          </cell>
          <cell r="F205">
            <v>5.27</v>
          </cell>
        </row>
        <row r="206">
          <cell r="A206" t="str">
            <v>2 S 01 101 24</v>
          </cell>
          <cell r="B206" t="str">
            <v>Esc. carga transp. mat 2a cat DMT 400 a 600m c/e</v>
          </cell>
          <cell r="E206" t="str">
            <v>m3</v>
          </cell>
          <cell r="F206">
            <v>5.61</v>
          </cell>
        </row>
        <row r="207">
          <cell r="A207" t="str">
            <v>2 S 01 101 25</v>
          </cell>
          <cell r="B207" t="str">
            <v>Esc. carga transp. mat 2a cat DMT 600 a 800m c/e</v>
          </cell>
          <cell r="E207" t="str">
            <v>m3</v>
          </cell>
          <cell r="F207">
            <v>5.98</v>
          </cell>
        </row>
        <row r="208">
          <cell r="A208" t="str">
            <v>2 S 01 101 26</v>
          </cell>
          <cell r="B208" t="str">
            <v>Esc. carga transp. mat 2a cat DMT 800 a 1000m c/e</v>
          </cell>
          <cell r="E208" t="str">
            <v>m3</v>
          </cell>
          <cell r="F208">
            <v>6.26</v>
          </cell>
        </row>
        <row r="209">
          <cell r="A209" t="str">
            <v>2 S 01 101 27</v>
          </cell>
          <cell r="B209" t="str">
            <v>Esc. carga transp. mat 2a cat DMT 1000 a 1200m c/e</v>
          </cell>
          <cell r="E209" t="str">
            <v>m3</v>
          </cell>
          <cell r="F209">
            <v>6.53</v>
          </cell>
        </row>
        <row r="210">
          <cell r="A210" t="str">
            <v>2 S 01 101 28</v>
          </cell>
          <cell r="B210" t="str">
            <v>Esc. carga transp. mat 2a cat DMT 1200 a 1400m c/e</v>
          </cell>
          <cell r="E210" t="str">
            <v>m3</v>
          </cell>
          <cell r="F210">
            <v>6.86</v>
          </cell>
        </row>
        <row r="211">
          <cell r="A211" t="str">
            <v>2 S 01 101 29</v>
          </cell>
          <cell r="B211" t="str">
            <v>Esc. carga transp. mat 2a cat DMT 1400 a 1600m c/e</v>
          </cell>
          <cell r="E211" t="str">
            <v>m3</v>
          </cell>
          <cell r="F211">
            <v>7.08</v>
          </cell>
        </row>
        <row r="212">
          <cell r="A212" t="str">
            <v>2 S 01 101 30</v>
          </cell>
          <cell r="B212" t="str">
            <v>Esc. carga transp. mat 2a cat DMT 1600 a 1800m c/e</v>
          </cell>
          <cell r="E212" t="str">
            <v>m3</v>
          </cell>
          <cell r="F212">
            <v>7.19</v>
          </cell>
        </row>
        <row r="213">
          <cell r="A213" t="str">
            <v>2 S 01 101 31</v>
          </cell>
          <cell r="B213" t="str">
            <v>Esc. carga transp. mat 2a cat DMT 1800 a 2000m c/e</v>
          </cell>
          <cell r="E213" t="str">
            <v>m3</v>
          </cell>
          <cell r="F213">
            <v>7.51</v>
          </cell>
        </row>
        <row r="214">
          <cell r="A214" t="str">
            <v>2 S 01 101 32</v>
          </cell>
          <cell r="B214" t="str">
            <v>Esc. carga transp. mat 2a cat DMT 2000 a 3000m c/e</v>
          </cell>
          <cell r="E214" t="str">
            <v>m3</v>
          </cell>
          <cell r="F214">
            <v>8.44</v>
          </cell>
        </row>
        <row r="215">
          <cell r="A215" t="str">
            <v>2 S 01 101 33</v>
          </cell>
          <cell r="B215" t="str">
            <v>Esc. carga transp. mat 2a cat DMT 3000 a 5000m c/e</v>
          </cell>
          <cell r="E215" t="str">
            <v>m3</v>
          </cell>
          <cell r="F215">
            <v>10.84</v>
          </cell>
        </row>
        <row r="216">
          <cell r="A216" t="str">
            <v>2 S 01 102 01</v>
          </cell>
          <cell r="B216" t="str">
            <v>Esc. carga transp. mat 3a cat DMT até 50m</v>
          </cell>
          <cell r="E216" t="str">
            <v>m3</v>
          </cell>
          <cell r="F216">
            <v>17.61</v>
          </cell>
        </row>
        <row r="217">
          <cell r="A217" t="str">
            <v>2 S 01 102 02</v>
          </cell>
          <cell r="B217" t="str">
            <v>Esc. carga transp. mat 3a cat DMT 50 a 200m</v>
          </cell>
          <cell r="E217" t="str">
            <v>m3</v>
          </cell>
          <cell r="F217">
            <v>20.02</v>
          </cell>
        </row>
        <row r="218">
          <cell r="A218" t="str">
            <v>2 S 01 102 03</v>
          </cell>
          <cell r="B218" t="str">
            <v>Esc. carga transp. mat 3a cat DMT 200 a 400m</v>
          </cell>
          <cell r="E218" t="str">
            <v>m3</v>
          </cell>
          <cell r="F218">
            <v>20.54</v>
          </cell>
        </row>
        <row r="219">
          <cell r="A219" t="str">
            <v>2 S 01 102 04</v>
          </cell>
          <cell r="B219" t="str">
            <v>Esc. carga transp. mat 3a cat DMT 400 a 600m</v>
          </cell>
          <cell r="E219" t="str">
            <v>m3</v>
          </cell>
          <cell r="F219">
            <v>21.27</v>
          </cell>
        </row>
        <row r="220">
          <cell r="A220" t="str">
            <v>2 S 01 102 05</v>
          </cell>
          <cell r="B220" t="str">
            <v>Esc. carga transp. mat 3a cat DMT 600 a 800m</v>
          </cell>
          <cell r="E220" t="str">
            <v>m3</v>
          </cell>
          <cell r="F220">
            <v>21.79</v>
          </cell>
        </row>
        <row r="221">
          <cell r="A221" t="str">
            <v>2 S 01 102 06</v>
          </cell>
          <cell r="B221" t="str">
            <v>Esc. carga transp. mat 3a cat DMT 800 a 1000m</v>
          </cell>
          <cell r="E221" t="str">
            <v>m3</v>
          </cell>
          <cell r="F221">
            <v>22.31</v>
          </cell>
        </row>
        <row r="222">
          <cell r="A222" t="str">
            <v>2 S 01 102 07</v>
          </cell>
          <cell r="B222" t="str">
            <v>Esc. carga transp. mat 3a cat DMT 1000 a 1200m</v>
          </cell>
          <cell r="E222" t="str">
            <v>m3</v>
          </cell>
          <cell r="F222">
            <v>22.54</v>
          </cell>
        </row>
        <row r="223">
          <cell r="A223" t="str">
            <v>2 S 01 300 01</v>
          </cell>
          <cell r="B223" t="str">
            <v>Esc. carga transp. solos moles DMT 0 a 200m</v>
          </cell>
          <cell r="E223" t="str">
            <v>m3</v>
          </cell>
          <cell r="F223">
            <v>10.49</v>
          </cell>
        </row>
        <row r="224">
          <cell r="A224" t="str">
            <v>2 S 01 300 02</v>
          </cell>
          <cell r="B224" t="str">
            <v>Esc. carga transp. solos moles DMT 200 a 400m</v>
          </cell>
          <cell r="E224" t="str">
            <v>m3</v>
          </cell>
          <cell r="F224">
            <v>11.3</v>
          </cell>
        </row>
        <row r="225">
          <cell r="A225" t="str">
            <v>2 S 01 300 03</v>
          </cell>
          <cell r="B225" t="str">
            <v>Esc. carga transp. solos moles DMT 400 a 600m</v>
          </cell>
          <cell r="E225" t="str">
            <v>m3</v>
          </cell>
          <cell r="F225">
            <v>11.64</v>
          </cell>
        </row>
        <row r="226">
          <cell r="A226" t="str">
            <v>2 S 01 300 04</v>
          </cell>
          <cell r="B226" t="str">
            <v>Esc. carga transp. solos moles DMT 600 a 800m</v>
          </cell>
          <cell r="E226" t="str">
            <v>m3</v>
          </cell>
          <cell r="F226">
            <v>12.04</v>
          </cell>
        </row>
        <row r="227">
          <cell r="A227" t="str">
            <v>2 S 01 300 05</v>
          </cell>
          <cell r="B227" t="str">
            <v>Esc. carga transp. solos moles DMT 800 a 1000m</v>
          </cell>
          <cell r="E227" t="str">
            <v>m3</v>
          </cell>
          <cell r="F227">
            <v>12.8</v>
          </cell>
        </row>
        <row r="228">
          <cell r="A228" t="str">
            <v>2 S 01 510 00</v>
          </cell>
          <cell r="B228" t="str">
            <v>Compactação de aterros a 95% proctor normal</v>
          </cell>
          <cell r="E228" t="str">
            <v>m3</v>
          </cell>
          <cell r="F228">
            <v>1.56</v>
          </cell>
        </row>
        <row r="229">
          <cell r="A229" t="str">
            <v>2 S 01 511 00</v>
          </cell>
          <cell r="B229" t="str">
            <v>Compactação de aterros a 100% proctor normal</v>
          </cell>
          <cell r="E229" t="str">
            <v>m3</v>
          </cell>
          <cell r="F229">
            <v>1.81</v>
          </cell>
        </row>
        <row r="230">
          <cell r="A230" t="str">
            <v>2 S 01 512 01</v>
          </cell>
          <cell r="B230" t="str">
            <v>Construção de corpo de aterro em rocha</v>
          </cell>
          <cell r="E230" t="str">
            <v>m3</v>
          </cell>
          <cell r="F230">
            <v>5.1100000000000003</v>
          </cell>
        </row>
        <row r="231">
          <cell r="A231" t="str">
            <v>2 S 01 512 02</v>
          </cell>
          <cell r="B231" t="str">
            <v>Compactação de camada final de aterro de rocha</v>
          </cell>
          <cell r="E231" t="str">
            <v>m3</v>
          </cell>
          <cell r="F231">
            <v>13.4</v>
          </cell>
        </row>
        <row r="232">
          <cell r="A232" t="str">
            <v>2 S 01 513 01</v>
          </cell>
          <cell r="B232" t="str">
            <v>Compactação de material de "bota-fora"</v>
          </cell>
          <cell r="E232" t="str">
            <v>m3</v>
          </cell>
          <cell r="F232">
            <v>1.22</v>
          </cell>
        </row>
        <row r="233">
          <cell r="A233" t="str">
            <v>2 S 02 100 00</v>
          </cell>
          <cell r="B233" t="str">
            <v>Reforço do subleito</v>
          </cell>
          <cell r="E233" t="str">
            <v>m3</v>
          </cell>
          <cell r="F233">
            <v>8.2899999999999991</v>
          </cell>
        </row>
        <row r="234">
          <cell r="A234" t="str">
            <v>2 S 02 110 00</v>
          </cell>
          <cell r="B234" t="str">
            <v>Regularização do subleito</v>
          </cell>
          <cell r="E234" t="str">
            <v>m2</v>
          </cell>
          <cell r="F234">
            <v>0.48</v>
          </cell>
        </row>
        <row r="235">
          <cell r="A235" t="str">
            <v>2 S 02 110 01</v>
          </cell>
          <cell r="B235" t="str">
            <v>Regul. subleito c/ fres. corte contr.autom. greide</v>
          </cell>
          <cell r="E235" t="str">
            <v>m2</v>
          </cell>
          <cell r="F235">
            <v>0.75</v>
          </cell>
        </row>
        <row r="236">
          <cell r="A236" t="str">
            <v>2 S 02 200 00</v>
          </cell>
          <cell r="B236" t="str">
            <v>Sub-base solo estabilizado granul. s/ mistura</v>
          </cell>
          <cell r="E236" t="str">
            <v>m3</v>
          </cell>
          <cell r="F236">
            <v>8.2899999999999991</v>
          </cell>
        </row>
        <row r="237">
          <cell r="A237" t="str">
            <v>2 S 02 200 01</v>
          </cell>
          <cell r="B237" t="str">
            <v>Base solo estabilizado granul. s/ mistura</v>
          </cell>
          <cell r="E237" t="str">
            <v>m3</v>
          </cell>
          <cell r="F237">
            <v>8.2899999999999991</v>
          </cell>
        </row>
        <row r="238">
          <cell r="A238" t="str">
            <v>2 S 02 210 00</v>
          </cell>
          <cell r="B238" t="str">
            <v>Sub-base estab. granul. c/ mistura solo na pista</v>
          </cell>
          <cell r="E238" t="str">
            <v>m3</v>
          </cell>
          <cell r="F238">
            <v>8.93</v>
          </cell>
        </row>
        <row r="239">
          <cell r="A239" t="str">
            <v>2 S 02 210 01</v>
          </cell>
          <cell r="B239" t="str">
            <v>Sub-base estab. granul. c/ mist. solo-areia pista</v>
          </cell>
          <cell r="E239" t="str">
            <v>m3</v>
          </cell>
          <cell r="F239">
            <v>10.02</v>
          </cell>
        </row>
        <row r="240">
          <cell r="A240" t="str">
            <v>2 S 02 210 02</v>
          </cell>
          <cell r="B240" t="str">
            <v>Base estab.granul.c/ mist.solo - areia na pista</v>
          </cell>
          <cell r="E240" t="str">
            <v>m3</v>
          </cell>
          <cell r="F240">
            <v>10.02</v>
          </cell>
        </row>
        <row r="241">
          <cell r="A241" t="str">
            <v>2 S 02 220 00</v>
          </cell>
          <cell r="B241" t="str">
            <v>Base estab.granul.c/ mistura solo - brita</v>
          </cell>
          <cell r="E241" t="str">
            <v>m3</v>
          </cell>
          <cell r="F241">
            <v>27.11</v>
          </cell>
        </row>
        <row r="242">
          <cell r="A242" t="str">
            <v>2 S 02 230 00</v>
          </cell>
          <cell r="B242" t="str">
            <v>Base de brita graduada</v>
          </cell>
          <cell r="E242" t="str">
            <v>m3</v>
          </cell>
          <cell r="F242">
            <v>42.92</v>
          </cell>
        </row>
        <row r="243">
          <cell r="A243" t="str">
            <v>2 S 02 230 01</v>
          </cell>
          <cell r="B243" t="str">
            <v>Base brita grad. c/ dist. agreg. contr. de greide</v>
          </cell>
          <cell r="E243" t="str">
            <v>m3</v>
          </cell>
          <cell r="F243">
            <v>43.93</v>
          </cell>
        </row>
        <row r="244">
          <cell r="A244" t="str">
            <v>2 S 02 231 00</v>
          </cell>
          <cell r="B244" t="str">
            <v>Base de macadame hidráulico</v>
          </cell>
          <cell r="E244" t="str">
            <v>m3</v>
          </cell>
          <cell r="F244">
            <v>37.630000000000003</v>
          </cell>
        </row>
        <row r="245">
          <cell r="A245" t="str">
            <v>2 S 02 241 01</v>
          </cell>
          <cell r="B245" t="str">
            <v>Base de solo cimento c/ mistura em usina</v>
          </cell>
          <cell r="E245" t="str">
            <v>m3</v>
          </cell>
          <cell r="F245">
            <v>109.32</v>
          </cell>
        </row>
        <row r="246">
          <cell r="A246" t="str">
            <v>2 S 02 243 01</v>
          </cell>
          <cell r="B246" t="str">
            <v>Sub-base de solo melhor. c/ cimento mist. em usina</v>
          </cell>
          <cell r="E246" t="str">
            <v>m3</v>
          </cell>
          <cell r="F246">
            <v>62.57</v>
          </cell>
        </row>
        <row r="247">
          <cell r="A247" t="str">
            <v>2 S 02 300 00</v>
          </cell>
          <cell r="B247" t="str">
            <v>Imprimação</v>
          </cell>
          <cell r="E247" t="str">
            <v>m2</v>
          </cell>
          <cell r="F247">
            <v>0.14000000000000001</v>
          </cell>
        </row>
        <row r="248">
          <cell r="A248" t="str">
            <v>2 S 02 400 00</v>
          </cell>
          <cell r="B248" t="str">
            <v>Pintura de ligação</v>
          </cell>
          <cell r="E248" t="str">
            <v>m2</v>
          </cell>
          <cell r="F248">
            <v>0.1</v>
          </cell>
        </row>
        <row r="249">
          <cell r="A249" t="str">
            <v>2 S 02 500 00</v>
          </cell>
          <cell r="B249" t="str">
            <v>Tratamento superficial simples c/ cap</v>
          </cell>
          <cell r="E249" t="str">
            <v>m2</v>
          </cell>
          <cell r="F249">
            <v>0.49</v>
          </cell>
        </row>
        <row r="250">
          <cell r="A250" t="str">
            <v>2 S 02 500 01</v>
          </cell>
          <cell r="B250" t="str">
            <v>Tratamento superficial simples c/ emulsão</v>
          </cell>
          <cell r="E250" t="str">
            <v>m2</v>
          </cell>
          <cell r="F250">
            <v>0.46</v>
          </cell>
        </row>
        <row r="251">
          <cell r="A251" t="str">
            <v>2 S 02 500 02</v>
          </cell>
          <cell r="B251" t="str">
            <v>Tratamento superficial simples c/ banho diluído</v>
          </cell>
          <cell r="E251" t="str">
            <v>m2</v>
          </cell>
          <cell r="F251">
            <v>0.53</v>
          </cell>
        </row>
        <row r="252">
          <cell r="A252" t="str">
            <v>2 S 02 501 00</v>
          </cell>
          <cell r="B252" t="str">
            <v>Tratamento superficial duplo c/ cap</v>
          </cell>
          <cell r="E252" t="str">
            <v>m2</v>
          </cell>
          <cell r="F252">
            <v>1.45</v>
          </cell>
        </row>
        <row r="253">
          <cell r="A253" t="str">
            <v>2 S 02 501 01</v>
          </cell>
          <cell r="B253" t="str">
            <v>Tratamento superficial duplo c/ emulsão</v>
          </cell>
          <cell r="E253" t="str">
            <v>m2</v>
          </cell>
          <cell r="F253">
            <v>1.44</v>
          </cell>
        </row>
        <row r="254">
          <cell r="A254" t="str">
            <v>2 S 02 501 02</v>
          </cell>
          <cell r="B254" t="str">
            <v>Tratamento superficial duplo c/ banho diluído</v>
          </cell>
          <cell r="E254" t="str">
            <v>m2</v>
          </cell>
          <cell r="F254">
            <v>1.6</v>
          </cell>
        </row>
        <row r="255">
          <cell r="A255" t="str">
            <v>2 S 02 502 00</v>
          </cell>
          <cell r="B255" t="str">
            <v>Tratamento superficial triplo c/ cap</v>
          </cell>
          <cell r="E255" t="str">
            <v>m2</v>
          </cell>
          <cell r="F255">
            <v>2.08</v>
          </cell>
        </row>
        <row r="256">
          <cell r="A256" t="str">
            <v>2 S 02 502 01</v>
          </cell>
          <cell r="B256" t="str">
            <v>Tratamento superficial triplo c/ emulsão</v>
          </cell>
          <cell r="E256" t="str">
            <v>m2</v>
          </cell>
          <cell r="F256">
            <v>2.1</v>
          </cell>
        </row>
        <row r="257">
          <cell r="A257" t="str">
            <v>2 S 02 502 02</v>
          </cell>
          <cell r="B257" t="str">
            <v>Tratamento superficial triplo c/ banho diluído</v>
          </cell>
          <cell r="E257" t="str">
            <v>m2</v>
          </cell>
          <cell r="F257">
            <v>2.29</v>
          </cell>
        </row>
        <row r="258">
          <cell r="A258" t="str">
            <v>2 S 02 530 00</v>
          </cell>
          <cell r="B258" t="str">
            <v>Pré-misturado a frio</v>
          </cell>
          <cell r="E258" t="str">
            <v>m3</v>
          </cell>
          <cell r="F258">
            <v>59.33</v>
          </cell>
        </row>
        <row r="259">
          <cell r="A259" t="str">
            <v>2 S 02 531 00</v>
          </cell>
          <cell r="B259" t="str">
            <v>Macadame betuminoso por penetração</v>
          </cell>
          <cell r="E259" t="str">
            <v>m3</v>
          </cell>
          <cell r="F259">
            <v>51.03</v>
          </cell>
        </row>
        <row r="260">
          <cell r="A260" t="str">
            <v>2 S 02 532 00</v>
          </cell>
          <cell r="B260" t="str">
            <v>Areia-asfalto a quente</v>
          </cell>
          <cell r="E260" t="str">
            <v>t</v>
          </cell>
          <cell r="F260">
            <v>38.67</v>
          </cell>
        </row>
        <row r="261">
          <cell r="A261" t="str">
            <v>2 S 02 540 01</v>
          </cell>
          <cell r="B261" t="str">
            <v>Conc. betuminoso usinado a quente - capa rolamento</v>
          </cell>
          <cell r="E261" t="str">
            <v>t</v>
          </cell>
          <cell r="F261">
            <v>34.15</v>
          </cell>
        </row>
        <row r="262">
          <cell r="A262" t="str">
            <v>2 S 02 540 02</v>
          </cell>
          <cell r="B262" t="str">
            <v>Concreto betuminoso usinado a quente - "binder"</v>
          </cell>
          <cell r="E262" t="str">
            <v>t</v>
          </cell>
          <cell r="F262">
            <v>33.619999999999997</v>
          </cell>
        </row>
        <row r="263">
          <cell r="A263" t="str">
            <v>2 S 02 603 00</v>
          </cell>
          <cell r="B263" t="str">
            <v>Sub-base de concreto rolado</v>
          </cell>
          <cell r="E263" t="str">
            <v>m3</v>
          </cell>
          <cell r="F263">
            <v>108.71</v>
          </cell>
        </row>
        <row r="264">
          <cell r="A264" t="str">
            <v>2 S 02 604 00</v>
          </cell>
          <cell r="B264" t="str">
            <v>Sub-base de concreto de cimento portland</v>
          </cell>
          <cell r="E264" t="str">
            <v>m3</v>
          </cell>
          <cell r="F264">
            <v>136.71</v>
          </cell>
        </row>
        <row r="265">
          <cell r="A265" t="str">
            <v>2 S 02 606 00</v>
          </cell>
          <cell r="B265" t="str">
            <v>Concreto de cimento portland com fôrma deslizante</v>
          </cell>
          <cell r="E265" t="str">
            <v>m3</v>
          </cell>
          <cell r="F265">
            <v>283.45999999999998</v>
          </cell>
        </row>
        <row r="266">
          <cell r="A266" t="str">
            <v>2 S 02 607 00</v>
          </cell>
          <cell r="B266" t="str">
            <v>Concreto cimento portland c/ equip. pequeno porte</v>
          </cell>
          <cell r="E266" t="str">
            <v>m3</v>
          </cell>
          <cell r="F266">
            <v>309.39999999999998</v>
          </cell>
        </row>
        <row r="267">
          <cell r="A267" t="str">
            <v>2 S 02 700 01</v>
          </cell>
          <cell r="B267" t="str">
            <v>Execução pavim. c/ peças pré-moldadas concr.</v>
          </cell>
          <cell r="E267" t="str">
            <v>m2</v>
          </cell>
          <cell r="F267">
            <v>53.64</v>
          </cell>
        </row>
        <row r="268">
          <cell r="A268" t="str">
            <v>2 S 02 702 00</v>
          </cell>
          <cell r="B268" t="str">
            <v>Limpeza e enchimento de junta de pavimento de conc</v>
          </cell>
          <cell r="E268" t="str">
            <v>m</v>
          </cell>
          <cell r="F268">
            <v>2.64</v>
          </cell>
        </row>
        <row r="269">
          <cell r="A269" t="str">
            <v>2 S 03 000 02</v>
          </cell>
          <cell r="B269" t="str">
            <v>Escavação manual de cavas em material 1a cat</v>
          </cell>
          <cell r="E269" t="str">
            <v>m3</v>
          </cell>
          <cell r="F269">
            <v>26.31</v>
          </cell>
        </row>
        <row r="270">
          <cell r="A270" t="str">
            <v>2 S 03 000 03</v>
          </cell>
          <cell r="B270" t="str">
            <v>Escavação manual de cavas em material 2a cat</v>
          </cell>
          <cell r="E270" t="str">
            <v>m3</v>
          </cell>
          <cell r="F270">
            <v>35.08</v>
          </cell>
        </row>
        <row r="271">
          <cell r="A271" t="str">
            <v>2 S 03 010 01</v>
          </cell>
          <cell r="B271" t="str">
            <v>Escavação em cavas de fundação com esgotamento</v>
          </cell>
          <cell r="E271" t="str">
            <v>m3</v>
          </cell>
          <cell r="F271">
            <v>29.91</v>
          </cell>
        </row>
        <row r="272">
          <cell r="A272" t="str">
            <v>2 S 03 119 01</v>
          </cell>
          <cell r="B272" t="str">
            <v>Escoramento com madeira de OAE</v>
          </cell>
          <cell r="E272" t="str">
            <v>m3</v>
          </cell>
          <cell r="F272">
            <v>21</v>
          </cell>
        </row>
        <row r="273">
          <cell r="A273" t="str">
            <v>2 S 03 300 01</v>
          </cell>
          <cell r="B273" t="str">
            <v>Confecção e lançamento concr. magro em betoneira</v>
          </cell>
          <cell r="E273" t="str">
            <v>m3</v>
          </cell>
          <cell r="F273">
            <v>180.91</v>
          </cell>
        </row>
        <row r="274">
          <cell r="A274" t="str">
            <v>2 S 03 321 00</v>
          </cell>
          <cell r="B274" t="str">
            <v>Conc.estr.fck=8 MPa-contr.raz.uso ger.conf. e lanç</v>
          </cell>
          <cell r="E274" t="str">
            <v>m3</v>
          </cell>
          <cell r="F274">
            <v>215.84</v>
          </cell>
        </row>
        <row r="275">
          <cell r="A275" t="str">
            <v>2 S 03 322 00</v>
          </cell>
          <cell r="B275" t="str">
            <v>Conc.estr.fck=10 MPa-contr.raz.uso ger.conf.e lanç</v>
          </cell>
          <cell r="E275" t="str">
            <v>m3</v>
          </cell>
          <cell r="F275">
            <v>227.71</v>
          </cell>
        </row>
        <row r="276">
          <cell r="A276" t="str">
            <v>2 S 03 323 00</v>
          </cell>
          <cell r="B276" t="str">
            <v>Conc.estr.fck=12 MPa-contr.raz.uso ger.conf.e lanç</v>
          </cell>
          <cell r="E276" t="str">
            <v>m3</v>
          </cell>
          <cell r="F276">
            <v>240.46</v>
          </cell>
        </row>
        <row r="277">
          <cell r="A277" t="str">
            <v>2 S 03 324 00</v>
          </cell>
          <cell r="B277" t="str">
            <v>Conc.estr.fck=15 MPa-contr.raz.uso ger.conf.e lanç</v>
          </cell>
          <cell r="E277" t="str">
            <v>m3</v>
          </cell>
          <cell r="F277">
            <v>253.88</v>
          </cell>
        </row>
        <row r="278">
          <cell r="A278" t="str">
            <v>2 S 03 324 01</v>
          </cell>
          <cell r="B278" t="str">
            <v>Conc.estr.fck=15 MPa-contr.raz.c/adit.conf. e lanç</v>
          </cell>
          <cell r="E278" t="str">
            <v>m3</v>
          </cell>
          <cell r="F278">
            <v>234.5</v>
          </cell>
        </row>
        <row r="279">
          <cell r="A279" t="str">
            <v>2 S 03 325 00</v>
          </cell>
          <cell r="B279" t="str">
            <v>Conc.estr.fck=18 MPa-contr.raz.uso ger.conf.e lanç</v>
          </cell>
          <cell r="E279" t="str">
            <v>m3</v>
          </cell>
          <cell r="F279">
            <v>267.14</v>
          </cell>
        </row>
        <row r="280">
          <cell r="A280" t="str">
            <v>2 S 03 325 01</v>
          </cell>
          <cell r="B280" t="str">
            <v>Conc.estr.fck=18 MPa-contr.raz.c/adit.conf. e lanç</v>
          </cell>
          <cell r="E280" t="str">
            <v>m3</v>
          </cell>
          <cell r="F280">
            <v>246.77</v>
          </cell>
        </row>
        <row r="281">
          <cell r="A281" t="str">
            <v>2 S 03 326 00</v>
          </cell>
          <cell r="B281" t="str">
            <v>Conc.estr.fck=20 MPa-contr.raz.uso ger.conf.e lanç</v>
          </cell>
          <cell r="E281" t="str">
            <v>m3</v>
          </cell>
          <cell r="F281">
            <v>277.97000000000003</v>
          </cell>
        </row>
        <row r="282">
          <cell r="A282" t="str">
            <v>2 S 03 326 01</v>
          </cell>
          <cell r="B282" t="str">
            <v>Conc.estr.fck=20 MPa-contr.raz.c/adit.conf. e lanç</v>
          </cell>
          <cell r="E282" t="str">
            <v>m3</v>
          </cell>
          <cell r="F282">
            <v>257.87</v>
          </cell>
        </row>
        <row r="283">
          <cell r="A283" t="str">
            <v>2 S 03 327 00</v>
          </cell>
          <cell r="B283" t="str">
            <v>Conc.estr.fck=22 MPa-contr.raz.uso ger.conf.e lanç</v>
          </cell>
          <cell r="E283" t="str">
            <v>m3</v>
          </cell>
          <cell r="F283">
            <v>290.72000000000003</v>
          </cell>
        </row>
        <row r="284">
          <cell r="A284" t="str">
            <v>2 S 03 328 00</v>
          </cell>
          <cell r="B284" t="str">
            <v>Conc.estr.fck=24 MPa-contr.raz.uso ger.conf.e lanç</v>
          </cell>
          <cell r="E284" t="str">
            <v>m3</v>
          </cell>
          <cell r="F284">
            <v>303.72000000000003</v>
          </cell>
        </row>
        <row r="285">
          <cell r="A285" t="str">
            <v>2 S 03 329 00</v>
          </cell>
          <cell r="B285" t="str">
            <v>Conc.estr.fck=25 MPa-contr.raz.c/adit.conf. e lanç</v>
          </cell>
          <cell r="E285" t="str">
            <v>m3</v>
          </cell>
          <cell r="F285">
            <v>282.39999999999998</v>
          </cell>
        </row>
        <row r="286">
          <cell r="A286" t="str">
            <v>2 S 03 329 01</v>
          </cell>
          <cell r="B286" t="str">
            <v>Conc.estr.fck=26 MPa-contr.raz.uso ger.conf.e lanç</v>
          </cell>
          <cell r="E286" t="str">
            <v>m3</v>
          </cell>
          <cell r="F286">
            <v>315.58</v>
          </cell>
        </row>
        <row r="287">
          <cell r="A287" t="str">
            <v>2 S 03 329 02</v>
          </cell>
          <cell r="B287" t="str">
            <v>Conc.estr.fck=30 MPa-contr.raz.uso ger.conf.e lanç</v>
          </cell>
          <cell r="E287" t="str">
            <v>m3</v>
          </cell>
          <cell r="F287">
            <v>327.2</v>
          </cell>
        </row>
        <row r="288">
          <cell r="A288" t="str">
            <v>2 S 03 329 03</v>
          </cell>
          <cell r="B288" t="str">
            <v>Conc.estr.fck=30 MPa-contr.raz.uso ger.conf.e lanç</v>
          </cell>
          <cell r="E288" t="str">
            <v>m3</v>
          </cell>
          <cell r="F288">
            <v>304.86</v>
          </cell>
        </row>
        <row r="289">
          <cell r="A289" t="str">
            <v>2 S 03 329 04</v>
          </cell>
          <cell r="B289" t="str">
            <v>Conc.estr.fck=35 MPa-contr.raz.c/adit.conf. e lanç</v>
          </cell>
          <cell r="E289" t="str">
            <v>m3</v>
          </cell>
          <cell r="F289">
            <v>327.78</v>
          </cell>
        </row>
        <row r="290">
          <cell r="A290" t="str">
            <v>2 S 03 370 00</v>
          </cell>
          <cell r="B290" t="str">
            <v>Forma comum de madeira</v>
          </cell>
          <cell r="E290" t="str">
            <v>m2</v>
          </cell>
          <cell r="F290">
            <v>30.53</v>
          </cell>
        </row>
        <row r="291">
          <cell r="A291" t="str">
            <v>2 S 03 371 01</v>
          </cell>
          <cell r="B291" t="str">
            <v>Forma de placa compensada resinada</v>
          </cell>
          <cell r="E291" t="str">
            <v>m2</v>
          </cell>
          <cell r="F291">
            <v>24.24</v>
          </cell>
        </row>
        <row r="292">
          <cell r="A292" t="str">
            <v>2 S 03 371 02</v>
          </cell>
          <cell r="B292" t="str">
            <v>Forma de placa compensada plastificada</v>
          </cell>
          <cell r="E292" t="str">
            <v>m2</v>
          </cell>
          <cell r="F292">
            <v>26.83</v>
          </cell>
        </row>
        <row r="293">
          <cell r="A293" t="str">
            <v>2 S 03 372 01</v>
          </cell>
          <cell r="B293" t="str">
            <v>Formas para tubulão</v>
          </cell>
          <cell r="E293" t="str">
            <v>m2</v>
          </cell>
          <cell r="F293">
            <v>15.4</v>
          </cell>
        </row>
        <row r="294">
          <cell r="A294" t="str">
            <v>2 S 03 401 01</v>
          </cell>
          <cell r="B294" t="str">
            <v>Estaca tipo Franki D=350 mm</v>
          </cell>
          <cell r="E294" t="str">
            <v>m</v>
          </cell>
          <cell r="F294">
            <v>125.92</v>
          </cell>
        </row>
        <row r="295">
          <cell r="A295" t="str">
            <v>2 S 03 401 02</v>
          </cell>
          <cell r="B295" t="str">
            <v>Estaca tipo Franki D=400 mm</v>
          </cell>
          <cell r="E295" t="str">
            <v>m</v>
          </cell>
          <cell r="F295">
            <v>138.46</v>
          </cell>
        </row>
        <row r="296">
          <cell r="A296" t="str">
            <v>2 S 03 401 03</v>
          </cell>
          <cell r="B296" t="str">
            <v>Estaca tipo Franki D=520 mm</v>
          </cell>
          <cell r="E296" t="str">
            <v>m</v>
          </cell>
          <cell r="F296">
            <v>190.99</v>
          </cell>
        </row>
        <row r="297">
          <cell r="A297" t="str">
            <v>2 S 03 401 04</v>
          </cell>
          <cell r="B297" t="str">
            <v>Estaca tipo Franki D=600 mm</v>
          </cell>
          <cell r="E297" t="str">
            <v>m</v>
          </cell>
          <cell r="F297">
            <v>238.61</v>
          </cell>
        </row>
        <row r="298">
          <cell r="A298" t="str">
            <v>2 S 03 402 01</v>
          </cell>
          <cell r="B298" t="str">
            <v>Cravação estacas pré-mold. de concreto 30 x 30 cm</v>
          </cell>
          <cell r="E298" t="str">
            <v>m</v>
          </cell>
          <cell r="F298">
            <v>127.15</v>
          </cell>
        </row>
        <row r="299">
          <cell r="A299" t="str">
            <v>2 S 03 404 01</v>
          </cell>
          <cell r="B299" t="str">
            <v>Forn. e crav. estacas perfil met. I de 10" simples</v>
          </cell>
          <cell r="E299" t="str">
            <v>m</v>
          </cell>
          <cell r="F299">
            <v>260.58999999999997</v>
          </cell>
        </row>
        <row r="300">
          <cell r="A300" t="str">
            <v>2 S 03 404 04</v>
          </cell>
          <cell r="B300" t="str">
            <v>Forn. e crav. estacas perfil met. I de 10" duplo</v>
          </cell>
          <cell r="E300" t="str">
            <v>m</v>
          </cell>
          <cell r="F300">
            <v>403.83</v>
          </cell>
        </row>
        <row r="301">
          <cell r="A301" t="str">
            <v>2 S 03 404 11</v>
          </cell>
          <cell r="B301" t="str">
            <v>Cravação estacas met. trilhos soldados - estrela</v>
          </cell>
          <cell r="E301" t="str">
            <v>m</v>
          </cell>
          <cell r="F301">
            <v>266.54000000000002</v>
          </cell>
        </row>
        <row r="302">
          <cell r="A302" t="str">
            <v>2 S 03 410 01</v>
          </cell>
          <cell r="B302" t="str">
            <v>Tubulão a céu aberto diâmetro externo = 1,00 m</v>
          </cell>
          <cell r="E302" t="str">
            <v>m</v>
          </cell>
          <cell r="F302">
            <v>773.36</v>
          </cell>
        </row>
        <row r="303">
          <cell r="A303" t="str">
            <v>2 S 03 410 11</v>
          </cell>
          <cell r="B303" t="str">
            <v>Tubulão a céu aberto diâmetro externo = 1,20 m</v>
          </cell>
          <cell r="E303" t="str">
            <v>m</v>
          </cell>
          <cell r="F303">
            <v>1002.96</v>
          </cell>
        </row>
        <row r="304">
          <cell r="A304" t="str">
            <v>2 S 03 410 21</v>
          </cell>
          <cell r="B304" t="str">
            <v>Tubulão a céu aberto diâmetro externo = 1,40 m</v>
          </cell>
          <cell r="E304" t="str">
            <v>m</v>
          </cell>
          <cell r="F304">
            <v>1253.0999999999999</v>
          </cell>
        </row>
        <row r="305">
          <cell r="A305" t="str">
            <v>2 S 03 410 31</v>
          </cell>
          <cell r="B305" t="str">
            <v>Tubulão a céu aberto diâmetro externo = 1,60 m</v>
          </cell>
          <cell r="E305" t="str">
            <v>m</v>
          </cell>
          <cell r="F305">
            <v>1513.82</v>
          </cell>
        </row>
        <row r="306">
          <cell r="A306" t="str">
            <v>2 S 03 410 41</v>
          </cell>
          <cell r="B306" t="str">
            <v>Tubulão a céu aberto diâmetro externo = 1,80 m</v>
          </cell>
          <cell r="E306" t="str">
            <v>m</v>
          </cell>
          <cell r="F306">
            <v>1826.88</v>
          </cell>
        </row>
        <row r="307">
          <cell r="A307" t="str">
            <v>2 S 03 410 51</v>
          </cell>
          <cell r="B307" t="str">
            <v>Tubulão a céu aberto diâmetro externo = 2,00 m</v>
          </cell>
          <cell r="E307" t="str">
            <v>m</v>
          </cell>
          <cell r="F307">
            <v>2174.0300000000002</v>
          </cell>
        </row>
        <row r="308">
          <cell r="A308" t="str">
            <v>2 S 03 410 61</v>
          </cell>
          <cell r="B308" t="str">
            <v>Tubulão a céu aberto diâmetro externo = 2,20 m</v>
          </cell>
          <cell r="E308" t="str">
            <v>m</v>
          </cell>
          <cell r="F308">
            <v>2588.98</v>
          </cell>
        </row>
        <row r="309">
          <cell r="A309" t="str">
            <v>2 S 03 411 11</v>
          </cell>
          <cell r="B309" t="str">
            <v>Tub.ar comp.D=1,2 m prof.até 12 m lâmina d'água LF</v>
          </cell>
          <cell r="E309" t="str">
            <v>m</v>
          </cell>
          <cell r="F309">
            <v>2381.86</v>
          </cell>
        </row>
        <row r="310">
          <cell r="A310" t="str">
            <v>2 S 03 411 12</v>
          </cell>
          <cell r="B310" t="str">
            <v>Tub.ar comp.D=1,2 m prof. 12/18 m lâmina d'água LF</v>
          </cell>
          <cell r="E310" t="str">
            <v>m</v>
          </cell>
          <cell r="F310">
            <v>2648.55</v>
          </cell>
        </row>
        <row r="311">
          <cell r="A311" t="str">
            <v>2 S 03 411 13</v>
          </cell>
          <cell r="B311" t="str">
            <v>Tub.ar comp.D=1,2 m prof. 18/24 m lâmina d'água LF</v>
          </cell>
          <cell r="E311" t="str">
            <v>m</v>
          </cell>
          <cell r="F311">
            <v>2937.19</v>
          </cell>
        </row>
        <row r="312">
          <cell r="A312" t="str">
            <v>2 S 03 411 14</v>
          </cell>
          <cell r="B312" t="str">
            <v>Tub.ar comp.D=1,2 m prof. 24/27 m lâmina d'água LF</v>
          </cell>
          <cell r="E312" t="str">
            <v>m</v>
          </cell>
          <cell r="F312">
            <v>3358.9</v>
          </cell>
        </row>
        <row r="313">
          <cell r="A313" t="str">
            <v>2 S 03 411 15</v>
          </cell>
          <cell r="B313" t="str">
            <v>Tub.ar.comp.D=1,2 m prof. 27/31 m lâmina d'água LF</v>
          </cell>
          <cell r="E313" t="str">
            <v>m</v>
          </cell>
          <cell r="F313">
            <v>3944.44</v>
          </cell>
        </row>
        <row r="314">
          <cell r="A314" t="str">
            <v>2 S 03 411 21</v>
          </cell>
          <cell r="B314" t="str">
            <v>Tub.ar.comp.D=1,4 m prof.até 12 m lâmina d'água LF</v>
          </cell>
          <cell r="E314" t="str">
            <v>m</v>
          </cell>
          <cell r="F314">
            <v>3082.9</v>
          </cell>
        </row>
        <row r="315">
          <cell r="A315" t="str">
            <v>2 S 03 411 22</v>
          </cell>
          <cell r="B315" t="str">
            <v>Tub.ar comp.D=1,4 m prof. 12/18 m lâmina d'água LF</v>
          </cell>
          <cell r="E315" t="str">
            <v>m</v>
          </cell>
          <cell r="F315">
            <v>3441.26</v>
          </cell>
        </row>
        <row r="316">
          <cell r="A316" t="str">
            <v>2 S 03 411 23</v>
          </cell>
          <cell r="B316" t="str">
            <v>Tub.ar comp.D=1,4 m prof. 18/24 m lâmina d'água LF</v>
          </cell>
          <cell r="E316" t="str">
            <v>m</v>
          </cell>
          <cell r="F316">
            <v>3828.28</v>
          </cell>
        </row>
        <row r="317">
          <cell r="A317" t="str">
            <v>2 S 03 411 24</v>
          </cell>
          <cell r="B317" t="str">
            <v>Tub.ar comp.D=1,4 m prof. 24/27 m lâmina d'água LF</v>
          </cell>
          <cell r="E317" t="str">
            <v>m</v>
          </cell>
          <cell r="F317">
            <v>4394.09</v>
          </cell>
        </row>
        <row r="318">
          <cell r="A318" t="str">
            <v>2 S 03 411 25</v>
          </cell>
          <cell r="B318" t="str">
            <v>Tub.ar comp.D=1,4 m prof. 27/31 m lâmina d'água LF</v>
          </cell>
          <cell r="E318" t="str">
            <v>m</v>
          </cell>
          <cell r="F318">
            <v>5346.16</v>
          </cell>
        </row>
        <row r="319">
          <cell r="A319" t="str">
            <v>2 S 03 411 31</v>
          </cell>
          <cell r="B319" t="str">
            <v>Tub.ar comp.D=1,6 m prof.até 12 m lâmina d'água LF</v>
          </cell>
          <cell r="E319" t="str">
            <v>m</v>
          </cell>
          <cell r="F319">
            <v>3921.04</v>
          </cell>
        </row>
        <row r="320">
          <cell r="A320" t="str">
            <v>2 S 03 411 32</v>
          </cell>
          <cell r="B320" t="str">
            <v>Tub.ar comp.D=1,6 m prof. 12/18 m lâmina d'água LF</v>
          </cell>
          <cell r="E320" t="str">
            <v>m</v>
          </cell>
          <cell r="F320">
            <v>4394.1899999999996</v>
          </cell>
        </row>
        <row r="321">
          <cell r="A321" t="str">
            <v>2 S 03 411 33</v>
          </cell>
          <cell r="B321" t="str">
            <v>Tub.ar comp.D=1,6 m prof. 18/24 m lâmina d'água LF</v>
          </cell>
          <cell r="E321" t="str">
            <v>m</v>
          </cell>
          <cell r="F321">
            <v>4905.6000000000004</v>
          </cell>
        </row>
        <row r="322">
          <cell r="A322" t="str">
            <v>2 S 03 411 34</v>
          </cell>
          <cell r="B322" t="str">
            <v>Tub.ar comp.D=1,6 m prof. 24/27 m lâmina d'água LF</v>
          </cell>
          <cell r="E322" t="str">
            <v>m</v>
          </cell>
          <cell r="F322">
            <v>5653.63</v>
          </cell>
        </row>
        <row r="323">
          <cell r="A323" t="str">
            <v>2 S 03 411 35</v>
          </cell>
          <cell r="B323" t="str">
            <v>Tub.ar comp.D=1,6 m prof. 27/31 m lâmina d'água LF</v>
          </cell>
          <cell r="E323" t="str">
            <v>m</v>
          </cell>
          <cell r="F323">
            <v>6911.34</v>
          </cell>
        </row>
        <row r="324">
          <cell r="A324" t="str">
            <v>2 S 03 411 41</v>
          </cell>
          <cell r="B324" t="str">
            <v>Tub.ar comp.D=1,8 m prof.até 12 m lâmina d'água LF</v>
          </cell>
          <cell r="E324" t="str">
            <v>m</v>
          </cell>
          <cell r="F324">
            <v>4925.0200000000004</v>
          </cell>
        </row>
        <row r="325">
          <cell r="A325" t="str">
            <v>2 S 03 411 42</v>
          </cell>
          <cell r="B325" t="str">
            <v>Tub.ar comp.D=1,8 m prof. 12/18 m lâmina d'água LF</v>
          </cell>
          <cell r="E325" t="str">
            <v>m</v>
          </cell>
          <cell r="F325">
            <v>5532.88</v>
          </cell>
        </row>
        <row r="326">
          <cell r="A326" t="str">
            <v>2 S 03 411 43</v>
          </cell>
          <cell r="B326" t="str">
            <v>Tub.ar comp.D=1,8 m prof. 18/24 m lâmina d'água LF</v>
          </cell>
          <cell r="E326" t="str">
            <v>m</v>
          </cell>
          <cell r="F326">
            <v>6193.77</v>
          </cell>
        </row>
        <row r="327">
          <cell r="A327" t="str">
            <v>2 S 03 411 44</v>
          </cell>
          <cell r="B327" t="str">
            <v>Tub.ar comp.D=1,8 m prof. 24/27 m lâmina d'água LF</v>
          </cell>
          <cell r="E327" t="str">
            <v>m</v>
          </cell>
          <cell r="F327">
            <v>7163.5</v>
          </cell>
        </row>
        <row r="328">
          <cell r="A328" t="str">
            <v>2 S 03 411 45</v>
          </cell>
          <cell r="B328" t="str">
            <v>Tub.ar comp.D=1,8 m prof. 27/31 m lâmina d'água LF</v>
          </cell>
          <cell r="E328" t="str">
            <v>m</v>
          </cell>
          <cell r="F328">
            <v>8788.49</v>
          </cell>
        </row>
        <row r="329">
          <cell r="A329" t="str">
            <v>2 S 03 411 51</v>
          </cell>
          <cell r="B329" t="str">
            <v>Tub.ar comp.D=2,0 m até 12 m lâmina d'água LF</v>
          </cell>
          <cell r="E329" t="str">
            <v>m</v>
          </cell>
          <cell r="F329">
            <v>5872.03</v>
          </cell>
        </row>
        <row r="330">
          <cell r="A330" t="str">
            <v>2 S 03 411 52</v>
          </cell>
          <cell r="B330" t="str">
            <v>Tub.ar comp.D=2,0 m prof. 12/18 m lâmina d'água LF</v>
          </cell>
          <cell r="E330" t="str">
            <v>m</v>
          </cell>
          <cell r="F330">
            <v>6605.12</v>
          </cell>
        </row>
        <row r="331">
          <cell r="A331" t="str">
            <v>2 S 03 411 53</v>
          </cell>
          <cell r="B331" t="str">
            <v>Tub.ar comp.D=2,0 m prof.18/24 m lâmina d'água LF</v>
          </cell>
          <cell r="E331" t="str">
            <v>m</v>
          </cell>
          <cell r="F331">
            <v>7430.86</v>
          </cell>
        </row>
        <row r="332">
          <cell r="A332" t="str">
            <v>2 S 03 411 54</v>
          </cell>
          <cell r="B332" t="str">
            <v>Tub.ar comp.D=2,0 m prof.24/27 m lâmina d'água LF</v>
          </cell>
          <cell r="E332" t="str">
            <v>m</v>
          </cell>
          <cell r="F332">
            <v>8557.61</v>
          </cell>
        </row>
        <row r="333">
          <cell r="A333" t="str">
            <v>2 S 03 411 55</v>
          </cell>
          <cell r="B333" t="str">
            <v>Tub.ar comp.D=2,0 m prof.27/31 m lâmina d'água LF</v>
          </cell>
          <cell r="E333" t="str">
            <v>m</v>
          </cell>
          <cell r="F333">
            <v>10507.63</v>
          </cell>
        </row>
        <row r="334">
          <cell r="A334" t="str">
            <v>2 S 03 411 61</v>
          </cell>
          <cell r="B334" t="str">
            <v>Tub.ar comp.D=2,2 m prof.até 12 m lâmina d'água LF</v>
          </cell>
          <cell r="E334" t="str">
            <v>m</v>
          </cell>
          <cell r="F334">
            <v>7211.43</v>
          </cell>
        </row>
        <row r="335">
          <cell r="A335" t="str">
            <v>2 S 03 411 62</v>
          </cell>
          <cell r="B335" t="str">
            <v>Tub.ar comp.D=2,2 m prof.12/18 m lâmina d'água LF</v>
          </cell>
          <cell r="E335" t="str">
            <v>m</v>
          </cell>
          <cell r="F335">
            <v>8127.56</v>
          </cell>
        </row>
        <row r="336">
          <cell r="A336" t="str">
            <v>2 S 03 411 63</v>
          </cell>
          <cell r="B336" t="str">
            <v>Tub.ar comp.D=2,2 m prof.18/24 m lâmina d'água LF</v>
          </cell>
          <cell r="E336" t="str">
            <v>m</v>
          </cell>
          <cell r="F336">
            <v>9120.11</v>
          </cell>
        </row>
        <row r="337">
          <cell r="A337" t="str">
            <v>2 S 03 411 64</v>
          </cell>
          <cell r="B337" t="str">
            <v>Tub.ar comp.D=2,2 m prof.24/27 m lâmina d'água LF</v>
          </cell>
          <cell r="E337" t="str">
            <v>m</v>
          </cell>
          <cell r="F337">
            <v>10568.89</v>
          </cell>
        </row>
        <row r="338">
          <cell r="A338" t="str">
            <v>2 S 03 411 65</v>
          </cell>
          <cell r="B338" t="str">
            <v>Tub.ar comp.D=2,2 m prof.27/31m lâmina d'água LF</v>
          </cell>
          <cell r="E338" t="str">
            <v>m</v>
          </cell>
          <cell r="F338">
            <v>12527.11</v>
          </cell>
        </row>
        <row r="339">
          <cell r="A339" t="str">
            <v>2 S 03 412 01</v>
          </cell>
          <cell r="B339" t="str">
            <v>Esc.p/alarg. base tub.ar comp.prof. até 12 m LF</v>
          </cell>
          <cell r="E339" t="str">
            <v>m3</v>
          </cell>
          <cell r="F339">
            <v>1352.9</v>
          </cell>
        </row>
        <row r="340">
          <cell r="A340" t="str">
            <v>2 S 03 412 02</v>
          </cell>
          <cell r="B340" t="str">
            <v>Esc.p/alarg. base tub.ar comp.prof.12/18 m LF</v>
          </cell>
          <cell r="E340" t="str">
            <v>m3</v>
          </cell>
          <cell r="F340">
            <v>1584.9</v>
          </cell>
        </row>
        <row r="341">
          <cell r="A341" t="str">
            <v>2 S 03 412 03</v>
          </cell>
          <cell r="B341" t="str">
            <v>Esc.p/alarg. base tub.ar comp.prof.18/24 m LF</v>
          </cell>
          <cell r="E341" t="str">
            <v>m3</v>
          </cell>
          <cell r="F341">
            <v>1835.63</v>
          </cell>
        </row>
        <row r="342">
          <cell r="A342" t="str">
            <v>2 S 03 412 04</v>
          </cell>
          <cell r="B342" t="str">
            <v>Esc.p/alarg. base tub.ar comp.prof.24/27 m LF</v>
          </cell>
          <cell r="E342" t="str">
            <v>m3</v>
          </cell>
          <cell r="F342">
            <v>2201.66</v>
          </cell>
        </row>
        <row r="343">
          <cell r="A343" t="str">
            <v>2 S 03 412 05</v>
          </cell>
          <cell r="B343" t="str">
            <v>Esc.p/alarg. base tub.ar comp.prof.27/31m LF</v>
          </cell>
          <cell r="E343" t="str">
            <v>m3</v>
          </cell>
          <cell r="F343">
            <v>2819.05</v>
          </cell>
        </row>
        <row r="344">
          <cell r="A344" t="str">
            <v>2 S 03 412 11</v>
          </cell>
          <cell r="B344" t="str">
            <v>Forn.lanç.conc. base tub.ar comp.até 12m LF</v>
          </cell>
          <cell r="E344" t="str">
            <v>m3</v>
          </cell>
          <cell r="F344">
            <v>296.33</v>
          </cell>
        </row>
        <row r="345">
          <cell r="A345" t="str">
            <v>2 S 03 412 12</v>
          </cell>
          <cell r="B345" t="str">
            <v>Forn.lanc.conc.base tub.ar comp.prof.12/18m LF</v>
          </cell>
          <cell r="E345" t="str">
            <v>m3</v>
          </cell>
          <cell r="F345">
            <v>316.25</v>
          </cell>
        </row>
        <row r="346">
          <cell r="A346" t="str">
            <v>2 S 03 412 13</v>
          </cell>
          <cell r="B346" t="str">
            <v>Forn.lanç.conc.base tub.ar comp.prof.18/24m LF</v>
          </cell>
          <cell r="E346" t="str">
            <v>m3</v>
          </cell>
          <cell r="F346">
            <v>337.81</v>
          </cell>
        </row>
        <row r="347">
          <cell r="A347" t="str">
            <v>2 S 03 412 14</v>
          </cell>
          <cell r="B347" t="str">
            <v>Forn.lanç.conc.base tub.ar comp.prof.24/27m LF</v>
          </cell>
          <cell r="E347" t="str">
            <v>m3</v>
          </cell>
          <cell r="F347">
            <v>368.94</v>
          </cell>
        </row>
        <row r="348">
          <cell r="A348" t="str">
            <v>2 S 03 412 15</v>
          </cell>
          <cell r="B348" t="str">
            <v>Forn.lanç.conc.base tub.ar comp.prof. 27/31m LF</v>
          </cell>
          <cell r="E348" t="str">
            <v>m3</v>
          </cell>
          <cell r="F348">
            <v>420.85</v>
          </cell>
        </row>
        <row r="349">
          <cell r="A349" t="str">
            <v>2 S 03 510 00</v>
          </cell>
          <cell r="B349" t="str">
            <v>Aparelho apoio em neoprene fretado-forn. e aplic.</v>
          </cell>
          <cell r="E349" t="str">
            <v>kg</v>
          </cell>
          <cell r="F349">
            <v>43.54</v>
          </cell>
        </row>
        <row r="350">
          <cell r="A350" t="str">
            <v>2 S 03 700 01</v>
          </cell>
          <cell r="B350" t="str">
            <v>Fabricação guarda-corpo tipo GM, moldado no local</v>
          </cell>
          <cell r="E350" t="str">
            <v>m</v>
          </cell>
          <cell r="F350">
            <v>183.82</v>
          </cell>
        </row>
        <row r="351">
          <cell r="A351" t="str">
            <v>2 S 03 920 01</v>
          </cell>
          <cell r="B351" t="str">
            <v>Abertura concretagem bases tubulões céu aberto</v>
          </cell>
          <cell r="E351" t="str">
            <v>m3</v>
          </cell>
          <cell r="F351">
            <v>573.25</v>
          </cell>
        </row>
        <row r="352">
          <cell r="A352" t="str">
            <v>2 S 03 930 00</v>
          </cell>
          <cell r="B352" t="str">
            <v>Junta de cantoneira</v>
          </cell>
          <cell r="E352" t="str">
            <v>m</v>
          </cell>
          <cell r="F352">
            <v>71.989999999999995</v>
          </cell>
        </row>
        <row r="353">
          <cell r="A353" t="str">
            <v>2 S 03 940 00</v>
          </cell>
          <cell r="B353" t="str">
            <v>Compactação manual</v>
          </cell>
          <cell r="E353" t="str">
            <v>m3</v>
          </cell>
          <cell r="F353">
            <v>9.44</v>
          </cell>
        </row>
        <row r="354">
          <cell r="A354" t="str">
            <v>2 S 03 940 01</v>
          </cell>
          <cell r="B354" t="str">
            <v>Reaterro e compactação</v>
          </cell>
          <cell r="E354" t="str">
            <v>m3</v>
          </cell>
          <cell r="F354">
            <v>16.04</v>
          </cell>
        </row>
        <row r="355">
          <cell r="A355" t="str">
            <v>2 S 03 951 01</v>
          </cell>
          <cell r="B355" t="str">
            <v>Pintura com nata de cimento</v>
          </cell>
          <cell r="E355" t="str">
            <v>m2</v>
          </cell>
          <cell r="F355">
            <v>3.82</v>
          </cell>
        </row>
        <row r="356">
          <cell r="A356" t="str">
            <v>2 S 03 990 01</v>
          </cell>
          <cell r="B356" t="str">
            <v>Confecção e colocação cabo 4 cord de 12,7 mm - MAC</v>
          </cell>
          <cell r="E356" t="str">
            <v>kg</v>
          </cell>
          <cell r="F356">
            <v>10.93</v>
          </cell>
        </row>
        <row r="357">
          <cell r="A357" t="str">
            <v>2 S 03 990 02</v>
          </cell>
          <cell r="B357" t="str">
            <v>Confecção e colocação cabo 6 cord de 12,7 mm - MAC</v>
          </cell>
          <cell r="E357" t="str">
            <v>kg</v>
          </cell>
          <cell r="F357">
            <v>10.61</v>
          </cell>
        </row>
        <row r="358">
          <cell r="A358" t="str">
            <v>2 S 03 990 03</v>
          </cell>
          <cell r="B358" t="str">
            <v>Confecção e colocação cabo 7 cord de 12,7 mm - MAC</v>
          </cell>
          <cell r="E358" t="str">
            <v>kg</v>
          </cell>
          <cell r="F358">
            <v>9.56</v>
          </cell>
        </row>
        <row r="359">
          <cell r="A359" t="str">
            <v>2 S 03 990 04</v>
          </cell>
          <cell r="B359" t="str">
            <v>Confecção e colocação cabo 12 cord de 12,7 mm -MAC</v>
          </cell>
          <cell r="E359" t="str">
            <v>kg</v>
          </cell>
          <cell r="F359">
            <v>8.6999999999999993</v>
          </cell>
        </row>
        <row r="360">
          <cell r="A360" t="str">
            <v>2 S 03 990 05</v>
          </cell>
          <cell r="B360" t="str">
            <v>Confecção e colocação cabo 4 cord. D=12,7mm FREYSS</v>
          </cell>
          <cell r="E360" t="str">
            <v>kg</v>
          </cell>
          <cell r="F360">
            <v>11.39</v>
          </cell>
        </row>
        <row r="361">
          <cell r="A361" t="str">
            <v>2 S 03 990 06</v>
          </cell>
          <cell r="B361" t="str">
            <v>Confecção e colocação cabo 6 cord. D=12,7mm FREYSS</v>
          </cell>
          <cell r="E361" t="str">
            <v>kg</v>
          </cell>
          <cell r="F361">
            <v>10.1</v>
          </cell>
        </row>
        <row r="362">
          <cell r="A362" t="str">
            <v>2 S 03 990 07</v>
          </cell>
          <cell r="B362" t="str">
            <v>Confecção e colocação cabo 7 cord. D=12,7mm FREYSS</v>
          </cell>
          <cell r="E362" t="str">
            <v>kg</v>
          </cell>
          <cell r="F362">
            <v>9.44</v>
          </cell>
        </row>
        <row r="363">
          <cell r="A363" t="str">
            <v>2 S 03 990 08</v>
          </cell>
          <cell r="B363" t="str">
            <v>Confecção e colocação cabo 12cord. D=12,7mm FREYSS</v>
          </cell>
          <cell r="E363" t="str">
            <v>kg</v>
          </cell>
          <cell r="F363">
            <v>8.41</v>
          </cell>
        </row>
        <row r="364">
          <cell r="A364" t="str">
            <v>2 S 03 991 01</v>
          </cell>
          <cell r="B364" t="str">
            <v>Dreno de PVC D=75 mm</v>
          </cell>
          <cell r="E364" t="str">
            <v>und</v>
          </cell>
          <cell r="F364">
            <v>7.79</v>
          </cell>
        </row>
        <row r="365">
          <cell r="A365" t="str">
            <v>2 S 03 991 02</v>
          </cell>
          <cell r="B365" t="str">
            <v>Dreno de PVC D=100 mm</v>
          </cell>
          <cell r="E365" t="str">
            <v>und</v>
          </cell>
          <cell r="F365">
            <v>8.1999999999999993</v>
          </cell>
        </row>
        <row r="366">
          <cell r="A366" t="str">
            <v>2 S 03 999 01</v>
          </cell>
          <cell r="B366" t="str">
            <v>Protensão e injeção cabo 4 cord. D=12,7 mm - MAC</v>
          </cell>
          <cell r="E366" t="str">
            <v>und</v>
          </cell>
          <cell r="F366">
            <v>302.45999999999998</v>
          </cell>
        </row>
        <row r="367">
          <cell r="A367" t="str">
            <v>2 S 03 999 02</v>
          </cell>
          <cell r="B367" t="str">
            <v>Protensão e injeção cabo 6 cord. D=12,7 mm - MAC</v>
          </cell>
          <cell r="E367" t="str">
            <v>und</v>
          </cell>
          <cell r="F367">
            <v>443.97</v>
          </cell>
        </row>
        <row r="368">
          <cell r="A368" t="str">
            <v>2 S 03 999 03</v>
          </cell>
          <cell r="B368" t="str">
            <v>Protensão e injeção cabo 7 cord. D=12,7 mm - MAC</v>
          </cell>
          <cell r="E368" t="str">
            <v>und</v>
          </cell>
          <cell r="F368">
            <v>441.99</v>
          </cell>
        </row>
        <row r="369">
          <cell r="A369" t="str">
            <v>2 S 03 999 04</v>
          </cell>
          <cell r="B369" t="str">
            <v>Protensão e injeção cabo 12 cord. D=12,7 mm - MAC</v>
          </cell>
          <cell r="E369" t="str">
            <v>und</v>
          </cell>
          <cell r="F369">
            <v>827.42</v>
          </cell>
        </row>
        <row r="370">
          <cell r="A370" t="str">
            <v>2 S 03 999 05</v>
          </cell>
          <cell r="B370" t="str">
            <v>Protensão e injeção cabo 4 cord. D=12,7mm - FREYSS</v>
          </cell>
          <cell r="E370" t="str">
            <v>und</v>
          </cell>
          <cell r="F370">
            <v>341.41</v>
          </cell>
        </row>
        <row r="371">
          <cell r="A371" t="str">
            <v>2 S 03 999 06</v>
          </cell>
          <cell r="B371" t="str">
            <v>Protensão e injeção cabo 6 cord. D=12,7mm - FREYSS</v>
          </cell>
          <cell r="E371" t="str">
            <v>und</v>
          </cell>
          <cell r="F371">
            <v>478.11</v>
          </cell>
        </row>
        <row r="372">
          <cell r="A372" t="str">
            <v>2 S 03 999 07</v>
          </cell>
          <cell r="B372" t="str">
            <v>Protensão e injeção cabo 7 cord. D=12,7mm - FREYSS</v>
          </cell>
          <cell r="E372" t="str">
            <v>und</v>
          </cell>
          <cell r="F372">
            <v>529.21</v>
          </cell>
        </row>
        <row r="373">
          <cell r="A373" t="str">
            <v>2 S 03 999 08</v>
          </cell>
          <cell r="B373" t="str">
            <v>Protensão e injeção cabo 12 cord. D=12,7mm FREYSS</v>
          </cell>
          <cell r="E373" t="str">
            <v>und</v>
          </cell>
          <cell r="F373">
            <v>955.7</v>
          </cell>
        </row>
        <row r="374">
          <cell r="A374" t="str">
            <v>2 S 04 000 00</v>
          </cell>
          <cell r="B374" t="str">
            <v>Escavação manual em material de 1a cat</v>
          </cell>
          <cell r="E374" t="str">
            <v>m3</v>
          </cell>
          <cell r="F374">
            <v>23.38</v>
          </cell>
        </row>
        <row r="375">
          <cell r="A375" t="str">
            <v>2 S 04 000 01</v>
          </cell>
          <cell r="B375" t="str">
            <v>Escavação manual reat.compact.mat.1a cat.</v>
          </cell>
          <cell r="E375" t="str">
            <v>m3</v>
          </cell>
          <cell r="F375">
            <v>26.21</v>
          </cell>
        </row>
        <row r="376">
          <cell r="A376" t="str">
            <v>2 S 04 001 00</v>
          </cell>
          <cell r="B376" t="str">
            <v>Escavação mecânica de vala em mat.1a cat.</v>
          </cell>
          <cell r="E376" t="str">
            <v>m3</v>
          </cell>
          <cell r="F376">
            <v>3.64</v>
          </cell>
        </row>
        <row r="377">
          <cell r="A377" t="str">
            <v>2 S 04 001 01</v>
          </cell>
          <cell r="B377" t="str">
            <v>Escavação mecânica reat. e comp. vala mat.1a cat.</v>
          </cell>
          <cell r="E377" t="str">
            <v>m3</v>
          </cell>
          <cell r="F377">
            <v>6</v>
          </cell>
        </row>
        <row r="378">
          <cell r="A378" t="str">
            <v>2 S 04 002 01</v>
          </cell>
          <cell r="B378" t="str">
            <v>Perfuração para dreno sub-horizontal mat. 1a cat.</v>
          </cell>
          <cell r="E378" t="str">
            <v>m</v>
          </cell>
          <cell r="F378">
            <v>77</v>
          </cell>
        </row>
        <row r="379">
          <cell r="A379" t="str">
            <v>2 S 04 010 00</v>
          </cell>
          <cell r="B379" t="str">
            <v>Escavação manual material 2a categoria</v>
          </cell>
          <cell r="E379" t="str">
            <v>m3</v>
          </cell>
          <cell r="F379">
            <v>24.52</v>
          </cell>
        </row>
        <row r="380">
          <cell r="A380" t="str">
            <v>2 S 04 010 01</v>
          </cell>
          <cell r="B380" t="str">
            <v>Escavação manual reat.compactação em mat.2a cat.</v>
          </cell>
          <cell r="E380" t="str">
            <v>m3</v>
          </cell>
          <cell r="F380">
            <v>32.909999999999997</v>
          </cell>
        </row>
        <row r="381">
          <cell r="A381" t="str">
            <v>2 S 04 011 00</v>
          </cell>
          <cell r="B381" t="str">
            <v>Escavação mecânica de vala em mat. 2a categoria</v>
          </cell>
          <cell r="E381" t="str">
            <v>m3</v>
          </cell>
          <cell r="F381">
            <v>4.37</v>
          </cell>
        </row>
        <row r="382">
          <cell r="A382" t="str">
            <v>2 S 04 011 01</v>
          </cell>
          <cell r="B382" t="str">
            <v>Escavação mecânica reat.compact. vala mat.2a cat.</v>
          </cell>
          <cell r="E382" t="str">
            <v>m3</v>
          </cell>
          <cell r="F382">
            <v>7.2</v>
          </cell>
        </row>
        <row r="383">
          <cell r="A383" t="str">
            <v>2 S 04 012 01</v>
          </cell>
          <cell r="B383" t="str">
            <v>Perfuração para dreno sub-horizontal mat 2a cat.</v>
          </cell>
          <cell r="E383" t="str">
            <v>m</v>
          </cell>
          <cell r="F383">
            <v>169.21</v>
          </cell>
        </row>
        <row r="384">
          <cell r="A384" t="str">
            <v>2 S 04 020 00</v>
          </cell>
          <cell r="B384" t="str">
            <v>Escavação em vala material de 3a categoria</v>
          </cell>
          <cell r="E384" t="str">
            <v>m3</v>
          </cell>
          <cell r="F384">
            <v>52.49</v>
          </cell>
        </row>
        <row r="385">
          <cell r="A385" t="str">
            <v>2 S 04 100 01</v>
          </cell>
          <cell r="B385" t="str">
            <v>Corpo BSTC D=0,60m</v>
          </cell>
          <cell r="E385" t="str">
            <v>m</v>
          </cell>
          <cell r="F385">
            <v>216.56</v>
          </cell>
        </row>
        <row r="386">
          <cell r="A386" t="str">
            <v>2 S 04 100 02</v>
          </cell>
          <cell r="B386" t="str">
            <v>Corpo BSTC D=0,80m</v>
          </cell>
          <cell r="E386" t="str">
            <v>m</v>
          </cell>
          <cell r="F386">
            <v>315.29000000000002</v>
          </cell>
        </row>
        <row r="387">
          <cell r="A387" t="str">
            <v>2 S 04 100 03</v>
          </cell>
          <cell r="B387" t="str">
            <v>Corpo BSTC D=1,00m</v>
          </cell>
          <cell r="E387" t="str">
            <v>m</v>
          </cell>
          <cell r="F387">
            <v>450.19</v>
          </cell>
        </row>
        <row r="388">
          <cell r="A388" t="str">
            <v>2 S 04 100 04</v>
          </cell>
          <cell r="B388" t="str">
            <v>Corpo BSTC D=1,20m</v>
          </cell>
          <cell r="E388" t="str">
            <v>m</v>
          </cell>
          <cell r="F388">
            <v>605.29999999999995</v>
          </cell>
        </row>
        <row r="389">
          <cell r="A389" t="str">
            <v>2 S 04 100 05</v>
          </cell>
          <cell r="B389" t="str">
            <v>Corpo BSTC D=1,50m</v>
          </cell>
          <cell r="E389" t="str">
            <v>m</v>
          </cell>
          <cell r="F389">
            <v>898.56</v>
          </cell>
        </row>
        <row r="390">
          <cell r="A390" t="str">
            <v>2 S 04 101 01</v>
          </cell>
          <cell r="B390" t="str">
            <v>Boca BSTC D=0,60 m normal</v>
          </cell>
          <cell r="E390" t="str">
            <v>und</v>
          </cell>
          <cell r="F390">
            <v>467.01</v>
          </cell>
        </row>
        <row r="391">
          <cell r="A391" t="str">
            <v>2 S 04 101 02</v>
          </cell>
          <cell r="B391" t="str">
            <v>Boca BSTC D=0,80m normal</v>
          </cell>
          <cell r="E391" t="str">
            <v>und</v>
          </cell>
          <cell r="F391">
            <v>778.51</v>
          </cell>
        </row>
        <row r="392">
          <cell r="A392" t="str">
            <v>2 S 04 101 03</v>
          </cell>
          <cell r="B392" t="str">
            <v>Boca BSTC D=1,00m normal</v>
          </cell>
          <cell r="E392" t="str">
            <v>und</v>
          </cell>
          <cell r="F392">
            <v>1204.75</v>
          </cell>
        </row>
        <row r="393">
          <cell r="A393" t="str">
            <v>2 S 04 101 04</v>
          </cell>
          <cell r="B393" t="str">
            <v>Boca BSTC D=1,20m normal</v>
          </cell>
          <cell r="E393" t="str">
            <v>und</v>
          </cell>
          <cell r="F393">
            <v>1743.56</v>
          </cell>
        </row>
        <row r="394">
          <cell r="A394" t="str">
            <v>2 S 04 101 05</v>
          </cell>
          <cell r="B394" t="str">
            <v>Boca BSTC D=1,50m normal</v>
          </cell>
          <cell r="E394" t="str">
            <v>und</v>
          </cell>
          <cell r="F394">
            <v>3148.01</v>
          </cell>
        </row>
        <row r="395">
          <cell r="A395" t="str">
            <v>2 S 04 101 06</v>
          </cell>
          <cell r="B395" t="str">
            <v>Boca BSTC D=0,60m - esc.=15</v>
          </cell>
          <cell r="E395" t="str">
            <v>und</v>
          </cell>
          <cell r="F395">
            <v>490.76</v>
          </cell>
        </row>
        <row r="396">
          <cell r="A396" t="str">
            <v>2 S 04 101 07</v>
          </cell>
          <cell r="B396" t="str">
            <v>Boca BSTC D=0,80 m - esc.=15</v>
          </cell>
          <cell r="E396" t="str">
            <v>und</v>
          </cell>
          <cell r="F396">
            <v>819.08</v>
          </cell>
        </row>
        <row r="397">
          <cell r="A397" t="str">
            <v>2 S 04 101 08</v>
          </cell>
          <cell r="B397" t="str">
            <v>Boca BSTC D=1,00 m - esc.=15</v>
          </cell>
          <cell r="E397" t="str">
            <v>und</v>
          </cell>
          <cell r="F397">
            <v>1263.28</v>
          </cell>
        </row>
        <row r="398">
          <cell r="A398" t="str">
            <v>2 S 04 101 09</v>
          </cell>
          <cell r="B398" t="str">
            <v>Boca BSTC D=1,20 m - esc.=15</v>
          </cell>
          <cell r="E398" t="str">
            <v>und</v>
          </cell>
          <cell r="F398">
            <v>1834.07</v>
          </cell>
        </row>
        <row r="399">
          <cell r="A399" t="str">
            <v>2 S 04 101 10</v>
          </cell>
          <cell r="B399" t="str">
            <v>Boca BSTC D=1,50 m - esc.=15</v>
          </cell>
          <cell r="E399" t="str">
            <v>und</v>
          </cell>
          <cell r="F399">
            <v>3317.23</v>
          </cell>
        </row>
        <row r="400">
          <cell r="A400" t="str">
            <v>2 S 04 101 11</v>
          </cell>
          <cell r="B400" t="str">
            <v>Boca BSTC D=0,60 m - esc.=30</v>
          </cell>
          <cell r="E400" t="str">
            <v>und</v>
          </cell>
          <cell r="F400">
            <v>547.66</v>
          </cell>
        </row>
        <row r="401">
          <cell r="A401" t="str">
            <v>2 S 04 101 12</v>
          </cell>
          <cell r="B401" t="str">
            <v>Boca BSTC D=0,80 m - esc.=30</v>
          </cell>
          <cell r="E401" t="str">
            <v>und</v>
          </cell>
          <cell r="F401">
            <v>911.4</v>
          </cell>
        </row>
        <row r="402">
          <cell r="A402" t="str">
            <v>2 S 04 101 13</v>
          </cell>
          <cell r="B402" t="str">
            <v>Boca BSTC D=1,00 m - esc.=30</v>
          </cell>
          <cell r="E402" t="str">
            <v>und</v>
          </cell>
          <cell r="F402">
            <v>1405.29</v>
          </cell>
        </row>
        <row r="403">
          <cell r="A403" t="str">
            <v>2 S 04 101 14</v>
          </cell>
          <cell r="B403" t="str">
            <v>Boca BSTC D=1,20 m - esc.=30</v>
          </cell>
          <cell r="E403" t="str">
            <v>und</v>
          </cell>
          <cell r="F403">
            <v>2045.56</v>
          </cell>
        </row>
        <row r="404">
          <cell r="A404" t="str">
            <v>2 S 04 101 15</v>
          </cell>
          <cell r="B404" t="str">
            <v>Boca BSTC D=1,50 m - esc.=30</v>
          </cell>
          <cell r="E404" t="str">
            <v>und</v>
          </cell>
          <cell r="F404">
            <v>3710.45</v>
          </cell>
        </row>
        <row r="405">
          <cell r="A405" t="str">
            <v>2 S 04 101 16</v>
          </cell>
          <cell r="B405" t="str">
            <v>Boca BSTC D=0,60 m - esc.=45</v>
          </cell>
          <cell r="E405" t="str">
            <v>und</v>
          </cell>
          <cell r="F405">
            <v>676.96</v>
          </cell>
        </row>
        <row r="406">
          <cell r="A406" t="str">
            <v>2 S 04 101 17</v>
          </cell>
          <cell r="B406" t="str">
            <v>Boca BSTC D=0,80 m - esc.=45</v>
          </cell>
          <cell r="E406" t="str">
            <v>und</v>
          </cell>
          <cell r="F406">
            <v>1226.7</v>
          </cell>
        </row>
        <row r="407">
          <cell r="A407" t="str">
            <v>2 S 04 101 18</v>
          </cell>
          <cell r="B407" t="str">
            <v>Boca BSTC D=1,00 m - esc.=45</v>
          </cell>
          <cell r="E407" t="str">
            <v>und</v>
          </cell>
          <cell r="F407">
            <v>1742.67</v>
          </cell>
        </row>
        <row r="408">
          <cell r="A408" t="str">
            <v>2 S 04 101 19</v>
          </cell>
          <cell r="B408" t="str">
            <v>Boca BSTC D=1,20 m - esc.=45</v>
          </cell>
          <cell r="E408" t="str">
            <v>und</v>
          </cell>
          <cell r="F408">
            <v>2538.5</v>
          </cell>
        </row>
        <row r="409">
          <cell r="A409" t="str">
            <v>2 S 04 101 20</v>
          </cell>
          <cell r="B409" t="str">
            <v>Boca BSTC D=1,50 m - esc.=45</v>
          </cell>
          <cell r="E409" t="str">
            <v>und</v>
          </cell>
          <cell r="F409">
            <v>4665.8900000000003</v>
          </cell>
        </row>
        <row r="410">
          <cell r="A410" t="str">
            <v>2 S 04 110 01</v>
          </cell>
          <cell r="B410" t="str">
            <v>Corpo BDTC D=1,00m</v>
          </cell>
          <cell r="E410" t="str">
            <v>m</v>
          </cell>
          <cell r="F410">
            <v>927.15</v>
          </cell>
        </row>
        <row r="411">
          <cell r="A411" t="str">
            <v>2 S 04 110 02</v>
          </cell>
          <cell r="B411" t="str">
            <v>Corpo BDTC D=1,20m</v>
          </cell>
          <cell r="E411" t="str">
            <v>m</v>
          </cell>
          <cell r="F411">
            <v>1186.5</v>
          </cell>
        </row>
        <row r="412">
          <cell r="A412" t="str">
            <v>2 S 04 110 03</v>
          </cell>
          <cell r="B412" t="str">
            <v>Corpo BDTC D=1,50m</v>
          </cell>
          <cell r="E412" t="str">
            <v>m</v>
          </cell>
          <cell r="F412">
            <v>1894.91</v>
          </cell>
        </row>
        <row r="413">
          <cell r="A413" t="str">
            <v>2 S 04 111 01</v>
          </cell>
          <cell r="B413" t="str">
            <v>Boca BDTC D=1,00m normal</v>
          </cell>
          <cell r="E413" t="str">
            <v>und</v>
          </cell>
          <cell r="F413">
            <v>1687.18</v>
          </cell>
        </row>
        <row r="414">
          <cell r="A414" t="str">
            <v>2 S 04 111 02</v>
          </cell>
          <cell r="B414" t="str">
            <v>Boca BDTC D=1,20m normal</v>
          </cell>
          <cell r="E414" t="str">
            <v>und</v>
          </cell>
          <cell r="F414">
            <v>2449.44</v>
          </cell>
        </row>
        <row r="415">
          <cell r="A415" t="str">
            <v>2 S 04 111 03</v>
          </cell>
          <cell r="B415" t="str">
            <v>Boca BDTC D=1,50m normal</v>
          </cell>
          <cell r="E415" t="str">
            <v>und</v>
          </cell>
          <cell r="F415">
            <v>4303.68</v>
          </cell>
        </row>
        <row r="416">
          <cell r="A416" t="str">
            <v>2 S 04 111 05</v>
          </cell>
          <cell r="B416" t="str">
            <v>Boca BDTC D=1,00 m - esc.=15</v>
          </cell>
          <cell r="E416" t="str">
            <v>und</v>
          </cell>
          <cell r="F416">
            <v>1762.9</v>
          </cell>
        </row>
        <row r="417">
          <cell r="A417" t="str">
            <v>2 S 04 111 06</v>
          </cell>
          <cell r="B417" t="str">
            <v>Boca BDTC D=1,20 m - esc.=15</v>
          </cell>
          <cell r="E417" t="str">
            <v>und</v>
          </cell>
          <cell r="F417">
            <v>2564.41</v>
          </cell>
        </row>
        <row r="418">
          <cell r="A418" t="str">
            <v>2 S 04 111 07</v>
          </cell>
          <cell r="B418" t="str">
            <v>Boca BDTC D=1,50 m - esc.=15</v>
          </cell>
          <cell r="E418" t="str">
            <v>und</v>
          </cell>
          <cell r="F418">
            <v>4518.67</v>
          </cell>
        </row>
        <row r="419">
          <cell r="A419" t="str">
            <v>2 S 04 111 08</v>
          </cell>
          <cell r="B419" t="str">
            <v>Boca BDTC D=1,00 - esc.=30</v>
          </cell>
          <cell r="E419" t="str">
            <v>und</v>
          </cell>
          <cell r="F419">
            <v>1960.49</v>
          </cell>
        </row>
        <row r="420">
          <cell r="A420" t="str">
            <v>2 S 04 111 09</v>
          </cell>
          <cell r="B420" t="str">
            <v>Boca BDTC D=1,20 m - esc.=30</v>
          </cell>
          <cell r="E420" t="str">
            <v>und</v>
          </cell>
          <cell r="F420">
            <v>2854.31</v>
          </cell>
        </row>
        <row r="421">
          <cell r="A421" t="str">
            <v>2 S 04 111 10</v>
          </cell>
          <cell r="B421" t="str">
            <v>Boca BDTC D=1,50 m - esc.=30</v>
          </cell>
          <cell r="E421" t="str">
            <v>und</v>
          </cell>
          <cell r="F421">
            <v>5049.58</v>
          </cell>
        </row>
        <row r="422">
          <cell r="A422" t="str">
            <v>2 S 04 111 11</v>
          </cell>
          <cell r="B422" t="str">
            <v>Boca BDTC D=1,00 m - esc.=45</v>
          </cell>
          <cell r="E422" t="str">
            <v>und</v>
          </cell>
          <cell r="F422">
            <v>2420.2399999999998</v>
          </cell>
        </row>
        <row r="423">
          <cell r="A423" t="str">
            <v>2 S 04 111 12</v>
          </cell>
          <cell r="B423" t="str">
            <v>Boca BDTC D=1,20 m - esc.=45</v>
          </cell>
          <cell r="E423" t="str">
            <v>und</v>
          </cell>
          <cell r="F423">
            <v>3523.01</v>
          </cell>
        </row>
        <row r="424">
          <cell r="A424" t="str">
            <v>2 S 04 111 13</v>
          </cell>
          <cell r="B424" t="str">
            <v>Boca BDTC D=1,50 m - esc.=45</v>
          </cell>
          <cell r="E424" t="str">
            <v>und</v>
          </cell>
          <cell r="F424">
            <v>6248.02</v>
          </cell>
        </row>
        <row r="425">
          <cell r="A425" t="str">
            <v>2 S 04 120 01</v>
          </cell>
          <cell r="B425" t="str">
            <v>Corpo BTTC D=1,00m</v>
          </cell>
          <cell r="E425" t="str">
            <v>m</v>
          </cell>
          <cell r="F425">
            <v>1307.51</v>
          </cell>
        </row>
        <row r="426">
          <cell r="A426" t="str">
            <v>2 S 04 120 02</v>
          </cell>
          <cell r="B426" t="str">
            <v>Corpo BTTC D=1,20m</v>
          </cell>
          <cell r="E426" t="str">
            <v>m</v>
          </cell>
          <cell r="F426">
            <v>1768.82</v>
          </cell>
        </row>
        <row r="427">
          <cell r="A427" t="str">
            <v>2 S 04 120 03</v>
          </cell>
          <cell r="B427" t="str">
            <v>Corpo BTTC D=1,50m</v>
          </cell>
          <cell r="E427" t="str">
            <v>m</v>
          </cell>
          <cell r="F427">
            <v>2637.95</v>
          </cell>
        </row>
        <row r="428">
          <cell r="A428" t="str">
            <v>2 S 04 121 01</v>
          </cell>
          <cell r="B428" t="str">
            <v>Boca BTTC D=1,00m normal</v>
          </cell>
          <cell r="E428" t="str">
            <v>und</v>
          </cell>
          <cell r="F428">
            <v>2177.25</v>
          </cell>
        </row>
        <row r="429">
          <cell r="A429" t="str">
            <v>2 S 04 121 02</v>
          </cell>
          <cell r="B429" t="str">
            <v>Boca BTTC D=1,20m normal</v>
          </cell>
          <cell r="E429" t="str">
            <v>und</v>
          </cell>
          <cell r="F429">
            <v>3162.21</v>
          </cell>
        </row>
        <row r="430">
          <cell r="A430" t="str">
            <v>2 S 04 121 03</v>
          </cell>
          <cell r="B430" t="str">
            <v>Boca BTTC D=1,50m normal</v>
          </cell>
          <cell r="E430" t="str">
            <v>und</v>
          </cell>
          <cell r="F430">
            <v>5501.76</v>
          </cell>
        </row>
        <row r="431">
          <cell r="A431" t="str">
            <v>2 S 04 121 04</v>
          </cell>
          <cell r="B431" t="str">
            <v>Boca BTTC D=1,00 m - esc.=15</v>
          </cell>
          <cell r="E431" t="str">
            <v>und</v>
          </cell>
          <cell r="F431">
            <v>2268.85</v>
          </cell>
        </row>
        <row r="432">
          <cell r="A432" t="str">
            <v>2 S 04 121 05</v>
          </cell>
          <cell r="B432" t="str">
            <v>Boca BTTC D=1,20 m - esc.=15</v>
          </cell>
          <cell r="E432" t="str">
            <v>und</v>
          </cell>
          <cell r="F432">
            <v>3302.99</v>
          </cell>
        </row>
        <row r="433">
          <cell r="A433" t="str">
            <v>2 S 04 121 06</v>
          </cell>
          <cell r="B433" t="str">
            <v>Boca BTTC D=1,50 m - esc.=15</v>
          </cell>
          <cell r="E433" t="str">
            <v>und</v>
          </cell>
          <cell r="F433">
            <v>5751.61</v>
          </cell>
        </row>
        <row r="434">
          <cell r="A434" t="str">
            <v>2 S 04 121 07</v>
          </cell>
          <cell r="B434" t="str">
            <v>Boca BTTC D=1,00 m - esc.=30</v>
          </cell>
          <cell r="E434" t="str">
            <v>und</v>
          </cell>
          <cell r="F434">
            <v>2524.5500000000002</v>
          </cell>
        </row>
        <row r="435">
          <cell r="A435" t="str">
            <v>2 S 04 121 08</v>
          </cell>
          <cell r="B435" t="str">
            <v>Boca BTTC D=1,20 m - esc.=30</v>
          </cell>
          <cell r="E435" t="str">
            <v>und</v>
          </cell>
          <cell r="F435">
            <v>3674.13</v>
          </cell>
        </row>
        <row r="436">
          <cell r="A436" t="str">
            <v>2 S 04 121 09</v>
          </cell>
          <cell r="B436" t="str">
            <v>Boca BTTC D=1,50 m - esc.=30</v>
          </cell>
          <cell r="E436" t="str">
            <v>und</v>
          </cell>
          <cell r="F436">
            <v>6416.14</v>
          </cell>
        </row>
        <row r="437">
          <cell r="A437" t="str">
            <v>2 S 04 121 10</v>
          </cell>
          <cell r="B437" t="str">
            <v>Boca BTTC D=1,00 m - esc.=45</v>
          </cell>
          <cell r="E437" t="str">
            <v>und</v>
          </cell>
          <cell r="F437">
            <v>3102.83</v>
          </cell>
        </row>
        <row r="438">
          <cell r="A438" t="str">
            <v>2 S 04 121 11</v>
          </cell>
          <cell r="B438" t="str">
            <v>Boca BTTC D=1,20 m - esc.=45</v>
          </cell>
          <cell r="E438" t="str">
            <v>und</v>
          </cell>
          <cell r="F438">
            <v>4520.6400000000003</v>
          </cell>
        </row>
        <row r="439">
          <cell r="A439" t="str">
            <v>2 S 04 121 12</v>
          </cell>
          <cell r="B439" t="str">
            <v>Boca BTTC D=1,50 m - esc.=45</v>
          </cell>
          <cell r="E439" t="str">
            <v>und</v>
          </cell>
          <cell r="F439">
            <v>7937.31</v>
          </cell>
        </row>
        <row r="440">
          <cell r="A440" t="str">
            <v>2 S 04 200 01</v>
          </cell>
          <cell r="B440" t="str">
            <v>Corpo BSCC 1,50 x 1,50 m alt. 0 a 1,00 m</v>
          </cell>
          <cell r="E440" t="str">
            <v>und</v>
          </cell>
          <cell r="F440">
            <v>943.77</v>
          </cell>
        </row>
        <row r="441">
          <cell r="A441" t="str">
            <v>2 S 04 200 02</v>
          </cell>
          <cell r="B441" t="str">
            <v>Corpo BSCC 2,00 x 2,00 m alt. 0 a 1,00 m</v>
          </cell>
          <cell r="E441" t="str">
            <v>und</v>
          </cell>
          <cell r="F441">
            <v>1364.43</v>
          </cell>
        </row>
        <row r="442">
          <cell r="A442" t="str">
            <v>2 S 04 200 03</v>
          </cell>
          <cell r="B442" t="str">
            <v>Corpo BSCC 2,50 x 2,50 m alt. 0 a 1,00 m</v>
          </cell>
          <cell r="E442" t="str">
            <v>m</v>
          </cell>
          <cell r="F442">
            <v>1942.01</v>
          </cell>
        </row>
        <row r="443">
          <cell r="A443" t="str">
            <v>2 S 04 200 04</v>
          </cell>
          <cell r="B443" t="str">
            <v>Corpo BSCC 3,00 x 3,00 m alt. 0 a 1,00 m</v>
          </cell>
          <cell r="E443" t="str">
            <v>m</v>
          </cell>
          <cell r="F443">
            <v>2556.91</v>
          </cell>
        </row>
        <row r="444">
          <cell r="A444" t="str">
            <v>2 S 04 200 05</v>
          </cell>
          <cell r="B444" t="str">
            <v>Corpo BSCC 1,50 x 1,50 m alt. 1,00 a 2,50 m</v>
          </cell>
          <cell r="E444" t="str">
            <v>m</v>
          </cell>
          <cell r="F444">
            <v>854.14</v>
          </cell>
        </row>
        <row r="445">
          <cell r="A445" t="str">
            <v>2 S 04 200 06</v>
          </cell>
          <cell r="B445" t="str">
            <v>Corpo BSCC 2,00 x 2,00 m alt. 1,00 a 2,50 m</v>
          </cell>
          <cell r="E445" t="str">
            <v>m</v>
          </cell>
          <cell r="F445">
            <v>1220.78</v>
          </cell>
        </row>
        <row r="446">
          <cell r="A446" t="str">
            <v>2 S 04 200 07</v>
          </cell>
          <cell r="B446" t="str">
            <v>Corpo BSCC 2,50 x 2,50 m alt. 1,00 a 2,50 m</v>
          </cell>
          <cell r="E446" t="str">
            <v>m</v>
          </cell>
          <cell r="F446">
            <v>1836.29</v>
          </cell>
        </row>
        <row r="447">
          <cell r="A447" t="str">
            <v>2 S 04 200 08</v>
          </cell>
          <cell r="B447" t="str">
            <v>Corpo BSCC 3,00 x 3,00 m alt. 1,00 a 2,50 m</v>
          </cell>
          <cell r="E447" t="str">
            <v>m</v>
          </cell>
          <cell r="F447">
            <v>2496.2199999999998</v>
          </cell>
        </row>
        <row r="448">
          <cell r="A448" t="str">
            <v>2 S 04 200 09</v>
          </cell>
          <cell r="B448" t="str">
            <v>Corpo BSCC 1,50 x 1,50 m alt. 2,50 a 5,00 m</v>
          </cell>
          <cell r="E448" t="str">
            <v>m</v>
          </cell>
          <cell r="F448">
            <v>932.05</v>
          </cell>
        </row>
        <row r="449">
          <cell r="A449" t="str">
            <v>2 S 04 200 10</v>
          </cell>
          <cell r="B449" t="str">
            <v>Corpo BSCC 2,00 x 2,00 m alt. 2,50 a 5,00 m</v>
          </cell>
          <cell r="E449" t="str">
            <v>m</v>
          </cell>
          <cell r="F449">
            <v>1443.11</v>
          </cell>
        </row>
        <row r="450">
          <cell r="A450" t="str">
            <v>2 S 04 200 11</v>
          </cell>
          <cell r="B450" t="str">
            <v>Corpo BSCC 2,50 x 2,50 m alt. 2,50 a 5,00 m</v>
          </cell>
          <cell r="E450" t="str">
            <v>m</v>
          </cell>
          <cell r="F450">
            <v>2118.4699999999998</v>
          </cell>
        </row>
        <row r="451">
          <cell r="A451" t="str">
            <v>2 S 04 200 12</v>
          </cell>
          <cell r="B451" t="str">
            <v>Corpo BSCC 3,00 x 3,00 m alt. 2,50 a 5,00 m</v>
          </cell>
          <cell r="E451" t="str">
            <v>m</v>
          </cell>
          <cell r="F451">
            <v>3067.32</v>
          </cell>
        </row>
        <row r="452">
          <cell r="A452" t="str">
            <v>2 S 04 200 13</v>
          </cell>
          <cell r="B452" t="str">
            <v>Corpo BSCC 1,50 x 1,50 m alt. 5,00 a 7,50 m</v>
          </cell>
          <cell r="E452" t="str">
            <v>m</v>
          </cell>
          <cell r="F452">
            <v>1063.42</v>
          </cell>
        </row>
        <row r="453">
          <cell r="A453" t="str">
            <v>2 S 04 200 14</v>
          </cell>
          <cell r="B453" t="str">
            <v>Corpo BSCC 2,00 x 2,00 m alt. 5,00 a 7,50 m</v>
          </cell>
          <cell r="E453" t="str">
            <v>m</v>
          </cell>
          <cell r="F453">
            <v>1623.18</v>
          </cell>
        </row>
        <row r="454">
          <cell r="A454" t="str">
            <v>2 S 04 200 15</v>
          </cell>
          <cell r="B454" t="str">
            <v>Corpo BSCC 2,50 x 2,50 m alt. 5,00 a 7,50 m</v>
          </cell>
          <cell r="E454" t="str">
            <v>m</v>
          </cell>
          <cell r="F454">
            <v>2370.19</v>
          </cell>
        </row>
        <row r="455">
          <cell r="A455" t="str">
            <v>2 S 04 200 16</v>
          </cell>
          <cell r="B455" t="str">
            <v>Corpo BSCC 3,00 x 3,00 m alt. 5,00 a 7,50 m</v>
          </cell>
          <cell r="E455" t="str">
            <v>m</v>
          </cell>
          <cell r="F455">
            <v>3359.73</v>
          </cell>
        </row>
        <row r="456">
          <cell r="A456" t="str">
            <v>2 S 04 200 17</v>
          </cell>
          <cell r="B456" t="str">
            <v>Corpo BSCC 1,50 x 1,50 m alt. 7,50 a 10,00 m</v>
          </cell>
          <cell r="E456" t="str">
            <v>m</v>
          </cell>
          <cell r="F456">
            <v>1223.9100000000001</v>
          </cell>
        </row>
        <row r="457">
          <cell r="A457" t="str">
            <v>2 S 04 200 18</v>
          </cell>
          <cell r="B457" t="str">
            <v>Corpo BSCC 2,00 x 2,00 m alt. 7,50 a 10,00 m</v>
          </cell>
          <cell r="E457" t="str">
            <v>m</v>
          </cell>
          <cell r="F457">
            <v>1828.6</v>
          </cell>
        </row>
        <row r="458">
          <cell r="A458" t="str">
            <v>2 S 04 200 19</v>
          </cell>
          <cell r="B458" t="str">
            <v>Corpo BSCC 2,50 x 2,50 m alt. 7,50 a 10,00 m</v>
          </cell>
          <cell r="E458" t="str">
            <v>m</v>
          </cell>
          <cell r="F458">
            <v>2612.86</v>
          </cell>
        </row>
        <row r="459">
          <cell r="A459" t="str">
            <v>2 S 04 200 20</v>
          </cell>
          <cell r="B459" t="str">
            <v>Corpo BSCC 3,00 x 3,00 m alt. 7,50 a 10,00 m</v>
          </cell>
          <cell r="E459" t="str">
            <v>m</v>
          </cell>
          <cell r="F459">
            <v>3692.26</v>
          </cell>
        </row>
        <row r="460">
          <cell r="A460" t="str">
            <v>2 S 04 200 21</v>
          </cell>
          <cell r="B460" t="str">
            <v>Corpo BSCC 1,50 x 1,50 m alt. 10,00 a 12,50 m</v>
          </cell>
          <cell r="E460" t="str">
            <v>m</v>
          </cell>
          <cell r="F460">
            <v>1274.94</v>
          </cell>
        </row>
        <row r="461">
          <cell r="A461" t="str">
            <v>2 S 04 200 22</v>
          </cell>
          <cell r="B461" t="str">
            <v>Corpo BSCC 2,00 x 2,00 m alt. 10,00 a 12,50 m</v>
          </cell>
          <cell r="E461" t="str">
            <v>m</v>
          </cell>
          <cell r="F461">
            <v>1990.99</v>
          </cell>
        </row>
        <row r="462">
          <cell r="A462" t="str">
            <v>2 S 04 200 23</v>
          </cell>
          <cell r="B462" t="str">
            <v>Corpo BSCC 2,50 x 2,50 m alt. 10,00 a 12,50 m</v>
          </cell>
          <cell r="E462" t="str">
            <v>m</v>
          </cell>
          <cell r="F462">
            <v>2874.2</v>
          </cell>
        </row>
        <row r="463">
          <cell r="A463" t="str">
            <v>2 S 04 200 24</v>
          </cell>
          <cell r="B463" t="str">
            <v>Corpo BSCC 3,00 a 3,00 m alt. 10,00 a 12,50 m</v>
          </cell>
          <cell r="E463" t="str">
            <v>m</v>
          </cell>
          <cell r="F463">
            <v>4012.73</v>
          </cell>
        </row>
        <row r="464">
          <cell r="A464" t="str">
            <v>2 S 04 200 25</v>
          </cell>
          <cell r="B464" t="str">
            <v>Corpo BSCC 1,50 x 1,50 m alt. 12,50 a 15,00 m</v>
          </cell>
          <cell r="E464" t="str">
            <v>m</v>
          </cell>
          <cell r="F464">
            <v>1339.2</v>
          </cell>
        </row>
        <row r="465">
          <cell r="A465" t="str">
            <v>2 S 04 200 26</v>
          </cell>
          <cell r="B465" t="str">
            <v>Corpo BSCC 2,00 a 2,00 m alt. 12,50 a 15,00 m</v>
          </cell>
          <cell r="E465" t="str">
            <v>m</v>
          </cell>
          <cell r="F465">
            <v>2140.7800000000002</v>
          </cell>
        </row>
        <row r="466">
          <cell r="A466" t="str">
            <v>2 S 04 200 27</v>
          </cell>
          <cell r="B466" t="str">
            <v>Corpo BSCC 2,50 x 2,50 m alt. 12,50 a 15,00 m</v>
          </cell>
          <cell r="E466" t="str">
            <v>m</v>
          </cell>
          <cell r="F466">
            <v>3247.57</v>
          </cell>
        </row>
        <row r="467">
          <cell r="A467" t="str">
            <v>2 S 04 200 28</v>
          </cell>
          <cell r="B467" t="str">
            <v>Corpo BSCC 3,00 x 3,00 m alt. 12,50 a 15,00 m</v>
          </cell>
          <cell r="E467" t="str">
            <v>m</v>
          </cell>
          <cell r="F467">
            <v>4343</v>
          </cell>
        </row>
        <row r="468">
          <cell r="A468" t="str">
            <v>2 S 04 201 01</v>
          </cell>
          <cell r="B468" t="str">
            <v>Boca BSCC 1,50 x 1,50 m normal</v>
          </cell>
          <cell r="E468" t="str">
            <v>und</v>
          </cell>
          <cell r="F468">
            <v>5412.49</v>
          </cell>
        </row>
        <row r="469">
          <cell r="A469" t="str">
            <v>2 S 04 201 02</v>
          </cell>
          <cell r="B469" t="str">
            <v>Boca BSCC 2,00 x 2,00 m normal</v>
          </cell>
          <cell r="E469" t="str">
            <v>und</v>
          </cell>
          <cell r="F469">
            <v>8475.8799999999992</v>
          </cell>
        </row>
        <row r="470">
          <cell r="A470" t="str">
            <v>2 S 04 201 03</v>
          </cell>
          <cell r="B470" t="str">
            <v>Boca BSCC 2,50 x 2,50 m normal</v>
          </cell>
          <cell r="E470" t="str">
            <v>und</v>
          </cell>
          <cell r="F470">
            <v>11448.96</v>
          </cell>
        </row>
        <row r="471">
          <cell r="A471" t="str">
            <v>2 S 04 201 04</v>
          </cell>
          <cell r="B471" t="str">
            <v>Boca BSCC 3,00 x 3,00 m normal</v>
          </cell>
          <cell r="E471" t="str">
            <v>und</v>
          </cell>
          <cell r="F471">
            <v>16400.13</v>
          </cell>
        </row>
        <row r="472">
          <cell r="A472" t="str">
            <v>2 S 04 201 05</v>
          </cell>
          <cell r="B472" t="str">
            <v>Boca BSCC 1,50 x 1,50 m - esc.=15</v>
          </cell>
          <cell r="E472" t="str">
            <v>und</v>
          </cell>
          <cell r="F472">
            <v>5507.51</v>
          </cell>
        </row>
        <row r="473">
          <cell r="A473" t="str">
            <v>2 S 04 201 06</v>
          </cell>
          <cell r="B473" t="str">
            <v>Boca BSCC 2,00 x 2,00 m - esc.=15</v>
          </cell>
          <cell r="E473" t="str">
            <v>und</v>
          </cell>
          <cell r="F473">
            <v>8579.7000000000007</v>
          </cell>
        </row>
        <row r="474">
          <cell r="A474" t="str">
            <v>2 S 04 201 07</v>
          </cell>
          <cell r="B474" t="str">
            <v>Boca BSCC 2,50 x 2,50 m - esc.=15</v>
          </cell>
          <cell r="E474" t="str">
            <v>und</v>
          </cell>
          <cell r="F474">
            <v>12065.22</v>
          </cell>
        </row>
        <row r="475">
          <cell r="A475" t="str">
            <v>2 S 04 201 08</v>
          </cell>
          <cell r="B475" t="str">
            <v>Boca BSCC 3,00 x 3,00 m - esc.=15</v>
          </cell>
          <cell r="E475" t="str">
            <v>und</v>
          </cell>
          <cell r="F475">
            <v>17191.55</v>
          </cell>
        </row>
        <row r="476">
          <cell r="A476" t="str">
            <v>2 S 04 201 09</v>
          </cell>
          <cell r="B476" t="str">
            <v>Boca BSCC 1,50 x 1,50 m - esc.=30</v>
          </cell>
          <cell r="E476" t="str">
            <v>und</v>
          </cell>
          <cell r="F476">
            <v>6004.52</v>
          </cell>
        </row>
        <row r="477">
          <cell r="A477" t="str">
            <v>2 S 04 201 10</v>
          </cell>
          <cell r="B477" t="str">
            <v>Boca BSCC 2,00 x 2,00 m - esc.=30</v>
          </cell>
          <cell r="E477" t="str">
            <v>und</v>
          </cell>
          <cell r="F477">
            <v>9336.23</v>
          </cell>
        </row>
        <row r="478">
          <cell r="A478" t="str">
            <v>2 S 04 201 11</v>
          </cell>
          <cell r="B478" t="str">
            <v>Boca BSCC 2,50 x 2,50 m - esc.=30</v>
          </cell>
          <cell r="E478" t="str">
            <v>und</v>
          </cell>
          <cell r="F478">
            <v>13432.34</v>
          </cell>
        </row>
        <row r="479">
          <cell r="A479" t="str">
            <v>2 S 04 201 12</v>
          </cell>
          <cell r="B479" t="str">
            <v>Boca BSCC 3,00 x 3,00 m =esc.=30</v>
          </cell>
          <cell r="E479" t="str">
            <v>und</v>
          </cell>
          <cell r="F479">
            <v>18960.41</v>
          </cell>
        </row>
        <row r="480">
          <cell r="A480" t="str">
            <v>2 S 04 201 13</v>
          </cell>
          <cell r="B480" t="str">
            <v>Boca BSCC 1,50 x 1,50 m - esc.=45</v>
          </cell>
          <cell r="E480" t="str">
            <v>und</v>
          </cell>
          <cell r="F480">
            <v>7470.4</v>
          </cell>
        </row>
        <row r="481">
          <cell r="A481" t="str">
            <v>2 S 04 201 14</v>
          </cell>
          <cell r="B481" t="str">
            <v>Boca BSCC 2,00 x 2,00 m - esc.=45</v>
          </cell>
          <cell r="E481" t="str">
            <v>und</v>
          </cell>
          <cell r="F481">
            <v>11996.21</v>
          </cell>
        </row>
        <row r="482">
          <cell r="A482" t="str">
            <v>2 S 04 201 15</v>
          </cell>
          <cell r="B482" t="str">
            <v>Boca BSCC 2,50 x 2,50 m - esc.=45</v>
          </cell>
          <cell r="E482" t="str">
            <v>und</v>
          </cell>
          <cell r="F482">
            <v>17013.89</v>
          </cell>
        </row>
        <row r="483">
          <cell r="A483" t="str">
            <v>2 S 04 201 16</v>
          </cell>
          <cell r="B483" t="str">
            <v>Boca BSCC 3,00 x 3,00 m - esc.=45</v>
          </cell>
          <cell r="E483" t="str">
            <v>und</v>
          </cell>
          <cell r="F483">
            <v>23924.55</v>
          </cell>
        </row>
        <row r="484">
          <cell r="A484" t="str">
            <v>2 S 04 210 01</v>
          </cell>
          <cell r="B484" t="str">
            <v>Corpo BDCC 1,50 x 1,50 m alt. 0 a 1,00 m</v>
          </cell>
          <cell r="E484" t="str">
            <v>m</v>
          </cell>
          <cell r="F484">
            <v>1647.9</v>
          </cell>
        </row>
        <row r="485">
          <cell r="A485" t="str">
            <v>2 S 04 210 02</v>
          </cell>
          <cell r="B485" t="str">
            <v>Corpo BDCC 2,00 x 2,00 m alt. 0 a 1,00 m</v>
          </cell>
          <cell r="E485" t="str">
            <v>m</v>
          </cell>
          <cell r="F485">
            <v>2391.0500000000002</v>
          </cell>
        </row>
        <row r="486">
          <cell r="A486" t="str">
            <v>2 S 04 210 03</v>
          </cell>
          <cell r="B486" t="str">
            <v>Corpo BDCC 2,50 x 2,50 m alt. 0 a 1,00 m</v>
          </cell>
          <cell r="E486" t="str">
            <v>m</v>
          </cell>
          <cell r="F486">
            <v>3013.05</v>
          </cell>
        </row>
        <row r="487">
          <cell r="A487" t="str">
            <v>2 S 04 210 04</v>
          </cell>
          <cell r="B487" t="str">
            <v>Corpo BDCC 3,00 x 3,00 m alt. 0 a 1,00</v>
          </cell>
          <cell r="E487" t="str">
            <v>m</v>
          </cell>
          <cell r="F487">
            <v>4144.82</v>
          </cell>
        </row>
        <row r="488">
          <cell r="A488" t="str">
            <v>2 S 04 210 05</v>
          </cell>
          <cell r="B488" t="str">
            <v>Corpo BDCC 1,50 x 1,50 m alt. 1,00 a 2,50 m</v>
          </cell>
          <cell r="E488" t="str">
            <v>m</v>
          </cell>
          <cell r="F488">
            <v>1450.24</v>
          </cell>
        </row>
        <row r="489">
          <cell r="A489" t="str">
            <v>2 S 04 210 06</v>
          </cell>
          <cell r="B489" t="str">
            <v>Corpo BDCC 2,00 x 2,00 m alt. 1,00 a 2,50 m</v>
          </cell>
          <cell r="E489" t="str">
            <v>m</v>
          </cell>
          <cell r="F489">
            <v>2123.17</v>
          </cell>
        </row>
        <row r="490">
          <cell r="A490" t="str">
            <v>2 S 04 210 07</v>
          </cell>
          <cell r="B490" t="str">
            <v>Corpo BDCC 2,50 x 2,50 m alt. 1,00 a 2,50 m</v>
          </cell>
          <cell r="E490" t="str">
            <v>m</v>
          </cell>
          <cell r="F490">
            <v>2864.59</v>
          </cell>
        </row>
        <row r="491">
          <cell r="A491" t="str">
            <v>2 S 04 210 08</v>
          </cell>
          <cell r="B491" t="str">
            <v>Corpo BDCC 3,00 x 3,00 m alt. 1,00 a 2,50 m</v>
          </cell>
          <cell r="E491" t="str">
            <v>m</v>
          </cell>
          <cell r="F491">
            <v>3930.89</v>
          </cell>
        </row>
        <row r="492">
          <cell r="A492" t="str">
            <v>2 S 04 210 09</v>
          </cell>
          <cell r="B492" t="str">
            <v>Corpo BDCC 1,50 x 1,50 m alt. 2,50 a 5,00 m</v>
          </cell>
          <cell r="E492" t="str">
            <v>m</v>
          </cell>
          <cell r="F492">
            <v>1546.34</v>
          </cell>
        </row>
        <row r="493">
          <cell r="A493" t="str">
            <v>2 S 04 210 10</v>
          </cell>
          <cell r="B493" t="str">
            <v>Corpo BDCC 2,00 x 2,00 m alt. 2,50 a 5,00 m</v>
          </cell>
          <cell r="E493" t="str">
            <v>m</v>
          </cell>
          <cell r="F493">
            <v>2407.67</v>
          </cell>
        </row>
        <row r="494">
          <cell r="A494" t="str">
            <v>2 S 04 210 11</v>
          </cell>
          <cell r="B494" t="str">
            <v>Corpo BDCC 2,50 x 2,50 m alt. 2,50 a 5,00 m</v>
          </cell>
          <cell r="E494" t="str">
            <v>m</v>
          </cell>
          <cell r="F494">
            <v>3344.94</v>
          </cell>
        </row>
        <row r="495">
          <cell r="A495" t="str">
            <v>2 S 04 210 12</v>
          </cell>
          <cell r="B495" t="str">
            <v>Corpo BDCC 3,00 x 3,00 m alt. 2,50 a 5,00 m</v>
          </cell>
          <cell r="E495" t="str">
            <v>m</v>
          </cell>
          <cell r="F495">
            <v>4362.68</v>
          </cell>
        </row>
        <row r="496">
          <cell r="A496" t="str">
            <v>2 S 04 210 13</v>
          </cell>
          <cell r="B496" t="str">
            <v>Corpo BDCC 1,50 x 1,50 m alt. 5,00 a 7,50 m</v>
          </cell>
          <cell r="E496" t="str">
            <v>m</v>
          </cell>
          <cell r="F496">
            <v>1760.86</v>
          </cell>
        </row>
        <row r="497">
          <cell r="A497" t="str">
            <v>2 S 04 210 14</v>
          </cell>
          <cell r="B497" t="str">
            <v>Corpo BDCC 2,00 a 2,00 m alt. 5,00 a 7,50 m</v>
          </cell>
          <cell r="E497" t="str">
            <v>m</v>
          </cell>
          <cell r="F497">
            <v>2780.87</v>
          </cell>
        </row>
        <row r="498">
          <cell r="A498" t="str">
            <v>2 S 04 210 15</v>
          </cell>
          <cell r="B498" t="str">
            <v>Corpo BDCC 2,50 x 2,50 m alt. 5,00 a 7,50 m</v>
          </cell>
          <cell r="E498" t="str">
            <v>m</v>
          </cell>
          <cell r="F498">
            <v>3808.73</v>
          </cell>
        </row>
        <row r="499">
          <cell r="A499" t="str">
            <v>2 S 04 210 16</v>
          </cell>
          <cell r="B499" t="str">
            <v>Corpo BDCC 3,00 x 3,00 m alt. 5,00 a 7,50 m</v>
          </cell>
          <cell r="E499" t="str">
            <v>m</v>
          </cell>
          <cell r="F499">
            <v>5214.3500000000004</v>
          </cell>
        </row>
        <row r="500">
          <cell r="A500" t="str">
            <v>2 S 04 210 17</v>
          </cell>
          <cell r="B500" t="str">
            <v>Corpo BDCC 1,50 x 1,50 m alt. 7,50 a 10,00 m</v>
          </cell>
          <cell r="E500" t="str">
            <v>m</v>
          </cell>
          <cell r="F500">
            <v>1941.68</v>
          </cell>
        </row>
        <row r="501">
          <cell r="A501" t="str">
            <v>2 S 04 210 18</v>
          </cell>
          <cell r="B501" t="str">
            <v>Corpo BDCC 2,00 x 2,00 m alt. 7,50 a 10,00 m</v>
          </cell>
          <cell r="E501" t="str">
            <v>m</v>
          </cell>
          <cell r="F501">
            <v>3195.72</v>
          </cell>
        </row>
        <row r="502">
          <cell r="A502" t="str">
            <v>2 S 04 210 19</v>
          </cell>
          <cell r="B502" t="str">
            <v>Corpo BDCC 2,50 x 2,50 m alt. 7,50 a 10,00 m</v>
          </cell>
          <cell r="E502" t="str">
            <v>m</v>
          </cell>
          <cell r="F502">
            <v>4089.68</v>
          </cell>
        </row>
        <row r="503">
          <cell r="A503" t="str">
            <v>2 S 04 210 20</v>
          </cell>
          <cell r="B503" t="str">
            <v>Corpo BDCC 3,00 x 3,00 m alt. 7,50 a 10,00 m</v>
          </cell>
          <cell r="E503" t="str">
            <v>m</v>
          </cell>
          <cell r="F503">
            <v>5832.59</v>
          </cell>
        </row>
        <row r="504">
          <cell r="A504" t="str">
            <v>2 S 04 210 21</v>
          </cell>
          <cell r="B504" t="str">
            <v>Corpo BDCC 1,50 x 1,50 m alt. 10,00 a 12,50 m</v>
          </cell>
          <cell r="E504" t="str">
            <v>m</v>
          </cell>
          <cell r="F504">
            <v>2186.4499999999998</v>
          </cell>
        </row>
        <row r="505">
          <cell r="A505" t="str">
            <v>2 S 04 210 22</v>
          </cell>
          <cell r="B505" t="str">
            <v>Corpo BDCC 2,00 x 2,00 m alt. 10,00 a 12,50 m</v>
          </cell>
          <cell r="E505" t="str">
            <v>m</v>
          </cell>
          <cell r="F505">
            <v>3493.64</v>
          </cell>
        </row>
        <row r="506">
          <cell r="A506" t="str">
            <v>2 S 04 210 23</v>
          </cell>
          <cell r="B506" t="str">
            <v>Corpo BDCC 2,50 x 2,50 m alt. 10,00 a 12,50 m</v>
          </cell>
          <cell r="E506" t="str">
            <v>m</v>
          </cell>
          <cell r="F506">
            <v>4625.7</v>
          </cell>
        </row>
        <row r="507">
          <cell r="A507" t="str">
            <v>2 S 04 210 24</v>
          </cell>
          <cell r="B507" t="str">
            <v>Corpo BDCC 3,00 x 3,00 m alt. 10,00 a 12,50 m</v>
          </cell>
          <cell r="E507" t="str">
            <v>m</v>
          </cell>
          <cell r="F507">
            <v>6528.06</v>
          </cell>
        </row>
        <row r="508">
          <cell r="A508" t="str">
            <v>2 S 04 210 25</v>
          </cell>
          <cell r="B508" t="str">
            <v>Corpo BDCC 1,50 x 1,50 m alt. 12,50 a 15,00 m</v>
          </cell>
          <cell r="E508" t="str">
            <v>m</v>
          </cell>
          <cell r="F508">
            <v>2329.8000000000002</v>
          </cell>
        </row>
        <row r="509">
          <cell r="A509" t="str">
            <v>2 S 04 210 26</v>
          </cell>
          <cell r="B509" t="str">
            <v>Corpo BDCC 2,00 x 2,00 m alt. 12,50 a 15,00 m</v>
          </cell>
          <cell r="E509" t="str">
            <v>m</v>
          </cell>
          <cell r="F509">
            <v>3582.84</v>
          </cell>
        </row>
        <row r="510">
          <cell r="A510" t="str">
            <v>2 S 04 210 27</v>
          </cell>
          <cell r="B510" t="str">
            <v>Corpo BDCC 2,50 x 2,50 m alt. 12,50 a 15,00 m</v>
          </cell>
          <cell r="E510" t="str">
            <v>m</v>
          </cell>
          <cell r="F510">
            <v>5058.41</v>
          </cell>
        </row>
        <row r="511">
          <cell r="A511" t="str">
            <v>2 S 04 210 28</v>
          </cell>
          <cell r="B511" t="str">
            <v>Corpo BDCC 3,00 x 3,00 m alt. 12,50 a 15,00 m</v>
          </cell>
          <cell r="E511" t="str">
            <v>m</v>
          </cell>
          <cell r="F511">
            <v>6511.08</v>
          </cell>
        </row>
        <row r="512">
          <cell r="A512" t="str">
            <v>2 S 04 211 01</v>
          </cell>
          <cell r="B512" t="str">
            <v>Boca BDCC 1,50 x 1,50 m normal</v>
          </cell>
          <cell r="E512" t="str">
            <v>und</v>
          </cell>
          <cell r="F512">
            <v>6291.38</v>
          </cell>
        </row>
        <row r="513">
          <cell r="A513" t="str">
            <v>2 S 04 211 02</v>
          </cell>
          <cell r="B513" t="str">
            <v>Boca BDCC 2,00 x 2,00 m normal</v>
          </cell>
          <cell r="E513" t="str">
            <v>und</v>
          </cell>
          <cell r="F513">
            <v>9830.24</v>
          </cell>
        </row>
        <row r="514">
          <cell r="A514" t="str">
            <v>2 S 04 211 03</v>
          </cell>
          <cell r="B514" t="str">
            <v>Boca BDCC 2,50 x 2,50 m normal</v>
          </cell>
          <cell r="E514" t="str">
            <v>und</v>
          </cell>
          <cell r="F514">
            <v>13824.95</v>
          </cell>
        </row>
        <row r="515">
          <cell r="A515" t="str">
            <v>2 S 04 211 04</v>
          </cell>
          <cell r="B515" t="str">
            <v>Boca BDCC 3,00 x 3,00 m normal</v>
          </cell>
          <cell r="E515" t="str">
            <v>und</v>
          </cell>
          <cell r="F515">
            <v>20105.54</v>
          </cell>
        </row>
        <row r="516">
          <cell r="A516" t="str">
            <v>2 S 04 211 05</v>
          </cell>
          <cell r="B516" t="str">
            <v>Boca BDCC 1,50 x 1,50 m esc.=15</v>
          </cell>
          <cell r="E516" t="str">
            <v>und</v>
          </cell>
          <cell r="F516">
            <v>6905.86</v>
          </cell>
        </row>
        <row r="517">
          <cell r="A517" t="str">
            <v>2 S 04 211 06</v>
          </cell>
          <cell r="B517" t="str">
            <v>Boca BDCC 2,00 x 2,00 m esc=15</v>
          </cell>
          <cell r="E517" t="str">
            <v>und</v>
          </cell>
          <cell r="F517">
            <v>10814.78</v>
          </cell>
        </row>
        <row r="518">
          <cell r="A518" t="str">
            <v>2 S 04 211 07</v>
          </cell>
          <cell r="B518" t="str">
            <v>Boca BDCC 2,50 x 2,50 m esc=15</v>
          </cell>
          <cell r="E518" t="str">
            <v>und</v>
          </cell>
          <cell r="F518">
            <v>14896.79</v>
          </cell>
        </row>
        <row r="519">
          <cell r="A519" t="str">
            <v>2 S 04 211 08</v>
          </cell>
          <cell r="B519" t="str">
            <v>Boca BDCC 3,00 x 3,00 m esc=15</v>
          </cell>
          <cell r="E519" t="str">
            <v>und</v>
          </cell>
          <cell r="F519">
            <v>21578.83</v>
          </cell>
        </row>
        <row r="520">
          <cell r="A520" t="str">
            <v>2 S 04 211 09</v>
          </cell>
          <cell r="B520" t="str">
            <v>Boca BDCC 1,50 x 1,50 m - esc.=30</v>
          </cell>
          <cell r="E520" t="str">
            <v>und</v>
          </cell>
          <cell r="F520">
            <v>7125.6</v>
          </cell>
        </row>
        <row r="521">
          <cell r="A521" t="str">
            <v>2 S 04 211 10</v>
          </cell>
          <cell r="B521" t="str">
            <v>Boca BDCC 2,00 x 2,00 m esc=30</v>
          </cell>
          <cell r="E521" t="str">
            <v>und</v>
          </cell>
          <cell r="F521">
            <v>11637.63</v>
          </cell>
        </row>
        <row r="522">
          <cell r="A522" t="str">
            <v>2 S 04 211 11</v>
          </cell>
          <cell r="B522" t="str">
            <v>Boca BDCC 2,50 x 2,50 m esc.=30</v>
          </cell>
          <cell r="E522" t="str">
            <v>und</v>
          </cell>
          <cell r="F522">
            <v>15837.81</v>
          </cell>
        </row>
        <row r="523">
          <cell r="A523" t="str">
            <v>2 S 04 211 12</v>
          </cell>
          <cell r="B523" t="str">
            <v>Boca BDCC 3,00 x 3,00 m esc=30</v>
          </cell>
          <cell r="E523" t="str">
            <v>und</v>
          </cell>
          <cell r="F523">
            <v>24495.89</v>
          </cell>
        </row>
        <row r="524">
          <cell r="A524" t="str">
            <v>2 S 04 211 13</v>
          </cell>
          <cell r="B524" t="str">
            <v>Boca BDCC 1,50 x 1,50 m esc=45</v>
          </cell>
          <cell r="E524" t="str">
            <v>und</v>
          </cell>
          <cell r="F524">
            <v>9276.3700000000008</v>
          </cell>
        </row>
        <row r="525">
          <cell r="A525" t="str">
            <v>2 S 04 211 14</v>
          </cell>
          <cell r="B525" t="str">
            <v>Boca BDCC 2,00 x 2,00 m esc=45</v>
          </cell>
          <cell r="E525" t="str">
            <v>und</v>
          </cell>
          <cell r="F525">
            <v>14818.75</v>
          </cell>
        </row>
        <row r="526">
          <cell r="A526" t="str">
            <v>2 S 04 211 15</v>
          </cell>
          <cell r="B526" t="str">
            <v>Boca BDCC 2,50 x 2,50 m esc=45</v>
          </cell>
          <cell r="E526" t="str">
            <v>und</v>
          </cell>
          <cell r="F526">
            <v>21354.27</v>
          </cell>
        </row>
        <row r="527">
          <cell r="A527" t="str">
            <v>2 S 04 211 16</v>
          </cell>
          <cell r="B527" t="str">
            <v>Boca BDCC 3,00x3,00m - esc=45</v>
          </cell>
          <cell r="E527" t="str">
            <v>und</v>
          </cell>
          <cell r="F527">
            <v>31015.02</v>
          </cell>
        </row>
        <row r="528">
          <cell r="A528" t="str">
            <v>2 S 04 220 01</v>
          </cell>
          <cell r="B528" t="str">
            <v>Corpo BTCC 1,50 x 1,50 m alt. 0 a 1,00 m</v>
          </cell>
          <cell r="E528" t="str">
            <v>m</v>
          </cell>
          <cell r="F528">
            <v>2285.0500000000002</v>
          </cell>
        </row>
        <row r="529">
          <cell r="A529" t="str">
            <v>2 S 04 220 02</v>
          </cell>
          <cell r="B529" t="str">
            <v>Corpo BTCC 2,00 x 2,00 m alt. 0 a 1,00 m</v>
          </cell>
          <cell r="E529" t="str">
            <v>m</v>
          </cell>
          <cell r="F529">
            <v>3317.75</v>
          </cell>
        </row>
        <row r="530">
          <cell r="A530" t="str">
            <v>2 S 04 220 03</v>
          </cell>
          <cell r="B530" t="str">
            <v>Corpo BTCC 2,50 x 2,50 m alt. 0 a 1,00 m</v>
          </cell>
          <cell r="E530" t="str">
            <v>m</v>
          </cell>
          <cell r="F530">
            <v>4495.51</v>
          </cell>
        </row>
        <row r="531">
          <cell r="A531" t="str">
            <v>2 S 04 220 04</v>
          </cell>
          <cell r="B531" t="str">
            <v>Corpo BTCC 3,00 x 3,00 m alt. 0 a 1,00 m</v>
          </cell>
          <cell r="E531" t="str">
            <v>m</v>
          </cell>
          <cell r="F531">
            <v>5790.65</v>
          </cell>
        </row>
        <row r="532">
          <cell r="A532" t="str">
            <v>2 S 04 220 05</v>
          </cell>
          <cell r="B532" t="str">
            <v>Corpo BTCC 1,50 x 1,50 m alt. 1,00 a 2,50 m</v>
          </cell>
          <cell r="E532" t="str">
            <v>m</v>
          </cell>
          <cell r="F532">
            <v>2064.02</v>
          </cell>
        </row>
        <row r="533">
          <cell r="A533" t="str">
            <v>2 S 04 220 06</v>
          </cell>
          <cell r="B533" t="str">
            <v>Corpo BTCC 2,00 x 2,00 m alt. 1,00 a 2,50 m</v>
          </cell>
          <cell r="E533" t="str">
            <v>m</v>
          </cell>
          <cell r="F533">
            <v>3001.34</v>
          </cell>
        </row>
        <row r="534">
          <cell r="A534" t="str">
            <v>2 S 04 220 07</v>
          </cell>
          <cell r="B534" t="str">
            <v>Corpo BTCC 2,50 a 2,50 m alt. 1,00 a 2,50 m</v>
          </cell>
          <cell r="E534" t="str">
            <v>m</v>
          </cell>
          <cell r="F534">
            <v>3986.11</v>
          </cell>
        </row>
        <row r="535">
          <cell r="A535" t="str">
            <v>2 S 04 220 08</v>
          </cell>
          <cell r="B535" t="str">
            <v>Corpo BTCC 3,00 x 3,00 m alt. 1,00 a 2,50 m</v>
          </cell>
          <cell r="E535" t="str">
            <v>m</v>
          </cell>
          <cell r="F535">
            <v>5483.12</v>
          </cell>
        </row>
        <row r="536">
          <cell r="A536" t="str">
            <v>2 S 04 220 09</v>
          </cell>
          <cell r="B536" t="str">
            <v>Corpo BTCC 1,50 x 1,50 m alt. 2,50 a 5,00 m</v>
          </cell>
          <cell r="E536" t="str">
            <v>m</v>
          </cell>
          <cell r="F536">
            <v>2241.81</v>
          </cell>
        </row>
        <row r="537">
          <cell r="A537" t="str">
            <v>2 S 04 220 10</v>
          </cell>
          <cell r="B537" t="str">
            <v>Corpo BTCC 2,00 x 2,00 m alt. 2,50 a 5,00 m</v>
          </cell>
          <cell r="E537" t="str">
            <v>m</v>
          </cell>
          <cell r="F537">
            <v>3436.82</v>
          </cell>
        </row>
        <row r="538">
          <cell r="A538" t="str">
            <v>2 S 04 220 11</v>
          </cell>
          <cell r="B538" t="str">
            <v>Corpo BTCC 2,50 x 2,50 m alt. 2,50 a 5,00 m</v>
          </cell>
          <cell r="E538" t="str">
            <v>m</v>
          </cell>
          <cell r="F538">
            <v>4677.1400000000003</v>
          </cell>
        </row>
        <row r="539">
          <cell r="A539" t="str">
            <v>2 S 04 220 12</v>
          </cell>
          <cell r="B539" t="str">
            <v>Corpo BTCC 3,00 x 3,00 m alt. 2,50 a 5,00 m</v>
          </cell>
          <cell r="E539" t="str">
            <v>m</v>
          </cell>
          <cell r="F539">
            <v>6400.28</v>
          </cell>
        </row>
        <row r="540">
          <cell r="A540" t="str">
            <v>2 S 04 220 13</v>
          </cell>
          <cell r="B540" t="str">
            <v>Corpo BTCC 1,50 x 1,50 m alt. 5,00 a 7,50 m</v>
          </cell>
          <cell r="E540" t="str">
            <v>m</v>
          </cell>
          <cell r="F540">
            <v>2418.8000000000002</v>
          </cell>
        </row>
        <row r="541">
          <cell r="A541" t="str">
            <v>2 S 04 220 14</v>
          </cell>
          <cell r="B541" t="str">
            <v>Corpo BTCC 2,00 x 2,00 m alt. 5,00 a 7,50 m</v>
          </cell>
          <cell r="E541" t="str">
            <v>m</v>
          </cell>
          <cell r="F541">
            <v>3859.22</v>
          </cell>
        </row>
        <row r="542">
          <cell r="A542" t="str">
            <v>2 S 04 220 15</v>
          </cell>
          <cell r="B542" t="str">
            <v>Corpo BTCC 2,50 x 2,50 m alt. 5,00 a 7,50 m</v>
          </cell>
          <cell r="E542" t="str">
            <v>m</v>
          </cell>
          <cell r="F542">
            <v>5308.57</v>
          </cell>
        </row>
        <row r="543">
          <cell r="A543" t="str">
            <v>2 S 04 220 16</v>
          </cell>
          <cell r="B543" t="str">
            <v>Corpo BTCC 3,00 x 3,00 m alt. 5,00 a 7,50 m</v>
          </cell>
          <cell r="E543" t="str">
            <v>m</v>
          </cell>
          <cell r="F543">
            <v>7191.27</v>
          </cell>
        </row>
        <row r="544">
          <cell r="A544" t="str">
            <v>2 S 04 220 17</v>
          </cell>
          <cell r="B544" t="str">
            <v>Corpo BTCC 1,50 x 1,50 m alt. 7,50 a 10,00 m</v>
          </cell>
          <cell r="E544" t="str">
            <v>m</v>
          </cell>
          <cell r="F544">
            <v>2696.62</v>
          </cell>
        </row>
        <row r="545">
          <cell r="A545" t="str">
            <v>2 S 04 220 18</v>
          </cell>
          <cell r="B545" t="str">
            <v>Corpo BTCC 2,00 x 2,00 m alt. 7,50 m a 10,00 m</v>
          </cell>
          <cell r="E545" t="str">
            <v>m</v>
          </cell>
          <cell r="F545">
            <v>4355.76</v>
          </cell>
        </row>
        <row r="546">
          <cell r="A546" t="str">
            <v>2 S 04 220 19</v>
          </cell>
          <cell r="B546" t="str">
            <v>Corpo BTCC 2,50 x 2,50 m alt. 7,50 a 10,00 m</v>
          </cell>
          <cell r="E546" t="str">
            <v>m</v>
          </cell>
          <cell r="F546">
            <v>6040.14</v>
          </cell>
        </row>
        <row r="547">
          <cell r="A547" t="str">
            <v>2 S 04 220 20</v>
          </cell>
          <cell r="B547" t="str">
            <v>Corpo BTCC 3,00 x 3,00 m alt 7,50 a 10,00 m</v>
          </cell>
          <cell r="E547" t="str">
            <v>m</v>
          </cell>
          <cell r="F547">
            <v>8083.17</v>
          </cell>
        </row>
        <row r="548">
          <cell r="A548" t="str">
            <v>2 S 04 220 21</v>
          </cell>
          <cell r="B548" t="str">
            <v>Corpo BTCC 1,50 x 1,50 m alt. 10,00 a 12,50 m</v>
          </cell>
          <cell r="E548" t="str">
            <v>m</v>
          </cell>
          <cell r="F548">
            <v>3190.53</v>
          </cell>
        </row>
        <row r="549">
          <cell r="A549" t="str">
            <v>2 S 04 220 22</v>
          </cell>
          <cell r="B549" t="str">
            <v>Corpo BTCC 2,00 x 2,00 m alt. 10,00 a 12,50 m</v>
          </cell>
          <cell r="E549" t="str">
            <v>m</v>
          </cell>
          <cell r="F549">
            <v>4747.88</v>
          </cell>
        </row>
        <row r="550">
          <cell r="A550" t="str">
            <v>2 S 04 220 23</v>
          </cell>
          <cell r="B550" t="str">
            <v>Corpo BTCC 2,50 x 2,50 m alt. 10,00 a 12,50 m</v>
          </cell>
          <cell r="E550" t="str">
            <v>m</v>
          </cell>
          <cell r="F550">
            <v>6343.05</v>
          </cell>
        </row>
        <row r="551">
          <cell r="A551" t="str">
            <v>2 S 04 220 24</v>
          </cell>
          <cell r="B551" t="str">
            <v>Corpo BTCC 3,00 x 3,00 m alt. 10,00 a 12,50 m</v>
          </cell>
          <cell r="E551" t="str">
            <v>m</v>
          </cell>
          <cell r="F551">
            <v>8637.1299999999992</v>
          </cell>
        </row>
        <row r="552">
          <cell r="A552" t="str">
            <v>2 S 04 220 25</v>
          </cell>
          <cell r="B552" t="str">
            <v>Corpo BTCC 1,50 x 1,50 m alt. 12,50 a 15,00 m</v>
          </cell>
          <cell r="E552" t="str">
            <v>m</v>
          </cell>
          <cell r="F552">
            <v>3243.5</v>
          </cell>
        </row>
        <row r="553">
          <cell r="A553" t="str">
            <v>2 S 04 220 26</v>
          </cell>
          <cell r="B553" t="str">
            <v>Corpo BTCC 2,00 x 2,00 m alt. 12,50 a 15,00 m</v>
          </cell>
          <cell r="E553" t="str">
            <v>m</v>
          </cell>
          <cell r="F553">
            <v>5075.12</v>
          </cell>
        </row>
        <row r="554">
          <cell r="A554" t="str">
            <v>2 S 04 220 27</v>
          </cell>
          <cell r="B554" t="str">
            <v>Corpo BTCC 2,50 x 2,50 m alt. 12,50 a 15,00 m</v>
          </cell>
          <cell r="E554" t="str">
            <v>m</v>
          </cell>
          <cell r="F554">
            <v>6803.35</v>
          </cell>
        </row>
        <row r="555">
          <cell r="A555" t="str">
            <v>2 S 04 220 28</v>
          </cell>
          <cell r="B555" t="str">
            <v>Corpo BTCC 3,00 x 3,00 m alt. 12,50 a 15,00 m</v>
          </cell>
          <cell r="E555" t="str">
            <v>m</v>
          </cell>
          <cell r="F555">
            <v>9379.32</v>
          </cell>
        </row>
        <row r="556">
          <cell r="A556" t="str">
            <v>2 S 04 221 01</v>
          </cell>
          <cell r="B556" t="str">
            <v>Boca BTCC 1,50 x 1,50 m normal</v>
          </cell>
          <cell r="E556" t="str">
            <v>und</v>
          </cell>
          <cell r="F556">
            <v>7797.68</v>
          </cell>
        </row>
        <row r="557">
          <cell r="A557" t="str">
            <v>2 S 04 221 02</v>
          </cell>
          <cell r="B557" t="str">
            <v>Boca BTCC 2,00 x 2,00 m normal</v>
          </cell>
          <cell r="E557" t="str">
            <v>und</v>
          </cell>
          <cell r="F557">
            <v>11925.54</v>
          </cell>
        </row>
        <row r="558">
          <cell r="A558" t="str">
            <v>2 S 04 221 03</v>
          </cell>
          <cell r="B558" t="str">
            <v>Boca BTCC 2,50 x 2,50 m normal</v>
          </cell>
          <cell r="E558" t="str">
            <v>und</v>
          </cell>
          <cell r="F558">
            <v>16899.830000000002</v>
          </cell>
        </row>
        <row r="559">
          <cell r="A559" t="str">
            <v>2 S 04 221 04</v>
          </cell>
          <cell r="B559" t="str">
            <v>Boca BTCC 3,00 x 3,00 m normal</v>
          </cell>
          <cell r="E559" t="str">
            <v>und</v>
          </cell>
          <cell r="F559">
            <v>23995.86</v>
          </cell>
        </row>
        <row r="560">
          <cell r="A560" t="str">
            <v>2 S 04 221 05</v>
          </cell>
          <cell r="B560" t="str">
            <v>Boca BTCC 1,50 x 1,50 m esc=15</v>
          </cell>
          <cell r="E560" t="str">
            <v>und</v>
          </cell>
          <cell r="F560">
            <v>8445.08</v>
          </cell>
        </row>
        <row r="561">
          <cell r="A561" t="str">
            <v>2 S 04 221 06</v>
          </cell>
          <cell r="B561" t="str">
            <v>Boca BTCC 2,00 x 2,00 m esc=15</v>
          </cell>
          <cell r="E561" t="str">
            <v>und</v>
          </cell>
          <cell r="F561">
            <v>12824.04</v>
          </cell>
        </row>
        <row r="562">
          <cell r="A562" t="str">
            <v>2 S 04 221 07</v>
          </cell>
          <cell r="B562" t="str">
            <v>Boca BTCC 2,50 x 2,50 m esc=15</v>
          </cell>
          <cell r="E562" t="str">
            <v>und</v>
          </cell>
          <cell r="F562">
            <v>18228.060000000001</v>
          </cell>
        </row>
        <row r="563">
          <cell r="A563" t="str">
            <v>2 S 04 221 08</v>
          </cell>
          <cell r="B563" t="str">
            <v>Boca BTCC 3,00 x 3,00 m esc=15</v>
          </cell>
          <cell r="E563" t="str">
            <v>und</v>
          </cell>
          <cell r="F563">
            <v>23361.34</v>
          </cell>
        </row>
        <row r="564">
          <cell r="A564" t="str">
            <v>2 S 04 221 09</v>
          </cell>
          <cell r="B564" t="str">
            <v>Boca BTCC 1,50 x 1,50 m esc=30</v>
          </cell>
          <cell r="E564" t="str">
            <v>und</v>
          </cell>
          <cell r="F564">
            <v>8856.08</v>
          </cell>
        </row>
        <row r="565">
          <cell r="A565" t="str">
            <v>2 S 04 221 10</v>
          </cell>
          <cell r="B565" t="str">
            <v>Boca BTCC 2,00 x 2,00 m exc.=30</v>
          </cell>
          <cell r="E565" t="str">
            <v>und</v>
          </cell>
          <cell r="F565">
            <v>14169.67</v>
          </cell>
        </row>
        <row r="566">
          <cell r="A566" t="str">
            <v>2 S 04 221 11</v>
          </cell>
          <cell r="B566" t="str">
            <v>Boca BTCC 2,50 x 2,50 m esc=30</v>
          </cell>
          <cell r="E566" t="str">
            <v>und</v>
          </cell>
          <cell r="F566">
            <v>20764.759999999998</v>
          </cell>
        </row>
        <row r="567">
          <cell r="A567" t="str">
            <v>2 S 04 221 12</v>
          </cell>
          <cell r="B567" t="str">
            <v>Boca BTCC 3,00 x 3,00 m esc=30</v>
          </cell>
          <cell r="E567" t="str">
            <v>und</v>
          </cell>
          <cell r="F567">
            <v>29949.200000000001</v>
          </cell>
        </row>
        <row r="568">
          <cell r="A568" t="str">
            <v>2 S 04 221 13</v>
          </cell>
          <cell r="B568" t="str">
            <v>Boca BTCC 1,50 x 1,50 m esc.=45</v>
          </cell>
          <cell r="E568" t="str">
            <v>und</v>
          </cell>
          <cell r="F568">
            <v>11176.09</v>
          </cell>
        </row>
        <row r="569">
          <cell r="A569" t="str">
            <v>2 S 04 221 14</v>
          </cell>
          <cell r="B569" t="str">
            <v>Boca BTCC 2,00 x 2,00 m esc=45</v>
          </cell>
          <cell r="E569" t="str">
            <v>und</v>
          </cell>
          <cell r="F569">
            <v>17941.25</v>
          </cell>
        </row>
        <row r="570">
          <cell r="A570" t="str">
            <v>2 S 04 221 15</v>
          </cell>
          <cell r="B570" t="str">
            <v>Boca BTCC 2,50 x 2,50 m esc=45</v>
          </cell>
          <cell r="E570" t="str">
            <v>und</v>
          </cell>
          <cell r="F570">
            <v>26268.53</v>
          </cell>
        </row>
        <row r="571">
          <cell r="A571" t="str">
            <v>2 S 04 221 16</v>
          </cell>
          <cell r="B571" t="str">
            <v>Boca BTCC 3,00 x 3,00 m esc=45</v>
          </cell>
          <cell r="E571" t="str">
            <v>und</v>
          </cell>
          <cell r="F571">
            <v>37956.39</v>
          </cell>
        </row>
        <row r="572">
          <cell r="A572" t="str">
            <v>2 S 04 300 16</v>
          </cell>
          <cell r="B572" t="str">
            <v>Bueiro met. chapas múltiplas D=1,60 m galv.</v>
          </cell>
          <cell r="E572" t="str">
            <v>m</v>
          </cell>
          <cell r="F572">
            <v>1028.1099999999999</v>
          </cell>
        </row>
        <row r="573">
          <cell r="A573" t="str">
            <v>2 S 04 300 20</v>
          </cell>
          <cell r="B573" t="str">
            <v>Bueiro met.chapas múltiplas D=2,00 m galv.</v>
          </cell>
          <cell r="E573" t="str">
            <v>m</v>
          </cell>
          <cell r="F573">
            <v>1279.3399999999999</v>
          </cell>
        </row>
        <row r="574">
          <cell r="A574" t="str">
            <v>2 S 04 301 16</v>
          </cell>
          <cell r="B574" t="str">
            <v>Bueiro met. chapas múltiplas D=1,60 m rev. epoxy</v>
          </cell>
          <cell r="E574" t="str">
            <v>m</v>
          </cell>
          <cell r="F574">
            <v>1076.94</v>
          </cell>
        </row>
        <row r="575">
          <cell r="A575" t="str">
            <v>2 S 04 301 20</v>
          </cell>
          <cell r="B575" t="str">
            <v>Bueiro met. chapa múltipla D=2,00 m rev. epoxy</v>
          </cell>
          <cell r="E575" t="str">
            <v>m</v>
          </cell>
          <cell r="F575">
            <v>1339.98</v>
          </cell>
        </row>
        <row r="576">
          <cell r="A576" t="str">
            <v>2 S 04 310 16</v>
          </cell>
          <cell r="B576" t="str">
            <v>Bueiro met.s/ interrupção tráf. D=1,60m galv.</v>
          </cell>
          <cell r="E576" t="str">
            <v>m</v>
          </cell>
          <cell r="F576">
            <v>1958.05</v>
          </cell>
        </row>
        <row r="577">
          <cell r="A577" t="str">
            <v>2 S 04 310 20</v>
          </cell>
          <cell r="B577" t="str">
            <v>Bueiro met.s/ interrupção tráf. D=2,00m galv.</v>
          </cell>
          <cell r="E577" t="str">
            <v>m</v>
          </cell>
          <cell r="F577">
            <v>2435.4499999999998</v>
          </cell>
        </row>
        <row r="578">
          <cell r="A578" t="str">
            <v>2 S 04 311 16</v>
          </cell>
          <cell r="B578" t="str">
            <v>Bueiro met.s/interrupção tráf.D=1,60 m rev.epoxy</v>
          </cell>
          <cell r="E578" t="str">
            <v>m</v>
          </cell>
          <cell r="F578">
            <v>2031.03</v>
          </cell>
        </row>
        <row r="579">
          <cell r="A579" t="str">
            <v>2 S 04 311 20</v>
          </cell>
          <cell r="B579" t="str">
            <v>Bueiro met.s/interrupção traf.D=2,00 m rev.epoxy</v>
          </cell>
          <cell r="E579" t="str">
            <v>m</v>
          </cell>
          <cell r="F579">
            <v>2442.35</v>
          </cell>
        </row>
        <row r="580">
          <cell r="A580" t="str">
            <v>2 S 04 400 01</v>
          </cell>
          <cell r="B580" t="str">
            <v>Valeta prot.cortes c/revest. vegetal - VPC 01</v>
          </cell>
          <cell r="E580" t="str">
            <v>m</v>
          </cell>
          <cell r="F580">
            <v>41.27</v>
          </cell>
        </row>
        <row r="581">
          <cell r="A581" t="str">
            <v>2 S 04 400 02</v>
          </cell>
          <cell r="B581" t="str">
            <v>Valeta prot.cortes c/revest. vegetal - VPC 02</v>
          </cell>
          <cell r="E581" t="str">
            <v>m</v>
          </cell>
          <cell r="F581">
            <v>30.75</v>
          </cell>
        </row>
        <row r="582">
          <cell r="A582" t="str">
            <v>2 S 04 400 03</v>
          </cell>
          <cell r="B582" t="str">
            <v>Valeta prot.cortes c/revest.concreto - VPC 03</v>
          </cell>
          <cell r="E582" t="str">
            <v>m</v>
          </cell>
          <cell r="F582">
            <v>59.73</v>
          </cell>
        </row>
        <row r="583">
          <cell r="A583" t="str">
            <v>2 S 04 400 04</v>
          </cell>
          <cell r="B583" t="str">
            <v>Valeta prot.cortes c/revest.concreto - VPC 04</v>
          </cell>
          <cell r="E583" t="str">
            <v>m</v>
          </cell>
          <cell r="F583">
            <v>46.54</v>
          </cell>
        </row>
        <row r="584">
          <cell r="A584" t="str">
            <v>2 S 04 401 01</v>
          </cell>
          <cell r="B584" t="str">
            <v>Valeta prot.aterros c/revest. vegetal - VPA 01</v>
          </cell>
          <cell r="E584" t="str">
            <v>m</v>
          </cell>
          <cell r="F584">
            <v>42.65</v>
          </cell>
        </row>
        <row r="585">
          <cell r="A585" t="str">
            <v>2 S 04 401 02</v>
          </cell>
          <cell r="B585" t="str">
            <v>Valeta prot.aterros c/revest. vegetal - VPA 02</v>
          </cell>
          <cell r="E585" t="str">
            <v>m</v>
          </cell>
          <cell r="F585">
            <v>32.01</v>
          </cell>
        </row>
        <row r="586">
          <cell r="A586" t="str">
            <v>2 S 04 401 03</v>
          </cell>
          <cell r="B586" t="str">
            <v>Valeta prot.aterro c/revest. concreto - VPA 03</v>
          </cell>
          <cell r="E586" t="str">
            <v>m</v>
          </cell>
          <cell r="F586">
            <v>59.97</v>
          </cell>
        </row>
        <row r="587">
          <cell r="A587" t="str">
            <v>2 S 04 401 04</v>
          </cell>
          <cell r="B587" t="str">
            <v>Valeta prot.aterro c/revest. concreto - VPA 04</v>
          </cell>
          <cell r="E587" t="str">
            <v>m</v>
          </cell>
          <cell r="F587">
            <v>45.4</v>
          </cell>
        </row>
        <row r="588">
          <cell r="A588" t="str">
            <v>2 S 04 401 05</v>
          </cell>
          <cell r="B588" t="str">
            <v>Valeta prot.corte/aterro s/rev. - VPC 05/VPA 05</v>
          </cell>
          <cell r="E588" t="str">
            <v>m</v>
          </cell>
          <cell r="F588">
            <v>24.52</v>
          </cell>
        </row>
        <row r="589">
          <cell r="A589" t="str">
            <v>2 S 04 401 06</v>
          </cell>
          <cell r="B589" t="str">
            <v>Valeta prot.corte/aterro s/rev. - VPC 06/VPA 06</v>
          </cell>
          <cell r="E589" t="str">
            <v>m</v>
          </cell>
          <cell r="F589">
            <v>17.53</v>
          </cell>
        </row>
        <row r="590">
          <cell r="A590" t="str">
            <v>2 S 04 500 01</v>
          </cell>
          <cell r="B590" t="str">
            <v>Dreno longitudinal prof. p/corte em solo - DPS 01</v>
          </cell>
          <cell r="E590" t="str">
            <v>m</v>
          </cell>
          <cell r="F590">
            <v>27.55</v>
          </cell>
        </row>
        <row r="591">
          <cell r="A591" t="str">
            <v>2 S 04 500 02</v>
          </cell>
          <cell r="B591" t="str">
            <v>Dreno longitudinal prof. p/corte em solo - DPS 02</v>
          </cell>
          <cell r="E591" t="str">
            <v>m</v>
          </cell>
          <cell r="F591">
            <v>27.14</v>
          </cell>
        </row>
        <row r="592">
          <cell r="A592" t="str">
            <v>2 S 04 500 03</v>
          </cell>
          <cell r="B592" t="str">
            <v>Dreno longitudinal prof. p/corte em solo - DPS 03</v>
          </cell>
          <cell r="E592" t="str">
            <v>m</v>
          </cell>
          <cell r="F592">
            <v>38.75</v>
          </cell>
        </row>
        <row r="593">
          <cell r="A593" t="str">
            <v>2 S 04 500 04</v>
          </cell>
          <cell r="B593" t="str">
            <v>Dreno longitudinal prof. p/corte em solo - DPS 04</v>
          </cell>
          <cell r="E593" t="str">
            <v>m</v>
          </cell>
          <cell r="F593">
            <v>38.26</v>
          </cell>
        </row>
        <row r="594">
          <cell r="A594" t="str">
            <v>2 S 04 500 05</v>
          </cell>
          <cell r="B594" t="str">
            <v>Dreno longitudinal prof. p/corte em solo - DPS 05</v>
          </cell>
          <cell r="E594" t="str">
            <v>m</v>
          </cell>
          <cell r="F594">
            <v>44.31</v>
          </cell>
        </row>
        <row r="595">
          <cell r="A595" t="str">
            <v>2 S 04 500 06</v>
          </cell>
          <cell r="B595" t="str">
            <v>Dreno longitudinal prof. p/corte em solo - DPS 06</v>
          </cell>
          <cell r="E595" t="str">
            <v>m</v>
          </cell>
          <cell r="F595">
            <v>50.88</v>
          </cell>
        </row>
        <row r="596">
          <cell r="A596" t="str">
            <v>2 S 04 500 07</v>
          </cell>
          <cell r="B596" t="str">
            <v>Dreno longitudinal prof. p/corte em solo - DPS 07</v>
          </cell>
          <cell r="E596" t="str">
            <v>m</v>
          </cell>
          <cell r="F596">
            <v>61.18</v>
          </cell>
        </row>
        <row r="597">
          <cell r="A597" t="str">
            <v>2 S 04 500 08</v>
          </cell>
          <cell r="B597" t="str">
            <v>Dreno longitudinal prof. p/corte em solo - DPS 08</v>
          </cell>
          <cell r="E597" t="str">
            <v>m</v>
          </cell>
          <cell r="F597">
            <v>67.75</v>
          </cell>
        </row>
        <row r="598">
          <cell r="A598" t="str">
            <v>2 S 04 501 01</v>
          </cell>
          <cell r="B598" t="str">
            <v>Dreno longitudinal prof. p/corte em rocha - DPR 01</v>
          </cell>
          <cell r="E598" t="str">
            <v>m</v>
          </cell>
          <cell r="F598">
            <v>23.89</v>
          </cell>
        </row>
        <row r="599">
          <cell r="A599" t="str">
            <v>2 S 04 501 02</v>
          </cell>
          <cell r="B599" t="str">
            <v>Dreno longitudinal prof. p/corte em rocha - DPR 02</v>
          </cell>
          <cell r="E599" t="str">
            <v>m</v>
          </cell>
          <cell r="F599">
            <v>38.26</v>
          </cell>
        </row>
        <row r="600">
          <cell r="A600" t="str">
            <v>2 S 04 501 03</v>
          </cell>
          <cell r="B600" t="str">
            <v>Dreno longitudinal prof. p/corte em rocha - DPR 03</v>
          </cell>
          <cell r="E600" t="str">
            <v>m</v>
          </cell>
          <cell r="F600">
            <v>21.89</v>
          </cell>
        </row>
        <row r="601">
          <cell r="A601" t="str">
            <v>2 S 04 501 04</v>
          </cell>
          <cell r="B601" t="str">
            <v>Dreno longitudinal prof. p/corte em rocha - DPR 04</v>
          </cell>
          <cell r="E601" t="str">
            <v>m</v>
          </cell>
          <cell r="F601">
            <v>7.29</v>
          </cell>
        </row>
        <row r="602">
          <cell r="A602" t="str">
            <v>2 S 04 501 05</v>
          </cell>
          <cell r="B602" t="str">
            <v>Dreno longitudinal prof. p/corte em rocha - DPR 05</v>
          </cell>
          <cell r="E602" t="str">
            <v>m</v>
          </cell>
          <cell r="F602">
            <v>21.55</v>
          </cell>
        </row>
        <row r="603">
          <cell r="A603" t="str">
            <v>2 S 04 502 01</v>
          </cell>
          <cell r="B603" t="str">
            <v>Boca saída p/dreno longitudinal prof. BSD 01</v>
          </cell>
          <cell r="E603" t="str">
            <v>und</v>
          </cell>
          <cell r="F603">
            <v>71.16</v>
          </cell>
        </row>
        <row r="604">
          <cell r="A604" t="str">
            <v>2 S 04 502 02</v>
          </cell>
          <cell r="B604" t="str">
            <v>Boca saída p/dreno longitudinal prof. BSD 02</v>
          </cell>
          <cell r="E604" t="str">
            <v>und</v>
          </cell>
          <cell r="F604">
            <v>82.9</v>
          </cell>
        </row>
        <row r="605">
          <cell r="A605" t="str">
            <v>2 S 04 510 01</v>
          </cell>
          <cell r="B605" t="str">
            <v>Dreno sub-superficial - DSS 01</v>
          </cell>
          <cell r="E605" t="str">
            <v>m</v>
          </cell>
          <cell r="F605">
            <v>7.42</v>
          </cell>
        </row>
        <row r="606">
          <cell r="A606" t="str">
            <v>2 S 04 510 02</v>
          </cell>
          <cell r="B606" t="str">
            <v>Dreno sub-superficial - DSS 02</v>
          </cell>
          <cell r="E606" t="str">
            <v>m</v>
          </cell>
          <cell r="F606">
            <v>20.12</v>
          </cell>
        </row>
        <row r="607">
          <cell r="A607" t="str">
            <v>2 S 04 510 03</v>
          </cell>
          <cell r="B607" t="str">
            <v>Dreno sub-superficial - DSS 03</v>
          </cell>
          <cell r="E607" t="str">
            <v>m</v>
          </cell>
          <cell r="F607">
            <v>5.0599999999999996</v>
          </cell>
        </row>
        <row r="608">
          <cell r="A608" t="str">
            <v>2 S 04 510 04</v>
          </cell>
          <cell r="B608" t="str">
            <v>Dreno sub-superficial - DSS 04</v>
          </cell>
          <cell r="E608" t="str">
            <v>m</v>
          </cell>
          <cell r="F608">
            <v>26.52</v>
          </cell>
        </row>
        <row r="609">
          <cell r="A609" t="str">
            <v>2 S 04 511 01</v>
          </cell>
          <cell r="B609" t="str">
            <v>Boca saída p/dreno sub-superficial - BSD 03</v>
          </cell>
          <cell r="E609" t="str">
            <v>und</v>
          </cell>
          <cell r="F609">
            <v>32.799999999999997</v>
          </cell>
        </row>
        <row r="610">
          <cell r="A610" t="str">
            <v>2 S 04 520 01</v>
          </cell>
          <cell r="B610" t="str">
            <v>Dreno sub-horizontal - DSH 01</v>
          </cell>
          <cell r="E610" t="str">
            <v>m</v>
          </cell>
          <cell r="F610">
            <v>127.19</v>
          </cell>
        </row>
        <row r="611">
          <cell r="A611" t="str">
            <v>2 S 04 521 01</v>
          </cell>
          <cell r="B611" t="str">
            <v>Boca saída p/dreno sub-horizontal - BSD 04</v>
          </cell>
          <cell r="E611" t="str">
            <v>und</v>
          </cell>
          <cell r="F611">
            <v>8.4700000000000006</v>
          </cell>
        </row>
        <row r="612">
          <cell r="A612" t="str">
            <v>2 S 04 900 01</v>
          </cell>
          <cell r="B612" t="str">
            <v>Sarjeta triangular de concreto - STC 01</v>
          </cell>
          <cell r="E612" t="str">
            <v>m</v>
          </cell>
          <cell r="F612">
            <v>37.07</v>
          </cell>
        </row>
        <row r="613">
          <cell r="A613" t="str">
            <v>2 S 04 900 02</v>
          </cell>
          <cell r="B613" t="str">
            <v>Sarjeta triangular de concreto - STC 02</v>
          </cell>
          <cell r="E613" t="str">
            <v>m</v>
          </cell>
          <cell r="F613">
            <v>25.03</v>
          </cell>
        </row>
        <row r="614">
          <cell r="A614" t="str">
            <v>2 S 04 900 03</v>
          </cell>
          <cell r="B614" t="str">
            <v>Sarjeta triangular de concreto - STC 03</v>
          </cell>
          <cell r="E614" t="str">
            <v>m</v>
          </cell>
          <cell r="F614">
            <v>21.69</v>
          </cell>
        </row>
        <row r="615">
          <cell r="A615" t="str">
            <v>2 S 04 900 04</v>
          </cell>
          <cell r="B615" t="str">
            <v>Sarjeta triangular de concreto - STC 04</v>
          </cell>
          <cell r="E615" t="str">
            <v>m</v>
          </cell>
          <cell r="F615">
            <v>17.600000000000001</v>
          </cell>
        </row>
        <row r="616">
          <cell r="A616" t="str">
            <v>2 S 04 900 05</v>
          </cell>
          <cell r="B616" t="str">
            <v>Sarjeta triangular de concreto - STC 05</v>
          </cell>
          <cell r="E616" t="str">
            <v>m</v>
          </cell>
          <cell r="F616">
            <v>30.24</v>
          </cell>
        </row>
        <row r="617">
          <cell r="A617" t="str">
            <v>2 S 04 900 06</v>
          </cell>
          <cell r="B617" t="str">
            <v>Sarjeta triangular de concreto - STC 06</v>
          </cell>
          <cell r="E617" t="str">
            <v>m</v>
          </cell>
          <cell r="F617">
            <v>20.420000000000002</v>
          </cell>
        </row>
        <row r="618">
          <cell r="A618" t="str">
            <v>2 S 04 900 07</v>
          </cell>
          <cell r="B618" t="str">
            <v>Sarjeta triangular de concreto - STC 07</v>
          </cell>
          <cell r="E618" t="str">
            <v>m</v>
          </cell>
          <cell r="F618">
            <v>17.61</v>
          </cell>
        </row>
        <row r="619">
          <cell r="A619" t="str">
            <v>2 S 04 900 08</v>
          </cell>
          <cell r="B619" t="str">
            <v>Sarjeta triangular de concreto - STC 08</v>
          </cell>
          <cell r="E619" t="str">
            <v>m</v>
          </cell>
          <cell r="F619">
            <v>14.71</v>
          </cell>
        </row>
        <row r="620">
          <cell r="A620" t="str">
            <v>2 S 04 900 21</v>
          </cell>
          <cell r="B620" t="str">
            <v>Sarjeta canteiro central concreto - SCC 01</v>
          </cell>
          <cell r="E620" t="str">
            <v>m</v>
          </cell>
          <cell r="F620">
            <v>21.45</v>
          </cell>
        </row>
        <row r="621">
          <cell r="A621" t="str">
            <v>2 S 04 900 22</v>
          </cell>
          <cell r="B621" t="str">
            <v>Sarjeta canteiro central concreto - SCC 02</v>
          </cell>
          <cell r="E621" t="str">
            <v>m</v>
          </cell>
          <cell r="F621">
            <v>29.69</v>
          </cell>
        </row>
        <row r="622">
          <cell r="A622" t="str">
            <v>2 S 04 900 31</v>
          </cell>
          <cell r="B622" t="str">
            <v>Sarjeta triangular de grama - STG 01</v>
          </cell>
          <cell r="E622" t="str">
            <v>m</v>
          </cell>
          <cell r="F622">
            <v>13.88</v>
          </cell>
        </row>
        <row r="623">
          <cell r="A623" t="str">
            <v>2 S 04 900 32</v>
          </cell>
          <cell r="B623" t="str">
            <v>Sarjeta triangular de grama - STG 02</v>
          </cell>
          <cell r="E623" t="str">
            <v>m</v>
          </cell>
          <cell r="F623">
            <v>11.5</v>
          </cell>
        </row>
        <row r="624">
          <cell r="A624" t="str">
            <v>2 S 04 900 33</v>
          </cell>
          <cell r="B624" t="str">
            <v>Sarjeta triangular de grama - STG 03</v>
          </cell>
          <cell r="E624" t="str">
            <v>m</v>
          </cell>
          <cell r="F624">
            <v>9.89</v>
          </cell>
        </row>
        <row r="625">
          <cell r="A625" t="str">
            <v>2 S 04 900 34</v>
          </cell>
          <cell r="B625" t="str">
            <v>Sarjeta triangular de grama - STG 04</v>
          </cell>
          <cell r="E625" t="str">
            <v>m</v>
          </cell>
          <cell r="F625">
            <v>7.59</v>
          </cell>
        </row>
        <row r="626">
          <cell r="A626" t="str">
            <v>2 S 04 900 41</v>
          </cell>
          <cell r="B626" t="str">
            <v>Sarjeta triangular não revestida - STT 01</v>
          </cell>
          <cell r="E626" t="str">
            <v>m</v>
          </cell>
          <cell r="F626">
            <v>7.66</v>
          </cell>
        </row>
        <row r="627">
          <cell r="A627" t="str">
            <v>2 S 04 900 42</v>
          </cell>
          <cell r="B627" t="str">
            <v>Sarjeta triangular não revestida - STT 02</v>
          </cell>
          <cell r="E627" t="str">
            <v>m</v>
          </cell>
          <cell r="F627">
            <v>6.4</v>
          </cell>
        </row>
        <row r="628">
          <cell r="A628" t="str">
            <v>2 S 04 900 43</v>
          </cell>
          <cell r="B628" t="str">
            <v>Sarjeta triangular não revestida - STT 03</v>
          </cell>
          <cell r="E628" t="str">
            <v>m</v>
          </cell>
          <cell r="F628">
            <v>5.44</v>
          </cell>
        </row>
        <row r="629">
          <cell r="A629" t="str">
            <v>2 S 04 900 44</v>
          </cell>
          <cell r="B629" t="str">
            <v>Sarjeta triangular não revestida - STT 04</v>
          </cell>
          <cell r="E629" t="str">
            <v>m</v>
          </cell>
          <cell r="F629">
            <v>3.99</v>
          </cell>
        </row>
        <row r="630">
          <cell r="A630" t="str">
            <v>2 S 04 901 01</v>
          </cell>
          <cell r="B630" t="str">
            <v>Sarjeta trapezoidal de concreto - SZC 01</v>
          </cell>
          <cell r="E630" t="str">
            <v>m</v>
          </cell>
          <cell r="F630">
            <v>29.78</v>
          </cell>
        </row>
        <row r="631">
          <cell r="A631" t="str">
            <v>2 S 04 901 02</v>
          </cell>
          <cell r="B631" t="str">
            <v>Sarjeta trapezoidal de concreto - SZC 02</v>
          </cell>
          <cell r="E631" t="str">
            <v>m</v>
          </cell>
          <cell r="F631">
            <v>18.239999999999998</v>
          </cell>
        </row>
        <row r="632">
          <cell r="A632" t="str">
            <v>2 S 04 901 21</v>
          </cell>
          <cell r="B632" t="str">
            <v>Sarjeta de canteiro central de concreto - SCC 03</v>
          </cell>
          <cell r="E632" t="str">
            <v>m</v>
          </cell>
          <cell r="F632">
            <v>23.88</v>
          </cell>
        </row>
        <row r="633">
          <cell r="A633" t="str">
            <v>2 S 04 901 22</v>
          </cell>
          <cell r="B633" t="str">
            <v>Sarjeta de canteiro central de cocnreto - SCC 04</v>
          </cell>
          <cell r="E633" t="str">
            <v>m</v>
          </cell>
          <cell r="F633">
            <v>43.71</v>
          </cell>
        </row>
        <row r="634">
          <cell r="A634" t="str">
            <v>2 S 04 901 31</v>
          </cell>
          <cell r="B634" t="str">
            <v>Sarjeta trapezoidal de grama - SZG 01</v>
          </cell>
          <cell r="E634" t="str">
            <v>m</v>
          </cell>
          <cell r="F634">
            <v>12.46</v>
          </cell>
        </row>
        <row r="635">
          <cell r="A635" t="str">
            <v>2 S 04 901 32</v>
          </cell>
          <cell r="B635" t="str">
            <v>Sarjeta trapezoidal de grama - SZG 02</v>
          </cell>
          <cell r="E635" t="str">
            <v>m</v>
          </cell>
          <cell r="F635">
            <v>8.0299999999999994</v>
          </cell>
        </row>
        <row r="636">
          <cell r="A636" t="str">
            <v>2 S 04 901 41</v>
          </cell>
          <cell r="B636" t="str">
            <v>Sarjeta trapezoidal não revestida - SZT 01</v>
          </cell>
          <cell r="E636" t="str">
            <v>m</v>
          </cell>
          <cell r="F636">
            <v>7.55</v>
          </cell>
        </row>
        <row r="637">
          <cell r="A637" t="str">
            <v>2 S 04 901 42</v>
          </cell>
          <cell r="B637" t="str">
            <v>Sarjeta trapezoidal não revestida - SZT 02</v>
          </cell>
          <cell r="E637" t="str">
            <v>m</v>
          </cell>
          <cell r="F637">
            <v>4.66</v>
          </cell>
        </row>
        <row r="638">
          <cell r="A638" t="str">
            <v>2 S 04 910 01</v>
          </cell>
          <cell r="B638" t="str">
            <v>Meio fio de concreto - MFC 01</v>
          </cell>
          <cell r="E638" t="str">
            <v>m</v>
          </cell>
          <cell r="F638">
            <v>38.630000000000003</v>
          </cell>
        </row>
        <row r="639">
          <cell r="A639" t="str">
            <v>2 S 04 910 02</v>
          </cell>
          <cell r="B639" t="str">
            <v>Meio fio de concreto - MFC 02</v>
          </cell>
          <cell r="E639" t="str">
            <v>m</v>
          </cell>
          <cell r="F639">
            <v>30.75</v>
          </cell>
        </row>
        <row r="640">
          <cell r="A640" t="str">
            <v>2 S 04 910 03</v>
          </cell>
          <cell r="B640" t="str">
            <v>Meio fio de concreto - MFC 03</v>
          </cell>
          <cell r="E640" t="str">
            <v>m</v>
          </cell>
          <cell r="F640">
            <v>18.04</v>
          </cell>
        </row>
        <row r="641">
          <cell r="A641" t="str">
            <v>2 S 04 910 04</v>
          </cell>
          <cell r="B641" t="str">
            <v>Meio fio de concreto - MFC 04</v>
          </cell>
          <cell r="E641" t="str">
            <v>m</v>
          </cell>
          <cell r="F641">
            <v>12.69</v>
          </cell>
        </row>
        <row r="642">
          <cell r="A642" t="str">
            <v>2 S 04 910 05</v>
          </cell>
          <cell r="B642" t="str">
            <v>Meio fio de concreto - MFC 05</v>
          </cell>
          <cell r="E642" t="str">
            <v>m</v>
          </cell>
          <cell r="F642">
            <v>17.72</v>
          </cell>
        </row>
        <row r="643">
          <cell r="A643" t="str">
            <v>2 S 04 910 06</v>
          </cell>
          <cell r="B643" t="str">
            <v>Meio fio de concreto - MFC 06</v>
          </cell>
          <cell r="E643" t="str">
            <v>m</v>
          </cell>
          <cell r="F643">
            <v>11.07</v>
          </cell>
        </row>
        <row r="644">
          <cell r="A644" t="str">
            <v>2 S 04 910 07</v>
          </cell>
          <cell r="B644" t="str">
            <v>Meio fio de concreto - MFC 07</v>
          </cell>
          <cell r="E644" t="str">
            <v>m</v>
          </cell>
          <cell r="F644">
            <v>17.420000000000002</v>
          </cell>
        </row>
        <row r="645">
          <cell r="A645" t="str">
            <v>2 S 04 910 08</v>
          </cell>
          <cell r="B645" t="str">
            <v>Meio fio de concreto - MFC 08</v>
          </cell>
          <cell r="E645" t="str">
            <v>m</v>
          </cell>
          <cell r="F645">
            <v>29.27</v>
          </cell>
        </row>
        <row r="646">
          <cell r="A646" t="str">
            <v>2 S 04 930 01</v>
          </cell>
          <cell r="B646" t="str">
            <v>Caixa coletora de sarjeta - CCS 01</v>
          </cell>
          <cell r="E646" t="str">
            <v>und</v>
          </cell>
          <cell r="F646">
            <v>909.9</v>
          </cell>
        </row>
        <row r="647">
          <cell r="A647" t="str">
            <v>2 S 04 930 02</v>
          </cell>
          <cell r="B647" t="str">
            <v>Caixa coletora de sarjeta - CCS 02</v>
          </cell>
          <cell r="E647" t="str">
            <v>und</v>
          </cell>
          <cell r="F647">
            <v>886.15</v>
          </cell>
        </row>
        <row r="648">
          <cell r="A648" t="str">
            <v>2 S 04 930 03</v>
          </cell>
          <cell r="B648" t="str">
            <v>Caixa coletora de sarjeta - CCS 03</v>
          </cell>
          <cell r="E648" t="str">
            <v>und</v>
          </cell>
          <cell r="F648">
            <v>862.39</v>
          </cell>
        </row>
        <row r="649">
          <cell r="A649" t="str">
            <v>2 S 04 930 04</v>
          </cell>
          <cell r="B649" t="str">
            <v>Caixa coletora de sarjeta - CCS 04</v>
          </cell>
          <cell r="E649" t="str">
            <v>und</v>
          </cell>
          <cell r="F649">
            <v>837.56</v>
          </cell>
        </row>
        <row r="650">
          <cell r="A650" t="str">
            <v>2 S 04 930 05</v>
          </cell>
          <cell r="B650" t="str">
            <v>Caixa coletora de sarjeta - CCS 05</v>
          </cell>
          <cell r="E650" t="str">
            <v>und</v>
          </cell>
          <cell r="F650">
            <v>1143.0899999999999</v>
          </cell>
        </row>
        <row r="651">
          <cell r="A651" t="str">
            <v>2 S 04 930 06</v>
          </cell>
          <cell r="B651" t="str">
            <v>Caixa coletora de sarjeta - CCS 06</v>
          </cell>
          <cell r="E651" t="str">
            <v>und</v>
          </cell>
          <cell r="F651">
            <v>1118.26</v>
          </cell>
        </row>
        <row r="652">
          <cell r="A652" t="str">
            <v>2 S 04 930 07</v>
          </cell>
          <cell r="B652" t="str">
            <v>Caixa coletora de sarjeta - CCS 07</v>
          </cell>
          <cell r="E652" t="str">
            <v>und</v>
          </cell>
          <cell r="F652">
            <v>1093.43</v>
          </cell>
        </row>
        <row r="653">
          <cell r="A653" t="str">
            <v>2 S 04 930 08</v>
          </cell>
          <cell r="B653" t="str">
            <v>Caixa coletora de sarjeta - CCS 08</v>
          </cell>
          <cell r="E653" t="str">
            <v>und</v>
          </cell>
          <cell r="F653">
            <v>1069.67</v>
          </cell>
        </row>
        <row r="654">
          <cell r="A654" t="str">
            <v>2 S 04 930 09</v>
          </cell>
          <cell r="B654" t="str">
            <v>Caixa coletora de sarjeta - CCS 09</v>
          </cell>
          <cell r="E654" t="str">
            <v>und</v>
          </cell>
          <cell r="F654">
            <v>1375.21</v>
          </cell>
        </row>
        <row r="655">
          <cell r="A655" t="str">
            <v>2 S 04 930 10</v>
          </cell>
          <cell r="B655" t="str">
            <v>Caixa coletora de sarjeta - CCS 10</v>
          </cell>
          <cell r="E655" t="str">
            <v>und</v>
          </cell>
          <cell r="F655">
            <v>1350.38</v>
          </cell>
        </row>
        <row r="656">
          <cell r="A656" t="str">
            <v>2 S 04 930 11</v>
          </cell>
          <cell r="B656" t="str">
            <v>Caixa coletora de sarjeta - CCS 11</v>
          </cell>
          <cell r="E656" t="str">
            <v>und</v>
          </cell>
          <cell r="F656">
            <v>1325.54</v>
          </cell>
        </row>
        <row r="657">
          <cell r="A657" t="str">
            <v>2 S 04 930 12</v>
          </cell>
          <cell r="B657" t="str">
            <v>Caixa coletora de sarjeta - CCS 12</v>
          </cell>
          <cell r="E657" t="str">
            <v>und</v>
          </cell>
          <cell r="F657">
            <v>1300.71</v>
          </cell>
        </row>
        <row r="658">
          <cell r="A658" t="str">
            <v>2 S 04 930 13</v>
          </cell>
          <cell r="B658" t="str">
            <v>Caixa coletora de sarjeta - CCS 13</v>
          </cell>
          <cell r="E658" t="str">
            <v>und</v>
          </cell>
          <cell r="F658">
            <v>1601.92</v>
          </cell>
        </row>
        <row r="659">
          <cell r="A659" t="str">
            <v>2 S 04 930 14</v>
          </cell>
          <cell r="B659" t="str">
            <v>Caixa coletora de sarjeta - CCS14</v>
          </cell>
          <cell r="E659" t="str">
            <v>und</v>
          </cell>
          <cell r="F659">
            <v>1577.09</v>
          </cell>
        </row>
        <row r="660">
          <cell r="A660" t="str">
            <v>2 S 04 930 15</v>
          </cell>
          <cell r="B660" t="str">
            <v>Caixa coletora de sarjeta - CCS 15</v>
          </cell>
          <cell r="E660" t="str">
            <v>und</v>
          </cell>
          <cell r="F660">
            <v>1552.25</v>
          </cell>
        </row>
        <row r="661">
          <cell r="A661" t="str">
            <v>2 S 04 930 16</v>
          </cell>
          <cell r="B661" t="str">
            <v>Caixa coletora de sarjeta - CCS 16</v>
          </cell>
          <cell r="E661" t="str">
            <v>und</v>
          </cell>
          <cell r="F661">
            <v>1527.42</v>
          </cell>
        </row>
        <row r="662">
          <cell r="A662" t="str">
            <v>2 S 04 930 17</v>
          </cell>
          <cell r="B662" t="str">
            <v>Caixa coletora de sarjeta - CCS 17</v>
          </cell>
          <cell r="E662" t="str">
            <v>und</v>
          </cell>
          <cell r="F662">
            <v>1834.04</v>
          </cell>
        </row>
        <row r="663">
          <cell r="A663" t="str">
            <v>2 S 04 930 18</v>
          </cell>
          <cell r="B663" t="str">
            <v>Caixa coletora de sarjeta - CCS 18</v>
          </cell>
          <cell r="E663" t="str">
            <v>und</v>
          </cell>
          <cell r="F663">
            <v>1809.2</v>
          </cell>
        </row>
        <row r="664">
          <cell r="A664" t="str">
            <v>2 S 04 930 19</v>
          </cell>
          <cell r="B664" t="str">
            <v>Caixa coletora de sarjeta - CCS 19</v>
          </cell>
          <cell r="E664" t="str">
            <v>und</v>
          </cell>
          <cell r="F664">
            <v>1784.37</v>
          </cell>
        </row>
        <row r="665">
          <cell r="A665" t="str">
            <v>2 S 04 930 20</v>
          </cell>
          <cell r="B665" t="str">
            <v>Caixa coletora de sarjeta - CCS 20</v>
          </cell>
          <cell r="E665" t="str">
            <v>und</v>
          </cell>
          <cell r="F665">
            <v>1759.53</v>
          </cell>
        </row>
        <row r="666">
          <cell r="A666" t="str">
            <v>2 S 04 931 01</v>
          </cell>
          <cell r="B666" t="str">
            <v>Caixa coletora de talvegue - CCT 01</v>
          </cell>
          <cell r="E666" t="str">
            <v>und</v>
          </cell>
          <cell r="F666">
            <v>926.31</v>
          </cell>
        </row>
        <row r="667">
          <cell r="A667" t="str">
            <v>2 S 04 931 02</v>
          </cell>
          <cell r="B667" t="str">
            <v>Caixa coletora de talvegue - CCT 02</v>
          </cell>
          <cell r="E667" t="str">
            <v>und</v>
          </cell>
          <cell r="F667">
            <v>901.48</v>
          </cell>
        </row>
        <row r="668">
          <cell r="A668" t="str">
            <v>2 S 04 931 03</v>
          </cell>
          <cell r="B668" t="str">
            <v>Caixa coletora de talvegue - CCT 03</v>
          </cell>
          <cell r="E668" t="str">
            <v>und</v>
          </cell>
          <cell r="F668">
            <v>879.02</v>
          </cell>
        </row>
        <row r="669">
          <cell r="A669" t="str">
            <v>2 S 04 931 04</v>
          </cell>
          <cell r="B669" t="str">
            <v>Caixa coletora de talvegue - CCT 04</v>
          </cell>
          <cell r="E669" t="str">
            <v>und</v>
          </cell>
          <cell r="F669">
            <v>851.81</v>
          </cell>
        </row>
        <row r="670">
          <cell r="A670" t="str">
            <v>2 S 04 931 05</v>
          </cell>
          <cell r="B670" t="str">
            <v>Caixa coletora de talvegue - CCT 05</v>
          </cell>
          <cell r="E670" t="str">
            <v>und</v>
          </cell>
          <cell r="F670">
            <v>1157.3499999999999</v>
          </cell>
        </row>
        <row r="671">
          <cell r="A671" t="str">
            <v>2 S 04 931 06</v>
          </cell>
          <cell r="B671" t="str">
            <v>Caixa coletora de talvegue - CCT 06</v>
          </cell>
          <cell r="E671" t="str">
            <v>und</v>
          </cell>
          <cell r="F671">
            <v>1133.5899999999999</v>
          </cell>
        </row>
        <row r="672">
          <cell r="A672" t="str">
            <v>2 S 04 931 07</v>
          </cell>
          <cell r="B672" t="str">
            <v>Caixa coletora de talvegue - CCT 07</v>
          </cell>
          <cell r="E672" t="str">
            <v>und</v>
          </cell>
          <cell r="F672">
            <v>1111.1400000000001</v>
          </cell>
        </row>
        <row r="673">
          <cell r="A673" t="str">
            <v>2 S 04 931 08</v>
          </cell>
          <cell r="B673" t="str">
            <v>Caixa coletora de talvegue - CCT 08</v>
          </cell>
          <cell r="E673" t="str">
            <v>und</v>
          </cell>
          <cell r="F673">
            <v>1182.18</v>
          </cell>
        </row>
        <row r="674">
          <cell r="A674" t="str">
            <v>2 S 04 931 09</v>
          </cell>
          <cell r="B674" t="str">
            <v>Caixa coletora de talvegue - CCT 09</v>
          </cell>
          <cell r="E674" t="str">
            <v>und</v>
          </cell>
          <cell r="F674">
            <v>1389.46</v>
          </cell>
        </row>
        <row r="675">
          <cell r="A675" t="str">
            <v>2 S 04 931 10</v>
          </cell>
          <cell r="B675" t="str">
            <v>Caixa coletora de talvegue - CCT 10</v>
          </cell>
          <cell r="E675" t="str">
            <v>und</v>
          </cell>
          <cell r="F675">
            <v>1365.71</v>
          </cell>
        </row>
        <row r="676">
          <cell r="A676" t="str">
            <v>2 S 04 931 11</v>
          </cell>
          <cell r="B676" t="str">
            <v>Caixa coletora de talvegue - CCT 11</v>
          </cell>
          <cell r="E676" t="str">
            <v>und</v>
          </cell>
          <cell r="F676">
            <v>1343.25</v>
          </cell>
        </row>
        <row r="677">
          <cell r="A677" t="str">
            <v>2 S 04 931 12</v>
          </cell>
          <cell r="B677" t="str">
            <v>Caixa coletora de talvegue - CCT 12</v>
          </cell>
          <cell r="E677" t="str">
            <v>und</v>
          </cell>
          <cell r="F677">
            <v>1316.04</v>
          </cell>
        </row>
        <row r="678">
          <cell r="A678" t="str">
            <v>2 S 04 931 13</v>
          </cell>
          <cell r="B678" t="str">
            <v>Caixa coletora de talvegue - CCT 13</v>
          </cell>
          <cell r="E678" t="str">
            <v>und</v>
          </cell>
          <cell r="F678">
            <v>1616.17</v>
          </cell>
        </row>
        <row r="679">
          <cell r="A679" t="str">
            <v>2 S 04 931 14</v>
          </cell>
          <cell r="B679" t="str">
            <v>Caixa coletora de talvegue - CCT 14</v>
          </cell>
          <cell r="E679" t="str">
            <v>und</v>
          </cell>
          <cell r="F679">
            <v>1591.34</v>
          </cell>
        </row>
        <row r="680">
          <cell r="A680" t="str">
            <v>2 S 04 931 15</v>
          </cell>
          <cell r="B680" t="str">
            <v>Caixa coletora de talvegue - CCT 15</v>
          </cell>
          <cell r="E680" t="str">
            <v>und</v>
          </cell>
          <cell r="F680">
            <v>1569.96</v>
          </cell>
        </row>
        <row r="681">
          <cell r="A681" t="str">
            <v>2 S 04 931 16</v>
          </cell>
          <cell r="B681" t="str">
            <v>Caixa coletora de talvegue - CCT 16</v>
          </cell>
          <cell r="E681" t="str">
            <v>und</v>
          </cell>
          <cell r="F681">
            <v>1542.75</v>
          </cell>
        </row>
        <row r="682">
          <cell r="A682" t="str">
            <v>2 S 04 931 17</v>
          </cell>
          <cell r="B682" t="str">
            <v>Caixa coletora de talvegue - CCT 17</v>
          </cell>
          <cell r="E682" t="str">
            <v>und</v>
          </cell>
          <cell r="F682">
            <v>1848.29</v>
          </cell>
        </row>
        <row r="683">
          <cell r="A683" t="str">
            <v>2 S 04 931 18</v>
          </cell>
          <cell r="B683" t="str">
            <v>Caixa coletora de talvegue - CCT 18</v>
          </cell>
          <cell r="E683" t="str">
            <v>und</v>
          </cell>
          <cell r="F683">
            <v>1823.45</v>
          </cell>
        </row>
        <row r="684">
          <cell r="A684" t="str">
            <v>2 S 04 931 19</v>
          </cell>
          <cell r="B684" t="str">
            <v>Caixa coletora de talvegue - CCT 19</v>
          </cell>
          <cell r="E684" t="str">
            <v>und</v>
          </cell>
          <cell r="F684">
            <v>1802.08</v>
          </cell>
        </row>
        <row r="685">
          <cell r="A685" t="str">
            <v>2 S 04 931 20</v>
          </cell>
          <cell r="B685" t="str">
            <v>Caixa coletora de talvegue - CCT 20</v>
          </cell>
          <cell r="E685" t="str">
            <v>und</v>
          </cell>
          <cell r="F685">
            <v>1774.87</v>
          </cell>
        </row>
        <row r="686">
          <cell r="A686" t="str">
            <v>2 S 04 940 01</v>
          </cell>
          <cell r="B686" t="str">
            <v>Descida d'água tipo rap. - calha concr. - DAR 01</v>
          </cell>
          <cell r="E686" t="str">
            <v>m</v>
          </cell>
          <cell r="F686">
            <v>98.8</v>
          </cell>
        </row>
        <row r="687">
          <cell r="A687" t="str">
            <v>2 S 04 940 02</v>
          </cell>
          <cell r="B687" t="str">
            <v>Descida d'água tipo rap. - canal retang.- DAR 02</v>
          </cell>
          <cell r="E687" t="str">
            <v>m</v>
          </cell>
          <cell r="F687">
            <v>50.34</v>
          </cell>
        </row>
        <row r="688">
          <cell r="A688" t="str">
            <v>2 S 04 940 03</v>
          </cell>
          <cell r="B688" t="str">
            <v>Descida d'água tipo rap. - canal retang.- DAR 03</v>
          </cell>
          <cell r="E688" t="str">
            <v>m</v>
          </cell>
          <cell r="F688">
            <v>73.92</v>
          </cell>
        </row>
        <row r="689">
          <cell r="A689" t="str">
            <v>2 S 04 940 04</v>
          </cell>
          <cell r="B689" t="str">
            <v>Descida d'água tipo rap. - calha metálica - DAR</v>
          </cell>
          <cell r="E689" t="str">
            <v>m</v>
          </cell>
          <cell r="F689">
            <v>131.97999999999999</v>
          </cell>
        </row>
        <row r="690">
          <cell r="A690" t="str">
            <v>2 S 04 941 01</v>
          </cell>
          <cell r="B690" t="str">
            <v>Descida d'água aterros em degraus - DAD 01</v>
          </cell>
          <cell r="E690" t="str">
            <v>m</v>
          </cell>
          <cell r="F690">
            <v>67.7</v>
          </cell>
        </row>
        <row r="691">
          <cell r="A691" t="str">
            <v>2 S 04 941 02</v>
          </cell>
          <cell r="B691" t="str">
            <v>Descida d'água aterros em degraus - arm - DAD</v>
          </cell>
          <cell r="E691" t="str">
            <v>m</v>
          </cell>
          <cell r="F691">
            <v>97.2</v>
          </cell>
        </row>
        <row r="692">
          <cell r="A692" t="str">
            <v>2 S 04 941 03</v>
          </cell>
          <cell r="B692" t="str">
            <v>Descida d'água aterros em degraus - DAD 03</v>
          </cell>
          <cell r="E692" t="str">
            <v>m</v>
          </cell>
          <cell r="F692">
            <v>177.28</v>
          </cell>
        </row>
        <row r="693">
          <cell r="A693" t="str">
            <v>2 S 04 941 04</v>
          </cell>
          <cell r="B693" t="str">
            <v>Descida d'água aterros em degraus - arm - DAD</v>
          </cell>
          <cell r="E693" t="str">
            <v>m</v>
          </cell>
          <cell r="F693">
            <v>226.16</v>
          </cell>
        </row>
        <row r="694">
          <cell r="A694" t="str">
            <v>2 S 04 941 05</v>
          </cell>
          <cell r="B694" t="str">
            <v>Descida d'água aterros em degraus - DAD 05</v>
          </cell>
          <cell r="E694" t="str">
            <v>m</v>
          </cell>
          <cell r="F694">
            <v>214.38</v>
          </cell>
        </row>
        <row r="695">
          <cell r="A695" t="str">
            <v>2 S 04 941 06</v>
          </cell>
          <cell r="B695" t="str">
            <v>Descida d'água aterros em degraus - arm - DAD</v>
          </cell>
          <cell r="E695" t="str">
            <v>m</v>
          </cell>
          <cell r="F695">
            <v>301.01</v>
          </cell>
        </row>
        <row r="696">
          <cell r="A696" t="str">
            <v>2 S 04 941 07</v>
          </cell>
          <cell r="B696" t="str">
            <v>Descida d'água aterros em degraus - DAD 07</v>
          </cell>
          <cell r="E696" t="str">
            <v>m</v>
          </cell>
          <cell r="F696">
            <v>252.6</v>
          </cell>
        </row>
        <row r="697">
          <cell r="A697" t="str">
            <v>2 S 04 941 08</v>
          </cell>
          <cell r="B697" t="str">
            <v>Descida d'água aterros em degraus - arm - DAD</v>
          </cell>
          <cell r="E697" t="str">
            <v>m</v>
          </cell>
          <cell r="F697">
            <v>349.95</v>
          </cell>
        </row>
        <row r="698">
          <cell r="A698" t="str">
            <v>2 S 04 941 09</v>
          </cell>
          <cell r="B698" t="str">
            <v>Descida d'água aterros em degraus - DAD 09</v>
          </cell>
          <cell r="E698" t="str">
            <v>m</v>
          </cell>
          <cell r="F698">
            <v>288.38</v>
          </cell>
        </row>
        <row r="699">
          <cell r="A699" t="str">
            <v>2 S 04 941 10</v>
          </cell>
          <cell r="B699" t="str">
            <v>Descida d'água aterros em degraus - arm - DAD</v>
          </cell>
          <cell r="E699" t="str">
            <v>m</v>
          </cell>
          <cell r="F699">
            <v>398.76</v>
          </cell>
        </row>
        <row r="700">
          <cell r="A700" t="str">
            <v>2 S 04 941 11</v>
          </cell>
          <cell r="B700" t="str">
            <v>Descida d'água aterros em degraus - DAD 11</v>
          </cell>
          <cell r="E700" t="str">
            <v>m</v>
          </cell>
          <cell r="F700">
            <v>379.25</v>
          </cell>
        </row>
        <row r="701">
          <cell r="A701" t="str">
            <v>2 S 04 941 12</v>
          </cell>
          <cell r="B701" t="str">
            <v>Descida d'água aterros em degraus - arm - dad 12</v>
          </cell>
          <cell r="E701" t="str">
            <v>m</v>
          </cell>
          <cell r="F701">
            <v>521.38</v>
          </cell>
        </row>
        <row r="702">
          <cell r="A702" t="str">
            <v>2 S 04 941 13</v>
          </cell>
          <cell r="B702" t="str">
            <v>Descida d'água aterros em degraus - DAD 13</v>
          </cell>
          <cell r="E702" t="str">
            <v>m</v>
          </cell>
          <cell r="F702">
            <v>356.33</v>
          </cell>
        </row>
        <row r="703">
          <cell r="A703" t="str">
            <v>2 S 04 941 14</v>
          </cell>
          <cell r="B703" t="str">
            <v>Descida d'água aterros em degraus - arm - DAD 14</v>
          </cell>
          <cell r="E703" t="str">
            <v>m</v>
          </cell>
          <cell r="F703">
            <v>489.91</v>
          </cell>
        </row>
        <row r="704">
          <cell r="A704" t="str">
            <v>2 S 04 941 15</v>
          </cell>
          <cell r="B704" t="str">
            <v>Descida d'água aterros em degraus - DAD 15</v>
          </cell>
          <cell r="E704" t="str">
            <v>m</v>
          </cell>
          <cell r="F704">
            <v>407.72</v>
          </cell>
        </row>
        <row r="705">
          <cell r="A705" t="str">
            <v>2 S 04 941 16</v>
          </cell>
          <cell r="B705" t="str">
            <v>Descida d'água aterros em degraus - arm - DAD 16</v>
          </cell>
          <cell r="E705" t="str">
            <v>m</v>
          </cell>
          <cell r="F705">
            <v>559.28</v>
          </cell>
        </row>
        <row r="706">
          <cell r="A706" t="str">
            <v>2 S 04 941 17</v>
          </cell>
          <cell r="B706" t="str">
            <v>Descida d'água aterros em degraus - DAD 17</v>
          </cell>
          <cell r="E706" t="str">
            <v>m</v>
          </cell>
          <cell r="F706">
            <v>521.67999999999995</v>
          </cell>
        </row>
        <row r="707">
          <cell r="A707" t="str">
            <v>2 S 04 941 18</v>
          </cell>
          <cell r="B707" t="str">
            <v>Descida d'água aterros em degraus - arm - DAD 18</v>
          </cell>
          <cell r="E707" t="str">
            <v>m</v>
          </cell>
          <cell r="F707">
            <v>710.29</v>
          </cell>
        </row>
        <row r="708">
          <cell r="A708" t="str">
            <v>2 S 04 941 31</v>
          </cell>
          <cell r="B708" t="str">
            <v>Descida d'água cortes em degraus - DCD 01</v>
          </cell>
          <cell r="E708" t="str">
            <v>m</v>
          </cell>
          <cell r="F708">
            <v>68.489999999999995</v>
          </cell>
        </row>
        <row r="709">
          <cell r="A709" t="str">
            <v>2 S 04 941 32</v>
          </cell>
          <cell r="B709" t="str">
            <v>Descida d'água cortes em degraus - arm - DCD 02</v>
          </cell>
          <cell r="E709" t="str">
            <v>m</v>
          </cell>
          <cell r="F709">
            <v>98.09</v>
          </cell>
        </row>
        <row r="710">
          <cell r="A710" t="str">
            <v>2 S 04 941 33</v>
          </cell>
          <cell r="B710" t="str">
            <v>Descida d'água cortes em degraus - DCD 03</v>
          </cell>
          <cell r="E710" t="str">
            <v>m</v>
          </cell>
          <cell r="F710">
            <v>107.74</v>
          </cell>
        </row>
        <row r="711">
          <cell r="A711" t="str">
            <v>2 S 04 941 34</v>
          </cell>
          <cell r="B711" t="str">
            <v>Descida d'água cortes em degraus - arm - DCD 04</v>
          </cell>
          <cell r="E711" t="str">
            <v>m</v>
          </cell>
          <cell r="F711">
            <v>154.69</v>
          </cell>
        </row>
        <row r="712">
          <cell r="A712" t="str">
            <v>2 S 04 942 01</v>
          </cell>
          <cell r="B712" t="str">
            <v>Entrada d'água - EDA 01</v>
          </cell>
          <cell r="E712" t="str">
            <v>und</v>
          </cell>
          <cell r="F712">
            <v>28.55</v>
          </cell>
        </row>
        <row r="713">
          <cell r="A713" t="str">
            <v>2 S 04 942 02</v>
          </cell>
          <cell r="B713" t="str">
            <v>Entrada d'água - EDA 02</v>
          </cell>
          <cell r="E713" t="str">
            <v>und</v>
          </cell>
          <cell r="F713">
            <v>34.96</v>
          </cell>
        </row>
        <row r="714">
          <cell r="A714" t="str">
            <v>2 S 04 950 01</v>
          </cell>
          <cell r="B714" t="str">
            <v>Dissipador de energia - DES 01</v>
          </cell>
          <cell r="E714" t="str">
            <v>und</v>
          </cell>
          <cell r="F714">
            <v>124.94</v>
          </cell>
        </row>
        <row r="715">
          <cell r="A715" t="str">
            <v>2 S 04 950 02</v>
          </cell>
          <cell r="B715" t="str">
            <v>Dissipador de energia - DES 02</v>
          </cell>
          <cell r="E715" t="str">
            <v>und</v>
          </cell>
          <cell r="F715">
            <v>148.59</v>
          </cell>
        </row>
        <row r="716">
          <cell r="A716" t="str">
            <v>2 S 04 950 03</v>
          </cell>
          <cell r="B716" t="str">
            <v>Dissipador de energia - DES 03</v>
          </cell>
          <cell r="E716" t="str">
            <v>und</v>
          </cell>
          <cell r="F716">
            <v>177.12</v>
          </cell>
        </row>
        <row r="717">
          <cell r="A717" t="str">
            <v>2 S 04 950 04</v>
          </cell>
          <cell r="B717" t="str">
            <v>Dissipador de energia - DES04</v>
          </cell>
          <cell r="E717" t="str">
            <v>und</v>
          </cell>
          <cell r="F717">
            <v>216.44</v>
          </cell>
        </row>
        <row r="718">
          <cell r="A718" t="str">
            <v>2 S 04 950 21</v>
          </cell>
          <cell r="B718" t="str">
            <v>Dissipador de energia - DEB 01</v>
          </cell>
          <cell r="E718" t="str">
            <v>und</v>
          </cell>
          <cell r="F718">
            <v>152.07</v>
          </cell>
        </row>
        <row r="719">
          <cell r="A719" t="str">
            <v>2 S 04 950 22</v>
          </cell>
          <cell r="B719" t="str">
            <v>Dissipador de energia - DEB 02</v>
          </cell>
          <cell r="E719" t="str">
            <v>und</v>
          </cell>
          <cell r="F719">
            <v>498.54</v>
          </cell>
        </row>
        <row r="720">
          <cell r="A720" t="str">
            <v>2 S 04 950 23</v>
          </cell>
          <cell r="B720" t="str">
            <v>Dissipador de energia - DEB 03</v>
          </cell>
          <cell r="E720" t="str">
            <v>und</v>
          </cell>
          <cell r="F720">
            <v>798.34</v>
          </cell>
        </row>
        <row r="721">
          <cell r="A721" t="str">
            <v>2 S 04 950 24</v>
          </cell>
          <cell r="B721" t="str">
            <v>Dissipador de energia - DEB 04</v>
          </cell>
          <cell r="E721" t="str">
            <v>und</v>
          </cell>
          <cell r="F721">
            <v>1172.0999999999999</v>
          </cell>
        </row>
        <row r="722">
          <cell r="A722" t="str">
            <v>2 S 04 950 25</v>
          </cell>
          <cell r="B722" t="str">
            <v>Dissipador de energia - DEB 05</v>
          </cell>
          <cell r="E722" t="str">
            <v>und</v>
          </cell>
          <cell r="F722">
            <v>1590.25</v>
          </cell>
        </row>
        <row r="723">
          <cell r="A723" t="str">
            <v>2 S 04 950 26</v>
          </cell>
          <cell r="B723" t="str">
            <v>Dissipador de energia - DEB 06</v>
          </cell>
          <cell r="E723" t="str">
            <v>und</v>
          </cell>
          <cell r="F723">
            <v>2611.79</v>
          </cell>
        </row>
        <row r="724">
          <cell r="A724" t="str">
            <v>2 S 04 950 27</v>
          </cell>
          <cell r="B724" t="str">
            <v>Dissipador de energia - DEB 07</v>
          </cell>
          <cell r="E724" t="str">
            <v>und</v>
          </cell>
          <cell r="F724">
            <v>1660.19</v>
          </cell>
        </row>
        <row r="725">
          <cell r="A725" t="str">
            <v>2 S 04 950 28</v>
          </cell>
          <cell r="B725" t="str">
            <v>Dissipador de energia - DEB 08</v>
          </cell>
          <cell r="E725" t="str">
            <v>und</v>
          </cell>
          <cell r="F725">
            <v>2257.5500000000002</v>
          </cell>
        </row>
        <row r="726">
          <cell r="A726" t="str">
            <v>2 S 04 950 29</v>
          </cell>
          <cell r="B726" t="str">
            <v>Dissipador de energia - DEB 09</v>
          </cell>
          <cell r="E726" t="str">
            <v>und</v>
          </cell>
          <cell r="F726">
            <v>3589.18</v>
          </cell>
        </row>
        <row r="727">
          <cell r="A727" t="str">
            <v>2 S 04 950 30</v>
          </cell>
          <cell r="B727" t="str">
            <v>Dissipador de energia - DEB 10</v>
          </cell>
          <cell r="E727" t="str">
            <v>und</v>
          </cell>
          <cell r="F727">
            <v>2149.31</v>
          </cell>
        </row>
        <row r="728">
          <cell r="A728" t="str">
            <v>2 S 04 950 31</v>
          </cell>
          <cell r="B728" t="str">
            <v>Dissipador de energia - DEB 11</v>
          </cell>
          <cell r="E728" t="str">
            <v>und</v>
          </cell>
          <cell r="F728">
            <v>2924.69</v>
          </cell>
        </row>
        <row r="729">
          <cell r="A729" t="str">
            <v>2 S 04 950 32</v>
          </cell>
          <cell r="B729" t="str">
            <v>Dissipador de energia - DEB 12</v>
          </cell>
          <cell r="E729" t="str">
            <v>und</v>
          </cell>
          <cell r="F729">
            <v>4566.1099999999997</v>
          </cell>
        </row>
        <row r="730">
          <cell r="A730" t="str">
            <v>2 S 04 950 51</v>
          </cell>
          <cell r="B730" t="str">
            <v>Dissipador de energia - DED 01</v>
          </cell>
          <cell r="E730" t="str">
            <v>und</v>
          </cell>
          <cell r="F730">
            <v>169.25</v>
          </cell>
        </row>
        <row r="731">
          <cell r="A731" t="str">
            <v>2 S 04 960 01</v>
          </cell>
          <cell r="B731" t="str">
            <v>Boca de lobo simples grelha concr. - BLS 01</v>
          </cell>
          <cell r="E731" t="str">
            <v>und</v>
          </cell>
          <cell r="F731">
            <v>313.18</v>
          </cell>
        </row>
        <row r="732">
          <cell r="A732" t="str">
            <v>2 S 04 960 02</v>
          </cell>
          <cell r="B732" t="str">
            <v>Boca de lobo simples grelha concr. - BLS 02</v>
          </cell>
          <cell r="E732" t="str">
            <v>und</v>
          </cell>
          <cell r="F732">
            <v>389.8</v>
          </cell>
        </row>
        <row r="733">
          <cell r="A733" t="str">
            <v>2 S 04 960 03</v>
          </cell>
          <cell r="B733" t="str">
            <v>Boca de lobo simples grelha concr. - BLS 03</v>
          </cell>
          <cell r="E733" t="str">
            <v>und</v>
          </cell>
          <cell r="F733">
            <v>466.53</v>
          </cell>
        </row>
        <row r="734">
          <cell r="A734" t="str">
            <v>2 S 04 960 04</v>
          </cell>
          <cell r="B734" t="str">
            <v>Boca de lobo simples grelha concr. - BLS 04</v>
          </cell>
          <cell r="E734" t="str">
            <v>und</v>
          </cell>
          <cell r="F734">
            <v>529.41</v>
          </cell>
        </row>
        <row r="735">
          <cell r="A735" t="str">
            <v>2 S 04 960 05</v>
          </cell>
          <cell r="B735" t="str">
            <v>Boca de lobo simples grelha concr. - BLS 05</v>
          </cell>
          <cell r="E735" t="str">
            <v>und</v>
          </cell>
          <cell r="F735">
            <v>616.46</v>
          </cell>
        </row>
        <row r="736">
          <cell r="A736" t="str">
            <v>2 S 04 960 06</v>
          </cell>
          <cell r="B736" t="str">
            <v>Boca de lobo simples grelha concr. - BLS 06</v>
          </cell>
          <cell r="E736" t="str">
            <v>und</v>
          </cell>
          <cell r="F736">
            <v>693.08</v>
          </cell>
        </row>
        <row r="737">
          <cell r="A737" t="str">
            <v>2 S 04 960 07</v>
          </cell>
          <cell r="B737" t="str">
            <v>Boca de lobo simples grelha concr. - BLS 07</v>
          </cell>
          <cell r="E737" t="str">
            <v>und</v>
          </cell>
          <cell r="F737">
            <v>769.81</v>
          </cell>
        </row>
        <row r="738">
          <cell r="A738" t="str">
            <v>2 S 04 961 01</v>
          </cell>
          <cell r="B738" t="str">
            <v>Boca de lobo dupla com grelha de concreto - BLD 01</v>
          </cell>
          <cell r="E738" t="str">
            <v>und</v>
          </cell>
          <cell r="F738">
            <v>603.79999999999995</v>
          </cell>
        </row>
        <row r="739">
          <cell r="A739" t="str">
            <v>2 S 04 961 02</v>
          </cell>
          <cell r="B739" t="str">
            <v>Boca de lobo dupla com grelha de concreto - BLD 02</v>
          </cell>
          <cell r="E739" t="str">
            <v>und</v>
          </cell>
          <cell r="F739">
            <v>729.55</v>
          </cell>
        </row>
        <row r="740">
          <cell r="A740" t="str">
            <v>2 S 04 961 03</v>
          </cell>
          <cell r="B740" t="str">
            <v>Boca de lobo dupla com grelha de concreto - BLD 03</v>
          </cell>
          <cell r="E740" t="str">
            <v>und</v>
          </cell>
          <cell r="F740">
            <v>858.72</v>
          </cell>
        </row>
        <row r="741">
          <cell r="A741" t="str">
            <v>2 S 04 961 04</v>
          </cell>
          <cell r="B741" t="str">
            <v>Boca de lobo dupla com grelha de concreto - BLD 04</v>
          </cell>
          <cell r="E741" t="str">
            <v>und</v>
          </cell>
          <cell r="F741">
            <v>984.47</v>
          </cell>
        </row>
        <row r="742">
          <cell r="A742" t="str">
            <v>2 S 04 961 05</v>
          </cell>
          <cell r="B742" t="str">
            <v>Boca de lobo dupla com grelha de concreto - BLD 05</v>
          </cell>
          <cell r="E742" t="str">
            <v>und</v>
          </cell>
          <cell r="F742">
            <v>1110.22</v>
          </cell>
        </row>
        <row r="743">
          <cell r="A743" t="str">
            <v>2 S 04 961 06</v>
          </cell>
          <cell r="B743" t="str">
            <v>Boca de lobo dupla com grelha de concreto - BLD 06</v>
          </cell>
          <cell r="E743" t="str">
            <v>und</v>
          </cell>
          <cell r="F743">
            <v>1239.4000000000001</v>
          </cell>
        </row>
        <row r="744">
          <cell r="A744" t="str">
            <v>2 S 04 961 07</v>
          </cell>
          <cell r="B744" t="str">
            <v>Boca de lobo dupla com grelha de concreto - BLD 07</v>
          </cell>
          <cell r="E744" t="str">
            <v>und</v>
          </cell>
          <cell r="F744">
            <v>1365.15</v>
          </cell>
        </row>
        <row r="745">
          <cell r="A745" t="str">
            <v>2 S 04 962 01</v>
          </cell>
          <cell r="B745" t="str">
            <v>Caixa de ligação e passagem - CLP 01</v>
          </cell>
          <cell r="E745" t="str">
            <v>und</v>
          </cell>
          <cell r="F745">
            <v>610.66</v>
          </cell>
        </row>
        <row r="746">
          <cell r="A746" t="str">
            <v>2 S 04 962 02</v>
          </cell>
          <cell r="B746" t="str">
            <v>Caixa de ligação e passagem - CLP 02</v>
          </cell>
          <cell r="E746" t="str">
            <v>und</v>
          </cell>
          <cell r="F746">
            <v>591.71</v>
          </cell>
        </row>
        <row r="747">
          <cell r="A747" t="str">
            <v>2 S 04 962 03</v>
          </cell>
          <cell r="B747" t="str">
            <v>Caixa de ligação e passagem - CLP 03</v>
          </cell>
          <cell r="E747" t="str">
            <v>und</v>
          </cell>
          <cell r="F747">
            <v>833.32</v>
          </cell>
        </row>
        <row r="748">
          <cell r="A748" t="str">
            <v>2 S 04 962 04</v>
          </cell>
          <cell r="B748" t="str">
            <v>Caixa de ligação e passagem - CLP 04</v>
          </cell>
          <cell r="E748" t="str">
            <v>und</v>
          </cell>
          <cell r="F748">
            <v>1060.18</v>
          </cell>
        </row>
        <row r="749">
          <cell r="A749" t="str">
            <v>2 S 04 962 05</v>
          </cell>
          <cell r="B749" t="str">
            <v>Caixa de ligação e passagem - CLP 05</v>
          </cell>
          <cell r="E749" t="str">
            <v>und</v>
          </cell>
          <cell r="F749">
            <v>1247.31</v>
          </cell>
        </row>
        <row r="750">
          <cell r="A750" t="str">
            <v>2 S 04 962 06</v>
          </cell>
          <cell r="B750" t="str">
            <v>Caixa de ligação e passagem - CLP 06</v>
          </cell>
          <cell r="E750" t="str">
            <v>und</v>
          </cell>
          <cell r="F750">
            <v>1554.04</v>
          </cell>
        </row>
        <row r="751">
          <cell r="A751" t="str">
            <v>2 S 04 962 07</v>
          </cell>
          <cell r="B751" t="str">
            <v>Caixa de ligação e passagem - CLP 07</v>
          </cell>
          <cell r="E751" t="str">
            <v>und</v>
          </cell>
          <cell r="F751">
            <v>726.46</v>
          </cell>
        </row>
        <row r="752">
          <cell r="A752" t="str">
            <v>2 S 04 962 08</v>
          </cell>
          <cell r="B752" t="str">
            <v>Caixa de ligação e passagem - CLP 08</v>
          </cell>
          <cell r="E752" t="str">
            <v>und</v>
          </cell>
          <cell r="F752">
            <v>704.35</v>
          </cell>
        </row>
        <row r="753">
          <cell r="A753" t="str">
            <v>2 S 04 962 09</v>
          </cell>
          <cell r="B753" t="str">
            <v>Caixa de ligação e passagem - CLP 09</v>
          </cell>
          <cell r="E753" t="str">
            <v>und</v>
          </cell>
          <cell r="F753">
            <v>971.12</v>
          </cell>
        </row>
        <row r="754">
          <cell r="A754" t="str">
            <v>2 S 04 962 10</v>
          </cell>
          <cell r="B754" t="str">
            <v>Caixa de ligação e passagem - CLP 10</v>
          </cell>
          <cell r="E754" t="str">
            <v>und</v>
          </cell>
          <cell r="F754">
            <v>1206.74</v>
          </cell>
        </row>
        <row r="755">
          <cell r="A755" t="str">
            <v>2 S 04 962 11</v>
          </cell>
          <cell r="B755" t="str">
            <v>Caixa de ligação e passagem - CLP 11</v>
          </cell>
          <cell r="E755" t="str">
            <v>und</v>
          </cell>
          <cell r="F755">
            <v>1405.78</v>
          </cell>
        </row>
        <row r="756">
          <cell r="A756" t="str">
            <v>2 S 04 962 12</v>
          </cell>
          <cell r="B756" t="str">
            <v>Caixa de ligação e passagem - CLP 12</v>
          </cell>
          <cell r="E756" t="str">
            <v>und</v>
          </cell>
          <cell r="F756">
            <v>1709.41</v>
          </cell>
        </row>
        <row r="757">
          <cell r="A757" t="str">
            <v>2 S 04 962 13</v>
          </cell>
          <cell r="B757" t="str">
            <v>Caixa de ligação e passagem - CLP 13</v>
          </cell>
          <cell r="E757" t="str">
            <v>und</v>
          </cell>
          <cell r="F757">
            <v>845.41</v>
          </cell>
        </row>
        <row r="758">
          <cell r="A758" t="str">
            <v>2 S 04 962 14</v>
          </cell>
          <cell r="B758" t="str">
            <v>Caixa de ligação e passagem - CLP 14</v>
          </cell>
          <cell r="E758" t="str">
            <v>und</v>
          </cell>
          <cell r="F758">
            <v>826.46</v>
          </cell>
        </row>
        <row r="759">
          <cell r="A759" t="str">
            <v>2 S 04 962 15</v>
          </cell>
          <cell r="B759" t="str">
            <v>Caixa de ligação e passagem - CLP 15</v>
          </cell>
          <cell r="E759" t="str">
            <v>und</v>
          </cell>
          <cell r="F759">
            <v>1118.3900000000001</v>
          </cell>
        </row>
        <row r="760">
          <cell r="A760" t="str">
            <v>2 S 04 962 16</v>
          </cell>
          <cell r="B760" t="str">
            <v>Caixa de ligação e passagem - CLP 16</v>
          </cell>
          <cell r="E760" t="str">
            <v>und</v>
          </cell>
          <cell r="F760">
            <v>1369.08</v>
          </cell>
        </row>
        <row r="761">
          <cell r="A761" t="str">
            <v>2 S 04 962 17</v>
          </cell>
          <cell r="B761" t="str">
            <v>Caixa de ligação e passagem - CLP 17</v>
          </cell>
          <cell r="E761" t="str">
            <v>und</v>
          </cell>
          <cell r="F761">
            <v>1576.88</v>
          </cell>
        </row>
        <row r="762">
          <cell r="A762" t="str">
            <v>2 S 04 962 18</v>
          </cell>
          <cell r="B762" t="str">
            <v>Caixa de ligação e passagem - CLP 18</v>
          </cell>
          <cell r="E762" t="str">
            <v>und</v>
          </cell>
          <cell r="F762">
            <v>1899.96</v>
          </cell>
        </row>
        <row r="763">
          <cell r="A763" t="str">
            <v>2 S 04 963 01</v>
          </cell>
          <cell r="B763" t="str">
            <v>Poço de visita - PVI 01</v>
          </cell>
          <cell r="E763" t="str">
            <v>und</v>
          </cell>
          <cell r="F763">
            <v>817.12</v>
          </cell>
        </row>
        <row r="764">
          <cell r="A764" t="str">
            <v>2 S 04 963 02</v>
          </cell>
          <cell r="B764" t="str">
            <v>Poço de visita - PVI 02</v>
          </cell>
          <cell r="E764" t="str">
            <v>und</v>
          </cell>
          <cell r="F764">
            <v>792.86</v>
          </cell>
        </row>
        <row r="765">
          <cell r="A765" t="str">
            <v>2 S 04 963 03</v>
          </cell>
          <cell r="B765" t="str">
            <v>Poço de visita - PVI 03</v>
          </cell>
          <cell r="E765" t="str">
            <v>und</v>
          </cell>
          <cell r="F765">
            <v>944.03</v>
          </cell>
        </row>
        <row r="766">
          <cell r="A766" t="str">
            <v>2 S 04 963 04</v>
          </cell>
          <cell r="B766" t="str">
            <v>Poço de visita - PVI 04</v>
          </cell>
          <cell r="E766" t="str">
            <v>und</v>
          </cell>
          <cell r="F766">
            <v>1133.06</v>
          </cell>
        </row>
        <row r="767">
          <cell r="A767" t="str">
            <v>2 S 04 963 05</v>
          </cell>
          <cell r="B767" t="str">
            <v>Poço de visita - PVI 05</v>
          </cell>
          <cell r="E767" t="str">
            <v>und</v>
          </cell>
          <cell r="F767">
            <v>1324.59</v>
          </cell>
        </row>
        <row r="768">
          <cell r="A768" t="str">
            <v>2 S 04 963 06</v>
          </cell>
          <cell r="B768" t="str">
            <v>Poço de visita - PVI 06</v>
          </cell>
          <cell r="E768" t="str">
            <v>und</v>
          </cell>
          <cell r="F768">
            <v>1625.81</v>
          </cell>
        </row>
        <row r="769">
          <cell r="A769" t="str">
            <v>2 S 04 963 07</v>
          </cell>
          <cell r="B769" t="str">
            <v>Poço de visita - PVI 07</v>
          </cell>
          <cell r="E769" t="str">
            <v>und</v>
          </cell>
          <cell r="F769">
            <v>940.74</v>
          </cell>
        </row>
        <row r="770">
          <cell r="A770" t="str">
            <v>2 S 04 963 08</v>
          </cell>
          <cell r="B770" t="str">
            <v>Poço de visita - PVI 08</v>
          </cell>
          <cell r="E770" t="str">
            <v>und</v>
          </cell>
          <cell r="F770">
            <v>921.79</v>
          </cell>
        </row>
        <row r="771">
          <cell r="A771" t="str">
            <v>2 S 04 963 09</v>
          </cell>
          <cell r="B771" t="str">
            <v>Poço de visita - PVI 09</v>
          </cell>
          <cell r="E771" t="str">
            <v>und</v>
          </cell>
          <cell r="F771">
            <v>1086.21</v>
          </cell>
        </row>
        <row r="772">
          <cell r="A772" t="str">
            <v>2 S 04 963 10</v>
          </cell>
          <cell r="B772" t="str">
            <v>Poço de visita - PVI 10</v>
          </cell>
          <cell r="E772" t="str">
            <v>und</v>
          </cell>
          <cell r="F772">
            <v>1258.0999999999999</v>
          </cell>
        </row>
        <row r="773">
          <cell r="A773" t="str">
            <v>2 S 04 963 11</v>
          </cell>
          <cell r="B773" t="str">
            <v>Poço de visita - PVI 11</v>
          </cell>
          <cell r="E773" t="str">
            <v>und</v>
          </cell>
          <cell r="F773">
            <v>1483.06</v>
          </cell>
        </row>
        <row r="774">
          <cell r="A774" t="str">
            <v>2 S 04 963 12</v>
          </cell>
          <cell r="B774" t="str">
            <v>Poço de visita - PVI 12</v>
          </cell>
          <cell r="E774" t="str">
            <v>und</v>
          </cell>
          <cell r="F774">
            <v>1800.58</v>
          </cell>
        </row>
        <row r="775">
          <cell r="A775" t="str">
            <v>2 S 04 963 13</v>
          </cell>
          <cell r="B775" t="str">
            <v>Poço de visita - PVI 13</v>
          </cell>
          <cell r="E775" t="str">
            <v>und</v>
          </cell>
          <cell r="F775">
            <v>1117.4100000000001</v>
          </cell>
        </row>
        <row r="776">
          <cell r="A776" t="str">
            <v>2 S 04 963 14</v>
          </cell>
          <cell r="B776" t="str">
            <v>Poço de visita - PVI 14</v>
          </cell>
          <cell r="E776" t="str">
            <v>und</v>
          </cell>
          <cell r="F776">
            <v>1060.2</v>
          </cell>
        </row>
        <row r="777">
          <cell r="A777" t="str">
            <v>2 S 04 963 15</v>
          </cell>
          <cell r="B777" t="str">
            <v>Poço de visita - PVI 15</v>
          </cell>
          <cell r="E777" t="str">
            <v>und</v>
          </cell>
          <cell r="F777">
            <v>1241.01</v>
          </cell>
        </row>
        <row r="778">
          <cell r="A778" t="str">
            <v>2 S 04 963 16</v>
          </cell>
          <cell r="B778" t="str">
            <v>Poço de visita - PVI 16</v>
          </cell>
          <cell r="E778" t="str">
            <v>und</v>
          </cell>
          <cell r="F778">
            <v>1445.11</v>
          </cell>
        </row>
        <row r="779">
          <cell r="A779" t="str">
            <v>2 S 04 963 17</v>
          </cell>
          <cell r="B779" t="str">
            <v>Poço de visita - PVI 17</v>
          </cell>
          <cell r="E779" t="str">
            <v>und</v>
          </cell>
          <cell r="F779">
            <v>1654.16</v>
          </cell>
        </row>
        <row r="780">
          <cell r="A780" t="str">
            <v>2 S 04 963 18</v>
          </cell>
          <cell r="B780" t="str">
            <v>Poço de visita - PVI 18</v>
          </cell>
          <cell r="E780" t="str">
            <v>und</v>
          </cell>
          <cell r="F780">
            <v>1987.98</v>
          </cell>
        </row>
        <row r="781">
          <cell r="A781" t="str">
            <v>2 S 04 963 31</v>
          </cell>
          <cell r="B781" t="str">
            <v>Chaminé dos poços de visita - CPV 01</v>
          </cell>
          <cell r="E781" t="str">
            <v>und</v>
          </cell>
          <cell r="F781">
            <v>562.11</v>
          </cell>
        </row>
        <row r="782">
          <cell r="A782" t="str">
            <v>2 S 04 963 32</v>
          </cell>
          <cell r="B782" t="str">
            <v>Chaminé dos poços de visita - CPV 02</v>
          </cell>
          <cell r="E782" t="str">
            <v>und</v>
          </cell>
          <cell r="F782">
            <v>645.38</v>
          </cell>
        </row>
        <row r="783">
          <cell r="A783" t="str">
            <v>2 S 04 963 33</v>
          </cell>
          <cell r="B783" t="str">
            <v>Chaminé dos poços de visita - CPV 03</v>
          </cell>
          <cell r="E783" t="str">
            <v>und</v>
          </cell>
          <cell r="F783">
            <v>724.79</v>
          </cell>
        </row>
        <row r="784">
          <cell r="A784" t="str">
            <v>2 S 04 963 34</v>
          </cell>
          <cell r="B784" t="str">
            <v>Chaminé dos poços de visita - CPV 04</v>
          </cell>
          <cell r="E784" t="str">
            <v>und</v>
          </cell>
          <cell r="F784">
            <v>808.65</v>
          </cell>
        </row>
        <row r="785">
          <cell r="A785" t="str">
            <v>2 S 04 963 35</v>
          </cell>
          <cell r="B785" t="str">
            <v>Chaminé dos poços de visita - CPV 05</v>
          </cell>
          <cell r="E785" t="str">
            <v>und</v>
          </cell>
          <cell r="F785">
            <v>888.46</v>
          </cell>
        </row>
        <row r="786">
          <cell r="A786" t="str">
            <v>2 S 04 963 36</v>
          </cell>
          <cell r="B786" t="str">
            <v>Chaminé dos poços de visita - CPV 06</v>
          </cell>
          <cell r="E786" t="str">
            <v>und</v>
          </cell>
          <cell r="F786">
            <v>971.33</v>
          </cell>
        </row>
        <row r="787">
          <cell r="A787" t="str">
            <v>2 S 04 963 37</v>
          </cell>
          <cell r="B787" t="str">
            <v>Chaminé dos poços de visita - CPV 07</v>
          </cell>
          <cell r="E787" t="str">
            <v>und</v>
          </cell>
          <cell r="F787">
            <v>1051.33</v>
          </cell>
        </row>
        <row r="788">
          <cell r="A788" t="str">
            <v>2 S 04 964 01</v>
          </cell>
          <cell r="B788" t="str">
            <v>Tubulação de drenagem urbana - D=0,40 m s/ berço</v>
          </cell>
          <cell r="E788" t="str">
            <v>m</v>
          </cell>
          <cell r="F788">
            <v>68.849999999999994</v>
          </cell>
        </row>
        <row r="789">
          <cell r="A789" t="str">
            <v>2 S 04 964 02</v>
          </cell>
          <cell r="B789" t="str">
            <v>Tubulação de drenagem urbana - D=0,60 m s/ berço</v>
          </cell>
          <cell r="E789" t="str">
            <v>m</v>
          </cell>
          <cell r="F789">
            <v>160.61000000000001</v>
          </cell>
        </row>
        <row r="790">
          <cell r="A790" t="str">
            <v>2 S 04 964 03</v>
          </cell>
          <cell r="B790" t="str">
            <v>Tubulação de drenagem urbana - D=0,80 m s/ berço</v>
          </cell>
          <cell r="E790" t="str">
            <v>m</v>
          </cell>
          <cell r="F790">
            <v>226.37</v>
          </cell>
        </row>
        <row r="791">
          <cell r="A791" t="str">
            <v>2 S 04 964 04</v>
          </cell>
          <cell r="B791" t="str">
            <v>Tubulação de drenagem urbana - D=1,00 m s/ berço</v>
          </cell>
          <cell r="E791" t="str">
            <v>m</v>
          </cell>
          <cell r="F791">
            <v>326.72000000000003</v>
          </cell>
        </row>
        <row r="792">
          <cell r="A792" t="str">
            <v>2 S 04 964 05</v>
          </cell>
          <cell r="B792" t="str">
            <v>Tubulação de drenagem urbana - D=1,20 m s/ berço</v>
          </cell>
          <cell r="E792" t="str">
            <v>m</v>
          </cell>
          <cell r="F792">
            <v>441.13</v>
          </cell>
        </row>
        <row r="793">
          <cell r="A793" t="str">
            <v>2 S 04 964 06</v>
          </cell>
          <cell r="B793" t="str">
            <v>Tubulação de drenagem urbana - D=1,50 m s/ berço</v>
          </cell>
          <cell r="E793" t="str">
            <v>m</v>
          </cell>
          <cell r="F793">
            <v>661.36</v>
          </cell>
        </row>
        <row r="794">
          <cell r="A794" t="str">
            <v>2 S 04 990 01</v>
          </cell>
          <cell r="B794" t="str">
            <v>Transposição de segmento de sarjetas - TSS 01</v>
          </cell>
          <cell r="E794" t="str">
            <v>m</v>
          </cell>
          <cell r="F794">
            <v>101.81</v>
          </cell>
        </row>
        <row r="795">
          <cell r="A795" t="str">
            <v>2 S 04 990 02</v>
          </cell>
          <cell r="B795" t="str">
            <v>Transposição de segmento de sarjetas - TSS 02</v>
          </cell>
          <cell r="E795" t="str">
            <v>m</v>
          </cell>
          <cell r="F795">
            <v>123.46</v>
          </cell>
        </row>
        <row r="796">
          <cell r="A796" t="str">
            <v>2 S 04 990 03</v>
          </cell>
          <cell r="B796" t="str">
            <v>Transposição de segmento de sarjetas - TSS 03</v>
          </cell>
          <cell r="E796" t="str">
            <v>m</v>
          </cell>
          <cell r="F796">
            <v>181.44</v>
          </cell>
        </row>
        <row r="797">
          <cell r="A797" t="str">
            <v>2 S 04 990 04</v>
          </cell>
          <cell r="B797" t="str">
            <v>Transposição de segmento de sarjetas - TSS 04</v>
          </cell>
          <cell r="E797" t="str">
            <v>m</v>
          </cell>
          <cell r="F797">
            <v>157.61000000000001</v>
          </cell>
        </row>
        <row r="798">
          <cell r="A798" t="str">
            <v>2 S 04 990 05</v>
          </cell>
          <cell r="B798" t="str">
            <v>Transposição de segmento de sarjetas - TSS 05</v>
          </cell>
          <cell r="E798" t="str">
            <v>m</v>
          </cell>
          <cell r="F798">
            <v>141.74</v>
          </cell>
        </row>
        <row r="799">
          <cell r="A799" t="str">
            <v>2 S 04 990 06</v>
          </cell>
          <cell r="B799" t="str">
            <v>Transposição de segmento de sarjetas - TSS 06</v>
          </cell>
          <cell r="E799" t="str">
            <v>m</v>
          </cell>
          <cell r="F799">
            <v>133.72999999999999</v>
          </cell>
        </row>
        <row r="800">
          <cell r="A800" t="str">
            <v>2 S 04 991 01</v>
          </cell>
          <cell r="B800" t="str">
            <v>Tampa concr. p/caixa colet. (4 nervuras) - TCC 01</v>
          </cell>
          <cell r="E800" t="str">
            <v>und</v>
          </cell>
          <cell r="F800">
            <v>91.29</v>
          </cell>
        </row>
        <row r="801">
          <cell r="A801" t="str">
            <v>2 S 04 991 02</v>
          </cell>
          <cell r="B801" t="str">
            <v>Tampa de ferro p/ caixa coletora - TCC 02</v>
          </cell>
          <cell r="E801" t="str">
            <v>und</v>
          </cell>
          <cell r="F801">
            <v>194.39</v>
          </cell>
        </row>
        <row r="802">
          <cell r="A802" t="str">
            <v>2 S 04 999 03</v>
          </cell>
          <cell r="B802" t="str">
            <v>Escoramento de bueiros celulares</v>
          </cell>
          <cell r="E802" t="str">
            <v>m3</v>
          </cell>
          <cell r="F802">
            <v>30.27</v>
          </cell>
        </row>
        <row r="803">
          <cell r="A803" t="str">
            <v>2 S 04 999 06</v>
          </cell>
          <cell r="B803" t="str">
            <v>Solo local / selo de argila apiloado</v>
          </cell>
          <cell r="E803" t="str">
            <v>m3</v>
          </cell>
          <cell r="F803">
            <v>10.119999999999999</v>
          </cell>
        </row>
        <row r="804">
          <cell r="A804" t="str">
            <v>2 S 04 999 07</v>
          </cell>
          <cell r="B804" t="str">
            <v>Lastro de brita</v>
          </cell>
          <cell r="E804" t="str">
            <v>m3</v>
          </cell>
          <cell r="F804">
            <v>32.03</v>
          </cell>
        </row>
        <row r="805">
          <cell r="A805" t="str">
            <v>2 S 05 000 06</v>
          </cell>
          <cell r="B805" t="str">
            <v>Calha metálica semi-circular D=0,40 m</v>
          </cell>
          <cell r="E805" t="str">
            <v>m</v>
          </cell>
          <cell r="F805">
            <v>125.07</v>
          </cell>
        </row>
        <row r="806">
          <cell r="A806" t="str">
            <v>2 S 05 000 09</v>
          </cell>
          <cell r="B806" t="str">
            <v>Dentes para bueiros simples D=0,60 m</v>
          </cell>
          <cell r="E806" t="str">
            <v>und</v>
          </cell>
          <cell r="F806">
            <v>35.590000000000003</v>
          </cell>
        </row>
        <row r="807">
          <cell r="A807" t="str">
            <v>2 S 05 000 10</v>
          </cell>
          <cell r="B807" t="str">
            <v>Dentes para bueiros simples D=0,80 m</v>
          </cell>
          <cell r="E807" t="str">
            <v>und</v>
          </cell>
          <cell r="F807">
            <v>44.28</v>
          </cell>
        </row>
        <row r="808">
          <cell r="A808" t="str">
            <v>2 S 05 000 11</v>
          </cell>
          <cell r="B808" t="str">
            <v>Dentes para bueiros simples D=1,00 m</v>
          </cell>
          <cell r="E808" t="str">
            <v>und</v>
          </cell>
          <cell r="F808">
            <v>52.64</v>
          </cell>
        </row>
        <row r="809">
          <cell r="A809" t="str">
            <v>2 S 05 000 12</v>
          </cell>
          <cell r="B809" t="str">
            <v>Dentes para bueiros simples D=1,20 m</v>
          </cell>
          <cell r="E809" t="str">
            <v>und</v>
          </cell>
          <cell r="F809">
            <v>59.73</v>
          </cell>
        </row>
        <row r="810">
          <cell r="A810" t="str">
            <v>2 S 05 000 13</v>
          </cell>
          <cell r="B810" t="str">
            <v>Dentes para bueiros simples D=1,50 m</v>
          </cell>
          <cell r="E810" t="str">
            <v>und</v>
          </cell>
          <cell r="F810">
            <v>75.87</v>
          </cell>
        </row>
        <row r="811">
          <cell r="A811" t="str">
            <v>2 S 05 000 14</v>
          </cell>
          <cell r="B811" t="str">
            <v>Dentes para bueiros duplos D=1,00 m</v>
          </cell>
          <cell r="E811" t="str">
            <v>und</v>
          </cell>
          <cell r="F811">
            <v>105.47</v>
          </cell>
        </row>
        <row r="812">
          <cell r="A812" t="str">
            <v>2 S 05 000 15</v>
          </cell>
          <cell r="B812" t="str">
            <v>Dentes para bueiros duplos D=1,20 m</v>
          </cell>
          <cell r="E812" t="str">
            <v>und</v>
          </cell>
          <cell r="F812">
            <v>119.28</v>
          </cell>
        </row>
        <row r="813">
          <cell r="A813" t="str">
            <v>2 S 05 000 16</v>
          </cell>
          <cell r="B813" t="str">
            <v>Dentes para bueiros duplos D=1,50 m</v>
          </cell>
          <cell r="E813" t="str">
            <v>und</v>
          </cell>
          <cell r="F813">
            <v>147.33000000000001</v>
          </cell>
        </row>
        <row r="814">
          <cell r="A814" t="str">
            <v>2 S 05 000 17</v>
          </cell>
          <cell r="B814" t="str">
            <v>Dentes para bueiros triplos D=1,00 m</v>
          </cell>
          <cell r="E814" t="str">
            <v>und</v>
          </cell>
          <cell r="F814">
            <v>154.47999999999999</v>
          </cell>
        </row>
        <row r="815">
          <cell r="A815" t="str">
            <v>2 S 05 000 18</v>
          </cell>
          <cell r="B815" t="str">
            <v>Dentes para bueiros triplos D=1,20</v>
          </cell>
          <cell r="E815" t="str">
            <v>und</v>
          </cell>
          <cell r="F815">
            <v>179.01</v>
          </cell>
        </row>
        <row r="816">
          <cell r="A816" t="str">
            <v>2 S 05 000 19</v>
          </cell>
          <cell r="B816" t="str">
            <v>Dentes para bueiros triplos D=1,50 m</v>
          </cell>
          <cell r="E816" t="str">
            <v>und</v>
          </cell>
          <cell r="F816">
            <v>218.2</v>
          </cell>
        </row>
        <row r="817">
          <cell r="A817" t="str">
            <v>2 S 05 100 00</v>
          </cell>
          <cell r="B817" t="str">
            <v>Enleivamento</v>
          </cell>
          <cell r="E817" t="str">
            <v>m2</v>
          </cell>
          <cell r="F817">
            <v>3.92</v>
          </cell>
        </row>
        <row r="818">
          <cell r="A818" t="str">
            <v>2 S 05 102 00</v>
          </cell>
          <cell r="B818" t="str">
            <v>Hidrossemeadura</v>
          </cell>
          <cell r="E818" t="str">
            <v>m2</v>
          </cell>
          <cell r="F818">
            <v>0.86</v>
          </cell>
        </row>
        <row r="819">
          <cell r="A819" t="str">
            <v>2 S 05 300 01</v>
          </cell>
          <cell r="B819" t="str">
            <v>Alvenaria de pedra arrumada</v>
          </cell>
          <cell r="E819" t="str">
            <v>m3</v>
          </cell>
          <cell r="F819">
            <v>56.22</v>
          </cell>
        </row>
        <row r="820">
          <cell r="A820" t="str">
            <v>2 S 05 300 02</v>
          </cell>
          <cell r="B820" t="str">
            <v>Enrocamento de pedra jogada</v>
          </cell>
          <cell r="E820" t="str">
            <v>m3</v>
          </cell>
          <cell r="F820">
            <v>32.03</v>
          </cell>
        </row>
        <row r="821">
          <cell r="A821" t="str">
            <v>2 S 05 301 00</v>
          </cell>
          <cell r="B821" t="str">
            <v>Alvenaria de pedra argamassada</v>
          </cell>
          <cell r="E821" t="str">
            <v>m3</v>
          </cell>
          <cell r="F821">
            <v>139.43</v>
          </cell>
        </row>
        <row r="822">
          <cell r="A822" t="str">
            <v>2 S 05 301 01</v>
          </cell>
          <cell r="B822" t="str">
            <v>Alvenaria tijolos de 20 cm de espessura</v>
          </cell>
          <cell r="E822" t="str">
            <v>m2</v>
          </cell>
          <cell r="F822">
            <v>33.17</v>
          </cell>
        </row>
        <row r="823">
          <cell r="A823" t="str">
            <v>2 S 05 302 01</v>
          </cell>
          <cell r="B823" t="str">
            <v>Muro gabião tipo caixa</v>
          </cell>
          <cell r="E823" t="str">
            <v>m3</v>
          </cell>
          <cell r="F823">
            <v>138.34</v>
          </cell>
        </row>
        <row r="824">
          <cell r="A824" t="str">
            <v>2 S 05 303 01</v>
          </cell>
          <cell r="B824" t="str">
            <v>Terra armada - ECE - greide 0,0&lt;h&lt;6,00m</v>
          </cell>
          <cell r="E824" t="str">
            <v>m2</v>
          </cell>
          <cell r="F824">
            <v>196.56</v>
          </cell>
        </row>
        <row r="825">
          <cell r="A825" t="str">
            <v>2 S 05 303 02</v>
          </cell>
          <cell r="B825" t="str">
            <v>Terra armada - ECE - greide 6,0&lt;h&lt;9,00m</v>
          </cell>
          <cell r="E825" t="str">
            <v>m2</v>
          </cell>
          <cell r="F825">
            <v>220.52</v>
          </cell>
        </row>
        <row r="826">
          <cell r="A826" t="str">
            <v>2 S 05 303 03</v>
          </cell>
          <cell r="B826" t="str">
            <v>Terra armada - ECE - greide 9,0&lt;h&lt;12,00m</v>
          </cell>
          <cell r="E826" t="str">
            <v>m2</v>
          </cell>
          <cell r="F826">
            <v>244.38</v>
          </cell>
        </row>
        <row r="827">
          <cell r="A827" t="str">
            <v>2 S 05 303 04</v>
          </cell>
          <cell r="B827" t="str">
            <v>Terra armada - ECE - pé de talude 0,0&lt;h&lt;6,00m</v>
          </cell>
          <cell r="E827" t="str">
            <v>m2</v>
          </cell>
          <cell r="F827">
            <v>231.72</v>
          </cell>
        </row>
        <row r="828">
          <cell r="A828" t="str">
            <v>2 S 05 303 05</v>
          </cell>
          <cell r="B828" t="str">
            <v>Terra armada - ECE - pé de talude 6,0&lt;h&lt;9,00m</v>
          </cell>
          <cell r="E828" t="str">
            <v>m2</v>
          </cell>
          <cell r="F828">
            <v>260.49</v>
          </cell>
        </row>
        <row r="829">
          <cell r="A829" t="str">
            <v>2 S 05 303 06</v>
          </cell>
          <cell r="B829" t="str">
            <v>Terra armada - ECE - pé de talude 9,0&lt;h&lt;12,00m</v>
          </cell>
          <cell r="E829" t="str">
            <v>m2</v>
          </cell>
          <cell r="F829">
            <v>287.66000000000003</v>
          </cell>
        </row>
        <row r="830">
          <cell r="A830" t="str">
            <v>2 S 05 303 07</v>
          </cell>
          <cell r="B830" t="str">
            <v>Terra armada - ECE - encontro portante 0,0&lt;h&lt;6,00m</v>
          </cell>
          <cell r="E830" t="str">
            <v>m2</v>
          </cell>
          <cell r="F830">
            <v>421.92</v>
          </cell>
        </row>
        <row r="831">
          <cell r="A831" t="str">
            <v>2 S 05 303 08</v>
          </cell>
          <cell r="B831" t="str">
            <v>Terra armada - ECE - encontro portante 6,0&lt;h&lt;9,00m</v>
          </cell>
          <cell r="E831" t="str">
            <v>m2</v>
          </cell>
          <cell r="F831">
            <v>562.24</v>
          </cell>
        </row>
        <row r="832">
          <cell r="A832" t="str">
            <v>2 S 05 303 09</v>
          </cell>
          <cell r="B832" t="str">
            <v>Escamas de concreto armado para terra armada</v>
          </cell>
          <cell r="E832" t="str">
            <v>m3</v>
          </cell>
          <cell r="F832">
            <v>535.33000000000004</v>
          </cell>
        </row>
        <row r="833">
          <cell r="A833" t="str">
            <v>2 S 05 303 10</v>
          </cell>
          <cell r="B833" t="str">
            <v>Concr. soleira e arremates de maciço terra armada</v>
          </cell>
          <cell r="E833" t="str">
            <v>m3</v>
          </cell>
          <cell r="F833">
            <v>254.14</v>
          </cell>
        </row>
        <row r="834">
          <cell r="A834" t="str">
            <v>2 S 05 303 11</v>
          </cell>
          <cell r="B834" t="str">
            <v>Montagem de maciço terra armada</v>
          </cell>
          <cell r="E834" t="str">
            <v>m2</v>
          </cell>
          <cell r="F834">
            <v>63.72</v>
          </cell>
        </row>
        <row r="835">
          <cell r="A835" t="str">
            <v>2 S 05 340 01</v>
          </cell>
          <cell r="B835" t="str">
            <v>Execução cortina atirantada conc.armado fck=15 MPa</v>
          </cell>
          <cell r="E835" t="str">
            <v>m2</v>
          </cell>
          <cell r="F835">
            <v>882.36</v>
          </cell>
        </row>
        <row r="836">
          <cell r="A836" t="str">
            <v>2 S 05 900 01</v>
          </cell>
          <cell r="B836" t="str">
            <v>Tirante protendido p/ cort. aço st 85/105 D= 32mm</v>
          </cell>
          <cell r="E836" t="str">
            <v>m</v>
          </cell>
          <cell r="F836">
            <v>86.05</v>
          </cell>
        </row>
        <row r="837">
          <cell r="A837" t="str">
            <v>2 S 06 210 01</v>
          </cell>
          <cell r="B837" t="str">
            <v>Pórtico metálico</v>
          </cell>
          <cell r="E837" t="str">
            <v>und</v>
          </cell>
          <cell r="F837">
            <v>40044.01</v>
          </cell>
        </row>
        <row r="838">
          <cell r="A838" t="str">
            <v>2 S 06 400 01</v>
          </cell>
          <cell r="B838" t="str">
            <v>Cerca arame farp. c/ mourão concr. seção quadrada</v>
          </cell>
          <cell r="E838" t="str">
            <v>m</v>
          </cell>
          <cell r="F838">
            <v>15.13</v>
          </cell>
        </row>
        <row r="839">
          <cell r="A839" t="str">
            <v>2 S 06 400 02</v>
          </cell>
          <cell r="B839" t="str">
            <v>Cerca arame farp. c/ mourão concr. seção triang.</v>
          </cell>
          <cell r="E839" t="str">
            <v>m</v>
          </cell>
          <cell r="F839">
            <v>11.7</v>
          </cell>
        </row>
        <row r="840">
          <cell r="A840" t="str">
            <v>2 S 06 410 00</v>
          </cell>
          <cell r="B840" t="str">
            <v>Cercas de arame farpado com suportes de madeira</v>
          </cell>
          <cell r="E840" t="str">
            <v>m</v>
          </cell>
          <cell r="F840">
            <v>7.83</v>
          </cell>
        </row>
        <row r="841">
          <cell r="A841" t="str">
            <v>2 S 09 001 05</v>
          </cell>
          <cell r="B841" t="str">
            <v>Transporte local em rodov. não pav. (const.)</v>
          </cell>
          <cell r="E841" t="str">
            <v>tkm</v>
          </cell>
          <cell r="F841">
            <v>0.47</v>
          </cell>
        </row>
        <row r="842">
          <cell r="A842" t="str">
            <v>2 S 09 001 40</v>
          </cell>
          <cell r="B842" t="str">
            <v>Transporte local c/ carroceria em rodovia não pav.</v>
          </cell>
          <cell r="E842" t="str">
            <v>tkm</v>
          </cell>
          <cell r="F842">
            <v>0.53</v>
          </cell>
        </row>
        <row r="843">
          <cell r="A843" t="str">
            <v>2 S 09 001 90</v>
          </cell>
          <cell r="B843" t="str">
            <v>Transporte comercial c/ carr. rodov. não pav.</v>
          </cell>
          <cell r="E843" t="str">
            <v>tkm</v>
          </cell>
          <cell r="F843">
            <v>0.36</v>
          </cell>
        </row>
        <row r="844">
          <cell r="A844" t="str">
            <v>2 S 09 002 05</v>
          </cell>
          <cell r="B844" t="str">
            <v>Transporte local em rodov. pavim. (const.)</v>
          </cell>
          <cell r="E844" t="str">
            <v>tkm</v>
          </cell>
          <cell r="F844">
            <v>0.36</v>
          </cell>
        </row>
        <row r="845">
          <cell r="A845" t="str">
            <v>2 S 09 002 40</v>
          </cell>
          <cell r="B845" t="str">
            <v>Transporte local c/ carroceria em rodov. pavim.</v>
          </cell>
          <cell r="E845" t="str">
            <v>tkm</v>
          </cell>
          <cell r="F845">
            <v>0.4</v>
          </cell>
        </row>
        <row r="846">
          <cell r="A846" t="str">
            <v>2 S 09 002 90</v>
          </cell>
          <cell r="B846" t="str">
            <v>Transporte comerc. c/ carr. rodov. pavim.</v>
          </cell>
          <cell r="E846" t="str">
            <v>tkm</v>
          </cell>
          <cell r="F846">
            <v>0.24</v>
          </cell>
        </row>
        <row r="847">
          <cell r="B847" t="str">
            <v>Conservação</v>
          </cell>
        </row>
        <row r="848">
          <cell r="A848" t="str">
            <v>3 S 01 200 00</v>
          </cell>
          <cell r="B848" t="str">
            <v>Escavação e carga mat. jazida (consv)</v>
          </cell>
          <cell r="E848" t="str">
            <v>m3</v>
          </cell>
          <cell r="F848">
            <v>6.81</v>
          </cell>
        </row>
        <row r="849">
          <cell r="A849" t="str">
            <v>3 S 01 401 00</v>
          </cell>
          <cell r="B849" t="str">
            <v>Recomposição de revestimento primário</v>
          </cell>
          <cell r="E849" t="str">
            <v>m3</v>
          </cell>
          <cell r="F849">
            <v>10.57</v>
          </cell>
        </row>
        <row r="850">
          <cell r="A850" t="str">
            <v>3 S 01 930 00</v>
          </cell>
          <cell r="B850" t="str">
            <v>Regularização mecânica da faixa de domínio</v>
          </cell>
          <cell r="E850" t="str">
            <v>m2</v>
          </cell>
          <cell r="F850">
            <v>0.15</v>
          </cell>
        </row>
        <row r="851">
          <cell r="A851" t="str">
            <v>3 S 02 200 00</v>
          </cell>
          <cell r="B851" t="str">
            <v>Solo p/ base de remendo profundo</v>
          </cell>
          <cell r="E851" t="str">
            <v>m3</v>
          </cell>
          <cell r="F851">
            <v>7.84</v>
          </cell>
        </row>
        <row r="852">
          <cell r="A852" t="str">
            <v>3 S 02 200 01</v>
          </cell>
          <cell r="B852" t="str">
            <v>Recomposição de camada granular do pavimento</v>
          </cell>
          <cell r="E852" t="str">
            <v>m3</v>
          </cell>
          <cell r="F852">
            <v>12.57</v>
          </cell>
        </row>
        <row r="853">
          <cell r="A853" t="str">
            <v>3 S 02 220 00</v>
          </cell>
          <cell r="B853" t="str">
            <v>Solo brita p/ base de rem. profundo</v>
          </cell>
          <cell r="E853" t="str">
            <v>m3</v>
          </cell>
          <cell r="F853">
            <v>19.899999999999999</v>
          </cell>
        </row>
        <row r="854">
          <cell r="A854" t="str">
            <v>3 S 02 230 00</v>
          </cell>
          <cell r="B854" t="str">
            <v>Brita para base de remendo profundo</v>
          </cell>
          <cell r="E854" t="str">
            <v>m3</v>
          </cell>
          <cell r="F854">
            <v>45.27</v>
          </cell>
        </row>
        <row r="855">
          <cell r="A855" t="str">
            <v>3 S 02 241 00</v>
          </cell>
          <cell r="B855" t="str">
            <v>Solo melhorado c/ cimento p/ base rem. profundo</v>
          </cell>
          <cell r="E855" t="str">
            <v>m3</v>
          </cell>
          <cell r="F855">
            <v>39.04</v>
          </cell>
        </row>
        <row r="856">
          <cell r="A856" t="str">
            <v>3 S 02 300 00</v>
          </cell>
          <cell r="B856" t="str">
            <v>Imprimação</v>
          </cell>
          <cell r="E856" t="str">
            <v>m2</v>
          </cell>
          <cell r="F856">
            <v>0.14000000000000001</v>
          </cell>
        </row>
        <row r="857">
          <cell r="A857" t="str">
            <v>3 S 02 400 00</v>
          </cell>
          <cell r="B857" t="str">
            <v>Pintura de ligação</v>
          </cell>
          <cell r="E857" t="str">
            <v>m2</v>
          </cell>
          <cell r="F857">
            <v>0.1</v>
          </cell>
        </row>
        <row r="858">
          <cell r="A858" t="str">
            <v>3 S 02 500 00</v>
          </cell>
          <cell r="B858" t="str">
            <v>Capa selante com pedrisco</v>
          </cell>
          <cell r="E858" t="str">
            <v>m2</v>
          </cell>
          <cell r="F858">
            <v>0.41</v>
          </cell>
        </row>
        <row r="859">
          <cell r="A859" t="str">
            <v>3 S 02 500 01</v>
          </cell>
          <cell r="B859" t="str">
            <v>Capa selante com areia</v>
          </cell>
          <cell r="E859" t="str">
            <v>m2</v>
          </cell>
          <cell r="F859">
            <v>0.21</v>
          </cell>
        </row>
        <row r="860">
          <cell r="A860" t="str">
            <v>3 S 02 500 02</v>
          </cell>
          <cell r="B860" t="str">
            <v>Tratamento superficial simples com CAP</v>
          </cell>
          <cell r="E860" t="str">
            <v>m2</v>
          </cell>
          <cell r="F860">
            <v>0.56999999999999995</v>
          </cell>
        </row>
        <row r="861">
          <cell r="A861" t="str">
            <v>3 S 02 500 03</v>
          </cell>
          <cell r="B861" t="str">
            <v>Tratamento superficial simples com emulsão</v>
          </cell>
          <cell r="E861" t="str">
            <v>m2</v>
          </cell>
          <cell r="F861">
            <v>0.54</v>
          </cell>
        </row>
        <row r="862">
          <cell r="A862" t="str">
            <v>3 S 02 500 04</v>
          </cell>
          <cell r="B862" t="str">
            <v>Tratamento superficial simples c/ banho diluído</v>
          </cell>
          <cell r="E862" t="str">
            <v>m2</v>
          </cell>
          <cell r="F862">
            <v>0.61</v>
          </cell>
        </row>
        <row r="863">
          <cell r="A863" t="str">
            <v>3 S 02 501 00</v>
          </cell>
          <cell r="B863" t="str">
            <v>Tratamento superficial duplo c/ CAP</v>
          </cell>
          <cell r="E863" t="str">
            <v>m2</v>
          </cell>
          <cell r="F863">
            <v>1.72</v>
          </cell>
        </row>
        <row r="864">
          <cell r="A864" t="str">
            <v>3 S 02 501 01</v>
          </cell>
          <cell r="B864" t="str">
            <v>Tratamento superficial duplo com emulsão</v>
          </cell>
          <cell r="E864" t="str">
            <v>m2</v>
          </cell>
          <cell r="F864">
            <v>1.7</v>
          </cell>
        </row>
        <row r="865">
          <cell r="A865" t="str">
            <v>3 S 02 501 02</v>
          </cell>
          <cell r="B865" t="str">
            <v>Tratamento superficial duplo com banho diluído</v>
          </cell>
          <cell r="E865" t="str">
            <v>m2</v>
          </cell>
          <cell r="F865">
            <v>1.86</v>
          </cell>
        </row>
        <row r="866">
          <cell r="A866" t="str">
            <v>3 S 02 502 00</v>
          </cell>
          <cell r="B866" t="str">
            <v>Tratamento superficial triplo com c.a.p.</v>
          </cell>
          <cell r="E866" t="str">
            <v>m2</v>
          </cell>
          <cell r="F866">
            <v>2.44</v>
          </cell>
        </row>
        <row r="867">
          <cell r="A867" t="str">
            <v>3 S 02 502 01</v>
          </cell>
          <cell r="B867" t="str">
            <v>Tratamento superficial triplo com emulsão</v>
          </cell>
          <cell r="E867" t="str">
            <v>m2</v>
          </cell>
          <cell r="F867">
            <v>2.4700000000000002</v>
          </cell>
        </row>
        <row r="868">
          <cell r="A868" t="str">
            <v>3 S 02 502 02</v>
          </cell>
          <cell r="B868" t="str">
            <v>Tratamento superficial triplo com banho diluído</v>
          </cell>
          <cell r="E868" t="str">
            <v>m2</v>
          </cell>
          <cell r="F868">
            <v>2.64</v>
          </cell>
        </row>
        <row r="869">
          <cell r="A869" t="str">
            <v>3 S 02 510 00</v>
          </cell>
          <cell r="B869" t="str">
            <v>Lama asfáltica fina (granulometrias I e II )</v>
          </cell>
          <cell r="E869" t="str">
            <v>m2</v>
          </cell>
          <cell r="F869">
            <v>0.59</v>
          </cell>
        </row>
        <row r="870">
          <cell r="A870" t="str">
            <v>3 S 02 510 01</v>
          </cell>
          <cell r="B870" t="str">
            <v>Lama asfáltica grossa (granulometrias III e IV)</v>
          </cell>
          <cell r="E870" t="str">
            <v>m2</v>
          </cell>
          <cell r="F870">
            <v>1.07</v>
          </cell>
        </row>
        <row r="871">
          <cell r="A871" t="str">
            <v>3 S 02 520 00</v>
          </cell>
          <cell r="B871" t="str">
            <v>Mistura areia-asfalto em betoneira</v>
          </cell>
          <cell r="E871" t="str">
            <v>m3</v>
          </cell>
          <cell r="F871">
            <v>29.78</v>
          </cell>
        </row>
        <row r="872">
          <cell r="A872" t="str">
            <v>3 S 02 520 01</v>
          </cell>
          <cell r="B872" t="str">
            <v>Mistura areia-asfalto usinada a frio</v>
          </cell>
          <cell r="E872" t="str">
            <v>m3</v>
          </cell>
          <cell r="F872">
            <v>19.96</v>
          </cell>
        </row>
        <row r="873">
          <cell r="A873" t="str">
            <v>3 S 02 520 02</v>
          </cell>
          <cell r="B873" t="str">
            <v>Rec.do rev. com areia asfalto a frio</v>
          </cell>
          <cell r="E873" t="str">
            <v>m3</v>
          </cell>
          <cell r="F873">
            <v>23.8</v>
          </cell>
        </row>
        <row r="874">
          <cell r="A874" t="str">
            <v>3 S 02 521 00</v>
          </cell>
          <cell r="B874" t="str">
            <v>Mistura areia-asfalto usinada a quente</v>
          </cell>
          <cell r="E874" t="str">
            <v>m3</v>
          </cell>
          <cell r="F874">
            <v>65.11</v>
          </cell>
        </row>
        <row r="875">
          <cell r="A875" t="str">
            <v>3 S 02 521 01</v>
          </cell>
          <cell r="B875" t="str">
            <v>Rec. do rev. com areia asfalto a quente</v>
          </cell>
          <cell r="E875" t="str">
            <v>m3</v>
          </cell>
          <cell r="F875">
            <v>16.22</v>
          </cell>
        </row>
        <row r="876">
          <cell r="A876" t="str">
            <v>3 S 02 530 00</v>
          </cell>
          <cell r="B876" t="str">
            <v>Mistura betuminosa em betoneira</v>
          </cell>
          <cell r="E876" t="str">
            <v>m3</v>
          </cell>
          <cell r="F876">
            <v>43.5</v>
          </cell>
        </row>
        <row r="877">
          <cell r="A877" t="str">
            <v>3 S 02 530 01</v>
          </cell>
          <cell r="B877" t="str">
            <v>Mistura betuminosa usinada a frio</v>
          </cell>
          <cell r="E877" t="str">
            <v>m3</v>
          </cell>
          <cell r="F877">
            <v>42.13</v>
          </cell>
        </row>
        <row r="878">
          <cell r="A878" t="str">
            <v>3 S 02 530 02</v>
          </cell>
          <cell r="B878" t="str">
            <v>Rec.do rev. com mistura betuminosa a frio</v>
          </cell>
          <cell r="E878" t="str">
            <v>m3</v>
          </cell>
          <cell r="F878">
            <v>26.99</v>
          </cell>
        </row>
        <row r="879">
          <cell r="A879" t="str">
            <v>3 S 02 540 00</v>
          </cell>
          <cell r="B879" t="str">
            <v>Mistura betuminosa usinada a quente</v>
          </cell>
          <cell r="E879" t="str">
            <v>m3</v>
          </cell>
          <cell r="F879">
            <v>84.21</v>
          </cell>
        </row>
        <row r="880">
          <cell r="A880" t="str">
            <v>3 S 02 540 01</v>
          </cell>
          <cell r="B880" t="str">
            <v>Rec.do rev.com mistura betuminosa a quente</v>
          </cell>
          <cell r="E880" t="str">
            <v>m3</v>
          </cell>
          <cell r="F880">
            <v>18.84</v>
          </cell>
        </row>
        <row r="881">
          <cell r="A881" t="str">
            <v>3 S 02 601 00</v>
          </cell>
          <cell r="B881" t="str">
            <v>Recomposição de placa de concreto</v>
          </cell>
          <cell r="E881" t="str">
            <v>m3</v>
          </cell>
          <cell r="F881">
            <v>243.59</v>
          </cell>
        </row>
        <row r="882">
          <cell r="A882" t="str">
            <v>3 S 02 900 00</v>
          </cell>
          <cell r="B882" t="str">
            <v>Remoção mecanizada de revestimento betuminoso</v>
          </cell>
          <cell r="E882" t="str">
            <v>m3</v>
          </cell>
          <cell r="F882">
            <v>6.65</v>
          </cell>
        </row>
        <row r="883">
          <cell r="A883" t="str">
            <v>3 S 02 901 00</v>
          </cell>
          <cell r="B883" t="str">
            <v>Remoção manual de revestimento betuminoso</v>
          </cell>
          <cell r="E883" t="str">
            <v>m3</v>
          </cell>
          <cell r="F883">
            <v>110.91</v>
          </cell>
        </row>
        <row r="884">
          <cell r="A884" t="str">
            <v>3 S 02 902 00</v>
          </cell>
          <cell r="B884" t="str">
            <v>Remoção mecanizada da camada granular do pavimento</v>
          </cell>
          <cell r="E884" t="str">
            <v>m3</v>
          </cell>
          <cell r="F884">
            <v>4.24</v>
          </cell>
        </row>
        <row r="885">
          <cell r="A885" t="str">
            <v>3 S 02 903 00</v>
          </cell>
          <cell r="B885" t="str">
            <v>Remoção manual da camada granular do pavimento</v>
          </cell>
          <cell r="E885" t="str">
            <v>m3</v>
          </cell>
          <cell r="F885">
            <v>58.52</v>
          </cell>
        </row>
        <row r="886">
          <cell r="A886" t="str">
            <v>3 S 02 999 00</v>
          </cell>
          <cell r="B886" t="str">
            <v>Peneiramento</v>
          </cell>
          <cell r="E886" t="str">
            <v>m3</v>
          </cell>
          <cell r="F886">
            <v>6.98</v>
          </cell>
        </row>
        <row r="887">
          <cell r="A887" t="str">
            <v>3 S 03 310 00</v>
          </cell>
          <cell r="B887" t="str">
            <v>Concreto ciclópico</v>
          </cell>
          <cell r="E887" t="str">
            <v>m3</v>
          </cell>
          <cell r="F887">
            <v>187.34</v>
          </cell>
        </row>
        <row r="888">
          <cell r="A888" t="str">
            <v>3 S 03 329 00</v>
          </cell>
          <cell r="B888" t="str">
            <v>Concreto de cimento (confecção e lançamento)</v>
          </cell>
          <cell r="E888" t="str">
            <v>m3</v>
          </cell>
          <cell r="F888">
            <v>234.67</v>
          </cell>
        </row>
        <row r="889">
          <cell r="A889" t="str">
            <v>3 S 03 329 01</v>
          </cell>
          <cell r="B889" t="str">
            <v>Concreto de cimento(confecção manual e lançamento)</v>
          </cell>
          <cell r="E889" t="str">
            <v>m3</v>
          </cell>
          <cell r="F889">
            <v>274.27</v>
          </cell>
        </row>
        <row r="890">
          <cell r="A890" t="str">
            <v>3 S 03 340 02</v>
          </cell>
          <cell r="B890" t="str">
            <v>Argamassa cimento areia 1-6</v>
          </cell>
          <cell r="E890" t="str">
            <v>m3</v>
          </cell>
          <cell r="F890">
            <v>200.78</v>
          </cell>
        </row>
        <row r="891">
          <cell r="A891" t="str">
            <v>3 S 03 340 03</v>
          </cell>
          <cell r="B891" t="str">
            <v>Argamassa cimento solo 1:10</v>
          </cell>
          <cell r="E891" t="str">
            <v>m3</v>
          </cell>
          <cell r="F891">
            <v>127.58</v>
          </cell>
        </row>
        <row r="892">
          <cell r="A892" t="str">
            <v>3 S 03 353 00</v>
          </cell>
          <cell r="B892" t="str">
            <v>Dobragem e colocação de armadura</v>
          </cell>
          <cell r="E892" t="str">
            <v>kg</v>
          </cell>
          <cell r="F892">
            <v>4.55</v>
          </cell>
        </row>
        <row r="893">
          <cell r="A893" t="str">
            <v>3 S 03 370 00</v>
          </cell>
          <cell r="B893" t="str">
            <v>Forma comum de madeira</v>
          </cell>
          <cell r="E893" t="str">
            <v>m2</v>
          </cell>
          <cell r="F893">
            <v>30.84</v>
          </cell>
        </row>
        <row r="894">
          <cell r="A894" t="str">
            <v>3 S 03 940 01</v>
          </cell>
          <cell r="B894" t="str">
            <v>Reaterro e compactação p/ bueiro</v>
          </cell>
          <cell r="E894" t="str">
            <v>m3</v>
          </cell>
          <cell r="F894">
            <v>16.04</v>
          </cell>
        </row>
        <row r="895">
          <cell r="A895" t="str">
            <v>3 S 03 940 02</v>
          </cell>
          <cell r="B895" t="str">
            <v>Reaterro apiloado</v>
          </cell>
          <cell r="E895" t="str">
            <v>m3</v>
          </cell>
          <cell r="F895">
            <v>10.5</v>
          </cell>
        </row>
        <row r="896">
          <cell r="A896" t="str">
            <v>3 S 03 950 00</v>
          </cell>
          <cell r="B896" t="str">
            <v>Limpeza de ponte</v>
          </cell>
          <cell r="E896" t="str">
            <v>m</v>
          </cell>
          <cell r="F896">
            <v>2.5299999999999998</v>
          </cell>
        </row>
        <row r="897">
          <cell r="A897" t="str">
            <v>3 S 04 000 00</v>
          </cell>
          <cell r="B897" t="str">
            <v>Escavação manual em material de 1a categoria</v>
          </cell>
          <cell r="E897" t="str">
            <v>m3</v>
          </cell>
          <cell r="F897">
            <v>18.95</v>
          </cell>
        </row>
        <row r="898">
          <cell r="A898" t="str">
            <v>3 S 04 000 01</v>
          </cell>
          <cell r="B898" t="str">
            <v>Escavação manual em material de 2a categoria</v>
          </cell>
          <cell r="E898" t="str">
            <v>m3</v>
          </cell>
          <cell r="F898">
            <v>25.27</v>
          </cell>
        </row>
        <row r="899">
          <cell r="A899" t="str">
            <v>3 S 04 001 00</v>
          </cell>
          <cell r="B899" t="str">
            <v>Escavação mecaniz. de vala em mater. de 1a cat.</v>
          </cell>
          <cell r="E899" t="str">
            <v>m3</v>
          </cell>
          <cell r="F899">
            <v>4.37</v>
          </cell>
        </row>
        <row r="900">
          <cell r="A900" t="str">
            <v>3 S 04 010 00</v>
          </cell>
          <cell r="B900" t="str">
            <v>Escavação mecaniz.de vala em material de 2a cat.</v>
          </cell>
          <cell r="E900" t="str">
            <v>m3</v>
          </cell>
          <cell r="F900">
            <v>5.46</v>
          </cell>
        </row>
        <row r="901">
          <cell r="A901" t="str">
            <v>3 S 04 020 00</v>
          </cell>
          <cell r="B901" t="str">
            <v>Escavação e carga de material de 3a cat. em valas</v>
          </cell>
          <cell r="E901" t="str">
            <v>m3</v>
          </cell>
          <cell r="F901">
            <v>52.49</v>
          </cell>
        </row>
        <row r="902">
          <cell r="A902" t="str">
            <v>3 S 04 300 16</v>
          </cell>
          <cell r="B902" t="str">
            <v>Bueiro met. chapa múltipla D=1,60m galv.</v>
          </cell>
          <cell r="E902" t="str">
            <v>m</v>
          </cell>
          <cell r="F902">
            <v>1036.74</v>
          </cell>
        </row>
        <row r="903">
          <cell r="A903" t="str">
            <v>3 S 04 300 20</v>
          </cell>
          <cell r="B903" t="str">
            <v>Bueiro met. chapa múltipla D=2,00m galv.</v>
          </cell>
          <cell r="E903" t="str">
            <v>m</v>
          </cell>
          <cell r="F903">
            <v>1285.8</v>
          </cell>
        </row>
        <row r="904">
          <cell r="A904" t="str">
            <v>3 S 04 301 16</v>
          </cell>
          <cell r="B904" t="str">
            <v>Bueiro met.chapas múlt. D=1,60 m rev. epoxy</v>
          </cell>
          <cell r="E904" t="str">
            <v>m</v>
          </cell>
          <cell r="F904">
            <v>1085.56</v>
          </cell>
        </row>
        <row r="905">
          <cell r="A905" t="str">
            <v>3 S 04 301 20</v>
          </cell>
          <cell r="B905" t="str">
            <v>Bueiro met. chapas múlt. D=2,00 m rev. epoxy</v>
          </cell>
          <cell r="E905" t="str">
            <v>m</v>
          </cell>
          <cell r="F905">
            <v>1346.44</v>
          </cell>
        </row>
        <row r="906">
          <cell r="A906" t="str">
            <v>3 S 04 310 16</v>
          </cell>
          <cell r="B906" t="str">
            <v>Bueiro met. s/interrupção tráf. D=1,60 m galv.</v>
          </cell>
          <cell r="E906" t="str">
            <v>m</v>
          </cell>
          <cell r="F906">
            <v>1958.05</v>
          </cell>
        </row>
        <row r="907">
          <cell r="A907" t="str">
            <v>3 S 04 310 20</v>
          </cell>
          <cell r="B907" t="str">
            <v>Bueiro met. s/interrupção tráf. D=2,00 m galv.</v>
          </cell>
          <cell r="E907" t="str">
            <v>m</v>
          </cell>
          <cell r="F907">
            <v>2435.4499999999998</v>
          </cell>
        </row>
        <row r="908">
          <cell r="A908" t="str">
            <v>3 S 04 311 16</v>
          </cell>
          <cell r="B908" t="str">
            <v>Bueiro met.s/interrupção tráf. D=1,60 m rev. epoxy</v>
          </cell>
          <cell r="E908" t="str">
            <v>m</v>
          </cell>
          <cell r="F908">
            <v>2031.03</v>
          </cell>
        </row>
        <row r="909">
          <cell r="A909" t="str">
            <v>3 S 04 311 20</v>
          </cell>
          <cell r="B909" t="str">
            <v>Bueiro met.s/interrupção tráf. D=2,00 m rev. epoxy</v>
          </cell>
          <cell r="E909" t="str">
            <v>m</v>
          </cell>
          <cell r="F909">
            <v>2442.35</v>
          </cell>
        </row>
        <row r="910">
          <cell r="A910" t="str">
            <v>3 S 04 590 00</v>
          </cell>
          <cell r="B910" t="str">
            <v>Assentamento de dreno profundo</v>
          </cell>
          <cell r="E910" t="str">
            <v>m</v>
          </cell>
          <cell r="F910">
            <v>40.96</v>
          </cell>
        </row>
        <row r="911">
          <cell r="A911" t="str">
            <v>3 S 04 999 08</v>
          </cell>
          <cell r="B911" t="str">
            <v>Selo de argila apiloado com solo local</v>
          </cell>
          <cell r="E911" t="str">
            <v>m3</v>
          </cell>
          <cell r="F911">
            <v>10.5</v>
          </cell>
        </row>
        <row r="912">
          <cell r="A912" t="str">
            <v>3 S 05 000 00</v>
          </cell>
          <cell r="B912" t="str">
            <v>Enrocamento de pedra arrumada</v>
          </cell>
          <cell r="E912" t="str">
            <v>m3</v>
          </cell>
          <cell r="F912">
            <v>73.02</v>
          </cell>
        </row>
        <row r="913">
          <cell r="A913" t="str">
            <v>3 S 05 001 00</v>
          </cell>
          <cell r="B913" t="str">
            <v>Enrocamento de pedra jogada</v>
          </cell>
          <cell r="E913" t="str">
            <v>m3</v>
          </cell>
          <cell r="F913">
            <v>48.23</v>
          </cell>
        </row>
        <row r="914">
          <cell r="A914" t="str">
            <v>3 S 05 101 01</v>
          </cell>
          <cell r="B914" t="str">
            <v>Revestimento vegetal com mudas</v>
          </cell>
          <cell r="E914" t="str">
            <v>m2</v>
          </cell>
          <cell r="F914">
            <v>3.47</v>
          </cell>
        </row>
        <row r="915">
          <cell r="A915" t="str">
            <v>3 S 05 101 02</v>
          </cell>
          <cell r="B915" t="str">
            <v>Revestimento vegetal com grama em leivas</v>
          </cell>
          <cell r="E915" t="str">
            <v>m2</v>
          </cell>
          <cell r="F915">
            <v>3.7</v>
          </cell>
        </row>
        <row r="916">
          <cell r="A916" t="str">
            <v>3 S 08 001 00</v>
          </cell>
          <cell r="B916" t="str">
            <v>Reconformação da plataforma</v>
          </cell>
          <cell r="E916" t="str">
            <v>ha</v>
          </cell>
          <cell r="F916">
            <v>120.63</v>
          </cell>
        </row>
        <row r="917">
          <cell r="A917" t="str">
            <v>3 S 08 100 00</v>
          </cell>
          <cell r="B917" t="str">
            <v>Tapa buraco</v>
          </cell>
          <cell r="E917" t="str">
            <v>m3</v>
          </cell>
          <cell r="F917">
            <v>110.38</v>
          </cell>
        </row>
        <row r="918">
          <cell r="A918" t="str">
            <v>3 S 08 101 01</v>
          </cell>
          <cell r="B918" t="str">
            <v>Remendo profundo com demolição manual</v>
          </cell>
          <cell r="E918" t="str">
            <v>m3</v>
          </cell>
          <cell r="F918">
            <v>129.85</v>
          </cell>
        </row>
        <row r="919">
          <cell r="A919" t="str">
            <v>3 S 08 101 02</v>
          </cell>
          <cell r="B919" t="str">
            <v>Remendo profundo com demolição mecanizada</v>
          </cell>
          <cell r="E919" t="str">
            <v>m3</v>
          </cell>
          <cell r="F919">
            <v>94.79</v>
          </cell>
        </row>
        <row r="920">
          <cell r="A920" t="str">
            <v>3 S 08 102 00</v>
          </cell>
          <cell r="B920" t="str">
            <v>Limpeza ench. juntas pav. concr. a quente (consv)</v>
          </cell>
          <cell r="E920" t="str">
            <v>m</v>
          </cell>
          <cell r="F920">
            <v>1.54</v>
          </cell>
        </row>
        <row r="921">
          <cell r="A921" t="str">
            <v>3 S 08 102 01</v>
          </cell>
          <cell r="B921" t="str">
            <v>Limpeza ench. juntas pav. concr. a frio (consv)</v>
          </cell>
          <cell r="E921" t="str">
            <v>m</v>
          </cell>
          <cell r="F921">
            <v>1.23</v>
          </cell>
        </row>
        <row r="922">
          <cell r="A922" t="str">
            <v>3 S 08 103 00</v>
          </cell>
          <cell r="B922" t="str">
            <v>Selagem de trinca</v>
          </cell>
          <cell r="E922" t="str">
            <v>l</v>
          </cell>
          <cell r="F922">
            <v>0.96</v>
          </cell>
        </row>
        <row r="923">
          <cell r="A923" t="str">
            <v>3 S 08 104 01</v>
          </cell>
          <cell r="B923" t="str">
            <v>Combate à exsudação com areia</v>
          </cell>
          <cell r="E923" t="str">
            <v>m2</v>
          </cell>
          <cell r="F923">
            <v>0.32</v>
          </cell>
        </row>
        <row r="924">
          <cell r="A924" t="str">
            <v>3 S 08 104 02</v>
          </cell>
          <cell r="B924" t="str">
            <v>Combate à exsudação com pedrisco</v>
          </cell>
          <cell r="E924" t="str">
            <v>m2</v>
          </cell>
          <cell r="F924">
            <v>0.39</v>
          </cell>
        </row>
        <row r="925">
          <cell r="A925" t="str">
            <v>3 S 08 109 00</v>
          </cell>
          <cell r="B925" t="str">
            <v>Correção de defeitos com mistura betuminosa</v>
          </cell>
          <cell r="E925" t="str">
            <v>m3</v>
          </cell>
          <cell r="F925">
            <v>69.45</v>
          </cell>
        </row>
        <row r="926">
          <cell r="A926" t="str">
            <v>3 S 08 109 12</v>
          </cell>
          <cell r="B926" t="str">
            <v>Correção de defeitos por fresagem descontínua</v>
          </cell>
          <cell r="E926" t="str">
            <v>m3</v>
          </cell>
          <cell r="F926">
            <v>152.65</v>
          </cell>
        </row>
        <row r="927">
          <cell r="A927" t="str">
            <v>3 S 08 110 00</v>
          </cell>
          <cell r="B927" t="str">
            <v>Correção de defeitos por penetração</v>
          </cell>
          <cell r="E927" t="str">
            <v>m2</v>
          </cell>
          <cell r="F927">
            <v>7.66</v>
          </cell>
        </row>
        <row r="928">
          <cell r="A928" t="str">
            <v>3 S 08 200 00</v>
          </cell>
          <cell r="B928" t="str">
            <v>Recomp. de guarda corpo</v>
          </cell>
          <cell r="E928" t="str">
            <v>m</v>
          </cell>
          <cell r="F928">
            <v>67</v>
          </cell>
        </row>
        <row r="929">
          <cell r="A929" t="str">
            <v>3 S 08 200 01</v>
          </cell>
          <cell r="B929" t="str">
            <v>Recomposição de sarjeta em alvenaria de tijolo</v>
          </cell>
          <cell r="E929" t="str">
            <v>m2</v>
          </cell>
          <cell r="F929">
            <v>30.01</v>
          </cell>
        </row>
        <row r="930">
          <cell r="A930" t="str">
            <v>3 S 08 300 01</v>
          </cell>
          <cell r="B930" t="str">
            <v>Limpeza de sarjeta e meio fio</v>
          </cell>
          <cell r="E930" t="str">
            <v>m</v>
          </cell>
          <cell r="F930">
            <v>0.21</v>
          </cell>
        </row>
        <row r="931">
          <cell r="A931" t="str">
            <v>3 S 08 301 01</v>
          </cell>
          <cell r="B931" t="str">
            <v>Limpeza de valeta de corte</v>
          </cell>
          <cell r="E931" t="str">
            <v>m</v>
          </cell>
          <cell r="F931">
            <v>0.32</v>
          </cell>
        </row>
        <row r="932">
          <cell r="A932" t="str">
            <v>3 S 08 301 02</v>
          </cell>
          <cell r="B932" t="str">
            <v>Limpeza de vala de drenagem</v>
          </cell>
          <cell r="E932" t="str">
            <v>m</v>
          </cell>
          <cell r="F932">
            <v>1.28</v>
          </cell>
        </row>
        <row r="933">
          <cell r="A933" t="str">
            <v>3 S 08 301 03</v>
          </cell>
          <cell r="B933" t="str">
            <v>Limpeza de descida d'água</v>
          </cell>
          <cell r="E933" t="str">
            <v>m</v>
          </cell>
          <cell r="F933">
            <v>0.42</v>
          </cell>
        </row>
        <row r="934">
          <cell r="A934" t="str">
            <v>3 S 08 302 01</v>
          </cell>
          <cell r="B934" t="str">
            <v>Limpeza de bueiro</v>
          </cell>
          <cell r="E934" t="str">
            <v>m3</v>
          </cell>
          <cell r="F934">
            <v>6.98</v>
          </cell>
        </row>
        <row r="935">
          <cell r="A935" t="str">
            <v>3 S 08 302 02</v>
          </cell>
          <cell r="B935" t="str">
            <v>Desobstrução de bueiro</v>
          </cell>
          <cell r="E935" t="str">
            <v>m3</v>
          </cell>
          <cell r="F935">
            <v>20.37</v>
          </cell>
        </row>
        <row r="936">
          <cell r="A936" t="str">
            <v>3 S 08 302 03</v>
          </cell>
          <cell r="B936" t="str">
            <v>Assentamento de tubo D=0,60 m</v>
          </cell>
          <cell r="E936" t="str">
            <v>m</v>
          </cell>
          <cell r="F936">
            <v>138.94</v>
          </cell>
        </row>
        <row r="937">
          <cell r="A937" t="str">
            <v>3 S 08 302 04</v>
          </cell>
          <cell r="B937" t="str">
            <v>Assentamento de tubo D=0,80 m</v>
          </cell>
          <cell r="E937" t="str">
            <v>m</v>
          </cell>
          <cell r="F937">
            <v>210.07</v>
          </cell>
        </row>
        <row r="938">
          <cell r="A938" t="str">
            <v>3 S 08 302 05</v>
          </cell>
          <cell r="B938" t="str">
            <v>Assentamento de tubo D=1,0 m</v>
          </cell>
          <cell r="E938" t="str">
            <v>m</v>
          </cell>
          <cell r="F938">
            <v>309.63</v>
          </cell>
        </row>
        <row r="939">
          <cell r="A939" t="str">
            <v>3 S 08 302 06</v>
          </cell>
          <cell r="B939" t="str">
            <v>Assentamento de tubo D=1,20 m</v>
          </cell>
          <cell r="E939" t="str">
            <v>m</v>
          </cell>
          <cell r="F939">
            <v>446.58</v>
          </cell>
        </row>
        <row r="940">
          <cell r="A940" t="str">
            <v>3 S 08 400 00</v>
          </cell>
          <cell r="B940" t="str">
            <v>Limpeza de placa de sinalização</v>
          </cell>
          <cell r="E940" t="str">
            <v>m2</v>
          </cell>
          <cell r="F940">
            <v>3.06</v>
          </cell>
        </row>
        <row r="941">
          <cell r="A941" t="str">
            <v>3 S 08 400 01</v>
          </cell>
          <cell r="B941" t="str">
            <v>Recomposição placa de sinalização</v>
          </cell>
          <cell r="E941" t="str">
            <v>m2</v>
          </cell>
          <cell r="F941">
            <v>12.73</v>
          </cell>
        </row>
        <row r="942">
          <cell r="A942" t="str">
            <v>3 S 08 400 02</v>
          </cell>
          <cell r="B942" t="str">
            <v>Substituição de balizador</v>
          </cell>
          <cell r="E942" t="str">
            <v>un</v>
          </cell>
          <cell r="F942">
            <v>15.52</v>
          </cell>
        </row>
        <row r="943">
          <cell r="A943" t="str">
            <v>3 S 08 401 00</v>
          </cell>
          <cell r="B943" t="str">
            <v>Recomposição de defensa metálica</v>
          </cell>
          <cell r="E943" t="str">
            <v>m</v>
          </cell>
          <cell r="F943">
            <v>127.92</v>
          </cell>
        </row>
        <row r="944">
          <cell r="A944" t="str">
            <v>3 S 08 402 00</v>
          </cell>
          <cell r="B944" t="str">
            <v>Caiação</v>
          </cell>
          <cell r="E944" t="str">
            <v>m2</v>
          </cell>
          <cell r="F944">
            <v>0.97</v>
          </cell>
        </row>
        <row r="945">
          <cell r="A945" t="str">
            <v>3 S 08 403 00</v>
          </cell>
          <cell r="B945" t="str">
            <v>Renovação de sinalização horizontal</v>
          </cell>
          <cell r="E945" t="str">
            <v>m2</v>
          </cell>
          <cell r="F945">
            <v>19.87</v>
          </cell>
        </row>
        <row r="946">
          <cell r="A946" t="str">
            <v>3 S 08 404 00</v>
          </cell>
          <cell r="B946" t="str">
            <v>Recomp. tot. cerca c/ mourão de conc. secção quad.</v>
          </cell>
          <cell r="E946" t="str">
            <v>m</v>
          </cell>
          <cell r="F946">
            <v>14.72</v>
          </cell>
        </row>
        <row r="947">
          <cell r="A947" t="str">
            <v>3 S 08 404 01</v>
          </cell>
          <cell r="B947" t="str">
            <v>Recomp. parc. cerca de conc. seção quad. - mourão</v>
          </cell>
          <cell r="E947" t="str">
            <v>m</v>
          </cell>
          <cell r="F947">
            <v>12.62</v>
          </cell>
        </row>
        <row r="948">
          <cell r="A948" t="str">
            <v>3 S 08 404 02</v>
          </cell>
          <cell r="B948" t="str">
            <v>Recomp. parc. cerca c/ mourão de concr.-arame</v>
          </cell>
          <cell r="E948" t="str">
            <v>m</v>
          </cell>
          <cell r="F948">
            <v>2.71</v>
          </cell>
        </row>
        <row r="949">
          <cell r="A949" t="str">
            <v>3 S 08 404 03</v>
          </cell>
          <cell r="B949" t="str">
            <v>Recomp. tot. cerca c/ mourão concr. seção triang.</v>
          </cell>
          <cell r="E949" t="str">
            <v>m</v>
          </cell>
          <cell r="F949">
            <v>12.13</v>
          </cell>
        </row>
        <row r="950">
          <cell r="A950" t="str">
            <v>3 S 08 404 04</v>
          </cell>
          <cell r="B950" t="str">
            <v>Recomp. parc. cerca c/ mourão concr. seção triang.</v>
          </cell>
          <cell r="E950" t="str">
            <v>m</v>
          </cell>
          <cell r="F950">
            <v>10.34</v>
          </cell>
        </row>
        <row r="951">
          <cell r="A951" t="str">
            <v>3 S 08 414 00</v>
          </cell>
          <cell r="B951" t="str">
            <v>Recomposição total de cerca com mourão de madeira</v>
          </cell>
          <cell r="E951" t="str">
            <v>m</v>
          </cell>
          <cell r="F951">
            <v>6.84</v>
          </cell>
        </row>
        <row r="952">
          <cell r="A952" t="str">
            <v>3 S 08 414 01</v>
          </cell>
          <cell r="B952" t="str">
            <v>Recomposição parcial cerca de madeira - mourão</v>
          </cell>
          <cell r="E952" t="str">
            <v>m</v>
          </cell>
          <cell r="F952">
            <v>5.64</v>
          </cell>
        </row>
        <row r="953">
          <cell r="A953" t="str">
            <v>3 S 08 414 02</v>
          </cell>
          <cell r="B953" t="str">
            <v>Recomp. parcial cerca c/ mourão de madeira - arame</v>
          </cell>
          <cell r="E953" t="str">
            <v>m</v>
          </cell>
          <cell r="F953">
            <v>2.0699999999999998</v>
          </cell>
        </row>
        <row r="954">
          <cell r="A954" t="str">
            <v>3 S 08 500 00</v>
          </cell>
          <cell r="B954" t="str">
            <v>Recomposição manual de aterro</v>
          </cell>
          <cell r="E954" t="str">
            <v>m3</v>
          </cell>
          <cell r="F954">
            <v>52</v>
          </cell>
        </row>
        <row r="955">
          <cell r="A955" t="str">
            <v>3 S 08 501 00</v>
          </cell>
          <cell r="B955" t="str">
            <v>Recomposição mecanizada de aterro</v>
          </cell>
          <cell r="E955" t="str">
            <v>m3</v>
          </cell>
          <cell r="F955">
            <v>15.04</v>
          </cell>
        </row>
        <row r="956">
          <cell r="A956" t="str">
            <v>3 S 08 510 00</v>
          </cell>
          <cell r="B956" t="str">
            <v>Remoção manual de barreira em solo</v>
          </cell>
          <cell r="E956" t="str">
            <v>m3</v>
          </cell>
          <cell r="F956">
            <v>13</v>
          </cell>
        </row>
        <row r="957">
          <cell r="A957" t="str">
            <v>3 S 08 510 01</v>
          </cell>
          <cell r="B957" t="str">
            <v>Remoção manual de barreira em rocha</v>
          </cell>
          <cell r="E957" t="str">
            <v>m3</v>
          </cell>
          <cell r="F957">
            <v>16.260000000000002</v>
          </cell>
        </row>
        <row r="958">
          <cell r="A958" t="str">
            <v>3 S 08 511 00</v>
          </cell>
          <cell r="B958" t="str">
            <v>Remoção mecanizada de barreira - solo</v>
          </cell>
          <cell r="E958" t="str">
            <v>m3</v>
          </cell>
          <cell r="F958">
            <v>3.23</v>
          </cell>
        </row>
        <row r="959">
          <cell r="A959" t="str">
            <v>3 S 08 512 00</v>
          </cell>
          <cell r="B959" t="str">
            <v>Remoção mecanizada de barreira - rocha</v>
          </cell>
          <cell r="E959" t="str">
            <v>m3</v>
          </cell>
          <cell r="F959">
            <v>4.95</v>
          </cell>
        </row>
        <row r="960">
          <cell r="A960" t="str">
            <v>3 S 08 513 00</v>
          </cell>
          <cell r="B960" t="str">
            <v>Remoção de matacões</v>
          </cell>
          <cell r="E960" t="str">
            <v>m3</v>
          </cell>
          <cell r="F960">
            <v>43.7</v>
          </cell>
        </row>
        <row r="961">
          <cell r="A961" t="str">
            <v>3 S 08 900 00</v>
          </cell>
          <cell r="B961" t="str">
            <v>Roçada manual</v>
          </cell>
          <cell r="E961" t="str">
            <v>ha</v>
          </cell>
          <cell r="F961">
            <v>581.79999999999995</v>
          </cell>
        </row>
        <row r="962">
          <cell r="A962" t="str">
            <v>3 S 08 900 01</v>
          </cell>
          <cell r="B962" t="str">
            <v>Roçada de capim colonião</v>
          </cell>
          <cell r="E962" t="str">
            <v>ha</v>
          </cell>
          <cell r="F962">
            <v>1396.33</v>
          </cell>
        </row>
        <row r="963">
          <cell r="A963" t="str">
            <v>3 S 08 901 00</v>
          </cell>
          <cell r="B963" t="str">
            <v>Roçada mecanizada</v>
          </cell>
          <cell r="E963" t="str">
            <v>ha</v>
          </cell>
          <cell r="F963">
            <v>189.77</v>
          </cell>
        </row>
        <row r="964">
          <cell r="A964" t="str">
            <v>3 S 08 901 01</v>
          </cell>
          <cell r="B964" t="str">
            <v>Corte e limpeza de áreas gramadas</v>
          </cell>
          <cell r="E964" t="str">
            <v>m2</v>
          </cell>
          <cell r="F964">
            <v>0.06</v>
          </cell>
        </row>
        <row r="965">
          <cell r="A965" t="str">
            <v>3 S 08 910 00</v>
          </cell>
          <cell r="B965" t="str">
            <v>Capina manual</v>
          </cell>
          <cell r="E965" t="str">
            <v>m2</v>
          </cell>
          <cell r="F965">
            <v>0.23</v>
          </cell>
        </row>
        <row r="966">
          <cell r="A966" t="str">
            <v>3 S 09 001 00</v>
          </cell>
          <cell r="B966" t="str">
            <v>Transporte local c/ basc. 5m3 em rodov. não pav.</v>
          </cell>
          <cell r="E966" t="str">
            <v>tkm</v>
          </cell>
          <cell r="F966">
            <v>0.54</v>
          </cell>
        </row>
        <row r="967">
          <cell r="A967" t="str">
            <v>3 S 09 001 06</v>
          </cell>
          <cell r="B967" t="str">
            <v>Transporte local c/ basc. 10m3 em rodov. não pav.</v>
          </cell>
          <cell r="E967" t="str">
            <v>tkm</v>
          </cell>
          <cell r="F967">
            <v>0.55000000000000004</v>
          </cell>
        </row>
        <row r="968">
          <cell r="A968" t="str">
            <v>3 S 09 001 41</v>
          </cell>
          <cell r="B968" t="str">
            <v>Transp. local c/ carroceria 4t em rodov. não pav.</v>
          </cell>
          <cell r="E968" t="str">
            <v>tkm</v>
          </cell>
          <cell r="F968">
            <v>0.78</v>
          </cell>
        </row>
        <row r="969">
          <cell r="A969" t="str">
            <v>3 S 09 001 90</v>
          </cell>
          <cell r="B969" t="str">
            <v>Transporte comercial c/ carroc. rodov. não pav.</v>
          </cell>
          <cell r="E969" t="str">
            <v>tkm</v>
          </cell>
          <cell r="F969">
            <v>0.36</v>
          </cell>
        </row>
        <row r="970">
          <cell r="A970" t="str">
            <v>3 S 09 002 00</v>
          </cell>
          <cell r="B970" t="str">
            <v>Transporte local basc. 5m3 em rodov. pav.</v>
          </cell>
          <cell r="E970" t="str">
            <v>tkm</v>
          </cell>
          <cell r="F970">
            <v>0.43</v>
          </cell>
        </row>
        <row r="971">
          <cell r="A971" t="str">
            <v>3 S 09 002 03</v>
          </cell>
          <cell r="B971" t="str">
            <v>Transporte local de material para remendos</v>
          </cell>
          <cell r="E971" t="str">
            <v>tkm</v>
          </cell>
          <cell r="F971">
            <v>0.64</v>
          </cell>
        </row>
        <row r="972">
          <cell r="A972" t="str">
            <v>3 S 09 002 06</v>
          </cell>
          <cell r="B972" t="str">
            <v>Transporte local c/ basc. 10m3 em rodov. pav.</v>
          </cell>
          <cell r="E972" t="str">
            <v>tkm</v>
          </cell>
          <cell r="F972">
            <v>0.41</v>
          </cell>
        </row>
        <row r="973">
          <cell r="A973" t="str">
            <v>3 S 09 002 41</v>
          </cell>
          <cell r="B973" t="str">
            <v>Transp. local c/ carroceria 4t em rodov. pav.</v>
          </cell>
          <cell r="E973" t="str">
            <v>tkm</v>
          </cell>
          <cell r="F973">
            <v>0.6</v>
          </cell>
        </row>
        <row r="974">
          <cell r="A974" t="str">
            <v>3 S 09 002 90</v>
          </cell>
          <cell r="B974" t="str">
            <v>Transporte comercial c/ carroceria rodov. pav.</v>
          </cell>
          <cell r="E974" t="str">
            <v>tkm</v>
          </cell>
          <cell r="F974">
            <v>0.24</v>
          </cell>
        </row>
        <row r="975">
          <cell r="A975" t="str">
            <v>3 S 09 102 00</v>
          </cell>
          <cell r="B975" t="str">
            <v>Transporte local material betuminoso</v>
          </cell>
          <cell r="E975" t="str">
            <v>tkm</v>
          </cell>
          <cell r="F975">
            <v>1.03</v>
          </cell>
        </row>
        <row r="976">
          <cell r="A976" t="str">
            <v>3 S 09 201 70</v>
          </cell>
          <cell r="B976" t="str">
            <v>Transp. local água c/ cam. tanque rodov. não pav.</v>
          </cell>
          <cell r="E976" t="str">
            <v>tkm</v>
          </cell>
          <cell r="F976">
            <v>1.07</v>
          </cell>
        </row>
        <row r="977">
          <cell r="A977" t="str">
            <v>3 S 09 202 70</v>
          </cell>
          <cell r="B977" t="str">
            <v>Transp. local água c/ cam. tanque em rodov. pav.</v>
          </cell>
          <cell r="E977" t="str">
            <v>tkm</v>
          </cell>
          <cell r="F977">
            <v>0.84</v>
          </cell>
        </row>
        <row r="978">
          <cell r="B978" t="str">
            <v>Sinalização</v>
          </cell>
        </row>
        <row r="979">
          <cell r="A979" t="str">
            <v>4 S 03 300 01</v>
          </cell>
          <cell r="B979" t="str">
            <v>Confecção e lanç. de concreto magro em betoneira</v>
          </cell>
          <cell r="E979" t="str">
            <v>m3</v>
          </cell>
          <cell r="F979">
            <v>182.92</v>
          </cell>
        </row>
        <row r="980">
          <cell r="A980" t="str">
            <v>4 S 03 323 01</v>
          </cell>
          <cell r="B980" t="str">
            <v>Conc.estr.fck=22 MPa contr.raz.uso ger.conf.e lanç</v>
          </cell>
          <cell r="E980" t="str">
            <v>m3</v>
          </cell>
          <cell r="F980">
            <v>291.39</v>
          </cell>
        </row>
        <row r="981">
          <cell r="A981" t="str">
            <v>4 S 03 353 00</v>
          </cell>
          <cell r="B981" t="str">
            <v>Fornecimento, preparo colocação aço CA-50</v>
          </cell>
          <cell r="E981" t="str">
            <v>kg</v>
          </cell>
          <cell r="F981">
            <v>4.8</v>
          </cell>
        </row>
        <row r="982">
          <cell r="A982" t="str">
            <v>4 S 03 370 00</v>
          </cell>
          <cell r="B982" t="str">
            <v>Forma comum de madeira</v>
          </cell>
          <cell r="E982" t="str">
            <v>m2</v>
          </cell>
          <cell r="F982">
            <v>30.84</v>
          </cell>
        </row>
        <row r="983">
          <cell r="A983" t="str">
            <v>4 S 06 000 01</v>
          </cell>
          <cell r="B983" t="str">
            <v>Defensa maleável simples (forn./ impl.)</v>
          </cell>
          <cell r="E983" t="str">
            <v>m</v>
          </cell>
          <cell r="F983">
            <v>183.82</v>
          </cell>
        </row>
        <row r="984">
          <cell r="A984" t="str">
            <v>4 S 06 000 02</v>
          </cell>
          <cell r="B984" t="str">
            <v>Ancoragem de defensa maleável simples (forn/ impl)</v>
          </cell>
          <cell r="E984" t="str">
            <v>m</v>
          </cell>
          <cell r="F984">
            <v>201.4</v>
          </cell>
        </row>
        <row r="985">
          <cell r="A985" t="str">
            <v>4 S 06 000 11</v>
          </cell>
          <cell r="B985" t="str">
            <v>Defensa maleável dupla (forn./ impl.)</v>
          </cell>
          <cell r="E985" t="str">
            <v>m</v>
          </cell>
          <cell r="F985">
            <v>228.84</v>
          </cell>
        </row>
        <row r="986">
          <cell r="A986" t="str">
            <v>4 S 06 000 12</v>
          </cell>
          <cell r="B986" t="str">
            <v>Ancoragem de defensa maleável dupla (forn./ impl.)</v>
          </cell>
          <cell r="E986" t="str">
            <v>m</v>
          </cell>
          <cell r="F986">
            <v>249.65</v>
          </cell>
        </row>
        <row r="987">
          <cell r="A987" t="str">
            <v>4 S 06 010 01</v>
          </cell>
          <cell r="B987" t="str">
            <v>Defensa semi-maleável simples (forn./ impl.)</v>
          </cell>
          <cell r="E987" t="str">
            <v>m</v>
          </cell>
          <cell r="F987">
            <v>127.24</v>
          </cell>
        </row>
        <row r="988">
          <cell r="A988" t="str">
            <v>4 S 06 010 02</v>
          </cell>
          <cell r="B988" t="str">
            <v>Ancoragem defensa semi-maleável simples (forn/imp)</v>
          </cell>
          <cell r="E988" t="str">
            <v>m</v>
          </cell>
          <cell r="F988">
            <v>139.97</v>
          </cell>
        </row>
        <row r="989">
          <cell r="A989" t="str">
            <v>4 S 06 010 11</v>
          </cell>
          <cell r="B989" t="str">
            <v>Defensa semi-maleável dupla (forn./ impl.)</v>
          </cell>
          <cell r="E989" t="str">
            <v>m</v>
          </cell>
          <cell r="F989">
            <v>217.45</v>
          </cell>
        </row>
        <row r="990">
          <cell r="A990" t="str">
            <v>4 S 06 010 12</v>
          </cell>
          <cell r="B990" t="str">
            <v>Ancoragem defensa semi-maleável dupla (forn/ impl)</v>
          </cell>
          <cell r="E990" t="str">
            <v>m</v>
          </cell>
          <cell r="F990">
            <v>237.78</v>
          </cell>
        </row>
        <row r="991">
          <cell r="A991" t="str">
            <v>4 S 06 030 11</v>
          </cell>
          <cell r="B991" t="str">
            <v>Barreira de segurança dupla DNER PRO 176/86</v>
          </cell>
          <cell r="E991" t="str">
            <v>m</v>
          </cell>
          <cell r="F991">
            <v>201.42</v>
          </cell>
        </row>
        <row r="992">
          <cell r="A992" t="str">
            <v>4 S 06 100 11</v>
          </cell>
          <cell r="B992" t="str">
            <v>Pintura de faixa - tinta durabilidade - 1 ano</v>
          </cell>
          <cell r="E992" t="str">
            <v>m2</v>
          </cell>
          <cell r="F992">
            <v>6.87</v>
          </cell>
        </row>
        <row r="993">
          <cell r="A993" t="str">
            <v>4 S 06 100 12</v>
          </cell>
          <cell r="B993" t="str">
            <v>Pint. setas e zebrado - tinta durabilidade - 1 ano</v>
          </cell>
          <cell r="E993" t="str">
            <v>m2</v>
          </cell>
          <cell r="F993">
            <v>10.66</v>
          </cell>
        </row>
        <row r="994">
          <cell r="A994" t="str">
            <v>4 S 06 100 21</v>
          </cell>
          <cell r="B994" t="str">
            <v>Pintura faixa - tinta durabilidade - 2 anos</v>
          </cell>
          <cell r="E994" t="str">
            <v>m2</v>
          </cell>
          <cell r="F994">
            <v>9.9499999999999993</v>
          </cell>
        </row>
        <row r="995">
          <cell r="A995" t="str">
            <v>4 S 06 100 22</v>
          </cell>
          <cell r="B995" t="str">
            <v>Pintura setas e zebrado - 2 anos</v>
          </cell>
          <cell r="E995" t="str">
            <v>m2</v>
          </cell>
          <cell r="F995">
            <v>13.56</v>
          </cell>
        </row>
        <row r="996">
          <cell r="A996" t="str">
            <v>4 S 06 110 01</v>
          </cell>
          <cell r="B996" t="str">
            <v>Pintura faixa c/termoplástico-3 anos (p/ aspersão)</v>
          </cell>
          <cell r="E996" t="str">
            <v>m2</v>
          </cell>
          <cell r="F996">
            <v>27.8</v>
          </cell>
        </row>
        <row r="997">
          <cell r="A997" t="str">
            <v>4 S 06 110 02</v>
          </cell>
          <cell r="B997" t="str">
            <v>Pintura setas e zebrado term.-3 anos (p/ aspersão)</v>
          </cell>
          <cell r="E997" t="str">
            <v>m2</v>
          </cell>
          <cell r="F997">
            <v>34.42</v>
          </cell>
        </row>
        <row r="998">
          <cell r="A998" t="str">
            <v>4 S 06 110 03</v>
          </cell>
          <cell r="B998" t="str">
            <v>Pintura setas e zebrado term.-5 anos (p/ extrusão)</v>
          </cell>
          <cell r="E998" t="str">
            <v>m2</v>
          </cell>
          <cell r="F998">
            <v>39.03</v>
          </cell>
        </row>
        <row r="999">
          <cell r="A999" t="str">
            <v>4 S 06 120 01</v>
          </cell>
          <cell r="B999" t="str">
            <v>Forn. e colocação de tacha reflet. monodirecional</v>
          </cell>
          <cell r="E999" t="str">
            <v>und</v>
          </cell>
          <cell r="F999">
            <v>8.3000000000000007</v>
          </cell>
        </row>
        <row r="1000">
          <cell r="A1000" t="str">
            <v>4 S 06 120 11</v>
          </cell>
          <cell r="B1000" t="str">
            <v>Forn. e colocação de tachão reflet. monodirecional</v>
          </cell>
          <cell r="E1000" t="str">
            <v>und</v>
          </cell>
          <cell r="F1000">
            <v>23.2</v>
          </cell>
        </row>
        <row r="1001">
          <cell r="A1001" t="str">
            <v>4 S 06 121 01</v>
          </cell>
          <cell r="B1001" t="str">
            <v>Forn. e colocação de tacha reflet. bidirecional</v>
          </cell>
          <cell r="E1001" t="str">
            <v>und</v>
          </cell>
          <cell r="F1001">
            <v>8.9600000000000009</v>
          </cell>
        </row>
        <row r="1002">
          <cell r="A1002" t="str">
            <v>4 S 06 121 11</v>
          </cell>
          <cell r="B1002" t="str">
            <v>Forn. e colocação de tachão reflet. bidirecional</v>
          </cell>
          <cell r="E1002" t="str">
            <v>und</v>
          </cell>
          <cell r="F1002">
            <v>24.53</v>
          </cell>
        </row>
        <row r="1003">
          <cell r="A1003" t="str">
            <v>4 S 06 200 01</v>
          </cell>
          <cell r="B1003" t="str">
            <v>Forn. e implantação placa sinaliz. semi-refletiva</v>
          </cell>
          <cell r="E1003" t="str">
            <v>m2</v>
          </cell>
          <cell r="F1003">
            <v>186.91</v>
          </cell>
        </row>
        <row r="1004">
          <cell r="A1004" t="str">
            <v>4 S 06 200 02</v>
          </cell>
          <cell r="B1004" t="str">
            <v>Forn. e implantação placa sinaliz. tot.refletiva</v>
          </cell>
          <cell r="E1004" t="str">
            <v>m2</v>
          </cell>
          <cell r="F1004">
            <v>246.95</v>
          </cell>
        </row>
        <row r="1005">
          <cell r="A1005" t="str">
            <v>4 S 06 200 91</v>
          </cell>
          <cell r="B1005" t="str">
            <v>Remoção de placa de sinalização</v>
          </cell>
          <cell r="E1005" t="str">
            <v>m2</v>
          </cell>
          <cell r="F1005">
            <v>11.76</v>
          </cell>
        </row>
        <row r="1006">
          <cell r="A1006" t="str">
            <v>4 S 06 200 92</v>
          </cell>
          <cell r="B1006" t="str">
            <v>Recuperação de chapa p/placa de sinalização</v>
          </cell>
          <cell r="E1006" t="str">
            <v>m2</v>
          </cell>
          <cell r="F1006">
            <v>18.73</v>
          </cell>
        </row>
        <row r="1007">
          <cell r="A1007" t="str">
            <v>4 S 06 202 01</v>
          </cell>
          <cell r="B1007" t="str">
            <v>Confecção de placa sinalização semi-refletiva</v>
          </cell>
          <cell r="E1007" t="str">
            <v>m2</v>
          </cell>
          <cell r="F1007">
            <v>147.65</v>
          </cell>
        </row>
        <row r="1008">
          <cell r="A1008" t="str">
            <v>4 S 06 202 11</v>
          </cell>
          <cell r="B1008" t="str">
            <v>Confecção placa sinalização tot.refletiva</v>
          </cell>
          <cell r="E1008" t="str">
            <v>m2</v>
          </cell>
          <cell r="F1008">
            <v>207.69</v>
          </cell>
        </row>
        <row r="1009">
          <cell r="A1009" t="str">
            <v>4 S 06 202 21</v>
          </cell>
          <cell r="B1009" t="str">
            <v>Conf.placa sinal.semi-refletiva chapa recuperada</v>
          </cell>
          <cell r="E1009" t="str">
            <v>m2</v>
          </cell>
          <cell r="F1009">
            <v>67.849999999999994</v>
          </cell>
        </row>
        <row r="1010">
          <cell r="A1010" t="str">
            <v>4 S 06 202 31</v>
          </cell>
          <cell r="B1010" t="str">
            <v>Conf.placa sinal.tot.refletiva - chapa recuperada</v>
          </cell>
          <cell r="E1010" t="str">
            <v>m2</v>
          </cell>
          <cell r="F1010">
            <v>125.99</v>
          </cell>
        </row>
        <row r="1011">
          <cell r="A1011" t="str">
            <v>4 S 06 203 01</v>
          </cell>
          <cell r="B1011" t="str">
            <v>Confecção suporte e travessa p/placa sinaliz.</v>
          </cell>
          <cell r="E1011" t="str">
            <v>und</v>
          </cell>
          <cell r="F1011">
            <v>24.73</v>
          </cell>
        </row>
        <row r="1012">
          <cell r="A1012" t="str">
            <v>4 S 06 230 01</v>
          </cell>
          <cell r="B1012" t="str">
            <v>Forn. e implantação de balizador de concreto</v>
          </cell>
          <cell r="E1012" t="str">
            <v>und</v>
          </cell>
          <cell r="F1012">
            <v>17.399999999999999</v>
          </cell>
        </row>
        <row r="1013">
          <cell r="A1013" t="str">
            <v>4 S 09 002 00</v>
          </cell>
          <cell r="B1013" t="str">
            <v>Transporte local c/ basc. 5 m3 rodov. pav.</v>
          </cell>
          <cell r="E1013" t="str">
            <v>tkm</v>
          </cell>
          <cell r="F1013">
            <v>0.43</v>
          </cell>
        </row>
        <row r="1014">
          <cell r="A1014" t="str">
            <v>4 S 09 002 41</v>
          </cell>
          <cell r="B1014" t="str">
            <v>Transporte local c/ carroceria 4t rodov. pav.</v>
          </cell>
          <cell r="E1014" t="str">
            <v>tkm</v>
          </cell>
          <cell r="F1014">
            <v>0.6</v>
          </cell>
        </row>
        <row r="1015">
          <cell r="A1015" t="str">
            <v>4 S 09 202 70</v>
          </cell>
          <cell r="B1015" t="str">
            <v>Transp. local de água c/ cam. tanque rodov. pav.</v>
          </cell>
          <cell r="E1015" t="str">
            <v>tkm</v>
          </cell>
          <cell r="F1015">
            <v>0.84</v>
          </cell>
        </row>
        <row r="1016">
          <cell r="B1016" t="str">
            <v>Restauração</v>
          </cell>
        </row>
        <row r="1017">
          <cell r="A1017" t="str">
            <v>5 S 01 000 00</v>
          </cell>
          <cell r="B1017" t="str">
            <v>Desm. dest. e limp. áreas c/ arv. diam. até 0,15m</v>
          </cell>
          <cell r="E1017" t="str">
            <v>m2</v>
          </cell>
          <cell r="F1017">
            <v>0.24</v>
          </cell>
        </row>
        <row r="1018">
          <cell r="A1018" t="str">
            <v>5 S 01 010 00</v>
          </cell>
          <cell r="B1018" t="str">
            <v>Destocamento de árvores c/ diâm. 0,15 a 030m</v>
          </cell>
          <cell r="E1018" t="str">
            <v>und</v>
          </cell>
          <cell r="F1018">
            <v>21.1</v>
          </cell>
        </row>
        <row r="1019">
          <cell r="A1019" t="str">
            <v>5 S 01 011 00</v>
          </cell>
          <cell r="B1019" t="str">
            <v>Destocamento de árvores c/ diâm. &gt; 0,30m</v>
          </cell>
          <cell r="E1019" t="str">
            <v>und</v>
          </cell>
          <cell r="F1019">
            <v>52.76</v>
          </cell>
        </row>
        <row r="1020">
          <cell r="A1020" t="str">
            <v>5 S 01 100 01</v>
          </cell>
          <cell r="B1020" t="str">
            <v>Esc. carga transp. mat 1a cat DMT 50m</v>
          </cell>
          <cell r="E1020" t="str">
            <v>m3</v>
          </cell>
          <cell r="F1020">
            <v>1.24</v>
          </cell>
        </row>
        <row r="1021">
          <cell r="A1021" t="str">
            <v>5 S 01 100 09</v>
          </cell>
          <cell r="B1021" t="str">
            <v>Esc. carga tr. mat 1a c. DMT 50 a 200m c/carreg</v>
          </cell>
          <cell r="E1021" t="str">
            <v>m3</v>
          </cell>
          <cell r="F1021">
            <v>4</v>
          </cell>
        </row>
        <row r="1022">
          <cell r="A1022" t="str">
            <v>5 S 01 100 10</v>
          </cell>
          <cell r="B1022" t="str">
            <v>Esc. carga tr. mat 1a c. DMT 200 a 400m c/carreg</v>
          </cell>
          <cell r="E1022" t="str">
            <v>m3</v>
          </cell>
          <cell r="F1022">
            <v>4.33</v>
          </cell>
        </row>
        <row r="1023">
          <cell r="A1023" t="str">
            <v>5 S 01 100 11</v>
          </cell>
          <cell r="B1023" t="str">
            <v>Esc. carga tr. mat 1a c. DMT 400 a 600m c/carreg</v>
          </cell>
          <cell r="E1023" t="str">
            <v>m3</v>
          </cell>
          <cell r="F1023">
            <v>4.59</v>
          </cell>
        </row>
        <row r="1024">
          <cell r="A1024" t="str">
            <v>5 S 01 100 12</v>
          </cell>
          <cell r="B1024" t="str">
            <v>Esc. carga tr. mat 1a c. DMT 600 a 800m c/carreg</v>
          </cell>
          <cell r="E1024" t="str">
            <v>m3</v>
          </cell>
          <cell r="F1024">
            <v>4.92</v>
          </cell>
        </row>
        <row r="1025">
          <cell r="A1025" t="str">
            <v>5 S 01 100 13</v>
          </cell>
          <cell r="B1025" t="str">
            <v>Esc. carga tr. mat 1a c. DMT 800 a 1000m c/carreg</v>
          </cell>
          <cell r="E1025" t="str">
            <v>m3</v>
          </cell>
          <cell r="F1025">
            <v>5.18</v>
          </cell>
        </row>
        <row r="1026">
          <cell r="A1026" t="str">
            <v>5 S 01 100 14</v>
          </cell>
          <cell r="B1026" t="str">
            <v>Esc. carga tr. mat 1a c. DMT 1000 a 1200m c/carreg</v>
          </cell>
          <cell r="E1026" t="str">
            <v>m3</v>
          </cell>
          <cell r="F1026">
            <v>5.49</v>
          </cell>
        </row>
        <row r="1027">
          <cell r="A1027" t="str">
            <v>5 S 01 100 15</v>
          </cell>
          <cell r="B1027" t="str">
            <v>Esc. carga tr. mat 1a c. DMT 1200 a 1400m c/carreg</v>
          </cell>
          <cell r="E1027" t="str">
            <v>m3</v>
          </cell>
          <cell r="F1027">
            <v>5.69</v>
          </cell>
        </row>
        <row r="1028">
          <cell r="A1028" t="str">
            <v>5 S 01 100 16</v>
          </cell>
          <cell r="B1028" t="str">
            <v>Esc. carga tr. mat 1a c. DMT 1400 a 1600m c/carreg</v>
          </cell>
          <cell r="E1028" t="str">
            <v>m3</v>
          </cell>
          <cell r="F1028">
            <v>5.84</v>
          </cell>
        </row>
        <row r="1029">
          <cell r="A1029" t="str">
            <v>5 S 01 100 17</v>
          </cell>
          <cell r="B1029" t="str">
            <v>Esc. carga tr. mat 1a c. DMT 1600 a 1800m c/carreg</v>
          </cell>
          <cell r="E1029" t="str">
            <v>m3</v>
          </cell>
          <cell r="F1029">
            <v>6.09</v>
          </cell>
        </row>
        <row r="1030">
          <cell r="A1030" t="str">
            <v>5 S 01 100 18</v>
          </cell>
          <cell r="B1030" t="str">
            <v>Esc. carga tr. mat 1a c. DMT 1800 a 2000m c/carreg</v>
          </cell>
          <cell r="E1030" t="str">
            <v>m3</v>
          </cell>
          <cell r="F1030">
            <v>6.33</v>
          </cell>
        </row>
        <row r="1031">
          <cell r="A1031" t="str">
            <v>5 S 01 100 19</v>
          </cell>
          <cell r="B1031" t="str">
            <v>Esc. carga tr. mat 1a c. DMT 2000 a 3000m c/carreg</v>
          </cell>
          <cell r="E1031" t="str">
            <v>m3</v>
          </cell>
          <cell r="F1031">
            <v>7.19</v>
          </cell>
        </row>
        <row r="1032">
          <cell r="A1032" t="str">
            <v>5 S 01 100 20</v>
          </cell>
          <cell r="B1032" t="str">
            <v>Esc. carga tr. mat 1a c. DMT 3000 a 5000m c/carreg</v>
          </cell>
          <cell r="E1032" t="str">
            <v>m3</v>
          </cell>
          <cell r="F1032">
            <v>9.48</v>
          </cell>
        </row>
        <row r="1033">
          <cell r="A1033" t="str">
            <v>5 S 01 100 22</v>
          </cell>
          <cell r="B1033" t="str">
            <v>Esc. carga transp. mat 1a cat DMT 50 a 200m c/e</v>
          </cell>
          <cell r="E1033" t="str">
            <v>m3</v>
          </cell>
          <cell r="F1033">
            <v>3.89</v>
          </cell>
        </row>
        <row r="1034">
          <cell r="A1034" t="str">
            <v>5 S 01 100 23</v>
          </cell>
          <cell r="B1034" t="str">
            <v>Esc. carga transp. mat 1a cat DMT 200 a 400m c/e</v>
          </cell>
          <cell r="E1034" t="str">
            <v>m3</v>
          </cell>
          <cell r="F1034">
            <v>4.28</v>
          </cell>
        </row>
        <row r="1035">
          <cell r="A1035" t="str">
            <v>5 S 01 100 24</v>
          </cell>
          <cell r="B1035" t="str">
            <v>Esc. carga transp. mat 1a cat DMT 400 a 600m c/e</v>
          </cell>
          <cell r="E1035" t="str">
            <v>m3</v>
          </cell>
          <cell r="F1035">
            <v>4.5199999999999996</v>
          </cell>
        </row>
        <row r="1036">
          <cell r="A1036" t="str">
            <v>5 S 01 100 25</v>
          </cell>
          <cell r="B1036" t="str">
            <v>Esc. carga transp. mat 1a cat DMT 600 a 800m c/e</v>
          </cell>
          <cell r="E1036" t="str">
            <v>m3</v>
          </cell>
          <cell r="F1036">
            <v>4.82</v>
          </cell>
        </row>
        <row r="1037">
          <cell r="A1037" t="str">
            <v>5 S 01 100 26</v>
          </cell>
          <cell r="B1037" t="str">
            <v>Esc. carga transp. mat 1a cat DMT 800 a 1000m c/e</v>
          </cell>
          <cell r="E1037" t="str">
            <v>m3</v>
          </cell>
          <cell r="F1037">
            <v>5.13</v>
          </cell>
        </row>
        <row r="1038">
          <cell r="A1038" t="str">
            <v>5 S 01 100 27</v>
          </cell>
          <cell r="B1038" t="str">
            <v>Esc. carga transp. mat 1a cat DMT 1000 a 1200m c/e</v>
          </cell>
          <cell r="E1038" t="str">
            <v>m3</v>
          </cell>
          <cell r="F1038">
            <v>5.39</v>
          </cell>
        </row>
        <row r="1039">
          <cell r="A1039" t="str">
            <v>5 S 01 100 28</v>
          </cell>
          <cell r="B1039" t="str">
            <v>Esc. carga transp. mat 1a cat DMT 1200 a 1400m c/e</v>
          </cell>
          <cell r="E1039" t="str">
            <v>m3</v>
          </cell>
          <cell r="F1039">
            <v>5.6</v>
          </cell>
        </row>
        <row r="1040">
          <cell r="A1040" t="str">
            <v>5 S 01 100 29</v>
          </cell>
          <cell r="B1040" t="str">
            <v>Esc. carga transp. mat 1a cat DMT 1400 a 1600m c/e</v>
          </cell>
          <cell r="E1040" t="str">
            <v>m3</v>
          </cell>
          <cell r="F1040">
            <v>5.87</v>
          </cell>
        </row>
        <row r="1041">
          <cell r="A1041" t="str">
            <v>5 S 01 100 30</v>
          </cell>
          <cell r="B1041" t="str">
            <v>Esc. carga transp .mat 1a cat DMT 1600 a 1800m c/e</v>
          </cell>
          <cell r="E1041" t="str">
            <v>m3</v>
          </cell>
          <cell r="F1041">
            <v>6.04</v>
          </cell>
        </row>
        <row r="1042">
          <cell r="A1042" t="str">
            <v>5 S 01 100 31</v>
          </cell>
          <cell r="B1042" t="str">
            <v>Esc. carga transp. mat 1a cat DMT 1800 a 2000m c/e</v>
          </cell>
          <cell r="E1042" t="str">
            <v>m3</v>
          </cell>
          <cell r="F1042">
            <v>6.25</v>
          </cell>
        </row>
        <row r="1043">
          <cell r="A1043" t="str">
            <v>5 S 01 100 32</v>
          </cell>
          <cell r="B1043" t="str">
            <v>Esc. carga transp. mat 1a cat DMT 2000 a 3000m c/e</v>
          </cell>
          <cell r="E1043" t="str">
            <v>m3</v>
          </cell>
          <cell r="F1043">
            <v>7.1</v>
          </cell>
        </row>
        <row r="1044">
          <cell r="A1044" t="str">
            <v>5 S 01 100 33</v>
          </cell>
          <cell r="B1044" t="str">
            <v>Esc. carga transp. mat 1a cat DMT 3000 a 5000m c/e</v>
          </cell>
          <cell r="E1044" t="str">
            <v>m3</v>
          </cell>
          <cell r="F1044">
            <v>9.44</v>
          </cell>
        </row>
        <row r="1045">
          <cell r="A1045" t="str">
            <v>5 S 01 101 01</v>
          </cell>
          <cell r="B1045" t="str">
            <v>Esc. carga transp. mat 2a cat DMT 50m</v>
          </cell>
          <cell r="E1045" t="str">
            <v>m3</v>
          </cell>
          <cell r="F1045">
            <v>2.16</v>
          </cell>
        </row>
        <row r="1046">
          <cell r="A1046" t="str">
            <v>5 S 01 101 09</v>
          </cell>
          <cell r="B1046" t="str">
            <v>Esc. carga tr. mat 2a c. DMT 50 a 200m c/carreg</v>
          </cell>
          <cell r="E1046" t="str">
            <v>m3</v>
          </cell>
          <cell r="F1046">
            <v>6.39</v>
          </cell>
        </row>
        <row r="1047">
          <cell r="A1047" t="str">
            <v>5 S 01 101 10</v>
          </cell>
          <cell r="B1047" t="str">
            <v>Esc. carga tr. mat 2a c. DMT 200 a 400m c/carreg</v>
          </cell>
          <cell r="E1047" t="str">
            <v>m3</v>
          </cell>
          <cell r="F1047">
            <v>6.89</v>
          </cell>
        </row>
        <row r="1048">
          <cell r="A1048" t="str">
            <v>5 S 01 101 11</v>
          </cell>
          <cell r="B1048" t="str">
            <v>Esc. carga tr. mat 2a c. DMT 400 a 600m c/carreg</v>
          </cell>
          <cell r="E1048" t="str">
            <v>m3</v>
          </cell>
          <cell r="F1048">
            <v>7.17</v>
          </cell>
        </row>
        <row r="1049">
          <cell r="A1049" t="str">
            <v>5 S 01 101 12</v>
          </cell>
          <cell r="B1049" t="str">
            <v>Esc. carga tr. mat 2a c. DMT 600 a 800m c/carreg</v>
          </cell>
          <cell r="E1049" t="str">
            <v>m3</v>
          </cell>
          <cell r="F1049">
            <v>7.62</v>
          </cell>
        </row>
        <row r="1050">
          <cell r="A1050" t="str">
            <v>5 S 01 101 13</v>
          </cell>
          <cell r="B1050" t="str">
            <v>Esc. carga tr. mat 2a c. DMT 800 a 1000m c/carreg</v>
          </cell>
          <cell r="E1050" t="str">
            <v>m3</v>
          </cell>
          <cell r="F1050">
            <v>7.93</v>
          </cell>
        </row>
        <row r="1051">
          <cell r="A1051" t="str">
            <v>5 S 01 101 14</v>
          </cell>
          <cell r="B1051" t="str">
            <v>Esc. carga tr. mat 2a c. DMT 1000 a 1200m c/carreg</v>
          </cell>
          <cell r="E1051" t="str">
            <v>m3</v>
          </cell>
          <cell r="F1051">
            <v>8.1300000000000008</v>
          </cell>
        </row>
        <row r="1052">
          <cell r="A1052" t="str">
            <v>5 S 01 101 15</v>
          </cell>
          <cell r="B1052" t="str">
            <v>Esc. carga tr. mat 2a c. DMT 1200 a 1400m c/carreg</v>
          </cell>
          <cell r="E1052" t="str">
            <v>m3</v>
          </cell>
          <cell r="F1052">
            <v>8.4499999999999993</v>
          </cell>
        </row>
        <row r="1053">
          <cell r="A1053" t="str">
            <v>5 S 01 101 16</v>
          </cell>
          <cell r="B1053" t="str">
            <v>Esc. carga tr. mat 2a c. DMT 1400 a 1600m c/carreg</v>
          </cell>
          <cell r="E1053" t="str">
            <v>m3</v>
          </cell>
          <cell r="F1053">
            <v>8.7100000000000009</v>
          </cell>
        </row>
        <row r="1054">
          <cell r="A1054" t="str">
            <v>5 S 01 101 17</v>
          </cell>
          <cell r="B1054" t="str">
            <v>Esc. carga tr. mat 2a c. DMT 1600 a 1800m c/carreg</v>
          </cell>
          <cell r="E1054" t="str">
            <v>m3</v>
          </cell>
          <cell r="F1054">
            <v>8.86</v>
          </cell>
        </row>
        <row r="1055">
          <cell r="A1055" t="str">
            <v>5 S 01 101 18</v>
          </cell>
          <cell r="B1055" t="str">
            <v>Esc. carga tr. mat 2a c. DMT 1800 a 2000m c/carreg</v>
          </cell>
          <cell r="E1055" t="str">
            <v>m3</v>
          </cell>
          <cell r="F1055">
            <v>9.25</v>
          </cell>
        </row>
        <row r="1056">
          <cell r="A1056" t="str">
            <v>5 S 01 101 19</v>
          </cell>
          <cell r="B1056" t="str">
            <v>Esc. carga tr. mat 2a c. DMT 2000 a 3000m c/carreg</v>
          </cell>
          <cell r="E1056" t="str">
            <v>m3</v>
          </cell>
          <cell r="F1056">
            <v>10.220000000000001</v>
          </cell>
        </row>
        <row r="1057">
          <cell r="A1057" t="str">
            <v>5 S 01 101 20</v>
          </cell>
          <cell r="B1057" t="str">
            <v>Esc. carga tr. mat 2a c. DMT 3000 a 5000m c/carreg</v>
          </cell>
          <cell r="E1057" t="str">
            <v>m3</v>
          </cell>
          <cell r="F1057">
            <v>12.81</v>
          </cell>
        </row>
        <row r="1058">
          <cell r="A1058" t="str">
            <v>5 S 01 101 22</v>
          </cell>
          <cell r="B1058" t="str">
            <v>Esc. carga transp. mat 2a cat DMT 50 a 200m c/e</v>
          </cell>
          <cell r="E1058" t="str">
            <v>m3</v>
          </cell>
          <cell r="F1058">
            <v>5.46</v>
          </cell>
        </row>
        <row r="1059">
          <cell r="A1059" t="str">
            <v>5 S 01 101 23</v>
          </cell>
          <cell r="B1059" t="str">
            <v>Esc. carga transp. mat 2a cat DMT 200 a 400m c/e</v>
          </cell>
          <cell r="E1059" t="str">
            <v>m3</v>
          </cell>
          <cell r="F1059">
            <v>5.83</v>
          </cell>
        </row>
        <row r="1060">
          <cell r="A1060" t="str">
            <v>5 S 01 101 24</v>
          </cell>
          <cell r="B1060" t="str">
            <v>Esc. carga transp. mat 2a cat DMT 400 a 600m c/e</v>
          </cell>
          <cell r="E1060" t="str">
            <v>m3</v>
          </cell>
          <cell r="F1060">
            <v>6.26</v>
          </cell>
        </row>
        <row r="1061">
          <cell r="A1061" t="str">
            <v>5 S 01 101 25</v>
          </cell>
          <cell r="B1061" t="str">
            <v>Esc. carga transp. mat 2a cat DMT 600 a 800m c/e</v>
          </cell>
          <cell r="E1061" t="str">
            <v>m3</v>
          </cell>
          <cell r="F1061">
            <v>6.63</v>
          </cell>
        </row>
        <row r="1062">
          <cell r="A1062" t="str">
            <v>5 S 01 101 26</v>
          </cell>
          <cell r="B1062" t="str">
            <v>Esc. carga transp. mat 2a cat DMT 800 a 1000m c/e</v>
          </cell>
          <cell r="E1062" t="str">
            <v>m3</v>
          </cell>
          <cell r="F1062">
            <v>6.91</v>
          </cell>
        </row>
        <row r="1063">
          <cell r="A1063" t="str">
            <v>5 S 01 101 27</v>
          </cell>
          <cell r="B1063" t="str">
            <v>Esc. carga transp. mat 2a cat DMT 1000 a 1200m c/e</v>
          </cell>
          <cell r="E1063" t="str">
            <v>m3</v>
          </cell>
          <cell r="F1063">
            <v>7.24</v>
          </cell>
        </row>
        <row r="1064">
          <cell r="A1064" t="str">
            <v>5 S 01 101 28</v>
          </cell>
          <cell r="B1064" t="str">
            <v>Esc. carga transp. mat 2a cat DMT 1200 a 1400m c/e</v>
          </cell>
          <cell r="E1064" t="str">
            <v>m3</v>
          </cell>
          <cell r="F1064">
            <v>7.64</v>
          </cell>
        </row>
        <row r="1065">
          <cell r="A1065" t="str">
            <v>5 S 01 101 29</v>
          </cell>
          <cell r="B1065" t="str">
            <v>Esc. carga transp. mat 2a cat DMT 1400 a 1600m c/e</v>
          </cell>
          <cell r="E1065" t="str">
            <v>m3</v>
          </cell>
          <cell r="F1065">
            <v>7.85</v>
          </cell>
        </row>
        <row r="1066">
          <cell r="A1066" t="str">
            <v>5 S 01 101 30</v>
          </cell>
          <cell r="B1066" t="str">
            <v>Esc. carga transp. mat 2a cat DMT 1600 a 1800m c/e</v>
          </cell>
          <cell r="E1066" t="str">
            <v>m3</v>
          </cell>
          <cell r="F1066">
            <v>8.01</v>
          </cell>
        </row>
        <row r="1067">
          <cell r="A1067" t="str">
            <v>5 S 01 101 31</v>
          </cell>
          <cell r="B1067" t="str">
            <v>Esc. carga transp. mat 2a cat DMT 1800 a 2000m c/e</v>
          </cell>
          <cell r="E1067" t="str">
            <v>m3</v>
          </cell>
          <cell r="F1067">
            <v>8.36</v>
          </cell>
        </row>
        <row r="1068">
          <cell r="A1068" t="str">
            <v>5 S 01 101 32</v>
          </cell>
          <cell r="B1068" t="str">
            <v>Esc. carga transp. mat 2a cat DMT 2000 a 3000m c/e</v>
          </cell>
          <cell r="E1068" t="str">
            <v>m3</v>
          </cell>
          <cell r="F1068">
            <v>9.41</v>
          </cell>
        </row>
        <row r="1069">
          <cell r="A1069" t="str">
            <v>5 S 01 101 33</v>
          </cell>
          <cell r="B1069" t="str">
            <v>Esc. carga transp. mat 2a cat DMT 3000 a 5000m c/e</v>
          </cell>
          <cell r="E1069" t="str">
            <v>m3</v>
          </cell>
          <cell r="F1069">
            <v>12</v>
          </cell>
        </row>
        <row r="1070">
          <cell r="A1070" t="str">
            <v>5 S 01 102 01</v>
          </cell>
          <cell r="B1070" t="str">
            <v>Esc. carga transp. mat 3a cat DMT até 50m</v>
          </cell>
          <cell r="E1070" t="str">
            <v>m3</v>
          </cell>
          <cell r="F1070">
            <v>19.3</v>
          </cell>
        </row>
        <row r="1071">
          <cell r="A1071" t="str">
            <v>5 S 01 102 02</v>
          </cell>
          <cell r="B1071" t="str">
            <v>Esc. carga transp. mat 3a cat DMT 50 a 200m</v>
          </cell>
          <cell r="E1071" t="str">
            <v>m3</v>
          </cell>
          <cell r="F1071">
            <v>21.71</v>
          </cell>
        </row>
        <row r="1072">
          <cell r="A1072" t="str">
            <v>5 S 01 102 03</v>
          </cell>
          <cell r="B1072" t="str">
            <v>Esc. carga transp. mat 3a cat DMT 200 a 400m</v>
          </cell>
          <cell r="E1072" t="str">
            <v>m3</v>
          </cell>
          <cell r="F1072">
            <v>22.35</v>
          </cell>
        </row>
        <row r="1073">
          <cell r="A1073" t="str">
            <v>5 S 01 102 04</v>
          </cell>
          <cell r="B1073" t="str">
            <v>Esc. carga transp. mat 3a cat DMT 400 a 600m</v>
          </cell>
          <cell r="E1073" t="str">
            <v>m3</v>
          </cell>
          <cell r="F1073">
            <v>23.12</v>
          </cell>
        </row>
        <row r="1074">
          <cell r="A1074" t="str">
            <v>5 S 01 102 05</v>
          </cell>
          <cell r="B1074" t="str">
            <v>Esc. carga transp. mat 3a cat DMT 600 a 800m</v>
          </cell>
          <cell r="E1074" t="str">
            <v>m3</v>
          </cell>
          <cell r="F1074">
            <v>23.81</v>
          </cell>
        </row>
        <row r="1075">
          <cell r="A1075" t="str">
            <v>5 S 01 102 06</v>
          </cell>
          <cell r="B1075" t="str">
            <v>Esc. carga transp. mat 3a cat DMT 800 a 1000m</v>
          </cell>
          <cell r="E1075" t="str">
            <v>m3</v>
          </cell>
          <cell r="F1075">
            <v>24.25</v>
          </cell>
        </row>
        <row r="1076">
          <cell r="A1076" t="str">
            <v>5 S 01 102 07</v>
          </cell>
          <cell r="B1076" t="str">
            <v>Esc. carga transp. mat 3a cat DMT 1000 a 1200m</v>
          </cell>
          <cell r="E1076" t="str">
            <v>m3</v>
          </cell>
          <cell r="F1076">
            <v>24.68</v>
          </cell>
        </row>
        <row r="1077">
          <cell r="A1077" t="str">
            <v>5 S 01 510 00</v>
          </cell>
          <cell r="B1077" t="str">
            <v>Compactação de aterros a 95% proctor normal</v>
          </cell>
          <cell r="E1077" t="str">
            <v>m3</v>
          </cell>
          <cell r="F1077">
            <v>1.7</v>
          </cell>
        </row>
        <row r="1078">
          <cell r="A1078" t="str">
            <v>5 S 01 511 00</v>
          </cell>
          <cell r="B1078" t="str">
            <v>Compactação de aterros a 100% proctor normal</v>
          </cell>
          <cell r="E1078" t="str">
            <v>m3</v>
          </cell>
          <cell r="F1078">
            <v>2.02</v>
          </cell>
        </row>
        <row r="1079">
          <cell r="A1079" t="str">
            <v>5 S 01 513 01</v>
          </cell>
          <cell r="B1079" t="str">
            <v>Compactação de material de "bota-fora"</v>
          </cell>
          <cell r="E1079" t="str">
            <v>m3</v>
          </cell>
          <cell r="F1079">
            <v>1.3</v>
          </cell>
        </row>
        <row r="1080">
          <cell r="A1080" t="str">
            <v>5 S 02 100 00</v>
          </cell>
          <cell r="B1080" t="str">
            <v>Reforço do subleito</v>
          </cell>
          <cell r="E1080" t="str">
            <v>m3</v>
          </cell>
          <cell r="F1080">
            <v>8.57</v>
          </cell>
        </row>
        <row r="1081">
          <cell r="A1081" t="str">
            <v>5 S 02 110 00</v>
          </cell>
          <cell r="B1081" t="str">
            <v>Regularização do subleito</v>
          </cell>
          <cell r="E1081" t="str">
            <v>m2</v>
          </cell>
          <cell r="F1081">
            <v>0.53</v>
          </cell>
        </row>
        <row r="1082">
          <cell r="A1082" t="str">
            <v>5 S 02 110 01</v>
          </cell>
          <cell r="B1082" t="str">
            <v>Regul. subleito c/ fresa. corte contr. aut. greide</v>
          </cell>
          <cell r="E1082" t="str">
            <v>m2</v>
          </cell>
          <cell r="F1082">
            <v>0.83</v>
          </cell>
        </row>
        <row r="1083">
          <cell r="A1083" t="str">
            <v>5 S 02 200 00</v>
          </cell>
          <cell r="B1083" t="str">
            <v>Sub-base solo estabilizado granul. s/ mistura</v>
          </cell>
          <cell r="E1083" t="str">
            <v>m3</v>
          </cell>
          <cell r="F1083">
            <v>8.57</v>
          </cell>
        </row>
        <row r="1084">
          <cell r="A1084" t="str">
            <v>5 S 02 200 01</v>
          </cell>
          <cell r="B1084" t="str">
            <v>Base solo estabilizado granul. s/ mistura</v>
          </cell>
          <cell r="E1084" t="str">
            <v>m3</v>
          </cell>
          <cell r="F1084">
            <v>8.57</v>
          </cell>
        </row>
        <row r="1085">
          <cell r="A1085" t="str">
            <v>5 S 02 201 00</v>
          </cell>
          <cell r="B1085" t="str">
            <v>Recomposição camada de base s/ adição de material</v>
          </cell>
          <cell r="E1085" t="str">
            <v>m2</v>
          </cell>
          <cell r="F1085">
            <v>0.53</v>
          </cell>
        </row>
        <row r="1086">
          <cell r="A1086" t="str">
            <v>5 S 02 210 00</v>
          </cell>
          <cell r="B1086" t="str">
            <v>Sub-base estabiliz. granul. c/ mist. solo na pista</v>
          </cell>
          <cell r="E1086" t="str">
            <v>m3</v>
          </cell>
          <cell r="F1086">
            <v>9.07</v>
          </cell>
        </row>
        <row r="1087">
          <cell r="A1087" t="str">
            <v>5 S 02 210 01</v>
          </cell>
          <cell r="B1087" t="str">
            <v>Sub-base estab. granul.c/mist. solo-areia na pista</v>
          </cell>
          <cell r="E1087" t="str">
            <v>m3</v>
          </cell>
          <cell r="F1087">
            <v>10.43</v>
          </cell>
        </row>
        <row r="1088">
          <cell r="A1088" t="str">
            <v>5 S 02 210 02</v>
          </cell>
          <cell r="B1088" t="str">
            <v>Base estabiliz.granul.c/ mist. solo areia na pista</v>
          </cell>
          <cell r="E1088" t="str">
            <v>m3</v>
          </cell>
          <cell r="F1088">
            <v>10.43</v>
          </cell>
        </row>
        <row r="1089">
          <cell r="A1089" t="str">
            <v>5 S 02 220 00</v>
          </cell>
          <cell r="B1089" t="str">
            <v>Base estabilizada granul. c/ mistura solo-brita</v>
          </cell>
          <cell r="E1089" t="str">
            <v>m3</v>
          </cell>
          <cell r="F1089">
            <v>27.52</v>
          </cell>
        </row>
        <row r="1090">
          <cell r="A1090" t="str">
            <v>5 S 02 230 00</v>
          </cell>
          <cell r="B1090" t="str">
            <v>Base de brita graduada</v>
          </cell>
          <cell r="E1090" t="str">
            <v>m3</v>
          </cell>
          <cell r="F1090">
            <v>43.43</v>
          </cell>
        </row>
        <row r="1091">
          <cell r="A1091" t="str">
            <v>5 S 02 230 01</v>
          </cell>
          <cell r="B1091" t="str">
            <v>Base brita grad.c/distr.agreg. contr. autom.greide</v>
          </cell>
          <cell r="E1091" t="str">
            <v>m3</v>
          </cell>
          <cell r="F1091">
            <v>44.54</v>
          </cell>
        </row>
        <row r="1092">
          <cell r="A1092" t="str">
            <v>5 S 02 231 00</v>
          </cell>
          <cell r="B1092" t="str">
            <v>Base de macadame hidraúlico</v>
          </cell>
          <cell r="E1092" t="str">
            <v>m3</v>
          </cell>
          <cell r="F1092">
            <v>38.22</v>
          </cell>
        </row>
        <row r="1093">
          <cell r="A1093" t="str">
            <v>5 S 02 240 11</v>
          </cell>
          <cell r="B1093" t="str">
            <v>Recomposição camada de base c/ adição de cimento</v>
          </cell>
          <cell r="E1093" t="str">
            <v>m3</v>
          </cell>
          <cell r="F1093">
            <v>52.12</v>
          </cell>
        </row>
        <row r="1094">
          <cell r="A1094" t="str">
            <v>5 S 02 241 01</v>
          </cell>
          <cell r="B1094" t="str">
            <v>Base de solo cimento com mistura em usina</v>
          </cell>
          <cell r="E1094" t="str">
            <v>m3</v>
          </cell>
          <cell r="F1094">
            <v>109.61</v>
          </cell>
        </row>
        <row r="1095">
          <cell r="A1095" t="str">
            <v>5 S 02 243 01</v>
          </cell>
          <cell r="B1095" t="str">
            <v>Sub-base solo melhorado c/cimento c/mist. em usina</v>
          </cell>
          <cell r="E1095" t="str">
            <v>m3</v>
          </cell>
          <cell r="F1095">
            <v>64.09</v>
          </cell>
        </row>
        <row r="1096">
          <cell r="A1096" t="str">
            <v>5 S 02 249 11</v>
          </cell>
          <cell r="B1096" t="str">
            <v>Recomp. base c/ demol. do rev. e incorp. à base</v>
          </cell>
          <cell r="E1096" t="str">
            <v>m3</v>
          </cell>
          <cell r="F1096">
            <v>12.8</v>
          </cell>
        </row>
        <row r="1097">
          <cell r="A1097" t="str">
            <v>5 S 02 300 00</v>
          </cell>
          <cell r="B1097" t="str">
            <v>Imprimação</v>
          </cell>
          <cell r="E1097" t="str">
            <v>m2</v>
          </cell>
          <cell r="F1097">
            <v>0.17</v>
          </cell>
        </row>
        <row r="1098">
          <cell r="A1098" t="str">
            <v>5 S 02 400 00</v>
          </cell>
          <cell r="B1098" t="str">
            <v>Pintura de ligação</v>
          </cell>
          <cell r="E1098" t="str">
            <v>m2</v>
          </cell>
          <cell r="F1098">
            <v>0.1</v>
          </cell>
        </row>
        <row r="1099">
          <cell r="A1099" t="str">
            <v>5 S 02 500 00</v>
          </cell>
          <cell r="B1099" t="str">
            <v>Tratamento superficial simples c/ CAP</v>
          </cell>
          <cell r="E1099" t="str">
            <v>m2</v>
          </cell>
          <cell r="F1099">
            <v>0.5</v>
          </cell>
        </row>
        <row r="1100">
          <cell r="A1100" t="str">
            <v>5 S 02 500 01</v>
          </cell>
          <cell r="B1100" t="str">
            <v>Tratamento superficial simples c/ emulsão</v>
          </cell>
          <cell r="E1100" t="str">
            <v>m2</v>
          </cell>
          <cell r="F1100">
            <v>0.47</v>
          </cell>
        </row>
        <row r="1101">
          <cell r="A1101" t="str">
            <v>5 S 02 500 02</v>
          </cell>
          <cell r="B1101" t="str">
            <v>Tratamento superficial simples c/ banho diluído</v>
          </cell>
          <cell r="E1101" t="str">
            <v>m2</v>
          </cell>
          <cell r="F1101">
            <v>0.54</v>
          </cell>
        </row>
        <row r="1102">
          <cell r="A1102" t="str">
            <v>5 S 02 501 00</v>
          </cell>
          <cell r="B1102" t="str">
            <v>Tratamento superficial duplo c/ CAP</v>
          </cell>
          <cell r="E1102" t="str">
            <v>m2</v>
          </cell>
          <cell r="F1102">
            <v>1.49</v>
          </cell>
        </row>
        <row r="1103">
          <cell r="A1103" t="str">
            <v>5 S 02 501 01</v>
          </cell>
          <cell r="B1103" t="str">
            <v>Tratamento superficial duplo c/ emulsão</v>
          </cell>
          <cell r="E1103" t="str">
            <v>m2</v>
          </cell>
          <cell r="F1103">
            <v>1.49</v>
          </cell>
        </row>
        <row r="1104">
          <cell r="A1104" t="str">
            <v>5 S 02 501 02</v>
          </cell>
          <cell r="B1104" t="str">
            <v>Tratamento superficial duplo c/ banho diluído</v>
          </cell>
          <cell r="E1104" t="str">
            <v>m2</v>
          </cell>
          <cell r="F1104">
            <v>1.63</v>
          </cell>
        </row>
        <row r="1105">
          <cell r="A1105" t="str">
            <v>5 S 02 502 00</v>
          </cell>
          <cell r="B1105" t="str">
            <v>Tratamento superficial triplo c/ CAP</v>
          </cell>
          <cell r="E1105" t="str">
            <v>m2</v>
          </cell>
          <cell r="F1105">
            <v>2.14</v>
          </cell>
        </row>
        <row r="1106">
          <cell r="A1106" t="str">
            <v>5 S 02 502 01</v>
          </cell>
          <cell r="B1106" t="str">
            <v>Tratamento superficial triplo c/ emulsão</v>
          </cell>
          <cell r="E1106" t="str">
            <v>m2</v>
          </cell>
          <cell r="F1106">
            <v>2.16</v>
          </cell>
        </row>
        <row r="1107">
          <cell r="A1107" t="str">
            <v>5 S 02 502 02</v>
          </cell>
          <cell r="B1107" t="str">
            <v>Tratamento superficial triplo c/ banho diluído</v>
          </cell>
          <cell r="E1107" t="str">
            <v>m2</v>
          </cell>
          <cell r="F1107">
            <v>2.34</v>
          </cell>
        </row>
        <row r="1108">
          <cell r="A1108" t="str">
            <v>5 S 02 511 01</v>
          </cell>
          <cell r="B1108" t="str">
            <v>Micro-revestimento a frio - Microflex 0,8cm</v>
          </cell>
          <cell r="E1108" t="str">
            <v>m2</v>
          </cell>
          <cell r="F1108">
            <v>1.22</v>
          </cell>
        </row>
        <row r="1109">
          <cell r="A1109" t="str">
            <v>5 S 02 511 02</v>
          </cell>
          <cell r="B1109" t="str">
            <v>Micro-revestimento a frio - Microflex 1,5 cm</v>
          </cell>
          <cell r="E1109" t="str">
            <v>m2</v>
          </cell>
          <cell r="F1109">
            <v>2.39</v>
          </cell>
        </row>
        <row r="1110">
          <cell r="A1110" t="str">
            <v>5 S 02 511 03</v>
          </cell>
          <cell r="B1110" t="str">
            <v>Micro-revestimento a frio - Microflex 2,0 cm</v>
          </cell>
          <cell r="E1110" t="str">
            <v>m2</v>
          </cell>
          <cell r="F1110">
            <v>3.17</v>
          </cell>
        </row>
        <row r="1111">
          <cell r="A1111" t="str">
            <v>5 S 02 511 04</v>
          </cell>
          <cell r="B1111" t="str">
            <v>Micro-revestimento a frio - Microflex - 2,5 cm</v>
          </cell>
          <cell r="E1111" t="str">
            <v>m2</v>
          </cell>
          <cell r="F1111">
            <v>3.73</v>
          </cell>
        </row>
        <row r="1112">
          <cell r="A1112" t="str">
            <v>5 S 02 512 01</v>
          </cell>
          <cell r="B1112" t="str">
            <v>Lama asfáltica fina (granulometrias I e II)</v>
          </cell>
          <cell r="E1112" t="str">
            <v>m2</v>
          </cell>
          <cell r="F1112">
            <v>0.52</v>
          </cell>
        </row>
        <row r="1113">
          <cell r="A1113" t="str">
            <v>5 S 02 512 02</v>
          </cell>
          <cell r="B1113" t="str">
            <v>Lama asfáltica grossa (granulometrias III e IV)</v>
          </cell>
          <cell r="E1113" t="str">
            <v>m2</v>
          </cell>
          <cell r="F1113">
            <v>0.93</v>
          </cell>
        </row>
        <row r="1114">
          <cell r="A1114" t="str">
            <v>5 S 02 530 00</v>
          </cell>
          <cell r="B1114" t="str">
            <v>Pré-misturado a frio</v>
          </cell>
          <cell r="E1114" t="str">
            <v>m3</v>
          </cell>
          <cell r="F1114">
            <v>61.21</v>
          </cell>
        </row>
        <row r="1115">
          <cell r="A1115" t="str">
            <v>5 S 02 531 00</v>
          </cell>
          <cell r="B1115" t="str">
            <v>Macadame betuminoso por penetração</v>
          </cell>
          <cell r="E1115" t="str">
            <v>m3</v>
          </cell>
          <cell r="F1115">
            <v>51.61</v>
          </cell>
        </row>
        <row r="1116">
          <cell r="A1116" t="str">
            <v>5 S 02 532 00</v>
          </cell>
          <cell r="B1116" t="str">
            <v>Areia-asfalto a quente</v>
          </cell>
          <cell r="E1116" t="str">
            <v>t</v>
          </cell>
          <cell r="F1116">
            <v>39.270000000000003</v>
          </cell>
        </row>
        <row r="1117">
          <cell r="A1117" t="str">
            <v>5 S 02 540 01</v>
          </cell>
          <cell r="B1117" t="str">
            <v>Conc. betumin.usinado a quente - capa de rolamento</v>
          </cell>
          <cell r="E1117" t="str">
            <v>t</v>
          </cell>
          <cell r="F1117">
            <v>34.75</v>
          </cell>
        </row>
        <row r="1118">
          <cell r="A1118" t="str">
            <v>5 S 02 540 02</v>
          </cell>
          <cell r="B1118" t="str">
            <v>Concreto betuminoso usinado a quente - binder</v>
          </cell>
          <cell r="E1118" t="str">
            <v>t</v>
          </cell>
          <cell r="F1118">
            <v>34.22</v>
          </cell>
        </row>
        <row r="1119">
          <cell r="A1119" t="str">
            <v>5 S 02 540 11</v>
          </cell>
          <cell r="B1119" t="str">
            <v>CBUQ reciclado a quente no local</v>
          </cell>
          <cell r="E1119" t="str">
            <v>t</v>
          </cell>
          <cell r="F1119" t="str">
            <v>excluído</v>
          </cell>
        </row>
        <row r="1120">
          <cell r="A1120" t="str">
            <v>5 S 02 540 12</v>
          </cell>
          <cell r="B1120" t="str">
            <v>CBUQ reciclado em usina fixa</v>
          </cell>
          <cell r="E1120" t="str">
            <v>t</v>
          </cell>
          <cell r="F1120">
            <v>29.87</v>
          </cell>
        </row>
        <row r="1121">
          <cell r="A1121" t="str">
            <v>5 S 02 600 00</v>
          </cell>
          <cell r="B1121" t="str">
            <v>Manta sintét. p/ recap.asfál.- fornec. e aplicação</v>
          </cell>
          <cell r="E1121" t="str">
            <v>m2</v>
          </cell>
          <cell r="F1121">
            <v>4.68</v>
          </cell>
        </row>
        <row r="1122">
          <cell r="A1122" t="str">
            <v>5 S 02 607 00</v>
          </cell>
          <cell r="B1122" t="str">
            <v>Concreto cimento portland c/ equip. pequeno porte</v>
          </cell>
          <cell r="E1122" t="str">
            <v>m3</v>
          </cell>
          <cell r="F1122">
            <v>312.11</v>
          </cell>
        </row>
        <row r="1123">
          <cell r="A1123" t="str">
            <v>5 S 02 702 00</v>
          </cell>
          <cell r="B1123" t="str">
            <v>Limpeza e enchimento de junta de pavimento de conc</v>
          </cell>
          <cell r="E1123" t="str">
            <v>m</v>
          </cell>
          <cell r="F1123">
            <v>2.64</v>
          </cell>
        </row>
        <row r="1124">
          <cell r="A1124" t="str">
            <v>5 S 02 905 00</v>
          </cell>
          <cell r="B1124" t="str">
            <v>Remoção mecanizada de revestimento betuminoso</v>
          </cell>
          <cell r="E1124" t="str">
            <v>m3</v>
          </cell>
          <cell r="F1124">
            <v>6.16</v>
          </cell>
        </row>
        <row r="1125">
          <cell r="A1125" t="str">
            <v>5 S 02 905 01</v>
          </cell>
          <cell r="B1125" t="str">
            <v>Remoção manual de revestimento betuminoso</v>
          </cell>
          <cell r="E1125" t="str">
            <v>m3</v>
          </cell>
          <cell r="F1125">
            <v>104.36</v>
          </cell>
        </row>
        <row r="1126">
          <cell r="A1126" t="str">
            <v>5 S 02 906 00</v>
          </cell>
          <cell r="B1126" t="str">
            <v>Remoção mecanizada da camada granular pavimento</v>
          </cell>
          <cell r="E1126" t="str">
            <v>m3</v>
          </cell>
          <cell r="F1126">
            <v>3.95</v>
          </cell>
        </row>
        <row r="1127">
          <cell r="A1127" t="str">
            <v>5 S 02 906 01</v>
          </cell>
          <cell r="B1127" t="str">
            <v>Remoção manual da camada granular do pavimento</v>
          </cell>
          <cell r="E1127" t="str">
            <v>m3</v>
          </cell>
          <cell r="F1127">
            <v>56.65</v>
          </cell>
        </row>
        <row r="1128">
          <cell r="A1128" t="str">
            <v>5 S 02 907 00</v>
          </cell>
          <cell r="B1128" t="str">
            <v>Remoção mecanizada material de baixa capac.suporte</v>
          </cell>
          <cell r="E1128" t="str">
            <v>m3</v>
          </cell>
          <cell r="F1128">
            <v>3.89</v>
          </cell>
        </row>
        <row r="1129">
          <cell r="A1129" t="str">
            <v>5 S 02 907 01</v>
          </cell>
          <cell r="B1129" t="str">
            <v>Remoção manual de material de baixa capac.suporte</v>
          </cell>
          <cell r="E1129" t="str">
            <v>m3</v>
          </cell>
          <cell r="F1129">
            <v>48</v>
          </cell>
        </row>
        <row r="1130">
          <cell r="A1130" t="str">
            <v>5 S 02 908 00</v>
          </cell>
          <cell r="B1130" t="str">
            <v>Arrancamento e remoção de paralelepípedos</v>
          </cell>
          <cell r="E1130" t="str">
            <v>m2</v>
          </cell>
          <cell r="F1130">
            <v>13.14</v>
          </cell>
        </row>
        <row r="1131">
          <cell r="A1131" t="str">
            <v>5 S 02 909 00</v>
          </cell>
          <cell r="B1131" t="str">
            <v>Arrancamento e remoção de meios-fios</v>
          </cell>
          <cell r="E1131" t="str">
            <v>m3</v>
          </cell>
          <cell r="F1131">
            <v>71.58</v>
          </cell>
        </row>
        <row r="1132">
          <cell r="A1132" t="str">
            <v>5 S 02 990 11</v>
          </cell>
          <cell r="B1132" t="str">
            <v>Fresagem contínua do revest. betuminoso</v>
          </cell>
          <cell r="E1132" t="str">
            <v>m3</v>
          </cell>
          <cell r="F1132">
            <v>93.45</v>
          </cell>
        </row>
        <row r="1133">
          <cell r="A1133" t="str">
            <v>5 S 02 990 12</v>
          </cell>
          <cell r="B1133" t="str">
            <v>Fresagem descontínua revest. betuminoso</v>
          </cell>
          <cell r="E1133" t="str">
            <v>m3</v>
          </cell>
          <cell r="F1133">
            <v>129.79</v>
          </cell>
        </row>
        <row r="1134">
          <cell r="A1134" t="str">
            <v>5 S 04 300 16</v>
          </cell>
          <cell r="B1134" t="str">
            <v>Bueiro met. chapas múltiplas D=1,60m galv.</v>
          </cell>
          <cell r="E1134" t="str">
            <v>m</v>
          </cell>
          <cell r="F1134">
            <v>1028.1099999999999</v>
          </cell>
        </row>
        <row r="1135">
          <cell r="A1135" t="str">
            <v>5 S 04 300 20</v>
          </cell>
          <cell r="B1135" t="str">
            <v>Bueiro met. chapas múltiplas D=2,00m galv.</v>
          </cell>
          <cell r="E1135" t="str">
            <v>m</v>
          </cell>
          <cell r="F1135">
            <v>1279.3399999999999</v>
          </cell>
        </row>
        <row r="1136">
          <cell r="A1136" t="str">
            <v>5 S 04 301 16</v>
          </cell>
          <cell r="B1136" t="str">
            <v>Bueiro met. chapas múltiplas D=1,60m rev. epoxy</v>
          </cell>
          <cell r="E1136" t="str">
            <v>m</v>
          </cell>
          <cell r="F1136">
            <v>1076.94</v>
          </cell>
        </row>
        <row r="1137">
          <cell r="A1137" t="str">
            <v>5 S 04 301 20</v>
          </cell>
          <cell r="B1137" t="str">
            <v>Bueiro met. chapas múltiplas D=2,00m rev. epoxy</v>
          </cell>
          <cell r="E1137" t="str">
            <v>m</v>
          </cell>
          <cell r="F1137">
            <v>1339.98</v>
          </cell>
        </row>
        <row r="1138">
          <cell r="A1138" t="str">
            <v>5 S 04 310 16</v>
          </cell>
          <cell r="B1138" t="str">
            <v>Bueiro met. s/ interrup. de tráf. D=1,60m galv.</v>
          </cell>
          <cell r="E1138" t="str">
            <v>m</v>
          </cell>
          <cell r="F1138">
            <v>1958.05</v>
          </cell>
        </row>
        <row r="1139">
          <cell r="A1139" t="str">
            <v>5 S 04 310 20</v>
          </cell>
          <cell r="B1139" t="str">
            <v>Bueiro met. s/ interrup. de tráf. D=2,00m galv.</v>
          </cell>
          <cell r="E1139" t="str">
            <v>m</v>
          </cell>
          <cell r="F1139">
            <v>2435.4499999999998</v>
          </cell>
        </row>
        <row r="1140">
          <cell r="A1140" t="str">
            <v>5 S 04 311 16</v>
          </cell>
          <cell r="B1140" t="str">
            <v>Bueiro met.s/interrupção traf. D=1,60 m rev.epoxy</v>
          </cell>
          <cell r="E1140" t="str">
            <v>m</v>
          </cell>
          <cell r="F1140">
            <v>2031.03</v>
          </cell>
        </row>
        <row r="1141">
          <cell r="A1141" t="str">
            <v>5 S 04 311 20</v>
          </cell>
          <cell r="B1141" t="str">
            <v>Bueiro met.s/interrupção tráf. D=2,00 m rev. epoxy</v>
          </cell>
          <cell r="E1141" t="str">
            <v>m</v>
          </cell>
          <cell r="F1141">
            <v>2442.35</v>
          </cell>
        </row>
        <row r="1142">
          <cell r="A1142" t="str">
            <v>5 S 04 999 01</v>
          </cell>
          <cell r="B1142" t="str">
            <v>Remoção de bueiros existentes</v>
          </cell>
          <cell r="E1142" t="str">
            <v>m</v>
          </cell>
          <cell r="F1142">
            <v>36.86</v>
          </cell>
        </row>
        <row r="1143">
          <cell r="A1143" t="str">
            <v>5 S 04 999 04</v>
          </cell>
          <cell r="B1143" t="str">
            <v>Restauração de disp. danif. com concr. fck=12 MPa</v>
          </cell>
          <cell r="E1143" t="str">
            <v>m3</v>
          </cell>
          <cell r="F1143">
            <v>246.17</v>
          </cell>
        </row>
        <row r="1144">
          <cell r="A1144" t="str">
            <v>5 S 04 999 07</v>
          </cell>
          <cell r="B1144" t="str">
            <v>Demolição de dispositivos de concreto simples</v>
          </cell>
          <cell r="E1144" t="str">
            <v>m3</v>
          </cell>
          <cell r="F1144">
            <v>67.47</v>
          </cell>
        </row>
        <row r="1145">
          <cell r="A1145" t="str">
            <v>5 S 04 999 08</v>
          </cell>
          <cell r="B1145" t="str">
            <v>Demolição de dispositivos de concreto armado</v>
          </cell>
          <cell r="E1145" t="str">
            <v>m3</v>
          </cell>
          <cell r="F1145">
            <v>306.33</v>
          </cell>
        </row>
        <row r="1146">
          <cell r="A1146" t="str">
            <v>5 S 05 100 00</v>
          </cell>
          <cell r="B1146" t="str">
            <v>Enleivamento</v>
          </cell>
          <cell r="E1146" t="str">
            <v>m2</v>
          </cell>
          <cell r="F1146">
            <v>3.92</v>
          </cell>
        </row>
        <row r="1147">
          <cell r="A1147" t="str">
            <v>5 S 05 102 00</v>
          </cell>
          <cell r="B1147" t="str">
            <v>Hidrossemeadura</v>
          </cell>
          <cell r="E1147" t="str">
            <v>m2</v>
          </cell>
          <cell r="F1147">
            <v>0.86</v>
          </cell>
        </row>
        <row r="1148">
          <cell r="A1148" t="str">
            <v>5 S 05 300 01</v>
          </cell>
          <cell r="B1148" t="str">
            <v>Alvenaria de pedra arrumada</v>
          </cell>
          <cell r="E1148" t="str">
            <v>m3</v>
          </cell>
          <cell r="F1148">
            <v>56.22</v>
          </cell>
        </row>
        <row r="1149">
          <cell r="A1149" t="str">
            <v>5 S 05 300 02</v>
          </cell>
          <cell r="B1149" t="str">
            <v>Enrocamento de pedra jogada</v>
          </cell>
          <cell r="E1149" t="str">
            <v>m3</v>
          </cell>
          <cell r="F1149">
            <v>32.03</v>
          </cell>
        </row>
        <row r="1150">
          <cell r="A1150" t="str">
            <v>5 S 05 301 00</v>
          </cell>
          <cell r="B1150" t="str">
            <v>Alvenaria de pedra argamassada</v>
          </cell>
          <cell r="E1150" t="str">
            <v>m3</v>
          </cell>
          <cell r="F1150">
            <v>139.43</v>
          </cell>
        </row>
        <row r="1151">
          <cell r="A1151" t="str">
            <v>5 S 05 302 01</v>
          </cell>
          <cell r="B1151" t="str">
            <v>Muro de gabião tipo caixa</v>
          </cell>
          <cell r="E1151" t="str">
            <v>m3</v>
          </cell>
          <cell r="F1151">
            <v>138.34</v>
          </cell>
        </row>
        <row r="1152">
          <cell r="A1152" t="str">
            <v>5 S 05 303 01</v>
          </cell>
          <cell r="B1152" t="str">
            <v>Terra armada - ECE - greide 0,0&lt;h&lt;6,00m</v>
          </cell>
          <cell r="E1152" t="str">
            <v>m2</v>
          </cell>
          <cell r="F1152">
            <v>196.56</v>
          </cell>
        </row>
        <row r="1153">
          <cell r="A1153" t="str">
            <v>5 S 05 303 02</v>
          </cell>
          <cell r="B1153" t="str">
            <v>Terra armada - ECE - greide 6,0&lt;h&lt;9,00</v>
          </cell>
          <cell r="E1153" t="str">
            <v>m2</v>
          </cell>
          <cell r="F1153">
            <v>220.52</v>
          </cell>
        </row>
        <row r="1154">
          <cell r="A1154" t="str">
            <v>5 S 05 303 03</v>
          </cell>
          <cell r="B1154" t="str">
            <v>Terra armada - ECE - greide 9,0&lt;h&lt;12,00m</v>
          </cell>
          <cell r="E1154" t="str">
            <v>m2</v>
          </cell>
          <cell r="F1154">
            <v>244.38</v>
          </cell>
        </row>
        <row r="1155">
          <cell r="A1155" t="str">
            <v>5 S 05 303 04</v>
          </cell>
          <cell r="B1155" t="str">
            <v>Terra armada - ECE - pé de talude 0,0&lt;h&lt;6,00m</v>
          </cell>
          <cell r="E1155" t="str">
            <v>m2</v>
          </cell>
          <cell r="F1155">
            <v>231.72</v>
          </cell>
        </row>
        <row r="1156">
          <cell r="A1156" t="str">
            <v>5 S 05 303 05</v>
          </cell>
          <cell r="B1156" t="str">
            <v>Terra armada - ECE - pé de talude 6,0&lt;h&lt;9,00m</v>
          </cell>
          <cell r="E1156" t="str">
            <v>m2</v>
          </cell>
          <cell r="F1156">
            <v>260.49</v>
          </cell>
        </row>
        <row r="1157">
          <cell r="A1157" t="str">
            <v>5 S 05 303 06</v>
          </cell>
          <cell r="B1157" t="str">
            <v>Terra armada - ECE - pé de talude 9,0&lt;h&lt;12,00m</v>
          </cell>
          <cell r="E1157" t="str">
            <v>m2</v>
          </cell>
          <cell r="F1157">
            <v>287.66000000000003</v>
          </cell>
        </row>
        <row r="1158">
          <cell r="A1158" t="str">
            <v>5 S 05 303 07</v>
          </cell>
          <cell r="B1158" t="str">
            <v>Terra armada - ECE - encontro portante 0,0&lt;h&lt;6,0m</v>
          </cell>
          <cell r="E1158" t="str">
            <v>m2</v>
          </cell>
          <cell r="F1158">
            <v>421.92</v>
          </cell>
        </row>
        <row r="1159">
          <cell r="A1159" t="str">
            <v>5 S 05 303 08</v>
          </cell>
          <cell r="B1159" t="str">
            <v>Terra armada - ECE - encontro portante 6,0&lt;h&lt;9,00m</v>
          </cell>
          <cell r="E1159" t="str">
            <v>m2</v>
          </cell>
          <cell r="F1159">
            <v>562.24</v>
          </cell>
        </row>
        <row r="1160">
          <cell r="A1160" t="str">
            <v>5 S 05 303 09</v>
          </cell>
          <cell r="B1160" t="str">
            <v>Escamas de concreto armado para terra armada</v>
          </cell>
          <cell r="E1160" t="str">
            <v>m3</v>
          </cell>
          <cell r="F1160">
            <v>535.33000000000004</v>
          </cell>
        </row>
        <row r="1161">
          <cell r="A1161" t="str">
            <v>5 S 05 303 10</v>
          </cell>
          <cell r="B1161" t="str">
            <v>Conc. de soleira e arrem. de maciço de terra arm.</v>
          </cell>
          <cell r="E1161" t="str">
            <v>m3</v>
          </cell>
          <cell r="F1161">
            <v>254.14</v>
          </cell>
        </row>
        <row r="1162">
          <cell r="A1162" t="str">
            <v>5 S 05 303 11</v>
          </cell>
          <cell r="B1162" t="str">
            <v>Montagem de maciço terra armada</v>
          </cell>
          <cell r="E1162" t="str">
            <v>m2</v>
          </cell>
          <cell r="F1162">
            <v>61.95</v>
          </cell>
        </row>
        <row r="1163">
          <cell r="A1163" t="str">
            <v>5 S 05 340 01</v>
          </cell>
          <cell r="B1163" t="str">
            <v>Execução cortina atirantada conc.armado fck=15 MPa</v>
          </cell>
          <cell r="E1163" t="str">
            <v>m3</v>
          </cell>
          <cell r="F1163">
            <v>882.36</v>
          </cell>
        </row>
        <row r="1164">
          <cell r="A1164" t="str">
            <v>5 S 05 900 01</v>
          </cell>
          <cell r="B1164" t="str">
            <v>Execução tirante protendido cortina atirantada</v>
          </cell>
          <cell r="E1164" t="str">
            <v>m</v>
          </cell>
          <cell r="F1164">
            <v>92.75</v>
          </cell>
        </row>
        <row r="1165">
          <cell r="A1165" t="str">
            <v>5 S 06 400 01</v>
          </cell>
          <cell r="B1165" t="str">
            <v>Cêrcas arame farp. c/ mourão conc. seção quadr.</v>
          </cell>
          <cell r="E1165" t="str">
            <v>m</v>
          </cell>
          <cell r="F1165">
            <v>15.13</v>
          </cell>
        </row>
        <row r="1166">
          <cell r="A1166" t="str">
            <v>5 S 06 400 02</v>
          </cell>
          <cell r="B1166" t="str">
            <v>Cerca arame farp. c/ mourão de conc. seção triang</v>
          </cell>
          <cell r="E1166" t="str">
            <v>m</v>
          </cell>
          <cell r="F1166">
            <v>11.7</v>
          </cell>
        </row>
        <row r="1167">
          <cell r="A1167" t="str">
            <v>5 S 06 410 00</v>
          </cell>
          <cell r="B1167" t="str">
            <v>Cêrcas arame farpado com suporte madeira</v>
          </cell>
          <cell r="E1167" t="str">
            <v>m</v>
          </cell>
          <cell r="F1167">
            <v>18.739999999999998</v>
          </cell>
        </row>
        <row r="1168">
          <cell r="A1168" t="str">
            <v>5 S 09 001 07</v>
          </cell>
          <cell r="B1168" t="str">
            <v>Transporte local em rodov. não pavim.</v>
          </cell>
          <cell r="E1168" t="str">
            <v>tkm</v>
          </cell>
          <cell r="F1168">
            <v>0.55000000000000004</v>
          </cell>
        </row>
        <row r="1169">
          <cell r="A1169" t="str">
            <v>5 S 09 001 90</v>
          </cell>
          <cell r="B1169" t="str">
            <v>Transporte comercial c/ carroc. rodov. não pav.</v>
          </cell>
          <cell r="E1169" t="str">
            <v>tkm</v>
          </cell>
          <cell r="F1169">
            <v>0.36</v>
          </cell>
        </row>
        <row r="1170">
          <cell r="A1170" t="str">
            <v>5 S 09 002 07</v>
          </cell>
          <cell r="B1170" t="str">
            <v>Transporte local em rodov. pavim.</v>
          </cell>
          <cell r="E1170" t="str">
            <v>tkm</v>
          </cell>
          <cell r="F1170">
            <v>0.41</v>
          </cell>
        </row>
        <row r="1171">
          <cell r="A1171" t="str">
            <v>5 S 09 002 90</v>
          </cell>
          <cell r="B1171" t="str">
            <v>Transporte comercial c/ carroceria rodov. pav.</v>
          </cell>
          <cell r="E1171" t="str">
            <v>tkm</v>
          </cell>
          <cell r="F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row>
        <row r="1175">
          <cell r="A1175" t="str">
            <v>AM02</v>
          </cell>
          <cell r="B1175" t="str">
            <v>Aço D=6,3 mm CA 25</v>
          </cell>
          <cell r="C1175" t="str">
            <v>kg</v>
          </cell>
          <cell r="D1175">
            <v>1</v>
          </cell>
          <cell r="E1175" t="str">
            <v>kg</v>
          </cell>
        </row>
        <row r="1176">
          <cell r="A1176" t="str">
            <v>AM03</v>
          </cell>
          <cell r="B1176" t="str">
            <v>Aço D=10 mm CA 25</v>
          </cell>
          <cell r="C1176" t="str">
            <v>kg</v>
          </cell>
          <cell r="D1176">
            <v>1</v>
          </cell>
          <cell r="E1176" t="str">
            <v>kg</v>
          </cell>
        </row>
        <row r="1177">
          <cell r="A1177" t="str">
            <v>AM04</v>
          </cell>
          <cell r="B1177" t="str">
            <v>Aço D=6,3 mm CA 50</v>
          </cell>
          <cell r="C1177" t="str">
            <v>kg</v>
          </cell>
          <cell r="D1177">
            <v>1</v>
          </cell>
          <cell r="E1177" t="str">
            <v>kg</v>
          </cell>
        </row>
        <row r="1178">
          <cell r="A1178" t="str">
            <v>AM05</v>
          </cell>
          <cell r="B1178" t="str">
            <v>Aço D=10 mm CA 50</v>
          </cell>
          <cell r="C1178" t="str">
            <v>kg</v>
          </cell>
          <cell r="D1178">
            <v>1</v>
          </cell>
          <cell r="E1178" t="str">
            <v>kg</v>
          </cell>
        </row>
        <row r="1179">
          <cell r="A1179" t="str">
            <v>AM06</v>
          </cell>
          <cell r="B1179" t="str">
            <v>Aço D=4,2 mm CA 60</v>
          </cell>
          <cell r="C1179" t="str">
            <v>kg</v>
          </cell>
          <cell r="D1179">
            <v>1</v>
          </cell>
          <cell r="E1179" t="str">
            <v>kg</v>
          </cell>
        </row>
        <row r="1180">
          <cell r="A1180" t="str">
            <v>AM07</v>
          </cell>
          <cell r="B1180" t="str">
            <v>Aço D=5,0 mm CA 60</v>
          </cell>
          <cell r="C1180" t="str">
            <v>kg</v>
          </cell>
          <cell r="D1180">
            <v>1</v>
          </cell>
          <cell r="E1180" t="str">
            <v>kg</v>
          </cell>
        </row>
        <row r="1181">
          <cell r="A1181" t="str">
            <v>AM08</v>
          </cell>
          <cell r="B1181" t="str">
            <v>Aço D=6,0 mm CA 60</v>
          </cell>
          <cell r="C1181" t="str">
            <v>kg</v>
          </cell>
          <cell r="D1181">
            <v>1</v>
          </cell>
          <cell r="E1181" t="str">
            <v>kg</v>
          </cell>
        </row>
        <row r="1182">
          <cell r="A1182" t="str">
            <v>AM09</v>
          </cell>
          <cell r="B1182" t="str">
            <v>Mandíbula móvel p/ britador 6240C</v>
          </cell>
          <cell r="C1182" t="str">
            <v>un</v>
          </cell>
          <cell r="D1182">
            <v>216</v>
          </cell>
          <cell r="E1182" t="str">
            <v>u/h</v>
          </cell>
        </row>
        <row r="1183">
          <cell r="A1183" t="str">
            <v>AM10</v>
          </cell>
          <cell r="B1183" t="str">
            <v>Mandíbula fixa p/ britador 6240C</v>
          </cell>
          <cell r="C1183" t="str">
            <v>un</v>
          </cell>
          <cell r="D1183">
            <v>133</v>
          </cell>
          <cell r="E1183" t="str">
            <v>u/h</v>
          </cell>
        </row>
        <row r="1184">
          <cell r="A1184" t="str">
            <v>AM11</v>
          </cell>
          <cell r="B1184" t="str">
            <v>Revestimento móvel p/ britador 60TS</v>
          </cell>
          <cell r="C1184" t="str">
            <v>un</v>
          </cell>
          <cell r="D1184">
            <v>381</v>
          </cell>
          <cell r="E1184" t="str">
            <v>u/h</v>
          </cell>
        </row>
        <row r="1185">
          <cell r="A1185" t="str">
            <v>AM12</v>
          </cell>
          <cell r="B1185" t="str">
            <v>Revestimento fixo p/ britador 60TS</v>
          </cell>
          <cell r="C1185" t="str">
            <v>un</v>
          </cell>
          <cell r="D1185">
            <v>395</v>
          </cell>
          <cell r="E1185" t="str">
            <v>u/h</v>
          </cell>
        </row>
        <row r="1186">
          <cell r="A1186" t="str">
            <v>AM19</v>
          </cell>
          <cell r="B1186" t="str">
            <v>Mandíbula fixa p/ britador 4230</v>
          </cell>
          <cell r="C1186" t="str">
            <v>un</v>
          </cell>
          <cell r="D1186">
            <v>150</v>
          </cell>
          <cell r="E1186" t="str">
            <v>u/h</v>
          </cell>
        </row>
        <row r="1187">
          <cell r="A1187" t="str">
            <v>AM20</v>
          </cell>
          <cell r="B1187" t="str">
            <v>Mandíbula móvel p/ britador 4230</v>
          </cell>
          <cell r="C1187" t="str">
            <v>un</v>
          </cell>
          <cell r="D1187">
            <v>100</v>
          </cell>
          <cell r="E1187" t="str">
            <v>u/h</v>
          </cell>
        </row>
        <row r="1188">
          <cell r="A1188" t="str">
            <v>AM25</v>
          </cell>
          <cell r="B1188" t="str">
            <v>Mandíbula móvel para britador 80x50</v>
          </cell>
          <cell r="C1188" t="str">
            <v>un</v>
          </cell>
          <cell r="D1188">
            <v>250</v>
          </cell>
          <cell r="E1188" t="str">
            <v>u/h</v>
          </cell>
        </row>
        <row r="1189">
          <cell r="A1189" t="str">
            <v>AM26</v>
          </cell>
          <cell r="B1189" t="str">
            <v>Mandíbula fixa para britador 80x50</v>
          </cell>
          <cell r="C1189" t="str">
            <v>un</v>
          </cell>
          <cell r="D1189">
            <v>437</v>
          </cell>
          <cell r="E1189" t="str">
            <v>u/h</v>
          </cell>
        </row>
        <row r="1190">
          <cell r="A1190" t="str">
            <v>AM27</v>
          </cell>
          <cell r="B1190" t="str">
            <v>Revestimento móvel p/ britador 90TS</v>
          </cell>
          <cell r="C1190" t="str">
            <v>un</v>
          </cell>
          <cell r="D1190">
            <v>338</v>
          </cell>
          <cell r="E1190" t="str">
            <v>u/h</v>
          </cell>
        </row>
        <row r="1191">
          <cell r="A1191" t="str">
            <v>AM28</v>
          </cell>
          <cell r="B1191" t="str">
            <v>Revestimento fixo p/ britador 90TS</v>
          </cell>
          <cell r="C1191" t="str">
            <v>un</v>
          </cell>
          <cell r="D1191">
            <v>440</v>
          </cell>
          <cell r="E1191" t="str">
            <v>u/h</v>
          </cell>
        </row>
        <row r="1192">
          <cell r="A1192" t="str">
            <v>AM29</v>
          </cell>
          <cell r="B1192" t="str">
            <v>Revestimento móvel p/ britador 90TF</v>
          </cell>
          <cell r="C1192" t="str">
            <v>un</v>
          </cell>
          <cell r="D1192">
            <v>99</v>
          </cell>
          <cell r="E1192" t="str">
            <v>u/h</v>
          </cell>
        </row>
        <row r="1193">
          <cell r="A1193" t="str">
            <v>AM30</v>
          </cell>
          <cell r="B1193" t="str">
            <v>Revestimento fixo p/ britador 90TF</v>
          </cell>
          <cell r="C1193" t="str">
            <v>un</v>
          </cell>
          <cell r="D1193">
            <v>125</v>
          </cell>
          <cell r="E1193" t="str">
            <v>u/h</v>
          </cell>
        </row>
        <row r="1194">
          <cell r="A1194" t="str">
            <v>AM35</v>
          </cell>
          <cell r="B1194" t="str">
            <v>Brita 1</v>
          </cell>
          <cell r="C1194" t="str">
            <v>m3</v>
          </cell>
          <cell r="D1194">
            <v>1</v>
          </cell>
          <cell r="E1194" t="str">
            <v>m3</v>
          </cell>
        </row>
        <row r="1195">
          <cell r="A1195" t="str">
            <v>AM36</v>
          </cell>
          <cell r="B1195" t="str">
            <v>Brita 2</v>
          </cell>
          <cell r="C1195" t="str">
            <v>m3</v>
          </cell>
          <cell r="D1195">
            <v>1</v>
          </cell>
          <cell r="E1195" t="str">
            <v>m3</v>
          </cell>
        </row>
        <row r="1196">
          <cell r="A1196" t="str">
            <v>AM37</v>
          </cell>
          <cell r="B1196" t="str">
            <v>Brita 3</v>
          </cell>
          <cell r="C1196" t="str">
            <v>m3</v>
          </cell>
          <cell r="D1196">
            <v>1</v>
          </cell>
          <cell r="E1196" t="str">
            <v>m3</v>
          </cell>
        </row>
        <row r="1197">
          <cell r="A1197" t="str">
            <v>F801</v>
          </cell>
          <cell r="B1197" t="str">
            <v>Bomba hidráulica alta pressão MAC</v>
          </cell>
          <cell r="C1197" t="str">
            <v>dia</v>
          </cell>
          <cell r="D1197">
            <v>8</v>
          </cell>
          <cell r="E1197" t="str">
            <v>h</v>
          </cell>
        </row>
        <row r="1198">
          <cell r="A1198" t="str">
            <v>F802</v>
          </cell>
          <cell r="B1198" t="str">
            <v>Bomba eletr p/ injeção de nata MAC</v>
          </cell>
          <cell r="C1198" t="str">
            <v>dia</v>
          </cell>
          <cell r="D1198">
            <v>8</v>
          </cell>
          <cell r="E1198" t="str">
            <v>h</v>
          </cell>
        </row>
        <row r="1199">
          <cell r="A1199" t="str">
            <v>F803</v>
          </cell>
          <cell r="B1199" t="str">
            <v>Macaco p/ protensão MAC 7</v>
          </cell>
          <cell r="C1199" t="str">
            <v>dia</v>
          </cell>
          <cell r="D1199">
            <v>8</v>
          </cell>
          <cell r="E1199" t="str">
            <v>h</v>
          </cell>
        </row>
        <row r="1200">
          <cell r="A1200" t="str">
            <v>F804</v>
          </cell>
          <cell r="B1200" t="str">
            <v>Macaco p/ protensão MAC 12</v>
          </cell>
          <cell r="C1200" t="str">
            <v>dia</v>
          </cell>
          <cell r="D1200">
            <v>8</v>
          </cell>
          <cell r="E1200" t="str">
            <v>h</v>
          </cell>
        </row>
        <row r="1201">
          <cell r="A1201" t="str">
            <v>F805</v>
          </cell>
          <cell r="B1201" t="str">
            <v>Macaco p/ protensão MAC 4</v>
          </cell>
          <cell r="C1201" t="str">
            <v>dia</v>
          </cell>
          <cell r="D1201">
            <v>8</v>
          </cell>
          <cell r="E1201" t="str">
            <v>h</v>
          </cell>
        </row>
        <row r="1202">
          <cell r="A1202" t="str">
            <v>F807</v>
          </cell>
          <cell r="B1202" t="str">
            <v>Bomba hidr. alta pressão STUP</v>
          </cell>
          <cell r="C1202" t="str">
            <v>dia</v>
          </cell>
          <cell r="D1202">
            <v>8</v>
          </cell>
          <cell r="E1202" t="str">
            <v>h</v>
          </cell>
        </row>
        <row r="1203">
          <cell r="A1203" t="str">
            <v>F808</v>
          </cell>
          <cell r="B1203" t="str">
            <v>Bomba eletr. injeção de nata STUP</v>
          </cell>
          <cell r="C1203" t="str">
            <v>dia</v>
          </cell>
          <cell r="D1203">
            <v>8</v>
          </cell>
          <cell r="E1203" t="str">
            <v>h</v>
          </cell>
        </row>
        <row r="1204">
          <cell r="A1204" t="str">
            <v>F809</v>
          </cell>
          <cell r="B1204" t="str">
            <v>Macaco p/ protensão STUP</v>
          </cell>
          <cell r="C1204" t="str">
            <v>dia</v>
          </cell>
          <cell r="D1204">
            <v>8</v>
          </cell>
          <cell r="E1204" t="str">
            <v>h</v>
          </cell>
        </row>
        <row r="1205">
          <cell r="A1205" t="str">
            <v>F810</v>
          </cell>
          <cell r="B1205" t="str">
            <v>Macaco p/ protensão STUP</v>
          </cell>
          <cell r="C1205" t="str">
            <v>dia</v>
          </cell>
          <cell r="D1205">
            <v>8</v>
          </cell>
          <cell r="E1205" t="str">
            <v>h</v>
          </cell>
        </row>
        <row r="1206">
          <cell r="A1206" t="str">
            <v>F811</v>
          </cell>
          <cell r="B1206" t="str">
            <v>Macaco p/ protensão STUP</v>
          </cell>
          <cell r="C1206" t="str">
            <v>dia</v>
          </cell>
          <cell r="D1206">
            <v>8</v>
          </cell>
          <cell r="E1206" t="str">
            <v>h</v>
          </cell>
        </row>
        <row r="1207">
          <cell r="A1207" t="str">
            <v>F812</v>
          </cell>
          <cell r="B1207" t="str">
            <v>Macaco p/ protensão STUP</v>
          </cell>
          <cell r="C1207" t="str">
            <v>dia</v>
          </cell>
          <cell r="D1207">
            <v>8</v>
          </cell>
          <cell r="E1207" t="str">
            <v>h</v>
          </cell>
        </row>
        <row r="1208">
          <cell r="A1208" t="str">
            <v>F813</v>
          </cell>
          <cell r="B1208" t="str">
            <v>Macaco p/ prot. de tirante D=32mm</v>
          </cell>
          <cell r="C1208" t="str">
            <v>dia</v>
          </cell>
          <cell r="D1208">
            <v>8</v>
          </cell>
          <cell r="E1208" t="str">
            <v>h</v>
          </cell>
        </row>
        <row r="1209">
          <cell r="A1209" t="str">
            <v>F814</v>
          </cell>
          <cell r="B1209" t="str">
            <v>Injeção de nata de cimento</v>
          </cell>
          <cell r="C1209" t="str">
            <v>m</v>
          </cell>
          <cell r="D1209">
            <v>1</v>
          </cell>
          <cell r="E1209" t="str">
            <v>m</v>
          </cell>
        </row>
        <row r="1210">
          <cell r="A1210" t="str">
            <v>F943</v>
          </cell>
          <cell r="B1210" t="str">
            <v>Terra Armada - moldes metálicos</v>
          </cell>
          <cell r="C1210" t="str">
            <v>cj</v>
          </cell>
          <cell r="D1210">
            <v>1</v>
          </cell>
          <cell r="E1210" t="str">
            <v>m3</v>
          </cell>
        </row>
        <row r="1211">
          <cell r="A1211" t="str">
            <v>M001</v>
          </cell>
          <cell r="B1211" t="str">
            <v>Gasolina</v>
          </cell>
          <cell r="C1211" t="str">
            <v>l</v>
          </cell>
          <cell r="D1211">
            <v>1</v>
          </cell>
          <cell r="E1211" t="str">
            <v>l</v>
          </cell>
        </row>
        <row r="1212">
          <cell r="A1212" t="str">
            <v>M002</v>
          </cell>
          <cell r="B1212" t="str">
            <v>Diesel</v>
          </cell>
          <cell r="C1212" t="str">
            <v>l</v>
          </cell>
          <cell r="D1212">
            <v>1</v>
          </cell>
          <cell r="E1212" t="str">
            <v>l</v>
          </cell>
        </row>
        <row r="1213">
          <cell r="A1213" t="str">
            <v>M003</v>
          </cell>
          <cell r="B1213" t="str">
            <v>Óleo combustível 1A</v>
          </cell>
          <cell r="C1213" t="str">
            <v>l</v>
          </cell>
          <cell r="D1213">
            <v>1</v>
          </cell>
          <cell r="E1213" t="str">
            <v>l</v>
          </cell>
        </row>
        <row r="1214">
          <cell r="A1214" t="str">
            <v>M004</v>
          </cell>
          <cell r="B1214" t="str">
            <v>Álcool</v>
          </cell>
          <cell r="C1214" t="str">
            <v>l</v>
          </cell>
          <cell r="D1214">
            <v>1</v>
          </cell>
          <cell r="E1214" t="str">
            <v>l</v>
          </cell>
        </row>
        <row r="1215">
          <cell r="A1215" t="str">
            <v>M005</v>
          </cell>
          <cell r="B1215" t="str">
            <v>Energia elétrica</v>
          </cell>
          <cell r="C1215" t="str">
            <v>kwh</v>
          </cell>
          <cell r="D1215">
            <v>1</v>
          </cell>
          <cell r="E1215" t="str">
            <v>kwh</v>
          </cell>
        </row>
        <row r="1216">
          <cell r="A1216" t="str">
            <v>M101</v>
          </cell>
          <cell r="B1216" t="str">
            <v>Cimento asfáltico CAP-20</v>
          </cell>
          <cell r="C1216" t="str">
            <v>t</v>
          </cell>
          <cell r="D1216">
            <v>1</v>
          </cell>
          <cell r="E1216" t="str">
            <v>t</v>
          </cell>
        </row>
        <row r="1217">
          <cell r="A1217" t="str">
            <v>M102</v>
          </cell>
          <cell r="B1217" t="str">
            <v>Cimento asfáltico CAP-40</v>
          </cell>
          <cell r="C1217" t="str">
            <v>t</v>
          </cell>
          <cell r="D1217">
            <v>1</v>
          </cell>
          <cell r="E1217" t="str">
            <v>t</v>
          </cell>
        </row>
        <row r="1218">
          <cell r="A1218" t="str">
            <v>M103</v>
          </cell>
          <cell r="B1218" t="str">
            <v>Asfalto diluído CM-30</v>
          </cell>
          <cell r="C1218" t="str">
            <v>t</v>
          </cell>
          <cell r="D1218">
            <v>1</v>
          </cell>
          <cell r="E1218" t="str">
            <v>t</v>
          </cell>
        </row>
        <row r="1219">
          <cell r="A1219" t="str">
            <v>M104</v>
          </cell>
          <cell r="B1219" t="str">
            <v>Emulsão asfáltica RR-1C</v>
          </cell>
          <cell r="C1219" t="str">
            <v>t</v>
          </cell>
          <cell r="D1219">
            <v>1</v>
          </cell>
          <cell r="E1219" t="str">
            <v>t</v>
          </cell>
        </row>
        <row r="1220">
          <cell r="A1220" t="str">
            <v>M105</v>
          </cell>
          <cell r="B1220" t="str">
            <v>Emulsão asfáltica RR-2C</v>
          </cell>
          <cell r="C1220" t="str">
            <v>t</v>
          </cell>
          <cell r="D1220">
            <v>1</v>
          </cell>
          <cell r="E1220" t="str">
            <v>t</v>
          </cell>
        </row>
        <row r="1221">
          <cell r="A1221" t="str">
            <v>M106</v>
          </cell>
          <cell r="B1221" t="str">
            <v>Cimento asfáltico CAP 7</v>
          </cell>
          <cell r="C1221" t="str">
            <v>t</v>
          </cell>
          <cell r="D1221">
            <v>1</v>
          </cell>
          <cell r="E1221" t="str">
            <v>t</v>
          </cell>
        </row>
        <row r="1222">
          <cell r="A1222" t="str">
            <v>M107</v>
          </cell>
          <cell r="B1222" t="str">
            <v>Emulsão asfáltica RM-1C</v>
          </cell>
          <cell r="C1222" t="str">
            <v>t</v>
          </cell>
          <cell r="D1222">
            <v>1</v>
          </cell>
          <cell r="E1222" t="str">
            <v>t</v>
          </cell>
        </row>
        <row r="1223">
          <cell r="A1223" t="str">
            <v>M108</v>
          </cell>
          <cell r="B1223" t="str">
            <v>Emulsão asfáltica RM-2C</v>
          </cell>
          <cell r="C1223" t="str">
            <v>t</v>
          </cell>
          <cell r="D1223">
            <v>1</v>
          </cell>
          <cell r="E1223" t="str">
            <v>t</v>
          </cell>
        </row>
        <row r="1224">
          <cell r="A1224" t="str">
            <v>M109</v>
          </cell>
          <cell r="B1224" t="str">
            <v>Emulsão asfáltica RL-1C</v>
          </cell>
          <cell r="C1224" t="str">
            <v>t</v>
          </cell>
          <cell r="D1224">
            <v>1</v>
          </cell>
          <cell r="E1224" t="str">
            <v>t</v>
          </cell>
        </row>
        <row r="1225">
          <cell r="A1225" t="str">
            <v>M110</v>
          </cell>
          <cell r="B1225" t="str">
            <v>Emulsão polim. p/ micro-rev. a frio</v>
          </cell>
          <cell r="C1225" t="str">
            <v>t</v>
          </cell>
          <cell r="D1225">
            <v>1</v>
          </cell>
          <cell r="E1225" t="str">
            <v>t</v>
          </cell>
        </row>
        <row r="1226">
          <cell r="A1226" t="str">
            <v>M111</v>
          </cell>
          <cell r="B1226" t="str">
            <v>Aditivo p/ controle de ruptura</v>
          </cell>
          <cell r="C1226" t="str">
            <v>kg</v>
          </cell>
          <cell r="D1226">
            <v>1</v>
          </cell>
          <cell r="E1226" t="str">
            <v>kg</v>
          </cell>
        </row>
        <row r="1227">
          <cell r="A1227" t="str">
            <v>M112</v>
          </cell>
          <cell r="B1227" t="str">
            <v>Aditivo sólido (fibras)</v>
          </cell>
          <cell r="C1227" t="str">
            <v>kg</v>
          </cell>
          <cell r="D1227">
            <v>1</v>
          </cell>
          <cell r="E1227" t="str">
            <v>kg</v>
          </cell>
        </row>
        <row r="1228">
          <cell r="A1228" t="str">
            <v>M114</v>
          </cell>
          <cell r="B1228" t="str">
            <v>Agente rejuv. p/ recicl. a quente</v>
          </cell>
          <cell r="C1228" t="str">
            <v>t</v>
          </cell>
          <cell r="D1228">
            <v>1</v>
          </cell>
          <cell r="E1228" t="str">
            <v>t</v>
          </cell>
        </row>
        <row r="1229">
          <cell r="A1229" t="str">
            <v>M201</v>
          </cell>
          <cell r="B1229" t="str">
            <v>Cimento portland CP-32 (a granel)</v>
          </cell>
          <cell r="C1229" t="str">
            <v>kg</v>
          </cell>
          <cell r="D1229">
            <v>1</v>
          </cell>
          <cell r="E1229" t="str">
            <v>kg</v>
          </cell>
        </row>
        <row r="1230">
          <cell r="A1230" t="str">
            <v>M202</v>
          </cell>
          <cell r="B1230" t="str">
            <v>Cimento portland CP-32</v>
          </cell>
          <cell r="C1230" t="str">
            <v>sc</v>
          </cell>
          <cell r="D1230">
            <v>50</v>
          </cell>
          <cell r="E1230" t="str">
            <v>kg</v>
          </cell>
        </row>
        <row r="1231">
          <cell r="A1231" t="str">
            <v>M307</v>
          </cell>
          <cell r="B1231" t="str">
            <v>Cordoalha CP-190 RB D=12,7mm</v>
          </cell>
          <cell r="C1231" t="str">
            <v>kg</v>
          </cell>
          <cell r="D1231">
            <v>1</v>
          </cell>
          <cell r="E1231" t="str">
            <v>kg</v>
          </cell>
        </row>
        <row r="1232">
          <cell r="A1232" t="str">
            <v>M319</v>
          </cell>
          <cell r="B1232" t="str">
            <v>Arame recozido nº. 18</v>
          </cell>
          <cell r="C1232" t="str">
            <v>kg</v>
          </cell>
          <cell r="D1232">
            <v>1</v>
          </cell>
          <cell r="E1232" t="str">
            <v>kg</v>
          </cell>
        </row>
        <row r="1233">
          <cell r="A1233" t="str">
            <v>M320</v>
          </cell>
          <cell r="B1233" t="str">
            <v>Pregos (18x30)</v>
          </cell>
          <cell r="C1233" t="str">
            <v>kg</v>
          </cell>
          <cell r="D1233">
            <v>1</v>
          </cell>
          <cell r="E1233" t="str">
            <v>kg</v>
          </cell>
        </row>
        <row r="1234">
          <cell r="A1234" t="str">
            <v>M321</v>
          </cell>
          <cell r="B1234" t="str">
            <v>Arame farpado nº. 16 galv. simples</v>
          </cell>
          <cell r="C1234" t="str">
            <v>rl</v>
          </cell>
          <cell r="D1234">
            <v>250</v>
          </cell>
          <cell r="E1234" t="str">
            <v>m</v>
          </cell>
        </row>
        <row r="1235">
          <cell r="A1235" t="str">
            <v>M322</v>
          </cell>
          <cell r="B1235" t="str">
            <v>Grampo para cerca galvanizado 1 x 9</v>
          </cell>
          <cell r="C1235" t="str">
            <v>kg</v>
          </cell>
          <cell r="D1235">
            <v>1</v>
          </cell>
          <cell r="E1235" t="str">
            <v>kg</v>
          </cell>
        </row>
        <row r="1236">
          <cell r="A1236" t="str">
            <v>M323</v>
          </cell>
          <cell r="B1236" t="str">
            <v>Cantoneira de aço 4" x 4" x 3/8"</v>
          </cell>
          <cell r="C1236" t="str">
            <v>kg</v>
          </cell>
          <cell r="D1236">
            <v>1</v>
          </cell>
          <cell r="E1236" t="str">
            <v>kg</v>
          </cell>
        </row>
        <row r="1237">
          <cell r="A1237" t="str">
            <v>M324</v>
          </cell>
          <cell r="B1237" t="str">
            <v>Pórtico metálico (15 a 17m de vão)</v>
          </cell>
          <cell r="C1237" t="str">
            <v>un</v>
          </cell>
          <cell r="D1237">
            <v>1</v>
          </cell>
          <cell r="E1237" t="str">
            <v>un</v>
          </cell>
        </row>
        <row r="1238">
          <cell r="A1238" t="str">
            <v>M325</v>
          </cell>
          <cell r="B1238" t="str">
            <v>Trilho metálico TR-37 (usado)</v>
          </cell>
          <cell r="C1238" t="str">
            <v>kg</v>
          </cell>
          <cell r="D1238">
            <v>1</v>
          </cell>
          <cell r="E1238" t="str">
            <v>kg</v>
          </cell>
        </row>
        <row r="1239">
          <cell r="A1239" t="str">
            <v>M326</v>
          </cell>
          <cell r="B1239" t="str">
            <v>Série de brocas S-12 D=22 mm</v>
          </cell>
          <cell r="C1239" t="str">
            <v>un</v>
          </cell>
          <cell r="D1239">
            <v>1</v>
          </cell>
          <cell r="E1239" t="str">
            <v>un</v>
          </cell>
        </row>
        <row r="1240">
          <cell r="A1240" t="str">
            <v>M328</v>
          </cell>
          <cell r="B1240" t="str">
            <v>Luva de emenda D=32mm</v>
          </cell>
          <cell r="C1240" t="str">
            <v>un</v>
          </cell>
          <cell r="D1240">
            <v>1</v>
          </cell>
          <cell r="E1240" t="str">
            <v>un</v>
          </cell>
        </row>
        <row r="1241">
          <cell r="A1241" t="str">
            <v>M330</v>
          </cell>
          <cell r="B1241" t="str">
            <v>Calha met. semicircular D=40 cm</v>
          </cell>
          <cell r="C1241" t="str">
            <v>m</v>
          </cell>
          <cell r="D1241">
            <v>1</v>
          </cell>
          <cell r="E1241" t="str">
            <v>m</v>
          </cell>
        </row>
        <row r="1242">
          <cell r="A1242" t="str">
            <v>M331</v>
          </cell>
          <cell r="B1242" t="str">
            <v>Paraf. fixação calha met. (1/2"x1")</v>
          </cell>
          <cell r="C1242" t="str">
            <v>un</v>
          </cell>
          <cell r="D1242">
            <v>1</v>
          </cell>
          <cell r="E1242" t="str">
            <v>un</v>
          </cell>
        </row>
        <row r="1243">
          <cell r="A1243" t="str">
            <v>M332</v>
          </cell>
          <cell r="B1243" t="str">
            <v>Paraf. forma de madeira (1/2"x3")</v>
          </cell>
          <cell r="C1243" t="str">
            <v>kg</v>
          </cell>
          <cell r="D1243">
            <v>1</v>
          </cell>
          <cell r="E1243" t="str">
            <v>kg</v>
          </cell>
        </row>
        <row r="1244">
          <cell r="A1244" t="str">
            <v>M334</v>
          </cell>
          <cell r="B1244" t="str">
            <v>Paraf. zinc. c/ fenda 1 1/2"x3/16"</v>
          </cell>
          <cell r="C1244" t="str">
            <v>un</v>
          </cell>
          <cell r="D1244">
            <v>1</v>
          </cell>
          <cell r="E1244" t="str">
            <v>un</v>
          </cell>
        </row>
        <row r="1245">
          <cell r="A1245" t="str">
            <v>M335</v>
          </cell>
          <cell r="B1245" t="str">
            <v>Paraf. zincado francês 4" x 5/16"</v>
          </cell>
          <cell r="C1245" t="str">
            <v>un</v>
          </cell>
          <cell r="D1245">
            <v>1</v>
          </cell>
          <cell r="E1245" t="str">
            <v>un</v>
          </cell>
        </row>
        <row r="1246">
          <cell r="A1246" t="str">
            <v>M338</v>
          </cell>
          <cell r="B1246" t="str">
            <v>Cano de ferro D=3/4"</v>
          </cell>
          <cell r="C1246" t="str">
            <v>pç</v>
          </cell>
          <cell r="D1246">
            <v>6</v>
          </cell>
          <cell r="E1246" t="str">
            <v>m</v>
          </cell>
        </row>
        <row r="1247">
          <cell r="A1247" t="str">
            <v>M339</v>
          </cell>
          <cell r="B1247" t="str">
            <v>Cantoneira ferro (3,0"x3,0"x3/8")</v>
          </cell>
          <cell r="C1247" t="str">
            <v>kg</v>
          </cell>
          <cell r="D1247">
            <v>1</v>
          </cell>
          <cell r="E1247" t="str">
            <v>kg</v>
          </cell>
        </row>
        <row r="1248">
          <cell r="A1248" t="str">
            <v>M340</v>
          </cell>
          <cell r="B1248" t="str">
            <v>Tampão de ferro fundido</v>
          </cell>
          <cell r="C1248" t="str">
            <v>un</v>
          </cell>
          <cell r="D1248">
            <v>1</v>
          </cell>
          <cell r="E1248" t="str">
            <v>un</v>
          </cell>
        </row>
        <row r="1249">
          <cell r="A1249" t="str">
            <v>M341</v>
          </cell>
          <cell r="B1249" t="str">
            <v>Defensa met. maleável simples</v>
          </cell>
          <cell r="C1249" t="str">
            <v>mod</v>
          </cell>
          <cell r="D1249">
            <v>1</v>
          </cell>
          <cell r="E1249" t="str">
            <v>mod</v>
          </cell>
        </row>
        <row r="1250">
          <cell r="A1250" t="str">
            <v>M342</v>
          </cell>
          <cell r="B1250" t="str">
            <v>Defensa met. maleável dupla</v>
          </cell>
          <cell r="C1250" t="str">
            <v>mod</v>
          </cell>
          <cell r="D1250">
            <v>1</v>
          </cell>
          <cell r="E1250" t="str">
            <v>mod</v>
          </cell>
        </row>
        <row r="1251">
          <cell r="A1251" t="str">
            <v>M343</v>
          </cell>
          <cell r="B1251" t="str">
            <v>Defensa met. semi-maleável simples</v>
          </cell>
          <cell r="C1251" t="str">
            <v>mod</v>
          </cell>
          <cell r="D1251">
            <v>1</v>
          </cell>
          <cell r="E1251" t="str">
            <v>mod</v>
          </cell>
        </row>
        <row r="1252">
          <cell r="A1252" t="str">
            <v>M344</v>
          </cell>
          <cell r="B1252" t="str">
            <v>Defensa met. semi-maleável dupla</v>
          </cell>
          <cell r="C1252" t="str">
            <v>mod</v>
          </cell>
          <cell r="D1252">
            <v>1</v>
          </cell>
          <cell r="E1252" t="str">
            <v>mod</v>
          </cell>
        </row>
        <row r="1253">
          <cell r="A1253" t="str">
            <v>M345</v>
          </cell>
          <cell r="B1253" t="str">
            <v>Chapa de aço n. 28 (fina)</v>
          </cell>
          <cell r="C1253" t="str">
            <v>kg</v>
          </cell>
          <cell r="D1253">
            <v>1</v>
          </cell>
          <cell r="E1253" t="str">
            <v>kg</v>
          </cell>
        </row>
        <row r="1254">
          <cell r="A1254" t="str">
            <v>M346</v>
          </cell>
          <cell r="B1254" t="str">
            <v>Chapa de aço n. 16 (tratada)</v>
          </cell>
          <cell r="C1254" t="str">
            <v>m2</v>
          </cell>
          <cell r="D1254">
            <v>1</v>
          </cell>
          <cell r="E1254" t="str">
            <v>m2</v>
          </cell>
        </row>
        <row r="1255">
          <cell r="A1255" t="str">
            <v>M347</v>
          </cell>
          <cell r="B1255" t="str">
            <v>Dente p/ fresadora 1000 C</v>
          </cell>
          <cell r="C1255" t="str">
            <v>un</v>
          </cell>
          <cell r="D1255">
            <v>1</v>
          </cell>
          <cell r="E1255" t="str">
            <v>un</v>
          </cell>
        </row>
        <row r="1256">
          <cell r="A1256" t="str">
            <v>M348</v>
          </cell>
          <cell r="B1256" t="str">
            <v>Porta dente p/ fresadora 1000 C</v>
          </cell>
          <cell r="C1256" t="str">
            <v>un</v>
          </cell>
          <cell r="D1256">
            <v>1</v>
          </cell>
          <cell r="E1256" t="str">
            <v>un</v>
          </cell>
        </row>
        <row r="1257">
          <cell r="A1257" t="str">
            <v>M349</v>
          </cell>
          <cell r="B1257" t="str">
            <v>Dente p/ fresadora 2000 DC</v>
          </cell>
          <cell r="C1257" t="str">
            <v>un</v>
          </cell>
          <cell r="D1257">
            <v>1</v>
          </cell>
          <cell r="E1257" t="str">
            <v>un</v>
          </cell>
        </row>
        <row r="1258">
          <cell r="A1258" t="str">
            <v>M350</v>
          </cell>
          <cell r="B1258" t="str">
            <v>Porta dente p/ fresadora 2000 DC</v>
          </cell>
          <cell r="C1258" t="str">
            <v>un</v>
          </cell>
          <cell r="D1258">
            <v>1</v>
          </cell>
          <cell r="E1258" t="str">
            <v>un</v>
          </cell>
        </row>
        <row r="1259">
          <cell r="A1259" t="str">
            <v>M351</v>
          </cell>
          <cell r="B1259" t="str">
            <v>Estrut. (tunnel liner) D=1,6m galv.</v>
          </cell>
          <cell r="C1259" t="str">
            <v>m</v>
          </cell>
          <cell r="D1259">
            <v>1</v>
          </cell>
          <cell r="E1259" t="str">
            <v>m</v>
          </cell>
        </row>
        <row r="1260">
          <cell r="A1260" t="str">
            <v>M352</v>
          </cell>
          <cell r="B1260" t="str">
            <v>Estrut. (tunnel liner) D=2,0m galv.</v>
          </cell>
          <cell r="C1260" t="str">
            <v>m</v>
          </cell>
          <cell r="D1260">
            <v>1</v>
          </cell>
          <cell r="E1260" t="str">
            <v>m</v>
          </cell>
        </row>
        <row r="1261">
          <cell r="A1261" t="str">
            <v>M353</v>
          </cell>
          <cell r="B1261" t="str">
            <v>Estrut. (tunnel liner) D=1,6m epoxy</v>
          </cell>
          <cell r="C1261" t="str">
            <v>m</v>
          </cell>
          <cell r="D1261">
            <v>1</v>
          </cell>
          <cell r="E1261" t="str">
            <v>m</v>
          </cell>
        </row>
        <row r="1262">
          <cell r="A1262" t="str">
            <v>M354</v>
          </cell>
          <cell r="B1262" t="str">
            <v>Estrut, (tunnel liner) D=2,0m epoxy</v>
          </cell>
          <cell r="C1262" t="str">
            <v>m</v>
          </cell>
          <cell r="D1262">
            <v>1</v>
          </cell>
          <cell r="E1262" t="str">
            <v>m</v>
          </cell>
        </row>
        <row r="1263">
          <cell r="A1263" t="str">
            <v>M355</v>
          </cell>
          <cell r="B1263" t="str">
            <v>Chapa mult. D=1,60 m rev. galv.</v>
          </cell>
          <cell r="C1263" t="str">
            <v>m</v>
          </cell>
          <cell r="D1263">
            <v>1</v>
          </cell>
          <cell r="E1263" t="str">
            <v>m</v>
          </cell>
        </row>
        <row r="1264">
          <cell r="A1264" t="str">
            <v>M356</v>
          </cell>
          <cell r="B1264" t="str">
            <v>Chapa mult. D=2,00 m rev. galv.</v>
          </cell>
          <cell r="C1264" t="str">
            <v>m</v>
          </cell>
          <cell r="D1264">
            <v>1</v>
          </cell>
          <cell r="E1264" t="str">
            <v>m</v>
          </cell>
        </row>
        <row r="1265">
          <cell r="A1265" t="str">
            <v>M357</v>
          </cell>
          <cell r="B1265" t="str">
            <v>Chapa mult. D=1,60 m rev. epoxy</v>
          </cell>
          <cell r="C1265" t="str">
            <v>m</v>
          </cell>
          <cell r="D1265">
            <v>1</v>
          </cell>
          <cell r="E1265" t="str">
            <v>m</v>
          </cell>
        </row>
        <row r="1266">
          <cell r="A1266" t="str">
            <v>M358</v>
          </cell>
          <cell r="B1266" t="str">
            <v>Chapa mult. D=2,00 m rev. epoxy</v>
          </cell>
          <cell r="C1266" t="str">
            <v>m</v>
          </cell>
          <cell r="D1266">
            <v>1</v>
          </cell>
          <cell r="E1266" t="str">
            <v>m</v>
          </cell>
        </row>
        <row r="1267">
          <cell r="A1267" t="str">
            <v>M359</v>
          </cell>
          <cell r="B1267" t="str">
            <v>Vigas "I" 254 x 117,5mm - 1ª alma</v>
          </cell>
          <cell r="C1267" t="str">
            <v>kg</v>
          </cell>
          <cell r="D1267">
            <v>1</v>
          </cell>
          <cell r="E1267" t="str">
            <v>kg</v>
          </cell>
        </row>
        <row r="1268">
          <cell r="A1268" t="str">
            <v>M361</v>
          </cell>
          <cell r="B1268" t="str">
            <v>Estrut.(tunnel liner) D=1,2m galv.</v>
          </cell>
          <cell r="C1268" t="str">
            <v>m</v>
          </cell>
          <cell r="D1268">
            <v>1</v>
          </cell>
          <cell r="E1268" t="str">
            <v>m</v>
          </cell>
        </row>
        <row r="1269">
          <cell r="A1269" t="str">
            <v>M362</v>
          </cell>
          <cell r="B1269" t="str">
            <v>Estrut. (tunnel liner) D=1,2m epoxy</v>
          </cell>
          <cell r="C1269" t="str">
            <v>m</v>
          </cell>
          <cell r="D1269">
            <v>1</v>
          </cell>
          <cell r="E1269" t="str">
            <v>m</v>
          </cell>
        </row>
        <row r="1270">
          <cell r="A1270" t="str">
            <v>M370</v>
          </cell>
          <cell r="B1270" t="str">
            <v>Bainha metálica diam. int.=45mm MAC</v>
          </cell>
          <cell r="C1270" t="str">
            <v>m</v>
          </cell>
          <cell r="D1270">
            <v>1</v>
          </cell>
          <cell r="E1270" t="str">
            <v>m</v>
          </cell>
        </row>
        <row r="1271">
          <cell r="A1271" t="str">
            <v>M371</v>
          </cell>
          <cell r="B1271" t="str">
            <v>Bainha metálica diam. int.=60mm MAC</v>
          </cell>
          <cell r="C1271" t="str">
            <v>m</v>
          </cell>
          <cell r="D1271">
            <v>1</v>
          </cell>
          <cell r="E1271" t="str">
            <v>m</v>
          </cell>
        </row>
        <row r="1272">
          <cell r="A1272" t="str">
            <v>M372</v>
          </cell>
          <cell r="B1272" t="str">
            <v>Bainha metálica diam. int.=55mm MAC</v>
          </cell>
          <cell r="C1272" t="str">
            <v>m</v>
          </cell>
          <cell r="D1272">
            <v>1</v>
          </cell>
          <cell r="E1272" t="str">
            <v>m</v>
          </cell>
        </row>
        <row r="1273">
          <cell r="A1273" t="str">
            <v>M373</v>
          </cell>
          <cell r="B1273" t="str">
            <v>Bainha metálica diam. int.=70mm MAC</v>
          </cell>
          <cell r="C1273" t="str">
            <v>m</v>
          </cell>
          <cell r="D1273">
            <v>1</v>
          </cell>
          <cell r="E1273" t="str">
            <v>m</v>
          </cell>
        </row>
        <row r="1274">
          <cell r="A1274" t="str">
            <v>M374</v>
          </cell>
          <cell r="B1274" t="str">
            <v>Ancoragem p/ cabo 4V D=1/2" MAC</v>
          </cell>
          <cell r="C1274" t="str">
            <v>cj</v>
          </cell>
          <cell r="D1274">
            <v>1</v>
          </cell>
          <cell r="E1274" t="str">
            <v>cj</v>
          </cell>
        </row>
        <row r="1275">
          <cell r="A1275" t="str">
            <v>M375</v>
          </cell>
          <cell r="B1275" t="str">
            <v>Ancoragem p/ cabo 6V D=1/2" MAC</v>
          </cell>
          <cell r="C1275" t="str">
            <v>cj</v>
          </cell>
          <cell r="D1275">
            <v>1</v>
          </cell>
          <cell r="E1275" t="str">
            <v>cj</v>
          </cell>
        </row>
        <row r="1276">
          <cell r="A1276" t="str">
            <v>M376</v>
          </cell>
          <cell r="B1276" t="str">
            <v>Ancoragem p/ cabo 7V D=1/2" MAC</v>
          </cell>
          <cell r="C1276" t="str">
            <v>cj</v>
          </cell>
          <cell r="D1276">
            <v>1</v>
          </cell>
          <cell r="E1276" t="str">
            <v>cj</v>
          </cell>
        </row>
        <row r="1277">
          <cell r="A1277" t="str">
            <v>M377</v>
          </cell>
          <cell r="B1277" t="str">
            <v>Ancoragem p/ cabo 12V D=1/2" MAC</v>
          </cell>
          <cell r="C1277" t="str">
            <v>cj</v>
          </cell>
          <cell r="D1277">
            <v>1</v>
          </cell>
          <cell r="E1277" t="str">
            <v>cj</v>
          </cell>
        </row>
        <row r="1278">
          <cell r="A1278" t="str">
            <v>M378</v>
          </cell>
          <cell r="B1278" t="str">
            <v>Apoio do porta dente frezad. 2000DC</v>
          </cell>
          <cell r="C1278" t="str">
            <v>un</v>
          </cell>
          <cell r="D1278">
            <v>1</v>
          </cell>
          <cell r="E1278" t="str">
            <v>un</v>
          </cell>
        </row>
        <row r="1279">
          <cell r="A1279" t="str">
            <v>M380</v>
          </cell>
          <cell r="B1279" t="str">
            <v>Bainha metálica D=45mm STUP</v>
          </cell>
          <cell r="C1279" t="str">
            <v>m</v>
          </cell>
          <cell r="D1279">
            <v>1</v>
          </cell>
          <cell r="E1279" t="str">
            <v>m</v>
          </cell>
        </row>
        <row r="1280">
          <cell r="A1280" t="str">
            <v>M381</v>
          </cell>
          <cell r="B1280" t="str">
            <v>Bainha metálica D=60mm STUP</v>
          </cell>
          <cell r="C1280" t="str">
            <v>m</v>
          </cell>
          <cell r="D1280">
            <v>1</v>
          </cell>
          <cell r="E1280" t="str">
            <v>m</v>
          </cell>
        </row>
        <row r="1281">
          <cell r="A1281" t="str">
            <v>M382</v>
          </cell>
          <cell r="B1281" t="str">
            <v>Bainha metálica D=55mm STUP</v>
          </cell>
          <cell r="C1281" t="str">
            <v>m</v>
          </cell>
          <cell r="D1281">
            <v>1</v>
          </cell>
          <cell r="E1281" t="str">
            <v>m</v>
          </cell>
        </row>
        <row r="1282">
          <cell r="A1282" t="str">
            <v>M383</v>
          </cell>
          <cell r="B1282" t="str">
            <v>Bainha metálica D=70mm STUP</v>
          </cell>
          <cell r="C1282" t="str">
            <v>m</v>
          </cell>
          <cell r="D1282">
            <v>1</v>
          </cell>
          <cell r="E1282" t="str">
            <v>m</v>
          </cell>
        </row>
        <row r="1283">
          <cell r="A1283" t="str">
            <v>M384</v>
          </cell>
          <cell r="B1283" t="str">
            <v>Ancoragem p/ cabo 4V D=1/2" STUP</v>
          </cell>
          <cell r="C1283" t="str">
            <v>cj</v>
          </cell>
          <cell r="D1283">
            <v>1</v>
          </cell>
          <cell r="E1283" t="str">
            <v>cj</v>
          </cell>
        </row>
        <row r="1284">
          <cell r="A1284" t="str">
            <v>M385</v>
          </cell>
          <cell r="B1284" t="str">
            <v>Ancoragem p/ cabo 6V D=1/2" STUP</v>
          </cell>
          <cell r="C1284" t="str">
            <v>cj</v>
          </cell>
          <cell r="D1284">
            <v>1</v>
          </cell>
          <cell r="E1284" t="str">
            <v>cj</v>
          </cell>
        </row>
        <row r="1285">
          <cell r="A1285" t="str">
            <v>M386</v>
          </cell>
          <cell r="B1285" t="str">
            <v>Ancoragem p/ cabo 7V D=1/2" STUP</v>
          </cell>
          <cell r="C1285" t="str">
            <v>cj</v>
          </cell>
          <cell r="D1285">
            <v>1</v>
          </cell>
          <cell r="E1285" t="str">
            <v>cj</v>
          </cell>
        </row>
        <row r="1286">
          <cell r="A1286" t="str">
            <v>M387</v>
          </cell>
          <cell r="B1286" t="str">
            <v>Ancoragem p/ cabo 12V D=1/2" STUP</v>
          </cell>
          <cell r="C1286" t="str">
            <v>cj</v>
          </cell>
          <cell r="D1286">
            <v>1</v>
          </cell>
          <cell r="E1286" t="str">
            <v>cj</v>
          </cell>
        </row>
        <row r="1287">
          <cell r="A1287" t="str">
            <v>M390</v>
          </cell>
          <cell r="B1287" t="str">
            <v>Porca de ancoragem D=32mm</v>
          </cell>
          <cell r="C1287" t="str">
            <v>un</v>
          </cell>
          <cell r="D1287">
            <v>1</v>
          </cell>
          <cell r="E1287" t="str">
            <v>un</v>
          </cell>
        </row>
        <row r="1288">
          <cell r="A1288" t="str">
            <v>M391</v>
          </cell>
          <cell r="B1288" t="str">
            <v>Contra porca h=35mm D=32mm</v>
          </cell>
          <cell r="C1288" t="str">
            <v>un</v>
          </cell>
          <cell r="D1288">
            <v>1</v>
          </cell>
          <cell r="E1288" t="str">
            <v>un</v>
          </cell>
        </row>
        <row r="1289">
          <cell r="A1289" t="str">
            <v>M392</v>
          </cell>
          <cell r="B1289" t="str">
            <v>Aço ST 85/105 D=32mm</v>
          </cell>
          <cell r="C1289" t="str">
            <v>m</v>
          </cell>
          <cell r="D1289">
            <v>1</v>
          </cell>
          <cell r="E1289" t="str">
            <v>m</v>
          </cell>
        </row>
        <row r="1290">
          <cell r="A1290" t="str">
            <v>M393</v>
          </cell>
          <cell r="B1290" t="str">
            <v>Placa de ancoragem - 200x200x38mm</v>
          </cell>
          <cell r="C1290" t="str">
            <v>un</v>
          </cell>
          <cell r="D1290">
            <v>1</v>
          </cell>
          <cell r="E1290" t="str">
            <v>un</v>
          </cell>
        </row>
        <row r="1291">
          <cell r="A1291" t="str">
            <v>M394</v>
          </cell>
          <cell r="B1291" t="str">
            <v>Bainha metálica D=38mm</v>
          </cell>
          <cell r="C1291" t="str">
            <v>m</v>
          </cell>
          <cell r="D1291">
            <v>1</v>
          </cell>
          <cell r="E1291" t="str">
            <v>m</v>
          </cell>
        </row>
        <row r="1292">
          <cell r="A1292" t="str">
            <v>M395</v>
          </cell>
          <cell r="B1292" t="str">
            <v>Bits p/ estabil. e recicl. RR/SS250</v>
          </cell>
          <cell r="C1292" t="str">
            <v>un</v>
          </cell>
          <cell r="D1292">
            <v>1</v>
          </cell>
          <cell r="E1292" t="str">
            <v>un</v>
          </cell>
        </row>
        <row r="1293">
          <cell r="A1293" t="str">
            <v>M396</v>
          </cell>
          <cell r="B1293" t="str">
            <v>Porta dente p/ est. e rec. RR/SS250</v>
          </cell>
          <cell r="C1293" t="str">
            <v>un</v>
          </cell>
          <cell r="D1293">
            <v>1</v>
          </cell>
          <cell r="E1293" t="str">
            <v>un</v>
          </cell>
        </row>
        <row r="1294">
          <cell r="A1294" t="str">
            <v>M397</v>
          </cell>
          <cell r="B1294" t="str">
            <v>Dente de corte para equip. recicl.</v>
          </cell>
          <cell r="C1294" t="str">
            <v>un</v>
          </cell>
          <cell r="D1294">
            <v>1</v>
          </cell>
          <cell r="E1294" t="str">
            <v>un</v>
          </cell>
        </row>
        <row r="1295">
          <cell r="A1295" t="str">
            <v>M398</v>
          </cell>
          <cell r="B1295" t="str">
            <v>Chapa de 8,00 mm</v>
          </cell>
          <cell r="C1295" t="str">
            <v>kg</v>
          </cell>
          <cell r="D1295">
            <v>1</v>
          </cell>
          <cell r="E1295" t="str">
            <v>kg</v>
          </cell>
        </row>
        <row r="1296">
          <cell r="A1296" t="str">
            <v>M401</v>
          </cell>
          <cell r="B1296" t="str">
            <v>Pontaletes D=15 cm (tronco p/ esc.)</v>
          </cell>
          <cell r="C1296" t="str">
            <v>m</v>
          </cell>
          <cell r="D1296">
            <v>1</v>
          </cell>
          <cell r="E1296" t="str">
            <v>m</v>
          </cell>
        </row>
        <row r="1297">
          <cell r="A1297" t="str">
            <v>M402</v>
          </cell>
          <cell r="B1297" t="str">
            <v>Pontaletes D=20 cm (tronco p/ esc.)</v>
          </cell>
          <cell r="C1297" t="str">
            <v>m</v>
          </cell>
          <cell r="D1297">
            <v>1</v>
          </cell>
          <cell r="E1297" t="str">
            <v>m</v>
          </cell>
        </row>
        <row r="1298">
          <cell r="A1298" t="str">
            <v>M403</v>
          </cell>
          <cell r="B1298" t="str">
            <v>Mourão madeira H=2,15 m D=9 cm</v>
          </cell>
          <cell r="C1298" t="str">
            <v>un</v>
          </cell>
          <cell r="D1298">
            <v>1</v>
          </cell>
          <cell r="E1298" t="str">
            <v>un</v>
          </cell>
        </row>
        <row r="1299">
          <cell r="A1299" t="str">
            <v>M404</v>
          </cell>
          <cell r="B1299" t="str">
            <v>Mourão madeira H=2,50 m D=12 cm</v>
          </cell>
          <cell r="C1299" t="str">
            <v>un</v>
          </cell>
          <cell r="D1299">
            <v>1</v>
          </cell>
          <cell r="E1299" t="str">
            <v>un</v>
          </cell>
        </row>
        <row r="1300">
          <cell r="A1300" t="str">
            <v>M405</v>
          </cell>
          <cell r="B1300" t="str">
            <v>Ripas de 2,5 cm x 5,0 cm</v>
          </cell>
          <cell r="C1300" t="str">
            <v>m</v>
          </cell>
          <cell r="D1300">
            <v>1</v>
          </cell>
          <cell r="E1300" t="str">
            <v>m</v>
          </cell>
        </row>
        <row r="1301">
          <cell r="A1301" t="str">
            <v>M406</v>
          </cell>
          <cell r="B1301" t="str">
            <v>Caibros de 7,5 cm x 7,5 cm</v>
          </cell>
          <cell r="C1301" t="str">
            <v>m</v>
          </cell>
          <cell r="D1301">
            <v>1</v>
          </cell>
          <cell r="E1301" t="str">
            <v>m</v>
          </cell>
        </row>
        <row r="1302">
          <cell r="A1302" t="str">
            <v>M407</v>
          </cell>
          <cell r="B1302" t="str">
            <v>Tábua pinho de 1ª 2,5 cm x 15,0 cm</v>
          </cell>
          <cell r="C1302" t="str">
            <v>m</v>
          </cell>
          <cell r="D1302">
            <v>1</v>
          </cell>
          <cell r="E1302" t="str">
            <v>m</v>
          </cell>
        </row>
        <row r="1303">
          <cell r="A1303" t="str">
            <v>M408</v>
          </cell>
          <cell r="B1303" t="str">
            <v>Tábua de 5ª 2,5 cm x 30,0 cm</v>
          </cell>
          <cell r="C1303" t="str">
            <v>m</v>
          </cell>
          <cell r="D1303">
            <v>1</v>
          </cell>
          <cell r="E1303" t="str">
            <v>m</v>
          </cell>
        </row>
        <row r="1304">
          <cell r="A1304" t="str">
            <v>M409</v>
          </cell>
          <cell r="B1304" t="str">
            <v>Pranchão de 1ª de 5,0 cm x 30,0 cm</v>
          </cell>
          <cell r="C1304" t="str">
            <v>m</v>
          </cell>
          <cell r="D1304">
            <v>1</v>
          </cell>
          <cell r="E1304" t="str">
            <v>m</v>
          </cell>
        </row>
        <row r="1305">
          <cell r="A1305" t="str">
            <v>M410</v>
          </cell>
          <cell r="B1305" t="str">
            <v>Compensado resinado de 17 mm</v>
          </cell>
          <cell r="C1305" t="str">
            <v>un</v>
          </cell>
          <cell r="D1305">
            <v>2.42</v>
          </cell>
          <cell r="E1305" t="str">
            <v>m2</v>
          </cell>
        </row>
        <row r="1306">
          <cell r="A1306" t="str">
            <v>M411</v>
          </cell>
          <cell r="B1306" t="str">
            <v>Compensado plastificado de 17 mm</v>
          </cell>
          <cell r="C1306" t="str">
            <v>un</v>
          </cell>
          <cell r="D1306">
            <v>2.97</v>
          </cell>
          <cell r="E1306" t="str">
            <v>m2</v>
          </cell>
        </row>
        <row r="1307">
          <cell r="A1307" t="str">
            <v>M412</v>
          </cell>
          <cell r="B1307" t="str">
            <v>Gastalho 10 x 2,0 cm</v>
          </cell>
          <cell r="C1307" t="str">
            <v>m</v>
          </cell>
          <cell r="D1307">
            <v>1</v>
          </cell>
          <cell r="E1307" t="str">
            <v>m</v>
          </cell>
        </row>
        <row r="1308">
          <cell r="A1308" t="str">
            <v>M413</v>
          </cell>
          <cell r="B1308" t="str">
            <v>Gastalho 10 x 2,5 cm</v>
          </cell>
          <cell r="C1308" t="str">
            <v>m</v>
          </cell>
          <cell r="D1308">
            <v>1</v>
          </cell>
          <cell r="E1308" t="str">
            <v>m</v>
          </cell>
        </row>
        <row r="1309">
          <cell r="A1309" t="str">
            <v>M414</v>
          </cell>
          <cell r="B1309" t="str">
            <v>Pranchão 7,5 x 30,0 cm</v>
          </cell>
          <cell r="C1309" t="str">
            <v>un</v>
          </cell>
          <cell r="D1309">
            <v>1</v>
          </cell>
          <cell r="E1309" t="str">
            <v>m</v>
          </cell>
        </row>
        <row r="1310">
          <cell r="A1310" t="str">
            <v>M415</v>
          </cell>
          <cell r="B1310" t="str">
            <v>Tábua 2,5 x 22,5 cm</v>
          </cell>
          <cell r="C1310" t="str">
            <v>un</v>
          </cell>
          <cell r="D1310">
            <v>1</v>
          </cell>
          <cell r="E1310" t="str">
            <v>m</v>
          </cell>
        </row>
        <row r="1311">
          <cell r="A1311" t="str">
            <v>M501</v>
          </cell>
          <cell r="B1311" t="str">
            <v>Dinamite a 60% (gelatina especial)</v>
          </cell>
          <cell r="C1311" t="str">
            <v>kg</v>
          </cell>
          <cell r="D1311">
            <v>1</v>
          </cell>
          <cell r="E1311" t="str">
            <v>kg</v>
          </cell>
        </row>
        <row r="1312">
          <cell r="A1312" t="str">
            <v>M503</v>
          </cell>
          <cell r="B1312" t="str">
            <v>Espoleta comum n. 8</v>
          </cell>
          <cell r="C1312" t="str">
            <v>un</v>
          </cell>
          <cell r="D1312">
            <v>1</v>
          </cell>
          <cell r="E1312" t="str">
            <v>un</v>
          </cell>
        </row>
        <row r="1313">
          <cell r="A1313" t="str">
            <v>M505</v>
          </cell>
          <cell r="B1313" t="str">
            <v>Cordel detonante NP 10</v>
          </cell>
          <cell r="C1313" t="str">
            <v>m</v>
          </cell>
          <cell r="D1313">
            <v>1</v>
          </cell>
          <cell r="E1313" t="str">
            <v>m</v>
          </cell>
        </row>
        <row r="1314">
          <cell r="A1314" t="str">
            <v>M507</v>
          </cell>
          <cell r="B1314" t="str">
            <v>Retardador de cordel</v>
          </cell>
          <cell r="C1314" t="str">
            <v>un</v>
          </cell>
          <cell r="D1314">
            <v>1</v>
          </cell>
          <cell r="E1314" t="str">
            <v>un</v>
          </cell>
        </row>
        <row r="1315">
          <cell r="A1315" t="str">
            <v>M508</v>
          </cell>
          <cell r="B1315" t="str">
            <v>Estopim</v>
          </cell>
          <cell r="C1315" t="str">
            <v>m</v>
          </cell>
          <cell r="D1315">
            <v>1</v>
          </cell>
          <cell r="E1315" t="str">
            <v>m</v>
          </cell>
        </row>
        <row r="1316">
          <cell r="A1316" t="str">
            <v>M600</v>
          </cell>
          <cell r="B1316" t="str">
            <v>Tinta refletiva alquídica p/ 1 ano</v>
          </cell>
          <cell r="C1316" t="str">
            <v>ba</v>
          </cell>
          <cell r="D1316">
            <v>18</v>
          </cell>
          <cell r="E1316" t="str">
            <v>l</v>
          </cell>
        </row>
        <row r="1317">
          <cell r="A1317" t="str">
            <v>M601</v>
          </cell>
          <cell r="B1317" t="str">
            <v>Tinta refletiva acrílica p/ 2 anos</v>
          </cell>
          <cell r="C1317" t="str">
            <v>ba</v>
          </cell>
          <cell r="D1317">
            <v>18</v>
          </cell>
          <cell r="E1317" t="str">
            <v>l</v>
          </cell>
        </row>
        <row r="1318">
          <cell r="A1318" t="str">
            <v>M602</v>
          </cell>
          <cell r="B1318" t="str">
            <v>Adubo NPK (4.14.8)</v>
          </cell>
          <cell r="C1318" t="str">
            <v>kg</v>
          </cell>
          <cell r="D1318">
            <v>1</v>
          </cell>
          <cell r="E1318" t="str">
            <v>kg</v>
          </cell>
        </row>
        <row r="1319">
          <cell r="A1319" t="str">
            <v>M603</v>
          </cell>
          <cell r="B1319" t="str">
            <v>Inseticida</v>
          </cell>
          <cell r="C1319" t="str">
            <v>l</v>
          </cell>
          <cell r="D1319">
            <v>1</v>
          </cell>
          <cell r="E1319" t="str">
            <v>l</v>
          </cell>
        </row>
        <row r="1320">
          <cell r="A1320" t="str">
            <v>M604</v>
          </cell>
          <cell r="B1320" t="str">
            <v>Aditivo plastiment BV-40</v>
          </cell>
          <cell r="C1320" t="str">
            <v>tam</v>
          </cell>
          <cell r="D1320">
            <v>200</v>
          </cell>
          <cell r="E1320" t="str">
            <v>kg</v>
          </cell>
        </row>
        <row r="1321">
          <cell r="A1321" t="str">
            <v>M605</v>
          </cell>
          <cell r="B1321" t="str">
            <v>Cola para tubo PVC</v>
          </cell>
          <cell r="C1321" t="str">
            <v>tb</v>
          </cell>
          <cell r="D1321">
            <v>75</v>
          </cell>
          <cell r="E1321" t="str">
            <v>gr</v>
          </cell>
        </row>
        <row r="1322">
          <cell r="A1322" t="str">
            <v>M606</v>
          </cell>
          <cell r="B1322" t="str">
            <v>Tinta anti-corrosiva</v>
          </cell>
          <cell r="C1322" t="str">
            <v>ba</v>
          </cell>
          <cell r="D1322">
            <v>18</v>
          </cell>
          <cell r="E1322" t="str">
            <v>l</v>
          </cell>
        </row>
        <row r="1323">
          <cell r="A1323" t="str">
            <v>M607</v>
          </cell>
          <cell r="B1323" t="str">
            <v>Óleo de linhaça</v>
          </cell>
          <cell r="C1323" t="str">
            <v>tam</v>
          </cell>
          <cell r="D1323">
            <v>200</v>
          </cell>
          <cell r="E1323" t="str">
            <v>l</v>
          </cell>
        </row>
        <row r="1324">
          <cell r="A1324" t="str">
            <v>M608</v>
          </cell>
          <cell r="B1324" t="str">
            <v>Detergente</v>
          </cell>
          <cell r="C1324" t="str">
            <v>ba</v>
          </cell>
          <cell r="D1324">
            <v>18</v>
          </cell>
          <cell r="E1324" t="str">
            <v>l</v>
          </cell>
        </row>
        <row r="1325">
          <cell r="A1325" t="str">
            <v>M609</v>
          </cell>
          <cell r="B1325" t="str">
            <v>Tinta esmalte sintético fosco</v>
          </cell>
          <cell r="C1325" t="str">
            <v>ba</v>
          </cell>
          <cell r="D1325">
            <v>18</v>
          </cell>
          <cell r="E1325" t="str">
            <v>l</v>
          </cell>
        </row>
        <row r="1326">
          <cell r="A1326" t="str">
            <v>M610</v>
          </cell>
          <cell r="B1326" t="str">
            <v>Pintura epóxica - barra D= 32mm</v>
          </cell>
          <cell r="C1326" t="str">
            <v>m</v>
          </cell>
          <cell r="D1326">
            <v>1</v>
          </cell>
          <cell r="E1326" t="str">
            <v>m</v>
          </cell>
        </row>
        <row r="1327">
          <cell r="A1327" t="str">
            <v>M611</v>
          </cell>
          <cell r="B1327" t="str">
            <v>Redutor tipo 2002 prim. qualidade</v>
          </cell>
          <cell r="C1327" t="str">
            <v>l</v>
          </cell>
          <cell r="D1327">
            <v>1</v>
          </cell>
          <cell r="E1327" t="str">
            <v>l</v>
          </cell>
        </row>
        <row r="1328">
          <cell r="A1328" t="str">
            <v>M612</v>
          </cell>
          <cell r="B1328" t="str">
            <v>Lixa para ferro n. 100</v>
          </cell>
          <cell r="C1328" t="str">
            <v>un</v>
          </cell>
          <cell r="D1328">
            <v>1</v>
          </cell>
          <cell r="E1328" t="str">
            <v>un</v>
          </cell>
        </row>
        <row r="1329">
          <cell r="A1329" t="str">
            <v>M613</v>
          </cell>
          <cell r="B1329" t="str">
            <v>Base de resina alquídica (primer)</v>
          </cell>
          <cell r="C1329" t="str">
            <v>l</v>
          </cell>
          <cell r="D1329">
            <v>1</v>
          </cell>
          <cell r="E1329" t="str">
            <v>l</v>
          </cell>
        </row>
        <row r="1330">
          <cell r="A1330" t="str">
            <v>M615</v>
          </cell>
          <cell r="B1330" t="str">
            <v>Microesferas PRE-MIX</v>
          </cell>
          <cell r="C1330" t="str">
            <v>kg</v>
          </cell>
          <cell r="D1330">
            <v>1</v>
          </cell>
          <cell r="E1330" t="str">
            <v>kg</v>
          </cell>
        </row>
        <row r="1331">
          <cell r="A1331" t="str">
            <v>M616</v>
          </cell>
          <cell r="B1331" t="str">
            <v>Microesferas DROP-ON</v>
          </cell>
          <cell r="C1331" t="str">
            <v>kg</v>
          </cell>
          <cell r="D1331">
            <v>1</v>
          </cell>
          <cell r="E1331" t="str">
            <v>kg</v>
          </cell>
        </row>
        <row r="1332">
          <cell r="A1332" t="str">
            <v>M617</v>
          </cell>
          <cell r="B1332" t="str">
            <v>Massa termoplástica para extrusão</v>
          </cell>
          <cell r="C1332" t="str">
            <v>kg</v>
          </cell>
          <cell r="D1332">
            <v>1</v>
          </cell>
          <cell r="E1332" t="str">
            <v>kg</v>
          </cell>
        </row>
        <row r="1333">
          <cell r="A1333" t="str">
            <v>M618</v>
          </cell>
          <cell r="B1333" t="str">
            <v>Massa termoplástica para aspersão</v>
          </cell>
          <cell r="C1333" t="str">
            <v>kg</v>
          </cell>
          <cell r="D1333">
            <v>1</v>
          </cell>
          <cell r="E1333" t="str">
            <v>kg</v>
          </cell>
        </row>
        <row r="1334">
          <cell r="A1334" t="str">
            <v>M619</v>
          </cell>
          <cell r="B1334" t="str">
            <v>Cola poliester</v>
          </cell>
          <cell r="C1334" t="str">
            <v>kg</v>
          </cell>
          <cell r="D1334">
            <v>1</v>
          </cell>
          <cell r="E1334" t="str">
            <v>kg</v>
          </cell>
        </row>
        <row r="1335">
          <cell r="A1335" t="str">
            <v>M620</v>
          </cell>
          <cell r="B1335" t="str">
            <v>Protetor de cura do concreto</v>
          </cell>
          <cell r="C1335" t="str">
            <v>tam</v>
          </cell>
          <cell r="D1335">
            <v>180</v>
          </cell>
          <cell r="E1335" t="str">
            <v>kg</v>
          </cell>
        </row>
        <row r="1336">
          <cell r="A1336" t="str">
            <v>M621</v>
          </cell>
          <cell r="B1336" t="str">
            <v>Desmoldante</v>
          </cell>
          <cell r="C1336" t="str">
            <v>tam</v>
          </cell>
          <cell r="D1336">
            <v>180</v>
          </cell>
          <cell r="E1336" t="str">
            <v>kg</v>
          </cell>
        </row>
        <row r="1337">
          <cell r="A1337" t="str">
            <v>M622</v>
          </cell>
          <cell r="B1337" t="str">
            <v>Interplast N</v>
          </cell>
          <cell r="C1337" t="str">
            <v>sc</v>
          </cell>
          <cell r="D1337">
            <v>50</v>
          </cell>
          <cell r="E1337" t="str">
            <v>kg</v>
          </cell>
        </row>
        <row r="1338">
          <cell r="A1338" t="str">
            <v>M623</v>
          </cell>
          <cell r="B1338" t="str">
            <v>Gás propano</v>
          </cell>
          <cell r="C1338" t="str">
            <v>kg</v>
          </cell>
          <cell r="D1338">
            <v>1</v>
          </cell>
          <cell r="E1338" t="str">
            <v>kg</v>
          </cell>
        </row>
        <row r="1339">
          <cell r="A1339" t="str">
            <v>M624</v>
          </cell>
          <cell r="B1339" t="str">
            <v>Tinta para pré-marcação</v>
          </cell>
          <cell r="C1339" t="str">
            <v>l</v>
          </cell>
          <cell r="D1339">
            <v>1</v>
          </cell>
          <cell r="E1339" t="str">
            <v>l</v>
          </cell>
        </row>
        <row r="1340">
          <cell r="A1340" t="str">
            <v>M625</v>
          </cell>
          <cell r="B1340" t="str">
            <v>Acetileno</v>
          </cell>
          <cell r="C1340" t="str">
            <v>m3</v>
          </cell>
          <cell r="D1340">
            <v>1</v>
          </cell>
          <cell r="E1340" t="str">
            <v>m3</v>
          </cell>
        </row>
        <row r="1341">
          <cell r="A1341" t="str">
            <v>M626</v>
          </cell>
          <cell r="B1341" t="str">
            <v>Oxigênio</v>
          </cell>
          <cell r="C1341" t="str">
            <v>m3</v>
          </cell>
          <cell r="D1341">
            <v>1</v>
          </cell>
          <cell r="E1341" t="str">
            <v>m3</v>
          </cell>
        </row>
        <row r="1342">
          <cell r="A1342" t="str">
            <v>M700</v>
          </cell>
          <cell r="B1342" t="str">
            <v>Tijolo comum maciço (5,5x9x19) cm</v>
          </cell>
          <cell r="C1342" t="str">
            <v>mlh</v>
          </cell>
          <cell r="D1342">
            <v>1000</v>
          </cell>
          <cell r="E1342" t="str">
            <v>un</v>
          </cell>
        </row>
        <row r="1343">
          <cell r="A1343" t="str">
            <v>M702</v>
          </cell>
          <cell r="B1343" t="str">
            <v>Cal hidratada</v>
          </cell>
          <cell r="C1343" t="str">
            <v>sc</v>
          </cell>
          <cell r="D1343">
            <v>20</v>
          </cell>
          <cell r="E1343" t="str">
            <v>kg</v>
          </cell>
        </row>
        <row r="1344">
          <cell r="A1344" t="str">
            <v>M703</v>
          </cell>
          <cell r="B1344" t="str">
            <v>Tijolo 20 x 30 cm</v>
          </cell>
          <cell r="C1344" t="str">
            <v>mlh</v>
          </cell>
          <cell r="D1344">
            <v>1000</v>
          </cell>
          <cell r="E1344" t="str">
            <v>un</v>
          </cell>
        </row>
        <row r="1345">
          <cell r="A1345" t="str">
            <v>M704</v>
          </cell>
          <cell r="B1345" t="str">
            <v>Areia Lavada Comercial</v>
          </cell>
          <cell r="C1345" t="str">
            <v>m3</v>
          </cell>
          <cell r="D1345">
            <v>1</v>
          </cell>
          <cell r="E1345" t="str">
            <v>m3</v>
          </cell>
        </row>
        <row r="1346">
          <cell r="A1346" t="str">
            <v>M705</v>
          </cell>
          <cell r="B1346" t="str">
            <v>Pó de pedra</v>
          </cell>
          <cell r="C1346" t="str">
            <v>m3</v>
          </cell>
          <cell r="D1346">
            <v>1</v>
          </cell>
          <cell r="E1346" t="str">
            <v>m3</v>
          </cell>
        </row>
        <row r="1347">
          <cell r="A1347" t="str">
            <v>M709</v>
          </cell>
          <cell r="B1347" t="str">
            <v>Brita Comercial</v>
          </cell>
          <cell r="C1347" t="str">
            <v>m3</v>
          </cell>
          <cell r="D1347">
            <v>1</v>
          </cell>
          <cell r="E1347" t="str">
            <v>m3</v>
          </cell>
        </row>
        <row r="1348">
          <cell r="A1348" t="str">
            <v>M710</v>
          </cell>
          <cell r="B1348" t="str">
            <v>Pedra de mão</v>
          </cell>
          <cell r="C1348" t="str">
            <v>m3</v>
          </cell>
          <cell r="D1348">
            <v>1</v>
          </cell>
          <cell r="E1348" t="str">
            <v>m3</v>
          </cell>
        </row>
        <row r="1349">
          <cell r="A1349" t="str">
            <v>M715</v>
          </cell>
          <cell r="B1349" t="str">
            <v>Pó calcário dolomítico</v>
          </cell>
          <cell r="C1349" t="str">
            <v>kg</v>
          </cell>
          <cell r="D1349">
            <v>1</v>
          </cell>
          <cell r="E1349" t="str">
            <v>kg</v>
          </cell>
        </row>
        <row r="1350">
          <cell r="A1350" t="str">
            <v>M901</v>
          </cell>
          <cell r="B1350" t="str">
            <v>Aparelho de apoio neoprene fretado</v>
          </cell>
          <cell r="C1350" t="str">
            <v>dm3</v>
          </cell>
          <cell r="D1350">
            <v>1</v>
          </cell>
          <cell r="E1350" t="str">
            <v>dm3</v>
          </cell>
        </row>
        <row r="1351">
          <cell r="A1351" t="str">
            <v>M902</v>
          </cell>
          <cell r="B1351" t="str">
            <v>Tubo de PVC D=75 mm</v>
          </cell>
          <cell r="C1351" t="str">
            <v>vr</v>
          </cell>
          <cell r="D1351">
            <v>6</v>
          </cell>
          <cell r="E1351" t="str">
            <v>m</v>
          </cell>
        </row>
        <row r="1352">
          <cell r="A1352" t="str">
            <v>M903</v>
          </cell>
          <cell r="B1352" t="str">
            <v>Manta sintética (Bidim) OP-20</v>
          </cell>
          <cell r="C1352" t="str">
            <v>m2</v>
          </cell>
          <cell r="D1352">
            <v>1</v>
          </cell>
          <cell r="E1352" t="str">
            <v>m2</v>
          </cell>
        </row>
        <row r="1353">
          <cell r="A1353" t="str">
            <v>M904</v>
          </cell>
          <cell r="B1353" t="str">
            <v>Manta sintética (Bidim) OP-30</v>
          </cell>
          <cell r="C1353" t="str">
            <v>m2</v>
          </cell>
          <cell r="D1353">
            <v>1</v>
          </cell>
          <cell r="E1353" t="str">
            <v>m2</v>
          </cell>
        </row>
        <row r="1354">
          <cell r="A1354" t="str">
            <v>M905</v>
          </cell>
          <cell r="B1354" t="str">
            <v>Filler</v>
          </cell>
          <cell r="C1354" t="str">
            <v>kg</v>
          </cell>
          <cell r="D1354">
            <v>1</v>
          </cell>
          <cell r="E1354" t="str">
            <v>kg</v>
          </cell>
        </row>
        <row r="1355">
          <cell r="A1355" t="str">
            <v>M906</v>
          </cell>
          <cell r="B1355" t="str">
            <v>Sementes p/ hidrossemeadura</v>
          </cell>
          <cell r="C1355" t="str">
            <v>kg</v>
          </cell>
          <cell r="D1355">
            <v>1</v>
          </cell>
          <cell r="E1355" t="str">
            <v>kg</v>
          </cell>
        </row>
        <row r="1356">
          <cell r="A1356" t="str">
            <v>M907</v>
          </cell>
          <cell r="B1356" t="str">
            <v>Adubo orgânico</v>
          </cell>
          <cell r="C1356" t="str">
            <v>t</v>
          </cell>
          <cell r="D1356">
            <v>1000</v>
          </cell>
          <cell r="E1356" t="str">
            <v>kg</v>
          </cell>
        </row>
        <row r="1357">
          <cell r="A1357" t="str">
            <v>M908</v>
          </cell>
          <cell r="B1357" t="str">
            <v>Eletrodo p/ solda eletr. OK 46.00</v>
          </cell>
          <cell r="C1357" t="str">
            <v>kg</v>
          </cell>
          <cell r="D1357">
            <v>1</v>
          </cell>
          <cell r="E1357" t="str">
            <v>kg</v>
          </cell>
        </row>
        <row r="1358">
          <cell r="A1358" t="str">
            <v>M909</v>
          </cell>
          <cell r="B1358" t="str">
            <v>Tubo de PVC perfurado D=50 mm</v>
          </cell>
          <cell r="C1358" t="str">
            <v>vr</v>
          </cell>
          <cell r="D1358">
            <v>6</v>
          </cell>
          <cell r="E1358" t="str">
            <v>m</v>
          </cell>
        </row>
        <row r="1359">
          <cell r="A1359" t="str">
            <v>M910</v>
          </cell>
          <cell r="B1359" t="str">
            <v>Tubo de PVC rígido D=50 mm</v>
          </cell>
          <cell r="C1359" t="str">
            <v>vr</v>
          </cell>
          <cell r="D1359">
            <v>6</v>
          </cell>
          <cell r="E1359" t="str">
            <v>m</v>
          </cell>
        </row>
        <row r="1360">
          <cell r="A1360" t="str">
            <v>M911</v>
          </cell>
          <cell r="B1360" t="str">
            <v>Tubo de PVC D=100 mm</v>
          </cell>
          <cell r="C1360" t="str">
            <v>vr</v>
          </cell>
          <cell r="D1360">
            <v>6</v>
          </cell>
          <cell r="E1360" t="str">
            <v>m</v>
          </cell>
        </row>
        <row r="1361">
          <cell r="A1361" t="str">
            <v>M920</v>
          </cell>
          <cell r="B1361" t="str">
            <v>Meio tubo de concreto D=40 cm</v>
          </cell>
          <cell r="C1361" t="str">
            <v>m</v>
          </cell>
          <cell r="D1361">
            <v>1</v>
          </cell>
          <cell r="E1361" t="str">
            <v>m</v>
          </cell>
        </row>
        <row r="1362">
          <cell r="A1362" t="str">
            <v>M930</v>
          </cell>
          <cell r="B1362" t="str">
            <v>Gabião caixa 2x1x1m galvanizado</v>
          </cell>
          <cell r="C1362" t="str">
            <v>un</v>
          </cell>
          <cell r="D1362">
            <v>1</v>
          </cell>
          <cell r="E1362" t="str">
            <v>un</v>
          </cell>
        </row>
        <row r="1363">
          <cell r="A1363" t="str">
            <v>M935</v>
          </cell>
          <cell r="B1363" t="str">
            <v>Terra arm. ECE - greide 0&lt;h&lt;6m</v>
          </cell>
          <cell r="C1363" t="str">
            <v>m2</v>
          </cell>
          <cell r="D1363">
            <v>1</v>
          </cell>
          <cell r="E1363" t="str">
            <v>m2</v>
          </cell>
        </row>
        <row r="1364">
          <cell r="A1364" t="str">
            <v>M936</v>
          </cell>
          <cell r="B1364" t="str">
            <v>Terra arm. ECE - greide 6&lt;h&lt;9m</v>
          </cell>
          <cell r="C1364" t="str">
            <v>m2</v>
          </cell>
          <cell r="D1364">
            <v>1</v>
          </cell>
          <cell r="E1364" t="str">
            <v>m2</v>
          </cell>
        </row>
        <row r="1365">
          <cell r="A1365" t="str">
            <v>M937</v>
          </cell>
          <cell r="B1365" t="str">
            <v>Terra arm. ECE - greide 9&lt;h&lt;12m</v>
          </cell>
          <cell r="C1365" t="str">
            <v>m2</v>
          </cell>
          <cell r="D1365">
            <v>1</v>
          </cell>
          <cell r="E1365" t="str">
            <v>m2</v>
          </cell>
        </row>
        <row r="1366">
          <cell r="A1366" t="str">
            <v>M938</v>
          </cell>
          <cell r="B1366" t="str">
            <v>Terra arm. ECE- pé talude 0&lt;h&lt;6m</v>
          </cell>
          <cell r="C1366" t="str">
            <v>m2</v>
          </cell>
          <cell r="D1366">
            <v>1</v>
          </cell>
          <cell r="E1366" t="str">
            <v>m2</v>
          </cell>
        </row>
        <row r="1367">
          <cell r="A1367" t="str">
            <v>M939</v>
          </cell>
          <cell r="B1367" t="str">
            <v>Terra arm. ECE- pé talude 6&lt;h&lt;9m</v>
          </cell>
          <cell r="C1367" t="str">
            <v>m2</v>
          </cell>
          <cell r="D1367">
            <v>1</v>
          </cell>
          <cell r="E1367" t="str">
            <v>m2</v>
          </cell>
        </row>
        <row r="1368">
          <cell r="A1368" t="str">
            <v>M940</v>
          </cell>
          <cell r="B1368" t="str">
            <v>Terra arm. ECE- pé talude 9&lt;h&lt;12m</v>
          </cell>
          <cell r="C1368" t="str">
            <v>m2</v>
          </cell>
          <cell r="D1368">
            <v>1</v>
          </cell>
          <cell r="E1368" t="str">
            <v>m2</v>
          </cell>
        </row>
        <row r="1369">
          <cell r="A1369" t="str">
            <v>M941</v>
          </cell>
          <cell r="B1369" t="str">
            <v>Terra arm. ECE-enc. portante 0&lt;h&lt;6m</v>
          </cell>
          <cell r="C1369" t="str">
            <v>m2</v>
          </cell>
          <cell r="D1369">
            <v>1</v>
          </cell>
          <cell r="E1369" t="str">
            <v>m2</v>
          </cell>
        </row>
        <row r="1370">
          <cell r="A1370" t="str">
            <v>M942</v>
          </cell>
          <cell r="B1370" t="str">
            <v>Terra arm. ECE-enc. portante 6&lt;h&lt;9m</v>
          </cell>
          <cell r="C1370" t="str">
            <v>m2</v>
          </cell>
          <cell r="D1370">
            <v>1</v>
          </cell>
          <cell r="E1370" t="str">
            <v>m2</v>
          </cell>
        </row>
        <row r="1371">
          <cell r="A1371" t="str">
            <v>M945</v>
          </cell>
          <cell r="B1371" t="str">
            <v>Haste para perfuratriz de esteira</v>
          </cell>
          <cell r="C1371" t="str">
            <v>un</v>
          </cell>
          <cell r="D1371">
            <v>1</v>
          </cell>
          <cell r="E1371" t="str">
            <v>un</v>
          </cell>
        </row>
        <row r="1372">
          <cell r="A1372" t="str">
            <v>M946</v>
          </cell>
          <cell r="B1372" t="str">
            <v>Luva para perfuratriz de esteira</v>
          </cell>
          <cell r="C1372" t="str">
            <v>un</v>
          </cell>
          <cell r="D1372">
            <v>1</v>
          </cell>
          <cell r="E1372" t="str">
            <v>un</v>
          </cell>
        </row>
        <row r="1373">
          <cell r="A1373" t="str">
            <v>M947</v>
          </cell>
          <cell r="B1373" t="str">
            <v>Punho para perfuratriz de esteira</v>
          </cell>
          <cell r="C1373" t="str">
            <v>un</v>
          </cell>
          <cell r="D1373">
            <v>1</v>
          </cell>
          <cell r="E1373" t="str">
            <v>un</v>
          </cell>
        </row>
        <row r="1374">
          <cell r="A1374" t="str">
            <v>M948</v>
          </cell>
          <cell r="B1374" t="str">
            <v>Coroa para perfuratriz de esteira</v>
          </cell>
          <cell r="C1374" t="str">
            <v>un</v>
          </cell>
          <cell r="D1374">
            <v>1</v>
          </cell>
          <cell r="E1374" t="str">
            <v>un</v>
          </cell>
        </row>
        <row r="1375">
          <cell r="A1375" t="str">
            <v>M949</v>
          </cell>
          <cell r="B1375" t="str">
            <v>Disco diam. p/ máq. de disco 48kW</v>
          </cell>
          <cell r="C1375" t="str">
            <v>un</v>
          </cell>
          <cell r="D1375">
            <v>1</v>
          </cell>
          <cell r="E1375" t="str">
            <v>un</v>
          </cell>
        </row>
        <row r="1376">
          <cell r="A1376" t="str">
            <v>M950</v>
          </cell>
          <cell r="B1376" t="str">
            <v>Coroa de diamante linha NX</v>
          </cell>
          <cell r="C1376" t="str">
            <v>un</v>
          </cell>
          <cell r="D1376">
            <v>1</v>
          </cell>
          <cell r="E1376" t="str">
            <v>un</v>
          </cell>
        </row>
        <row r="1377">
          <cell r="A1377" t="str">
            <v>M951</v>
          </cell>
          <cell r="B1377" t="str">
            <v>Calibrador de diamante linha NX</v>
          </cell>
          <cell r="C1377" t="str">
            <v>un</v>
          </cell>
          <cell r="D1377">
            <v>1</v>
          </cell>
          <cell r="E1377" t="str">
            <v>un</v>
          </cell>
        </row>
        <row r="1378">
          <cell r="A1378" t="str">
            <v>M952</v>
          </cell>
          <cell r="B1378" t="str">
            <v>Mola comum linha NX</v>
          </cell>
          <cell r="C1378" t="str">
            <v>un</v>
          </cell>
          <cell r="D1378">
            <v>1</v>
          </cell>
          <cell r="E1378" t="str">
            <v>un</v>
          </cell>
        </row>
        <row r="1379">
          <cell r="A1379" t="str">
            <v>M953</v>
          </cell>
          <cell r="B1379" t="str">
            <v>Barrilete simples linha NX</v>
          </cell>
          <cell r="C1379" t="str">
            <v>un</v>
          </cell>
          <cell r="D1379">
            <v>1</v>
          </cell>
          <cell r="E1379" t="str">
            <v>un</v>
          </cell>
        </row>
        <row r="1380">
          <cell r="A1380" t="str">
            <v>M954</v>
          </cell>
          <cell r="B1380" t="str">
            <v>Haste paredes paraleleas c/ niples</v>
          </cell>
          <cell r="C1380" t="str">
            <v>un</v>
          </cell>
          <cell r="D1380">
            <v>1</v>
          </cell>
          <cell r="E1380" t="str">
            <v>un</v>
          </cell>
        </row>
        <row r="1381">
          <cell r="A1381" t="str">
            <v>M955</v>
          </cell>
          <cell r="B1381" t="str">
            <v>Coroa de widia linha NX</v>
          </cell>
          <cell r="C1381" t="str">
            <v>un</v>
          </cell>
          <cell r="D1381">
            <v>1</v>
          </cell>
          <cell r="E1381" t="str">
            <v>un</v>
          </cell>
        </row>
        <row r="1382">
          <cell r="A1382" t="str">
            <v>M956</v>
          </cell>
          <cell r="B1382" t="str">
            <v>Sapata de widia linha NX</v>
          </cell>
          <cell r="C1382" t="str">
            <v>un</v>
          </cell>
          <cell r="D1382">
            <v>1</v>
          </cell>
          <cell r="E1382" t="str">
            <v>un</v>
          </cell>
        </row>
        <row r="1383">
          <cell r="A1383" t="str">
            <v>M957</v>
          </cell>
          <cell r="B1383" t="str">
            <v>Revestimento c/ conector linha NX</v>
          </cell>
          <cell r="C1383" t="str">
            <v>un</v>
          </cell>
          <cell r="D1383">
            <v>1</v>
          </cell>
          <cell r="E1383" t="str">
            <v>un</v>
          </cell>
        </row>
        <row r="1384">
          <cell r="A1384" t="str">
            <v>M958</v>
          </cell>
          <cell r="B1384" t="str">
            <v>Calibrador de widia simples linh NX</v>
          </cell>
          <cell r="C1384" t="str">
            <v>un</v>
          </cell>
          <cell r="D1384">
            <v>1</v>
          </cell>
          <cell r="E1384" t="str">
            <v>un</v>
          </cell>
        </row>
        <row r="1385">
          <cell r="A1385" t="str">
            <v>M960</v>
          </cell>
          <cell r="B1385" t="str">
            <v>Fio de nylon n. 40</v>
          </cell>
          <cell r="C1385" t="str">
            <v>rl</v>
          </cell>
          <cell r="D1385">
            <v>100</v>
          </cell>
          <cell r="E1385" t="str">
            <v>m</v>
          </cell>
        </row>
        <row r="1386">
          <cell r="A1386" t="str">
            <v>M969</v>
          </cell>
          <cell r="B1386" t="str">
            <v>Película refletiva lentes expostas</v>
          </cell>
          <cell r="C1386" t="str">
            <v>m2</v>
          </cell>
          <cell r="D1386">
            <v>1</v>
          </cell>
          <cell r="E1386" t="str">
            <v>m2</v>
          </cell>
        </row>
        <row r="1387">
          <cell r="A1387" t="str">
            <v>M970</v>
          </cell>
          <cell r="B1387" t="str">
            <v>Película refletiva lentes inclusas</v>
          </cell>
          <cell r="C1387" t="str">
            <v>m2</v>
          </cell>
          <cell r="D1387">
            <v>1</v>
          </cell>
          <cell r="E1387" t="str">
            <v>m2</v>
          </cell>
        </row>
        <row r="1388">
          <cell r="A1388" t="str">
            <v>M971</v>
          </cell>
          <cell r="B1388" t="str">
            <v>Dispositivo anti-ofuscante</v>
          </cell>
          <cell r="C1388" t="str">
            <v>m</v>
          </cell>
          <cell r="D1388">
            <v>1</v>
          </cell>
          <cell r="E1388" t="str">
            <v>m</v>
          </cell>
        </row>
        <row r="1389">
          <cell r="A1389" t="str">
            <v>M972</v>
          </cell>
          <cell r="B1389" t="str">
            <v>Tacha refletiva monodirecional</v>
          </cell>
          <cell r="C1389" t="str">
            <v>un</v>
          </cell>
          <cell r="D1389">
            <v>1</v>
          </cell>
          <cell r="E1389" t="str">
            <v>un</v>
          </cell>
        </row>
        <row r="1390">
          <cell r="A1390" t="str">
            <v>M973</v>
          </cell>
          <cell r="B1390" t="str">
            <v>Tacha refletiva bidirecional</v>
          </cell>
          <cell r="C1390" t="str">
            <v>un</v>
          </cell>
          <cell r="D1390">
            <v>1</v>
          </cell>
          <cell r="E1390" t="str">
            <v>un</v>
          </cell>
        </row>
        <row r="1391">
          <cell r="A1391" t="str">
            <v>M974</v>
          </cell>
          <cell r="B1391" t="str">
            <v>Tachão refletivo monodirecional</v>
          </cell>
          <cell r="C1391" t="str">
            <v>un</v>
          </cell>
          <cell r="D1391">
            <v>1</v>
          </cell>
          <cell r="E1391" t="str">
            <v>un</v>
          </cell>
        </row>
        <row r="1392">
          <cell r="A1392" t="str">
            <v>M975</v>
          </cell>
          <cell r="B1392" t="str">
            <v>Tachão refletivo bidirecional</v>
          </cell>
          <cell r="C1392" t="str">
            <v>un</v>
          </cell>
          <cell r="D1392">
            <v>1</v>
          </cell>
          <cell r="E1392" t="str">
            <v>un</v>
          </cell>
        </row>
        <row r="1393">
          <cell r="A1393" t="str">
            <v>M976</v>
          </cell>
          <cell r="B1393" t="str">
            <v>Baguete limitador de polietileno</v>
          </cell>
          <cell r="C1393" t="str">
            <v>m</v>
          </cell>
          <cell r="D1393">
            <v>1</v>
          </cell>
          <cell r="E1393" t="str">
            <v>m</v>
          </cell>
        </row>
        <row r="1394">
          <cell r="A1394" t="str">
            <v>M977</v>
          </cell>
          <cell r="B1394" t="str">
            <v>Selante asfáltico polimerizado</v>
          </cell>
          <cell r="C1394" t="str">
            <v>l</v>
          </cell>
          <cell r="D1394">
            <v>1</v>
          </cell>
          <cell r="E1394" t="str">
            <v>l</v>
          </cell>
        </row>
        <row r="1395">
          <cell r="A1395" t="str">
            <v>M980</v>
          </cell>
          <cell r="B1395" t="str">
            <v>Indenização de jazida</v>
          </cell>
          <cell r="C1395" t="str">
            <v>m3</v>
          </cell>
          <cell r="D1395">
            <v>1</v>
          </cell>
          <cell r="E1395" t="str">
            <v>m3</v>
          </cell>
        </row>
        <row r="1396">
          <cell r="A1396" t="str">
            <v>M982</v>
          </cell>
          <cell r="B1396" t="str">
            <v>Isopor de 5cm de espessura</v>
          </cell>
          <cell r="C1396" t="str">
            <v>m2</v>
          </cell>
          <cell r="D1396">
            <v>1</v>
          </cell>
          <cell r="E1396" t="str">
            <v>m2</v>
          </cell>
        </row>
        <row r="1397">
          <cell r="A1397" t="str">
            <v>M983</v>
          </cell>
          <cell r="B1397" t="str">
            <v>Disco diam. p/ máq. de disco 6kW</v>
          </cell>
          <cell r="C1397" t="str">
            <v>un</v>
          </cell>
          <cell r="D1397">
            <v>1</v>
          </cell>
          <cell r="E1397" t="str">
            <v>un</v>
          </cell>
        </row>
        <row r="1398">
          <cell r="A1398" t="str">
            <v>M984</v>
          </cell>
          <cell r="B1398" t="str">
            <v>Chumbadores</v>
          </cell>
          <cell r="C1398" t="str">
            <v>pç</v>
          </cell>
          <cell r="D1398">
            <v>0.3</v>
          </cell>
          <cell r="E1398" t="str">
            <v>kg</v>
          </cell>
        </row>
        <row r="1399">
          <cell r="A1399" t="str">
            <v>M985</v>
          </cell>
          <cell r="B1399" t="str">
            <v>Tubo plástico para purgadores</v>
          </cell>
          <cell r="C1399" t="str">
            <v>m</v>
          </cell>
          <cell r="D1399">
            <v>1</v>
          </cell>
          <cell r="E1399" t="str">
            <v>m</v>
          </cell>
        </row>
        <row r="1400">
          <cell r="A1400" t="str">
            <v>M996</v>
          </cell>
          <cell r="B1400" t="str">
            <v>Material Demolido</v>
          </cell>
          <cell r="C1400" t="str">
            <v>t</v>
          </cell>
          <cell r="D1400">
            <v>1</v>
          </cell>
          <cell r="E1400" t="str">
            <v>t</v>
          </cell>
        </row>
        <row r="1401">
          <cell r="A1401" t="str">
            <v>M997</v>
          </cell>
          <cell r="B1401" t="str">
            <v>Material Fresado</v>
          </cell>
          <cell r="C1401" t="str">
            <v>t</v>
          </cell>
          <cell r="D1401">
            <v>1</v>
          </cell>
          <cell r="E1401" t="str">
            <v>t</v>
          </cell>
        </row>
        <row r="1402">
          <cell r="A1402" t="str">
            <v>M998</v>
          </cell>
          <cell r="B1402" t="str">
            <v>Madeira</v>
          </cell>
          <cell r="C1402" t="str">
            <v>t</v>
          </cell>
          <cell r="D1402">
            <v>1</v>
          </cell>
          <cell r="E1402" t="str">
            <v>t</v>
          </cell>
        </row>
        <row r="1403">
          <cell r="A1403" t="str">
            <v>M999</v>
          </cell>
          <cell r="B1403" t="str">
            <v>Material retirado da pista</v>
          </cell>
          <cell r="C1403" t="str">
            <v>t</v>
          </cell>
          <cell r="D1403">
            <v>1</v>
          </cell>
          <cell r="E1403" t="str">
            <v>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sheetName val="Orçamento (2)"/>
      <sheetName val="Memoria de cálculo"/>
      <sheetName val="Banco de Dados"/>
      <sheetName val="TRANSPORTES"/>
      <sheetName val="Recomp.Mecaniz.Aterro"/>
      <sheetName val="Esc.Carg.Mat.Jazida Recomp."/>
      <sheetName val="Descida d'água DAD14"/>
      <sheetName val="Dissipador DEB 07"/>
      <sheetName val="Alvenaria de pedra"/>
      <sheetName val="Forma comum 1A0140101"/>
      <sheetName val="fORMA COMUM 2S0337000"/>
      <sheetName val="Concr. Estr. fck=18MPa"/>
      <sheetName val="Concr. fck12"/>
      <sheetName val="Concr fck 15 "/>
      <sheetName val="Conc ciclop 1A0151210"/>
      <sheetName val="Aço CA50"/>
      <sheetName val="Argamassa 1-3"/>
      <sheetName val="Argamassa 1-4"/>
      <sheetName val="Esc manual"/>
      <sheetName val="Compactação manual"/>
      <sheetName val="Corpo BSCC 2 X 2"/>
      <sheetName val="Forma compesada"/>
      <sheetName val="Concr 10 MPa"/>
      <sheetName val="Boca BSCC 2 X 2 "/>
      <sheetName val="Escor bueiro celular"/>
      <sheetName val="Transp. local basc 10 m3 rod pa"/>
      <sheetName val="Transp.Caminhão Carroc."/>
      <sheetName val="Corpo BDTC=1,00"/>
      <sheetName val="Boca BDTC=1,00"/>
      <sheetName val="MFC 05"/>
      <sheetName val="Lastro de brita"/>
      <sheetName val="Conc ciclop 3S0331000"/>
      <sheetName val="Subbase"/>
      <sheetName val="Base"/>
      <sheetName val="Imprimaçao"/>
      <sheetName val="Capa CBUQ"/>
      <sheetName val="Remoção capa"/>
      <sheetName val="Usinagem "/>
      <sheetName val="Enleivamento"/>
      <sheetName val="PINTURA DE FAIXA"/>
      <sheetName val="ANCORAGEM"/>
      <sheetName val="DEFENSA"/>
      <sheetName val="Rec  man aterro"/>
      <sheetName val="Esc solo Saturado"/>
      <sheetName val="Desc d'água aterro DAD-02"/>
      <sheetName val="Valeta prot VPA 03"/>
      <sheetName val="Guia de madeira"/>
      <sheetName val="Obtenção grama"/>
      <sheetName val="ESC. MAN VALA 1ª 1A0189101"/>
      <sheetName val="Esc man 1ª cat 3S0400000"/>
      <sheetName val="Esc car tra ate 50m"/>
      <sheetName val="Brita p-camada drenante"/>
      <sheetName val="Manta Geotêxtil"/>
      <sheetName val="Colchão areia"/>
      <sheetName val="DISSIPADOR DED-01"/>
      <sheetName val="Plan11"/>
      <sheetName val="MAPA DE CUBAÇÃO"/>
      <sheetName val="CG"/>
      <sheetName val="PATO"/>
      <sheetName val="Serviços"/>
      <sheetName val="QuQuant"/>
      <sheetName val="dez00"/>
      <sheetName val="SE_SicroPE_201511_ONER"/>
    </sheetNames>
    <sheetDataSet>
      <sheetData sheetId="0"/>
      <sheetData sheetId="1"/>
      <sheetData sheetId="2"/>
      <sheetData sheetId="3" refreshError="1">
        <row r="5">
          <cell r="A5" t="str">
            <v>3 S 08 501 00</v>
          </cell>
          <cell r="B5" t="str">
            <v>Recomposição mecanizada de aterro</v>
          </cell>
          <cell r="C5" t="str">
            <v>m³</v>
          </cell>
          <cell r="D5">
            <v>14.12</v>
          </cell>
        </row>
        <row r="6">
          <cell r="A6" t="str">
            <v>1 A 00 002 05</v>
          </cell>
          <cell r="B6" t="str">
            <v>Transporte local c/ basc. 10m³ em rod. pav.</v>
          </cell>
          <cell r="C6" t="str">
            <v>tkm</v>
          </cell>
          <cell r="D6">
            <v>0.36</v>
          </cell>
        </row>
        <row r="7">
          <cell r="A7" t="str">
            <v>2 S 04 941 14</v>
          </cell>
          <cell r="B7" t="str">
            <v>Descida d'água atrros em degraus - arm - DAD 14</v>
          </cell>
          <cell r="C7" t="str">
            <v>m</v>
          </cell>
          <cell r="D7">
            <v>395.39979979999998</v>
          </cell>
        </row>
        <row r="8">
          <cell r="A8" t="str">
            <v>2 S 04 950 27</v>
          </cell>
          <cell r="B8" t="str">
            <v>Dissipador de energia - DEB 07</v>
          </cell>
          <cell r="C8" t="str">
            <v>und</v>
          </cell>
          <cell r="D8">
            <v>1342.0452846666665</v>
          </cell>
        </row>
        <row r="9">
          <cell r="A9" t="str">
            <v>1 A 01 890 01</v>
          </cell>
          <cell r="B9" t="str">
            <v>Escavação manual em material de 1ª cat</v>
          </cell>
          <cell r="C9" t="str">
            <v>m³</v>
          </cell>
          <cell r="D9">
            <v>12.597899999999997</v>
          </cell>
        </row>
        <row r="10">
          <cell r="A10" t="str">
            <v>1 A 01 893 01</v>
          </cell>
          <cell r="B10" t="str">
            <v xml:space="preserve"> Compactação manual</v>
          </cell>
          <cell r="C10" t="str">
            <v>m³</v>
          </cell>
          <cell r="D10">
            <v>6.7133333333333338</v>
          </cell>
        </row>
        <row r="11">
          <cell r="A11" t="str">
            <v>2 S 04 200 06</v>
          </cell>
          <cell r="B11" t="str">
            <v>Corpo DSCC 2,00 x 2,00 m alt 1,00 a 2,50 m</v>
          </cell>
          <cell r="C11" t="str">
            <v>m</v>
          </cell>
          <cell r="D11">
            <v>992.87830998499999</v>
          </cell>
        </row>
        <row r="12">
          <cell r="A12" t="str">
            <v>2 S 04 201 02</v>
          </cell>
          <cell r="B12" t="str">
            <v>Boca BSCC 2,00 x 2,00 m normal</v>
          </cell>
          <cell r="C12" t="str">
            <v>und</v>
          </cell>
          <cell r="D12">
            <v>7000.0516879999996</v>
          </cell>
        </row>
        <row r="13">
          <cell r="A13" t="str">
            <v>3 S 03 310 00</v>
          </cell>
          <cell r="B13" t="str">
            <v>Concreto Ciclópico</v>
          </cell>
          <cell r="C13" t="str">
            <v>m³</v>
          </cell>
          <cell r="D13">
            <v>198.25</v>
          </cell>
        </row>
        <row r="14">
          <cell r="A14" t="str">
            <v>2 S 03 370 00</v>
          </cell>
          <cell r="B14" t="str">
            <v>FÔRMA COMUM DE MADEIRA</v>
          </cell>
          <cell r="C14" t="str">
            <v>m²</v>
          </cell>
          <cell r="D14">
            <v>33.155405199999997</v>
          </cell>
        </row>
        <row r="15">
          <cell r="A15" t="str">
            <v>2 S 04 110 01</v>
          </cell>
          <cell r="B15" t="str">
            <v>Corpo BDTC D= 1,00 m</v>
          </cell>
          <cell r="C15" t="str">
            <v>m</v>
          </cell>
          <cell r="D15">
            <v>965.91</v>
          </cell>
        </row>
        <row r="16">
          <cell r="A16" t="str">
            <v>2 S 04 111 01</v>
          </cell>
          <cell r="B16" t="str">
            <v>Boca BDTC D=1,00m normal</v>
          </cell>
          <cell r="C16" t="str">
            <v>und</v>
          </cell>
          <cell r="D16">
            <v>1842.55</v>
          </cell>
        </row>
        <row r="17">
          <cell r="A17" t="str">
            <v>2 S 04 910 05</v>
          </cell>
          <cell r="B17" t="str">
            <v>MEIO FIO DE CONCRETO - MFC 05</v>
          </cell>
          <cell r="C17" t="str">
            <v>m</v>
          </cell>
          <cell r="D17">
            <v>19.79</v>
          </cell>
        </row>
        <row r="18">
          <cell r="A18" t="str">
            <v>1 A 00 002 40</v>
          </cell>
          <cell r="B18" t="str">
            <v>TRANSP.LOC. C/ CARROCERIA 15t EM RODOV. PAV.</v>
          </cell>
          <cell r="C18" t="str">
            <v>tkm</v>
          </cell>
          <cell r="D18">
            <v>0.43</v>
          </cell>
        </row>
        <row r="19">
          <cell r="A19" t="str">
            <v>5 S 02 200 00</v>
          </cell>
          <cell r="B19" t="str">
            <v>SUB-BASE SOLO ESTAB. GRAN. S/ MISTURA</v>
          </cell>
          <cell r="C19" t="str">
            <v>m³</v>
          </cell>
          <cell r="D19">
            <v>8.11</v>
          </cell>
        </row>
        <row r="20">
          <cell r="A20" t="str">
            <v>5 S 02 200 01</v>
          </cell>
          <cell r="B20" t="str">
            <v>BASE SOLO ESTAB. GRAN. S/ MISTURA</v>
          </cell>
          <cell r="C20" t="str">
            <v>m³</v>
          </cell>
          <cell r="D20">
            <v>8.11</v>
          </cell>
        </row>
        <row r="21">
          <cell r="A21" t="str">
            <v>5 S 02 300 00</v>
          </cell>
          <cell r="B21" t="str">
            <v>IMPRIMAÇÃO</v>
          </cell>
          <cell r="C21" t="str">
            <v>m²</v>
          </cell>
          <cell r="D21">
            <v>0.17</v>
          </cell>
        </row>
        <row r="22">
          <cell r="A22" t="str">
            <v>5 S 02 540 01</v>
          </cell>
          <cell r="B22" t="str">
            <v>CONC. BETUM. USIN. A QUENTE - CAPA DE ROLAMENTO</v>
          </cell>
          <cell r="C22" t="str">
            <v>t</v>
          </cell>
          <cell r="D22">
            <v>47.43</v>
          </cell>
        </row>
        <row r="23">
          <cell r="A23" t="str">
            <v>5 S 02 905 00</v>
          </cell>
          <cell r="B23" t="str">
            <v>REMOÇÃO MEC. DE REVEST. BETUMINOSO</v>
          </cell>
          <cell r="C23" t="str">
            <v>m³</v>
          </cell>
          <cell r="D23">
            <v>5.83</v>
          </cell>
        </row>
        <row r="24">
          <cell r="A24" t="str">
            <v>5 S 05 100 00</v>
          </cell>
          <cell r="B24" t="str">
            <v>ENLEIVAMENTO</v>
          </cell>
          <cell r="C24" t="str">
            <v>m²</v>
          </cell>
          <cell r="D24">
            <v>3.69</v>
          </cell>
        </row>
        <row r="25">
          <cell r="A25" t="str">
            <v>4 S 06 100 21</v>
          </cell>
          <cell r="B25" t="str">
            <v>PINTURA DE FAIXA - TINTA DURABILIDADE - 2 ANOS</v>
          </cell>
          <cell r="C25" t="str">
            <v>m²</v>
          </cell>
          <cell r="D25">
            <v>11.86</v>
          </cell>
        </row>
        <row r="26">
          <cell r="A26" t="str">
            <v>4 S 06 010 02</v>
          </cell>
          <cell r="B26" t="str">
            <v>ANCORAGEM DEFENSAS SEMI-MALEÁVEL SIMPLES</v>
          </cell>
          <cell r="C26" t="str">
            <v>m</v>
          </cell>
          <cell r="D26">
            <v>136.12</v>
          </cell>
        </row>
        <row r="27">
          <cell r="A27" t="str">
            <v>4 S 06 010 01</v>
          </cell>
          <cell r="B27" t="str">
            <v>DEFENSAS SEMI-MALEÁVEL SIMPLES</v>
          </cell>
          <cell r="C27" t="str">
            <v>m</v>
          </cell>
          <cell r="D27">
            <v>123.87</v>
          </cell>
        </row>
        <row r="28">
          <cell r="A28" t="str">
            <v>M01</v>
          </cell>
          <cell r="B28" t="str">
            <v>AQUISIÇÃO DE CM-30</v>
          </cell>
          <cell r="C28" t="str">
            <v>t</v>
          </cell>
          <cell r="D28">
            <v>1932.4841999999999</v>
          </cell>
        </row>
        <row r="29">
          <cell r="A29" t="str">
            <v>M02</v>
          </cell>
          <cell r="B29" t="str">
            <v>AQUISIÇÃO DE CAP-50/60</v>
          </cell>
          <cell r="C29" t="str">
            <v>t</v>
          </cell>
          <cell r="D29">
            <v>1405.0812000000001</v>
          </cell>
        </row>
        <row r="30">
          <cell r="A30" t="str">
            <v>T01</v>
          </cell>
          <cell r="B30" t="str">
            <v>TRANSPORTE DE CM-30 DMT=640 KM</v>
          </cell>
          <cell r="C30" t="str">
            <v>t</v>
          </cell>
          <cell r="D30">
            <v>99.980009999999993</v>
          </cell>
        </row>
        <row r="31">
          <cell r="A31" t="str">
            <v>T02</v>
          </cell>
          <cell r="B31" t="str">
            <v>TRANSPORTE DE CAP-50/60 DMT=640 KM</v>
          </cell>
          <cell r="C31" t="str">
            <v>t</v>
          </cell>
          <cell r="D31">
            <v>147.380944</v>
          </cell>
        </row>
        <row r="32">
          <cell r="A32" t="str">
            <v>2 S 01 300 05</v>
          </cell>
          <cell r="B32" t="str">
            <v>ESC. CARGA E TRANSP. SOLOS MOLES DMT 800 A 1000m</v>
          </cell>
          <cell r="C32" t="str">
            <v>m³</v>
          </cell>
          <cell r="D32">
            <v>12.27</v>
          </cell>
        </row>
        <row r="33">
          <cell r="A33" t="str">
            <v>3 S 08 500 00</v>
          </cell>
          <cell r="B33" t="str">
            <v>RECOMPOSIÇÃO MANUAL DE ATERRO</v>
          </cell>
          <cell r="C33" t="str">
            <v>m³</v>
          </cell>
          <cell r="D33">
            <v>48.82</v>
          </cell>
        </row>
        <row r="34">
          <cell r="A34" t="str">
            <v>2 S 04 941 02</v>
          </cell>
          <cell r="B34" t="str">
            <v>Descida d'água atrros em degraus - arm - DAD 02</v>
          </cell>
          <cell r="C34" t="str">
            <v>m</v>
          </cell>
          <cell r="D34">
            <v>104.4</v>
          </cell>
        </row>
        <row r="35">
          <cell r="A35" t="str">
            <v>2 S 04 401 03</v>
          </cell>
          <cell r="B35" t="str">
            <v>VALETA PROT. ATERRO C/ REVEST. CONCR - VPA-03</v>
          </cell>
          <cell r="C35" t="str">
            <v>m</v>
          </cell>
          <cell r="D35">
            <v>59.31</v>
          </cell>
        </row>
        <row r="36">
          <cell r="A36" t="str">
            <v>3 S 04 000 00</v>
          </cell>
          <cell r="B36" t="str">
            <v>ESC. MANUAL EM MATERIAL 1ª CAT.</v>
          </cell>
          <cell r="C36" t="str">
            <v>m³</v>
          </cell>
          <cell r="D36">
            <v>17.02</v>
          </cell>
        </row>
        <row r="37">
          <cell r="A37" t="str">
            <v>2 S 01 100 01</v>
          </cell>
          <cell r="B37" t="str">
            <v>ESCAVAÇÃO CARGA E TRANSP. MAT. 1ª CAT. DMT=50m</v>
          </cell>
          <cell r="C37" t="str">
            <v>m³</v>
          </cell>
          <cell r="D37">
            <v>1.1100000000000001</v>
          </cell>
        </row>
        <row r="38">
          <cell r="A38" t="str">
            <v>N001</v>
          </cell>
          <cell r="B38" t="str">
            <v>FORNC., TRANSP. E APL. DE BRITA P/ CAMADA DRENANTE DE ATERRO</v>
          </cell>
          <cell r="C38" t="str">
            <v>m³</v>
          </cell>
          <cell r="D38">
            <v>56.35</v>
          </cell>
        </row>
        <row r="39">
          <cell r="A39" t="str">
            <v>N002</v>
          </cell>
          <cell r="B39" t="str">
            <v>MANTA DE GEOTÊXTIL NÃO TECIDO AGULHADO, TIPO OP-30</v>
          </cell>
          <cell r="C39" t="str">
            <v>m²</v>
          </cell>
          <cell r="D39">
            <v>5.92</v>
          </cell>
        </row>
        <row r="40">
          <cell r="A40" t="str">
            <v>N003</v>
          </cell>
          <cell r="B40" t="str">
            <v>EXEC., DE COLCHÃO DRENANTE COM AREIA GROSSA P/ PÉ DO ATERRO</v>
          </cell>
          <cell r="C40" t="str">
            <v>m³</v>
          </cell>
          <cell r="D40">
            <v>34.92</v>
          </cell>
        </row>
        <row r="41">
          <cell r="A41" t="str">
            <v>2 S 04 950 51</v>
          </cell>
          <cell r="B41" t="str">
            <v>DISSIPADOR DE ENERGIA - DED 01</v>
          </cell>
          <cell r="C41" t="str">
            <v>und</v>
          </cell>
          <cell r="D41">
            <v>180.17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sheetName val="P"/>
      <sheetName val="PlanContrato"/>
      <sheetName val="Especif"/>
      <sheetName val="Calculo (2)"/>
      <sheetName val="PP"/>
      <sheetName val="CG"/>
      <sheetName val="PLANILHA DE QUANT. E CUSTOS A"/>
      <sheetName val="PLANILHA DE QUANT_ E CUSTOS A"/>
      <sheetName val="DADOS"/>
      <sheetName val="resumo"/>
      <sheetName val="REAJU"/>
      <sheetName val="plmuseu"/>
      <sheetName val="planilha-alta"/>
      <sheetName val="61M-CBMI"/>
      <sheetName val="TPU-MARÇO_2002"/>
    </sheetNames>
    <sheetDataSet>
      <sheetData sheetId="0"/>
      <sheetData sheetId="1"/>
      <sheetData sheetId="2"/>
      <sheetData sheetId="3">
        <row r="26">
          <cell r="A26" t="str">
            <v>CBUQ</v>
          </cell>
        </row>
        <row r="27">
          <cell r="A27" t="str">
            <v>FR(5)</v>
          </cell>
        </row>
        <row r="28">
          <cell r="A28" t="str">
            <v>MRC</v>
          </cell>
        </row>
        <row r="29">
          <cell r="A29" t="str">
            <v>REP</v>
          </cell>
        </row>
        <row r="30">
          <cell r="A30" t="str">
            <v>H(x)</v>
          </cell>
        </row>
        <row r="31">
          <cell r="A31" t="str">
            <v>FR(x) + REP + H(x)</v>
          </cell>
        </row>
        <row r="32">
          <cell r="A32" t="str">
            <v>RB</v>
          </cell>
        </row>
        <row r="33">
          <cell r="A33" t="str">
            <v>REC</v>
          </cell>
        </row>
      </sheetData>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1M-CBMI"/>
      <sheetName val="MAT-BET"/>
      <sheetName val="REL-AC"/>
      <sheetName val="PLUVIOM"/>
      <sheetName val="TAPA BURACO"/>
      <sheetName val="RECOMP REVESTIMENTO"/>
      <sheetName val="LIMP MEIO FIO"/>
      <sheetName val="LIMP VALETAS"/>
      <sheetName val="REMOCAO MEC BAR"/>
      <sheetName val="REMOCAO MEC BAR (2)"/>
      <sheetName val="M.OBRA MARCO"/>
      <sheetName val="RESUMO "/>
      <sheetName val="WILSON"/>
      <sheetName val="H-HORAS MARCO"/>
      <sheetName val="acertos"/>
      <sheetName val="CONT MAT BET"/>
      <sheetName val="QUADRO COMPARATIVO"/>
      <sheetName val="Especif"/>
      <sheetName val="61M_CBMI"/>
      <sheetName val="MAT_BET"/>
      <sheetName val="PLANO TRAB"/>
      <sheetName val="MATERIAIS"/>
      <sheetName val="matbet"/>
      <sheetName val="quantidades"/>
      <sheetName val="adequação"/>
      <sheetName val="comparativo"/>
      <sheetName val="CROQUI"/>
      <sheetName val="PEM"/>
      <sheetName val="CADASTRO"/>
      <sheetName val="Ativos"/>
      <sheetName val="61MCBMI.DNIT"/>
      <sheetName val="TAPA_BURACO"/>
      <sheetName val="RECOMP_REVESTIMENTO"/>
      <sheetName val="LIMP_MEIO_FIO"/>
      <sheetName val="LIMP_VALETAS"/>
      <sheetName val="REMOCAO_MEC_BAR"/>
      <sheetName val="REMOCAO_MEC_BAR_(2)"/>
      <sheetName val="M_OBRA_MARCO"/>
      <sheetName val="RESUMO_"/>
      <sheetName val="H-HORAS_MARCO"/>
      <sheetName val="CONT_MAT_BET"/>
      <sheetName val="QUADRO_COMPARATIVO"/>
      <sheetName val="PLANO_TRAB"/>
      <sheetName val="61MCBMI_DNIT"/>
      <sheetName val="Mat"/>
      <sheetName val="aux"/>
      <sheetName val="pro-08"/>
      <sheetName val="1.6"/>
      <sheetName val="BR-230 POMBAL-S.GONÇALO"/>
      <sheetName val="p a t o 99 b"/>
      <sheetName val="RELATÓRIO"/>
      <sheetName val="RESUMO-DVOP"/>
      <sheetName val="61M-CBMI:MAT-BET"/>
      <sheetName val="A"/>
      <sheetName val="APONT"/>
      <sheetName val="Faturamento 2016 (Diferimento)"/>
      <sheetName val="Solicitação Interna de Fab"/>
      <sheetName val="Serviços"/>
      <sheetName val="TAB CONSULT"/>
      <sheetName val="PPV revisão_13.02.08"/>
    </sheetNames>
    <sheetDataSet>
      <sheetData sheetId="0">
        <row r="2">
          <cell r="U2" t="str">
            <v>FOLHA 01</v>
          </cell>
        </row>
        <row r="18">
          <cell r="H18">
            <v>0</v>
          </cell>
        </row>
      </sheetData>
      <sheetData sheetId="1">
        <row r="2">
          <cell r="U2" t="str">
            <v>FOLHA 01</v>
          </cell>
        </row>
        <row r="18">
          <cell r="H18">
            <v>0</v>
          </cell>
        </row>
      </sheetData>
      <sheetData sheetId="2">
        <row r="2">
          <cell r="U2" t="str">
            <v>FOLHA 01</v>
          </cell>
        </row>
      </sheetData>
      <sheetData sheetId="3">
        <row r="2">
          <cell r="U2" t="str">
            <v>FOLHA 01</v>
          </cell>
        </row>
      </sheetData>
      <sheetData sheetId="4">
        <row r="2">
          <cell r="U2" t="str">
            <v>FOLHA 01</v>
          </cell>
        </row>
      </sheetData>
      <sheetData sheetId="5">
        <row r="2">
          <cell r="U2" t="str">
            <v>FOLHA 01</v>
          </cell>
        </row>
      </sheetData>
      <sheetData sheetId="6">
        <row r="2">
          <cell r="U2" t="str">
            <v>FOLHA 01</v>
          </cell>
        </row>
      </sheetData>
      <sheetData sheetId="7">
        <row r="2">
          <cell r="U2" t="str">
            <v>FOLHA 01</v>
          </cell>
        </row>
      </sheetData>
      <sheetData sheetId="8">
        <row r="2">
          <cell r="U2" t="str">
            <v>FOLHA 01</v>
          </cell>
        </row>
      </sheetData>
      <sheetData sheetId="9">
        <row r="2">
          <cell r="U2" t="str">
            <v>FOLHA 01</v>
          </cell>
        </row>
      </sheetData>
      <sheetData sheetId="10">
        <row r="2">
          <cell r="U2" t="str">
            <v>FOLHA 01</v>
          </cell>
        </row>
      </sheetData>
      <sheetData sheetId="11">
        <row r="2">
          <cell r="U2" t="str">
            <v>FOLHA 01</v>
          </cell>
        </row>
      </sheetData>
      <sheetData sheetId="12">
        <row r="2">
          <cell r="U2" t="str">
            <v>FOLHA 01</v>
          </cell>
        </row>
      </sheetData>
      <sheetData sheetId="13">
        <row r="2">
          <cell r="U2" t="str">
            <v>FOLHA 01</v>
          </cell>
        </row>
      </sheetData>
      <sheetData sheetId="14">
        <row r="2">
          <cell r="U2" t="str">
            <v>FOLHA 01</v>
          </cell>
        </row>
      </sheetData>
      <sheetData sheetId="15">
        <row r="2">
          <cell r="U2" t="str">
            <v>FOLHA 01</v>
          </cell>
        </row>
      </sheetData>
      <sheetData sheetId="16">
        <row r="2">
          <cell r="U2" t="str">
            <v>FOLHA 01</v>
          </cell>
        </row>
      </sheetData>
      <sheetData sheetId="17" refreshError="1"/>
      <sheetData sheetId="18">
        <row r="2">
          <cell r="U2" t="str">
            <v>FOLHA 01</v>
          </cell>
        </row>
      </sheetData>
      <sheetData sheetId="19">
        <row r="2">
          <cell r="U2" t="str">
            <v>FOLHA 01</v>
          </cell>
        </row>
      </sheetData>
      <sheetData sheetId="20">
        <row r="2">
          <cell r="U2" t="str">
            <v>FOLHA 01</v>
          </cell>
        </row>
      </sheetData>
      <sheetData sheetId="21">
        <row r="2">
          <cell r="U2" t="str">
            <v>FOLHA 01</v>
          </cell>
        </row>
      </sheetData>
      <sheetData sheetId="22"/>
      <sheetData sheetId="23"/>
      <sheetData sheetId="24"/>
      <sheetData sheetId="25"/>
      <sheetData sheetId="26"/>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 Abril 2000"/>
      <sheetName val="Sheet6"/>
      <sheetName val="relatório"/>
      <sheetName val="infra"/>
      <sheetName val="elétrica"/>
      <sheetName val="LÓGICA 2"/>
    </sheetNames>
    <sheetDataSet>
      <sheetData sheetId="0">
        <row r="4">
          <cell r="B4" t="str">
            <v>CODIGO</v>
          </cell>
          <cell r="C4" t="str">
            <v>DESCRICAO</v>
          </cell>
          <cell r="D4" t="str">
            <v>UNID.</v>
          </cell>
          <cell r="E4" t="str">
            <v>EQUIP.</v>
          </cell>
          <cell r="F4" t="str">
            <v>M. OBRA</v>
          </cell>
          <cell r="G4" t="str">
            <v>EXECUCAO</v>
          </cell>
          <cell r="H4" t="str">
            <v>MATERIAL</v>
          </cell>
          <cell r="I4" t="str">
            <v>TRANSPORTE</v>
          </cell>
          <cell r="J4" t="str">
            <v>BONIF.   (%)</v>
          </cell>
          <cell r="K4" t="str">
            <v>CUSTO TOTAL</v>
          </cell>
          <cell r="M4">
            <v>1.383</v>
          </cell>
        </row>
        <row r="5">
          <cell r="B5">
            <v>40000</v>
          </cell>
          <cell r="C5" t="str">
            <v>TERRAPLENAGEM</v>
          </cell>
        </row>
        <row r="6">
          <cell r="B6">
            <v>40110</v>
          </cell>
          <cell r="C6" t="str">
            <v>DESMATAMENTO, DESTOCAMENTO E LIMPEZA EM MATA</v>
          </cell>
          <cell r="D6" t="str">
            <v>m²</v>
          </cell>
          <cell r="E6">
            <v>0.22</v>
          </cell>
          <cell r="F6">
            <v>0.02</v>
          </cell>
          <cell r="G6">
            <v>0.24</v>
          </cell>
          <cell r="H6">
            <v>0</v>
          </cell>
          <cell r="I6" t="str">
            <v>-</v>
          </cell>
          <cell r="J6">
            <v>38.299999999999997</v>
          </cell>
          <cell r="K6">
            <v>0.33</v>
          </cell>
        </row>
        <row r="7">
          <cell r="B7">
            <v>40120</v>
          </cell>
          <cell r="C7" t="str">
            <v>DESMATAMENTO, DESTOCAMENTO E LIMPEZA EM CERRADO</v>
          </cell>
          <cell r="D7" t="str">
            <v>m²</v>
          </cell>
          <cell r="E7">
            <v>0.13</v>
          </cell>
          <cell r="F7">
            <v>0.01</v>
          </cell>
          <cell r="G7">
            <v>0.12</v>
          </cell>
          <cell r="H7">
            <v>0</v>
          </cell>
          <cell r="I7" t="str">
            <v>-</v>
          </cell>
          <cell r="J7">
            <v>38.299999999999997</v>
          </cell>
          <cell r="K7">
            <v>0.17</v>
          </cell>
          <cell r="N7">
            <v>0.12</v>
          </cell>
        </row>
        <row r="8">
          <cell r="B8">
            <v>40130</v>
          </cell>
          <cell r="C8" t="str">
            <v>DESTOCAMENTO E LIMPEZA</v>
          </cell>
          <cell r="D8" t="str">
            <v>m²</v>
          </cell>
          <cell r="E8">
            <v>0.12</v>
          </cell>
          <cell r="F8">
            <v>0.01</v>
          </cell>
          <cell r="G8">
            <v>0.13</v>
          </cell>
          <cell r="H8">
            <v>0</v>
          </cell>
          <cell r="I8" t="str">
            <v>-</v>
          </cell>
          <cell r="J8">
            <v>38.299999999999997</v>
          </cell>
          <cell r="K8">
            <v>0.18</v>
          </cell>
          <cell r="N8">
            <v>0.13</v>
          </cell>
        </row>
        <row r="9">
          <cell r="B9">
            <v>40140</v>
          </cell>
          <cell r="C9" t="str">
            <v>REMOCAO E LIMPEZA DE CAMADA VEGETAL</v>
          </cell>
          <cell r="D9" t="str">
            <v>m²</v>
          </cell>
          <cell r="E9">
            <v>7.0000000000000007E-2</v>
          </cell>
          <cell r="F9">
            <v>0</v>
          </cell>
          <cell r="G9">
            <v>7.0000000000000007E-2</v>
          </cell>
          <cell r="H9">
            <v>0</v>
          </cell>
          <cell r="I9" t="str">
            <v>-</v>
          </cell>
          <cell r="J9">
            <v>38.299999999999997</v>
          </cell>
          <cell r="K9">
            <v>0.1</v>
          </cell>
          <cell r="N9">
            <v>7.0000000000000007E-2</v>
          </cell>
        </row>
        <row r="10">
          <cell r="B10">
            <v>40201</v>
          </cell>
          <cell r="C10" t="str">
            <v>ESCAVACAO, CARGA E TRANSP. DE MATERIAL DE 1A. CATEGORIA DMT &lt;= 50M</v>
          </cell>
          <cell r="D10" t="str">
            <v>m³</v>
          </cell>
          <cell r="E10">
            <v>1.44</v>
          </cell>
          <cell r="F10">
            <v>0.05</v>
          </cell>
          <cell r="G10">
            <v>1.49</v>
          </cell>
          <cell r="H10">
            <v>0</v>
          </cell>
          <cell r="I10" t="str">
            <v>-</v>
          </cell>
          <cell r="J10">
            <v>38.299999999999997</v>
          </cell>
          <cell r="K10">
            <v>2.06</v>
          </cell>
          <cell r="N10">
            <v>1.49</v>
          </cell>
        </row>
        <row r="11">
          <cell r="B11">
            <v>40202</v>
          </cell>
          <cell r="C11" t="str">
            <v>ESCAVACAO, CARGA E TRANSP. DE MATERIAL DE 1A. CATEG. 50 =&lt;DMT&lt;= 200M</v>
          </cell>
          <cell r="D11" t="str">
            <v>m³</v>
          </cell>
          <cell r="E11">
            <v>2.58</v>
          </cell>
          <cell r="F11">
            <v>0.06</v>
          </cell>
          <cell r="G11">
            <v>2.62</v>
          </cell>
          <cell r="H11">
            <v>0</v>
          </cell>
          <cell r="I11" t="str">
            <v>-</v>
          </cell>
          <cell r="J11">
            <v>38.299999999999997</v>
          </cell>
          <cell r="K11">
            <v>3.62</v>
          </cell>
          <cell r="N11">
            <v>2.62</v>
          </cell>
        </row>
        <row r="12">
          <cell r="B12">
            <v>40203</v>
          </cell>
          <cell r="C12" t="str">
            <v>ESCAVACAO, CARGA E TRANSP. DE MATERIAL DE 1A. CATEG. 200=&lt;DMT&lt;=400M</v>
          </cell>
          <cell r="D12" t="str">
            <v>m³</v>
          </cell>
          <cell r="E12">
            <v>3.1</v>
          </cell>
          <cell r="F12">
            <v>0.06</v>
          </cell>
          <cell r="G12">
            <v>3.16</v>
          </cell>
          <cell r="H12">
            <v>0</v>
          </cell>
          <cell r="I12" t="str">
            <v>-</v>
          </cell>
          <cell r="J12">
            <v>38.299999999999997</v>
          </cell>
          <cell r="K12">
            <v>4.37</v>
          </cell>
          <cell r="N12">
            <v>3.16</v>
          </cell>
        </row>
        <row r="13">
          <cell r="B13">
            <v>40204</v>
          </cell>
          <cell r="C13" t="str">
            <v>ESCAVACAO, CARGA E TRANSP. DE MATERIAL DE 1A. CATEG. 400=&lt;DMT&lt;=600M</v>
          </cell>
          <cell r="D13" t="str">
            <v>m³</v>
          </cell>
          <cell r="E13">
            <v>3.62</v>
          </cell>
          <cell r="F13">
            <v>0.08</v>
          </cell>
          <cell r="G13">
            <v>3.7</v>
          </cell>
          <cell r="H13">
            <v>0</v>
          </cell>
          <cell r="I13" t="str">
            <v>-</v>
          </cell>
          <cell r="J13">
            <v>38.299999999999997</v>
          </cell>
          <cell r="K13">
            <v>5.12</v>
          </cell>
          <cell r="N13">
            <v>3.7</v>
          </cell>
        </row>
        <row r="14">
          <cell r="B14">
            <v>40205</v>
          </cell>
          <cell r="C14" t="str">
            <v>ESCAVACAO, CARGA E TRANSP. DE MATERIAL DE 1A. CATEG. 600=&lt;DMT&lt;=800M</v>
          </cell>
          <cell r="D14" t="str">
            <v>m³</v>
          </cell>
          <cell r="E14">
            <v>4.32</v>
          </cell>
          <cell r="F14">
            <v>7.0000000000000007E-2</v>
          </cell>
          <cell r="G14">
            <v>4.3899999999999997</v>
          </cell>
          <cell r="H14">
            <v>0</v>
          </cell>
          <cell r="I14" t="str">
            <v>-</v>
          </cell>
          <cell r="J14">
            <v>38.299999999999997</v>
          </cell>
          <cell r="K14">
            <v>6.07</v>
          </cell>
          <cell r="N14">
            <v>4.3899999999999997</v>
          </cell>
        </row>
        <row r="15">
          <cell r="B15">
            <v>40206</v>
          </cell>
          <cell r="C15" t="str">
            <v>ESCAVACAO, CARGA E TRANSP. DE MATERIAL DE 1A. CATEG. 800=&lt;DMT&lt;=1000M</v>
          </cell>
          <cell r="D15" t="str">
            <v>m³</v>
          </cell>
          <cell r="E15">
            <v>4.47</v>
          </cell>
          <cell r="F15">
            <v>7.0000000000000007E-2</v>
          </cell>
          <cell r="G15">
            <v>4.54</v>
          </cell>
          <cell r="H15">
            <v>0</v>
          </cell>
          <cell r="I15" t="str">
            <v>-</v>
          </cell>
          <cell r="J15">
            <v>38.299999999999997</v>
          </cell>
          <cell r="K15">
            <v>6.28</v>
          </cell>
          <cell r="N15">
            <v>4.54</v>
          </cell>
        </row>
        <row r="16">
          <cell r="B16">
            <v>40207</v>
          </cell>
          <cell r="C16" t="str">
            <v>ESCAVACAO, CARGA E TRANSP. (CAMINHAO) DE MATERIAL DE 1A. CATEG. 1000=&lt;DMT&lt;=1200</v>
          </cell>
          <cell r="D16" t="str">
            <v>m³</v>
          </cell>
          <cell r="E16">
            <v>3.69</v>
          </cell>
          <cell r="F16">
            <v>0.1</v>
          </cell>
          <cell r="G16">
            <v>3.79</v>
          </cell>
          <cell r="H16">
            <v>0</v>
          </cell>
          <cell r="I16" t="str">
            <v>-</v>
          </cell>
          <cell r="J16">
            <v>38.299999999999997</v>
          </cell>
          <cell r="K16">
            <v>5.24</v>
          </cell>
          <cell r="N16">
            <v>3.79</v>
          </cell>
        </row>
        <row r="17">
          <cell r="B17">
            <v>40208</v>
          </cell>
          <cell r="C17" t="str">
            <v>ESCAVACAO, CARGA E TRANSP. (CAMINHAO) DE MATERIAL DE 1A. CATEG. 1200=&lt;DMT&lt;=1400</v>
          </cell>
          <cell r="D17" t="str">
            <v>m³</v>
          </cell>
          <cell r="E17">
            <v>3.75</v>
          </cell>
          <cell r="F17">
            <v>0.11</v>
          </cell>
          <cell r="G17">
            <v>3.86</v>
          </cell>
          <cell r="H17">
            <v>0</v>
          </cell>
          <cell r="I17" t="str">
            <v>-</v>
          </cell>
          <cell r="J17">
            <v>38.299999999999997</v>
          </cell>
          <cell r="K17">
            <v>5.34</v>
          </cell>
          <cell r="N17">
            <v>3.86</v>
          </cell>
        </row>
        <row r="18">
          <cell r="B18">
            <v>40209</v>
          </cell>
          <cell r="C18" t="str">
            <v>ESCAVACAO, CARGA E TRANSP. (CAMINHAO) DE MATERIAL DE 1A. CATEG. 1400=&lt;DMT&lt;=1600</v>
          </cell>
          <cell r="D18" t="str">
            <v>m³</v>
          </cell>
          <cell r="E18">
            <v>3.8</v>
          </cell>
          <cell r="F18">
            <v>0.1</v>
          </cell>
          <cell r="G18">
            <v>3.9</v>
          </cell>
          <cell r="H18">
            <v>0</v>
          </cell>
          <cell r="I18" t="str">
            <v>-</v>
          </cell>
          <cell r="J18">
            <v>38.299999999999997</v>
          </cell>
          <cell r="K18">
            <v>5.39</v>
          </cell>
          <cell r="N18">
            <v>3.9</v>
          </cell>
        </row>
        <row r="19">
          <cell r="B19">
            <v>40210</v>
          </cell>
          <cell r="C19" t="str">
            <v>ESCAVACAO, CARGA E TRANSP. (CAMINHAO) DE MATERIAL DE 1A. CATEG. 1600=&lt;DMT&lt;=1800</v>
          </cell>
          <cell r="D19" t="str">
            <v>m³</v>
          </cell>
          <cell r="E19">
            <v>3.86</v>
          </cell>
          <cell r="F19">
            <v>0.11</v>
          </cell>
          <cell r="G19">
            <v>3.97</v>
          </cell>
          <cell r="H19">
            <v>0</v>
          </cell>
          <cell r="I19" t="str">
            <v>-</v>
          </cell>
          <cell r="J19">
            <v>38.299999999999997</v>
          </cell>
          <cell r="K19">
            <v>5.49</v>
          </cell>
          <cell r="N19">
            <v>3.97</v>
          </cell>
        </row>
        <row r="20">
          <cell r="B20">
            <v>40211</v>
          </cell>
          <cell r="C20" t="str">
            <v>ESCAVACAO, CARGA E TRANSP. (CAMINHAO) DE MATERIAL DE 1A. CATEG. 1800=&lt;DMT&lt;=2000</v>
          </cell>
          <cell r="D20" t="str">
            <v>m³</v>
          </cell>
          <cell r="E20">
            <v>3.91</v>
          </cell>
          <cell r="F20">
            <v>0.1</v>
          </cell>
          <cell r="G20">
            <v>4.01</v>
          </cell>
          <cell r="H20">
            <v>0</v>
          </cell>
          <cell r="I20" t="str">
            <v>-</v>
          </cell>
          <cell r="J20">
            <v>38.299999999999997</v>
          </cell>
          <cell r="K20">
            <v>5.55</v>
          </cell>
          <cell r="N20">
            <v>4.01</v>
          </cell>
        </row>
        <row r="21">
          <cell r="B21">
            <v>40212</v>
          </cell>
          <cell r="C21" t="str">
            <v>ESCAVACAO, CARGA E TRANSP. (CAMINHAO) DE MATERIAL DE 1A. CATEG. 2000=&lt;DMT&lt;=3000</v>
          </cell>
          <cell r="D21" t="str">
            <v>m³</v>
          </cell>
          <cell r="E21">
            <v>4.25</v>
          </cell>
          <cell r="F21">
            <v>0.1</v>
          </cell>
          <cell r="G21">
            <v>4.3499999999999996</v>
          </cell>
          <cell r="H21">
            <v>0</v>
          </cell>
          <cell r="I21" t="str">
            <v>-</v>
          </cell>
          <cell r="J21">
            <v>38.299999999999997</v>
          </cell>
          <cell r="K21">
            <v>6.02</v>
          </cell>
          <cell r="N21">
            <v>4.3499999999999996</v>
          </cell>
        </row>
        <row r="22">
          <cell r="B22">
            <v>40213</v>
          </cell>
          <cell r="C22" t="str">
            <v>ESCAVACAO, CARGA E TRANSP. (CAMINHAO) DE MATERIAL DE 1A. CATEG. 3000=&lt;DMT&lt;=5000</v>
          </cell>
          <cell r="D22" t="str">
            <v>m³</v>
          </cell>
          <cell r="E22">
            <v>5.38</v>
          </cell>
          <cell r="F22">
            <v>0.1</v>
          </cell>
          <cell r="G22">
            <v>5.46</v>
          </cell>
          <cell r="H22">
            <v>0</v>
          </cell>
          <cell r="I22" t="str">
            <v>-</v>
          </cell>
          <cell r="J22">
            <v>38.299999999999997</v>
          </cell>
          <cell r="K22">
            <v>7.55</v>
          </cell>
          <cell r="N22">
            <v>5.46</v>
          </cell>
        </row>
        <row r="23">
          <cell r="B23">
            <v>40301</v>
          </cell>
          <cell r="C23" t="str">
            <v>ESCAVACAO, CARGA E TRANSP. DE MATERIAL DE 2A. CATEG. DMT&lt;=50M</v>
          </cell>
          <cell r="D23" t="str">
            <v>m³</v>
          </cell>
          <cell r="E23">
            <v>2.56</v>
          </cell>
          <cell r="F23">
            <v>0.11</v>
          </cell>
          <cell r="G23">
            <v>2.67</v>
          </cell>
          <cell r="H23">
            <v>0</v>
          </cell>
          <cell r="I23" t="str">
            <v>-</v>
          </cell>
          <cell r="J23">
            <v>38.299999999999997</v>
          </cell>
          <cell r="K23">
            <v>3.69</v>
          </cell>
          <cell r="N23">
            <v>2.67</v>
          </cell>
        </row>
        <row r="24">
          <cell r="B24">
            <v>40302</v>
          </cell>
          <cell r="C24" t="str">
            <v>ESCAVACAO, CARGA E TRANSP. DE MATERIAL DE 2A. CATEG. 50=&lt;DMT200M</v>
          </cell>
          <cell r="D24" t="str">
            <v>m³</v>
          </cell>
          <cell r="E24">
            <v>4.58</v>
          </cell>
          <cell r="F24">
            <v>0.1</v>
          </cell>
          <cell r="G24">
            <v>4.68</v>
          </cell>
          <cell r="H24">
            <v>0</v>
          </cell>
          <cell r="I24" t="str">
            <v>-</v>
          </cell>
          <cell r="J24">
            <v>38.299999999999997</v>
          </cell>
          <cell r="K24">
            <v>6.47</v>
          </cell>
          <cell r="N24">
            <v>4.68</v>
          </cell>
        </row>
        <row r="25">
          <cell r="B25">
            <v>40303</v>
          </cell>
          <cell r="C25" t="str">
            <v>ESCAVACAO, CARGA E TRANSP. DE MATERIAL DE 2A. CATEG. 200=&lt;DMT&lt;=400M</v>
          </cell>
          <cell r="D25" t="str">
            <v>m³</v>
          </cell>
          <cell r="E25">
            <v>4.6100000000000003</v>
          </cell>
          <cell r="F25">
            <v>0.1</v>
          </cell>
          <cell r="G25">
            <v>4.71</v>
          </cell>
          <cell r="H25">
            <v>0</v>
          </cell>
          <cell r="I25" t="str">
            <v>-</v>
          </cell>
          <cell r="J25">
            <v>38.299999999999997</v>
          </cell>
          <cell r="K25">
            <v>6.51</v>
          </cell>
          <cell r="N25">
            <v>4.71</v>
          </cell>
        </row>
        <row r="26">
          <cell r="B26">
            <v>40304</v>
          </cell>
          <cell r="C26" t="str">
            <v>ESCAVACAO, CARGA E TRANSP. DE MATERIAL DE 2A. CATEG. 400=&lt;DMT&lt;=600M</v>
          </cell>
          <cell r="D26" t="str">
            <v>m³</v>
          </cell>
          <cell r="E26">
            <v>5.47</v>
          </cell>
          <cell r="F26">
            <v>0.12</v>
          </cell>
          <cell r="G26">
            <v>5.57</v>
          </cell>
          <cell r="H26">
            <v>0</v>
          </cell>
          <cell r="I26" t="str">
            <v>-</v>
          </cell>
          <cell r="J26">
            <v>38.299999999999997</v>
          </cell>
          <cell r="K26">
            <v>7.7</v>
          </cell>
          <cell r="N26">
            <v>5.57</v>
          </cell>
        </row>
        <row r="27">
          <cell r="B27">
            <v>40305</v>
          </cell>
          <cell r="C27" t="str">
            <v>ESCAVACAO, CARGA E TRANSP. DE MATERIAL DE 2A. CATEG. 600=&lt;DMT&lt;=800M</v>
          </cell>
          <cell r="D27" t="str">
            <v>m³</v>
          </cell>
          <cell r="E27">
            <v>6.12</v>
          </cell>
          <cell r="F27">
            <v>0.12</v>
          </cell>
          <cell r="G27">
            <v>6.24</v>
          </cell>
          <cell r="H27">
            <v>0</v>
          </cell>
          <cell r="I27" t="str">
            <v>-</v>
          </cell>
          <cell r="J27">
            <v>38.299999999999997</v>
          </cell>
          <cell r="K27">
            <v>8.6300000000000008</v>
          </cell>
          <cell r="N27">
            <v>6.24</v>
          </cell>
        </row>
        <row r="28">
          <cell r="B28">
            <v>40306</v>
          </cell>
          <cell r="C28" t="str">
            <v>ESCAVACAO, CARGA E TRANSP. DE MATERIAL DE 2A. CATEG. 800=&lt;DMT&lt;=1000M</v>
          </cell>
          <cell r="D28" t="str">
            <v>m³</v>
          </cell>
          <cell r="E28">
            <v>6.72</v>
          </cell>
          <cell r="F28">
            <v>0.13</v>
          </cell>
          <cell r="G28">
            <v>6.85</v>
          </cell>
          <cell r="H28">
            <v>0</v>
          </cell>
          <cell r="I28" t="str">
            <v>-</v>
          </cell>
          <cell r="J28">
            <v>38.299999999999997</v>
          </cell>
          <cell r="K28">
            <v>9.4700000000000006</v>
          </cell>
          <cell r="N28">
            <v>6.85</v>
          </cell>
        </row>
        <row r="29">
          <cell r="B29">
            <v>40307</v>
          </cell>
          <cell r="C29" t="str">
            <v>ESCAVACAO, CARGA E TRANSP. DE MATERIAL DE 2A. CATEG. 1000=&lt;DMT&lt;=1200M</v>
          </cell>
          <cell r="D29" t="str">
            <v>m³</v>
          </cell>
          <cell r="E29">
            <v>7.64</v>
          </cell>
          <cell r="F29">
            <v>0.13</v>
          </cell>
          <cell r="G29">
            <v>7.77</v>
          </cell>
          <cell r="H29">
            <v>0</v>
          </cell>
          <cell r="I29" t="str">
            <v>-</v>
          </cell>
          <cell r="J29">
            <v>38.299999999999997</v>
          </cell>
          <cell r="K29">
            <v>10.75</v>
          </cell>
          <cell r="N29">
            <v>7.77</v>
          </cell>
        </row>
        <row r="30">
          <cell r="B30">
            <v>40401</v>
          </cell>
          <cell r="C30" t="str">
            <v>ESCAVACAO, CARGA E TRANSP. DE MATERIAL DE 3A. CATEG. DMT &lt;=50M</v>
          </cell>
          <cell r="D30" t="str">
            <v>m³</v>
          </cell>
          <cell r="E30">
            <v>4.72</v>
          </cell>
          <cell r="F30">
            <v>0.54</v>
          </cell>
          <cell r="G30">
            <v>5.26</v>
          </cell>
          <cell r="H30">
            <v>6.91</v>
          </cell>
          <cell r="I30" t="str">
            <v>-</v>
          </cell>
          <cell r="J30">
            <v>38.299999999999997</v>
          </cell>
          <cell r="K30">
            <v>16.829999999999998</v>
          </cell>
          <cell r="N30">
            <v>12.17</v>
          </cell>
        </row>
        <row r="31">
          <cell r="B31">
            <v>40402</v>
          </cell>
          <cell r="C31" t="str">
            <v>ESCAVACAO, CARGA E TRANSP. DE MATERIAL DE 3A. CATEG. 50 &lt;DMT&lt;=200M</v>
          </cell>
          <cell r="D31" t="str">
            <v>m³</v>
          </cell>
          <cell r="E31">
            <v>7.28</v>
          </cell>
          <cell r="F31">
            <v>0.72</v>
          </cell>
          <cell r="G31">
            <v>8</v>
          </cell>
          <cell r="H31">
            <v>6.91</v>
          </cell>
          <cell r="I31" t="str">
            <v>-</v>
          </cell>
          <cell r="J31">
            <v>38.299999999999997</v>
          </cell>
          <cell r="K31">
            <v>20.62</v>
          </cell>
          <cell r="N31">
            <v>14.91</v>
          </cell>
        </row>
        <row r="32">
          <cell r="B32">
            <v>40403</v>
          </cell>
          <cell r="C32" t="str">
            <v>ESCAVACAO, CARGA E TRANSP. DE MATERIAL DE 3A. CATEG. 200&lt;DMT&lt;=400M</v>
          </cell>
          <cell r="D32" t="str">
            <v>m³</v>
          </cell>
          <cell r="E32">
            <v>7.42</v>
          </cell>
          <cell r="F32">
            <v>0.72</v>
          </cell>
          <cell r="G32">
            <v>8.14</v>
          </cell>
          <cell r="H32">
            <v>6.91</v>
          </cell>
          <cell r="I32" t="str">
            <v>-</v>
          </cell>
          <cell r="J32">
            <v>38.299999999999997</v>
          </cell>
          <cell r="K32">
            <v>20.81</v>
          </cell>
          <cell r="N32">
            <v>15.05</v>
          </cell>
        </row>
        <row r="33">
          <cell r="B33">
            <v>40404</v>
          </cell>
          <cell r="C33" t="str">
            <v>ESCAVACAO, CARGA E TRANSP. DE MATERIAL DE 3A. CATEG. 400&lt;DMT&lt;=600M</v>
          </cell>
          <cell r="D33" t="str">
            <v>m³</v>
          </cell>
          <cell r="E33">
            <v>7.5</v>
          </cell>
          <cell r="F33">
            <v>0.72</v>
          </cell>
          <cell r="G33">
            <v>8.2200000000000006</v>
          </cell>
          <cell r="H33">
            <v>6.91</v>
          </cell>
          <cell r="I33" t="str">
            <v>-</v>
          </cell>
          <cell r="J33">
            <v>38.299999999999997</v>
          </cell>
          <cell r="K33">
            <v>20.92</v>
          </cell>
          <cell r="N33">
            <v>15.13</v>
          </cell>
        </row>
        <row r="34">
          <cell r="B34">
            <v>40405</v>
          </cell>
          <cell r="C34" t="str">
            <v>ESCAVACAO, CARGA E TRANSP. DE MATERIAL DE 3A. CATEG. 600&lt;DMT&lt;=800M</v>
          </cell>
          <cell r="D34" t="str">
            <v>m³</v>
          </cell>
          <cell r="E34">
            <v>8.43</v>
          </cell>
          <cell r="F34">
            <v>0.72</v>
          </cell>
          <cell r="G34">
            <v>9.15</v>
          </cell>
          <cell r="H34">
            <v>6.91</v>
          </cell>
          <cell r="I34" t="str">
            <v>-</v>
          </cell>
          <cell r="J34">
            <v>38.299999999999997</v>
          </cell>
          <cell r="K34">
            <v>22.21</v>
          </cell>
          <cell r="N34">
            <v>16.060000000000002</v>
          </cell>
        </row>
        <row r="35">
          <cell r="B35">
            <v>40406</v>
          </cell>
          <cell r="C35" t="str">
            <v>ESCAVACAO, CARGA E TRANSP. DE MATERIAL DE 3A. CATEG. 800&lt;DMT&lt;=1000M</v>
          </cell>
          <cell r="D35" t="str">
            <v>m³</v>
          </cell>
          <cell r="E35">
            <v>8.5</v>
          </cell>
          <cell r="F35">
            <v>0.72</v>
          </cell>
          <cell r="G35">
            <v>9.2200000000000006</v>
          </cell>
          <cell r="H35">
            <v>6.91</v>
          </cell>
          <cell r="I35" t="str">
            <v>-</v>
          </cell>
          <cell r="J35">
            <v>38.299999999999997</v>
          </cell>
          <cell r="K35">
            <v>22.31</v>
          </cell>
          <cell r="N35">
            <v>16.130000000000003</v>
          </cell>
        </row>
        <row r="36">
          <cell r="B36">
            <v>40407</v>
          </cell>
          <cell r="C36" t="str">
            <v>ESCAVACAO, CARGA E TRANSP. DE MATERIAL DE 3A. CATEG. 1000&lt;DMT&lt;=1200M</v>
          </cell>
          <cell r="D36" t="str">
            <v>m³</v>
          </cell>
          <cell r="E36">
            <v>8.7100000000000009</v>
          </cell>
          <cell r="F36">
            <v>0.72</v>
          </cell>
          <cell r="G36">
            <v>9.43</v>
          </cell>
          <cell r="H36">
            <v>6.91</v>
          </cell>
          <cell r="I36" t="str">
            <v>-</v>
          </cell>
          <cell r="J36">
            <v>38.299999999999997</v>
          </cell>
          <cell r="K36">
            <v>22.6</v>
          </cell>
          <cell r="N36">
            <v>16.34</v>
          </cell>
        </row>
        <row r="37">
          <cell r="B37">
            <v>40510</v>
          </cell>
          <cell r="C37" t="str">
            <v>COMPACTACAO DE ATERROS A 95% DO PROCTOR NORMAL</v>
          </cell>
          <cell r="D37" t="str">
            <v>m³</v>
          </cell>
          <cell r="E37">
            <v>1</v>
          </cell>
          <cell r="F37">
            <v>7.0000000000000007E-2</v>
          </cell>
          <cell r="G37">
            <v>1.07</v>
          </cell>
          <cell r="H37">
            <v>0</v>
          </cell>
          <cell r="I37" t="str">
            <v>-</v>
          </cell>
          <cell r="J37">
            <v>38.299999999999997</v>
          </cell>
          <cell r="K37">
            <v>1.48</v>
          </cell>
          <cell r="N37">
            <v>1.07</v>
          </cell>
        </row>
        <row r="38">
          <cell r="B38">
            <v>40520</v>
          </cell>
          <cell r="C38" t="str">
            <v>COMPACTACAO DE ATERROS A 100% DO PROCTOR NORMAL</v>
          </cell>
          <cell r="D38" t="str">
            <v>m³</v>
          </cell>
          <cell r="E38">
            <v>1.41</v>
          </cell>
          <cell r="F38">
            <v>0.16</v>
          </cell>
          <cell r="G38">
            <v>1.57</v>
          </cell>
          <cell r="H38">
            <v>0</v>
          </cell>
          <cell r="I38" t="str">
            <v>-</v>
          </cell>
          <cell r="J38">
            <v>38.299999999999997</v>
          </cell>
          <cell r="K38">
            <v>2.17</v>
          </cell>
          <cell r="N38">
            <v>1.57</v>
          </cell>
        </row>
        <row r="39">
          <cell r="B39">
            <v>40620</v>
          </cell>
          <cell r="C39" t="str">
            <v>REVESTIMENTO PRIMARIO DE SOLO ESTABILIZADO</v>
          </cell>
          <cell r="D39" t="str">
            <v>m³</v>
          </cell>
          <cell r="E39">
            <v>1.8</v>
          </cell>
          <cell r="F39">
            <v>0.27</v>
          </cell>
          <cell r="G39">
            <v>2.0699999999999998</v>
          </cell>
          <cell r="H39">
            <v>3.58</v>
          </cell>
          <cell r="I39" t="str">
            <v>ACRESCER</v>
          </cell>
          <cell r="J39">
            <v>38.299999999999997</v>
          </cell>
          <cell r="K39">
            <v>7.81</v>
          </cell>
          <cell r="N39">
            <v>5.65</v>
          </cell>
        </row>
        <row r="40">
          <cell r="B40">
            <v>40710</v>
          </cell>
          <cell r="C40" t="str">
            <v>PREENCHIMENTO DE REBAIXO EM ROCHA</v>
          </cell>
          <cell r="D40" t="str">
            <v>m³</v>
          </cell>
          <cell r="E40">
            <v>0.88</v>
          </cell>
          <cell r="F40">
            <v>7.0000000000000007E-2</v>
          </cell>
          <cell r="G40">
            <v>0.95</v>
          </cell>
          <cell r="H40">
            <v>22.11</v>
          </cell>
          <cell r="I40" t="str">
            <v>ACRESCER</v>
          </cell>
          <cell r="J40">
            <v>38.299999999999997</v>
          </cell>
          <cell r="K40">
            <v>31.89</v>
          </cell>
          <cell r="N40">
            <v>23.06</v>
          </cell>
        </row>
        <row r="41">
          <cell r="B41">
            <v>40720</v>
          </cell>
          <cell r="C41" t="str">
            <v>REMOCAO DE SOLOS MOLES</v>
          </cell>
          <cell r="D41" t="str">
            <v>m³</v>
          </cell>
          <cell r="E41">
            <v>3.78</v>
          </cell>
          <cell r="F41">
            <v>0.09</v>
          </cell>
          <cell r="G41">
            <v>3.85</v>
          </cell>
          <cell r="H41">
            <v>0</v>
          </cell>
          <cell r="I41" t="str">
            <v>-</v>
          </cell>
          <cell r="J41">
            <v>38.299999999999997</v>
          </cell>
          <cell r="K41">
            <v>5.32</v>
          </cell>
          <cell r="N41">
            <v>3.85</v>
          </cell>
        </row>
        <row r="42">
          <cell r="B42">
            <v>40740</v>
          </cell>
          <cell r="C42" t="str">
            <v>COMPACTACAO DOS ATERROS DOS ENCONTROS DAS O.A.E. (ATE 50 CM DAS ALAS)</v>
          </cell>
          <cell r="D42" t="str">
            <v>m³</v>
          </cell>
          <cell r="E42">
            <v>4.66</v>
          </cell>
          <cell r="F42">
            <v>3.9</v>
          </cell>
          <cell r="G42">
            <v>8.56</v>
          </cell>
          <cell r="H42">
            <v>0</v>
          </cell>
          <cell r="I42" t="str">
            <v>-</v>
          </cell>
          <cell r="J42">
            <v>38.299999999999997</v>
          </cell>
          <cell r="K42">
            <v>11.84</v>
          </cell>
          <cell r="N42">
            <v>8.56</v>
          </cell>
        </row>
        <row r="43">
          <cell r="B43">
            <v>40790</v>
          </cell>
          <cell r="C43" t="str">
            <v>BOTA DENTRO</v>
          </cell>
          <cell r="D43" t="str">
            <v>m³</v>
          </cell>
          <cell r="E43">
            <v>1.31</v>
          </cell>
          <cell r="F43">
            <v>0.1</v>
          </cell>
          <cell r="G43">
            <v>1.41</v>
          </cell>
          <cell r="H43">
            <v>0</v>
          </cell>
          <cell r="I43" t="str">
            <v>-</v>
          </cell>
          <cell r="J43">
            <v>38.299999999999997</v>
          </cell>
          <cell r="K43">
            <v>1.95</v>
          </cell>
          <cell r="N43">
            <v>1.41</v>
          </cell>
        </row>
        <row r="44">
          <cell r="B44">
            <v>40910</v>
          </cell>
          <cell r="C44" t="str">
            <v>TRANSPORTE DE BRITA</v>
          </cell>
          <cell r="D44" t="str">
            <v>t.Km</v>
          </cell>
          <cell r="E44">
            <v>0.25</v>
          </cell>
          <cell r="F44">
            <v>0</v>
          </cell>
          <cell r="G44">
            <v>0.25</v>
          </cell>
          <cell r="H44">
            <v>0</v>
          </cell>
          <cell r="I44" t="str">
            <v>-</v>
          </cell>
          <cell r="J44">
            <v>38.299999999999997</v>
          </cell>
          <cell r="K44">
            <v>0.35</v>
          </cell>
          <cell r="N44">
            <v>0.25</v>
          </cell>
        </row>
        <row r="45">
          <cell r="B45">
            <v>50000</v>
          </cell>
          <cell r="C45" t="str">
            <v>PAVIMENTACAO</v>
          </cell>
          <cell r="N45">
            <v>0</v>
          </cell>
        </row>
        <row r="46">
          <cell r="B46">
            <v>50100</v>
          </cell>
          <cell r="C46" t="str">
            <v>REGULARIZACAO DO SUB-LEITO</v>
          </cell>
          <cell r="D46" t="str">
            <v>m²</v>
          </cell>
          <cell r="E46">
            <v>0.33</v>
          </cell>
          <cell r="F46">
            <v>0.04</v>
          </cell>
          <cell r="G46">
            <v>0.37</v>
          </cell>
          <cell r="H46">
            <v>0</v>
          </cell>
          <cell r="I46" t="str">
            <v>-</v>
          </cell>
          <cell r="J46">
            <v>38.299999999999997</v>
          </cell>
          <cell r="K46">
            <v>0.51</v>
          </cell>
          <cell r="N46">
            <v>0.37</v>
          </cell>
        </row>
        <row r="47">
          <cell r="B47">
            <v>50200</v>
          </cell>
          <cell r="C47" t="str">
            <v>REFORCO DE SUBLEITO</v>
          </cell>
          <cell r="D47" t="str">
            <v>m³</v>
          </cell>
          <cell r="E47">
            <v>1.97</v>
          </cell>
          <cell r="F47">
            <v>0.26</v>
          </cell>
          <cell r="G47">
            <v>2.23</v>
          </cell>
          <cell r="H47">
            <v>3.76</v>
          </cell>
          <cell r="I47" t="str">
            <v>ACRESCER</v>
          </cell>
          <cell r="J47">
            <v>38.299999999999997</v>
          </cell>
          <cell r="K47">
            <v>8.2799999999999994</v>
          </cell>
          <cell r="N47">
            <v>5.99</v>
          </cell>
        </row>
        <row r="48">
          <cell r="B48">
            <v>50210</v>
          </cell>
          <cell r="C48" t="str">
            <v>SUB-BASE DE SOLO ESTABILIZADO SEM MISTURA</v>
          </cell>
          <cell r="D48" t="str">
            <v>m³</v>
          </cell>
          <cell r="E48">
            <v>2.2799999999999998</v>
          </cell>
          <cell r="F48">
            <v>0.2</v>
          </cell>
          <cell r="G48">
            <v>2.46</v>
          </cell>
          <cell r="H48">
            <v>3.76</v>
          </cell>
          <cell r="I48" t="str">
            <v>ACRESCER</v>
          </cell>
          <cell r="J48">
            <v>38.299999999999997</v>
          </cell>
          <cell r="K48">
            <v>8.6</v>
          </cell>
          <cell r="N48">
            <v>6.22</v>
          </cell>
        </row>
        <row r="49">
          <cell r="B49">
            <v>50220</v>
          </cell>
          <cell r="C49" t="str">
            <v>SUB-BASE DE SOLO ESTABILIZADO C/MISTURA NA PISTA</v>
          </cell>
          <cell r="D49" t="str">
            <v>m³</v>
          </cell>
          <cell r="E49">
            <v>2.52</v>
          </cell>
          <cell r="F49">
            <v>0.2</v>
          </cell>
          <cell r="G49">
            <v>2.7</v>
          </cell>
          <cell r="H49">
            <v>3.76</v>
          </cell>
          <cell r="I49" t="str">
            <v>ACRESCER</v>
          </cell>
          <cell r="J49">
            <v>38.299999999999997</v>
          </cell>
          <cell r="K49">
            <v>8.93</v>
          </cell>
          <cell r="N49">
            <v>6.46</v>
          </cell>
        </row>
        <row r="50">
          <cell r="B50">
            <v>50230</v>
          </cell>
          <cell r="C50" t="str">
            <v>BASE DE SOLO ESTABILIZADO SEM MISTURA</v>
          </cell>
          <cell r="D50" t="str">
            <v>m³</v>
          </cell>
          <cell r="E50">
            <v>2.2799999999999998</v>
          </cell>
          <cell r="F50">
            <v>0.2</v>
          </cell>
          <cell r="G50">
            <v>2.46</v>
          </cell>
          <cell r="H50">
            <v>3.76</v>
          </cell>
          <cell r="I50" t="str">
            <v>ACRESCER</v>
          </cell>
          <cell r="J50">
            <v>38.299999999999997</v>
          </cell>
          <cell r="K50">
            <v>8.6</v>
          </cell>
          <cell r="N50">
            <v>6.22</v>
          </cell>
        </row>
        <row r="51">
          <cell r="B51">
            <v>50240</v>
          </cell>
          <cell r="C51" t="str">
            <v>BASE DE SOLO ESTABILIZADO C/ MISTURA NA PISTA</v>
          </cell>
          <cell r="D51" t="str">
            <v>m³</v>
          </cell>
          <cell r="E51">
            <v>2.52</v>
          </cell>
          <cell r="F51">
            <v>0.2</v>
          </cell>
          <cell r="G51">
            <v>2.7</v>
          </cell>
          <cell r="H51">
            <v>3.76</v>
          </cell>
          <cell r="I51" t="str">
            <v>ACRESCER</v>
          </cell>
          <cell r="J51">
            <v>38.299999999999997</v>
          </cell>
          <cell r="K51">
            <v>8.93</v>
          </cell>
          <cell r="N51">
            <v>6.46</v>
          </cell>
        </row>
        <row r="52">
          <cell r="B52">
            <v>50245</v>
          </cell>
          <cell r="C52" t="str">
            <v>BASE DE SOLO ESTABILIZADO C/ CIMENTO MISTURADO NA PISTA</v>
          </cell>
          <cell r="D52" t="str">
            <v>m³</v>
          </cell>
          <cell r="E52">
            <v>2.52</v>
          </cell>
          <cell r="F52">
            <v>0.2</v>
          </cell>
          <cell r="G52">
            <v>2.7</v>
          </cell>
          <cell r="H52">
            <v>20.27</v>
          </cell>
          <cell r="I52" t="str">
            <v>ACRESCER</v>
          </cell>
          <cell r="J52">
            <v>38.299999999999997</v>
          </cell>
          <cell r="K52">
            <v>31.77</v>
          </cell>
          <cell r="N52">
            <v>22.97</v>
          </cell>
        </row>
        <row r="53">
          <cell r="B53">
            <v>50250</v>
          </cell>
          <cell r="C53" t="str">
            <v>BASE DE SOLO MELHORADO COM CIMENTO C/MISTURA EM USINA</v>
          </cell>
          <cell r="D53" t="str">
            <v>m³</v>
          </cell>
          <cell r="E53">
            <v>2.4</v>
          </cell>
          <cell r="F53">
            <v>0.28999999999999998</v>
          </cell>
          <cell r="G53">
            <v>2.69</v>
          </cell>
          <cell r="H53">
            <v>13.27</v>
          </cell>
          <cell r="I53" t="str">
            <v>ACRESCER</v>
          </cell>
          <cell r="J53">
            <v>38.299999999999997</v>
          </cell>
          <cell r="K53">
            <v>22.07</v>
          </cell>
          <cell r="N53">
            <v>15.959999999999999</v>
          </cell>
        </row>
        <row r="54">
          <cell r="B54">
            <v>50260</v>
          </cell>
          <cell r="C54" t="str">
            <v>BASE ESTABILIZADO DE SOLO-BRITA C/ MISTURA EM USINA</v>
          </cell>
          <cell r="D54" t="str">
            <v>m³</v>
          </cell>
          <cell r="E54">
            <v>2.36</v>
          </cell>
          <cell r="F54">
            <v>0.31</v>
          </cell>
          <cell r="G54">
            <v>2.67</v>
          </cell>
          <cell r="H54">
            <v>29.17</v>
          </cell>
          <cell r="I54" t="str">
            <v>ACRESCER</v>
          </cell>
          <cell r="J54">
            <v>38.299999999999997</v>
          </cell>
          <cell r="K54">
            <v>44.03</v>
          </cell>
          <cell r="N54">
            <v>31.840000000000003</v>
          </cell>
        </row>
        <row r="55">
          <cell r="B55">
            <v>50270</v>
          </cell>
          <cell r="C55" t="str">
            <v>BASE BRITA GRADUADA</v>
          </cell>
          <cell r="D55" t="str">
            <v>m³</v>
          </cell>
          <cell r="E55">
            <v>2.36</v>
          </cell>
          <cell r="F55">
            <v>0.31</v>
          </cell>
          <cell r="G55">
            <v>2.67</v>
          </cell>
          <cell r="H55">
            <v>35.770000000000003</v>
          </cell>
          <cell r="I55" t="str">
            <v>ACRESCER</v>
          </cell>
          <cell r="J55">
            <v>38.299999999999997</v>
          </cell>
          <cell r="K55">
            <v>53.16</v>
          </cell>
          <cell r="N55">
            <v>38.440000000000005</v>
          </cell>
        </row>
        <row r="56">
          <cell r="B56">
            <v>50280</v>
          </cell>
          <cell r="C56" t="str">
            <v>BASE BICA CORRIDA</v>
          </cell>
          <cell r="D56" t="str">
            <v>m³</v>
          </cell>
          <cell r="E56">
            <v>2.36</v>
          </cell>
          <cell r="F56">
            <v>0.31</v>
          </cell>
          <cell r="G56">
            <v>2.67</v>
          </cell>
          <cell r="H56">
            <v>32.82</v>
          </cell>
          <cell r="I56" t="str">
            <v>ACRESCER</v>
          </cell>
          <cell r="J56">
            <v>38.299999999999997</v>
          </cell>
          <cell r="K56">
            <v>49.08</v>
          </cell>
          <cell r="N56">
            <v>35.49</v>
          </cell>
        </row>
        <row r="57">
          <cell r="B57">
            <v>50610</v>
          </cell>
          <cell r="C57" t="str">
            <v>IMPRIMACAO, EXECUCAO</v>
          </cell>
          <cell r="D57" t="str">
            <v>m²</v>
          </cell>
          <cell r="E57">
            <v>0.13</v>
          </cell>
          <cell r="F57">
            <v>0.04</v>
          </cell>
          <cell r="G57">
            <v>0.17</v>
          </cell>
          <cell r="H57">
            <v>0</v>
          </cell>
          <cell r="I57" t="str">
            <v>ACRESCER</v>
          </cell>
          <cell r="J57">
            <v>38.299999999999997</v>
          </cell>
          <cell r="K57">
            <v>0.24</v>
          </cell>
          <cell r="N57">
            <v>0.17</v>
          </cell>
        </row>
        <row r="58">
          <cell r="B58">
            <v>50620</v>
          </cell>
          <cell r="C58" t="str">
            <v>PINTURA DE LIGACAO - EXECUCAO</v>
          </cell>
          <cell r="D58" t="str">
            <v>m²</v>
          </cell>
          <cell r="E58">
            <v>0.13</v>
          </cell>
          <cell r="F58">
            <v>0.04</v>
          </cell>
          <cell r="G58">
            <v>0.17</v>
          </cell>
          <cell r="H58">
            <v>0</v>
          </cell>
          <cell r="I58" t="str">
            <v>ACRESCER</v>
          </cell>
          <cell r="J58">
            <v>38.299999999999997</v>
          </cell>
          <cell r="K58">
            <v>0.24</v>
          </cell>
          <cell r="N58">
            <v>0.17</v>
          </cell>
        </row>
        <row r="59">
          <cell r="B59">
            <v>50710</v>
          </cell>
          <cell r="C59" t="str">
            <v>TRATAMENTO SUPERFICIAL SIMPLES</v>
          </cell>
          <cell r="D59" t="str">
            <v>m²</v>
          </cell>
          <cell r="E59">
            <v>0.45</v>
          </cell>
          <cell r="F59">
            <v>0.04</v>
          </cell>
          <cell r="G59">
            <v>0.49</v>
          </cell>
          <cell r="H59">
            <v>0.19</v>
          </cell>
          <cell r="I59" t="str">
            <v>ACRESCER</v>
          </cell>
          <cell r="J59">
            <v>38.299999999999997</v>
          </cell>
          <cell r="K59">
            <v>0.94</v>
          </cell>
          <cell r="N59">
            <v>0.67999999999999994</v>
          </cell>
        </row>
        <row r="60">
          <cell r="B60">
            <v>50720</v>
          </cell>
          <cell r="C60" t="str">
            <v>TRATAMENTO SUPERFICIAL DUPLO</v>
          </cell>
          <cell r="D60" t="str">
            <v>m²</v>
          </cell>
          <cell r="E60">
            <v>0.85</v>
          </cell>
          <cell r="F60">
            <v>0.06</v>
          </cell>
          <cell r="G60">
            <v>0.89</v>
          </cell>
          <cell r="H60">
            <v>0.57999999999999996</v>
          </cell>
          <cell r="I60" t="str">
            <v>ACRESCER</v>
          </cell>
          <cell r="J60">
            <v>38.299999999999997</v>
          </cell>
          <cell r="K60">
            <v>2.0299999999999998</v>
          </cell>
          <cell r="N60">
            <v>1.47</v>
          </cell>
        </row>
        <row r="61">
          <cell r="B61">
            <v>50730</v>
          </cell>
          <cell r="C61" t="str">
            <v>TRATAMENTO SUPERFICIAL TRIPLO</v>
          </cell>
          <cell r="D61" t="str">
            <v>m²</v>
          </cell>
          <cell r="E61">
            <v>1.17</v>
          </cell>
          <cell r="F61">
            <v>0.08</v>
          </cell>
          <cell r="G61">
            <v>1.25</v>
          </cell>
          <cell r="H61">
            <v>0.91</v>
          </cell>
          <cell r="I61" t="str">
            <v>ACRESCER</v>
          </cell>
          <cell r="J61">
            <v>38.299999999999997</v>
          </cell>
          <cell r="K61">
            <v>2.99</v>
          </cell>
          <cell r="N61">
            <v>2.16</v>
          </cell>
        </row>
        <row r="62">
          <cell r="B62">
            <v>50735</v>
          </cell>
          <cell r="C62" t="str">
            <v>TRATAMENTO SUPERFICIAL DUPLO COM CAPA SELANTE</v>
          </cell>
          <cell r="D62" t="str">
            <v>m²</v>
          </cell>
          <cell r="E62">
            <v>1.1499999999999999</v>
          </cell>
          <cell r="F62">
            <v>0.06</v>
          </cell>
          <cell r="G62">
            <v>1.21</v>
          </cell>
          <cell r="H62">
            <v>0.7</v>
          </cell>
          <cell r="I62" t="str">
            <v>ACRESCER</v>
          </cell>
          <cell r="J62">
            <v>38.299999999999997</v>
          </cell>
          <cell r="K62">
            <v>2.64</v>
          </cell>
          <cell r="N62">
            <v>1.91</v>
          </cell>
        </row>
        <row r="63">
          <cell r="B63">
            <v>50737</v>
          </cell>
          <cell r="C63" t="str">
            <v>FOG (EXCLUSIVE EMULSAO ASFALTICA)</v>
          </cell>
          <cell r="D63" t="str">
            <v>m²</v>
          </cell>
          <cell r="E63">
            <v>0.25</v>
          </cell>
          <cell r="F63">
            <v>0.04</v>
          </cell>
          <cell r="G63">
            <v>0.28999999999999998</v>
          </cell>
          <cell r="H63">
            <v>0</v>
          </cell>
          <cell r="I63" t="str">
            <v>ACRESCER</v>
          </cell>
          <cell r="J63">
            <v>38.299999999999997</v>
          </cell>
          <cell r="K63">
            <v>0.4</v>
          </cell>
          <cell r="N63">
            <v>0.28999999999999998</v>
          </cell>
        </row>
        <row r="64">
          <cell r="B64">
            <v>50740</v>
          </cell>
          <cell r="C64" t="str">
            <v>CONCRETO BETUMINOSO USINADO A QUENTE (UTILIZANDO BRITA)</v>
          </cell>
          <cell r="D64" t="str">
            <v>m³</v>
          </cell>
          <cell r="E64">
            <v>19.88</v>
          </cell>
          <cell r="F64">
            <v>1.56</v>
          </cell>
          <cell r="G64">
            <v>21.44</v>
          </cell>
          <cell r="H64">
            <v>52.33</v>
          </cell>
          <cell r="I64" t="str">
            <v>ACRESCER</v>
          </cell>
          <cell r="J64">
            <v>38.299999999999997</v>
          </cell>
          <cell r="K64">
            <v>102.02</v>
          </cell>
          <cell r="N64">
            <v>73.77</v>
          </cell>
        </row>
        <row r="65">
          <cell r="B65">
            <v>50742</v>
          </cell>
          <cell r="C65" t="str">
            <v>CONCRETO BETUMINOSO USINADO A QUENTE (UTILIZANDO CASCALHO LAVADO C/ ADITIVO)</v>
          </cell>
          <cell r="D65" t="str">
            <v>m³</v>
          </cell>
          <cell r="E65">
            <v>19.88</v>
          </cell>
          <cell r="F65">
            <v>1.56</v>
          </cell>
          <cell r="G65">
            <v>21.44</v>
          </cell>
          <cell r="H65">
            <v>46.38</v>
          </cell>
          <cell r="I65" t="str">
            <v>ACRESCER</v>
          </cell>
          <cell r="J65">
            <v>38.299999999999997</v>
          </cell>
          <cell r="K65">
            <v>93.8</v>
          </cell>
          <cell r="N65">
            <v>67.820000000000007</v>
          </cell>
        </row>
        <row r="66">
          <cell r="B66">
            <v>50745</v>
          </cell>
          <cell r="C66" t="str">
            <v>CONCRETO BETUMINOSO USINADO A QUENTE PARA BINDER (UTILIZANDO BRITA)</v>
          </cell>
          <cell r="D66" t="str">
            <v>m³</v>
          </cell>
          <cell r="E66">
            <v>19.88</v>
          </cell>
          <cell r="F66">
            <v>1.56</v>
          </cell>
          <cell r="G66">
            <v>21.44</v>
          </cell>
          <cell r="H66">
            <v>45.62</v>
          </cell>
          <cell r="I66" t="str">
            <v>ACRESCER</v>
          </cell>
          <cell r="J66">
            <v>38.299999999999997</v>
          </cell>
          <cell r="K66">
            <v>92.74</v>
          </cell>
          <cell r="N66">
            <v>67.06</v>
          </cell>
        </row>
        <row r="67">
          <cell r="B67">
            <v>50748</v>
          </cell>
          <cell r="C67" t="str">
            <v>CONCRETO BETUMINOSO USINADO A QUENTE P/ BINDER (UTIL.CASCALHO LAVADO C/ ADITIVO</v>
          </cell>
          <cell r="D67" t="str">
            <v>m³</v>
          </cell>
          <cell r="E67">
            <v>19.88</v>
          </cell>
          <cell r="F67">
            <v>1.56</v>
          </cell>
          <cell r="G67">
            <v>21.44</v>
          </cell>
          <cell r="H67">
            <v>38.49</v>
          </cell>
          <cell r="I67" t="str">
            <v>ACRESCER</v>
          </cell>
          <cell r="J67">
            <v>38.299999999999997</v>
          </cell>
          <cell r="K67">
            <v>82.88</v>
          </cell>
          <cell r="N67">
            <v>59.930000000000007</v>
          </cell>
        </row>
        <row r="68">
          <cell r="B68">
            <v>50750</v>
          </cell>
          <cell r="C68" t="str">
            <v>PRE-MISTURADO A FRIO (UTILIZANDO BRITA)</v>
          </cell>
          <cell r="D68" t="str">
            <v>m³</v>
          </cell>
          <cell r="E68">
            <v>8.1999999999999993</v>
          </cell>
          <cell r="F68">
            <v>0.8</v>
          </cell>
          <cell r="G68">
            <v>9</v>
          </cell>
          <cell r="H68">
            <v>29.72</v>
          </cell>
          <cell r="I68" t="str">
            <v>ACRESCER</v>
          </cell>
          <cell r="J68">
            <v>38.299999999999997</v>
          </cell>
          <cell r="K68">
            <v>53.55</v>
          </cell>
          <cell r="N68">
            <v>38.72</v>
          </cell>
        </row>
        <row r="69">
          <cell r="B69">
            <v>50755</v>
          </cell>
          <cell r="C69" t="str">
            <v>PRE-MISTURADO A FRIO (UTILIZANDO CASCALHO)</v>
          </cell>
          <cell r="D69" t="str">
            <v>m³</v>
          </cell>
          <cell r="E69">
            <v>8.1999999999999993</v>
          </cell>
          <cell r="F69">
            <v>0.8</v>
          </cell>
          <cell r="G69">
            <v>9</v>
          </cell>
          <cell r="H69">
            <v>22.21</v>
          </cell>
          <cell r="I69" t="str">
            <v>ACRESCER</v>
          </cell>
          <cell r="J69">
            <v>38.299999999999997</v>
          </cell>
          <cell r="K69">
            <v>43.16</v>
          </cell>
          <cell r="N69">
            <v>31.21</v>
          </cell>
        </row>
        <row r="70">
          <cell r="B70">
            <v>52010</v>
          </cell>
          <cell r="C70" t="str">
            <v>TRANSPORTE DE MATERIAL DE JAZIDA P/SUB-BASE E BASE</v>
          </cell>
          <cell r="D70" t="str">
            <v>m³.Km</v>
          </cell>
          <cell r="E70">
            <v>0.41</v>
          </cell>
          <cell r="F70">
            <v>0</v>
          </cell>
          <cell r="G70">
            <v>0.41</v>
          </cell>
          <cell r="H70">
            <v>0</v>
          </cell>
          <cell r="I70" t="str">
            <v>-</v>
          </cell>
          <cell r="J70">
            <v>38.299999999999997</v>
          </cell>
          <cell r="K70">
            <v>0.56999999999999995</v>
          </cell>
          <cell r="N70">
            <v>0.41</v>
          </cell>
        </row>
        <row r="71">
          <cell r="B71">
            <v>52100</v>
          </cell>
          <cell r="C71" t="str">
            <v>FORNECIMENTO E TRANSPORTE DE CIMENTO ASFALTICO DE PENETRACAO CAP-20</v>
          </cell>
          <cell r="D71" t="str">
            <v>t</v>
          </cell>
          <cell r="E71">
            <v>0</v>
          </cell>
          <cell r="F71">
            <v>0</v>
          </cell>
          <cell r="G71">
            <v>0</v>
          </cell>
          <cell r="H71">
            <v>345.4</v>
          </cell>
          <cell r="I71" t="str">
            <v>ACRESCER</v>
          </cell>
          <cell r="J71">
            <v>15</v>
          </cell>
          <cell r="K71">
            <v>397.21</v>
          </cell>
          <cell r="N71">
            <v>345.4</v>
          </cell>
        </row>
        <row r="72">
          <cell r="B72">
            <v>52150</v>
          </cell>
          <cell r="C72" t="str">
            <v>FORNECIMENTO E TRANSPORTE DE CIMENTO ASFALTICO DE PENETRACAO CAP-7</v>
          </cell>
          <cell r="D72" t="str">
            <v>t</v>
          </cell>
          <cell r="E72">
            <v>0</v>
          </cell>
          <cell r="F72">
            <v>0</v>
          </cell>
          <cell r="G72">
            <v>0</v>
          </cell>
          <cell r="H72">
            <v>371.2</v>
          </cell>
          <cell r="I72" t="str">
            <v>ACRESCER</v>
          </cell>
          <cell r="J72">
            <v>15</v>
          </cell>
          <cell r="K72">
            <v>426.88</v>
          </cell>
          <cell r="N72">
            <v>371.2</v>
          </cell>
        </row>
        <row r="73">
          <cell r="B73">
            <v>52200</v>
          </cell>
          <cell r="C73" t="str">
            <v>FORNECIMENTO E TRANSPORTE DE ASFALTO DILUIDO CM-30</v>
          </cell>
          <cell r="D73" t="str">
            <v>t</v>
          </cell>
          <cell r="E73">
            <v>0</v>
          </cell>
          <cell r="F73">
            <v>0</v>
          </cell>
          <cell r="G73">
            <v>0</v>
          </cell>
          <cell r="H73">
            <v>524.26</v>
          </cell>
          <cell r="I73" t="str">
            <v>ACRESCER</v>
          </cell>
          <cell r="J73">
            <v>15</v>
          </cell>
          <cell r="K73">
            <v>602.9</v>
          </cell>
          <cell r="N73">
            <v>524.26</v>
          </cell>
        </row>
        <row r="74">
          <cell r="B74">
            <v>52250</v>
          </cell>
          <cell r="C74" t="str">
            <v>FORNECIMENTO E TRANSPORTE DE ASFALTO DILUIDO CM-70</v>
          </cell>
          <cell r="D74" t="str">
            <v>t</v>
          </cell>
          <cell r="E74">
            <v>0</v>
          </cell>
          <cell r="F74">
            <v>0</v>
          </cell>
          <cell r="G74">
            <v>0</v>
          </cell>
          <cell r="H74">
            <v>489.72</v>
          </cell>
          <cell r="I74" t="str">
            <v>ACRESCER</v>
          </cell>
          <cell r="J74">
            <v>15</v>
          </cell>
          <cell r="K74">
            <v>563.17999999999995</v>
          </cell>
          <cell r="N74">
            <v>489.72</v>
          </cell>
        </row>
        <row r="75">
          <cell r="B75">
            <v>52300</v>
          </cell>
          <cell r="C75" t="str">
            <v>FORNECIMENTO E TRANSPORTE DE EMULSAO ASFALTICA RR-2C</v>
          </cell>
          <cell r="D75" t="str">
            <v>t</v>
          </cell>
          <cell r="E75">
            <v>0</v>
          </cell>
          <cell r="F75">
            <v>0</v>
          </cell>
          <cell r="G75">
            <v>0</v>
          </cell>
          <cell r="H75">
            <v>423.82</v>
          </cell>
          <cell r="I75" t="str">
            <v>ACRESCER</v>
          </cell>
          <cell r="J75">
            <v>15</v>
          </cell>
          <cell r="K75">
            <v>487.39</v>
          </cell>
          <cell r="N75">
            <v>423.82</v>
          </cell>
        </row>
        <row r="76">
          <cell r="B76">
            <v>52400</v>
          </cell>
          <cell r="C76" t="str">
            <v>FORNECIMENTO E TRANSPORTE DE EMULSAO ASFALTICA RL-1C</v>
          </cell>
          <cell r="D76" t="str">
            <v>t</v>
          </cell>
          <cell r="E76">
            <v>0</v>
          </cell>
          <cell r="F76">
            <v>0</v>
          </cell>
          <cell r="G76">
            <v>0</v>
          </cell>
          <cell r="H76">
            <v>493.24</v>
          </cell>
          <cell r="I76" t="str">
            <v>ACRESCER</v>
          </cell>
          <cell r="J76">
            <v>15</v>
          </cell>
          <cell r="K76">
            <v>567.23</v>
          </cell>
          <cell r="N76">
            <v>493.24</v>
          </cell>
        </row>
        <row r="77">
          <cell r="B77">
            <v>52500</v>
          </cell>
          <cell r="C77" t="str">
            <v>FORNECIMENTO E TRANSPORTE DE EMULSAO ASFALTICA RM-1C</v>
          </cell>
          <cell r="D77" t="str">
            <v>t</v>
          </cell>
          <cell r="E77">
            <v>0</v>
          </cell>
          <cell r="F77">
            <v>0</v>
          </cell>
          <cell r="G77">
            <v>0</v>
          </cell>
          <cell r="H77">
            <v>478.28</v>
          </cell>
          <cell r="I77" t="str">
            <v>ACRESCER</v>
          </cell>
          <cell r="J77">
            <v>15</v>
          </cell>
          <cell r="K77">
            <v>550.02</v>
          </cell>
          <cell r="N77">
            <v>478.28</v>
          </cell>
        </row>
        <row r="78">
          <cell r="B78">
            <v>55000</v>
          </cell>
          <cell r="C78" t="str">
            <v>DRENAGEM</v>
          </cell>
          <cell r="N78">
            <v>0</v>
          </cell>
        </row>
        <row r="79">
          <cell r="B79">
            <v>55110</v>
          </cell>
          <cell r="C79" t="str">
            <v>DRENO LONGITUDINAL PARA CORTE EM ROCHA</v>
          </cell>
          <cell r="D79" t="str">
            <v>m</v>
          </cell>
          <cell r="E79">
            <v>0</v>
          </cell>
          <cell r="F79">
            <v>9.26</v>
          </cell>
          <cell r="G79">
            <v>9.26</v>
          </cell>
          <cell r="H79">
            <v>25.78</v>
          </cell>
          <cell r="I79" t="str">
            <v>ACRESCER</v>
          </cell>
          <cell r="J79">
            <v>38.299999999999997</v>
          </cell>
          <cell r="K79">
            <v>48.46</v>
          </cell>
          <cell r="N79">
            <v>35.04</v>
          </cell>
        </row>
        <row r="80">
          <cell r="B80">
            <v>55120</v>
          </cell>
          <cell r="C80" t="str">
            <v>DRENO LONGITUDINAL PARA CORTE EM SOLO TIPO A (COM BIDIM)</v>
          </cell>
          <cell r="D80" t="str">
            <v>m</v>
          </cell>
          <cell r="E80">
            <v>0</v>
          </cell>
          <cell r="F80">
            <v>8.74</v>
          </cell>
          <cell r="G80">
            <v>8.74</v>
          </cell>
          <cell r="H80">
            <v>35.380000000000003</v>
          </cell>
          <cell r="I80" t="str">
            <v>ACRESCER</v>
          </cell>
          <cell r="J80">
            <v>38.299999999999997</v>
          </cell>
          <cell r="K80">
            <v>61.02</v>
          </cell>
          <cell r="N80">
            <v>44.120000000000005</v>
          </cell>
        </row>
        <row r="81">
          <cell r="B81">
            <v>55130</v>
          </cell>
          <cell r="C81" t="str">
            <v>DRENO LONGITUDINAL PARA CORTE EM SOLO TIPO B (COM BIDIM)</v>
          </cell>
          <cell r="D81" t="str">
            <v>m</v>
          </cell>
          <cell r="E81">
            <v>0</v>
          </cell>
          <cell r="F81">
            <v>9.26</v>
          </cell>
          <cell r="G81">
            <v>9.26</v>
          </cell>
          <cell r="H81">
            <v>44.32</v>
          </cell>
          <cell r="I81" t="str">
            <v>ACRESCER</v>
          </cell>
          <cell r="J81">
            <v>38.299999999999997</v>
          </cell>
          <cell r="K81">
            <v>74.099999999999994</v>
          </cell>
          <cell r="N81">
            <v>53.58</v>
          </cell>
        </row>
        <row r="82">
          <cell r="B82">
            <v>55140</v>
          </cell>
          <cell r="C82" t="str">
            <v>DRENO LONGITUDINAL PARA CORTE EM SOLO TIPO C</v>
          </cell>
          <cell r="D82" t="str">
            <v>m</v>
          </cell>
          <cell r="E82">
            <v>0</v>
          </cell>
          <cell r="F82">
            <v>10.46</v>
          </cell>
          <cell r="G82">
            <v>10.46</v>
          </cell>
          <cell r="H82">
            <v>21.37</v>
          </cell>
          <cell r="I82" t="str">
            <v>ACRESCER</v>
          </cell>
          <cell r="J82">
            <v>38.299999999999997</v>
          </cell>
          <cell r="K82">
            <v>44.02</v>
          </cell>
          <cell r="N82">
            <v>31.830000000000002</v>
          </cell>
        </row>
        <row r="83">
          <cell r="B83">
            <v>55145</v>
          </cell>
          <cell r="C83" t="str">
            <v>DRENO LONGITUDINAL PARA CORTE EM SOLO TIPO D (SEM BIDIM)</v>
          </cell>
          <cell r="D83" t="str">
            <v>m³</v>
          </cell>
          <cell r="E83">
            <v>0</v>
          </cell>
          <cell r="F83">
            <v>7.37</v>
          </cell>
          <cell r="G83">
            <v>7.37</v>
          </cell>
          <cell r="H83">
            <v>26.56</v>
          </cell>
          <cell r="I83" t="str">
            <v>ACRESCER</v>
          </cell>
          <cell r="J83">
            <v>38.299999999999997</v>
          </cell>
          <cell r="K83">
            <v>46.93</v>
          </cell>
          <cell r="N83">
            <v>33.93</v>
          </cell>
        </row>
        <row r="84">
          <cell r="B84">
            <v>55150</v>
          </cell>
          <cell r="C84" t="str">
            <v>DRENO TRANSVERSAL DE BASE</v>
          </cell>
          <cell r="D84" t="str">
            <v>m</v>
          </cell>
          <cell r="E84">
            <v>0</v>
          </cell>
          <cell r="F84">
            <v>4.68</v>
          </cell>
          <cell r="G84">
            <v>4.68</v>
          </cell>
          <cell r="H84">
            <v>12.59</v>
          </cell>
          <cell r="I84" t="str">
            <v>ACRESCER</v>
          </cell>
          <cell r="J84">
            <v>38.299999999999997</v>
          </cell>
          <cell r="K84">
            <v>23.88</v>
          </cell>
          <cell r="N84">
            <v>17.27</v>
          </cell>
        </row>
        <row r="85">
          <cell r="B85">
            <v>55160</v>
          </cell>
          <cell r="C85" t="str">
            <v>MURO DE TESTA DE SAIDA DOS DRENOS</v>
          </cell>
          <cell r="D85" t="str">
            <v>Und</v>
          </cell>
          <cell r="E85">
            <v>0</v>
          </cell>
          <cell r="F85">
            <v>6.85</v>
          </cell>
          <cell r="G85">
            <v>6.85</v>
          </cell>
          <cell r="H85">
            <v>48.57</v>
          </cell>
          <cell r="I85" t="str">
            <v>ACRESCER</v>
          </cell>
          <cell r="J85">
            <v>38.299999999999997</v>
          </cell>
          <cell r="K85">
            <v>76.650000000000006</v>
          </cell>
          <cell r="N85">
            <v>55.42</v>
          </cell>
        </row>
        <row r="86">
          <cell r="B86">
            <v>55310</v>
          </cell>
          <cell r="C86" t="str">
            <v>VALETA DE PROTECAO SEM REVESTIMENTO</v>
          </cell>
          <cell r="D86" t="str">
            <v>m</v>
          </cell>
          <cell r="E86">
            <v>0</v>
          </cell>
          <cell r="F86">
            <v>0.77</v>
          </cell>
          <cell r="G86">
            <v>0.77</v>
          </cell>
          <cell r="H86">
            <v>2.65</v>
          </cell>
          <cell r="I86" t="str">
            <v>-</v>
          </cell>
          <cell r="J86">
            <v>38.299999999999997</v>
          </cell>
          <cell r="K86">
            <v>4.7300000000000004</v>
          </cell>
          <cell r="N86">
            <v>3.42</v>
          </cell>
        </row>
        <row r="87">
          <cell r="B87">
            <v>55320</v>
          </cell>
          <cell r="C87" t="str">
            <v>VALETA DE PROTECAO COM REVESTIMENTO VEGETAL</v>
          </cell>
          <cell r="D87" t="str">
            <v>m</v>
          </cell>
          <cell r="E87">
            <v>0</v>
          </cell>
          <cell r="F87">
            <v>3.05</v>
          </cell>
          <cell r="G87">
            <v>3.05</v>
          </cell>
          <cell r="H87">
            <v>9.93</v>
          </cell>
          <cell r="I87" t="str">
            <v>-</v>
          </cell>
          <cell r="J87">
            <v>38.299999999999997</v>
          </cell>
          <cell r="K87">
            <v>17.95</v>
          </cell>
          <cell r="N87">
            <v>12.98</v>
          </cell>
        </row>
        <row r="88">
          <cell r="B88">
            <v>55330</v>
          </cell>
          <cell r="C88" t="str">
            <v>VALETA DE PROTECAO COM REVESTIMENTO EM CONCRETO P/ CORTE</v>
          </cell>
          <cell r="D88" t="str">
            <v>m</v>
          </cell>
          <cell r="E88">
            <v>0</v>
          </cell>
          <cell r="F88">
            <v>9.3699999999999992</v>
          </cell>
          <cell r="G88">
            <v>9.3699999999999992</v>
          </cell>
          <cell r="H88">
            <v>40.19</v>
          </cell>
          <cell r="I88" t="str">
            <v>ACRESCER</v>
          </cell>
          <cell r="J88">
            <v>38.299999999999997</v>
          </cell>
          <cell r="K88">
            <v>68.540000000000006</v>
          </cell>
          <cell r="N88">
            <v>49.559999999999995</v>
          </cell>
        </row>
        <row r="89">
          <cell r="B89">
            <v>55340</v>
          </cell>
          <cell r="C89" t="str">
            <v>VALETA DE PROTECAO COM REVESTIMENTO EM CONCRETO P/ ATERRO</v>
          </cell>
          <cell r="D89" t="str">
            <v>m</v>
          </cell>
          <cell r="E89">
            <v>0</v>
          </cell>
          <cell r="F89">
            <v>14.08</v>
          </cell>
          <cell r="G89">
            <v>14.08</v>
          </cell>
          <cell r="H89">
            <v>55.4</v>
          </cell>
          <cell r="I89" t="str">
            <v>ACRESCER</v>
          </cell>
          <cell r="J89">
            <v>38.299999999999997</v>
          </cell>
          <cell r="K89">
            <v>96.09</v>
          </cell>
          <cell r="N89">
            <v>69.48</v>
          </cell>
        </row>
        <row r="90">
          <cell r="B90">
            <v>55410</v>
          </cell>
          <cell r="C90" t="str">
            <v>MEIO FIO SIMPLES</v>
          </cell>
          <cell r="D90" t="str">
            <v>m</v>
          </cell>
          <cell r="E90">
            <v>0</v>
          </cell>
          <cell r="F90">
            <v>0.84</v>
          </cell>
          <cell r="G90">
            <v>0.84</v>
          </cell>
          <cell r="H90">
            <v>5.51</v>
          </cell>
          <cell r="I90" t="str">
            <v>ACRESCER</v>
          </cell>
          <cell r="J90">
            <v>38.299999999999997</v>
          </cell>
          <cell r="K90">
            <v>8.7799999999999994</v>
          </cell>
          <cell r="N90">
            <v>6.35</v>
          </cell>
        </row>
        <row r="91">
          <cell r="B91">
            <v>55500</v>
          </cell>
          <cell r="C91" t="str">
            <v>SARJETA DE ATERRO OU MEIO FIO C/ SARJETA CONJUGADA</v>
          </cell>
          <cell r="D91" t="str">
            <v>m</v>
          </cell>
          <cell r="E91">
            <v>0</v>
          </cell>
          <cell r="F91">
            <v>1.23</v>
          </cell>
          <cell r="G91">
            <v>1.23</v>
          </cell>
          <cell r="H91">
            <v>8.07</v>
          </cell>
          <cell r="I91" t="str">
            <v>ACRESCER</v>
          </cell>
          <cell r="J91">
            <v>38.299999999999997</v>
          </cell>
          <cell r="K91">
            <v>12.86</v>
          </cell>
          <cell r="N91">
            <v>9.3000000000000007</v>
          </cell>
        </row>
        <row r="92">
          <cell r="B92">
            <v>55501</v>
          </cell>
          <cell r="C92" t="str">
            <v>ENTRADA D'AGUA TIPO I</v>
          </cell>
          <cell r="D92" t="str">
            <v>Und</v>
          </cell>
          <cell r="E92">
            <v>0</v>
          </cell>
          <cell r="F92">
            <v>14.6</v>
          </cell>
          <cell r="G92">
            <v>14.6</v>
          </cell>
          <cell r="H92">
            <v>104.93</v>
          </cell>
          <cell r="I92" t="str">
            <v>ACRESCER</v>
          </cell>
          <cell r="J92">
            <v>38.299999999999997</v>
          </cell>
          <cell r="K92">
            <v>165.31</v>
          </cell>
          <cell r="N92">
            <v>119.53</v>
          </cell>
        </row>
        <row r="93">
          <cell r="B93">
            <v>55502</v>
          </cell>
          <cell r="C93" t="str">
            <v>ENTRADA D'AGUA TIPO II</v>
          </cell>
          <cell r="D93" t="str">
            <v>Und</v>
          </cell>
          <cell r="E93">
            <v>0</v>
          </cell>
          <cell r="F93">
            <v>22.34</v>
          </cell>
          <cell r="G93">
            <v>22.34</v>
          </cell>
          <cell r="H93">
            <v>146.16</v>
          </cell>
          <cell r="I93" t="str">
            <v>ACRESCER</v>
          </cell>
          <cell r="J93">
            <v>38.299999999999997</v>
          </cell>
          <cell r="K93">
            <v>233.04</v>
          </cell>
          <cell r="N93">
            <v>168.5</v>
          </cell>
        </row>
        <row r="94">
          <cell r="B94">
            <v>55503</v>
          </cell>
          <cell r="C94" t="str">
            <v>DESCIDA D'AGUA TIPO I</v>
          </cell>
          <cell r="D94" t="str">
            <v>m</v>
          </cell>
          <cell r="E94">
            <v>0</v>
          </cell>
          <cell r="F94">
            <v>8.92</v>
          </cell>
          <cell r="G94">
            <v>8.92</v>
          </cell>
          <cell r="H94">
            <v>49.56</v>
          </cell>
          <cell r="I94" t="str">
            <v>ACRESCER</v>
          </cell>
          <cell r="J94">
            <v>38.299999999999997</v>
          </cell>
          <cell r="K94">
            <v>80.88</v>
          </cell>
          <cell r="N94">
            <v>58.480000000000004</v>
          </cell>
        </row>
        <row r="95">
          <cell r="B95">
            <v>55504</v>
          </cell>
          <cell r="C95" t="str">
            <v>DESCIDA D'AGUA TIPO II</v>
          </cell>
          <cell r="D95" t="str">
            <v>m</v>
          </cell>
          <cell r="E95">
            <v>0</v>
          </cell>
          <cell r="F95">
            <v>10.65</v>
          </cell>
          <cell r="G95">
            <v>10.65</v>
          </cell>
          <cell r="H95">
            <v>58.86</v>
          </cell>
          <cell r="I95" t="str">
            <v>ACRESCER</v>
          </cell>
          <cell r="J95">
            <v>38.299999999999997</v>
          </cell>
          <cell r="K95">
            <v>96.13</v>
          </cell>
          <cell r="N95">
            <v>69.510000000000005</v>
          </cell>
        </row>
        <row r="96">
          <cell r="B96">
            <v>55505</v>
          </cell>
          <cell r="C96" t="str">
            <v>BACIA DE AMORTECIMENTO TIPO I E II</v>
          </cell>
          <cell r="D96" t="str">
            <v>Und</v>
          </cell>
          <cell r="E96">
            <v>0</v>
          </cell>
          <cell r="F96">
            <v>10.06</v>
          </cell>
          <cell r="G96">
            <v>10.06</v>
          </cell>
          <cell r="H96">
            <v>63.92</v>
          </cell>
          <cell r="I96" t="str">
            <v>ACRESCER</v>
          </cell>
          <cell r="J96">
            <v>38.299999999999997</v>
          </cell>
          <cell r="K96">
            <v>102.31</v>
          </cell>
          <cell r="N96">
            <v>73.98</v>
          </cell>
        </row>
        <row r="97">
          <cell r="B97">
            <v>55506</v>
          </cell>
          <cell r="C97" t="str">
            <v>DESCIDA D'AGUA TIPO III P/ B.S.T.C. D=0,80 M</v>
          </cell>
          <cell r="D97" t="str">
            <v>m</v>
          </cell>
          <cell r="E97">
            <v>0</v>
          </cell>
          <cell r="F97">
            <v>14.11</v>
          </cell>
          <cell r="G97">
            <v>14.11</v>
          </cell>
          <cell r="H97">
            <v>92.85</v>
          </cell>
          <cell r="I97" t="str">
            <v>ACRESCER</v>
          </cell>
          <cell r="J97">
            <v>38.299999999999997</v>
          </cell>
          <cell r="K97">
            <v>147.93</v>
          </cell>
          <cell r="N97">
            <v>106.96</v>
          </cell>
        </row>
        <row r="98">
          <cell r="B98">
            <v>55507</v>
          </cell>
          <cell r="C98" t="str">
            <v>DESCIDA D'AGUA TIPO III P/ B.S.T.C. D=1,00 M</v>
          </cell>
          <cell r="D98" t="str">
            <v>m</v>
          </cell>
          <cell r="E98">
            <v>0</v>
          </cell>
          <cell r="F98">
            <v>15.54</v>
          </cell>
          <cell r="G98">
            <v>15.54</v>
          </cell>
          <cell r="H98">
            <v>105.24</v>
          </cell>
          <cell r="I98" t="str">
            <v>ACRESCER</v>
          </cell>
          <cell r="J98">
            <v>38.299999999999997</v>
          </cell>
          <cell r="K98">
            <v>167.04</v>
          </cell>
          <cell r="N98">
            <v>120.78</v>
          </cell>
        </row>
        <row r="99">
          <cell r="B99">
            <v>55508</v>
          </cell>
          <cell r="C99" t="str">
            <v>DESCIDA D'AGUA TIPO III P/ B.S.T.C. D=1,20 M</v>
          </cell>
          <cell r="D99" t="str">
            <v>m</v>
          </cell>
          <cell r="E99">
            <v>0</v>
          </cell>
          <cell r="F99">
            <v>16.82</v>
          </cell>
          <cell r="G99">
            <v>16.82</v>
          </cell>
          <cell r="H99">
            <v>117.89</v>
          </cell>
          <cell r="I99" t="str">
            <v>ACRESCER</v>
          </cell>
          <cell r="J99">
            <v>38.299999999999997</v>
          </cell>
          <cell r="K99">
            <v>186.3</v>
          </cell>
          <cell r="N99">
            <v>134.71</v>
          </cell>
        </row>
        <row r="100">
          <cell r="B100">
            <v>55510</v>
          </cell>
          <cell r="C100" t="str">
            <v>SARJETA DE CORTE TIPO A</v>
          </cell>
          <cell r="D100" t="str">
            <v>m</v>
          </cell>
          <cell r="E100">
            <v>0</v>
          </cell>
          <cell r="F100">
            <v>1.48</v>
          </cell>
          <cell r="G100">
            <v>1.48</v>
          </cell>
          <cell r="H100">
            <v>13.18</v>
          </cell>
          <cell r="I100" t="str">
            <v>ACRESCER</v>
          </cell>
          <cell r="J100">
            <v>38.299999999999997</v>
          </cell>
          <cell r="K100">
            <v>20.27</v>
          </cell>
          <cell r="N100">
            <v>14.66</v>
          </cell>
        </row>
        <row r="101">
          <cell r="B101">
            <v>55520</v>
          </cell>
          <cell r="C101" t="str">
            <v>SARJETA E CORTE TIPO  B</v>
          </cell>
          <cell r="D101" t="str">
            <v>m</v>
          </cell>
          <cell r="E101">
            <v>0</v>
          </cell>
          <cell r="F101">
            <v>1.58</v>
          </cell>
          <cell r="G101">
            <v>1.58</v>
          </cell>
          <cell r="H101">
            <v>16.190000000000001</v>
          </cell>
          <cell r="I101" t="str">
            <v>ACRESCER</v>
          </cell>
          <cell r="J101">
            <v>38.299999999999997</v>
          </cell>
          <cell r="K101">
            <v>24.58</v>
          </cell>
          <cell r="N101">
            <v>17.770000000000003</v>
          </cell>
        </row>
        <row r="102">
          <cell r="B102">
            <v>55610</v>
          </cell>
          <cell r="C102" t="str">
            <v>SAIDA D'AGUA DE SARJETA TIPO A</v>
          </cell>
          <cell r="D102" t="str">
            <v>Und</v>
          </cell>
          <cell r="E102">
            <v>0</v>
          </cell>
          <cell r="F102">
            <v>4.51</v>
          </cell>
          <cell r="G102">
            <v>4.51</v>
          </cell>
          <cell r="H102">
            <v>17.649999999999999</v>
          </cell>
          <cell r="I102" t="str">
            <v>ACRESCER</v>
          </cell>
          <cell r="J102">
            <v>38.299999999999997</v>
          </cell>
          <cell r="K102">
            <v>30.65</v>
          </cell>
          <cell r="N102">
            <v>22.159999999999997</v>
          </cell>
        </row>
        <row r="103">
          <cell r="B103">
            <v>55620</v>
          </cell>
          <cell r="C103" t="str">
            <v>SAIDA D'AGUA DA SARJETA TIPO B</v>
          </cell>
          <cell r="D103" t="str">
            <v>Und</v>
          </cell>
          <cell r="E103">
            <v>0</v>
          </cell>
          <cell r="F103">
            <v>5.61</v>
          </cell>
          <cell r="G103">
            <v>5.61</v>
          </cell>
          <cell r="H103">
            <v>20.8</v>
          </cell>
          <cell r="I103" t="str">
            <v>ACRESCER</v>
          </cell>
          <cell r="J103">
            <v>38.299999999999997</v>
          </cell>
          <cell r="K103">
            <v>36.53</v>
          </cell>
          <cell r="N103">
            <v>26.41</v>
          </cell>
        </row>
        <row r="104">
          <cell r="B104">
            <v>55710</v>
          </cell>
          <cell r="C104" t="str">
            <v>CAIXA COLETORA TIPO A</v>
          </cell>
          <cell r="D104" t="str">
            <v>Und</v>
          </cell>
          <cell r="E104">
            <v>0</v>
          </cell>
          <cell r="F104">
            <v>91.73</v>
          </cell>
          <cell r="G104">
            <v>91.73</v>
          </cell>
          <cell r="H104">
            <v>625.23</v>
          </cell>
          <cell r="I104" t="str">
            <v>ACRESCER</v>
          </cell>
          <cell r="J104">
            <v>38.299999999999997</v>
          </cell>
          <cell r="K104">
            <v>991.56</v>
          </cell>
          <cell r="N104">
            <v>716.96</v>
          </cell>
        </row>
        <row r="105">
          <cell r="B105">
            <v>55720</v>
          </cell>
          <cell r="C105" t="str">
            <v>CAIXA COLETORA TIPO B</v>
          </cell>
          <cell r="D105" t="str">
            <v>Und</v>
          </cell>
          <cell r="E105">
            <v>0</v>
          </cell>
          <cell r="F105">
            <v>103.58</v>
          </cell>
          <cell r="G105">
            <v>103.58</v>
          </cell>
          <cell r="H105">
            <v>619.24</v>
          </cell>
          <cell r="I105" t="str">
            <v>ACRESCER</v>
          </cell>
          <cell r="J105">
            <v>38.299999999999997</v>
          </cell>
          <cell r="K105">
            <v>999.66</v>
          </cell>
          <cell r="N105">
            <v>722.82</v>
          </cell>
        </row>
        <row r="106">
          <cell r="B106">
            <v>55730</v>
          </cell>
          <cell r="C106" t="str">
            <v>CAIXA COLETORA C/ RETENCAO DE DIVISA P/ TUBOS DE D=0,60 M</v>
          </cell>
          <cell r="D106" t="str">
            <v>Und</v>
          </cell>
          <cell r="E106">
            <v>0</v>
          </cell>
          <cell r="F106">
            <v>88.67</v>
          </cell>
          <cell r="G106">
            <v>88.67</v>
          </cell>
          <cell r="H106">
            <v>749.57</v>
          </cell>
          <cell r="I106" t="str">
            <v>ACRESCER</v>
          </cell>
          <cell r="J106">
            <v>38.299999999999997</v>
          </cell>
          <cell r="K106">
            <v>1159.29</v>
          </cell>
          <cell r="N106">
            <v>838.24</v>
          </cell>
        </row>
        <row r="107">
          <cell r="B107">
            <v>55735</v>
          </cell>
          <cell r="C107" t="str">
            <v>CAIXA COLETORA C/ RETENCAO DE DIVISA P/ TUBOS DE D=0,80 M</v>
          </cell>
          <cell r="D107" t="str">
            <v>Und</v>
          </cell>
          <cell r="E107">
            <v>0</v>
          </cell>
          <cell r="F107">
            <v>100.06</v>
          </cell>
          <cell r="G107">
            <v>100.06</v>
          </cell>
          <cell r="H107">
            <v>831.78</v>
          </cell>
          <cell r="I107" t="str">
            <v>ACRESCER</v>
          </cell>
          <cell r="J107">
            <v>38.299999999999997</v>
          </cell>
          <cell r="K107">
            <v>1288.73</v>
          </cell>
          <cell r="N107">
            <v>931.83999999999992</v>
          </cell>
        </row>
        <row r="108">
          <cell r="B108">
            <v>55740</v>
          </cell>
          <cell r="C108" t="str">
            <v>CAIXA COLETORA C/ RETENCAO DE DIVISA P/ TUBOS D=1,0 M</v>
          </cell>
          <cell r="D108" t="str">
            <v>Und</v>
          </cell>
          <cell r="E108">
            <v>0</v>
          </cell>
          <cell r="F108">
            <v>110.76</v>
          </cell>
          <cell r="G108">
            <v>110.76</v>
          </cell>
          <cell r="H108">
            <v>910.66</v>
          </cell>
          <cell r="I108" t="str">
            <v>ACRESCER</v>
          </cell>
          <cell r="J108">
            <v>38.299999999999997</v>
          </cell>
          <cell r="K108">
            <v>1412.62</v>
          </cell>
          <cell r="N108">
            <v>1021.42</v>
          </cell>
        </row>
        <row r="109">
          <cell r="B109">
            <v>55745</v>
          </cell>
          <cell r="C109" t="str">
            <v>CAIXA COLETORA C/ RETENCAO DE DIVISA P/ TUBOS D=1,20 M</v>
          </cell>
          <cell r="D109" t="str">
            <v>Und</v>
          </cell>
          <cell r="E109">
            <v>0</v>
          </cell>
          <cell r="F109">
            <v>121.62</v>
          </cell>
          <cell r="G109">
            <v>121.62</v>
          </cell>
          <cell r="H109">
            <v>985.95</v>
          </cell>
          <cell r="I109" t="str">
            <v>ACRESCER</v>
          </cell>
          <cell r="J109">
            <v>38.299999999999997</v>
          </cell>
          <cell r="K109">
            <v>1531.77</v>
          </cell>
          <cell r="N109">
            <v>1107.5700000000002</v>
          </cell>
        </row>
        <row r="110">
          <cell r="B110">
            <v>55750</v>
          </cell>
          <cell r="C110" t="str">
            <v>COLCHAO DRENANTE</v>
          </cell>
          <cell r="D110" t="str">
            <v>m³</v>
          </cell>
          <cell r="E110">
            <v>1.63</v>
          </cell>
          <cell r="F110">
            <v>0.22</v>
          </cell>
          <cell r="G110">
            <v>1.85</v>
          </cell>
          <cell r="H110">
            <v>25.78</v>
          </cell>
          <cell r="I110" t="str">
            <v>ACRESCER</v>
          </cell>
          <cell r="J110">
            <v>38.299999999999997</v>
          </cell>
          <cell r="K110">
            <v>38.21</v>
          </cell>
          <cell r="N110">
            <v>27.630000000000003</v>
          </cell>
        </row>
        <row r="111">
          <cell r="B111">
            <v>55760</v>
          </cell>
          <cell r="C111" t="str">
            <v>TAMPAO DE FERRO FUNDIDO PARA POCO DE VISITA</v>
          </cell>
          <cell r="D111" t="str">
            <v>Und</v>
          </cell>
          <cell r="E111">
            <v>0</v>
          </cell>
          <cell r="F111">
            <v>9.36</v>
          </cell>
          <cell r="G111">
            <v>9.36</v>
          </cell>
          <cell r="H111">
            <v>122.33</v>
          </cell>
          <cell r="I111" t="str">
            <v>ACRESCER</v>
          </cell>
          <cell r="J111">
            <v>38.299999999999997</v>
          </cell>
          <cell r="K111">
            <v>182.13</v>
          </cell>
          <cell r="N111">
            <v>131.69</v>
          </cell>
        </row>
        <row r="112">
          <cell r="B112">
            <v>55761</v>
          </cell>
          <cell r="C112" t="str">
            <v>CHAMINE EM ALVENARIA D=0,60M P/ ALTURA ATE 1,50M</v>
          </cell>
          <cell r="D112" t="str">
            <v>m</v>
          </cell>
          <cell r="E112">
            <v>0</v>
          </cell>
          <cell r="F112">
            <v>25</v>
          </cell>
          <cell r="G112">
            <v>25</v>
          </cell>
          <cell r="H112">
            <v>125.19</v>
          </cell>
          <cell r="I112" t="str">
            <v>ACRESCER</v>
          </cell>
          <cell r="J112">
            <v>38.299999999999997</v>
          </cell>
          <cell r="K112">
            <v>207.71</v>
          </cell>
          <cell r="N112">
            <v>150.19</v>
          </cell>
        </row>
        <row r="113">
          <cell r="B113">
            <v>55762</v>
          </cell>
          <cell r="C113" t="str">
            <v>CHAMINE EM ALVENARIA D=0,80M P/ 1,50 &lt; H &lt; 3,50M</v>
          </cell>
          <cell r="D113" t="str">
            <v>m</v>
          </cell>
          <cell r="E113">
            <v>0</v>
          </cell>
          <cell r="F113">
            <v>31.51</v>
          </cell>
          <cell r="G113">
            <v>31.51</v>
          </cell>
          <cell r="H113">
            <v>156.87</v>
          </cell>
          <cell r="I113" t="str">
            <v>ACRESCER</v>
          </cell>
          <cell r="J113">
            <v>38.299999999999997</v>
          </cell>
          <cell r="K113">
            <v>260.52999999999997</v>
          </cell>
          <cell r="N113">
            <v>188.38</v>
          </cell>
        </row>
        <row r="114">
          <cell r="B114">
            <v>55763</v>
          </cell>
          <cell r="C114" t="str">
            <v>CHAMINE EM ALVENARIA D=1,0M P/ ALTURA ACIMA DE 3,50M</v>
          </cell>
          <cell r="D114" t="str">
            <v>m</v>
          </cell>
          <cell r="E114">
            <v>0</v>
          </cell>
          <cell r="F114">
            <v>38.47</v>
          </cell>
          <cell r="G114">
            <v>38.47</v>
          </cell>
          <cell r="H114">
            <v>189.26</v>
          </cell>
          <cell r="I114" t="str">
            <v>ACRESCER</v>
          </cell>
          <cell r="J114">
            <v>38.299999999999997</v>
          </cell>
          <cell r="K114">
            <v>314.95</v>
          </cell>
          <cell r="N114">
            <v>227.73</v>
          </cell>
        </row>
        <row r="115">
          <cell r="B115">
            <v>55780</v>
          </cell>
          <cell r="C115" t="str">
            <v>POCO DE VISITA (CAIXA) EM ALVENARIA P/ GALERIA D=0,40M</v>
          </cell>
          <cell r="D115" t="str">
            <v>Und</v>
          </cell>
          <cell r="E115">
            <v>0</v>
          </cell>
          <cell r="F115">
            <v>93.26</v>
          </cell>
          <cell r="G115">
            <v>93.26</v>
          </cell>
          <cell r="H115">
            <v>557.66999999999996</v>
          </cell>
          <cell r="I115" t="str">
            <v>ACRESCER</v>
          </cell>
          <cell r="J115">
            <v>38.299999999999997</v>
          </cell>
          <cell r="K115">
            <v>900.24</v>
          </cell>
          <cell r="N115">
            <v>650.92999999999995</v>
          </cell>
        </row>
        <row r="116">
          <cell r="B116">
            <v>55781</v>
          </cell>
          <cell r="C116" t="str">
            <v>POCO DE VISITA (CAIXA) EM ALVENARIA P/ GALERIA D=0,60M</v>
          </cell>
          <cell r="D116" t="str">
            <v>Und</v>
          </cell>
          <cell r="E116">
            <v>0</v>
          </cell>
          <cell r="F116">
            <v>105.49</v>
          </cell>
          <cell r="G116">
            <v>105.49</v>
          </cell>
          <cell r="H116">
            <v>625.98</v>
          </cell>
          <cell r="I116" t="str">
            <v>ACRESCER</v>
          </cell>
          <cell r="J116">
            <v>38.299999999999997</v>
          </cell>
          <cell r="K116">
            <v>1011.62</v>
          </cell>
          <cell r="N116">
            <v>731.47</v>
          </cell>
        </row>
        <row r="117">
          <cell r="B117">
            <v>55782</v>
          </cell>
          <cell r="C117" t="str">
            <v>POCO DE VISITA (CAIXA) EM ALVENARIA P/ GALERIA D=0,80M</v>
          </cell>
          <cell r="D117" t="str">
            <v>Und</v>
          </cell>
          <cell r="E117">
            <v>0</v>
          </cell>
          <cell r="F117">
            <v>136.06</v>
          </cell>
          <cell r="G117">
            <v>136.06</v>
          </cell>
          <cell r="H117">
            <v>785.35</v>
          </cell>
          <cell r="I117" t="str">
            <v>ACRESCER</v>
          </cell>
          <cell r="J117">
            <v>38.299999999999997</v>
          </cell>
          <cell r="K117">
            <v>1274.31</v>
          </cell>
          <cell r="N117">
            <v>921.41000000000008</v>
          </cell>
        </row>
        <row r="118">
          <cell r="B118">
            <v>55783</v>
          </cell>
          <cell r="C118" t="str">
            <v>POCO DE VISITA (CAIXA) EM ALVENARIA P/ GALERIA D=1,00M</v>
          </cell>
          <cell r="D118" t="str">
            <v>Und</v>
          </cell>
          <cell r="E118">
            <v>0</v>
          </cell>
          <cell r="F118">
            <v>169.7</v>
          </cell>
          <cell r="G118">
            <v>169.7</v>
          </cell>
          <cell r="H118">
            <v>958.41</v>
          </cell>
          <cell r="I118" t="str">
            <v>ACRESCER</v>
          </cell>
          <cell r="J118">
            <v>38.299999999999997</v>
          </cell>
          <cell r="K118">
            <v>1560.18</v>
          </cell>
          <cell r="N118">
            <v>1128.1099999999999</v>
          </cell>
        </row>
        <row r="119">
          <cell r="B119">
            <v>55784</v>
          </cell>
          <cell r="C119" t="str">
            <v>POCO DE VISITA (CAIXA) EM ALVENARIA P/ GALERIA D=1,20M</v>
          </cell>
          <cell r="D119" t="str">
            <v>Und</v>
          </cell>
          <cell r="E119">
            <v>0</v>
          </cell>
          <cell r="F119">
            <v>198.06</v>
          </cell>
          <cell r="G119">
            <v>198.06</v>
          </cell>
          <cell r="H119">
            <v>1102.44</v>
          </cell>
          <cell r="I119" t="str">
            <v>ACRESCER</v>
          </cell>
          <cell r="J119">
            <v>38.299999999999997</v>
          </cell>
          <cell r="K119">
            <v>1798.59</v>
          </cell>
          <cell r="N119">
            <v>1300.5</v>
          </cell>
        </row>
        <row r="120">
          <cell r="B120">
            <v>55800</v>
          </cell>
          <cell r="C120" t="str">
            <v>CAIXA DE PASSAGEM EM ALVENARIA P/ TUBOS D=0,40M (1,44 X 1,24 X 0,80)</v>
          </cell>
          <cell r="D120" t="str">
            <v>Und</v>
          </cell>
          <cell r="E120">
            <v>0</v>
          </cell>
          <cell r="F120">
            <v>52.92</v>
          </cell>
          <cell r="G120">
            <v>52.92</v>
          </cell>
          <cell r="H120">
            <v>297.70999999999998</v>
          </cell>
          <cell r="I120" t="str">
            <v>ACRESCER</v>
          </cell>
          <cell r="J120">
            <v>38.299999999999997</v>
          </cell>
          <cell r="K120">
            <v>484.92</v>
          </cell>
          <cell r="N120">
            <v>350.63</v>
          </cell>
        </row>
        <row r="121">
          <cell r="B121">
            <v>55801</v>
          </cell>
          <cell r="C121" t="str">
            <v>CAIXA DE PASSAGEM EM ALVENARIA P/ TUBOS D=0,60M (1,94 X 1,44 X 1,00)</v>
          </cell>
          <cell r="D121" t="str">
            <v>Und</v>
          </cell>
          <cell r="E121">
            <v>0</v>
          </cell>
          <cell r="F121">
            <v>74.319999999999993</v>
          </cell>
          <cell r="G121">
            <v>74.319999999999993</v>
          </cell>
          <cell r="H121">
            <v>424.38</v>
          </cell>
          <cell r="I121" t="str">
            <v>ACRESCER</v>
          </cell>
          <cell r="J121">
            <v>38.299999999999997</v>
          </cell>
          <cell r="K121">
            <v>689.7</v>
          </cell>
          <cell r="N121">
            <v>498.7</v>
          </cell>
        </row>
        <row r="122">
          <cell r="B122">
            <v>55802</v>
          </cell>
          <cell r="C122" t="str">
            <v>CAIXA DE PASSAGEM EM ALVENARIA P/ TUBOS D=0,80M (1,94 X 1,74 X 1,30)</v>
          </cell>
          <cell r="D122" t="str">
            <v>Und</v>
          </cell>
          <cell r="E122">
            <v>0</v>
          </cell>
          <cell r="F122">
            <v>101.2</v>
          </cell>
          <cell r="G122">
            <v>101.2</v>
          </cell>
          <cell r="H122">
            <v>559.58000000000004</v>
          </cell>
          <cell r="I122" t="str">
            <v>ACRESCER</v>
          </cell>
          <cell r="J122">
            <v>38.299999999999997</v>
          </cell>
          <cell r="K122">
            <v>913.86</v>
          </cell>
          <cell r="N122">
            <v>660.78000000000009</v>
          </cell>
        </row>
        <row r="123">
          <cell r="B123">
            <v>55803</v>
          </cell>
          <cell r="C123" t="str">
            <v>CAIXA DE PASSAGEM EM ALVENARIA P/ TUBOS D=1,00M (1,94 X 2,04 X 1,60)</v>
          </cell>
          <cell r="D123" t="str">
            <v>Und</v>
          </cell>
          <cell r="E123">
            <v>0</v>
          </cell>
          <cell r="F123">
            <v>131.47999999999999</v>
          </cell>
          <cell r="G123">
            <v>131.47999999999999</v>
          </cell>
          <cell r="H123">
            <v>708.85</v>
          </cell>
          <cell r="I123" t="str">
            <v>ACRESCER</v>
          </cell>
          <cell r="J123">
            <v>38.299999999999997</v>
          </cell>
          <cell r="K123">
            <v>1162.18</v>
          </cell>
          <cell r="N123">
            <v>840.33</v>
          </cell>
        </row>
        <row r="124">
          <cell r="B124">
            <v>55804</v>
          </cell>
          <cell r="C124" t="str">
            <v>CAIXA DE PASSAGEM EM ALVENARIA P/ TUBOS D=1,20M (1,94 X 2,29 X 1,85)</v>
          </cell>
          <cell r="D124" t="str">
            <v>Und</v>
          </cell>
          <cell r="E124">
            <v>0</v>
          </cell>
          <cell r="F124">
            <v>158.4</v>
          </cell>
          <cell r="G124">
            <v>158.4</v>
          </cell>
          <cell r="H124">
            <v>838.6</v>
          </cell>
          <cell r="I124" t="str">
            <v>ACRESCER</v>
          </cell>
          <cell r="J124">
            <v>38.299999999999997</v>
          </cell>
          <cell r="K124">
            <v>1378.85</v>
          </cell>
          <cell r="N124">
            <v>997</v>
          </cell>
        </row>
        <row r="125">
          <cell r="B125">
            <v>60000</v>
          </cell>
          <cell r="C125" t="str">
            <v>OBRAS DE ARTE CORRENTE</v>
          </cell>
          <cell r="N125">
            <v>0</v>
          </cell>
        </row>
        <row r="126">
          <cell r="B126">
            <v>60101</v>
          </cell>
          <cell r="C126" t="str">
            <v>CORPO DE B.S.T.C. D=0,40 M TIPO CA-1 INCLUSIVE BERCO</v>
          </cell>
          <cell r="D126" t="str">
            <v>m</v>
          </cell>
          <cell r="E126">
            <v>0</v>
          </cell>
          <cell r="F126">
            <v>19.739999999999998</v>
          </cell>
          <cell r="G126">
            <v>19.739999999999998</v>
          </cell>
          <cell r="H126">
            <v>38.07</v>
          </cell>
          <cell r="I126" t="str">
            <v>ACRESCER</v>
          </cell>
          <cell r="J126">
            <v>38.299999999999997</v>
          </cell>
          <cell r="K126">
            <v>79.95</v>
          </cell>
          <cell r="N126">
            <v>57.81</v>
          </cell>
        </row>
        <row r="127">
          <cell r="B127">
            <v>60102</v>
          </cell>
          <cell r="C127" t="str">
            <v>CORPO DE B.S.T.C. D=0,60 M TIPO CA-1 INCLUSIVE BERCO</v>
          </cell>
          <cell r="D127" t="str">
            <v>m</v>
          </cell>
          <cell r="E127">
            <v>0</v>
          </cell>
          <cell r="F127">
            <v>20.6</v>
          </cell>
          <cell r="G127">
            <v>20.6</v>
          </cell>
          <cell r="H127">
            <v>68.2</v>
          </cell>
          <cell r="I127" t="str">
            <v>ACRESCER</v>
          </cell>
          <cell r="J127">
            <v>38.299999999999997</v>
          </cell>
          <cell r="K127">
            <v>122.81</v>
          </cell>
          <cell r="N127">
            <v>88.800000000000011</v>
          </cell>
        </row>
        <row r="128">
          <cell r="B128">
            <v>60103</v>
          </cell>
          <cell r="C128" t="str">
            <v>CORPO DE B.S.T.C. D=0,80 M TIPO CA-1 INCLUSIVE BERCO</v>
          </cell>
          <cell r="D128" t="str">
            <v>m</v>
          </cell>
          <cell r="E128">
            <v>0</v>
          </cell>
          <cell r="F128">
            <v>21.69</v>
          </cell>
          <cell r="G128">
            <v>21.69</v>
          </cell>
          <cell r="H128">
            <v>107.57</v>
          </cell>
          <cell r="I128" t="str">
            <v>ACRESCER</v>
          </cell>
          <cell r="J128">
            <v>38.299999999999997</v>
          </cell>
          <cell r="K128">
            <v>178.77</v>
          </cell>
          <cell r="N128">
            <v>129.26</v>
          </cell>
        </row>
        <row r="129">
          <cell r="B129">
            <v>60104</v>
          </cell>
          <cell r="C129" t="str">
            <v>CORPO DE B.S.T.C. D=1,00 M TIPO CA-1 INCLUSIVE BERCO</v>
          </cell>
          <cell r="D129" t="str">
            <v>m</v>
          </cell>
          <cell r="E129">
            <v>0</v>
          </cell>
          <cell r="F129">
            <v>22.78</v>
          </cell>
          <cell r="G129">
            <v>22.78</v>
          </cell>
          <cell r="H129">
            <v>154.22999999999999</v>
          </cell>
          <cell r="I129" t="str">
            <v>ACRESCER</v>
          </cell>
          <cell r="J129">
            <v>38.299999999999997</v>
          </cell>
          <cell r="K129">
            <v>244.8</v>
          </cell>
          <cell r="N129">
            <v>177.01</v>
          </cell>
        </row>
        <row r="130">
          <cell r="B130">
            <v>60105</v>
          </cell>
          <cell r="C130" t="str">
            <v>CORPO DE B.S.T.C. D=1,20 M TIPO CA-1 INCLUSIVE BERCO</v>
          </cell>
          <cell r="D130" t="str">
            <v>m</v>
          </cell>
          <cell r="E130">
            <v>0</v>
          </cell>
          <cell r="F130">
            <v>23.87</v>
          </cell>
          <cell r="G130">
            <v>23.87</v>
          </cell>
          <cell r="H130">
            <v>219.97</v>
          </cell>
          <cell r="I130" t="str">
            <v>ACRESCER</v>
          </cell>
          <cell r="J130">
            <v>38.299999999999997</v>
          </cell>
          <cell r="K130">
            <v>337.23</v>
          </cell>
          <cell r="N130">
            <v>243.84</v>
          </cell>
        </row>
        <row r="131">
          <cell r="B131">
            <v>60106</v>
          </cell>
          <cell r="C131" t="str">
            <v>CORPO DE B.D.T.C. D=0,80 M TIPO CA-1 INCLUSIVE BERCO</v>
          </cell>
          <cell r="D131" t="str">
            <v>m</v>
          </cell>
          <cell r="E131">
            <v>0</v>
          </cell>
          <cell r="F131">
            <v>34.479999999999997</v>
          </cell>
          <cell r="G131">
            <v>34.479999999999997</v>
          </cell>
          <cell r="H131">
            <v>211</v>
          </cell>
          <cell r="I131" t="str">
            <v>ACRESCER</v>
          </cell>
          <cell r="J131">
            <v>38.299999999999997</v>
          </cell>
          <cell r="K131">
            <v>339.5</v>
          </cell>
          <cell r="N131">
            <v>245.48</v>
          </cell>
        </row>
        <row r="132">
          <cell r="B132">
            <v>60107</v>
          </cell>
          <cell r="C132" t="str">
            <v>CORPO DE B.D.T.C. D=1,00 M TIPO CA-1 INCLUSIVE BERCO</v>
          </cell>
          <cell r="D132" t="str">
            <v>m</v>
          </cell>
          <cell r="E132">
            <v>0</v>
          </cell>
          <cell r="F132">
            <v>36.270000000000003</v>
          </cell>
          <cell r="G132">
            <v>36.270000000000003</v>
          </cell>
          <cell r="H132">
            <v>304.48</v>
          </cell>
          <cell r="I132" t="str">
            <v>ACRESCER</v>
          </cell>
          <cell r="J132">
            <v>38.299999999999997</v>
          </cell>
          <cell r="K132">
            <v>471.26</v>
          </cell>
          <cell r="N132">
            <v>340.75</v>
          </cell>
        </row>
        <row r="133">
          <cell r="B133">
            <v>60108</v>
          </cell>
          <cell r="C133" t="str">
            <v>CORPO DE B.D.T.C. D=1,20 M TIPO CA-1 INCLUSIVE BERCO</v>
          </cell>
          <cell r="D133" t="str">
            <v>m</v>
          </cell>
          <cell r="E133">
            <v>0</v>
          </cell>
          <cell r="F133">
            <v>38.06</v>
          </cell>
          <cell r="G133">
            <v>38.06</v>
          </cell>
          <cell r="H133">
            <v>432.08</v>
          </cell>
          <cell r="I133" t="str">
            <v>ACRESCER</v>
          </cell>
          <cell r="J133">
            <v>38.299999999999997</v>
          </cell>
          <cell r="K133">
            <v>650.20000000000005</v>
          </cell>
          <cell r="N133">
            <v>470.14</v>
          </cell>
        </row>
        <row r="134">
          <cell r="B134">
            <v>60110</v>
          </cell>
          <cell r="C134" t="str">
            <v>CORPO DE B.T.T.C. D=0,80 M TIPO CA-1 INCLUSIVE BERCO</v>
          </cell>
          <cell r="D134" t="str">
            <v>m</v>
          </cell>
          <cell r="E134">
            <v>0</v>
          </cell>
          <cell r="F134">
            <v>47.73</v>
          </cell>
          <cell r="G134">
            <v>47.73</v>
          </cell>
          <cell r="H134">
            <v>315.7</v>
          </cell>
          <cell r="I134" t="str">
            <v>ACRESCER</v>
          </cell>
          <cell r="J134">
            <v>38.299999999999997</v>
          </cell>
          <cell r="K134">
            <v>502.62</v>
          </cell>
          <cell r="N134">
            <v>363.43</v>
          </cell>
        </row>
        <row r="135">
          <cell r="B135">
            <v>60111</v>
          </cell>
          <cell r="C135" t="str">
            <v>CORPO DE B.T.T.C. D=1,00 M TIPO CA-1 INCLUSIVE BERCO</v>
          </cell>
          <cell r="D135" t="str">
            <v>m</v>
          </cell>
          <cell r="E135">
            <v>0</v>
          </cell>
          <cell r="F135">
            <v>51.01</v>
          </cell>
          <cell r="G135">
            <v>51.01</v>
          </cell>
          <cell r="H135">
            <v>453.12</v>
          </cell>
          <cell r="I135" t="str">
            <v>ACRESCER</v>
          </cell>
          <cell r="J135">
            <v>38.299999999999997</v>
          </cell>
          <cell r="K135">
            <v>697.21</v>
          </cell>
          <cell r="N135">
            <v>504.13</v>
          </cell>
        </row>
        <row r="136">
          <cell r="B136">
            <v>60112</v>
          </cell>
          <cell r="C136" t="str">
            <v>CORPO DE B.T.T.C  D=1,20 M TIPO CA-1 INCLUSIVE BERCO</v>
          </cell>
          <cell r="D136" t="str">
            <v>m</v>
          </cell>
          <cell r="E136">
            <v>0</v>
          </cell>
          <cell r="F136">
            <v>54.29</v>
          </cell>
          <cell r="G136">
            <v>54.29</v>
          </cell>
          <cell r="H136">
            <v>645.38</v>
          </cell>
          <cell r="I136" t="str">
            <v>ACRESCER</v>
          </cell>
          <cell r="J136">
            <v>38.299999999999997</v>
          </cell>
          <cell r="K136">
            <v>967.64</v>
          </cell>
          <cell r="N136">
            <v>699.67</v>
          </cell>
        </row>
        <row r="137">
          <cell r="B137">
            <v>60114</v>
          </cell>
          <cell r="C137" t="str">
            <v>CORPO DE B.S.T.C. D=0,60 M TIPO CA-2 INCLUSIVE BERCO</v>
          </cell>
          <cell r="D137" t="str">
            <v>m</v>
          </cell>
          <cell r="E137">
            <v>0</v>
          </cell>
          <cell r="F137">
            <v>20.6</v>
          </cell>
          <cell r="G137">
            <v>20.6</v>
          </cell>
          <cell r="H137">
            <v>81.2</v>
          </cell>
          <cell r="I137" t="str">
            <v>ACRESCER</v>
          </cell>
          <cell r="J137">
            <v>38.299999999999997</v>
          </cell>
          <cell r="K137">
            <v>140.79</v>
          </cell>
          <cell r="N137">
            <v>101.80000000000001</v>
          </cell>
        </row>
        <row r="138">
          <cell r="B138">
            <v>60115</v>
          </cell>
          <cell r="C138" t="str">
            <v>CORPO DE B.S.T.C. D=0,80 M TIPO CA-2 INCLUSIVE BERCO</v>
          </cell>
          <cell r="D138" t="str">
            <v>m</v>
          </cell>
          <cell r="E138">
            <v>0</v>
          </cell>
          <cell r="F138">
            <v>21.69</v>
          </cell>
          <cell r="G138">
            <v>21.69</v>
          </cell>
          <cell r="H138">
            <v>127.57</v>
          </cell>
          <cell r="I138" t="str">
            <v>ACRESCER</v>
          </cell>
          <cell r="J138">
            <v>38.299999999999997</v>
          </cell>
          <cell r="K138">
            <v>206.43</v>
          </cell>
          <cell r="N138">
            <v>149.26</v>
          </cell>
        </row>
        <row r="139">
          <cell r="B139">
            <v>60116</v>
          </cell>
          <cell r="C139" t="str">
            <v>CORPO DE B.S.T.C. D=1,00 M TIPO CA-2 INCLUSIVE BERCO</v>
          </cell>
          <cell r="D139" t="str">
            <v>m</v>
          </cell>
          <cell r="E139">
            <v>0</v>
          </cell>
          <cell r="F139">
            <v>22.78</v>
          </cell>
          <cell r="G139">
            <v>22.78</v>
          </cell>
          <cell r="H139">
            <v>182.23</v>
          </cell>
          <cell r="I139" t="str">
            <v>ACRESCER</v>
          </cell>
          <cell r="J139">
            <v>38.299999999999997</v>
          </cell>
          <cell r="K139">
            <v>283.52999999999997</v>
          </cell>
          <cell r="N139">
            <v>205.01</v>
          </cell>
        </row>
        <row r="140">
          <cell r="B140">
            <v>60117</v>
          </cell>
          <cell r="C140" t="str">
            <v>CORPO DE B.S.T.C. D=1,20 M TIPO CA-2 INCLUSIVE BERCO</v>
          </cell>
          <cell r="D140" t="str">
            <v>m</v>
          </cell>
          <cell r="E140">
            <v>0</v>
          </cell>
          <cell r="F140">
            <v>23.87</v>
          </cell>
          <cell r="G140">
            <v>23.87</v>
          </cell>
          <cell r="H140">
            <v>260.97000000000003</v>
          </cell>
          <cell r="I140" t="str">
            <v>ACRESCER</v>
          </cell>
          <cell r="J140">
            <v>38.299999999999997</v>
          </cell>
          <cell r="K140">
            <v>393.93</v>
          </cell>
          <cell r="N140">
            <v>284.84000000000003</v>
          </cell>
        </row>
        <row r="141">
          <cell r="B141">
            <v>60119</v>
          </cell>
          <cell r="C141" t="str">
            <v>CORPO DE B.D.T.C. D=0,80 M TIPO CA-2 INCLUSIVE BERCO</v>
          </cell>
          <cell r="D141" t="str">
            <v>m</v>
          </cell>
          <cell r="E141">
            <v>0</v>
          </cell>
          <cell r="F141">
            <v>34.479999999999997</v>
          </cell>
          <cell r="G141">
            <v>34.479999999999997</v>
          </cell>
          <cell r="H141">
            <v>251</v>
          </cell>
          <cell r="I141" t="str">
            <v>ACRESCER</v>
          </cell>
          <cell r="J141">
            <v>38.299999999999997</v>
          </cell>
          <cell r="K141">
            <v>394.82</v>
          </cell>
          <cell r="N141">
            <v>285.48</v>
          </cell>
        </row>
        <row r="142">
          <cell r="B142">
            <v>60120</v>
          </cell>
          <cell r="C142" t="str">
            <v>CORPO DE B.D.T.C. D=1,00 M TIPO CA-2 INCLUSIVE BERCO</v>
          </cell>
          <cell r="D142" t="str">
            <v>m</v>
          </cell>
          <cell r="E142">
            <v>0</v>
          </cell>
          <cell r="F142">
            <v>36.270000000000003</v>
          </cell>
          <cell r="G142">
            <v>36.270000000000003</v>
          </cell>
          <cell r="H142">
            <v>360.48</v>
          </cell>
          <cell r="I142" t="str">
            <v>ACRESCER</v>
          </cell>
          <cell r="J142">
            <v>38.299999999999997</v>
          </cell>
          <cell r="K142">
            <v>548.71</v>
          </cell>
          <cell r="N142">
            <v>396.75</v>
          </cell>
        </row>
        <row r="143">
          <cell r="B143">
            <v>60121</v>
          </cell>
          <cell r="C143" t="str">
            <v>CORPO DE B.D.T.C. D=1,20 M TIPO CA-2 INCLUSIVE BERCO</v>
          </cell>
          <cell r="D143" t="str">
            <v>m</v>
          </cell>
          <cell r="E143">
            <v>0</v>
          </cell>
          <cell r="F143">
            <v>38.06</v>
          </cell>
          <cell r="G143">
            <v>38.06</v>
          </cell>
          <cell r="H143">
            <v>514.08000000000004</v>
          </cell>
          <cell r="I143" t="str">
            <v>ACRESCER</v>
          </cell>
          <cell r="J143">
            <v>38.299999999999997</v>
          </cell>
          <cell r="K143">
            <v>763.61</v>
          </cell>
          <cell r="N143">
            <v>552.1400000000001</v>
          </cell>
        </row>
        <row r="144">
          <cell r="B144">
            <v>60123</v>
          </cell>
          <cell r="C144" t="str">
            <v>CORPO DE B.T.T.C. D=0,80 M TIPO CA-2 INCLUSIVE BERCO</v>
          </cell>
          <cell r="D144" t="str">
            <v>m</v>
          </cell>
          <cell r="E144">
            <v>0</v>
          </cell>
          <cell r="F144">
            <v>47.73</v>
          </cell>
          <cell r="G144">
            <v>47.73</v>
          </cell>
          <cell r="H144">
            <v>375.7</v>
          </cell>
          <cell r="I144" t="str">
            <v>ACRESCER</v>
          </cell>
          <cell r="J144">
            <v>38.299999999999997</v>
          </cell>
          <cell r="K144">
            <v>585.6</v>
          </cell>
          <cell r="N144">
            <v>423.43</v>
          </cell>
        </row>
        <row r="145">
          <cell r="B145">
            <v>60124</v>
          </cell>
          <cell r="C145" t="str">
            <v>CORPO DE B.T.T.C. D=1,00 M TIPO CA-2 INCLUSIVE BERCO</v>
          </cell>
          <cell r="D145" t="str">
            <v>m</v>
          </cell>
          <cell r="E145">
            <v>0</v>
          </cell>
          <cell r="F145">
            <v>51.01</v>
          </cell>
          <cell r="G145">
            <v>51.01</v>
          </cell>
          <cell r="H145">
            <v>537.12</v>
          </cell>
          <cell r="I145" t="str">
            <v>ACRESCER</v>
          </cell>
          <cell r="J145">
            <v>38.299999999999997</v>
          </cell>
          <cell r="K145">
            <v>813.38</v>
          </cell>
          <cell r="N145">
            <v>588.13</v>
          </cell>
        </row>
        <row r="146">
          <cell r="B146">
            <v>60125</v>
          </cell>
          <cell r="C146" t="str">
            <v>CORPO DE B.T.T.C. D=1,20 M TIPO CA-2 INCLUSIVE BERCO</v>
          </cell>
          <cell r="D146" t="str">
            <v>m</v>
          </cell>
          <cell r="E146">
            <v>0</v>
          </cell>
          <cell r="F146">
            <v>54.29</v>
          </cell>
          <cell r="G146">
            <v>54.29</v>
          </cell>
          <cell r="H146">
            <v>768.38</v>
          </cell>
          <cell r="I146" t="str">
            <v>ACRESCER</v>
          </cell>
          <cell r="J146">
            <v>38.299999999999997</v>
          </cell>
          <cell r="K146">
            <v>1137.75</v>
          </cell>
          <cell r="N146">
            <v>822.67</v>
          </cell>
        </row>
        <row r="147">
          <cell r="B147">
            <v>60131</v>
          </cell>
          <cell r="C147" t="str">
            <v>CORPO DE B.S.C.C. 1,50 X 1,50 M C/ ALTURA DE ATERRO 1,00 &lt; H &lt; 2,5 M</v>
          </cell>
          <cell r="D147" t="str">
            <v>m</v>
          </cell>
          <cell r="E147">
            <v>0</v>
          </cell>
          <cell r="F147">
            <v>27.61</v>
          </cell>
          <cell r="G147">
            <v>27.61</v>
          </cell>
          <cell r="H147">
            <v>328.82</v>
          </cell>
          <cell r="I147" t="str">
            <v>ACRESCER</v>
          </cell>
          <cell r="J147">
            <v>38.299999999999997</v>
          </cell>
          <cell r="K147">
            <v>492.94</v>
          </cell>
          <cell r="N147">
            <v>356.43</v>
          </cell>
        </row>
        <row r="148">
          <cell r="B148">
            <v>60132</v>
          </cell>
          <cell r="C148" t="str">
            <v>CORPO DE B.S.C.C. 1,50 X 1,50 M C/ ALTURA DE ATERRO 2,50 &lt; H &lt;= 5,00 M</v>
          </cell>
          <cell r="D148" t="str">
            <v>m</v>
          </cell>
          <cell r="E148">
            <v>0</v>
          </cell>
          <cell r="F148">
            <v>31.04</v>
          </cell>
          <cell r="G148">
            <v>31.04</v>
          </cell>
          <cell r="H148">
            <v>371.65</v>
          </cell>
          <cell r="I148" t="str">
            <v>ACRESCER</v>
          </cell>
          <cell r="J148">
            <v>38.299999999999997</v>
          </cell>
          <cell r="K148">
            <v>556.91999999999996</v>
          </cell>
          <cell r="N148">
            <v>402.69</v>
          </cell>
        </row>
        <row r="149">
          <cell r="B149">
            <v>60133</v>
          </cell>
          <cell r="C149" t="str">
            <v>CORPO DE B.S.C.C. 1,50 X 1,50 M C/ ALTURA DE ATERRO 5,00 &lt; H &lt;= 7,50 M</v>
          </cell>
          <cell r="D149" t="str">
            <v>m</v>
          </cell>
          <cell r="E149">
            <v>0</v>
          </cell>
          <cell r="F149">
            <v>34.479999999999997</v>
          </cell>
          <cell r="G149">
            <v>34.479999999999997</v>
          </cell>
          <cell r="H149">
            <v>424.02</v>
          </cell>
          <cell r="I149" t="str">
            <v>ACRESCER</v>
          </cell>
          <cell r="J149">
            <v>38.299999999999997</v>
          </cell>
          <cell r="K149">
            <v>634.11</v>
          </cell>
          <cell r="N149">
            <v>458.5</v>
          </cell>
        </row>
        <row r="150">
          <cell r="B150">
            <v>60134</v>
          </cell>
          <cell r="C150" t="str">
            <v>CORPO DE B.S.C.C. 1,50 X 1,50 M C/ ALTURA DE ATERRO 7,50 &lt; H &lt;= 10,00 M</v>
          </cell>
          <cell r="D150" t="str">
            <v>m</v>
          </cell>
          <cell r="E150">
            <v>0</v>
          </cell>
          <cell r="F150">
            <v>36.5</v>
          </cell>
          <cell r="G150">
            <v>36.5</v>
          </cell>
          <cell r="H150">
            <v>464.41</v>
          </cell>
          <cell r="I150" t="str">
            <v>ACRESCER</v>
          </cell>
          <cell r="J150">
            <v>38.299999999999997</v>
          </cell>
          <cell r="K150">
            <v>692.76</v>
          </cell>
          <cell r="N150">
            <v>500.91</v>
          </cell>
        </row>
        <row r="151">
          <cell r="B151">
            <v>60135</v>
          </cell>
          <cell r="C151" t="str">
            <v>CORPO DE B.S.C.C. 2,00 X 2,00 M C/ ALTURA DE ATERRO 1,00 &lt; H &lt;= 2,50 M</v>
          </cell>
          <cell r="D151" t="str">
            <v>m</v>
          </cell>
          <cell r="E151">
            <v>0</v>
          </cell>
          <cell r="F151">
            <v>42.43</v>
          </cell>
          <cell r="G151">
            <v>42.43</v>
          </cell>
          <cell r="H151">
            <v>481.64</v>
          </cell>
          <cell r="I151" t="str">
            <v>ACRESCER</v>
          </cell>
          <cell r="J151">
            <v>38.299999999999997</v>
          </cell>
          <cell r="K151">
            <v>724.79</v>
          </cell>
          <cell r="N151">
            <v>524.06999999999994</v>
          </cell>
        </row>
        <row r="152">
          <cell r="B152">
            <v>60136</v>
          </cell>
          <cell r="C152" t="str">
            <v>CORPO DE B.S.C.C. 2,00 X 2,00 M C/ ALTURA DE ATERRO 2,50 &lt; H &lt;= 5,00 M</v>
          </cell>
          <cell r="D152" t="str">
            <v>m</v>
          </cell>
          <cell r="E152">
            <v>0</v>
          </cell>
          <cell r="F152">
            <v>48.36</v>
          </cell>
          <cell r="G152">
            <v>48.36</v>
          </cell>
          <cell r="H152">
            <v>581.17999999999995</v>
          </cell>
          <cell r="I152" t="str">
            <v>ACRESCER</v>
          </cell>
          <cell r="J152">
            <v>38.299999999999997</v>
          </cell>
          <cell r="K152">
            <v>870.65</v>
          </cell>
          <cell r="N152">
            <v>629.54</v>
          </cell>
        </row>
        <row r="153">
          <cell r="B153">
            <v>60137</v>
          </cell>
          <cell r="C153" t="str">
            <v>CORPO DE B.S.C.C. 2,00 X 2,00 M C/ ALTURA DE ATERRO 5,00 &lt; H &lt;= 7,5 M</v>
          </cell>
          <cell r="D153" t="str">
            <v>m</v>
          </cell>
          <cell r="E153">
            <v>0</v>
          </cell>
          <cell r="F153">
            <v>54.76</v>
          </cell>
          <cell r="G153">
            <v>54.76</v>
          </cell>
          <cell r="H153">
            <v>670.23</v>
          </cell>
          <cell r="I153" t="str">
            <v>ACRESCER</v>
          </cell>
          <cell r="J153">
            <v>38.299999999999997</v>
          </cell>
          <cell r="K153">
            <v>1002.66</v>
          </cell>
          <cell r="N153">
            <v>724.99</v>
          </cell>
        </row>
        <row r="154">
          <cell r="B154">
            <v>60138</v>
          </cell>
          <cell r="C154" t="str">
            <v>CORPO DE B.S.C.C. 2,00 X 2,00 M C/ ALTURA DE ATERRO 7,50 &lt; H &lt;= 10,00 M</v>
          </cell>
          <cell r="D154" t="str">
            <v>m</v>
          </cell>
          <cell r="E154">
            <v>0</v>
          </cell>
          <cell r="F154">
            <v>58.19</v>
          </cell>
          <cell r="G154">
            <v>58.19</v>
          </cell>
          <cell r="H154">
            <v>740.82</v>
          </cell>
          <cell r="I154" t="str">
            <v>ACRESCER</v>
          </cell>
          <cell r="J154">
            <v>38.299999999999997</v>
          </cell>
          <cell r="K154">
            <v>1105.03</v>
          </cell>
          <cell r="N154">
            <v>799.01</v>
          </cell>
        </row>
        <row r="155">
          <cell r="B155">
            <v>60139</v>
          </cell>
          <cell r="C155" t="str">
            <v>CORPO DE B.S.C.C. 2,50 X 2,50 M C/ ALTURA DE ATERRO 1,00 &lt; H &lt; 2,5 M</v>
          </cell>
          <cell r="D155" t="str">
            <v>m</v>
          </cell>
          <cell r="E155">
            <v>0</v>
          </cell>
          <cell r="F155">
            <v>63.65</v>
          </cell>
          <cell r="G155">
            <v>63.65</v>
          </cell>
          <cell r="H155">
            <v>740.44</v>
          </cell>
          <cell r="I155" t="str">
            <v>ACRESCER</v>
          </cell>
          <cell r="J155">
            <v>38.299999999999997</v>
          </cell>
          <cell r="K155">
            <v>1112.06</v>
          </cell>
          <cell r="N155">
            <v>804.09</v>
          </cell>
        </row>
        <row r="156">
          <cell r="B156">
            <v>60140</v>
          </cell>
          <cell r="C156" t="str">
            <v>CORPO DE B.S.C.C. 2,50 X 2,50 M C/ ALTURA DE ATERRO 2,50 &lt; H &lt;= 5,00 M</v>
          </cell>
          <cell r="D156" t="str">
            <v>m</v>
          </cell>
          <cell r="E156">
            <v>0</v>
          </cell>
          <cell r="F156">
            <v>70.98</v>
          </cell>
          <cell r="G156">
            <v>70.98</v>
          </cell>
          <cell r="H156">
            <v>848.47</v>
          </cell>
          <cell r="I156" t="str">
            <v>ACRESCER</v>
          </cell>
          <cell r="J156">
            <v>38.299999999999997</v>
          </cell>
          <cell r="K156">
            <v>1271.5999999999999</v>
          </cell>
          <cell r="N156">
            <v>919.45</v>
          </cell>
        </row>
        <row r="157">
          <cell r="B157">
            <v>60141</v>
          </cell>
          <cell r="C157" t="str">
            <v>CORPO DE B.S.C.C. 2,50 X 2,50 M C/ ALTURA DE ATERRO 5,00 &lt; H &lt;= 7,50 M</v>
          </cell>
          <cell r="D157" t="str">
            <v>m</v>
          </cell>
          <cell r="E157">
            <v>0</v>
          </cell>
          <cell r="F157">
            <v>78.94</v>
          </cell>
          <cell r="G157">
            <v>78.94</v>
          </cell>
          <cell r="H157">
            <v>965.3</v>
          </cell>
          <cell r="I157" t="str">
            <v>ACRESCER</v>
          </cell>
          <cell r="J157">
            <v>38.299999999999997</v>
          </cell>
          <cell r="K157">
            <v>1444.18</v>
          </cell>
          <cell r="N157">
            <v>1044.24</v>
          </cell>
        </row>
        <row r="158">
          <cell r="B158">
            <v>60142</v>
          </cell>
          <cell r="C158" t="str">
            <v>CORPO DE B.S.C.C. 2,50 X 2,50 M C/ ALTURA DE ATERRO 7,50 &lt; H &lt;= 10,00 M</v>
          </cell>
          <cell r="D158" t="str">
            <v>m</v>
          </cell>
          <cell r="E158">
            <v>0</v>
          </cell>
          <cell r="F158">
            <v>87.83</v>
          </cell>
          <cell r="G158">
            <v>87.83</v>
          </cell>
          <cell r="H158">
            <v>1092.82</v>
          </cell>
          <cell r="I158" t="str">
            <v>ACRESCER</v>
          </cell>
          <cell r="J158">
            <v>38.299999999999997</v>
          </cell>
          <cell r="K158">
            <v>1632.84</v>
          </cell>
          <cell r="N158">
            <v>1180.6499999999999</v>
          </cell>
        </row>
        <row r="159">
          <cell r="B159">
            <v>60143</v>
          </cell>
          <cell r="C159" t="str">
            <v>CORPO DE B.S.C.C. 3,00 X 3,00 M C/ ALTURA DE ATERRO 1,00 &lt; H &lt;= 2,50 M</v>
          </cell>
          <cell r="D159" t="str">
            <v>m</v>
          </cell>
          <cell r="E159">
            <v>0</v>
          </cell>
          <cell r="F159">
            <v>80.34</v>
          </cell>
          <cell r="G159">
            <v>80.34</v>
          </cell>
          <cell r="H159">
            <v>956.91</v>
          </cell>
          <cell r="I159" t="str">
            <v>ACRESCER</v>
          </cell>
          <cell r="J159">
            <v>38.299999999999997</v>
          </cell>
          <cell r="K159">
            <v>1434.52</v>
          </cell>
          <cell r="N159">
            <v>1037.25</v>
          </cell>
        </row>
        <row r="160">
          <cell r="B160">
            <v>60144</v>
          </cell>
          <cell r="C160" t="str">
            <v>CORPO DE B.S.C.C. 3,00 X 3,00 M C/ ALTURA DE ATERRO 2,50 &lt; H &lt;= 5,00 M</v>
          </cell>
          <cell r="D160" t="str">
            <v>m</v>
          </cell>
          <cell r="E160">
            <v>0</v>
          </cell>
          <cell r="F160">
            <v>95.16</v>
          </cell>
          <cell r="G160">
            <v>95.16</v>
          </cell>
          <cell r="H160">
            <v>1191.08</v>
          </cell>
          <cell r="I160" t="str">
            <v>ACRESCER</v>
          </cell>
          <cell r="J160">
            <v>38.299999999999997</v>
          </cell>
          <cell r="K160">
            <v>1778.87</v>
          </cell>
          <cell r="N160">
            <v>1286.24</v>
          </cell>
        </row>
        <row r="161">
          <cell r="B161">
            <v>60145</v>
          </cell>
          <cell r="C161" t="str">
            <v>CORPO DE B.S.C.C. 3,00 X 3,00 M C/ ALTURA DE ATERRO 5,00 &lt; H &lt;= 7,50 M</v>
          </cell>
          <cell r="D161" t="str">
            <v>m</v>
          </cell>
          <cell r="E161">
            <v>0</v>
          </cell>
          <cell r="F161">
            <v>103.12</v>
          </cell>
          <cell r="G161">
            <v>103.12</v>
          </cell>
          <cell r="H161">
            <v>1274.54</v>
          </cell>
          <cell r="I161" t="str">
            <v>ACRESCER</v>
          </cell>
          <cell r="J161">
            <v>38.299999999999997</v>
          </cell>
          <cell r="K161">
            <v>1905.3</v>
          </cell>
          <cell r="N161">
            <v>1377.6599999999999</v>
          </cell>
        </row>
        <row r="162">
          <cell r="B162">
            <v>60146</v>
          </cell>
          <cell r="C162" t="str">
            <v>CORPO DE B.S.C.C. 3,00 X 3,00 M C/ ALTURA DE ATERRO 7,50 &lt; H &lt;= 10,00 M</v>
          </cell>
          <cell r="D162" t="str">
            <v>m</v>
          </cell>
          <cell r="E162">
            <v>0</v>
          </cell>
          <cell r="F162">
            <v>115.91</v>
          </cell>
          <cell r="G162">
            <v>115.91</v>
          </cell>
          <cell r="H162">
            <v>1486.29</v>
          </cell>
          <cell r="I162" t="str">
            <v>ACRESCER</v>
          </cell>
          <cell r="J162">
            <v>38.299999999999997</v>
          </cell>
          <cell r="K162">
            <v>2215.84</v>
          </cell>
          <cell r="N162">
            <v>1602.2</v>
          </cell>
        </row>
        <row r="163">
          <cell r="B163">
            <v>60147</v>
          </cell>
          <cell r="C163" t="str">
            <v>CORPO DE B.D.C.C. 1,50 X 1,50 M C/ ALTURA DE ATERRO 1,00 &lt; H &lt;= 2,50 M</v>
          </cell>
          <cell r="D163" t="str">
            <v>m</v>
          </cell>
          <cell r="E163">
            <v>0</v>
          </cell>
          <cell r="F163">
            <v>46.33</v>
          </cell>
          <cell r="G163">
            <v>46.33</v>
          </cell>
          <cell r="H163">
            <v>554.52</v>
          </cell>
          <cell r="I163" t="str">
            <v>ACRESCER</v>
          </cell>
          <cell r="J163">
            <v>38.299999999999997</v>
          </cell>
          <cell r="K163">
            <v>830.98</v>
          </cell>
          <cell r="N163">
            <v>600.85</v>
          </cell>
        </row>
        <row r="164">
          <cell r="B164">
            <v>60148</v>
          </cell>
          <cell r="C164" t="str">
            <v>CORPO DE B.D.C.C. 1,50 X 1,50 M C/ ALTURA DE ATERRO 2,50 &lt; H &lt;= 5,00 M</v>
          </cell>
          <cell r="D164" t="str">
            <v>m</v>
          </cell>
          <cell r="E164">
            <v>0</v>
          </cell>
          <cell r="F164">
            <v>49.76</v>
          </cell>
          <cell r="G164">
            <v>49.76</v>
          </cell>
          <cell r="H164">
            <v>598.74</v>
          </cell>
          <cell r="I164" t="str">
            <v>ACRESCER</v>
          </cell>
          <cell r="J164">
            <v>38.299999999999997</v>
          </cell>
          <cell r="K164">
            <v>896.88</v>
          </cell>
          <cell r="N164">
            <v>648.5</v>
          </cell>
        </row>
        <row r="165">
          <cell r="B165">
            <v>60149</v>
          </cell>
          <cell r="C165" t="str">
            <v>CORPO DE B.D.C.C. 1,50 X 1,50 M C/ ALTURA DE ATERRO 5,00 &lt; H &lt;= 7,50 M</v>
          </cell>
          <cell r="D165" t="str">
            <v>m</v>
          </cell>
          <cell r="E165">
            <v>0</v>
          </cell>
          <cell r="F165">
            <v>54.76</v>
          </cell>
          <cell r="G165">
            <v>54.76</v>
          </cell>
          <cell r="H165">
            <v>654.44000000000005</v>
          </cell>
          <cell r="I165" t="str">
            <v>ACRESCER</v>
          </cell>
          <cell r="J165">
            <v>38.299999999999997</v>
          </cell>
          <cell r="K165">
            <v>980.82</v>
          </cell>
          <cell r="N165">
            <v>709.2</v>
          </cell>
        </row>
        <row r="166">
          <cell r="B166">
            <v>60150</v>
          </cell>
          <cell r="C166" t="str">
            <v>CORPO DE B.D.C.C. 1,50 X 1,50 M C/ ALTURA DE ATERRO 7,50 &lt; H &lt;= 10,00 M</v>
          </cell>
          <cell r="D166" t="str">
            <v>m</v>
          </cell>
          <cell r="E166">
            <v>0</v>
          </cell>
          <cell r="F166">
            <v>58.66</v>
          </cell>
          <cell r="G166">
            <v>58.66</v>
          </cell>
          <cell r="H166">
            <v>734.36</v>
          </cell>
          <cell r="I166" t="str">
            <v>ACRESCER</v>
          </cell>
          <cell r="J166">
            <v>38.299999999999997</v>
          </cell>
          <cell r="K166">
            <v>1096.75</v>
          </cell>
          <cell r="N166">
            <v>793.02</v>
          </cell>
        </row>
        <row r="167">
          <cell r="B167">
            <v>60151</v>
          </cell>
          <cell r="C167" t="str">
            <v>CORPO DE B.D.C.C. 2,00 X 2,00 M C/ ALTURA DE ATERRO 1,00 &lt; H &lt;= 2,50 M</v>
          </cell>
          <cell r="D167" t="str">
            <v>m</v>
          </cell>
          <cell r="E167">
            <v>0</v>
          </cell>
          <cell r="F167">
            <v>70.040000000000006</v>
          </cell>
          <cell r="G167">
            <v>70.040000000000006</v>
          </cell>
          <cell r="H167">
            <v>786.82</v>
          </cell>
          <cell r="I167" t="str">
            <v>ACRESCER</v>
          </cell>
          <cell r="J167">
            <v>38.299999999999997</v>
          </cell>
          <cell r="K167">
            <v>1185.04</v>
          </cell>
          <cell r="N167">
            <v>856.86</v>
          </cell>
        </row>
        <row r="168">
          <cell r="B168">
            <v>60152</v>
          </cell>
          <cell r="C168" t="str">
            <v>CORPO DE B.D.C.C. 2,00 X 2,00 M C/ ALTURA DE ATERRO 2,50 &lt; H &lt;= 5,00 M</v>
          </cell>
          <cell r="D168" t="str">
            <v>m</v>
          </cell>
          <cell r="E168">
            <v>0</v>
          </cell>
          <cell r="F168">
            <v>78.94</v>
          </cell>
          <cell r="G168">
            <v>78.94</v>
          </cell>
          <cell r="H168">
            <v>906.33</v>
          </cell>
          <cell r="I168" t="str">
            <v>ACRESCER</v>
          </cell>
          <cell r="J168">
            <v>38.299999999999997</v>
          </cell>
          <cell r="K168">
            <v>1362.63</v>
          </cell>
          <cell r="N168">
            <v>985.27</v>
          </cell>
        </row>
        <row r="169">
          <cell r="B169">
            <v>60153</v>
          </cell>
          <cell r="C169" t="str">
            <v>CORPO DE B.D.C.C. 2,00 X 2,00 M C/ ALTURA DE ATERRO 5,00 &lt; H &lt;= 7,50 M</v>
          </cell>
          <cell r="D169" t="str">
            <v>m</v>
          </cell>
          <cell r="E169">
            <v>0</v>
          </cell>
          <cell r="F169">
            <v>85.33</v>
          </cell>
          <cell r="G169">
            <v>85.33</v>
          </cell>
          <cell r="H169">
            <v>1030.57</v>
          </cell>
          <cell r="I169" t="str">
            <v>ACRESCER</v>
          </cell>
          <cell r="J169">
            <v>38.299999999999997</v>
          </cell>
          <cell r="K169">
            <v>1543.29</v>
          </cell>
          <cell r="N169">
            <v>1115.8999999999999</v>
          </cell>
        </row>
        <row r="170">
          <cell r="B170">
            <v>60154</v>
          </cell>
          <cell r="C170" t="str">
            <v>CORPO DE B.D.C.C. 2,00 X 2,00 M C/ ALTURA DE ATERRO 7,50 &lt; H &lt;= 10,00 M</v>
          </cell>
          <cell r="D170" t="str">
            <v>m</v>
          </cell>
          <cell r="E170">
            <v>0</v>
          </cell>
          <cell r="F170">
            <v>92.2</v>
          </cell>
          <cell r="G170">
            <v>92.2</v>
          </cell>
          <cell r="H170">
            <v>1131.3399999999999</v>
          </cell>
          <cell r="I170" t="str">
            <v>ACRESCER</v>
          </cell>
          <cell r="J170">
            <v>38.299999999999997</v>
          </cell>
          <cell r="K170">
            <v>1692.16</v>
          </cell>
          <cell r="N170">
            <v>1223.54</v>
          </cell>
        </row>
        <row r="171">
          <cell r="B171">
            <v>60155</v>
          </cell>
          <cell r="C171" t="str">
            <v>CORPO DE B.D.C.C. 2,50 X 2,50 M C/ ALTURA DE ATERRO 1,00 &lt; H &lt;= 2,50 M</v>
          </cell>
          <cell r="D171" t="str">
            <v>m</v>
          </cell>
          <cell r="E171">
            <v>0</v>
          </cell>
          <cell r="F171">
            <v>103.58</v>
          </cell>
          <cell r="G171">
            <v>103.58</v>
          </cell>
          <cell r="H171">
            <v>1146.3499999999999</v>
          </cell>
          <cell r="I171" t="str">
            <v>ACRESCER</v>
          </cell>
          <cell r="J171">
            <v>38.299999999999997</v>
          </cell>
          <cell r="K171">
            <v>1728.65</v>
          </cell>
          <cell r="N171">
            <v>1249.9299999999998</v>
          </cell>
        </row>
        <row r="172">
          <cell r="B172">
            <v>60156</v>
          </cell>
          <cell r="C172" t="str">
            <v>CORPO DE B.D.C.C. 2,50 X 2,50 M C/ ALTURA DE ATERRO 2,50 &lt; H &lt;= 5,00 M</v>
          </cell>
          <cell r="D172" t="str">
            <v>m</v>
          </cell>
          <cell r="E172">
            <v>0</v>
          </cell>
          <cell r="F172">
            <v>109.98</v>
          </cell>
          <cell r="G172">
            <v>109.98</v>
          </cell>
          <cell r="H172">
            <v>1279.07</v>
          </cell>
          <cell r="I172" t="str">
            <v>ACRESCER</v>
          </cell>
          <cell r="J172">
            <v>38.299999999999997</v>
          </cell>
          <cell r="K172">
            <v>1921.06</v>
          </cell>
          <cell r="N172">
            <v>1389.05</v>
          </cell>
        </row>
        <row r="173">
          <cell r="B173">
            <v>60157</v>
          </cell>
          <cell r="C173" t="str">
            <v>CORPO DE B.D.C.C. 2,50 X 2,50 M C/ ALTURA DE ATERRO 5,00 &lt; H &lt;= 7,50 M</v>
          </cell>
          <cell r="D173" t="str">
            <v>m</v>
          </cell>
          <cell r="E173">
            <v>0</v>
          </cell>
          <cell r="F173">
            <v>127.76</v>
          </cell>
          <cell r="G173">
            <v>127.76</v>
          </cell>
          <cell r="H173">
            <v>1508.58</v>
          </cell>
          <cell r="I173" t="str">
            <v>ACRESCER</v>
          </cell>
          <cell r="J173">
            <v>38.299999999999997</v>
          </cell>
          <cell r="K173">
            <v>2263.06</v>
          </cell>
          <cell r="N173">
            <v>1636.34</v>
          </cell>
        </row>
        <row r="174">
          <cell r="B174">
            <v>60158</v>
          </cell>
          <cell r="C174" t="str">
            <v>CORPO DE B.D.C.C. 2,50 X 2,50 M C/ ALTURA DE ATERRO 7,50 &lt; H &lt;= 10,00 M</v>
          </cell>
          <cell r="D174" t="str">
            <v>m</v>
          </cell>
          <cell r="E174">
            <v>0</v>
          </cell>
          <cell r="F174">
            <v>134.63</v>
          </cell>
          <cell r="G174">
            <v>134.63</v>
          </cell>
          <cell r="H174">
            <v>1661.36</v>
          </cell>
          <cell r="I174" t="str">
            <v>ACRESCER</v>
          </cell>
          <cell r="J174">
            <v>38.299999999999997</v>
          </cell>
          <cell r="K174">
            <v>2483.85</v>
          </cell>
          <cell r="N174">
            <v>1795.9899999999998</v>
          </cell>
        </row>
        <row r="175">
          <cell r="B175">
            <v>60159</v>
          </cell>
          <cell r="C175" t="str">
            <v>CORPO DE B.D.C.C. 3,00 X 3,00 M C/ ALTURA DE ATERRO 1,00 &lt; H &lt;= 2,50 M</v>
          </cell>
          <cell r="D175" t="str">
            <v>m</v>
          </cell>
          <cell r="E175">
            <v>0</v>
          </cell>
          <cell r="F175">
            <v>134.63</v>
          </cell>
          <cell r="G175">
            <v>134.63</v>
          </cell>
          <cell r="H175">
            <v>1499.13</v>
          </cell>
          <cell r="I175" t="str">
            <v>ACRESCER</v>
          </cell>
          <cell r="J175">
            <v>38.299999999999997</v>
          </cell>
          <cell r="K175">
            <v>2259.4899999999998</v>
          </cell>
          <cell r="N175">
            <v>1633.7600000000002</v>
          </cell>
        </row>
        <row r="176">
          <cell r="B176">
            <v>60160</v>
          </cell>
          <cell r="C176" t="str">
            <v>CORPO DE B.D.C.C. 3,00 X 3,00 M C/ ALTURA DE ATERRO 2,50 &lt; H &lt;= 5,00 M</v>
          </cell>
          <cell r="D176" t="str">
            <v>m</v>
          </cell>
          <cell r="E176">
            <v>0</v>
          </cell>
          <cell r="F176">
            <v>153.82</v>
          </cell>
          <cell r="G176">
            <v>153.82</v>
          </cell>
          <cell r="H176">
            <v>1822.83</v>
          </cell>
          <cell r="I176" t="str">
            <v>ACRESCER</v>
          </cell>
          <cell r="J176">
            <v>38.299999999999997</v>
          </cell>
          <cell r="K176">
            <v>2733.71</v>
          </cell>
          <cell r="N176">
            <v>1976.6499999999999</v>
          </cell>
        </row>
        <row r="177">
          <cell r="B177">
            <v>60161</v>
          </cell>
          <cell r="C177" t="str">
            <v>CORPO DE B.D.C.C. 3,00 X 3,00 M C/ ALTURA DE ATERRO 5,00 &lt; H &lt;= 7,50 M</v>
          </cell>
          <cell r="D177" t="str">
            <v>m</v>
          </cell>
          <cell r="E177">
            <v>0</v>
          </cell>
          <cell r="F177">
            <v>173.63</v>
          </cell>
          <cell r="G177">
            <v>173.63</v>
          </cell>
          <cell r="H177">
            <v>2066.08</v>
          </cell>
          <cell r="I177" t="str">
            <v>ACRESCER</v>
          </cell>
          <cell r="J177">
            <v>38.299999999999997</v>
          </cell>
          <cell r="K177">
            <v>3097.52</v>
          </cell>
          <cell r="N177">
            <v>2239.71</v>
          </cell>
        </row>
        <row r="178">
          <cell r="B178">
            <v>60162</v>
          </cell>
          <cell r="C178" t="str">
            <v>CORPO DE B.D.C.C. 3,00 X 3,00 M C/ ALTURA DE ATERRO 7,50 &lt;H &lt;= 10,00 M</v>
          </cell>
          <cell r="D178" t="str">
            <v>m</v>
          </cell>
          <cell r="E178">
            <v>0</v>
          </cell>
          <cell r="F178">
            <v>186.42</v>
          </cell>
          <cell r="G178">
            <v>186.42</v>
          </cell>
          <cell r="H178">
            <v>2303.23</v>
          </cell>
          <cell r="I178" t="str">
            <v>ACRESCER</v>
          </cell>
          <cell r="J178">
            <v>38.299999999999997</v>
          </cell>
          <cell r="K178">
            <v>3443.19</v>
          </cell>
          <cell r="N178">
            <v>2489.65</v>
          </cell>
        </row>
        <row r="179">
          <cell r="B179">
            <v>60163</v>
          </cell>
          <cell r="C179" t="str">
            <v>CORPO DE B.T.C.C. 1,50 X 1,50 M C/ ALTURA DE ATERRO 1,00 &lt; H &lt;= 2,50 M</v>
          </cell>
          <cell r="D179" t="str">
            <v>m</v>
          </cell>
          <cell r="E179">
            <v>0</v>
          </cell>
          <cell r="F179">
            <v>63.65</v>
          </cell>
          <cell r="G179">
            <v>63.65</v>
          </cell>
          <cell r="H179">
            <v>782.69</v>
          </cell>
          <cell r="I179" t="str">
            <v>ACRESCER</v>
          </cell>
          <cell r="J179">
            <v>38.299999999999997</v>
          </cell>
          <cell r="K179">
            <v>1170.49</v>
          </cell>
          <cell r="N179">
            <v>846.34</v>
          </cell>
        </row>
        <row r="180">
          <cell r="B180">
            <v>60164</v>
          </cell>
          <cell r="C180" t="str">
            <v>CORPO DE B.T.C.C. 1,50 X 1,50 M C/ ALTURA DE ATERRO 2,50 &lt; H &lt;= 5,00M</v>
          </cell>
          <cell r="D180" t="str">
            <v>m</v>
          </cell>
          <cell r="E180">
            <v>0</v>
          </cell>
          <cell r="F180">
            <v>67.55</v>
          </cell>
          <cell r="G180">
            <v>67.55</v>
          </cell>
          <cell r="H180">
            <v>846.54</v>
          </cell>
          <cell r="I180" t="str">
            <v>ACRESCER</v>
          </cell>
          <cell r="J180">
            <v>38.299999999999997</v>
          </cell>
          <cell r="K180">
            <v>1264.19</v>
          </cell>
          <cell r="N180">
            <v>914.08999999999992</v>
          </cell>
        </row>
        <row r="181">
          <cell r="B181">
            <v>60165</v>
          </cell>
          <cell r="C181" t="str">
            <v>CORPO DE B.T.C.C. 1,50 X 1,50 M C/ ALTURA DE ATERRO 5,00 &lt; H &lt;= 7,50 M</v>
          </cell>
          <cell r="D181" t="str">
            <v>m</v>
          </cell>
          <cell r="E181">
            <v>0</v>
          </cell>
          <cell r="F181">
            <v>73.010000000000005</v>
          </cell>
          <cell r="G181">
            <v>73.010000000000005</v>
          </cell>
          <cell r="H181">
            <v>919.63</v>
          </cell>
          <cell r="I181" t="str">
            <v>ACRESCER</v>
          </cell>
          <cell r="J181">
            <v>38.299999999999997</v>
          </cell>
          <cell r="K181">
            <v>1372.82</v>
          </cell>
          <cell r="N181">
            <v>992.64</v>
          </cell>
        </row>
        <row r="182">
          <cell r="B182">
            <v>60166</v>
          </cell>
          <cell r="C182" t="str">
            <v>CORPO DE B.T.C.C. 1,50 X 1,50 M C/ ALTURA DE ATERRO 7,50 &lt; H &lt;= 10,00 M</v>
          </cell>
          <cell r="D182" t="str">
            <v>m</v>
          </cell>
          <cell r="E182">
            <v>0</v>
          </cell>
          <cell r="F182">
            <v>81.900000000000006</v>
          </cell>
          <cell r="G182">
            <v>81.900000000000006</v>
          </cell>
          <cell r="H182">
            <v>1032.3900000000001</v>
          </cell>
          <cell r="I182" t="str">
            <v>ACRESCER</v>
          </cell>
          <cell r="J182">
            <v>38.299999999999997</v>
          </cell>
          <cell r="K182">
            <v>1541.06</v>
          </cell>
          <cell r="N182">
            <v>1114.2900000000002</v>
          </cell>
        </row>
        <row r="183">
          <cell r="B183">
            <v>60167</v>
          </cell>
          <cell r="C183" t="str">
            <v>CORPO DE B.T.C.C. 2,00 X 2,00 M C/ ALTURA DE ATERRO 1,00 &lt; H &lt;= 2,50 M</v>
          </cell>
          <cell r="D183" t="str">
            <v>m</v>
          </cell>
          <cell r="E183">
            <v>0</v>
          </cell>
          <cell r="F183">
            <v>100.15</v>
          </cell>
          <cell r="G183">
            <v>100.15</v>
          </cell>
          <cell r="H183">
            <v>1111</v>
          </cell>
          <cell r="I183" t="str">
            <v>ACRESCER</v>
          </cell>
          <cell r="J183">
            <v>38.299999999999997</v>
          </cell>
          <cell r="K183">
            <v>1675.02</v>
          </cell>
          <cell r="N183">
            <v>1211.1500000000001</v>
          </cell>
        </row>
        <row r="184">
          <cell r="B184">
            <v>60168</v>
          </cell>
          <cell r="C184" t="str">
            <v>CORPO DE B.T.C.C. 2,00 X 2,00 M C/ ALTURA DE ATERRO 2,50 &lt; H &lt;= 5,00 M</v>
          </cell>
          <cell r="D184" t="str">
            <v>m</v>
          </cell>
          <cell r="E184">
            <v>0</v>
          </cell>
          <cell r="F184">
            <v>112.48</v>
          </cell>
          <cell r="G184">
            <v>112.48</v>
          </cell>
          <cell r="H184">
            <v>1274.76</v>
          </cell>
          <cell r="I184" t="str">
            <v>ACRESCER</v>
          </cell>
          <cell r="J184">
            <v>38.299999999999997</v>
          </cell>
          <cell r="K184">
            <v>1918.55</v>
          </cell>
          <cell r="N184">
            <v>1387.24</v>
          </cell>
        </row>
        <row r="185">
          <cell r="B185">
            <v>60169</v>
          </cell>
          <cell r="C185" t="str">
            <v>CORPO DE B.T.C.C. 2,00 X 2,00 M C/ ALTURA DE ATERRO 5,00 &lt; H &lt;= 7,50 M</v>
          </cell>
          <cell r="D185" t="str">
            <v>m</v>
          </cell>
          <cell r="E185">
            <v>0</v>
          </cell>
          <cell r="F185">
            <v>121.84</v>
          </cell>
          <cell r="G185">
            <v>121.84</v>
          </cell>
          <cell r="H185">
            <v>1456.7</v>
          </cell>
          <cell r="I185" t="str">
            <v>ACRESCER</v>
          </cell>
          <cell r="J185">
            <v>38.299999999999997</v>
          </cell>
          <cell r="K185">
            <v>2183.12</v>
          </cell>
          <cell r="N185">
            <v>1578.54</v>
          </cell>
        </row>
        <row r="186">
          <cell r="B186">
            <v>60170</v>
          </cell>
          <cell r="C186" t="str">
            <v>CORPO DE B.T.C.C. 2,00 X 2,00 M C/ ALTURA DE ATERRO 7,50 &lt; H &lt;= 10,00 M</v>
          </cell>
          <cell r="D186" t="str">
            <v>m</v>
          </cell>
          <cell r="E186">
            <v>0</v>
          </cell>
          <cell r="F186">
            <v>131.66</v>
          </cell>
          <cell r="G186">
            <v>131.66</v>
          </cell>
          <cell r="H186">
            <v>1600.99</v>
          </cell>
          <cell r="I186" t="str">
            <v>ACRESCER</v>
          </cell>
          <cell r="J186">
            <v>38.299999999999997</v>
          </cell>
          <cell r="K186">
            <v>2396.25</v>
          </cell>
          <cell r="N186">
            <v>1732.65</v>
          </cell>
        </row>
        <row r="187">
          <cell r="B187">
            <v>60171</v>
          </cell>
          <cell r="C187" t="str">
            <v>CORPO DE B.T.C.C. 2,50 X 2,50 M C/ ALTURA DE ATERRO 1,00 &lt; H &lt;= 2,50 M</v>
          </cell>
          <cell r="D187" t="str">
            <v>m</v>
          </cell>
          <cell r="E187">
            <v>0</v>
          </cell>
          <cell r="F187">
            <v>146.47999999999999</v>
          </cell>
          <cell r="G187">
            <v>146.47999999999999</v>
          </cell>
          <cell r="H187">
            <v>1608.12</v>
          </cell>
          <cell r="I187" t="str">
            <v>ACRESCER</v>
          </cell>
          <cell r="J187">
            <v>38.299999999999997</v>
          </cell>
          <cell r="K187">
            <v>2426.61</v>
          </cell>
          <cell r="N187">
            <v>1754.6</v>
          </cell>
        </row>
        <row r="188">
          <cell r="B188">
            <v>60172</v>
          </cell>
          <cell r="C188" t="str">
            <v>CORPO DE B.T.C.C. 2,50 X 2,50 M C/ ALTURA DE ATERRO 2,50 &lt; H &lt;= 5,00 M</v>
          </cell>
          <cell r="D188" t="str">
            <v>m</v>
          </cell>
          <cell r="E188">
            <v>0</v>
          </cell>
          <cell r="F188">
            <v>156.31</v>
          </cell>
          <cell r="G188">
            <v>156.31</v>
          </cell>
          <cell r="H188">
            <v>1806.02</v>
          </cell>
          <cell r="I188" t="str">
            <v>ACRESCER</v>
          </cell>
          <cell r="J188">
            <v>38.299999999999997</v>
          </cell>
          <cell r="K188">
            <v>2713.9</v>
          </cell>
          <cell r="N188">
            <v>1962.33</v>
          </cell>
        </row>
        <row r="189">
          <cell r="B189">
            <v>60173</v>
          </cell>
          <cell r="C189" t="str">
            <v>CORPO DE B.T.C.C. 2,50 X 2,50 M C/ ALTURA DE ATERRO 5,00 &lt; H &lt;= 7,50 M</v>
          </cell>
          <cell r="D189" t="str">
            <v>m</v>
          </cell>
          <cell r="E189">
            <v>0</v>
          </cell>
          <cell r="F189">
            <v>180.02</v>
          </cell>
          <cell r="G189">
            <v>180.02</v>
          </cell>
          <cell r="H189">
            <v>2121.4899999999998</v>
          </cell>
          <cell r="I189" t="str">
            <v>ACRESCER</v>
          </cell>
          <cell r="J189">
            <v>38.299999999999997</v>
          </cell>
          <cell r="K189">
            <v>3182.99</v>
          </cell>
          <cell r="N189">
            <v>2301.5099999999998</v>
          </cell>
        </row>
        <row r="190">
          <cell r="B190">
            <v>60174</v>
          </cell>
          <cell r="C190" t="str">
            <v>CORPO DE B.T.C.C. 2,50 X 2,50 M C/ ALTURA DE ATERRO 7,50 &lt; H &lt;= 10,00 M</v>
          </cell>
          <cell r="D190" t="str">
            <v>m</v>
          </cell>
          <cell r="E190">
            <v>0</v>
          </cell>
          <cell r="F190">
            <v>191.88</v>
          </cell>
          <cell r="G190">
            <v>191.88</v>
          </cell>
          <cell r="H190">
            <v>2343.48</v>
          </cell>
          <cell r="I190" t="str">
            <v>ACRESCER</v>
          </cell>
          <cell r="J190">
            <v>38.299999999999997</v>
          </cell>
          <cell r="K190">
            <v>3506.4</v>
          </cell>
          <cell r="N190">
            <v>2535.36</v>
          </cell>
        </row>
        <row r="191">
          <cell r="B191">
            <v>60175</v>
          </cell>
          <cell r="C191" t="str">
            <v>CORPO DE B.T.C.C. 3,00 X 3,00 M C/ ALTURA DE ATERRO 1,00 &lt; H &lt;= 2,50 M</v>
          </cell>
          <cell r="D191" t="str">
            <v>m</v>
          </cell>
          <cell r="E191">
            <v>0</v>
          </cell>
          <cell r="F191">
            <v>192.35</v>
          </cell>
          <cell r="G191">
            <v>192.35</v>
          </cell>
          <cell r="H191">
            <v>2121.34</v>
          </cell>
          <cell r="I191" t="str">
            <v>ACRESCER</v>
          </cell>
          <cell r="J191">
            <v>38.299999999999997</v>
          </cell>
          <cell r="K191">
            <v>3199.83</v>
          </cell>
          <cell r="N191">
            <v>2313.69</v>
          </cell>
        </row>
        <row r="192">
          <cell r="B192">
            <v>60176</v>
          </cell>
          <cell r="C192" t="str">
            <v>CORPO DE B.T.C.C. 3,00 X 3,00 M C/ ALTURA DE ATERRO 2,50 &lt; H &lt;= 5,00 M</v>
          </cell>
          <cell r="D192" t="str">
            <v>m</v>
          </cell>
          <cell r="E192">
            <v>0</v>
          </cell>
          <cell r="F192">
            <v>220.43</v>
          </cell>
          <cell r="G192">
            <v>220.43</v>
          </cell>
          <cell r="H192">
            <v>2582.46</v>
          </cell>
          <cell r="I192" t="str">
            <v>ACRESCER</v>
          </cell>
          <cell r="J192">
            <v>38.299999999999997</v>
          </cell>
          <cell r="K192">
            <v>3876.4</v>
          </cell>
          <cell r="N192">
            <v>2802.89</v>
          </cell>
        </row>
        <row r="193">
          <cell r="B193">
            <v>60177</v>
          </cell>
          <cell r="C193" t="str">
            <v>CORPO DE B.T.C.C. 3,00 X 3,00 M C/ ALTURA DE ATERRO 5,00 &lt; H &lt;= 7,50 M</v>
          </cell>
          <cell r="D193" t="str">
            <v>m</v>
          </cell>
          <cell r="E193">
            <v>0</v>
          </cell>
          <cell r="F193">
            <v>237.74</v>
          </cell>
          <cell r="G193">
            <v>237.74</v>
          </cell>
          <cell r="H193">
            <v>2925.32</v>
          </cell>
          <cell r="I193" t="str">
            <v>ACRESCER</v>
          </cell>
          <cell r="J193">
            <v>38.299999999999997</v>
          </cell>
          <cell r="K193">
            <v>4374.51</v>
          </cell>
          <cell r="N193">
            <v>3163.0600000000004</v>
          </cell>
        </row>
        <row r="194">
          <cell r="B194">
            <v>60178</v>
          </cell>
          <cell r="C194" t="str">
            <v>CORPO DE B.T.C.C. 3,00 X 3,00 M C/ ALTURA DE ATERRO 7,50 &lt; H &lt;= 10,00 M</v>
          </cell>
          <cell r="D194" t="str">
            <v>m</v>
          </cell>
          <cell r="E194">
            <v>0</v>
          </cell>
          <cell r="F194">
            <v>248.51</v>
          </cell>
          <cell r="G194">
            <v>248.51</v>
          </cell>
          <cell r="H194">
            <v>3263.51</v>
          </cell>
          <cell r="I194" t="str">
            <v>ACRESCER</v>
          </cell>
          <cell r="J194">
            <v>38.299999999999997</v>
          </cell>
          <cell r="K194">
            <v>4857.12</v>
          </cell>
          <cell r="N194">
            <v>3512.0200000000004</v>
          </cell>
        </row>
        <row r="195">
          <cell r="B195">
            <v>60202</v>
          </cell>
          <cell r="C195" t="str">
            <v>BOCA DE BUEIRO SIMPLES TUBULAR DE CONCRETO D=0,60 M</v>
          </cell>
          <cell r="D195" t="str">
            <v>Und</v>
          </cell>
          <cell r="E195">
            <v>0</v>
          </cell>
          <cell r="F195">
            <v>3.12</v>
          </cell>
          <cell r="G195">
            <v>3.12</v>
          </cell>
          <cell r="H195">
            <v>179.29</v>
          </cell>
          <cell r="I195" t="str">
            <v>ACRESCER</v>
          </cell>
          <cell r="J195">
            <v>38.299999999999997</v>
          </cell>
          <cell r="K195">
            <v>252.27</v>
          </cell>
          <cell r="N195">
            <v>182.41</v>
          </cell>
        </row>
        <row r="196">
          <cell r="B196">
            <v>60203</v>
          </cell>
          <cell r="C196" t="str">
            <v>BOCA DE BUEIRO SIMPLES TUBULAR DE CONCRETO D=0,80 M</v>
          </cell>
          <cell r="D196" t="str">
            <v>Und</v>
          </cell>
          <cell r="E196">
            <v>0</v>
          </cell>
          <cell r="F196">
            <v>3.12</v>
          </cell>
          <cell r="G196">
            <v>3.12</v>
          </cell>
          <cell r="H196">
            <v>305.83999999999997</v>
          </cell>
          <cell r="I196" t="str">
            <v>ACRESCER</v>
          </cell>
          <cell r="J196">
            <v>38.299999999999997</v>
          </cell>
          <cell r="K196">
            <v>427.29</v>
          </cell>
          <cell r="N196">
            <v>308.95999999999998</v>
          </cell>
        </row>
        <row r="197">
          <cell r="B197">
            <v>60204</v>
          </cell>
          <cell r="C197" t="str">
            <v>BOCA DE BUEIRO SIMPLES TUBULAR DE CONCRETO D=1,00 M</v>
          </cell>
          <cell r="D197" t="str">
            <v>Und</v>
          </cell>
          <cell r="E197">
            <v>0</v>
          </cell>
          <cell r="F197">
            <v>3.28</v>
          </cell>
          <cell r="G197">
            <v>3.28</v>
          </cell>
          <cell r="H197">
            <v>479.6</v>
          </cell>
          <cell r="I197" t="str">
            <v>ACRESCER</v>
          </cell>
          <cell r="J197">
            <v>38.299999999999997</v>
          </cell>
          <cell r="K197">
            <v>667.82</v>
          </cell>
          <cell r="N197">
            <v>482.88</v>
          </cell>
        </row>
        <row r="198">
          <cell r="B198">
            <v>60205</v>
          </cell>
          <cell r="C198" t="str">
            <v>BOCA DE BUEIRO SIMPLES TUBULAR DE CONCRETO D=1,20 M</v>
          </cell>
          <cell r="D198" t="str">
            <v>Und</v>
          </cell>
          <cell r="E198">
            <v>0</v>
          </cell>
          <cell r="F198">
            <v>3.28</v>
          </cell>
          <cell r="G198">
            <v>3.28</v>
          </cell>
          <cell r="H198">
            <v>693.99</v>
          </cell>
          <cell r="I198" t="str">
            <v>ACRESCER</v>
          </cell>
          <cell r="J198">
            <v>38.299999999999997</v>
          </cell>
          <cell r="K198">
            <v>964.32</v>
          </cell>
          <cell r="N198">
            <v>697.27</v>
          </cell>
        </row>
        <row r="199">
          <cell r="B199">
            <v>60206</v>
          </cell>
          <cell r="C199" t="str">
            <v>BOCA DE BUEIRO DUPLO TUBULAR DE CONCRETO D=0,80 M</v>
          </cell>
          <cell r="D199" t="str">
            <v>Und</v>
          </cell>
          <cell r="E199">
            <v>0</v>
          </cell>
          <cell r="F199">
            <v>4.76</v>
          </cell>
          <cell r="G199">
            <v>4.76</v>
          </cell>
          <cell r="H199">
            <v>433.42</v>
          </cell>
          <cell r="I199" t="str">
            <v>ACRESCER</v>
          </cell>
          <cell r="J199">
            <v>38.299999999999997</v>
          </cell>
          <cell r="K199">
            <v>606</v>
          </cell>
          <cell r="N199">
            <v>438.18</v>
          </cell>
        </row>
        <row r="200">
          <cell r="B200">
            <v>60207</v>
          </cell>
          <cell r="C200" t="str">
            <v>BOCA DE BUEIRO DUPLO TUBULAR DE CONCRETO D=1,00 M</v>
          </cell>
          <cell r="D200" t="str">
            <v>Und</v>
          </cell>
          <cell r="E200">
            <v>0</v>
          </cell>
          <cell r="F200">
            <v>4.76</v>
          </cell>
          <cell r="G200">
            <v>4.76</v>
          </cell>
          <cell r="H200">
            <v>664.36</v>
          </cell>
          <cell r="I200" t="str">
            <v>ACRESCER</v>
          </cell>
          <cell r="J200">
            <v>38.299999999999997</v>
          </cell>
          <cell r="K200">
            <v>925.39</v>
          </cell>
          <cell r="N200">
            <v>669.12</v>
          </cell>
        </row>
        <row r="201">
          <cell r="B201">
            <v>60208</v>
          </cell>
          <cell r="C201" t="str">
            <v>BOCA DE BUEIRO DUPLO TUBULAR DE CONCRETO D=1,20 M</v>
          </cell>
          <cell r="D201" t="str">
            <v>Und</v>
          </cell>
          <cell r="E201">
            <v>0</v>
          </cell>
          <cell r="F201">
            <v>4.76</v>
          </cell>
          <cell r="G201">
            <v>4.76</v>
          </cell>
          <cell r="H201">
            <v>943.32</v>
          </cell>
          <cell r="I201" t="str">
            <v>ACRESCER</v>
          </cell>
          <cell r="J201">
            <v>38.299999999999997</v>
          </cell>
          <cell r="K201">
            <v>1311.19</v>
          </cell>
          <cell r="N201">
            <v>948.08</v>
          </cell>
        </row>
        <row r="202">
          <cell r="B202">
            <v>60210</v>
          </cell>
          <cell r="C202" t="str">
            <v>BOCA DE BUEIRO TRIPLO TUBULAR DE CONCRETO D=0,80 M</v>
          </cell>
          <cell r="D202" t="str">
            <v>Und</v>
          </cell>
          <cell r="E202">
            <v>0</v>
          </cell>
          <cell r="F202">
            <v>6.24</v>
          </cell>
          <cell r="G202">
            <v>6.24</v>
          </cell>
          <cell r="H202">
            <v>565.87</v>
          </cell>
          <cell r="I202" t="str">
            <v>ACRESCER</v>
          </cell>
          <cell r="J202">
            <v>38.299999999999997</v>
          </cell>
          <cell r="K202">
            <v>791.23</v>
          </cell>
          <cell r="N202">
            <v>572.11</v>
          </cell>
        </row>
        <row r="203">
          <cell r="B203">
            <v>60211</v>
          </cell>
          <cell r="C203" t="str">
            <v>BOCA DE BUEIRO TRIPLO TUBULAR DE CONCRETO D=1,00 M</v>
          </cell>
          <cell r="D203" t="str">
            <v>Und</v>
          </cell>
          <cell r="E203">
            <v>0</v>
          </cell>
          <cell r="F203">
            <v>6.24</v>
          </cell>
          <cell r="G203">
            <v>6.24</v>
          </cell>
          <cell r="H203">
            <v>831.93</v>
          </cell>
          <cell r="I203" t="str">
            <v>ACRESCER</v>
          </cell>
          <cell r="J203">
            <v>38.299999999999997</v>
          </cell>
          <cell r="K203">
            <v>1159.19</v>
          </cell>
          <cell r="N203">
            <v>838.17</v>
          </cell>
        </row>
        <row r="204">
          <cell r="B204">
            <v>60212</v>
          </cell>
          <cell r="C204" t="str">
            <v>BOCA DE BUEIRO TRIPLO TUBULAR DE CONCRETO D=1,20 M</v>
          </cell>
          <cell r="D204" t="str">
            <v>Und</v>
          </cell>
          <cell r="E204">
            <v>0</v>
          </cell>
          <cell r="F204">
            <v>6.24</v>
          </cell>
          <cell r="G204">
            <v>6.24</v>
          </cell>
          <cell r="H204">
            <v>1192.6500000000001</v>
          </cell>
          <cell r="I204" t="str">
            <v>ACRESCER</v>
          </cell>
          <cell r="J204">
            <v>38.299999999999997</v>
          </cell>
          <cell r="K204">
            <v>1658.06</v>
          </cell>
          <cell r="N204">
            <v>1198.8900000000001</v>
          </cell>
        </row>
        <row r="205">
          <cell r="B205">
            <v>60231</v>
          </cell>
          <cell r="C205" t="str">
            <v>BOCA DE BUEIRO SIMPLES CELULAR DE CONCRETO DE 1,50 X 1,50 M</v>
          </cell>
          <cell r="D205" t="str">
            <v>Und</v>
          </cell>
          <cell r="E205">
            <v>0</v>
          </cell>
          <cell r="F205">
            <v>115.91</v>
          </cell>
          <cell r="G205">
            <v>115.91</v>
          </cell>
          <cell r="H205">
            <v>1603.11</v>
          </cell>
          <cell r="I205" t="str">
            <v>ACRESCER</v>
          </cell>
          <cell r="J205">
            <v>38.299999999999997</v>
          </cell>
          <cell r="K205">
            <v>2377.4</v>
          </cell>
          <cell r="N205">
            <v>1719.02</v>
          </cell>
        </row>
        <row r="206">
          <cell r="B206">
            <v>60232</v>
          </cell>
          <cell r="C206" t="str">
            <v>BOCA DE BUEIRO SIMPLES CELULAR DE CONCRETO DE 2,00 X 2,00 M</v>
          </cell>
          <cell r="D206" t="str">
            <v>Und</v>
          </cell>
          <cell r="E206">
            <v>0</v>
          </cell>
          <cell r="F206">
            <v>173.63</v>
          </cell>
          <cell r="G206">
            <v>173.63</v>
          </cell>
          <cell r="H206">
            <v>2422.4299999999998</v>
          </cell>
          <cell r="I206" t="str">
            <v>ACRESCER</v>
          </cell>
          <cell r="J206">
            <v>38.299999999999997</v>
          </cell>
          <cell r="K206">
            <v>3590.35</v>
          </cell>
          <cell r="N206">
            <v>2596.06</v>
          </cell>
        </row>
        <row r="207">
          <cell r="B207">
            <v>60233</v>
          </cell>
          <cell r="C207" t="str">
            <v>BOCA DE BUEIRO SIMPLES CELULAR DE CONCRETO DE 2,50 X 2,50 M</v>
          </cell>
          <cell r="D207" t="str">
            <v>Und</v>
          </cell>
          <cell r="E207">
            <v>0</v>
          </cell>
          <cell r="F207">
            <v>259.89999999999998</v>
          </cell>
          <cell r="G207">
            <v>259.89999999999998</v>
          </cell>
          <cell r="H207">
            <v>3711.92</v>
          </cell>
          <cell r="I207" t="str">
            <v>ACRESCER</v>
          </cell>
          <cell r="J207">
            <v>38.299999999999997</v>
          </cell>
          <cell r="K207">
            <v>5493.03</v>
          </cell>
          <cell r="N207">
            <v>3971.82</v>
          </cell>
        </row>
        <row r="208">
          <cell r="B208">
            <v>60234</v>
          </cell>
          <cell r="C208" t="str">
            <v>BOCA DE BUEIRO SIMPLES CELULAR DE CONCRETO DE 3,00 X 3,00 M</v>
          </cell>
          <cell r="D208" t="str">
            <v>Und</v>
          </cell>
          <cell r="E208">
            <v>0</v>
          </cell>
          <cell r="F208">
            <v>354.59</v>
          </cell>
          <cell r="G208">
            <v>354.59</v>
          </cell>
          <cell r="H208">
            <v>5093.26</v>
          </cell>
          <cell r="I208" t="str">
            <v>ACRESCER</v>
          </cell>
          <cell r="J208">
            <v>38.299999999999997</v>
          </cell>
          <cell r="K208">
            <v>7534.38</v>
          </cell>
          <cell r="N208">
            <v>5447.85</v>
          </cell>
        </row>
        <row r="209">
          <cell r="B209">
            <v>60235</v>
          </cell>
          <cell r="C209" t="str">
            <v>BOCA DE BUEIRO DUPLO CELULAR DE CONCRETO DE 1,50 X 1,50 M</v>
          </cell>
          <cell r="D209" t="str">
            <v>Und</v>
          </cell>
          <cell r="E209">
            <v>0</v>
          </cell>
          <cell r="F209">
            <v>146.94999999999999</v>
          </cell>
          <cell r="G209">
            <v>146.94999999999999</v>
          </cell>
          <cell r="H209">
            <v>2020.66</v>
          </cell>
          <cell r="I209" t="str">
            <v>ACRESCER</v>
          </cell>
          <cell r="J209">
            <v>38.299999999999997</v>
          </cell>
          <cell r="K209">
            <v>2997.8</v>
          </cell>
          <cell r="N209">
            <v>2167.61</v>
          </cell>
        </row>
        <row r="210">
          <cell r="B210">
            <v>60236</v>
          </cell>
          <cell r="C210" t="str">
            <v>BOCA DE BUEIRO DUPLO CELULAR DE CONCRETO DE 2,00 X 2,00 M</v>
          </cell>
          <cell r="D210" t="str">
            <v>Und</v>
          </cell>
          <cell r="E210">
            <v>0</v>
          </cell>
          <cell r="F210">
            <v>217.46</v>
          </cell>
          <cell r="G210">
            <v>217.46</v>
          </cell>
          <cell r="H210">
            <v>3075.03</v>
          </cell>
          <cell r="I210" t="str">
            <v>ACRESCER</v>
          </cell>
          <cell r="J210">
            <v>38.299999999999997</v>
          </cell>
          <cell r="K210">
            <v>4553.51</v>
          </cell>
          <cell r="N210">
            <v>3292.4900000000002</v>
          </cell>
        </row>
        <row r="211">
          <cell r="B211">
            <v>60237</v>
          </cell>
          <cell r="C211" t="str">
            <v>BOCA DE BUEIRO DUPLO CELULAR DE CONCRETO DE 2,50 X 2,50 M</v>
          </cell>
          <cell r="D211" t="str">
            <v>Und</v>
          </cell>
          <cell r="E211">
            <v>0</v>
          </cell>
          <cell r="F211">
            <v>330.41</v>
          </cell>
          <cell r="G211">
            <v>330.41</v>
          </cell>
          <cell r="H211">
            <v>4704.6499999999996</v>
          </cell>
          <cell r="I211" t="str">
            <v>ACRESCER</v>
          </cell>
          <cell r="J211">
            <v>38.299999999999997</v>
          </cell>
          <cell r="K211">
            <v>6963.49</v>
          </cell>
          <cell r="N211">
            <v>5035.0599999999995</v>
          </cell>
        </row>
        <row r="212">
          <cell r="B212">
            <v>60238</v>
          </cell>
          <cell r="C212" t="str">
            <v>BOCA DE BUEIRO DUPLO CELULAR DE CONCRETO DE 3,00 X 3,00 M</v>
          </cell>
          <cell r="D212" t="str">
            <v>Und</v>
          </cell>
          <cell r="E212">
            <v>0</v>
          </cell>
          <cell r="F212">
            <v>428.53</v>
          </cell>
          <cell r="G212">
            <v>428.53</v>
          </cell>
          <cell r="H212">
            <v>6433.48</v>
          </cell>
          <cell r="I212" t="str">
            <v>ACRESCER</v>
          </cell>
          <cell r="J212">
            <v>38.299999999999997</v>
          </cell>
          <cell r="K212">
            <v>9490.16</v>
          </cell>
          <cell r="N212">
            <v>6862.0099999999993</v>
          </cell>
        </row>
        <row r="213">
          <cell r="B213">
            <v>60239</v>
          </cell>
          <cell r="C213" t="str">
            <v>BOCA DE BUEIRO TRIPLO CELULAR DE CONCRETO DE 1,50 X 1,50 M</v>
          </cell>
          <cell r="D213" t="str">
            <v>Und</v>
          </cell>
          <cell r="E213">
            <v>0</v>
          </cell>
          <cell r="F213">
            <v>176.59</v>
          </cell>
          <cell r="G213">
            <v>176.59</v>
          </cell>
          <cell r="H213">
            <v>2454.65</v>
          </cell>
          <cell r="I213" t="str">
            <v>ACRESCER</v>
          </cell>
          <cell r="J213">
            <v>38.299999999999997</v>
          </cell>
          <cell r="K213">
            <v>3639</v>
          </cell>
          <cell r="N213">
            <v>2631.2400000000002</v>
          </cell>
        </row>
        <row r="214">
          <cell r="B214">
            <v>60240</v>
          </cell>
          <cell r="C214" t="str">
            <v>BOCA DE BUEIRO TRIPLO CECULAR DE CONCRETO DE 2,00 X 2,00 M</v>
          </cell>
          <cell r="D214" t="str">
            <v>Und</v>
          </cell>
          <cell r="E214">
            <v>0</v>
          </cell>
          <cell r="F214">
            <v>265.82</v>
          </cell>
          <cell r="G214">
            <v>265.82</v>
          </cell>
          <cell r="H214">
            <v>3771.2</v>
          </cell>
          <cell r="I214" t="str">
            <v>ACRESCER</v>
          </cell>
          <cell r="J214">
            <v>38.299999999999997</v>
          </cell>
          <cell r="K214">
            <v>5583.2</v>
          </cell>
          <cell r="N214">
            <v>4037.02</v>
          </cell>
        </row>
        <row r="215">
          <cell r="B215">
            <v>60241</v>
          </cell>
          <cell r="C215" t="str">
            <v>BOCA DE BUEIRO TRIPLO CECULAR DE CONCRETO DE 2,50 X 2,50 M</v>
          </cell>
          <cell r="D215" t="str">
            <v>Und</v>
          </cell>
          <cell r="E215">
            <v>0</v>
          </cell>
          <cell r="F215">
            <v>416.21</v>
          </cell>
          <cell r="G215">
            <v>416.21</v>
          </cell>
          <cell r="H215">
            <v>5702.77</v>
          </cell>
          <cell r="I215" t="str">
            <v>ACRESCER</v>
          </cell>
          <cell r="J215">
            <v>38.299999999999997</v>
          </cell>
          <cell r="K215">
            <v>8462.5499999999993</v>
          </cell>
          <cell r="N215">
            <v>6118.9800000000005</v>
          </cell>
        </row>
        <row r="216">
          <cell r="B216">
            <v>60242</v>
          </cell>
          <cell r="C216" t="str">
            <v>BOCA DE BUEIRO TRIPLO CELULAR DE CONCRETO DE 3,00 X 3,00 M</v>
          </cell>
          <cell r="D216" t="str">
            <v>Und</v>
          </cell>
          <cell r="E216">
            <v>0</v>
          </cell>
          <cell r="F216">
            <v>541.01</v>
          </cell>
          <cell r="G216">
            <v>541.01</v>
          </cell>
          <cell r="H216">
            <v>7805.15</v>
          </cell>
          <cell r="I216" t="str">
            <v>ACRESCER</v>
          </cell>
          <cell r="J216">
            <v>38.299999999999997</v>
          </cell>
          <cell r="K216">
            <v>11542.74</v>
          </cell>
          <cell r="N216">
            <v>8346.16</v>
          </cell>
        </row>
        <row r="217">
          <cell r="B217">
            <v>60302</v>
          </cell>
          <cell r="C217" t="str">
            <v>CORPO DE B.S.T.M. MINI-MULTIPLATE D=0,60 M (ESP=2,00 MM)</v>
          </cell>
          <cell r="D217" t="str">
            <v>m</v>
          </cell>
          <cell r="E217">
            <v>0</v>
          </cell>
          <cell r="F217">
            <v>20.079999999999998</v>
          </cell>
          <cell r="G217">
            <v>20.079999999999998</v>
          </cell>
          <cell r="H217">
            <v>193.2</v>
          </cell>
          <cell r="I217" t="str">
            <v>ACRESCER</v>
          </cell>
          <cell r="J217">
            <v>38.299999999999997</v>
          </cell>
          <cell r="K217">
            <v>294.97000000000003</v>
          </cell>
          <cell r="N217">
            <v>213.27999999999997</v>
          </cell>
        </row>
        <row r="218">
          <cell r="B218">
            <v>60304</v>
          </cell>
          <cell r="C218" t="str">
            <v>CORPO DE B.S.T.M. MINI-MULTIPLATE D=0,80 M (ESP=2,00 MM)</v>
          </cell>
          <cell r="D218" t="str">
            <v>m</v>
          </cell>
          <cell r="E218">
            <v>0</v>
          </cell>
          <cell r="F218">
            <v>26.33</v>
          </cell>
          <cell r="G218">
            <v>26.33</v>
          </cell>
          <cell r="H218">
            <v>248.4</v>
          </cell>
          <cell r="I218" t="str">
            <v>ACRESCER</v>
          </cell>
          <cell r="J218">
            <v>38.299999999999997</v>
          </cell>
          <cell r="K218">
            <v>379.95</v>
          </cell>
          <cell r="N218">
            <v>274.73</v>
          </cell>
        </row>
        <row r="219">
          <cell r="B219">
            <v>60308</v>
          </cell>
          <cell r="C219" t="str">
            <v>CORPO DE B.S.T.M. MINI-MULTIPLATE D=1,00 M (ESP=2,00 MM)</v>
          </cell>
          <cell r="D219" t="str">
            <v>m</v>
          </cell>
          <cell r="E219">
            <v>0</v>
          </cell>
          <cell r="F219">
            <v>31.94</v>
          </cell>
          <cell r="G219">
            <v>31.94</v>
          </cell>
          <cell r="H219">
            <v>308.2</v>
          </cell>
          <cell r="I219" t="str">
            <v>ACRESCER</v>
          </cell>
          <cell r="J219">
            <v>38.299999999999997</v>
          </cell>
          <cell r="K219">
            <v>470.41</v>
          </cell>
          <cell r="N219">
            <v>340.14</v>
          </cell>
        </row>
        <row r="220">
          <cell r="B220">
            <v>60313</v>
          </cell>
          <cell r="C220" t="str">
            <v>CORPO DE B.S.T.M. MINI-MULTIPLATE D=1,20 M (ESP=2,65 MM)</v>
          </cell>
          <cell r="D220" t="str">
            <v>m</v>
          </cell>
          <cell r="E220">
            <v>0</v>
          </cell>
          <cell r="F220">
            <v>44.64</v>
          </cell>
          <cell r="G220">
            <v>44.64</v>
          </cell>
          <cell r="H220">
            <v>451.47</v>
          </cell>
          <cell r="I220" t="str">
            <v>ACRESCER</v>
          </cell>
          <cell r="J220">
            <v>38.299999999999997</v>
          </cell>
          <cell r="K220">
            <v>686.12</v>
          </cell>
          <cell r="N220">
            <v>496.11</v>
          </cell>
        </row>
        <row r="221">
          <cell r="B221">
            <v>60317</v>
          </cell>
          <cell r="C221" t="str">
            <v>CORPO DE B.S.T.M. MINI-MULTIPLATE D=1,50 M (ESP=2,65 MM)</v>
          </cell>
          <cell r="D221" t="str">
            <v>m</v>
          </cell>
          <cell r="E221">
            <v>0</v>
          </cell>
          <cell r="F221">
            <v>54.3</v>
          </cell>
          <cell r="G221">
            <v>54.3</v>
          </cell>
          <cell r="H221">
            <v>558.75</v>
          </cell>
          <cell r="I221" t="str">
            <v>ACRESCER</v>
          </cell>
          <cell r="J221">
            <v>38.299999999999997</v>
          </cell>
          <cell r="K221">
            <v>847.85</v>
          </cell>
          <cell r="N221">
            <v>613.04999999999995</v>
          </cell>
        </row>
        <row r="222">
          <cell r="B222">
            <v>60318</v>
          </cell>
          <cell r="C222" t="str">
            <v>CORPO DE B.S.T.M. MINI-MULTIPLATE D=1,50 M (ESP=3,35 MM)</v>
          </cell>
          <cell r="D222" t="str">
            <v>m</v>
          </cell>
          <cell r="E222">
            <v>0</v>
          </cell>
          <cell r="F222">
            <v>62.03</v>
          </cell>
          <cell r="G222">
            <v>62.03</v>
          </cell>
          <cell r="H222">
            <v>652.08000000000004</v>
          </cell>
          <cell r="I222" t="str">
            <v>ACRESCER</v>
          </cell>
          <cell r="J222">
            <v>38.299999999999997</v>
          </cell>
          <cell r="K222">
            <v>987.61</v>
          </cell>
          <cell r="N222">
            <v>714.11</v>
          </cell>
        </row>
        <row r="223">
          <cell r="B223">
            <v>60326</v>
          </cell>
          <cell r="C223" t="str">
            <v>CORPO DE B.S.T.M. MINI-MULTIPLATE D=1,80 M (ESP=3,35 MM)</v>
          </cell>
          <cell r="D223" t="str">
            <v>m</v>
          </cell>
          <cell r="E223">
            <v>0</v>
          </cell>
          <cell r="F223">
            <v>75.349999999999994</v>
          </cell>
          <cell r="G223">
            <v>75.349999999999994</v>
          </cell>
          <cell r="H223">
            <v>790.02</v>
          </cell>
          <cell r="I223" t="str">
            <v>ACRESCER</v>
          </cell>
          <cell r="J223">
            <v>38.299999999999997</v>
          </cell>
          <cell r="K223">
            <v>1196.81</v>
          </cell>
          <cell r="N223">
            <v>865.37</v>
          </cell>
        </row>
        <row r="224">
          <cell r="B224">
            <v>60331</v>
          </cell>
          <cell r="C224" t="str">
            <v>CORPO DE B.S.T.M. MULTIPLATE D=1,90 M (ESP=2,65 MM)</v>
          </cell>
          <cell r="D224" t="str">
            <v>m</v>
          </cell>
          <cell r="E224">
            <v>0</v>
          </cell>
          <cell r="F224">
            <v>118.68</v>
          </cell>
          <cell r="G224">
            <v>118.68</v>
          </cell>
          <cell r="H224">
            <v>715.2</v>
          </cell>
          <cell r="I224" t="str">
            <v>ACRESCER</v>
          </cell>
          <cell r="J224">
            <v>38.299999999999997</v>
          </cell>
          <cell r="K224">
            <v>1153.26</v>
          </cell>
          <cell r="N224">
            <v>833.88000000000011</v>
          </cell>
        </row>
        <row r="225">
          <cell r="B225">
            <v>60332</v>
          </cell>
          <cell r="C225" t="str">
            <v>CORPO DE B.S.T.M. MULTIPLATE D=1,90 M (ESP=3,35 MM)</v>
          </cell>
          <cell r="D225" t="str">
            <v>m</v>
          </cell>
          <cell r="E225">
            <v>0</v>
          </cell>
          <cell r="F225">
            <v>131.01</v>
          </cell>
          <cell r="G225">
            <v>131.01</v>
          </cell>
          <cell r="H225">
            <v>831.82</v>
          </cell>
          <cell r="I225" t="str">
            <v>ACRESCER</v>
          </cell>
          <cell r="J225">
            <v>38.299999999999997</v>
          </cell>
          <cell r="K225">
            <v>1331.59</v>
          </cell>
          <cell r="N225">
            <v>962.83</v>
          </cell>
        </row>
        <row r="226">
          <cell r="B226">
            <v>60335</v>
          </cell>
          <cell r="C226" t="str">
            <v>CORPO DE B.S.T.M. MULTIPLATE D=2,30 M (ESP=2,65 MM)</v>
          </cell>
          <cell r="D226" t="str">
            <v>m</v>
          </cell>
          <cell r="E226">
            <v>0</v>
          </cell>
          <cell r="F226">
            <v>142.38</v>
          </cell>
          <cell r="G226">
            <v>142.38</v>
          </cell>
          <cell r="H226">
            <v>853.77</v>
          </cell>
          <cell r="I226" t="str">
            <v>ACRESCER</v>
          </cell>
          <cell r="J226">
            <v>38.299999999999997</v>
          </cell>
          <cell r="K226">
            <v>1377.68</v>
          </cell>
          <cell r="N226">
            <v>996.15</v>
          </cell>
        </row>
        <row r="227">
          <cell r="B227">
            <v>60336</v>
          </cell>
          <cell r="C227" t="str">
            <v>CORPO DE B.S.T.M. MULTIPLATE D=2,30 M (ESP=3,35 MM)</v>
          </cell>
          <cell r="D227" t="str">
            <v>m</v>
          </cell>
          <cell r="E227">
            <v>0</v>
          </cell>
          <cell r="F227">
            <v>157.29</v>
          </cell>
          <cell r="G227">
            <v>157.29</v>
          </cell>
          <cell r="H227">
            <v>999.02</v>
          </cell>
          <cell r="I227" t="str">
            <v>ACRESCER</v>
          </cell>
          <cell r="J227">
            <v>38.299999999999997</v>
          </cell>
          <cell r="K227">
            <v>1599.18</v>
          </cell>
          <cell r="N227">
            <v>1156.31</v>
          </cell>
        </row>
        <row r="228">
          <cell r="B228">
            <v>60339</v>
          </cell>
          <cell r="C228" t="str">
            <v>CORPO DE B.S.T.M. MULTIPLATE D=2,65 M (ESP=2,65 MM)</v>
          </cell>
          <cell r="D228" t="str">
            <v>m</v>
          </cell>
          <cell r="E228">
            <v>0</v>
          </cell>
          <cell r="F228">
            <v>166.33</v>
          </cell>
          <cell r="G228">
            <v>166.33</v>
          </cell>
          <cell r="H228">
            <v>1293.31</v>
          </cell>
          <cell r="I228" t="str">
            <v>ACRESCER</v>
          </cell>
          <cell r="J228">
            <v>38.299999999999997</v>
          </cell>
          <cell r="K228">
            <v>2018.68</v>
          </cell>
          <cell r="N228">
            <v>1459.6399999999999</v>
          </cell>
        </row>
        <row r="229">
          <cell r="B229">
            <v>60340</v>
          </cell>
          <cell r="C229" t="str">
            <v>CORPO DE B.S.T.M. MULTIPLATE D=2,65 M (ESP=3,35 MM)</v>
          </cell>
          <cell r="D229" t="str">
            <v>m</v>
          </cell>
          <cell r="E229">
            <v>0</v>
          </cell>
          <cell r="F229">
            <v>183.82</v>
          </cell>
          <cell r="G229">
            <v>183.82</v>
          </cell>
          <cell r="H229">
            <v>1454.64</v>
          </cell>
          <cell r="I229" t="str">
            <v>ACRESCER</v>
          </cell>
          <cell r="J229">
            <v>38.299999999999997</v>
          </cell>
          <cell r="K229">
            <v>2265.9899999999998</v>
          </cell>
          <cell r="N229">
            <v>1638.46</v>
          </cell>
        </row>
        <row r="230">
          <cell r="B230">
            <v>60343</v>
          </cell>
          <cell r="C230" t="str">
            <v>CORPO DE B.S.T.M. MULTIPLATE D=3,05 M (ESP=2,65 MM)</v>
          </cell>
          <cell r="D230" t="str">
            <v>m</v>
          </cell>
          <cell r="E230">
            <v>0</v>
          </cell>
          <cell r="F230">
            <v>190.79</v>
          </cell>
          <cell r="G230">
            <v>190.79</v>
          </cell>
          <cell r="H230">
            <v>1476.11</v>
          </cell>
          <cell r="I230" t="str">
            <v>ACRESCER</v>
          </cell>
          <cell r="J230">
            <v>38.299999999999997</v>
          </cell>
          <cell r="K230">
            <v>2305.3200000000002</v>
          </cell>
          <cell r="N230">
            <v>1666.8999999999999</v>
          </cell>
        </row>
        <row r="231">
          <cell r="B231">
            <v>60344</v>
          </cell>
          <cell r="C231" t="str">
            <v>CORPO DE B.S.T.M. MULTIPLATE D=3,05 M (ESP=3,85 MM)</v>
          </cell>
          <cell r="D231" t="str">
            <v>m</v>
          </cell>
          <cell r="E231">
            <v>0</v>
          </cell>
          <cell r="F231">
            <v>209.71</v>
          </cell>
          <cell r="G231">
            <v>209.71</v>
          </cell>
          <cell r="H231">
            <v>1663.64</v>
          </cell>
          <cell r="I231" t="str">
            <v>ACRESCER</v>
          </cell>
          <cell r="J231">
            <v>38.299999999999997</v>
          </cell>
          <cell r="K231">
            <v>2590.84</v>
          </cell>
          <cell r="N231">
            <v>1873.3500000000001</v>
          </cell>
        </row>
        <row r="232">
          <cell r="B232">
            <v>60347</v>
          </cell>
          <cell r="C232" t="str">
            <v>CORPO DE B.S.T.M. MULTIPLATE D=3,40 M (ESP=2,65 MM)</v>
          </cell>
          <cell r="D232" t="str">
            <v>m</v>
          </cell>
          <cell r="E232">
            <v>0</v>
          </cell>
          <cell r="F232">
            <v>216.58</v>
          </cell>
          <cell r="G232">
            <v>216.58</v>
          </cell>
          <cell r="H232">
            <v>1658.91</v>
          </cell>
          <cell r="I232" t="str">
            <v>ACRESCER</v>
          </cell>
          <cell r="J232">
            <v>38.299999999999997</v>
          </cell>
          <cell r="K232">
            <v>2593.8000000000002</v>
          </cell>
          <cell r="N232">
            <v>1875.49</v>
          </cell>
        </row>
        <row r="233">
          <cell r="B233">
            <v>60348</v>
          </cell>
          <cell r="C233" t="str">
            <v>CORPO DE B.S.T.M. MULTIPLATE D=3,40 M (ESP=3,35 MM)</v>
          </cell>
          <cell r="D233" t="str">
            <v>m</v>
          </cell>
          <cell r="E233">
            <v>0</v>
          </cell>
          <cell r="F233">
            <v>238.08</v>
          </cell>
          <cell r="G233">
            <v>238.08</v>
          </cell>
          <cell r="H233">
            <v>1868.46</v>
          </cell>
          <cell r="I233" t="str">
            <v>ACRESCER</v>
          </cell>
          <cell r="J233">
            <v>38.299999999999997</v>
          </cell>
          <cell r="K233">
            <v>2913.34</v>
          </cell>
          <cell r="N233">
            <v>2106.54</v>
          </cell>
        </row>
        <row r="234">
          <cell r="B234">
            <v>60351</v>
          </cell>
          <cell r="C234" t="str">
            <v>CORPO DE B.S.T.M. MULTIPLATE D=3,80 M (ESP=2,65 MM)</v>
          </cell>
          <cell r="D234" t="str">
            <v>m</v>
          </cell>
          <cell r="E234">
            <v>0</v>
          </cell>
          <cell r="F234">
            <v>241.97</v>
          </cell>
          <cell r="G234">
            <v>241.97</v>
          </cell>
          <cell r="H234">
            <v>1983.38</v>
          </cell>
          <cell r="I234" t="str">
            <v>ACRESCER</v>
          </cell>
          <cell r="J234">
            <v>38.299999999999997</v>
          </cell>
          <cell r="K234">
            <v>3077.66</v>
          </cell>
          <cell r="N234">
            <v>2225.35</v>
          </cell>
        </row>
        <row r="235">
          <cell r="B235">
            <v>60352</v>
          </cell>
          <cell r="C235" t="str">
            <v>CORPO DE B.S.T.M. MULTIPLATE D=3,80 M (ESP=3,35 MM)</v>
          </cell>
          <cell r="D235" t="str">
            <v>m</v>
          </cell>
          <cell r="E235">
            <v>0</v>
          </cell>
          <cell r="F235">
            <v>266.33999999999997</v>
          </cell>
          <cell r="G235">
            <v>266.33999999999997</v>
          </cell>
          <cell r="H235">
            <v>2077.46</v>
          </cell>
          <cell r="I235" t="str">
            <v>ACRESCER</v>
          </cell>
          <cell r="J235">
            <v>38.299999999999997</v>
          </cell>
          <cell r="K235">
            <v>3241.48</v>
          </cell>
          <cell r="N235">
            <v>2343.8000000000002</v>
          </cell>
        </row>
        <row r="236">
          <cell r="B236">
            <v>60355</v>
          </cell>
          <cell r="C236" t="str">
            <v>CORPO DE B.S.T.M. MULTIPLATE D=4,20 M (ESP=2,65 MM)</v>
          </cell>
          <cell r="D236" t="str">
            <v>m</v>
          </cell>
          <cell r="E236">
            <v>0</v>
          </cell>
          <cell r="F236">
            <v>267.89999999999998</v>
          </cell>
          <cell r="G236">
            <v>267.89999999999998</v>
          </cell>
          <cell r="H236">
            <v>2029.08</v>
          </cell>
          <cell r="I236" t="str">
            <v>ACRESCER</v>
          </cell>
          <cell r="J236">
            <v>38.299999999999997</v>
          </cell>
          <cell r="K236">
            <v>3176.72</v>
          </cell>
          <cell r="N236">
            <v>2296.98</v>
          </cell>
        </row>
        <row r="237">
          <cell r="B237">
            <v>60356</v>
          </cell>
          <cell r="C237" t="str">
            <v>CORPO DE B.S.T.M. MULTIPLATE D=4,20 M (ESP=3,35 MM)</v>
          </cell>
          <cell r="D237" t="str">
            <v>m</v>
          </cell>
          <cell r="E237">
            <v>0</v>
          </cell>
          <cell r="F237">
            <v>294.64</v>
          </cell>
          <cell r="G237">
            <v>294.64</v>
          </cell>
          <cell r="H237">
            <v>2286.46</v>
          </cell>
          <cell r="I237" t="str">
            <v>ACRESCER</v>
          </cell>
          <cell r="J237">
            <v>38.299999999999997</v>
          </cell>
          <cell r="K237">
            <v>3569.66</v>
          </cell>
          <cell r="N237">
            <v>2581.1</v>
          </cell>
        </row>
        <row r="238">
          <cell r="B238">
            <v>60359</v>
          </cell>
          <cell r="C238" t="str">
            <v>CORPO DE B.S.T.M. MULTIPLATE D=4,60 M (ESP=2,65 MM)</v>
          </cell>
          <cell r="D238" t="str">
            <v>m</v>
          </cell>
          <cell r="E238">
            <v>0</v>
          </cell>
          <cell r="F238">
            <v>295.13</v>
          </cell>
          <cell r="G238">
            <v>295.13</v>
          </cell>
          <cell r="H238">
            <v>2216.4299999999998</v>
          </cell>
          <cell r="I238" t="str">
            <v>ACRESCER</v>
          </cell>
          <cell r="J238">
            <v>38.299999999999997</v>
          </cell>
          <cell r="K238">
            <v>3473.49</v>
          </cell>
          <cell r="N238">
            <v>2511.56</v>
          </cell>
        </row>
        <row r="239">
          <cell r="B239">
            <v>60360</v>
          </cell>
          <cell r="C239" t="str">
            <v>CORPO DE B.S.T.M. MULTIPLATE D=4,60 M (ESP=3,35 MM)</v>
          </cell>
          <cell r="D239" t="str">
            <v>m</v>
          </cell>
          <cell r="E239">
            <v>0</v>
          </cell>
          <cell r="F239">
            <v>324.37</v>
          </cell>
          <cell r="G239">
            <v>324.37</v>
          </cell>
          <cell r="H239">
            <v>2495.46</v>
          </cell>
          <cell r="I239" t="str">
            <v>ACRESCER</v>
          </cell>
          <cell r="J239">
            <v>38.299999999999997</v>
          </cell>
          <cell r="K239">
            <v>3899.82</v>
          </cell>
          <cell r="N239">
            <v>2819.83</v>
          </cell>
        </row>
        <row r="240">
          <cell r="B240">
            <v>60401</v>
          </cell>
          <cell r="C240" t="str">
            <v>BOCA DE BUEIRO TUBULAR METALICO D=0,60 M</v>
          </cell>
          <cell r="D240" t="str">
            <v>Und</v>
          </cell>
          <cell r="E240">
            <v>0</v>
          </cell>
          <cell r="F240">
            <v>2.0299999999999998</v>
          </cell>
          <cell r="G240">
            <v>2.0299999999999998</v>
          </cell>
          <cell r="H240">
            <v>80.45</v>
          </cell>
          <cell r="I240" t="str">
            <v>ACRESCER</v>
          </cell>
          <cell r="J240">
            <v>38.299999999999997</v>
          </cell>
          <cell r="K240">
            <v>114.07</v>
          </cell>
          <cell r="N240">
            <v>82.48</v>
          </cell>
        </row>
        <row r="241">
          <cell r="B241">
            <v>60403</v>
          </cell>
          <cell r="C241" t="str">
            <v>BOCA DE BUEIRO TUBULAR METALICO D=0,80 M</v>
          </cell>
          <cell r="D241" t="str">
            <v>Und</v>
          </cell>
          <cell r="E241">
            <v>0</v>
          </cell>
          <cell r="F241">
            <v>2.8</v>
          </cell>
          <cell r="G241">
            <v>2.8</v>
          </cell>
          <cell r="H241">
            <v>121</v>
          </cell>
          <cell r="I241" t="str">
            <v>ACRESCER</v>
          </cell>
          <cell r="J241">
            <v>38.299999999999997</v>
          </cell>
          <cell r="K241">
            <v>171.22</v>
          </cell>
          <cell r="N241">
            <v>123.8</v>
          </cell>
        </row>
        <row r="242">
          <cell r="B242">
            <v>60407</v>
          </cell>
          <cell r="C242" t="str">
            <v>BOCA DE BUEIRO TUBULAR METALICO D=1,00 M</v>
          </cell>
          <cell r="D242" t="str">
            <v>Und</v>
          </cell>
          <cell r="E242">
            <v>0</v>
          </cell>
          <cell r="F242">
            <v>2.8</v>
          </cell>
          <cell r="G242">
            <v>2.8</v>
          </cell>
          <cell r="H242">
            <v>168.25</v>
          </cell>
          <cell r="I242" t="str">
            <v>ACRESCER</v>
          </cell>
          <cell r="J242">
            <v>38.299999999999997</v>
          </cell>
          <cell r="K242">
            <v>236.56</v>
          </cell>
          <cell r="N242">
            <v>171.05</v>
          </cell>
        </row>
        <row r="243">
          <cell r="B243">
            <v>60413</v>
          </cell>
          <cell r="C243" t="str">
            <v>BOCA DE BUEIRO TUBULAR METALICO D=1,20 M</v>
          </cell>
          <cell r="D243" t="str">
            <v>Und</v>
          </cell>
          <cell r="E243">
            <v>0</v>
          </cell>
          <cell r="F243">
            <v>2.8</v>
          </cell>
          <cell r="G243">
            <v>2.8</v>
          </cell>
          <cell r="H243">
            <v>222.39</v>
          </cell>
          <cell r="I243" t="str">
            <v>ACRESCER</v>
          </cell>
          <cell r="J243">
            <v>38.299999999999997</v>
          </cell>
          <cell r="K243">
            <v>311.44</v>
          </cell>
          <cell r="N243">
            <v>225.19</v>
          </cell>
        </row>
        <row r="244">
          <cell r="B244">
            <v>60417</v>
          </cell>
          <cell r="C244" t="str">
            <v>BOCA DE BUEIRO TUBULAR METALICO D=1,50 M</v>
          </cell>
          <cell r="D244" t="str">
            <v>Und</v>
          </cell>
          <cell r="E244">
            <v>0</v>
          </cell>
          <cell r="F244">
            <v>3.43</v>
          </cell>
          <cell r="G244">
            <v>3.43</v>
          </cell>
          <cell r="H244">
            <v>316.27999999999997</v>
          </cell>
          <cell r="I244" t="str">
            <v>ACRESCER</v>
          </cell>
          <cell r="J244">
            <v>38.299999999999997</v>
          </cell>
          <cell r="K244">
            <v>442.16</v>
          </cell>
          <cell r="N244">
            <v>319.70999999999998</v>
          </cell>
        </row>
        <row r="245">
          <cell r="B245">
            <v>60426</v>
          </cell>
          <cell r="C245" t="str">
            <v>BOCA DE BUEIRO TUBULAR METALICO D=1,80 M</v>
          </cell>
          <cell r="D245" t="str">
            <v>Und</v>
          </cell>
          <cell r="E245">
            <v>0</v>
          </cell>
          <cell r="F245">
            <v>3.43</v>
          </cell>
          <cell r="G245">
            <v>3.43</v>
          </cell>
          <cell r="H245">
            <v>425.6</v>
          </cell>
          <cell r="I245" t="str">
            <v>ACRESCER</v>
          </cell>
          <cell r="J245">
            <v>38.299999999999997</v>
          </cell>
          <cell r="K245">
            <v>593.35</v>
          </cell>
          <cell r="N245">
            <v>429.03000000000003</v>
          </cell>
        </row>
        <row r="246">
          <cell r="B246">
            <v>60431</v>
          </cell>
          <cell r="C246" t="str">
            <v>BOCA DE BUEIRO TUBULAR METALICO D=1,90 M</v>
          </cell>
          <cell r="D246" t="str">
            <v>Und</v>
          </cell>
          <cell r="E246">
            <v>0</v>
          </cell>
          <cell r="F246">
            <v>3.43</v>
          </cell>
          <cell r="G246">
            <v>3.43</v>
          </cell>
          <cell r="H246">
            <v>440.75</v>
          </cell>
          <cell r="I246" t="str">
            <v>ACRESCER</v>
          </cell>
          <cell r="J246">
            <v>38.299999999999997</v>
          </cell>
          <cell r="K246">
            <v>614.29999999999995</v>
          </cell>
          <cell r="N246">
            <v>444.18</v>
          </cell>
        </row>
        <row r="247">
          <cell r="B247">
            <v>60435</v>
          </cell>
          <cell r="C247" t="str">
            <v>BOCA DE BUEIRO TUBULAR METALICO D=2,30 M</v>
          </cell>
          <cell r="D247" t="str">
            <v>Und</v>
          </cell>
          <cell r="E247">
            <v>0</v>
          </cell>
          <cell r="F247">
            <v>5.46</v>
          </cell>
          <cell r="G247">
            <v>5.46</v>
          </cell>
          <cell r="H247">
            <v>641.80999999999995</v>
          </cell>
          <cell r="I247" t="str">
            <v>ACRESCER</v>
          </cell>
          <cell r="J247">
            <v>38.299999999999997</v>
          </cell>
          <cell r="K247">
            <v>895.17</v>
          </cell>
          <cell r="N247">
            <v>647.27</v>
          </cell>
        </row>
        <row r="248">
          <cell r="B248">
            <v>60439</v>
          </cell>
          <cell r="C248" t="str">
            <v>BOCA DE BUEIRO TUBULAR METALICO D=2,65 M</v>
          </cell>
          <cell r="D248" t="str">
            <v>Und</v>
          </cell>
          <cell r="E248">
            <v>0</v>
          </cell>
          <cell r="F248">
            <v>5.46</v>
          </cell>
          <cell r="G248">
            <v>5.46</v>
          </cell>
          <cell r="H248">
            <v>766.19</v>
          </cell>
          <cell r="I248" t="str">
            <v>ACRESCER</v>
          </cell>
          <cell r="J248">
            <v>38.299999999999997</v>
          </cell>
          <cell r="K248">
            <v>1067.19</v>
          </cell>
          <cell r="N248">
            <v>771.65000000000009</v>
          </cell>
        </row>
        <row r="249">
          <cell r="B249">
            <v>60443</v>
          </cell>
          <cell r="C249" t="str">
            <v>BOCA DE BUEIRO TUBULAR METALICO D=3,05 M</v>
          </cell>
          <cell r="D249" t="str">
            <v>Und</v>
          </cell>
          <cell r="E249">
            <v>0</v>
          </cell>
          <cell r="F249">
            <v>6.4</v>
          </cell>
          <cell r="G249">
            <v>6.4</v>
          </cell>
          <cell r="H249">
            <v>1046.08</v>
          </cell>
          <cell r="I249" t="str">
            <v>ACRESCER</v>
          </cell>
          <cell r="J249">
            <v>38.299999999999997</v>
          </cell>
          <cell r="K249">
            <v>1455.58</v>
          </cell>
          <cell r="N249">
            <v>1052.48</v>
          </cell>
        </row>
        <row r="250">
          <cell r="B250">
            <v>60447</v>
          </cell>
          <cell r="C250" t="str">
            <v>BOCA DE BUEIRO TUBULAR METALICO D=3,40 M</v>
          </cell>
          <cell r="D250" t="str">
            <v>Und</v>
          </cell>
          <cell r="E250">
            <v>0</v>
          </cell>
          <cell r="F250">
            <v>6.4</v>
          </cell>
          <cell r="G250">
            <v>6.4</v>
          </cell>
          <cell r="H250">
            <v>1267.49</v>
          </cell>
          <cell r="I250" t="str">
            <v>ACRESCER</v>
          </cell>
          <cell r="J250">
            <v>38.299999999999997</v>
          </cell>
          <cell r="K250">
            <v>1761.79</v>
          </cell>
          <cell r="N250">
            <v>1273.8900000000001</v>
          </cell>
        </row>
        <row r="251">
          <cell r="B251">
            <v>60451</v>
          </cell>
          <cell r="C251" t="str">
            <v>BOCA DE BUEIRO TUBULAR METALICO D=3,80 M</v>
          </cell>
          <cell r="D251" t="str">
            <v>Und</v>
          </cell>
          <cell r="E251">
            <v>0</v>
          </cell>
          <cell r="F251">
            <v>6.4</v>
          </cell>
          <cell r="G251">
            <v>6.4</v>
          </cell>
          <cell r="H251">
            <v>1429.43</v>
          </cell>
          <cell r="I251" t="str">
            <v>ACRESCER</v>
          </cell>
          <cell r="J251">
            <v>38.299999999999997</v>
          </cell>
          <cell r="K251">
            <v>1985.75</v>
          </cell>
          <cell r="N251">
            <v>1435.8300000000002</v>
          </cell>
        </row>
        <row r="252">
          <cell r="B252">
            <v>60455</v>
          </cell>
          <cell r="C252" t="str">
            <v>BOCA DE BUEIRO TUBULAR METALICO D=4,20 M</v>
          </cell>
          <cell r="D252" t="str">
            <v>Und</v>
          </cell>
          <cell r="E252">
            <v>0</v>
          </cell>
          <cell r="F252">
            <v>8.89</v>
          </cell>
          <cell r="G252">
            <v>8.89</v>
          </cell>
          <cell r="H252">
            <v>1707.02</v>
          </cell>
          <cell r="I252" t="str">
            <v>ACRESCER</v>
          </cell>
          <cell r="J252">
            <v>38.299999999999997</v>
          </cell>
          <cell r="K252">
            <v>2373.1</v>
          </cell>
          <cell r="N252">
            <v>1715.91</v>
          </cell>
        </row>
        <row r="253">
          <cell r="B253">
            <v>60459</v>
          </cell>
          <cell r="C253" t="str">
            <v>BOCA DE BUEIRO TUBULAR METALICO D=4,60 M</v>
          </cell>
          <cell r="D253" t="str">
            <v>Und</v>
          </cell>
          <cell r="E253">
            <v>0</v>
          </cell>
          <cell r="F253">
            <v>8.89</v>
          </cell>
          <cell r="G253">
            <v>8.89</v>
          </cell>
          <cell r="H253">
            <v>2008.85</v>
          </cell>
          <cell r="I253" t="str">
            <v>ACRESCER</v>
          </cell>
          <cell r="J253">
            <v>38.299999999999997</v>
          </cell>
          <cell r="K253">
            <v>2790.53</v>
          </cell>
          <cell r="N253">
            <v>2017.74</v>
          </cell>
        </row>
        <row r="254">
          <cell r="B254">
            <v>60501</v>
          </cell>
          <cell r="C254" t="str">
            <v>GALERIA SIMPLES D=0,40M, TIPO CA-1</v>
          </cell>
          <cell r="D254" t="str">
            <v>m</v>
          </cell>
          <cell r="E254">
            <v>0</v>
          </cell>
          <cell r="F254">
            <v>19.739999999999998</v>
          </cell>
          <cell r="G254">
            <v>19.739999999999998</v>
          </cell>
          <cell r="H254">
            <v>21.28</v>
          </cell>
          <cell r="I254" t="str">
            <v>ACRESCER</v>
          </cell>
          <cell r="J254">
            <v>38.299999999999997</v>
          </cell>
          <cell r="K254">
            <v>56.73</v>
          </cell>
          <cell r="N254">
            <v>41.019999999999996</v>
          </cell>
        </row>
        <row r="255">
          <cell r="B255">
            <v>60502</v>
          </cell>
          <cell r="C255" t="str">
            <v>GALERIA SIMPLES D=0,60M, TIPO CA-1</v>
          </cell>
          <cell r="D255" t="str">
            <v>m</v>
          </cell>
          <cell r="E255">
            <v>0</v>
          </cell>
          <cell r="F255">
            <v>20.6</v>
          </cell>
          <cell r="G255">
            <v>20.6</v>
          </cell>
          <cell r="H255">
            <v>38.700000000000003</v>
          </cell>
          <cell r="I255" t="str">
            <v>ACRESCER</v>
          </cell>
          <cell r="J255">
            <v>38.299999999999997</v>
          </cell>
          <cell r="K255">
            <v>82.01</v>
          </cell>
          <cell r="N255">
            <v>59.300000000000004</v>
          </cell>
        </row>
        <row r="256">
          <cell r="B256">
            <v>60503</v>
          </cell>
          <cell r="C256" t="str">
            <v>GALERIA SIMPLES D=0,80M, TIPO CA-1</v>
          </cell>
          <cell r="D256" t="str">
            <v>m</v>
          </cell>
          <cell r="E256">
            <v>0</v>
          </cell>
          <cell r="F256">
            <v>21.69</v>
          </cell>
          <cell r="G256">
            <v>21.69</v>
          </cell>
          <cell r="H256">
            <v>60.25</v>
          </cell>
          <cell r="I256" t="str">
            <v>ACRESCER</v>
          </cell>
          <cell r="J256">
            <v>38.299999999999997</v>
          </cell>
          <cell r="K256">
            <v>113.32</v>
          </cell>
          <cell r="N256">
            <v>81.94</v>
          </cell>
        </row>
        <row r="257">
          <cell r="B257">
            <v>60504</v>
          </cell>
          <cell r="C257" t="str">
            <v>GALERIA SIMPLES D=1,00M, TIPO CA-1</v>
          </cell>
          <cell r="D257" t="str">
            <v>m</v>
          </cell>
          <cell r="E257">
            <v>0</v>
          </cell>
          <cell r="F257">
            <v>22.78</v>
          </cell>
          <cell r="G257">
            <v>22.78</v>
          </cell>
          <cell r="H257">
            <v>85.39</v>
          </cell>
          <cell r="I257" t="str">
            <v>ACRESCER</v>
          </cell>
          <cell r="J257">
            <v>38.299999999999997</v>
          </cell>
          <cell r="K257">
            <v>149.6</v>
          </cell>
          <cell r="N257">
            <v>108.17</v>
          </cell>
        </row>
        <row r="258">
          <cell r="B258">
            <v>60505</v>
          </cell>
          <cell r="C258" t="str">
            <v>GALERIA SIMPLES D=1,20M, TIPO CA-1</v>
          </cell>
          <cell r="D258" t="str">
            <v>m</v>
          </cell>
          <cell r="E258">
            <v>0</v>
          </cell>
          <cell r="F258">
            <v>23.87</v>
          </cell>
          <cell r="G258">
            <v>23.87</v>
          </cell>
          <cell r="H258">
            <v>126.78</v>
          </cell>
          <cell r="I258" t="str">
            <v>ACRESCER</v>
          </cell>
          <cell r="J258">
            <v>38.299999999999997</v>
          </cell>
          <cell r="K258">
            <v>208.35</v>
          </cell>
          <cell r="N258">
            <v>150.65</v>
          </cell>
        </row>
        <row r="259">
          <cell r="B259">
            <v>60506</v>
          </cell>
          <cell r="C259" t="str">
            <v>GALERIA DUPLA, D=0,80M, TIPO CA-1</v>
          </cell>
          <cell r="D259" t="str">
            <v>m</v>
          </cell>
          <cell r="E259">
            <v>0</v>
          </cell>
          <cell r="F259">
            <v>34.479999999999997</v>
          </cell>
          <cell r="G259">
            <v>34.479999999999997</v>
          </cell>
          <cell r="H259">
            <v>120.78</v>
          </cell>
          <cell r="I259" t="str">
            <v>ACRESCER</v>
          </cell>
          <cell r="J259">
            <v>38.299999999999997</v>
          </cell>
          <cell r="K259">
            <v>214.72</v>
          </cell>
          <cell r="N259">
            <v>155.26</v>
          </cell>
        </row>
        <row r="260">
          <cell r="B260">
            <v>60507</v>
          </cell>
          <cell r="C260" t="str">
            <v>GALERIA DUPLA, D=1,00, TIPO CA-1</v>
          </cell>
          <cell r="D260" t="str">
            <v>m</v>
          </cell>
          <cell r="E260">
            <v>0</v>
          </cell>
          <cell r="F260">
            <v>36.270000000000003</v>
          </cell>
          <cell r="G260">
            <v>36.270000000000003</v>
          </cell>
          <cell r="H260">
            <v>172.18</v>
          </cell>
          <cell r="I260" t="str">
            <v>ACRESCER</v>
          </cell>
          <cell r="J260">
            <v>38.299999999999997</v>
          </cell>
          <cell r="K260">
            <v>288.29000000000002</v>
          </cell>
          <cell r="N260">
            <v>208.45000000000002</v>
          </cell>
        </row>
        <row r="261">
          <cell r="B261">
            <v>60508</v>
          </cell>
          <cell r="C261" t="str">
            <v>GALERIA DUPLA, D=1,20M, TIPO CA-1</v>
          </cell>
          <cell r="D261" t="str">
            <v>m</v>
          </cell>
          <cell r="E261">
            <v>0</v>
          </cell>
          <cell r="F261">
            <v>38.06</v>
          </cell>
          <cell r="G261">
            <v>38.06</v>
          </cell>
          <cell r="H261">
            <v>252.18</v>
          </cell>
          <cell r="I261" t="str">
            <v>ACRESCER</v>
          </cell>
          <cell r="J261">
            <v>38.299999999999997</v>
          </cell>
          <cell r="K261">
            <v>401.4</v>
          </cell>
          <cell r="N261">
            <v>290.24</v>
          </cell>
        </row>
        <row r="262">
          <cell r="B262">
            <v>60510</v>
          </cell>
          <cell r="C262" t="str">
            <v>GALERIA TRIPLA, D=0,80, TIPO CA-1</v>
          </cell>
          <cell r="D262" t="str">
            <v>m</v>
          </cell>
          <cell r="E262">
            <v>0</v>
          </cell>
          <cell r="F262">
            <v>47.73</v>
          </cell>
          <cell r="G262">
            <v>47.73</v>
          </cell>
          <cell r="H262">
            <v>182.57</v>
          </cell>
          <cell r="I262" t="str">
            <v>ACRESCER</v>
          </cell>
          <cell r="J262">
            <v>38.299999999999997</v>
          </cell>
          <cell r="K262">
            <v>318.5</v>
          </cell>
          <cell r="N262">
            <v>230.29999999999998</v>
          </cell>
        </row>
        <row r="263">
          <cell r="B263">
            <v>60511</v>
          </cell>
          <cell r="C263" t="str">
            <v>GALERIA TRIPLA, D=1,00M, TIPO CA-1</v>
          </cell>
          <cell r="D263" t="str">
            <v>m</v>
          </cell>
          <cell r="E263">
            <v>0</v>
          </cell>
          <cell r="F263">
            <v>51.01</v>
          </cell>
          <cell r="G263">
            <v>51.01</v>
          </cell>
          <cell r="H263">
            <v>257.57</v>
          </cell>
          <cell r="I263" t="str">
            <v>ACRESCER</v>
          </cell>
          <cell r="J263">
            <v>38.299999999999997</v>
          </cell>
          <cell r="K263">
            <v>426.77</v>
          </cell>
          <cell r="N263">
            <v>308.58</v>
          </cell>
        </row>
        <row r="264">
          <cell r="B264">
            <v>60512</v>
          </cell>
          <cell r="C264" t="str">
            <v>GALERIA TRIPLA, D=1,20M, TIPO CA-1</v>
          </cell>
          <cell r="D264" t="str">
            <v>m</v>
          </cell>
          <cell r="E264">
            <v>0</v>
          </cell>
          <cell r="F264">
            <v>54.29</v>
          </cell>
          <cell r="G264">
            <v>54.29</v>
          </cell>
          <cell r="H264">
            <v>378.96</v>
          </cell>
          <cell r="I264" t="str">
            <v>ACRESCER</v>
          </cell>
          <cell r="J264">
            <v>38.299999999999997</v>
          </cell>
          <cell r="K264">
            <v>599.17999999999995</v>
          </cell>
          <cell r="N264">
            <v>433.25</v>
          </cell>
        </row>
        <row r="265">
          <cell r="B265">
            <v>61110</v>
          </cell>
          <cell r="C265" t="str">
            <v>ESCAVACAO MANUAL DE VALAS EM MATERIAL DE 1A. CATEGORIA</v>
          </cell>
          <cell r="D265" t="str">
            <v>m³</v>
          </cell>
          <cell r="E265">
            <v>0</v>
          </cell>
          <cell r="F265">
            <v>9.83</v>
          </cell>
          <cell r="G265">
            <v>9.83</v>
          </cell>
          <cell r="H265">
            <v>0</v>
          </cell>
          <cell r="I265" t="str">
            <v>-</v>
          </cell>
          <cell r="J265">
            <v>38.299999999999997</v>
          </cell>
          <cell r="K265">
            <v>13.59</v>
          </cell>
          <cell r="N265">
            <v>9.83</v>
          </cell>
        </row>
        <row r="266">
          <cell r="B266">
            <v>61120</v>
          </cell>
          <cell r="C266" t="str">
            <v>ESCAVACAO MANUAL DE VALAS EM MATERIAL DE 2A. CATEGORIA</v>
          </cell>
          <cell r="D266" t="str">
            <v>m³</v>
          </cell>
          <cell r="E266">
            <v>0</v>
          </cell>
          <cell r="F266">
            <v>13.51</v>
          </cell>
          <cell r="G266">
            <v>13.51</v>
          </cell>
          <cell r="H266">
            <v>0</v>
          </cell>
          <cell r="I266" t="str">
            <v>-</v>
          </cell>
          <cell r="J266">
            <v>38.299999999999997</v>
          </cell>
          <cell r="K266">
            <v>18.68</v>
          </cell>
          <cell r="N266">
            <v>13.51</v>
          </cell>
        </row>
        <row r="267">
          <cell r="B267">
            <v>61130</v>
          </cell>
          <cell r="C267" t="str">
            <v>ESCAVACAO MANUAL DE VALAS EM MATERIAL DE 3A. CATEGORIA</v>
          </cell>
          <cell r="D267" t="str">
            <v>m³</v>
          </cell>
          <cell r="E267">
            <v>16.23</v>
          </cell>
          <cell r="F267">
            <v>2.95</v>
          </cell>
          <cell r="G267">
            <v>19.18</v>
          </cell>
          <cell r="H267">
            <v>13.51</v>
          </cell>
          <cell r="I267" t="str">
            <v>-</v>
          </cell>
          <cell r="J267">
            <v>38.299999999999997</v>
          </cell>
          <cell r="K267">
            <v>45.21</v>
          </cell>
          <cell r="N267">
            <v>32.69</v>
          </cell>
        </row>
        <row r="268">
          <cell r="B268">
            <v>61140</v>
          </cell>
          <cell r="C268" t="str">
            <v>ESCAVACAO MECANICA DE VALAS EM MATERIAL DE 1A. CATEGORIA</v>
          </cell>
          <cell r="D268" t="str">
            <v>m³</v>
          </cell>
          <cell r="E268">
            <v>2.37</v>
          </cell>
          <cell r="F268">
            <v>0.23</v>
          </cell>
          <cell r="G268">
            <v>2.6</v>
          </cell>
          <cell r="H268">
            <v>0</v>
          </cell>
          <cell r="I268" t="str">
            <v>-</v>
          </cell>
          <cell r="J268">
            <v>38.299999999999997</v>
          </cell>
          <cell r="K268">
            <v>3.6</v>
          </cell>
          <cell r="N268">
            <v>2.6</v>
          </cell>
        </row>
        <row r="269">
          <cell r="B269">
            <v>61150</v>
          </cell>
          <cell r="C269" t="str">
            <v>ESCAVACAO MECANICA DE VALAS EM MATERIAL DE 2A. CATEGORIA</v>
          </cell>
          <cell r="D269" t="str">
            <v>m³</v>
          </cell>
          <cell r="E269">
            <v>3.08</v>
          </cell>
          <cell r="F269">
            <v>0.31</v>
          </cell>
          <cell r="G269">
            <v>3.39</v>
          </cell>
          <cell r="H269">
            <v>0</v>
          </cell>
          <cell r="I269" t="str">
            <v>-</v>
          </cell>
          <cell r="J269">
            <v>38.299999999999997</v>
          </cell>
          <cell r="K269">
            <v>4.6900000000000004</v>
          </cell>
          <cell r="N269">
            <v>3.39</v>
          </cell>
        </row>
        <row r="270">
          <cell r="B270">
            <v>61160</v>
          </cell>
          <cell r="C270" t="str">
            <v>REATERRO E COMPACTACAO C/ PLACA VIBRATORIA</v>
          </cell>
          <cell r="D270" t="str">
            <v>m³</v>
          </cell>
          <cell r="E270">
            <v>0.59</v>
          </cell>
          <cell r="F270">
            <v>1.87</v>
          </cell>
          <cell r="G270">
            <v>2.46</v>
          </cell>
          <cell r="H270">
            <v>0</v>
          </cell>
          <cell r="I270" t="str">
            <v>-</v>
          </cell>
          <cell r="J270">
            <v>38.299999999999997</v>
          </cell>
          <cell r="K270">
            <v>3.4</v>
          </cell>
          <cell r="N270">
            <v>2.46</v>
          </cell>
        </row>
        <row r="271">
          <cell r="B271">
            <v>61170</v>
          </cell>
          <cell r="C271" t="str">
            <v>REATERRO MANUAL DE VALAS</v>
          </cell>
          <cell r="D271" t="str">
            <v>m³</v>
          </cell>
          <cell r="E271">
            <v>0</v>
          </cell>
          <cell r="F271">
            <v>1.47</v>
          </cell>
          <cell r="G271">
            <v>1.47</v>
          </cell>
          <cell r="H271">
            <v>0</v>
          </cell>
          <cell r="I271" t="str">
            <v>-</v>
          </cell>
          <cell r="J271">
            <v>38.299999999999997</v>
          </cell>
          <cell r="K271">
            <v>2.0299999999999998</v>
          </cell>
          <cell r="N271">
            <v>1.47</v>
          </cell>
        </row>
        <row r="272">
          <cell r="B272">
            <v>61180</v>
          </cell>
          <cell r="C272" t="str">
            <v>REATERRO E COMPACTACAO DE VALAS</v>
          </cell>
          <cell r="D272" t="str">
            <v>m³</v>
          </cell>
          <cell r="E272">
            <v>0</v>
          </cell>
          <cell r="F272">
            <v>10.039999999999999</v>
          </cell>
          <cell r="G272">
            <v>10.039999999999999</v>
          </cell>
          <cell r="H272">
            <v>0</v>
          </cell>
          <cell r="I272" t="str">
            <v>-</v>
          </cell>
          <cell r="J272">
            <v>38.299999999999997</v>
          </cell>
          <cell r="K272">
            <v>13.89</v>
          </cell>
          <cell r="N272">
            <v>10.039999999999999</v>
          </cell>
        </row>
        <row r="273">
          <cell r="B273">
            <v>61190</v>
          </cell>
          <cell r="C273" t="str">
            <v>ESCORAMENTO DE VALAS</v>
          </cell>
          <cell r="D273" t="str">
            <v>m²</v>
          </cell>
          <cell r="E273">
            <v>0</v>
          </cell>
          <cell r="F273">
            <v>7.78</v>
          </cell>
          <cell r="G273">
            <v>7.78</v>
          </cell>
          <cell r="H273">
            <v>2.61</v>
          </cell>
          <cell r="I273" t="str">
            <v>ACRESCER</v>
          </cell>
          <cell r="J273">
            <v>38.299999999999997</v>
          </cell>
          <cell r="K273">
            <v>14.37</v>
          </cell>
          <cell r="N273">
            <v>10.39</v>
          </cell>
        </row>
        <row r="274">
          <cell r="B274">
            <v>61200</v>
          </cell>
          <cell r="C274" t="str">
            <v>DEMOLICAO DE ESTRUTURA DE CONCRETO</v>
          </cell>
          <cell r="D274" t="str">
            <v>m³</v>
          </cell>
          <cell r="E274">
            <v>0</v>
          </cell>
          <cell r="F274">
            <v>15.56</v>
          </cell>
          <cell r="G274">
            <v>15.56</v>
          </cell>
          <cell r="H274">
            <v>0</v>
          </cell>
          <cell r="I274" t="str">
            <v>-</v>
          </cell>
          <cell r="J274">
            <v>38.299999999999997</v>
          </cell>
          <cell r="K274">
            <v>21.52</v>
          </cell>
          <cell r="N274">
            <v>15.56</v>
          </cell>
        </row>
        <row r="275">
          <cell r="B275">
            <v>61410</v>
          </cell>
          <cell r="C275" t="str">
            <v>REMOCAO DE BUEIROS TUBULARES</v>
          </cell>
          <cell r="D275" t="str">
            <v>m</v>
          </cell>
          <cell r="E275">
            <v>0</v>
          </cell>
          <cell r="F275">
            <v>19.66</v>
          </cell>
          <cell r="G275">
            <v>19.66</v>
          </cell>
          <cell r="H275">
            <v>0</v>
          </cell>
          <cell r="I275" t="str">
            <v>-</v>
          </cell>
          <cell r="J275">
            <v>38.299999999999997</v>
          </cell>
          <cell r="K275">
            <v>27.19</v>
          </cell>
          <cell r="N275">
            <v>19.66</v>
          </cell>
        </row>
        <row r="276">
          <cell r="B276">
            <v>61420</v>
          </cell>
          <cell r="C276" t="str">
            <v>REMOCAO DE BUEIRO TUBULAR METALICO D=0,60 A 1,20 M</v>
          </cell>
          <cell r="D276" t="str">
            <v>m</v>
          </cell>
          <cell r="E276">
            <v>2.58</v>
          </cell>
          <cell r="F276">
            <v>0.54</v>
          </cell>
          <cell r="G276">
            <v>3.12</v>
          </cell>
          <cell r="H276">
            <v>0</v>
          </cell>
          <cell r="I276" t="str">
            <v>-</v>
          </cell>
          <cell r="J276">
            <v>38.299999999999997</v>
          </cell>
          <cell r="K276">
            <v>4.3099999999999996</v>
          </cell>
          <cell r="N276">
            <v>3.12</v>
          </cell>
        </row>
        <row r="277">
          <cell r="B277">
            <v>61421</v>
          </cell>
          <cell r="C277" t="str">
            <v>REMOCAO DE BUEIRO TUBULAR METALICO D=1,20 A 1,80 M</v>
          </cell>
          <cell r="D277" t="str">
            <v>m</v>
          </cell>
          <cell r="E277">
            <v>2.9</v>
          </cell>
          <cell r="F277">
            <v>0.61</v>
          </cell>
          <cell r="G277">
            <v>3.51</v>
          </cell>
          <cell r="H277">
            <v>0</v>
          </cell>
          <cell r="I277" t="str">
            <v>-</v>
          </cell>
          <cell r="J277">
            <v>38.299999999999997</v>
          </cell>
          <cell r="K277">
            <v>4.8499999999999996</v>
          </cell>
          <cell r="N277">
            <v>3.51</v>
          </cell>
        </row>
        <row r="278">
          <cell r="B278">
            <v>61422</v>
          </cell>
          <cell r="C278" t="str">
            <v>REMOCAO DE BUEIRO TUBULAR METALICO D=1,80 A 3,00 M</v>
          </cell>
          <cell r="D278" t="str">
            <v>m</v>
          </cell>
          <cell r="E278">
            <v>5.81</v>
          </cell>
          <cell r="F278">
            <v>1.21</v>
          </cell>
          <cell r="G278">
            <v>7.02</v>
          </cell>
          <cell r="H278">
            <v>0</v>
          </cell>
          <cell r="I278" t="str">
            <v>-</v>
          </cell>
          <cell r="J278">
            <v>38.299999999999997</v>
          </cell>
          <cell r="K278">
            <v>9.7100000000000009</v>
          </cell>
          <cell r="N278">
            <v>7.02</v>
          </cell>
        </row>
        <row r="279">
          <cell r="B279">
            <v>61510</v>
          </cell>
          <cell r="C279" t="str">
            <v>DESMONTAGEM DE BUEIRO TUBULAR METALICO D=0,60 A 1,20 M</v>
          </cell>
          <cell r="D279" t="str">
            <v>m</v>
          </cell>
          <cell r="E279">
            <v>0</v>
          </cell>
          <cell r="F279">
            <v>9.01</v>
          </cell>
          <cell r="G279">
            <v>9.01</v>
          </cell>
          <cell r="H279">
            <v>0</v>
          </cell>
          <cell r="I279" t="str">
            <v>-</v>
          </cell>
          <cell r="J279">
            <v>38.299999999999997</v>
          </cell>
          <cell r="K279">
            <v>12.46</v>
          </cell>
          <cell r="N279">
            <v>9.01</v>
          </cell>
        </row>
        <row r="280">
          <cell r="B280">
            <v>61511</v>
          </cell>
          <cell r="C280" t="str">
            <v>DESMONTAGEM DE BUEIRO TUBULAR METALICO D=1,20 A 1,80 M</v>
          </cell>
          <cell r="D280" t="str">
            <v>m</v>
          </cell>
          <cell r="E280">
            <v>0</v>
          </cell>
          <cell r="F280">
            <v>11.47</v>
          </cell>
          <cell r="G280">
            <v>11.47</v>
          </cell>
          <cell r="H280">
            <v>0</v>
          </cell>
          <cell r="I280" t="str">
            <v>-</v>
          </cell>
          <cell r="J280">
            <v>38.299999999999997</v>
          </cell>
          <cell r="K280">
            <v>15.86</v>
          </cell>
          <cell r="N280">
            <v>11.47</v>
          </cell>
        </row>
        <row r="281">
          <cell r="B281">
            <v>61512</v>
          </cell>
          <cell r="C281" t="str">
            <v>DESMONTAGEM DE BUEIRO TUBULAR METALICO D=1,80 A 3,00 M</v>
          </cell>
          <cell r="D281" t="str">
            <v>m</v>
          </cell>
          <cell r="E281">
            <v>0</v>
          </cell>
          <cell r="F281">
            <v>20.07</v>
          </cell>
          <cell r="G281">
            <v>20.07</v>
          </cell>
          <cell r="H281">
            <v>0</v>
          </cell>
          <cell r="I281" t="str">
            <v>-</v>
          </cell>
          <cell r="J281">
            <v>38.299999999999997</v>
          </cell>
          <cell r="K281">
            <v>27.76</v>
          </cell>
          <cell r="N281">
            <v>20.07</v>
          </cell>
        </row>
        <row r="282">
          <cell r="B282">
            <v>61600</v>
          </cell>
          <cell r="C282" t="str">
            <v>BERCO DE CASCALHO</v>
          </cell>
          <cell r="D282" t="str">
            <v>m³</v>
          </cell>
          <cell r="E282">
            <v>0</v>
          </cell>
          <cell r="F282">
            <v>5.34</v>
          </cell>
          <cell r="G282">
            <v>5.34</v>
          </cell>
          <cell r="H282">
            <v>3.18</v>
          </cell>
          <cell r="I282" t="str">
            <v>ACRESCER</v>
          </cell>
          <cell r="J282">
            <v>38.299999999999997</v>
          </cell>
          <cell r="K282">
            <v>11.78</v>
          </cell>
          <cell r="N282">
            <v>8.52</v>
          </cell>
        </row>
        <row r="283">
          <cell r="B283">
            <v>61610</v>
          </cell>
          <cell r="C283" t="str">
            <v>BERCO C/ SOLO COMPACTADO PARA VALA EM ROCHA</v>
          </cell>
          <cell r="D283" t="str">
            <v>m³</v>
          </cell>
          <cell r="E283">
            <v>0</v>
          </cell>
          <cell r="F283">
            <v>5.09</v>
          </cell>
          <cell r="G283">
            <v>5.09</v>
          </cell>
          <cell r="H283">
            <v>3.2</v>
          </cell>
          <cell r="I283" t="str">
            <v>-</v>
          </cell>
          <cell r="J283">
            <v>38.299999999999997</v>
          </cell>
          <cell r="K283">
            <v>11.47</v>
          </cell>
          <cell r="N283">
            <v>8.2899999999999991</v>
          </cell>
        </row>
        <row r="284">
          <cell r="B284">
            <v>61611</v>
          </cell>
          <cell r="C284" t="str">
            <v>BERCO DE MADEIRA ROLICA</v>
          </cell>
          <cell r="D284" t="str">
            <v>m²</v>
          </cell>
          <cell r="E284">
            <v>0</v>
          </cell>
          <cell r="F284">
            <v>2.0499999999999998</v>
          </cell>
          <cell r="G284">
            <v>2.0499999999999998</v>
          </cell>
          <cell r="H284">
            <v>4</v>
          </cell>
          <cell r="I284" t="str">
            <v>ACRESCER</v>
          </cell>
          <cell r="J284">
            <v>38.299999999999997</v>
          </cell>
          <cell r="K284">
            <v>8.3699999999999992</v>
          </cell>
          <cell r="N284">
            <v>6.05</v>
          </cell>
        </row>
        <row r="285">
          <cell r="B285">
            <v>70000</v>
          </cell>
          <cell r="C285" t="str">
            <v>OBRAS DE ARTE ESPECIAL</v>
          </cell>
          <cell r="N285">
            <v>0</v>
          </cell>
        </row>
        <row r="286">
          <cell r="B286">
            <v>71000</v>
          </cell>
          <cell r="C286" t="str">
            <v>INFRA-ESTRUTURA</v>
          </cell>
          <cell r="N286">
            <v>0</v>
          </cell>
        </row>
        <row r="287">
          <cell r="B287">
            <v>71110</v>
          </cell>
          <cell r="C287" t="str">
            <v>ESCAVACAO P/ FUNDACAO EM MATERIAL DE 1A. CATEGORIA</v>
          </cell>
          <cell r="D287" t="str">
            <v>m³</v>
          </cell>
          <cell r="E287">
            <v>0</v>
          </cell>
          <cell r="F287">
            <v>11.06</v>
          </cell>
          <cell r="G287">
            <v>11.06</v>
          </cell>
          <cell r="H287">
            <v>0</v>
          </cell>
          <cell r="I287" t="str">
            <v>-</v>
          </cell>
          <cell r="J287">
            <v>38.299999999999997</v>
          </cell>
          <cell r="K287">
            <v>15.3</v>
          </cell>
          <cell r="N287">
            <v>11.06</v>
          </cell>
        </row>
        <row r="288">
          <cell r="B288">
            <v>71120</v>
          </cell>
          <cell r="C288" t="str">
            <v>ESCAVACAO P/ FUNDACAO EM MATERIAL DE 2A. CATEGORIA</v>
          </cell>
          <cell r="D288" t="str">
            <v>m³</v>
          </cell>
          <cell r="E288">
            <v>16.489999999999998</v>
          </cell>
          <cell r="F288">
            <v>3.04</v>
          </cell>
          <cell r="G288">
            <v>19.53</v>
          </cell>
          <cell r="H288">
            <v>0</v>
          </cell>
          <cell r="I288" t="str">
            <v>-</v>
          </cell>
          <cell r="J288">
            <v>38.299999999999997</v>
          </cell>
          <cell r="K288">
            <v>27.01</v>
          </cell>
          <cell r="N288">
            <v>19.53</v>
          </cell>
        </row>
        <row r="289">
          <cell r="B289">
            <v>71130</v>
          </cell>
          <cell r="C289" t="str">
            <v>ESCAVACAO P/ FUNDACAO EM MATERIAL DE 3A. CATEGORIA</v>
          </cell>
          <cell r="D289" t="str">
            <v>m³</v>
          </cell>
          <cell r="E289">
            <v>18.05</v>
          </cell>
          <cell r="F289">
            <v>3.28</v>
          </cell>
          <cell r="G289">
            <v>21.31</v>
          </cell>
          <cell r="H289">
            <v>13.51</v>
          </cell>
          <cell r="I289" t="str">
            <v>-</v>
          </cell>
          <cell r="J289">
            <v>38.299999999999997</v>
          </cell>
          <cell r="K289">
            <v>48.16</v>
          </cell>
          <cell r="N289">
            <v>34.82</v>
          </cell>
        </row>
        <row r="290">
          <cell r="B290">
            <v>71140</v>
          </cell>
          <cell r="C290" t="str">
            <v>ESCAVACAO P/ FUNDACAO EM MATERIAL DE 1A. CATEGORIA C/ ESGOTAMENTO</v>
          </cell>
          <cell r="D290" t="str">
            <v>m³</v>
          </cell>
          <cell r="E290">
            <v>0.18</v>
          </cell>
          <cell r="F290">
            <v>12.29</v>
          </cell>
          <cell r="G290">
            <v>12.47</v>
          </cell>
          <cell r="H290">
            <v>0</v>
          </cell>
          <cell r="I290" t="str">
            <v>-</v>
          </cell>
          <cell r="J290">
            <v>38.299999999999997</v>
          </cell>
          <cell r="K290">
            <v>17.25</v>
          </cell>
          <cell r="N290">
            <v>12.47</v>
          </cell>
        </row>
        <row r="291">
          <cell r="B291">
            <v>71150</v>
          </cell>
          <cell r="C291" t="str">
            <v>ESCAVACAO P/ FUNDACAO EM MATERIAL DE 2A. CATEGORIA C/ ESGOTAMENTO</v>
          </cell>
          <cell r="D291" t="str">
            <v>m³</v>
          </cell>
          <cell r="E291">
            <v>19.420000000000002</v>
          </cell>
          <cell r="F291">
            <v>3.55</v>
          </cell>
          <cell r="G291">
            <v>22.97</v>
          </cell>
          <cell r="H291">
            <v>0</v>
          </cell>
          <cell r="I291" t="str">
            <v>-</v>
          </cell>
          <cell r="J291">
            <v>38.299999999999997</v>
          </cell>
          <cell r="K291">
            <v>31.77</v>
          </cell>
          <cell r="N291">
            <v>22.97</v>
          </cell>
        </row>
        <row r="292">
          <cell r="B292">
            <v>71160</v>
          </cell>
          <cell r="C292" t="str">
            <v>ESCAVACAO P/ FUNDACAO EM MATERIAL DE 3A. CATEGORIA C/ ESGOTAMENTO</v>
          </cell>
          <cell r="D292" t="str">
            <v>m³</v>
          </cell>
          <cell r="E292">
            <v>20.47</v>
          </cell>
          <cell r="F292">
            <v>3.69</v>
          </cell>
          <cell r="G292">
            <v>24.16</v>
          </cell>
          <cell r="H292">
            <v>13.51</v>
          </cell>
          <cell r="I292" t="str">
            <v>-</v>
          </cell>
          <cell r="J292">
            <v>38.299999999999997</v>
          </cell>
          <cell r="K292">
            <v>52.1</v>
          </cell>
          <cell r="N292">
            <v>37.67</v>
          </cell>
        </row>
        <row r="293">
          <cell r="B293">
            <v>71170</v>
          </cell>
          <cell r="C293" t="str">
            <v>ESCORAMENTO DE VALAS</v>
          </cell>
          <cell r="D293" t="str">
            <v>m²</v>
          </cell>
          <cell r="E293">
            <v>0</v>
          </cell>
          <cell r="F293">
            <v>7.78</v>
          </cell>
          <cell r="G293">
            <v>7.78</v>
          </cell>
          <cell r="H293">
            <v>2.61</v>
          </cell>
          <cell r="I293" t="str">
            <v>ACRESCER</v>
          </cell>
          <cell r="J293">
            <v>38.299999999999997</v>
          </cell>
          <cell r="K293">
            <v>14.37</v>
          </cell>
          <cell r="N293">
            <v>10.39</v>
          </cell>
        </row>
        <row r="294">
          <cell r="B294">
            <v>71210</v>
          </cell>
          <cell r="C294" t="str">
            <v>ENSECADEIRA C/ PAREDE SIMPLES</v>
          </cell>
          <cell r="D294" t="str">
            <v>m²</v>
          </cell>
          <cell r="E294">
            <v>3.04</v>
          </cell>
          <cell r="F294">
            <v>11.3</v>
          </cell>
          <cell r="G294">
            <v>14.34</v>
          </cell>
          <cell r="H294">
            <v>29.05</v>
          </cell>
          <cell r="I294" t="str">
            <v>ACRESCER</v>
          </cell>
          <cell r="J294">
            <v>38.299999999999997</v>
          </cell>
          <cell r="K294">
            <v>60.01</v>
          </cell>
          <cell r="N294">
            <v>43.39</v>
          </cell>
        </row>
        <row r="295">
          <cell r="B295">
            <v>71220</v>
          </cell>
          <cell r="C295" t="str">
            <v>ENSECADEIRA C/ PAREDE DUPLA</v>
          </cell>
          <cell r="D295" t="str">
            <v>m²</v>
          </cell>
          <cell r="E295">
            <v>9.11</v>
          </cell>
          <cell r="F295">
            <v>33.9</v>
          </cell>
          <cell r="G295">
            <v>43.01</v>
          </cell>
          <cell r="H295">
            <v>57.22</v>
          </cell>
          <cell r="I295" t="str">
            <v>ACRESCER</v>
          </cell>
          <cell r="J295">
            <v>38.299999999999997</v>
          </cell>
          <cell r="K295">
            <v>138.62</v>
          </cell>
          <cell r="N295">
            <v>100.22999999999999</v>
          </cell>
        </row>
        <row r="296">
          <cell r="B296">
            <v>71310</v>
          </cell>
          <cell r="C296" t="str">
            <v>FORNECIMENTO E CRAVACAO DE ESTACA PRE-MOLDADA DE CONCRETO ARMADO 30 X 30 CM</v>
          </cell>
          <cell r="D296" t="str">
            <v>m</v>
          </cell>
          <cell r="E296">
            <v>7.18</v>
          </cell>
          <cell r="F296">
            <v>9.36</v>
          </cell>
          <cell r="G296">
            <v>16.54</v>
          </cell>
          <cell r="H296">
            <v>26.99</v>
          </cell>
          <cell r="I296" t="str">
            <v>ACRESCER</v>
          </cell>
          <cell r="J296">
            <v>38.299999999999997</v>
          </cell>
          <cell r="K296">
            <v>60.2</v>
          </cell>
          <cell r="N296">
            <v>43.53</v>
          </cell>
        </row>
        <row r="297">
          <cell r="B297">
            <v>71320</v>
          </cell>
          <cell r="C297" t="str">
            <v>FORNECIMENTO E CRAVACAO DE ESTACA PRE-MOLDADA DE CONCRETO ARMADO 40 X 40 CM</v>
          </cell>
          <cell r="D297" t="str">
            <v>m</v>
          </cell>
          <cell r="E297">
            <v>10.77</v>
          </cell>
          <cell r="F297">
            <v>14.04</v>
          </cell>
          <cell r="G297">
            <v>24.81</v>
          </cell>
          <cell r="H297">
            <v>47.34</v>
          </cell>
          <cell r="I297" t="str">
            <v>ACRESCER</v>
          </cell>
          <cell r="J297">
            <v>38.299999999999997</v>
          </cell>
          <cell r="K297">
            <v>99.78</v>
          </cell>
          <cell r="N297">
            <v>72.150000000000006</v>
          </cell>
        </row>
        <row r="298">
          <cell r="B298">
            <v>71330</v>
          </cell>
          <cell r="C298" t="str">
            <v>FORNECIMENTO E CRAVACAO DE ESTACA METALICA 2I-12"</v>
          </cell>
          <cell r="D298" t="str">
            <v>m</v>
          </cell>
          <cell r="E298">
            <v>3.08</v>
          </cell>
          <cell r="F298">
            <v>4.01</v>
          </cell>
          <cell r="G298">
            <v>7.09</v>
          </cell>
          <cell r="H298">
            <v>305</v>
          </cell>
          <cell r="I298" t="str">
            <v>ACRESCER</v>
          </cell>
          <cell r="J298">
            <v>38.299999999999997</v>
          </cell>
          <cell r="K298">
            <v>431.62</v>
          </cell>
          <cell r="N298">
            <v>312.08999999999997</v>
          </cell>
        </row>
        <row r="299">
          <cell r="B299">
            <v>71340</v>
          </cell>
          <cell r="C299" t="str">
            <v>FORNECIMENTO E CRAVACAO DE ESTACA METALICA DE 3 TRILHOS TR-37 SOLDADOS</v>
          </cell>
          <cell r="D299" t="str">
            <v>m</v>
          </cell>
          <cell r="E299">
            <v>3.11</v>
          </cell>
          <cell r="F299">
            <v>4.01</v>
          </cell>
          <cell r="G299">
            <v>7.12</v>
          </cell>
          <cell r="H299">
            <v>300.2</v>
          </cell>
          <cell r="I299" t="str">
            <v>ACRESCER</v>
          </cell>
          <cell r="J299">
            <v>38.299999999999997</v>
          </cell>
          <cell r="K299">
            <v>425.02</v>
          </cell>
          <cell r="N299">
            <v>307.32</v>
          </cell>
        </row>
        <row r="300">
          <cell r="B300">
            <v>71350</v>
          </cell>
          <cell r="C300" t="str">
            <v>FORNECIMENTO E CRAVACAO DE ESTACAS DE MADEIRA DE 0,20 A 0,30 M</v>
          </cell>
          <cell r="D300" t="str">
            <v>m</v>
          </cell>
          <cell r="E300">
            <v>1.98</v>
          </cell>
          <cell r="F300">
            <v>2.81</v>
          </cell>
          <cell r="G300">
            <v>4.79</v>
          </cell>
          <cell r="H300">
            <v>27.12</v>
          </cell>
          <cell r="I300" t="str">
            <v>ACRESCER</v>
          </cell>
          <cell r="J300">
            <v>38.299999999999997</v>
          </cell>
          <cell r="K300">
            <v>44.13</v>
          </cell>
          <cell r="N300">
            <v>31.91</v>
          </cell>
        </row>
        <row r="301">
          <cell r="B301">
            <v>71410</v>
          </cell>
          <cell r="C301" t="str">
            <v>ESCAVACAO, CRAVACAO E EXECUCAO DE TUBULAO A CEU ABERTO EM MAT. DE 1A. CAT.</v>
          </cell>
          <cell r="D301" t="str">
            <v>m³</v>
          </cell>
          <cell r="E301">
            <v>0.59</v>
          </cell>
          <cell r="F301">
            <v>164.62</v>
          </cell>
          <cell r="G301">
            <v>165.21</v>
          </cell>
          <cell r="H301">
            <v>9.2200000000000006</v>
          </cell>
          <cell r="I301" t="str">
            <v>-</v>
          </cell>
          <cell r="J301">
            <v>38.299999999999997</v>
          </cell>
          <cell r="K301">
            <v>241.24</v>
          </cell>
          <cell r="N301">
            <v>174.43</v>
          </cell>
        </row>
        <row r="302">
          <cell r="B302">
            <v>71420</v>
          </cell>
          <cell r="C302" t="str">
            <v>ESCAVACAO, CRAVACAO E EXECUCAO DE TUBULAO A CEU ABERTO EM MAT. DE 2A. CAT.</v>
          </cell>
          <cell r="D302" t="str">
            <v>m³</v>
          </cell>
          <cell r="E302">
            <v>110.11</v>
          </cell>
          <cell r="F302">
            <v>250.78</v>
          </cell>
          <cell r="G302">
            <v>360.89</v>
          </cell>
          <cell r="H302">
            <v>9.2200000000000006</v>
          </cell>
          <cell r="I302" t="str">
            <v>-</v>
          </cell>
          <cell r="J302">
            <v>38.299999999999997</v>
          </cell>
          <cell r="K302">
            <v>511.86</v>
          </cell>
          <cell r="N302">
            <v>370.11</v>
          </cell>
        </row>
        <row r="303">
          <cell r="B303">
            <v>71430</v>
          </cell>
          <cell r="C303" t="str">
            <v>ESCAVACAO, CRAVACAO E EXECUCAO DE TUBULAO A CEU ABERTO EM MAT. DE 3A. CAT.</v>
          </cell>
          <cell r="D303" t="str">
            <v>m³</v>
          </cell>
          <cell r="E303">
            <v>292.73</v>
          </cell>
          <cell r="F303">
            <v>366.76</v>
          </cell>
          <cell r="G303">
            <v>659.49</v>
          </cell>
          <cell r="H303">
            <v>22.73</v>
          </cell>
          <cell r="I303" t="str">
            <v>-</v>
          </cell>
          <cell r="J303">
            <v>38.299999999999997</v>
          </cell>
          <cell r="K303">
            <v>943.51</v>
          </cell>
          <cell r="N303">
            <v>682.22</v>
          </cell>
        </row>
        <row r="304">
          <cell r="B304">
            <v>71450</v>
          </cell>
          <cell r="C304" t="str">
            <v>CRAVACAO E EXECUCAO DE TUBULAO EM LAMINA D'AGUA</v>
          </cell>
          <cell r="D304" t="str">
            <v>m³</v>
          </cell>
          <cell r="E304">
            <v>53.12</v>
          </cell>
          <cell r="F304">
            <v>68.8</v>
          </cell>
          <cell r="G304">
            <v>121.92</v>
          </cell>
          <cell r="H304">
            <v>9.2200000000000006</v>
          </cell>
          <cell r="I304" t="str">
            <v>-</v>
          </cell>
          <cell r="J304">
            <v>38.299999999999997</v>
          </cell>
          <cell r="K304">
            <v>181.37</v>
          </cell>
          <cell r="N304">
            <v>131.14000000000001</v>
          </cell>
        </row>
        <row r="305">
          <cell r="B305">
            <v>71470</v>
          </cell>
          <cell r="C305" t="str">
            <v>ESCAVACAO, CRAVACAO E EXECUCAO DE TUBULAO A AR COMPRIMIDO EM MAT. DE 1A. CAT.</v>
          </cell>
          <cell r="D305" t="str">
            <v>m³</v>
          </cell>
          <cell r="E305">
            <v>90.12</v>
          </cell>
          <cell r="F305">
            <v>398.94</v>
          </cell>
          <cell r="G305">
            <v>489.06</v>
          </cell>
          <cell r="H305">
            <v>9.2200000000000006</v>
          </cell>
          <cell r="I305" t="str">
            <v>-</v>
          </cell>
          <cell r="J305">
            <v>38.299999999999997</v>
          </cell>
          <cell r="K305">
            <v>689.12</v>
          </cell>
          <cell r="N305">
            <v>498.28000000000003</v>
          </cell>
        </row>
        <row r="306">
          <cell r="B306">
            <v>71480</v>
          </cell>
          <cell r="C306" t="str">
            <v>ESCAVACAO, CRAVACAO E EXECUCAO DE TUBULAO A AR COMPRIMIDO EM MAT. DE 2A. CAT.</v>
          </cell>
          <cell r="D306" t="str">
            <v>m³</v>
          </cell>
          <cell r="E306">
            <v>283.91000000000003</v>
          </cell>
          <cell r="F306">
            <v>616.88</v>
          </cell>
          <cell r="G306">
            <v>900.79</v>
          </cell>
          <cell r="H306">
            <v>9.2200000000000006</v>
          </cell>
          <cell r="I306" t="str">
            <v>-</v>
          </cell>
          <cell r="J306">
            <v>38.299999999999997</v>
          </cell>
          <cell r="K306">
            <v>1258.54</v>
          </cell>
          <cell r="N306">
            <v>910.01</v>
          </cell>
        </row>
        <row r="307">
          <cell r="B307">
            <v>71490</v>
          </cell>
          <cell r="C307" t="str">
            <v>ESCAVACAO, CRAVACAO E EXECUCAO DE TUBULAO A AR COMPRIMIDO EM MAT. DE 3A. CAT.</v>
          </cell>
          <cell r="D307" t="str">
            <v>m³</v>
          </cell>
          <cell r="E307">
            <v>440.74</v>
          </cell>
          <cell r="F307">
            <v>980.51</v>
          </cell>
          <cell r="G307">
            <v>1421.25</v>
          </cell>
          <cell r="H307">
            <v>9.2200000000000006</v>
          </cell>
          <cell r="I307" t="str">
            <v>-</v>
          </cell>
          <cell r="J307">
            <v>38.299999999999997</v>
          </cell>
          <cell r="K307">
            <v>1978.34</v>
          </cell>
          <cell r="N307">
            <v>1430.47</v>
          </cell>
        </row>
        <row r="308">
          <cell r="B308">
            <v>71510</v>
          </cell>
          <cell r="C308" t="str">
            <v>FORMAS P/ TUBULAO</v>
          </cell>
          <cell r="D308" t="str">
            <v>m²</v>
          </cell>
          <cell r="E308">
            <v>0.32</v>
          </cell>
          <cell r="F308">
            <v>3.76</v>
          </cell>
          <cell r="G308">
            <v>4.08</v>
          </cell>
          <cell r="H308">
            <v>1.99</v>
          </cell>
          <cell r="I308" t="str">
            <v>ACRESCER</v>
          </cell>
          <cell r="J308">
            <v>38.299999999999997</v>
          </cell>
          <cell r="K308">
            <v>8.39</v>
          </cell>
          <cell r="N308">
            <v>6.07</v>
          </cell>
        </row>
        <row r="309">
          <cell r="B309">
            <v>71520</v>
          </cell>
          <cell r="C309" t="str">
            <v>FORMAS COMUNS DE MADEIRA</v>
          </cell>
          <cell r="D309" t="str">
            <v>m²</v>
          </cell>
          <cell r="E309">
            <v>0.32</v>
          </cell>
          <cell r="F309">
            <v>8.81</v>
          </cell>
          <cell r="G309">
            <v>9.1300000000000008</v>
          </cell>
          <cell r="H309">
            <v>7.2</v>
          </cell>
          <cell r="I309" t="str">
            <v>ACRESCER</v>
          </cell>
          <cell r="J309">
            <v>38.299999999999997</v>
          </cell>
          <cell r="K309">
            <v>22.58</v>
          </cell>
          <cell r="N309">
            <v>16.330000000000002</v>
          </cell>
        </row>
        <row r="310">
          <cell r="B310">
            <v>71610</v>
          </cell>
          <cell r="C310" t="str">
            <v>CONCRETO MAGRO 1:3:6</v>
          </cell>
          <cell r="D310" t="str">
            <v>m³</v>
          </cell>
          <cell r="E310">
            <v>4.0999999999999996</v>
          </cell>
          <cell r="F310">
            <v>21.29</v>
          </cell>
          <cell r="G310">
            <v>25.39</v>
          </cell>
          <cell r="H310">
            <v>70.540000000000006</v>
          </cell>
          <cell r="I310" t="str">
            <v>ACRESCER</v>
          </cell>
          <cell r="J310">
            <v>38.299999999999997</v>
          </cell>
          <cell r="K310">
            <v>132.66999999999999</v>
          </cell>
          <cell r="N310">
            <v>95.93</v>
          </cell>
        </row>
        <row r="311">
          <cell r="B311">
            <v>71620</v>
          </cell>
          <cell r="C311" t="str">
            <v>CONCRETO CICLOPICO FCK=150 KG/CM2</v>
          </cell>
          <cell r="D311" t="str">
            <v>m³</v>
          </cell>
          <cell r="E311">
            <v>0</v>
          </cell>
          <cell r="F311">
            <v>4.8099999999999996</v>
          </cell>
          <cell r="G311">
            <v>4.8099999999999996</v>
          </cell>
          <cell r="H311">
            <v>95.44</v>
          </cell>
          <cell r="I311" t="str">
            <v>ACRESCER</v>
          </cell>
          <cell r="J311">
            <v>38.299999999999997</v>
          </cell>
          <cell r="K311">
            <v>138.65</v>
          </cell>
          <cell r="N311">
            <v>100.25</v>
          </cell>
        </row>
        <row r="312">
          <cell r="B312">
            <v>71630</v>
          </cell>
          <cell r="C312" t="str">
            <v>CONCRETO ESTRUTURAL FCK=150 KG/CM2</v>
          </cell>
          <cell r="D312" t="str">
            <v>m³</v>
          </cell>
          <cell r="E312">
            <v>4.0999999999999996</v>
          </cell>
          <cell r="F312">
            <v>21.29</v>
          </cell>
          <cell r="G312">
            <v>25.39</v>
          </cell>
          <cell r="H312">
            <v>90.68</v>
          </cell>
          <cell r="I312" t="str">
            <v>ACRESCER</v>
          </cell>
          <cell r="J312">
            <v>38.299999999999997</v>
          </cell>
          <cell r="K312">
            <v>160.52000000000001</v>
          </cell>
          <cell r="N312">
            <v>116.07000000000001</v>
          </cell>
        </row>
        <row r="313">
          <cell r="B313">
            <v>71640</v>
          </cell>
          <cell r="C313" t="str">
            <v>CONCRETO ESTRUTURAL FCK=180 KM/CM2</v>
          </cell>
          <cell r="D313" t="str">
            <v>m³</v>
          </cell>
          <cell r="E313">
            <v>4.0999999999999996</v>
          </cell>
          <cell r="F313">
            <v>21.29</v>
          </cell>
          <cell r="G313">
            <v>25.39</v>
          </cell>
          <cell r="H313">
            <v>96.13</v>
          </cell>
          <cell r="I313" t="str">
            <v>ACRESCER</v>
          </cell>
          <cell r="J313">
            <v>38.299999999999997</v>
          </cell>
          <cell r="K313">
            <v>168.06</v>
          </cell>
          <cell r="N313">
            <v>121.52</v>
          </cell>
        </row>
        <row r="314">
          <cell r="B314">
            <v>71650</v>
          </cell>
          <cell r="C314" t="str">
            <v>CONCRETO ESTRUTURAL FCK=200 KG/CM2</v>
          </cell>
          <cell r="D314" t="str">
            <v>m³</v>
          </cell>
          <cell r="E314">
            <v>4.0999999999999996</v>
          </cell>
          <cell r="F314">
            <v>21.29</v>
          </cell>
          <cell r="G314">
            <v>25.39</v>
          </cell>
          <cell r="H314">
            <v>101.43</v>
          </cell>
          <cell r="I314" t="str">
            <v>ACRESCER</v>
          </cell>
          <cell r="J314">
            <v>38.299999999999997</v>
          </cell>
          <cell r="K314">
            <v>175.39</v>
          </cell>
          <cell r="N314">
            <v>126.82000000000001</v>
          </cell>
        </row>
        <row r="315">
          <cell r="B315">
            <v>71700</v>
          </cell>
          <cell r="C315" t="str">
            <v>FORNECIMENTO, PREPARO E COLOCACAO DE ACO CA-50 NAS FORMAS</v>
          </cell>
          <cell r="D315" t="str">
            <v>KG</v>
          </cell>
          <cell r="E315">
            <v>0</v>
          </cell>
          <cell r="F315">
            <v>0.71</v>
          </cell>
          <cell r="G315">
            <v>0.71</v>
          </cell>
          <cell r="H315">
            <v>1.17</v>
          </cell>
          <cell r="I315" t="str">
            <v>ACRESCER</v>
          </cell>
          <cell r="J315">
            <v>38.299999999999997</v>
          </cell>
          <cell r="K315">
            <v>2.6</v>
          </cell>
          <cell r="N315">
            <v>1.88</v>
          </cell>
        </row>
        <row r="316">
          <cell r="B316">
            <v>72000</v>
          </cell>
          <cell r="C316" t="str">
            <v>MESO-ESTRUTURA</v>
          </cell>
          <cell r="N316">
            <v>0</v>
          </cell>
        </row>
        <row r="317">
          <cell r="B317">
            <v>72120</v>
          </cell>
          <cell r="C317" t="str">
            <v>FORMAS COMUNS DE MADEIRA</v>
          </cell>
          <cell r="D317" t="str">
            <v>m²</v>
          </cell>
          <cell r="E317">
            <v>0.32</v>
          </cell>
          <cell r="F317">
            <v>8.81</v>
          </cell>
          <cell r="G317">
            <v>9.1300000000000008</v>
          </cell>
          <cell r="H317">
            <v>7.2</v>
          </cell>
          <cell r="I317" t="str">
            <v>ACRESCER</v>
          </cell>
          <cell r="J317">
            <v>38.299999999999997</v>
          </cell>
          <cell r="K317">
            <v>22.58</v>
          </cell>
          <cell r="N317">
            <v>16.330000000000002</v>
          </cell>
        </row>
        <row r="318">
          <cell r="B318">
            <v>72130</v>
          </cell>
          <cell r="C318" t="str">
            <v>FORMAS DE MADEIRA COMPENSADA PARA SUPERFICIE APARENTE</v>
          </cell>
          <cell r="D318" t="str">
            <v>m²</v>
          </cell>
          <cell r="E318">
            <v>0.32</v>
          </cell>
          <cell r="F318">
            <v>5.08</v>
          </cell>
          <cell r="G318">
            <v>5.4</v>
          </cell>
          <cell r="H318">
            <v>7.27</v>
          </cell>
          <cell r="I318" t="str">
            <v>ACRESCER</v>
          </cell>
          <cell r="J318">
            <v>38.299999999999997</v>
          </cell>
          <cell r="K318">
            <v>17.52</v>
          </cell>
          <cell r="N318">
            <v>12.67</v>
          </cell>
        </row>
        <row r="319">
          <cell r="B319">
            <v>72300</v>
          </cell>
          <cell r="C319" t="str">
            <v>CONCRETO ESTRUTURAL FCK=150 KG/CM2</v>
          </cell>
          <cell r="D319" t="str">
            <v>m³</v>
          </cell>
          <cell r="E319">
            <v>4.0999999999999996</v>
          </cell>
          <cell r="F319">
            <v>21.29</v>
          </cell>
          <cell r="G319">
            <v>25.39</v>
          </cell>
          <cell r="H319">
            <v>90.68</v>
          </cell>
          <cell r="I319" t="str">
            <v>ACRESCER</v>
          </cell>
          <cell r="J319">
            <v>38.299999999999997</v>
          </cell>
          <cell r="K319">
            <v>160.52000000000001</v>
          </cell>
          <cell r="N319">
            <v>116.07000000000001</v>
          </cell>
        </row>
        <row r="320">
          <cell r="B320">
            <v>72310</v>
          </cell>
          <cell r="C320" t="str">
            <v>CONCRETO ESTRUTURAL FCK=180 KG/CM2</v>
          </cell>
          <cell r="D320" t="str">
            <v>m³</v>
          </cell>
          <cell r="E320">
            <v>4.0999999999999996</v>
          </cell>
          <cell r="F320">
            <v>21.29</v>
          </cell>
          <cell r="G320">
            <v>25.39</v>
          </cell>
          <cell r="H320">
            <v>96.13</v>
          </cell>
          <cell r="I320" t="str">
            <v>ACRESCER</v>
          </cell>
          <cell r="J320">
            <v>38.299999999999997</v>
          </cell>
          <cell r="K320">
            <v>168.06</v>
          </cell>
          <cell r="N320">
            <v>121.52</v>
          </cell>
        </row>
        <row r="321">
          <cell r="B321">
            <v>72320</v>
          </cell>
          <cell r="C321" t="str">
            <v>CONCRETO ESTRUTURAL FCK=200 KG/CM2</v>
          </cell>
          <cell r="D321" t="str">
            <v>m³</v>
          </cell>
          <cell r="E321">
            <v>4.0999999999999996</v>
          </cell>
          <cell r="F321">
            <v>21.29</v>
          </cell>
          <cell r="G321">
            <v>25.39</v>
          </cell>
          <cell r="H321">
            <v>101.43</v>
          </cell>
          <cell r="I321" t="str">
            <v>ACRESCER</v>
          </cell>
          <cell r="J321">
            <v>38.299999999999997</v>
          </cell>
          <cell r="K321">
            <v>175.39</v>
          </cell>
          <cell r="N321">
            <v>126.82000000000001</v>
          </cell>
        </row>
        <row r="322">
          <cell r="B322">
            <v>72330</v>
          </cell>
          <cell r="C322" t="str">
            <v>CONCRETO ESTRUTURAL FCK=210 KG/CM2</v>
          </cell>
          <cell r="D322" t="str">
            <v>m³</v>
          </cell>
          <cell r="E322">
            <v>4.0999999999999996</v>
          </cell>
          <cell r="F322">
            <v>21.29</v>
          </cell>
          <cell r="G322">
            <v>25.39</v>
          </cell>
          <cell r="H322">
            <v>106.61</v>
          </cell>
          <cell r="I322" t="str">
            <v>ACRESCER</v>
          </cell>
          <cell r="J322">
            <v>38.299999999999997</v>
          </cell>
          <cell r="K322">
            <v>182.56</v>
          </cell>
          <cell r="N322">
            <v>132</v>
          </cell>
        </row>
        <row r="323">
          <cell r="B323">
            <v>72340</v>
          </cell>
          <cell r="C323" t="str">
            <v>CONCRETO ESTRUTURAL FCK=225 KG/CM2</v>
          </cell>
          <cell r="D323" t="str">
            <v>m³</v>
          </cell>
          <cell r="E323">
            <v>4.0999999999999996</v>
          </cell>
          <cell r="F323">
            <v>21.29</v>
          </cell>
          <cell r="G323">
            <v>25.39</v>
          </cell>
          <cell r="H323">
            <v>109.59</v>
          </cell>
          <cell r="I323" t="str">
            <v>ACRESCER</v>
          </cell>
          <cell r="J323">
            <v>38.299999999999997</v>
          </cell>
          <cell r="K323">
            <v>186.68</v>
          </cell>
          <cell r="N323">
            <v>134.98000000000002</v>
          </cell>
        </row>
        <row r="324">
          <cell r="B324">
            <v>72350</v>
          </cell>
          <cell r="C324" t="str">
            <v>CONCRETO ESTRUTURAL FCK=250 KG/CM2</v>
          </cell>
          <cell r="D324" t="str">
            <v>m³</v>
          </cell>
          <cell r="E324">
            <v>4.0999999999999996</v>
          </cell>
          <cell r="F324">
            <v>21.29</v>
          </cell>
          <cell r="G324">
            <v>25.39</v>
          </cell>
          <cell r="H324">
            <v>112.69</v>
          </cell>
          <cell r="I324" t="str">
            <v>ACRESCER</v>
          </cell>
          <cell r="J324">
            <v>38.299999999999997</v>
          </cell>
          <cell r="K324">
            <v>190.96</v>
          </cell>
          <cell r="N324">
            <v>138.07999999999998</v>
          </cell>
        </row>
        <row r="325">
          <cell r="B325">
            <v>72360</v>
          </cell>
          <cell r="C325" t="str">
            <v>CONCRETO ESTRUTURAL FCK=270 KG/CM2</v>
          </cell>
          <cell r="D325" t="str">
            <v>m³</v>
          </cell>
          <cell r="E325">
            <v>4.0999999999999996</v>
          </cell>
          <cell r="F325">
            <v>21.29</v>
          </cell>
          <cell r="G325">
            <v>25.39</v>
          </cell>
          <cell r="H325">
            <v>120.88</v>
          </cell>
          <cell r="I325" t="str">
            <v>ACRESCER</v>
          </cell>
          <cell r="J325">
            <v>38.299999999999997</v>
          </cell>
          <cell r="K325">
            <v>202.29</v>
          </cell>
          <cell r="N325">
            <v>146.26999999999998</v>
          </cell>
        </row>
        <row r="326">
          <cell r="B326">
            <v>72370</v>
          </cell>
          <cell r="C326" t="str">
            <v>CONCRETO ESTRUTURAL FCK=300 KG/CM2</v>
          </cell>
          <cell r="D326" t="str">
            <v>m³</v>
          </cell>
          <cell r="E326">
            <v>4.0999999999999996</v>
          </cell>
          <cell r="F326">
            <v>21.29</v>
          </cell>
          <cell r="G326">
            <v>25.39</v>
          </cell>
          <cell r="H326">
            <v>128.43</v>
          </cell>
          <cell r="I326" t="str">
            <v>ACRESCER</v>
          </cell>
          <cell r="J326">
            <v>38.299999999999997</v>
          </cell>
          <cell r="K326">
            <v>212.73</v>
          </cell>
          <cell r="N326">
            <v>153.82</v>
          </cell>
        </row>
        <row r="327">
          <cell r="B327">
            <v>72380</v>
          </cell>
          <cell r="C327" t="str">
            <v>CONCRETO ESTRUTURAL FCK=320 KG/CM2</v>
          </cell>
          <cell r="D327" t="str">
            <v>m³</v>
          </cell>
          <cell r="E327">
            <v>4.0999999999999996</v>
          </cell>
          <cell r="F327">
            <v>21.29</v>
          </cell>
          <cell r="G327">
            <v>25.39</v>
          </cell>
          <cell r="H327">
            <v>133.72</v>
          </cell>
          <cell r="I327" t="str">
            <v>ACRESCER</v>
          </cell>
          <cell r="J327">
            <v>38.299999999999997</v>
          </cell>
          <cell r="K327">
            <v>220.05</v>
          </cell>
          <cell r="N327">
            <v>159.11000000000001</v>
          </cell>
        </row>
        <row r="328">
          <cell r="B328">
            <v>72390</v>
          </cell>
          <cell r="C328" t="str">
            <v>CONCRETO ESTRUTURAL FCK=350 KG/CM2</v>
          </cell>
          <cell r="D328" t="str">
            <v>m³</v>
          </cell>
          <cell r="E328">
            <v>4.0999999999999996</v>
          </cell>
          <cell r="F328">
            <v>21.29</v>
          </cell>
          <cell r="G328">
            <v>25.39</v>
          </cell>
          <cell r="H328">
            <v>141.97999999999999</v>
          </cell>
          <cell r="I328" t="str">
            <v>ACRESCER</v>
          </cell>
          <cell r="J328">
            <v>38.299999999999997</v>
          </cell>
          <cell r="K328">
            <v>231.47</v>
          </cell>
          <cell r="N328">
            <v>167.37</v>
          </cell>
        </row>
        <row r="329">
          <cell r="B329">
            <v>72400</v>
          </cell>
          <cell r="C329" t="str">
            <v>FORNECIMENTO, PREPARO E COLOCACAO DE ACO CA-50 NAS FORMAS</v>
          </cell>
          <cell r="D329" t="str">
            <v>KG</v>
          </cell>
          <cell r="E329">
            <v>0</v>
          </cell>
          <cell r="F329">
            <v>0.71</v>
          </cell>
          <cell r="G329">
            <v>0.71</v>
          </cell>
          <cell r="H329">
            <v>1.17</v>
          </cell>
          <cell r="I329" t="str">
            <v>ACRESCER</v>
          </cell>
          <cell r="J329">
            <v>38.299999999999997</v>
          </cell>
          <cell r="K329">
            <v>2.6</v>
          </cell>
          <cell r="N329">
            <v>1.88</v>
          </cell>
        </row>
        <row r="330">
          <cell r="B330">
            <v>72500</v>
          </cell>
          <cell r="C330" t="str">
            <v>APARELHO DE APOIO EM NEOPRENE FRETADO</v>
          </cell>
          <cell r="D330" t="str">
            <v>Dm³</v>
          </cell>
          <cell r="E330">
            <v>0</v>
          </cell>
          <cell r="F330">
            <v>1.72</v>
          </cell>
          <cell r="G330">
            <v>1.72</v>
          </cell>
          <cell r="H330">
            <v>83</v>
          </cell>
          <cell r="I330" t="str">
            <v>ACRESCER</v>
          </cell>
          <cell r="J330">
            <v>38.299999999999997</v>
          </cell>
          <cell r="K330">
            <v>117.17</v>
          </cell>
          <cell r="N330">
            <v>84.72</v>
          </cell>
        </row>
        <row r="331">
          <cell r="B331">
            <v>72510</v>
          </cell>
          <cell r="C331" t="str">
            <v>APARELHO DE APOIO EM NEOFLON (NEOPRENE C/ TEFLON)</v>
          </cell>
          <cell r="D331" t="str">
            <v>Dm³</v>
          </cell>
          <cell r="E331">
            <v>0</v>
          </cell>
          <cell r="F331">
            <v>2.2200000000000002</v>
          </cell>
          <cell r="G331">
            <v>2.2200000000000002</v>
          </cell>
          <cell r="H331">
            <v>83</v>
          </cell>
          <cell r="I331" t="str">
            <v>ACRESCER</v>
          </cell>
          <cell r="J331">
            <v>38.299999999999997</v>
          </cell>
          <cell r="K331">
            <v>117.86</v>
          </cell>
          <cell r="N331">
            <v>85.22</v>
          </cell>
        </row>
        <row r="332">
          <cell r="B332">
            <v>74000</v>
          </cell>
          <cell r="C332" t="str">
            <v>SUPER-ESTRUTURA</v>
          </cell>
          <cell r="N332">
            <v>0</v>
          </cell>
        </row>
        <row r="333">
          <cell r="B333">
            <v>74002</v>
          </cell>
          <cell r="C333" t="str">
            <v>FORMAS COMUNS DE MADEIRA</v>
          </cell>
          <cell r="D333" t="str">
            <v>m²</v>
          </cell>
          <cell r="E333">
            <v>0.32</v>
          </cell>
          <cell r="F333">
            <v>8.81</v>
          </cell>
          <cell r="G333">
            <v>9.1300000000000008</v>
          </cell>
          <cell r="H333">
            <v>7.2</v>
          </cell>
          <cell r="I333" t="str">
            <v>ACRESCER</v>
          </cell>
          <cell r="J333">
            <v>38.299999999999997</v>
          </cell>
          <cell r="K333">
            <v>22.58</v>
          </cell>
          <cell r="N333">
            <v>16.330000000000002</v>
          </cell>
        </row>
        <row r="334">
          <cell r="B334">
            <v>74004</v>
          </cell>
          <cell r="C334" t="str">
            <v>FORMAS DE MADEIRA COMPENSADA P/ SUPERFICIE APARENTE</v>
          </cell>
          <cell r="D334" t="str">
            <v>m²</v>
          </cell>
          <cell r="E334">
            <v>0.32</v>
          </cell>
          <cell r="F334">
            <v>5.08</v>
          </cell>
          <cell r="G334">
            <v>5.4</v>
          </cell>
          <cell r="H334">
            <v>7.27</v>
          </cell>
          <cell r="I334" t="str">
            <v>ACRESCER</v>
          </cell>
          <cell r="J334">
            <v>38.299999999999997</v>
          </cell>
          <cell r="K334">
            <v>17.52</v>
          </cell>
          <cell r="N334">
            <v>12.67</v>
          </cell>
        </row>
        <row r="335">
          <cell r="B335">
            <v>74006</v>
          </cell>
          <cell r="C335" t="str">
            <v>CONCRETO ESTRUTURAL FCK=150 KG/CM2</v>
          </cell>
          <cell r="D335" t="str">
            <v>m³</v>
          </cell>
          <cell r="E335">
            <v>4.0999999999999996</v>
          </cell>
          <cell r="F335">
            <v>21.29</v>
          </cell>
          <cell r="G335">
            <v>25.39</v>
          </cell>
          <cell r="H335">
            <v>90.68</v>
          </cell>
          <cell r="I335" t="str">
            <v>ACRESCER</v>
          </cell>
          <cell r="J335">
            <v>38.299999999999997</v>
          </cell>
          <cell r="K335">
            <v>160.52000000000001</v>
          </cell>
          <cell r="N335">
            <v>116.07000000000001</v>
          </cell>
        </row>
        <row r="336">
          <cell r="B336">
            <v>74008</v>
          </cell>
          <cell r="C336" t="str">
            <v>CONCRETO ESTRUTURAL FCK=180 KG/CM2</v>
          </cell>
          <cell r="D336" t="str">
            <v>m³</v>
          </cell>
          <cell r="E336">
            <v>4.0999999999999996</v>
          </cell>
          <cell r="F336">
            <v>21.29</v>
          </cell>
          <cell r="G336">
            <v>25.39</v>
          </cell>
          <cell r="H336">
            <v>96.13</v>
          </cell>
          <cell r="I336" t="str">
            <v>ACRESCER</v>
          </cell>
          <cell r="J336">
            <v>38.299999999999997</v>
          </cell>
          <cell r="K336">
            <v>168.06</v>
          </cell>
          <cell r="N336">
            <v>121.52</v>
          </cell>
        </row>
        <row r="337">
          <cell r="B337">
            <v>74010</v>
          </cell>
          <cell r="C337" t="str">
            <v>CONCRETO ESTRUTURAL FCK=200 KG/CM2</v>
          </cell>
          <cell r="D337" t="str">
            <v>m³</v>
          </cell>
          <cell r="E337">
            <v>4.0999999999999996</v>
          </cell>
          <cell r="F337">
            <v>21.29</v>
          </cell>
          <cell r="G337">
            <v>25.39</v>
          </cell>
          <cell r="H337">
            <v>101.43</v>
          </cell>
          <cell r="I337" t="str">
            <v>ACRESCER</v>
          </cell>
          <cell r="J337">
            <v>38.299999999999997</v>
          </cell>
          <cell r="K337">
            <v>175.39</v>
          </cell>
          <cell r="N337">
            <v>126.82000000000001</v>
          </cell>
        </row>
        <row r="338">
          <cell r="B338">
            <v>74020</v>
          </cell>
          <cell r="C338" t="str">
            <v>CONCRETO ESTRUTURAL FCK=210 KG/CM2</v>
          </cell>
          <cell r="D338" t="str">
            <v>m³</v>
          </cell>
          <cell r="E338">
            <v>4.0999999999999996</v>
          </cell>
          <cell r="F338">
            <v>21.29</v>
          </cell>
          <cell r="G338">
            <v>25.39</v>
          </cell>
          <cell r="H338">
            <v>106.61</v>
          </cell>
          <cell r="I338" t="str">
            <v>ACRESCER</v>
          </cell>
          <cell r="J338">
            <v>38.299999999999997</v>
          </cell>
          <cell r="K338">
            <v>182.56</v>
          </cell>
          <cell r="N338">
            <v>132</v>
          </cell>
        </row>
        <row r="339">
          <cell r="B339">
            <v>74030</v>
          </cell>
          <cell r="C339" t="str">
            <v>CONCRETO ESTRUTURAL FCK=225 KG/CM2</v>
          </cell>
          <cell r="D339" t="str">
            <v>m³</v>
          </cell>
          <cell r="E339">
            <v>4.0999999999999996</v>
          </cell>
          <cell r="F339">
            <v>21.29</v>
          </cell>
          <cell r="G339">
            <v>25.39</v>
          </cell>
          <cell r="H339">
            <v>109.59</v>
          </cell>
          <cell r="I339" t="str">
            <v>ACRESCER</v>
          </cell>
          <cell r="J339">
            <v>38.299999999999997</v>
          </cell>
          <cell r="K339">
            <v>186.68</v>
          </cell>
          <cell r="N339">
            <v>134.98000000000002</v>
          </cell>
        </row>
        <row r="340">
          <cell r="B340">
            <v>74040</v>
          </cell>
          <cell r="C340" t="str">
            <v>CONCRETO ESTRUTURAL FCK=250 KG/CM2</v>
          </cell>
          <cell r="D340" t="str">
            <v>m³</v>
          </cell>
          <cell r="E340">
            <v>4.0999999999999996</v>
          </cell>
          <cell r="F340">
            <v>21.29</v>
          </cell>
          <cell r="G340">
            <v>25.39</v>
          </cell>
          <cell r="H340">
            <v>112.69</v>
          </cell>
          <cell r="I340" t="str">
            <v>ACRESCER</v>
          </cell>
          <cell r="J340">
            <v>38.299999999999997</v>
          </cell>
          <cell r="K340">
            <v>190.96</v>
          </cell>
          <cell r="N340">
            <v>138.07999999999998</v>
          </cell>
        </row>
        <row r="341">
          <cell r="B341">
            <v>74050</v>
          </cell>
          <cell r="C341" t="str">
            <v>CONCRETO ESTRUTURAL FCK=270 KG/CM2</v>
          </cell>
          <cell r="D341" t="str">
            <v>m³</v>
          </cell>
          <cell r="E341">
            <v>4.0999999999999996</v>
          </cell>
          <cell r="F341">
            <v>21.29</v>
          </cell>
          <cell r="G341">
            <v>25.39</v>
          </cell>
          <cell r="H341">
            <v>120.88</v>
          </cell>
          <cell r="I341" t="str">
            <v>ACRESCER</v>
          </cell>
          <cell r="J341">
            <v>38.299999999999997</v>
          </cell>
          <cell r="K341">
            <v>202.29</v>
          </cell>
          <cell r="N341">
            <v>146.26999999999998</v>
          </cell>
        </row>
        <row r="342">
          <cell r="B342">
            <v>74060</v>
          </cell>
          <cell r="C342" t="str">
            <v>CONCRETO ESTRUTURAL FCK=300 KG/CM2</v>
          </cell>
          <cell r="D342" t="str">
            <v>m³</v>
          </cell>
          <cell r="E342">
            <v>4.0999999999999996</v>
          </cell>
          <cell r="F342">
            <v>21.29</v>
          </cell>
          <cell r="G342">
            <v>25.39</v>
          </cell>
          <cell r="H342">
            <v>128.43</v>
          </cell>
          <cell r="I342" t="str">
            <v>ACRESCER</v>
          </cell>
          <cell r="J342">
            <v>38.299999999999997</v>
          </cell>
          <cell r="K342">
            <v>212.73</v>
          </cell>
          <cell r="N342">
            <v>153.82</v>
          </cell>
        </row>
        <row r="343">
          <cell r="B343">
            <v>74070</v>
          </cell>
          <cell r="C343" t="str">
            <v>CONCRETO ESTRUTURAL FCK=320 KG/CM2</v>
          </cell>
          <cell r="D343" t="str">
            <v>m³</v>
          </cell>
          <cell r="E343">
            <v>4.0999999999999996</v>
          </cell>
          <cell r="F343">
            <v>21.29</v>
          </cell>
          <cell r="G343">
            <v>25.39</v>
          </cell>
          <cell r="H343">
            <v>133.72</v>
          </cell>
          <cell r="I343" t="str">
            <v>ACRESCER</v>
          </cell>
          <cell r="J343">
            <v>38.299999999999997</v>
          </cell>
          <cell r="K343">
            <v>220.05</v>
          </cell>
          <cell r="N343">
            <v>159.11000000000001</v>
          </cell>
        </row>
        <row r="344">
          <cell r="B344">
            <v>74080</v>
          </cell>
          <cell r="C344" t="str">
            <v>CONCRETO ESTRUTURAL FCK=350 KG/CM2</v>
          </cell>
          <cell r="D344" t="str">
            <v>m³</v>
          </cell>
          <cell r="E344">
            <v>4.0999999999999996</v>
          </cell>
          <cell r="F344">
            <v>21.29</v>
          </cell>
          <cell r="G344">
            <v>25.39</v>
          </cell>
          <cell r="H344">
            <v>141.97999999999999</v>
          </cell>
          <cell r="I344" t="str">
            <v>ACRESCER</v>
          </cell>
          <cell r="J344">
            <v>38.299999999999997</v>
          </cell>
          <cell r="K344">
            <v>231.47</v>
          </cell>
          <cell r="N344">
            <v>167.37</v>
          </cell>
        </row>
        <row r="345">
          <cell r="B345">
            <v>74090</v>
          </cell>
          <cell r="C345" t="str">
            <v>FORNECIMENTO, PREPARO E COLOCACAO DE ACO CA-50 NAS FORMAS</v>
          </cell>
          <cell r="D345" t="str">
            <v>KG</v>
          </cell>
          <cell r="E345">
            <v>0</v>
          </cell>
          <cell r="F345">
            <v>0.71</v>
          </cell>
          <cell r="G345">
            <v>0.71</v>
          </cell>
          <cell r="H345">
            <v>1.17</v>
          </cell>
          <cell r="I345" t="str">
            <v>ACRESCER</v>
          </cell>
          <cell r="J345">
            <v>38.299999999999997</v>
          </cell>
          <cell r="K345">
            <v>2.6</v>
          </cell>
          <cell r="N345">
            <v>1.88</v>
          </cell>
        </row>
        <row r="346">
          <cell r="B346">
            <v>74100</v>
          </cell>
          <cell r="C346" t="str">
            <v>CIMBRAMENTO</v>
          </cell>
          <cell r="D346" t="str">
            <v>m³</v>
          </cell>
          <cell r="E346">
            <v>0</v>
          </cell>
          <cell r="F346">
            <v>8.19</v>
          </cell>
          <cell r="G346">
            <v>8.19</v>
          </cell>
          <cell r="H346">
            <v>1.88</v>
          </cell>
          <cell r="I346" t="str">
            <v>ACRESCER</v>
          </cell>
          <cell r="J346">
            <v>38.299999999999997</v>
          </cell>
          <cell r="K346">
            <v>13.93</v>
          </cell>
          <cell r="N346">
            <v>10.07</v>
          </cell>
        </row>
        <row r="347">
          <cell r="B347">
            <v>74200</v>
          </cell>
          <cell r="C347" t="str">
            <v>APARELHO DE APOIO EM NEOPRENDE FRETADO</v>
          </cell>
          <cell r="D347" t="str">
            <v>Dm³</v>
          </cell>
          <cell r="E347">
            <v>0</v>
          </cell>
          <cell r="F347">
            <v>1.72</v>
          </cell>
          <cell r="G347">
            <v>1.72</v>
          </cell>
          <cell r="H347">
            <v>83</v>
          </cell>
          <cell r="I347" t="str">
            <v>ACRESCER</v>
          </cell>
          <cell r="J347">
            <v>38.299999999999997</v>
          </cell>
          <cell r="K347">
            <v>117.17</v>
          </cell>
          <cell r="N347">
            <v>84.72</v>
          </cell>
        </row>
        <row r="348">
          <cell r="B348">
            <v>74315</v>
          </cell>
          <cell r="C348" t="str">
            <v>FORN. PREP. COLOC. PROTENSAO, INJ. E ANCORAGEM DE CABO 12 FIOS 7MM RB-150</v>
          </cell>
          <cell r="D348" t="str">
            <v>KG</v>
          </cell>
          <cell r="E348">
            <v>0</v>
          </cell>
          <cell r="F348">
            <v>2.1800000000000002</v>
          </cell>
          <cell r="G348">
            <v>2.1800000000000002</v>
          </cell>
          <cell r="H348">
            <v>6.23</v>
          </cell>
          <cell r="I348" t="str">
            <v>ACRESCER</v>
          </cell>
          <cell r="J348">
            <v>38.299999999999997</v>
          </cell>
          <cell r="K348">
            <v>11.63</v>
          </cell>
          <cell r="N348">
            <v>8.41</v>
          </cell>
        </row>
        <row r="349">
          <cell r="B349">
            <v>74325</v>
          </cell>
          <cell r="C349" t="str">
            <v>FORN. PREP. COLOC. PROTENSAO, INJ. E ANCORAGEM DE CABO 12 FIOS 8MM RB-150</v>
          </cell>
          <cell r="D349" t="str">
            <v>KG</v>
          </cell>
          <cell r="E349">
            <v>0</v>
          </cell>
          <cell r="F349">
            <v>2.1800000000000002</v>
          </cell>
          <cell r="G349">
            <v>2.1800000000000002</v>
          </cell>
          <cell r="H349">
            <v>6.07</v>
          </cell>
          <cell r="I349" t="str">
            <v>ACRESCER</v>
          </cell>
          <cell r="J349">
            <v>38.299999999999997</v>
          </cell>
          <cell r="K349">
            <v>11.41</v>
          </cell>
          <cell r="N349">
            <v>8.25</v>
          </cell>
        </row>
        <row r="350">
          <cell r="B350">
            <v>74335</v>
          </cell>
          <cell r="C350" t="str">
            <v>FORN. PREP. COLOC. PROTENCAO, INJ. E ANCORAGEM DE CABO 12 CORDOALHAS 1/2" RB-17</v>
          </cell>
          <cell r="D350" t="str">
            <v>KG</v>
          </cell>
          <cell r="E350">
            <v>0</v>
          </cell>
          <cell r="F350">
            <v>0.78</v>
          </cell>
          <cell r="G350">
            <v>0.78</v>
          </cell>
          <cell r="H350">
            <v>6.16</v>
          </cell>
          <cell r="I350" t="str">
            <v>ACRESCER</v>
          </cell>
          <cell r="J350">
            <v>38.299999999999997</v>
          </cell>
          <cell r="K350">
            <v>9.6</v>
          </cell>
          <cell r="N350">
            <v>6.94</v>
          </cell>
        </row>
        <row r="351">
          <cell r="B351">
            <v>74345</v>
          </cell>
          <cell r="C351" t="str">
            <v>FORN. PREP. COLOC. PROTENCAO, INJ. E ANCORAGEM DE CABO 12 CORDOALHAS 1/2" RB-19</v>
          </cell>
          <cell r="D351" t="str">
            <v>KG</v>
          </cell>
          <cell r="E351">
            <v>0</v>
          </cell>
          <cell r="F351">
            <v>0.78</v>
          </cell>
          <cell r="G351">
            <v>0.78</v>
          </cell>
          <cell r="H351">
            <v>6.39</v>
          </cell>
          <cell r="I351" t="str">
            <v>ACRESCER</v>
          </cell>
          <cell r="J351">
            <v>38.299999999999997</v>
          </cell>
          <cell r="K351">
            <v>9.92</v>
          </cell>
          <cell r="N351">
            <v>7.17</v>
          </cell>
        </row>
        <row r="352">
          <cell r="B352">
            <v>74355</v>
          </cell>
          <cell r="C352" t="str">
            <v>FORN. PREP. COLOC. PROTENCAO, INJ. E ANCORAGEM DE CABO  6 CORDOALHAS 1/2" RB-17</v>
          </cell>
          <cell r="D352" t="str">
            <v>KG</v>
          </cell>
          <cell r="E352">
            <v>0</v>
          </cell>
          <cell r="F352">
            <v>1.44</v>
          </cell>
          <cell r="G352">
            <v>1.44</v>
          </cell>
          <cell r="H352">
            <v>6.2</v>
          </cell>
          <cell r="I352" t="str">
            <v>ACRESCER</v>
          </cell>
          <cell r="J352">
            <v>38.299999999999997</v>
          </cell>
          <cell r="K352">
            <v>10.57</v>
          </cell>
          <cell r="N352">
            <v>7.6400000000000006</v>
          </cell>
        </row>
        <row r="353">
          <cell r="B353">
            <v>74365</v>
          </cell>
          <cell r="C353" t="str">
            <v>FORN. PREP. COLOC. PROTENCAO, INJ. E ANCORAGEM DE CABO  6 CORDOALHAS 1/2" RB-19</v>
          </cell>
          <cell r="D353" t="str">
            <v>KG</v>
          </cell>
          <cell r="E353">
            <v>0</v>
          </cell>
          <cell r="F353">
            <v>1.44</v>
          </cell>
          <cell r="G353">
            <v>1.44</v>
          </cell>
          <cell r="H353">
            <v>6.2</v>
          </cell>
          <cell r="I353" t="str">
            <v>ACRESCER</v>
          </cell>
          <cell r="J353">
            <v>38.299999999999997</v>
          </cell>
          <cell r="K353">
            <v>10.57</v>
          </cell>
          <cell r="N353">
            <v>7.6400000000000006</v>
          </cell>
        </row>
        <row r="354">
          <cell r="N354">
            <v>0</v>
          </cell>
        </row>
        <row r="355">
          <cell r="B355">
            <v>75000</v>
          </cell>
          <cell r="C355" t="str">
            <v>ACABAMENTOS</v>
          </cell>
          <cell r="N355">
            <v>0</v>
          </cell>
        </row>
        <row r="356">
          <cell r="B356">
            <v>75100</v>
          </cell>
          <cell r="C356" t="str">
            <v>JUNTA DE CANTONEIRA METALICA (4 X 4 X 3/8")</v>
          </cell>
          <cell r="D356" t="str">
            <v>m</v>
          </cell>
          <cell r="E356">
            <v>0</v>
          </cell>
          <cell r="F356">
            <v>6.14</v>
          </cell>
          <cell r="G356">
            <v>6.14</v>
          </cell>
          <cell r="H356">
            <v>17.010000000000002</v>
          </cell>
          <cell r="I356" t="str">
            <v>ACRESCER</v>
          </cell>
          <cell r="J356">
            <v>38.299999999999997</v>
          </cell>
          <cell r="K356">
            <v>32.020000000000003</v>
          </cell>
          <cell r="N356">
            <v>23.150000000000002</v>
          </cell>
        </row>
        <row r="357">
          <cell r="B357">
            <v>75110</v>
          </cell>
          <cell r="C357" t="str">
            <v>JUNTA DE DILATACAO E VEDACAO JUNTAFLEX / TRANSIFLEX OU SIMILAR</v>
          </cell>
          <cell r="D357" t="str">
            <v>m</v>
          </cell>
          <cell r="E357">
            <v>0</v>
          </cell>
          <cell r="F357">
            <v>5.9</v>
          </cell>
          <cell r="G357">
            <v>5.9</v>
          </cell>
          <cell r="H357">
            <v>840</v>
          </cell>
          <cell r="I357" t="str">
            <v>ACRESCER</v>
          </cell>
          <cell r="J357">
            <v>38.299999999999997</v>
          </cell>
          <cell r="K357">
            <v>1169.8800000000001</v>
          </cell>
          <cell r="N357">
            <v>845.9</v>
          </cell>
        </row>
        <row r="358">
          <cell r="B358">
            <v>75120</v>
          </cell>
          <cell r="C358" t="str">
            <v>JUNTA DE DILATACAO E VEDACAO TRA-FLEX OU SIMILAR</v>
          </cell>
          <cell r="D358" t="str">
            <v>m</v>
          </cell>
          <cell r="E358">
            <v>0</v>
          </cell>
          <cell r="F358">
            <v>2.87</v>
          </cell>
          <cell r="G358">
            <v>2.87</v>
          </cell>
          <cell r="H358">
            <v>96</v>
          </cell>
          <cell r="I358" t="str">
            <v>ACRESCER</v>
          </cell>
          <cell r="J358">
            <v>38.299999999999997</v>
          </cell>
          <cell r="K358">
            <v>136.74</v>
          </cell>
          <cell r="N358">
            <v>98.87</v>
          </cell>
        </row>
        <row r="359">
          <cell r="B359">
            <v>75130</v>
          </cell>
          <cell r="C359" t="str">
            <v>JUNTA DE DILATACAO E VEDACAO JUNTA "JEENE" OU SIMILAR</v>
          </cell>
          <cell r="D359" t="str">
            <v>m</v>
          </cell>
          <cell r="E359">
            <v>0</v>
          </cell>
          <cell r="F359">
            <v>1.56</v>
          </cell>
          <cell r="G359">
            <v>1.56</v>
          </cell>
          <cell r="H359">
            <v>357</v>
          </cell>
          <cell r="I359" t="str">
            <v>ACRESCER</v>
          </cell>
          <cell r="J359">
            <v>38.299999999999997</v>
          </cell>
          <cell r="K359">
            <v>495.89</v>
          </cell>
          <cell r="N359">
            <v>358.56</v>
          </cell>
        </row>
        <row r="360">
          <cell r="B360">
            <v>75140</v>
          </cell>
          <cell r="C360" t="str">
            <v>JUNTA DE DILATACAO E VEDACAO COM EMULSAO ASFALTICA ESTRUTURADA</v>
          </cell>
          <cell r="D360" t="str">
            <v>m</v>
          </cell>
          <cell r="E360">
            <v>0</v>
          </cell>
          <cell r="F360">
            <v>0.23</v>
          </cell>
          <cell r="G360">
            <v>0.23</v>
          </cell>
          <cell r="H360">
            <v>0.2</v>
          </cell>
          <cell r="I360" t="str">
            <v>ACRESCER</v>
          </cell>
          <cell r="J360">
            <v>38.299999999999997</v>
          </cell>
          <cell r="K360">
            <v>0.59</v>
          </cell>
          <cell r="N360">
            <v>0.43000000000000005</v>
          </cell>
        </row>
        <row r="361">
          <cell r="B361">
            <v>75200</v>
          </cell>
          <cell r="C361" t="str">
            <v>DRENO DE PVC D=3"</v>
          </cell>
          <cell r="D361" t="str">
            <v>Und</v>
          </cell>
          <cell r="E361">
            <v>0</v>
          </cell>
          <cell r="F361">
            <v>1.23</v>
          </cell>
          <cell r="G361">
            <v>1.23</v>
          </cell>
          <cell r="H361">
            <v>0.89</v>
          </cell>
          <cell r="I361" t="str">
            <v>-</v>
          </cell>
          <cell r="J361">
            <v>38.299999999999997</v>
          </cell>
          <cell r="K361">
            <v>2.93</v>
          </cell>
          <cell r="N361">
            <v>2.12</v>
          </cell>
        </row>
        <row r="362">
          <cell r="B362">
            <v>75300</v>
          </cell>
          <cell r="C362" t="str">
            <v>LIMPEZA E PINTURA DE SUPERFICIE APARENTE COM NATA DE CIMENTO</v>
          </cell>
          <cell r="D362" t="str">
            <v>m²</v>
          </cell>
          <cell r="E362">
            <v>0</v>
          </cell>
          <cell r="F362">
            <v>1.18</v>
          </cell>
          <cell r="G362">
            <v>1.18</v>
          </cell>
          <cell r="H362">
            <v>0.21</v>
          </cell>
          <cell r="I362" t="str">
            <v>ACRESCER</v>
          </cell>
          <cell r="J362">
            <v>38.299999999999997</v>
          </cell>
          <cell r="K362">
            <v>1.92</v>
          </cell>
          <cell r="N362">
            <v>1.39</v>
          </cell>
        </row>
        <row r="363">
          <cell r="B363">
            <v>75400</v>
          </cell>
          <cell r="C363" t="str">
            <v>GUARDA CORPO PADRAO DNER</v>
          </cell>
          <cell r="D363" t="str">
            <v>m</v>
          </cell>
          <cell r="E363">
            <v>0</v>
          </cell>
          <cell r="F363">
            <v>1.03</v>
          </cell>
          <cell r="G363">
            <v>1.03</v>
          </cell>
          <cell r="H363">
            <v>37</v>
          </cell>
          <cell r="I363" t="str">
            <v>ACRESCER</v>
          </cell>
          <cell r="J363">
            <v>38.299999999999997</v>
          </cell>
          <cell r="K363">
            <v>52.6</v>
          </cell>
          <cell r="N363">
            <v>38.03</v>
          </cell>
        </row>
        <row r="364">
          <cell r="B364">
            <v>75410</v>
          </cell>
          <cell r="C364" t="str">
            <v>GUARDA RODAS PADRAO DNER</v>
          </cell>
          <cell r="D364" t="str">
            <v>m</v>
          </cell>
          <cell r="E364">
            <v>0</v>
          </cell>
          <cell r="F364">
            <v>5.48</v>
          </cell>
          <cell r="G364">
            <v>5.48</v>
          </cell>
          <cell r="H364">
            <v>74.44</v>
          </cell>
          <cell r="I364" t="str">
            <v>ACRESCER</v>
          </cell>
          <cell r="J364">
            <v>38.299999999999997</v>
          </cell>
          <cell r="K364">
            <v>110.53</v>
          </cell>
          <cell r="N364">
            <v>79.92</v>
          </cell>
        </row>
        <row r="365">
          <cell r="B365">
            <v>75420</v>
          </cell>
          <cell r="C365" t="str">
            <v>GUARDA CORPO-GUARDA RODAS PADRAO DERMAT</v>
          </cell>
          <cell r="D365" t="str">
            <v>m</v>
          </cell>
          <cell r="E365">
            <v>0</v>
          </cell>
          <cell r="F365">
            <v>5.18</v>
          </cell>
          <cell r="G365">
            <v>5.18</v>
          </cell>
          <cell r="H365">
            <v>67.37</v>
          </cell>
          <cell r="I365" t="str">
            <v>ACRESCER</v>
          </cell>
          <cell r="J365">
            <v>38.299999999999997</v>
          </cell>
          <cell r="K365">
            <v>100.34</v>
          </cell>
          <cell r="N365">
            <v>72.550000000000011</v>
          </cell>
        </row>
        <row r="366">
          <cell r="B366">
            <v>75600</v>
          </cell>
          <cell r="C366" t="str">
            <v>LAJE DE TRANSICAO</v>
          </cell>
          <cell r="D366" t="str">
            <v>m³</v>
          </cell>
          <cell r="E366">
            <v>11.61</v>
          </cell>
          <cell r="F366">
            <v>34.630000000000003</v>
          </cell>
          <cell r="G366">
            <v>46.24</v>
          </cell>
          <cell r="H366">
            <v>291.55</v>
          </cell>
          <cell r="I366" t="str">
            <v>ACRESCER</v>
          </cell>
          <cell r="J366">
            <v>38.299999999999997</v>
          </cell>
          <cell r="K366">
            <v>467.16</v>
          </cell>
          <cell r="N366">
            <v>337.79</v>
          </cell>
        </row>
        <row r="367">
          <cell r="B367">
            <v>78000</v>
          </cell>
          <cell r="C367" t="str">
            <v>PONTE DE MADEIRA (TIPO I)</v>
          </cell>
          <cell r="N367">
            <v>0</v>
          </cell>
        </row>
        <row r="368">
          <cell r="B368">
            <v>78170</v>
          </cell>
          <cell r="C368" t="str">
            <v>FUNDACAO EM BLOCO DE CONCRETO (PONTE TIPO I)</v>
          </cell>
          <cell r="D368" t="str">
            <v>m³</v>
          </cell>
          <cell r="E368">
            <v>0</v>
          </cell>
          <cell r="F368">
            <v>8.42</v>
          </cell>
          <cell r="G368">
            <v>8.42</v>
          </cell>
          <cell r="H368">
            <v>135.07</v>
          </cell>
          <cell r="I368" t="str">
            <v>ACRESCER</v>
          </cell>
          <cell r="J368">
            <v>15</v>
          </cell>
          <cell r="K368">
            <v>165.01</v>
          </cell>
          <cell r="N368">
            <v>143.48999999999998</v>
          </cell>
        </row>
        <row r="369">
          <cell r="B369">
            <v>78180</v>
          </cell>
          <cell r="C369" t="str">
            <v>FUNDACAO EM ESTACA DE MADEIRA (PONTE TIPO I)</v>
          </cell>
          <cell r="D369" t="str">
            <v>Und</v>
          </cell>
          <cell r="E369">
            <v>19.84</v>
          </cell>
          <cell r="F369">
            <v>27.52</v>
          </cell>
          <cell r="G369">
            <v>47.36</v>
          </cell>
          <cell r="H369">
            <v>135.88</v>
          </cell>
          <cell r="I369" t="str">
            <v>ACRESCER</v>
          </cell>
          <cell r="J369">
            <v>15</v>
          </cell>
          <cell r="K369">
            <v>210.73</v>
          </cell>
          <cell r="N369">
            <v>183.24</v>
          </cell>
        </row>
        <row r="370">
          <cell r="B370">
            <v>78210</v>
          </cell>
          <cell r="C370" t="str">
            <v>CAVALETE C/ ALTURA MEDIA DOS ESTEIOS ATE 2,00 M (PONTE TIPO I)</v>
          </cell>
          <cell r="D370" t="str">
            <v>Und</v>
          </cell>
          <cell r="E370">
            <v>14.03</v>
          </cell>
          <cell r="F370">
            <v>386.57</v>
          </cell>
          <cell r="G370">
            <v>400.6</v>
          </cell>
          <cell r="H370">
            <v>1704.83</v>
          </cell>
          <cell r="I370" t="str">
            <v>ACRESCER</v>
          </cell>
          <cell r="J370">
            <v>15</v>
          </cell>
          <cell r="K370">
            <v>2421.2399999999998</v>
          </cell>
          <cell r="N370">
            <v>2105.4299999999998</v>
          </cell>
        </row>
        <row r="371">
          <cell r="B371">
            <v>78215</v>
          </cell>
          <cell r="C371" t="str">
            <v>CAVALETE C/ ALTURA MEDIA DOS ESTEIOS ENTRE 2,00 E 3,00 M (PONTE TIPO I)</v>
          </cell>
          <cell r="D371" t="str">
            <v>Und</v>
          </cell>
          <cell r="E371">
            <v>16.829999999999998</v>
          </cell>
          <cell r="F371">
            <v>483.21</v>
          </cell>
          <cell r="G371">
            <v>500.04</v>
          </cell>
          <cell r="H371">
            <v>2430.96</v>
          </cell>
          <cell r="I371" t="str">
            <v>ACRESCER</v>
          </cell>
          <cell r="J371">
            <v>15</v>
          </cell>
          <cell r="K371">
            <v>3370.65</v>
          </cell>
          <cell r="N371">
            <v>2931</v>
          </cell>
        </row>
        <row r="372">
          <cell r="B372">
            <v>78220</v>
          </cell>
          <cell r="C372" t="str">
            <v>CAVALETE C/ ALTURA MEDIA DOS ESTEIOS ENTRE 3,00 E 4,00 M (PONTE TIPO I)</v>
          </cell>
          <cell r="D372" t="str">
            <v>Und</v>
          </cell>
          <cell r="E372">
            <v>19.64</v>
          </cell>
          <cell r="F372">
            <v>579.85</v>
          </cell>
          <cell r="G372">
            <v>599.49</v>
          </cell>
          <cell r="H372">
            <v>2844.66</v>
          </cell>
          <cell r="I372" t="str">
            <v>ACRESCER</v>
          </cell>
          <cell r="J372">
            <v>15</v>
          </cell>
          <cell r="K372">
            <v>3960.77</v>
          </cell>
          <cell r="N372">
            <v>3444.1499999999996</v>
          </cell>
        </row>
        <row r="373">
          <cell r="B373">
            <v>78230</v>
          </cell>
          <cell r="C373" t="str">
            <v>CAVALETE C/ ALTURA MEDIA DOS ESTEIOS ENTRE 4,00 E 6,00 M (PONTE TIPO I)</v>
          </cell>
          <cell r="D373" t="str">
            <v>Und</v>
          </cell>
          <cell r="E373">
            <v>22.44</v>
          </cell>
          <cell r="F373">
            <v>773.14</v>
          </cell>
          <cell r="G373">
            <v>795.58</v>
          </cell>
          <cell r="H373">
            <v>3690.85</v>
          </cell>
          <cell r="I373" t="str">
            <v>ACRESCER</v>
          </cell>
          <cell r="J373">
            <v>15</v>
          </cell>
          <cell r="K373">
            <v>5159.3900000000003</v>
          </cell>
          <cell r="N373">
            <v>4486.43</v>
          </cell>
        </row>
        <row r="374">
          <cell r="B374">
            <v>78240</v>
          </cell>
          <cell r="C374" t="str">
            <v>CAVALETE C/ ALTURA MEDIA DOS ESTEIOS ENTRE 6,00 E 8,00 M (PONTE TIPO I)</v>
          </cell>
          <cell r="D374" t="str">
            <v>Und</v>
          </cell>
          <cell r="E374">
            <v>25.25</v>
          </cell>
          <cell r="F374">
            <v>933.66</v>
          </cell>
          <cell r="G374">
            <v>958.91</v>
          </cell>
          <cell r="H374">
            <v>4541.53</v>
          </cell>
          <cell r="I374" t="str">
            <v>ACRESCER</v>
          </cell>
          <cell r="J374">
            <v>15</v>
          </cell>
          <cell r="K374">
            <v>6325.51</v>
          </cell>
          <cell r="N374">
            <v>5500.44</v>
          </cell>
        </row>
        <row r="375">
          <cell r="B375">
            <v>78250</v>
          </cell>
          <cell r="C375" t="str">
            <v>CAVALETE C/ ALTURA MEDIA DOS ESTEIOS ENTRE 8,00 E 10,00 M (PONTE TIPO I)</v>
          </cell>
          <cell r="D375" t="str">
            <v>Und</v>
          </cell>
          <cell r="E375">
            <v>25.25</v>
          </cell>
          <cell r="F375">
            <v>1094.18</v>
          </cell>
          <cell r="G375">
            <v>1119.43</v>
          </cell>
          <cell r="H375">
            <v>5665.53</v>
          </cell>
          <cell r="I375" t="str">
            <v>ACRESCER</v>
          </cell>
          <cell r="J375">
            <v>15</v>
          </cell>
          <cell r="K375">
            <v>7802.7</v>
          </cell>
          <cell r="N375">
            <v>6784.96</v>
          </cell>
        </row>
        <row r="376">
          <cell r="B376">
            <v>78260</v>
          </cell>
          <cell r="C376" t="str">
            <v>VIGAMENTO SIMPLES (PONTE TIPO I)</v>
          </cell>
          <cell r="D376" t="str">
            <v>m</v>
          </cell>
          <cell r="E376">
            <v>17.95</v>
          </cell>
          <cell r="F376">
            <v>386.57</v>
          </cell>
          <cell r="G376">
            <v>404.52</v>
          </cell>
          <cell r="H376">
            <v>494.97</v>
          </cell>
          <cell r="I376" t="str">
            <v>ACRESCER</v>
          </cell>
          <cell r="J376">
            <v>15</v>
          </cell>
          <cell r="K376">
            <v>1034.4100000000001</v>
          </cell>
          <cell r="N376">
            <v>899.49</v>
          </cell>
        </row>
        <row r="377">
          <cell r="B377">
            <v>78320</v>
          </cell>
          <cell r="C377" t="str">
            <v>ARMACAO SIMPLES (PONTE TIPO I)</v>
          </cell>
          <cell r="D377" t="str">
            <v>Und</v>
          </cell>
          <cell r="E377">
            <v>28.35</v>
          </cell>
          <cell r="F377">
            <v>1159.7</v>
          </cell>
          <cell r="G377">
            <v>1188.05</v>
          </cell>
          <cell r="H377">
            <v>2392.08</v>
          </cell>
          <cell r="I377" t="str">
            <v>ACRESCER</v>
          </cell>
          <cell r="J377">
            <v>15</v>
          </cell>
          <cell r="K377">
            <v>4117.1499999999996</v>
          </cell>
          <cell r="N377">
            <v>3580.13</v>
          </cell>
        </row>
        <row r="378">
          <cell r="B378">
            <v>78330</v>
          </cell>
          <cell r="C378" t="str">
            <v>ARMACAO/BANZO (PONTE TIPO I)</v>
          </cell>
          <cell r="D378" t="str">
            <v>Und</v>
          </cell>
          <cell r="E378">
            <v>47.24</v>
          </cell>
          <cell r="F378">
            <v>1932.84</v>
          </cell>
          <cell r="G378">
            <v>1980.08</v>
          </cell>
          <cell r="H378">
            <v>4277.26</v>
          </cell>
          <cell r="I378" t="str">
            <v>ACRESCER</v>
          </cell>
          <cell r="J378">
            <v>15</v>
          </cell>
          <cell r="K378">
            <v>7195.94</v>
          </cell>
          <cell r="N378">
            <v>6257.34</v>
          </cell>
        </row>
        <row r="379">
          <cell r="B379">
            <v>78510</v>
          </cell>
          <cell r="C379" t="str">
            <v>ALAS E TESTAS DO CAIXAO DE ATERRO (PONTE TIPO I)</v>
          </cell>
          <cell r="D379" t="str">
            <v>m²</v>
          </cell>
          <cell r="E379">
            <v>1.68</v>
          </cell>
          <cell r="F379">
            <v>12.95</v>
          </cell>
          <cell r="G379">
            <v>14.63</v>
          </cell>
          <cell r="H379">
            <v>59.27</v>
          </cell>
          <cell r="I379" t="str">
            <v>ACRESCER</v>
          </cell>
          <cell r="J379">
            <v>15</v>
          </cell>
          <cell r="K379">
            <v>84.99</v>
          </cell>
          <cell r="N379">
            <v>73.900000000000006</v>
          </cell>
        </row>
        <row r="380">
          <cell r="B380">
            <v>79000</v>
          </cell>
          <cell r="C380" t="str">
            <v>PONTE DE MADEIRA (TIPO III)</v>
          </cell>
          <cell r="N380">
            <v>0</v>
          </cell>
        </row>
        <row r="381">
          <cell r="B381">
            <v>79170</v>
          </cell>
          <cell r="C381" t="str">
            <v>FUNDACAO EM BLOCO DE CONCRETO (PONTE TIPO III)</v>
          </cell>
          <cell r="D381" t="str">
            <v>m³</v>
          </cell>
          <cell r="E381">
            <v>0</v>
          </cell>
          <cell r="F381">
            <v>8.42</v>
          </cell>
          <cell r="G381">
            <v>8.42</v>
          </cell>
          <cell r="H381">
            <v>136.97999999999999</v>
          </cell>
          <cell r="I381" t="str">
            <v>ACRESCER</v>
          </cell>
          <cell r="J381">
            <v>15</v>
          </cell>
          <cell r="K381">
            <v>167.21</v>
          </cell>
          <cell r="N381">
            <v>145.39999999999998</v>
          </cell>
        </row>
        <row r="382">
          <cell r="B382">
            <v>79210</v>
          </cell>
          <cell r="C382" t="str">
            <v>CAVALETE C/ ALTURA MEDIA DOS ESTEIOS ATE 2,00 M (PONTE TIPO III)</v>
          </cell>
          <cell r="D382" t="str">
            <v>Und</v>
          </cell>
          <cell r="E382">
            <v>11.22</v>
          </cell>
          <cell r="F382">
            <v>483.21</v>
          </cell>
          <cell r="G382">
            <v>494.43</v>
          </cell>
          <cell r="H382">
            <v>791.53</v>
          </cell>
          <cell r="I382" t="str">
            <v>ACRESCER</v>
          </cell>
          <cell r="J382">
            <v>15</v>
          </cell>
          <cell r="K382">
            <v>1478.85</v>
          </cell>
          <cell r="N382">
            <v>1285.96</v>
          </cell>
        </row>
        <row r="383">
          <cell r="B383">
            <v>79215</v>
          </cell>
          <cell r="C383" t="str">
            <v>CAVALETE C/ ALTURA MEDIA DOS ESTEIOS  ENTRE 2,00 E 3,00M (PONTE TIPO III)</v>
          </cell>
          <cell r="D383" t="str">
            <v>Und</v>
          </cell>
          <cell r="E383">
            <v>14.03</v>
          </cell>
          <cell r="F383">
            <v>582.30999999999995</v>
          </cell>
          <cell r="G383">
            <v>596.34</v>
          </cell>
          <cell r="H383">
            <v>1465.63</v>
          </cell>
          <cell r="I383" t="str">
            <v>ACRESCER</v>
          </cell>
          <cell r="J383">
            <v>15</v>
          </cell>
          <cell r="K383">
            <v>2371.27</v>
          </cell>
          <cell r="N383">
            <v>2061.9700000000003</v>
          </cell>
        </row>
        <row r="384">
          <cell r="B384">
            <v>79220</v>
          </cell>
          <cell r="C384" t="str">
            <v>CAVALETE C/ ALTURA MEDIA DOS ESTEIOS ENTRE 3,00 E 4,00 M (PONTE TIPO III)</v>
          </cell>
          <cell r="D384" t="str">
            <v>Und</v>
          </cell>
          <cell r="E384">
            <v>14.03</v>
          </cell>
          <cell r="F384">
            <v>628.16999999999996</v>
          </cell>
          <cell r="G384">
            <v>642.20000000000005</v>
          </cell>
          <cell r="H384">
            <v>1879.33</v>
          </cell>
          <cell r="I384" t="str">
            <v>ACRESCER</v>
          </cell>
          <cell r="J384">
            <v>15</v>
          </cell>
          <cell r="K384">
            <v>2899.76</v>
          </cell>
          <cell r="N384">
            <v>2521.5299999999997</v>
          </cell>
        </row>
        <row r="385">
          <cell r="B385">
            <v>79230</v>
          </cell>
          <cell r="C385" t="str">
            <v>CAVALETE C/ ALTURA MEDIA DOS ESTEIOS ENTRE 4,00 E 6,00 M (PONTE TIPO III)</v>
          </cell>
          <cell r="D385" t="str">
            <v>Und</v>
          </cell>
          <cell r="E385">
            <v>16.829999999999998</v>
          </cell>
          <cell r="F385">
            <v>786.24</v>
          </cell>
          <cell r="G385">
            <v>803.07</v>
          </cell>
          <cell r="H385">
            <v>2672.01</v>
          </cell>
          <cell r="I385" t="str">
            <v>ACRESCER</v>
          </cell>
          <cell r="J385">
            <v>15</v>
          </cell>
          <cell r="K385">
            <v>3996.34</v>
          </cell>
          <cell r="N385">
            <v>3475.0800000000004</v>
          </cell>
        </row>
        <row r="386">
          <cell r="B386">
            <v>79240</v>
          </cell>
          <cell r="C386" t="str">
            <v>CAVALETE C/ ALTURA MEDIA DOS ESTEIOS ENTRE 6,00 E 8,00 M (PONTE TIPO III)</v>
          </cell>
          <cell r="D386" t="str">
            <v>Und</v>
          </cell>
          <cell r="E386">
            <v>19.64</v>
          </cell>
          <cell r="F386">
            <v>966.42</v>
          </cell>
          <cell r="G386">
            <v>986.06</v>
          </cell>
          <cell r="H386">
            <v>3464.68</v>
          </cell>
          <cell r="I386" t="str">
            <v>ACRESCER</v>
          </cell>
          <cell r="J386">
            <v>15</v>
          </cell>
          <cell r="K386">
            <v>5118.3500000000004</v>
          </cell>
          <cell r="N386">
            <v>4450.74</v>
          </cell>
        </row>
        <row r="387">
          <cell r="B387">
            <v>79250</v>
          </cell>
          <cell r="C387" t="str">
            <v>CAVALETE C/ ALTURA MEDIA DOS ESTEIOS ENTRE 8,00 E 10,00 M (PONTE TIPO III)</v>
          </cell>
          <cell r="D387" t="str">
            <v>Und</v>
          </cell>
          <cell r="E387">
            <v>22.44</v>
          </cell>
          <cell r="F387">
            <v>1115.48</v>
          </cell>
          <cell r="G387">
            <v>1137.92</v>
          </cell>
          <cell r="H387">
            <v>4535.18</v>
          </cell>
          <cell r="I387" t="str">
            <v>ACRESCER</v>
          </cell>
          <cell r="J387">
            <v>15</v>
          </cell>
          <cell r="K387">
            <v>6524.07</v>
          </cell>
          <cell r="N387">
            <v>5673.1</v>
          </cell>
        </row>
        <row r="388">
          <cell r="B388">
            <v>79260</v>
          </cell>
          <cell r="C388" t="str">
            <v>VIGAMENTO (PONTE TIPO III)</v>
          </cell>
          <cell r="D388" t="str">
            <v>m</v>
          </cell>
          <cell r="E388">
            <v>2.81</v>
          </cell>
          <cell r="F388">
            <v>96.64</v>
          </cell>
          <cell r="G388">
            <v>99.45</v>
          </cell>
          <cell r="H388">
            <v>432.88</v>
          </cell>
          <cell r="I388" t="str">
            <v>ACRESCER</v>
          </cell>
          <cell r="J388">
            <v>15</v>
          </cell>
          <cell r="K388">
            <v>612.17999999999995</v>
          </cell>
          <cell r="N388">
            <v>532.33000000000004</v>
          </cell>
        </row>
        <row r="389">
          <cell r="B389">
            <v>79270</v>
          </cell>
          <cell r="C389" t="str">
            <v>FORNECIMENTO E COLOCACAO DE SUB-VIGA (PONTE TIPO III)</v>
          </cell>
          <cell r="D389" t="str">
            <v>m</v>
          </cell>
          <cell r="E389">
            <v>0.37</v>
          </cell>
          <cell r="F389">
            <v>16.11</v>
          </cell>
          <cell r="G389">
            <v>16.48</v>
          </cell>
          <cell r="H389">
            <v>36.19</v>
          </cell>
          <cell r="I389" t="str">
            <v>ACRESCER</v>
          </cell>
          <cell r="J389">
            <v>15</v>
          </cell>
          <cell r="K389">
            <v>60.57</v>
          </cell>
          <cell r="N389">
            <v>52.67</v>
          </cell>
        </row>
        <row r="390">
          <cell r="B390">
            <v>79510</v>
          </cell>
          <cell r="C390" t="str">
            <v>ALAS E TESTAS DO CAIXAO DE ATERRO (PONTE TIPO III)</v>
          </cell>
          <cell r="D390" t="str">
            <v>m²</v>
          </cell>
          <cell r="E390">
            <v>2.2400000000000002</v>
          </cell>
          <cell r="F390">
            <v>11.21</v>
          </cell>
          <cell r="G390">
            <v>13.45</v>
          </cell>
          <cell r="H390">
            <v>59.8</v>
          </cell>
          <cell r="I390" t="str">
            <v>ACRESCER</v>
          </cell>
          <cell r="J390">
            <v>15</v>
          </cell>
          <cell r="K390">
            <v>84.24</v>
          </cell>
          <cell r="N390">
            <v>73.25</v>
          </cell>
        </row>
        <row r="391">
          <cell r="B391">
            <v>80000</v>
          </cell>
          <cell r="C391" t="str">
            <v>OBRAS COMPLEMENTARES</v>
          </cell>
          <cell r="N391">
            <v>0</v>
          </cell>
        </row>
        <row r="392">
          <cell r="B392">
            <v>80110</v>
          </cell>
          <cell r="C392" t="str">
            <v>REMOCAO E RECONSTRUCAO DE CERCAS</v>
          </cell>
          <cell r="D392" t="str">
            <v>m</v>
          </cell>
          <cell r="E392">
            <v>0</v>
          </cell>
          <cell r="F392">
            <v>2.39</v>
          </cell>
          <cell r="G392">
            <v>2.39</v>
          </cell>
          <cell r="H392">
            <v>0</v>
          </cell>
          <cell r="I392" t="str">
            <v>-</v>
          </cell>
          <cell r="J392">
            <v>38.299999999999997</v>
          </cell>
          <cell r="K392">
            <v>3.31</v>
          </cell>
          <cell r="N392">
            <v>2.39</v>
          </cell>
        </row>
        <row r="393">
          <cell r="B393">
            <v>80120</v>
          </cell>
          <cell r="C393" t="str">
            <v>CERCA DE ARAME FARPADO C/ 4 FIOS E MOURAO DE MADEIRA</v>
          </cell>
          <cell r="D393" t="str">
            <v>m</v>
          </cell>
          <cell r="E393">
            <v>0</v>
          </cell>
          <cell r="F393">
            <v>1.64</v>
          </cell>
          <cell r="G393">
            <v>1.64</v>
          </cell>
          <cell r="H393">
            <v>2.99</v>
          </cell>
          <cell r="I393" t="str">
            <v>ACRESCER</v>
          </cell>
          <cell r="J393">
            <v>38.299999999999997</v>
          </cell>
          <cell r="K393">
            <v>6.4</v>
          </cell>
          <cell r="N393">
            <v>4.63</v>
          </cell>
        </row>
        <row r="394">
          <cell r="B394">
            <v>80130</v>
          </cell>
          <cell r="C394" t="str">
            <v>CERCAS DE ARAME FARPADO C/ MOURAO DE CONCRETO (C/ 4 FIOS)</v>
          </cell>
          <cell r="D394" t="str">
            <v>m</v>
          </cell>
          <cell r="E394">
            <v>0</v>
          </cell>
          <cell r="F394">
            <v>1.64</v>
          </cell>
          <cell r="G394">
            <v>1.64</v>
          </cell>
          <cell r="H394">
            <v>3.63</v>
          </cell>
          <cell r="I394" t="str">
            <v>ACRESCER</v>
          </cell>
          <cell r="J394">
            <v>38.299999999999997</v>
          </cell>
          <cell r="K394">
            <v>7.29</v>
          </cell>
          <cell r="N394">
            <v>5.27</v>
          </cell>
        </row>
        <row r="395">
          <cell r="B395">
            <v>80210</v>
          </cell>
          <cell r="C395" t="str">
            <v>DEFENSA COM PERFIL E SUPORTE METALICO</v>
          </cell>
          <cell r="D395" t="str">
            <v>m</v>
          </cell>
          <cell r="E395">
            <v>0</v>
          </cell>
          <cell r="F395">
            <v>5.16</v>
          </cell>
          <cell r="G395">
            <v>5.16</v>
          </cell>
          <cell r="H395">
            <v>43.43</v>
          </cell>
          <cell r="I395" t="str">
            <v>ACRESCER</v>
          </cell>
          <cell r="J395">
            <v>38.299999999999997</v>
          </cell>
          <cell r="K395">
            <v>67.2</v>
          </cell>
          <cell r="N395">
            <v>48.59</v>
          </cell>
        </row>
        <row r="396">
          <cell r="B396">
            <v>80220</v>
          </cell>
          <cell r="C396" t="str">
            <v>DEFENSA COM PERFIL METALICO E SUPORTE DE MADEIRA</v>
          </cell>
          <cell r="D396" t="str">
            <v>m</v>
          </cell>
          <cell r="E396">
            <v>0</v>
          </cell>
          <cell r="F396">
            <v>5.2</v>
          </cell>
          <cell r="G396">
            <v>5.2</v>
          </cell>
          <cell r="H396">
            <v>27.89</v>
          </cell>
          <cell r="I396" t="str">
            <v>ACRESCER</v>
          </cell>
          <cell r="J396">
            <v>38.299999999999997</v>
          </cell>
          <cell r="K396">
            <v>45.76</v>
          </cell>
          <cell r="N396">
            <v>33.090000000000003</v>
          </cell>
        </row>
        <row r="397">
          <cell r="B397">
            <v>80301</v>
          </cell>
          <cell r="C397" t="str">
            <v>PLACA DE REGULAMENTACAO CIRCULAR D=0,80 M</v>
          </cell>
          <cell r="D397" t="str">
            <v>Und</v>
          </cell>
          <cell r="E397">
            <v>0</v>
          </cell>
          <cell r="F397">
            <v>7.62</v>
          </cell>
          <cell r="G397">
            <v>7.62</v>
          </cell>
          <cell r="H397">
            <v>62.88</v>
          </cell>
          <cell r="I397" t="str">
            <v>ACRESCER</v>
          </cell>
          <cell r="J397">
            <v>38.299999999999997</v>
          </cell>
          <cell r="K397">
            <v>97.5</v>
          </cell>
          <cell r="N397">
            <v>70.5</v>
          </cell>
        </row>
        <row r="398">
          <cell r="B398">
            <v>80302</v>
          </cell>
          <cell r="C398" t="str">
            <v>PLACA DE REGULAMENTACAO CIRCULAR D=1,00 M</v>
          </cell>
          <cell r="D398" t="str">
            <v>Und</v>
          </cell>
          <cell r="E398">
            <v>0</v>
          </cell>
          <cell r="F398">
            <v>7.62</v>
          </cell>
          <cell r="G398">
            <v>7.62</v>
          </cell>
          <cell r="H398">
            <v>94.1</v>
          </cell>
          <cell r="I398" t="str">
            <v>ACRESCER</v>
          </cell>
          <cell r="J398">
            <v>38.299999999999997</v>
          </cell>
          <cell r="K398">
            <v>140.68</v>
          </cell>
          <cell r="N398">
            <v>101.72</v>
          </cell>
        </row>
        <row r="399">
          <cell r="B399">
            <v>80303</v>
          </cell>
          <cell r="C399" t="str">
            <v>PLACA DE REGULAMENTACAO TRIANGULAR LADO=0,80 M</v>
          </cell>
          <cell r="D399" t="str">
            <v>Und</v>
          </cell>
          <cell r="E399">
            <v>0</v>
          </cell>
          <cell r="F399">
            <v>7.62</v>
          </cell>
          <cell r="G399">
            <v>7.62</v>
          </cell>
          <cell r="H399">
            <v>37.83</v>
          </cell>
          <cell r="I399" t="str">
            <v>ACRESCER</v>
          </cell>
          <cell r="J399">
            <v>38.299999999999997</v>
          </cell>
          <cell r="K399">
            <v>62.86</v>
          </cell>
          <cell r="N399">
            <v>45.449999999999996</v>
          </cell>
        </row>
        <row r="400">
          <cell r="B400">
            <v>80304</v>
          </cell>
          <cell r="C400" t="str">
            <v>PLACA DE REGULAMENTACAO TRIANGULAR LADO=1,00 M</v>
          </cell>
          <cell r="D400" t="str">
            <v>Und</v>
          </cell>
          <cell r="E400">
            <v>0</v>
          </cell>
          <cell r="F400">
            <v>7.62</v>
          </cell>
          <cell r="G400">
            <v>7.62</v>
          </cell>
          <cell r="H400">
            <v>55.05</v>
          </cell>
          <cell r="I400" t="str">
            <v>ACRESCER</v>
          </cell>
          <cell r="J400">
            <v>38.299999999999997</v>
          </cell>
          <cell r="K400">
            <v>86.67</v>
          </cell>
          <cell r="N400">
            <v>62.669999999999995</v>
          </cell>
        </row>
        <row r="401">
          <cell r="B401">
            <v>80305</v>
          </cell>
          <cell r="C401" t="str">
            <v>PLACA DE REGULAMENTACAO DE PARADA OBRIGATORIA (OCTAGONAL)</v>
          </cell>
          <cell r="D401" t="str">
            <v>Und</v>
          </cell>
          <cell r="E401">
            <v>0</v>
          </cell>
          <cell r="F401">
            <v>7.62</v>
          </cell>
          <cell r="G401">
            <v>7.62</v>
          </cell>
          <cell r="H401">
            <v>86.82</v>
          </cell>
          <cell r="I401" t="str">
            <v>ACRESCER</v>
          </cell>
          <cell r="J401">
            <v>38.299999999999997</v>
          </cell>
          <cell r="K401">
            <v>130.61000000000001</v>
          </cell>
          <cell r="N401">
            <v>94.44</v>
          </cell>
        </row>
        <row r="402">
          <cell r="B402">
            <v>80306</v>
          </cell>
          <cell r="C402" t="str">
            <v>PLACA DE ADVERTENCIA (0,80 X 0,80 M)</v>
          </cell>
          <cell r="D402" t="str">
            <v>Und</v>
          </cell>
          <cell r="E402">
            <v>0</v>
          </cell>
          <cell r="F402">
            <v>7.62</v>
          </cell>
          <cell r="G402">
            <v>7.62</v>
          </cell>
          <cell r="H402">
            <v>78.86</v>
          </cell>
          <cell r="I402" t="str">
            <v>ACRESCER</v>
          </cell>
          <cell r="J402">
            <v>38.299999999999997</v>
          </cell>
          <cell r="K402">
            <v>119.6</v>
          </cell>
          <cell r="N402">
            <v>86.48</v>
          </cell>
        </row>
        <row r="403">
          <cell r="B403">
            <v>80307</v>
          </cell>
          <cell r="C403" t="str">
            <v>PLACA DE ADVERTENCIA (1,00 X 1,00 M)</v>
          </cell>
          <cell r="D403" t="str">
            <v>Und</v>
          </cell>
          <cell r="E403">
            <v>0</v>
          </cell>
          <cell r="F403">
            <v>7.62</v>
          </cell>
          <cell r="G403">
            <v>7.62</v>
          </cell>
          <cell r="H403">
            <v>118.59</v>
          </cell>
          <cell r="I403" t="str">
            <v>ACRESCER</v>
          </cell>
          <cell r="J403">
            <v>38.299999999999997</v>
          </cell>
          <cell r="K403">
            <v>174.55</v>
          </cell>
          <cell r="N403">
            <v>126.21000000000001</v>
          </cell>
        </row>
        <row r="404">
          <cell r="B404">
            <v>80310</v>
          </cell>
          <cell r="C404" t="str">
            <v>PLACA DE IDENTIFICACAO DE RODOVIA</v>
          </cell>
          <cell r="D404" t="str">
            <v>Und</v>
          </cell>
          <cell r="E404">
            <v>0</v>
          </cell>
          <cell r="F404">
            <v>7.62</v>
          </cell>
          <cell r="G404">
            <v>7.62</v>
          </cell>
          <cell r="H404">
            <v>46.25</v>
          </cell>
          <cell r="I404" t="str">
            <v>ACRESCER</v>
          </cell>
          <cell r="J404">
            <v>38.299999999999997</v>
          </cell>
          <cell r="K404">
            <v>74.5</v>
          </cell>
          <cell r="N404">
            <v>53.87</v>
          </cell>
        </row>
        <row r="405">
          <cell r="B405">
            <v>80320</v>
          </cell>
          <cell r="C405" t="str">
            <v>MARCO QUILOMETRICO</v>
          </cell>
          <cell r="D405" t="str">
            <v>Und</v>
          </cell>
          <cell r="E405">
            <v>0</v>
          </cell>
          <cell r="F405">
            <v>7.62</v>
          </cell>
          <cell r="G405">
            <v>7.62</v>
          </cell>
          <cell r="H405">
            <v>41.43</v>
          </cell>
          <cell r="I405" t="str">
            <v>ACRESCER</v>
          </cell>
          <cell r="J405">
            <v>38.299999999999997</v>
          </cell>
          <cell r="K405">
            <v>67.84</v>
          </cell>
          <cell r="N405">
            <v>49.05</v>
          </cell>
        </row>
        <row r="406">
          <cell r="B406">
            <v>80330</v>
          </cell>
          <cell r="C406" t="str">
            <v>PLACA DE INDICACAO (1,00 X 0,40 M)</v>
          </cell>
          <cell r="D406" t="str">
            <v>Und</v>
          </cell>
          <cell r="E406">
            <v>0</v>
          </cell>
          <cell r="F406">
            <v>15.23</v>
          </cell>
          <cell r="G406">
            <v>15.23</v>
          </cell>
          <cell r="H406">
            <v>58.08</v>
          </cell>
          <cell r="I406" t="str">
            <v>ACRESCER</v>
          </cell>
          <cell r="J406">
            <v>38.299999999999997</v>
          </cell>
          <cell r="K406">
            <v>101.39</v>
          </cell>
          <cell r="N406">
            <v>73.31</v>
          </cell>
        </row>
        <row r="407">
          <cell r="B407">
            <v>80331</v>
          </cell>
          <cell r="C407" t="str">
            <v>PLACA DE INDICACAO (2,00 X 0,50 M)</v>
          </cell>
          <cell r="D407" t="str">
            <v>Und</v>
          </cell>
          <cell r="E407">
            <v>0</v>
          </cell>
          <cell r="F407">
            <v>15.23</v>
          </cell>
          <cell r="G407">
            <v>15.23</v>
          </cell>
          <cell r="H407">
            <v>131.44999999999999</v>
          </cell>
          <cell r="I407" t="str">
            <v>ACRESCER</v>
          </cell>
          <cell r="J407">
            <v>38.299999999999997</v>
          </cell>
          <cell r="K407">
            <v>202.86</v>
          </cell>
          <cell r="N407">
            <v>146.67999999999998</v>
          </cell>
        </row>
        <row r="408">
          <cell r="B408">
            <v>80332</v>
          </cell>
          <cell r="C408" t="str">
            <v>PLACA DE INDICACAO (2,00 X 1,00 M)</v>
          </cell>
          <cell r="D408" t="str">
            <v>Und</v>
          </cell>
          <cell r="E408">
            <v>0</v>
          </cell>
          <cell r="F408">
            <v>15.23</v>
          </cell>
          <cell r="G408">
            <v>15.23</v>
          </cell>
          <cell r="H408">
            <v>241.45</v>
          </cell>
          <cell r="I408" t="str">
            <v>ACRESCER</v>
          </cell>
          <cell r="J408">
            <v>38.299999999999997</v>
          </cell>
          <cell r="K408">
            <v>354.99</v>
          </cell>
          <cell r="N408">
            <v>256.68</v>
          </cell>
        </row>
        <row r="409">
          <cell r="B409">
            <v>80333</v>
          </cell>
          <cell r="C409" t="str">
            <v>PLACA DE INDICACAO (3,50 X 1,50 M)</v>
          </cell>
          <cell r="D409" t="str">
            <v>Und</v>
          </cell>
          <cell r="E409">
            <v>0</v>
          </cell>
          <cell r="F409">
            <v>15.23</v>
          </cell>
          <cell r="G409">
            <v>15.23</v>
          </cell>
          <cell r="H409">
            <v>601.59</v>
          </cell>
          <cell r="I409" t="str">
            <v>ACRESCER</v>
          </cell>
          <cell r="J409">
            <v>38.299999999999997</v>
          </cell>
          <cell r="K409">
            <v>853.06</v>
          </cell>
          <cell r="N409">
            <v>616.82000000000005</v>
          </cell>
        </row>
        <row r="410">
          <cell r="B410">
            <v>80334</v>
          </cell>
          <cell r="C410" t="str">
            <v>PORTICO DE 11,00 A 15,00 M DE VAO</v>
          </cell>
          <cell r="D410" t="str">
            <v>Und</v>
          </cell>
          <cell r="E410">
            <v>0</v>
          </cell>
          <cell r="F410">
            <v>462.74</v>
          </cell>
          <cell r="G410">
            <v>462.74</v>
          </cell>
          <cell r="H410">
            <v>9686.06</v>
          </cell>
          <cell r="I410" t="str">
            <v>ACRESCER</v>
          </cell>
          <cell r="J410">
            <v>38.299999999999997</v>
          </cell>
          <cell r="K410">
            <v>14035.79</v>
          </cell>
          <cell r="N410">
            <v>10148.799999999999</v>
          </cell>
        </row>
        <row r="411">
          <cell r="B411">
            <v>80335</v>
          </cell>
          <cell r="C411" t="str">
            <v>BANDEIRA SIMPLES</v>
          </cell>
          <cell r="D411" t="str">
            <v>Und</v>
          </cell>
          <cell r="E411">
            <v>0</v>
          </cell>
          <cell r="F411">
            <v>231.13</v>
          </cell>
          <cell r="G411">
            <v>231.13</v>
          </cell>
          <cell r="H411">
            <v>3843.03</v>
          </cell>
          <cell r="I411" t="str">
            <v>ACRESCER</v>
          </cell>
          <cell r="J411">
            <v>38.299999999999997</v>
          </cell>
          <cell r="K411">
            <v>5634.56</v>
          </cell>
          <cell r="N411">
            <v>4074.1600000000003</v>
          </cell>
        </row>
        <row r="412">
          <cell r="B412">
            <v>80336</v>
          </cell>
          <cell r="C412" t="str">
            <v>BANDEIRA DUPLA</v>
          </cell>
          <cell r="D412" t="str">
            <v>Und</v>
          </cell>
          <cell r="E412">
            <v>0</v>
          </cell>
          <cell r="F412">
            <v>231.13</v>
          </cell>
          <cell r="G412">
            <v>231.13</v>
          </cell>
          <cell r="H412">
            <v>4343.03</v>
          </cell>
          <cell r="I412" t="str">
            <v>ACRESCER</v>
          </cell>
          <cell r="J412">
            <v>38.299999999999997</v>
          </cell>
          <cell r="K412">
            <v>6326.06</v>
          </cell>
          <cell r="N412">
            <v>4574.16</v>
          </cell>
        </row>
        <row r="413">
          <cell r="B413">
            <v>80338</v>
          </cell>
          <cell r="C413" t="str">
            <v>BALIZADOR</v>
          </cell>
          <cell r="D413" t="str">
            <v>Und</v>
          </cell>
          <cell r="E413">
            <v>0</v>
          </cell>
          <cell r="F413">
            <v>1.52</v>
          </cell>
          <cell r="G413">
            <v>1.52</v>
          </cell>
          <cell r="H413">
            <v>6.37</v>
          </cell>
          <cell r="I413" t="str">
            <v>ACRESCER</v>
          </cell>
          <cell r="J413">
            <v>38.299999999999997</v>
          </cell>
          <cell r="K413">
            <v>10.91</v>
          </cell>
          <cell r="N413">
            <v>7.8900000000000006</v>
          </cell>
        </row>
        <row r="414">
          <cell r="B414">
            <v>80410</v>
          </cell>
          <cell r="C414" t="str">
            <v>PINTURA DE FAIXAS HORIZONTAIS P/ 1 ANO DE DURACAO</v>
          </cell>
          <cell r="D414" t="str">
            <v>m²</v>
          </cell>
          <cell r="E414">
            <v>0.23</v>
          </cell>
          <cell r="F414">
            <v>7.0000000000000007E-2</v>
          </cell>
          <cell r="G414">
            <v>0.3</v>
          </cell>
          <cell r="H414">
            <v>4.07</v>
          </cell>
          <cell r="I414" t="str">
            <v>-</v>
          </cell>
          <cell r="J414">
            <v>38.299999999999997</v>
          </cell>
          <cell r="K414">
            <v>6.04</v>
          </cell>
          <cell r="N414">
            <v>4.37</v>
          </cell>
        </row>
        <row r="415">
          <cell r="B415">
            <v>80415</v>
          </cell>
          <cell r="C415" t="str">
            <v>PINTURA DE FAIXAS HORIZONTAIS P/ 2 ANOS DE DURACAO</v>
          </cell>
          <cell r="D415" t="str">
            <v>m²</v>
          </cell>
          <cell r="E415">
            <v>0.23</v>
          </cell>
          <cell r="F415">
            <v>7.0000000000000007E-2</v>
          </cell>
          <cell r="G415">
            <v>0.3</v>
          </cell>
          <cell r="H415">
            <v>5.5</v>
          </cell>
          <cell r="I415" t="str">
            <v>-</v>
          </cell>
          <cell r="J415">
            <v>38.299999999999997</v>
          </cell>
          <cell r="K415">
            <v>8.02</v>
          </cell>
          <cell r="N415">
            <v>5.8</v>
          </cell>
        </row>
        <row r="416">
          <cell r="B416">
            <v>80420</v>
          </cell>
          <cell r="C416" t="str">
            <v>PINTURAS DE SETAS E ZEBRADOS P/ 1 ANO DE DURACAO</v>
          </cell>
          <cell r="D416" t="str">
            <v>m²</v>
          </cell>
          <cell r="E416">
            <v>0</v>
          </cell>
          <cell r="F416">
            <v>2.95</v>
          </cell>
          <cell r="G416">
            <v>2.95</v>
          </cell>
          <cell r="H416">
            <v>4.3099999999999996</v>
          </cell>
          <cell r="I416" t="str">
            <v>-</v>
          </cell>
          <cell r="J416">
            <v>38.299999999999997</v>
          </cell>
          <cell r="K416">
            <v>10.039999999999999</v>
          </cell>
          <cell r="N416">
            <v>7.26</v>
          </cell>
        </row>
        <row r="417">
          <cell r="B417">
            <v>80425</v>
          </cell>
          <cell r="C417" t="str">
            <v>PINTURA DE SETAS E ZEBRADOS P/ 2 ANOS DE DURACAO</v>
          </cell>
          <cell r="D417" t="str">
            <v>m²</v>
          </cell>
          <cell r="E417">
            <v>0</v>
          </cell>
          <cell r="F417">
            <v>2.81</v>
          </cell>
          <cell r="G417">
            <v>2.81</v>
          </cell>
          <cell r="H417">
            <v>5.74</v>
          </cell>
          <cell r="I417" t="str">
            <v>-</v>
          </cell>
          <cell r="J417">
            <v>38.299999999999997</v>
          </cell>
          <cell r="K417">
            <v>11.82</v>
          </cell>
          <cell r="N417">
            <v>8.5500000000000007</v>
          </cell>
        </row>
        <row r="418">
          <cell r="B418">
            <v>80430</v>
          </cell>
          <cell r="C418" t="str">
            <v>TACHA REFLETIVA BIDIRECIONAL</v>
          </cell>
          <cell r="D418" t="str">
            <v>Und</v>
          </cell>
          <cell r="E418">
            <v>0.44</v>
          </cell>
          <cell r="F418">
            <v>0.41</v>
          </cell>
          <cell r="G418">
            <v>0.85</v>
          </cell>
          <cell r="H418">
            <v>7.55</v>
          </cell>
          <cell r="I418" t="str">
            <v>-</v>
          </cell>
          <cell r="J418">
            <v>38.299999999999997</v>
          </cell>
          <cell r="K418">
            <v>11.62</v>
          </cell>
          <cell r="N418">
            <v>8.4</v>
          </cell>
        </row>
        <row r="419">
          <cell r="B419">
            <v>80435</v>
          </cell>
          <cell r="C419" t="str">
            <v>TACHAO REFLETIVO BIDIRECIONAL</v>
          </cell>
          <cell r="D419" t="str">
            <v>Und</v>
          </cell>
          <cell r="E419">
            <v>1.01</v>
          </cell>
          <cell r="F419">
            <v>0.94</v>
          </cell>
          <cell r="G419">
            <v>1.95</v>
          </cell>
          <cell r="H419">
            <v>14.52</v>
          </cell>
          <cell r="I419" t="str">
            <v>-</v>
          </cell>
          <cell r="J419">
            <v>38.299999999999997</v>
          </cell>
          <cell r="K419">
            <v>22.78</v>
          </cell>
          <cell r="N419">
            <v>16.47</v>
          </cell>
        </row>
        <row r="420">
          <cell r="B420">
            <v>80440</v>
          </cell>
          <cell r="C420" t="str">
            <v>TACHA REFLETIVA MONODIRECIONAL</v>
          </cell>
          <cell r="D420" t="str">
            <v>Und</v>
          </cell>
          <cell r="E420">
            <v>0.44</v>
          </cell>
          <cell r="F420">
            <v>0.41</v>
          </cell>
          <cell r="G420">
            <v>0.85</v>
          </cell>
          <cell r="H420">
            <v>6.79</v>
          </cell>
          <cell r="I420" t="str">
            <v>-</v>
          </cell>
          <cell r="J420">
            <v>38.299999999999997</v>
          </cell>
          <cell r="K420">
            <v>10.57</v>
          </cell>
          <cell r="N420">
            <v>7.64</v>
          </cell>
        </row>
        <row r="421">
          <cell r="B421">
            <v>80445</v>
          </cell>
          <cell r="C421" t="str">
            <v>TACHAO REFLETIVO MONODIRECIONAL</v>
          </cell>
          <cell r="D421" t="str">
            <v>Und</v>
          </cell>
          <cell r="E421">
            <v>1.01</v>
          </cell>
          <cell r="F421">
            <v>0.94</v>
          </cell>
          <cell r="G421">
            <v>1.95</v>
          </cell>
          <cell r="H421">
            <v>13.12</v>
          </cell>
          <cell r="I421" t="str">
            <v>-</v>
          </cell>
          <cell r="J421">
            <v>38.299999999999997</v>
          </cell>
          <cell r="K421">
            <v>20.84</v>
          </cell>
          <cell r="N421">
            <v>15.069999999999999</v>
          </cell>
        </row>
        <row r="422">
          <cell r="B422">
            <v>80511</v>
          </cell>
          <cell r="C422" t="str">
            <v>PLANTIO DE GRAMAS EM MUDAS</v>
          </cell>
          <cell r="D422" t="str">
            <v>m²</v>
          </cell>
          <cell r="E422">
            <v>0</v>
          </cell>
          <cell r="F422">
            <v>1.08</v>
          </cell>
          <cell r="G422">
            <v>1.08</v>
          </cell>
          <cell r="H422">
            <v>0.27</v>
          </cell>
          <cell r="I422" t="str">
            <v>-</v>
          </cell>
          <cell r="J422">
            <v>38.299999999999997</v>
          </cell>
          <cell r="K422">
            <v>1.87</v>
          </cell>
          <cell r="N422">
            <v>1.35</v>
          </cell>
        </row>
        <row r="423">
          <cell r="B423">
            <v>80512</v>
          </cell>
          <cell r="C423" t="str">
            <v>PLANTIO DE GRAMAS EM PLACAS</v>
          </cell>
          <cell r="D423" t="str">
            <v>m²</v>
          </cell>
          <cell r="E423">
            <v>0.19</v>
          </cell>
          <cell r="F423">
            <v>0.51</v>
          </cell>
          <cell r="G423">
            <v>0.7</v>
          </cell>
          <cell r="H423">
            <v>2.7</v>
          </cell>
          <cell r="I423" t="str">
            <v>-</v>
          </cell>
          <cell r="J423">
            <v>38.299999999999997</v>
          </cell>
          <cell r="K423">
            <v>4.7</v>
          </cell>
          <cell r="N423">
            <v>3.4000000000000004</v>
          </cell>
        </row>
        <row r="424">
          <cell r="B424">
            <v>80513</v>
          </cell>
          <cell r="C424" t="str">
            <v>HIDROSSEMEADURA</v>
          </cell>
          <cell r="D424" t="str">
            <v>m²</v>
          </cell>
          <cell r="E424">
            <v>0.15</v>
          </cell>
          <cell r="F424">
            <v>0.04</v>
          </cell>
          <cell r="G424">
            <v>0.19</v>
          </cell>
          <cell r="H424">
            <v>0.35</v>
          </cell>
          <cell r="I424" t="str">
            <v>-</v>
          </cell>
          <cell r="J424">
            <v>38.299999999999997</v>
          </cell>
          <cell r="K424">
            <v>0.75</v>
          </cell>
          <cell r="N424">
            <v>0.54</v>
          </cell>
        </row>
        <row r="425">
          <cell r="B425">
            <v>80514</v>
          </cell>
          <cell r="C425" t="str">
            <v>PLANTIO DE ARBUSTOS</v>
          </cell>
          <cell r="D425" t="str">
            <v>Und</v>
          </cell>
          <cell r="E425">
            <v>0</v>
          </cell>
          <cell r="F425">
            <v>1.82</v>
          </cell>
          <cell r="G425">
            <v>1.82</v>
          </cell>
          <cell r="H425">
            <v>5.5</v>
          </cell>
          <cell r="I425" t="str">
            <v>-</v>
          </cell>
          <cell r="J425">
            <v>38.299999999999997</v>
          </cell>
          <cell r="K425">
            <v>10.119999999999999</v>
          </cell>
          <cell r="N425">
            <v>7.32</v>
          </cell>
        </row>
        <row r="426">
          <cell r="B426">
            <v>80515</v>
          </cell>
          <cell r="C426" t="str">
            <v>PLANTIO DE ARVORES</v>
          </cell>
          <cell r="D426" t="str">
            <v>Und</v>
          </cell>
          <cell r="E426">
            <v>0</v>
          </cell>
          <cell r="F426">
            <v>3.63</v>
          </cell>
          <cell r="G426">
            <v>3.63</v>
          </cell>
          <cell r="H426">
            <v>13.74</v>
          </cell>
          <cell r="I426" t="str">
            <v>-</v>
          </cell>
          <cell r="J426">
            <v>38.299999999999997</v>
          </cell>
          <cell r="K426">
            <v>24.02</v>
          </cell>
          <cell r="N426">
            <v>17.37</v>
          </cell>
        </row>
        <row r="427">
          <cell r="B427">
            <v>80516</v>
          </cell>
          <cell r="C427" t="str">
            <v>GABIAO TIPO SACO</v>
          </cell>
          <cell r="D427" t="str">
            <v>m³</v>
          </cell>
          <cell r="E427">
            <v>3.81</v>
          </cell>
          <cell r="F427">
            <v>5.3</v>
          </cell>
          <cell r="G427">
            <v>9.11</v>
          </cell>
          <cell r="H427">
            <v>70.08</v>
          </cell>
          <cell r="I427" t="str">
            <v>ACRESCER</v>
          </cell>
          <cell r="J427">
            <v>38.299999999999997</v>
          </cell>
          <cell r="K427">
            <v>109.52</v>
          </cell>
          <cell r="N427">
            <v>79.19</v>
          </cell>
        </row>
        <row r="428">
          <cell r="B428">
            <v>80517</v>
          </cell>
          <cell r="C428" t="str">
            <v>GABIAO TIPO CAIXA</v>
          </cell>
          <cell r="D428" t="str">
            <v>m³</v>
          </cell>
          <cell r="E428">
            <v>0</v>
          </cell>
          <cell r="F428">
            <v>18.62</v>
          </cell>
          <cell r="G428">
            <v>18.62</v>
          </cell>
          <cell r="H428">
            <v>63.1</v>
          </cell>
          <cell r="I428" t="str">
            <v>ACRESCER</v>
          </cell>
          <cell r="J428">
            <v>38.299999999999997</v>
          </cell>
          <cell r="K428">
            <v>113.02</v>
          </cell>
          <cell r="N428">
            <v>81.72</v>
          </cell>
        </row>
        <row r="429">
          <cell r="B429">
            <v>80518</v>
          </cell>
          <cell r="C429" t="str">
            <v>GABIAO TIPO COLCHAO</v>
          </cell>
          <cell r="D429" t="str">
            <v>m²</v>
          </cell>
          <cell r="E429">
            <v>0</v>
          </cell>
          <cell r="F429">
            <v>5.57</v>
          </cell>
          <cell r="G429">
            <v>5.57</v>
          </cell>
          <cell r="H429">
            <v>25.16</v>
          </cell>
          <cell r="I429" t="str">
            <v>ACRESCER</v>
          </cell>
          <cell r="J429">
            <v>38.299999999999997</v>
          </cell>
          <cell r="K429">
            <v>42.5</v>
          </cell>
          <cell r="N429">
            <v>30.73</v>
          </cell>
        </row>
        <row r="430">
          <cell r="B430">
            <v>80519</v>
          </cell>
          <cell r="C430" t="str">
            <v>SACO C/ AREIA E CIMENTO</v>
          </cell>
          <cell r="D430" t="str">
            <v>Und</v>
          </cell>
          <cell r="E430">
            <v>0.16</v>
          </cell>
          <cell r="F430">
            <v>0.7</v>
          </cell>
          <cell r="G430">
            <v>0.86</v>
          </cell>
          <cell r="H430">
            <v>1.1599999999999999</v>
          </cell>
          <cell r="I430" t="str">
            <v>ACRESCER</v>
          </cell>
          <cell r="J430">
            <v>38.299999999999997</v>
          </cell>
          <cell r="K430">
            <v>2.79</v>
          </cell>
          <cell r="N430">
            <v>2.02</v>
          </cell>
        </row>
        <row r="431">
          <cell r="B431">
            <v>80520</v>
          </cell>
          <cell r="C431" t="str">
            <v>ENROCAMENTO C/ PEDRA DE MAO JOGADA</v>
          </cell>
          <cell r="D431" t="str">
            <v>m³</v>
          </cell>
          <cell r="E431">
            <v>0</v>
          </cell>
          <cell r="F431">
            <v>6.14</v>
          </cell>
          <cell r="G431">
            <v>6.14</v>
          </cell>
          <cell r="H431">
            <v>15.08</v>
          </cell>
          <cell r="I431" t="str">
            <v>ACRESCER</v>
          </cell>
          <cell r="J431">
            <v>38.299999999999997</v>
          </cell>
          <cell r="K431">
            <v>29.35</v>
          </cell>
          <cell r="N431">
            <v>21.22</v>
          </cell>
        </row>
        <row r="432">
          <cell r="B432">
            <v>80521</v>
          </cell>
          <cell r="C432" t="str">
            <v>ENROCAMENTO C/ PEDRA DE MAO ARRUMADA</v>
          </cell>
          <cell r="D432" t="str">
            <v>m³</v>
          </cell>
          <cell r="E432">
            <v>0</v>
          </cell>
          <cell r="F432">
            <v>14.74</v>
          </cell>
          <cell r="G432">
            <v>14.74</v>
          </cell>
          <cell r="H432">
            <v>18.100000000000001</v>
          </cell>
          <cell r="I432" t="str">
            <v>ACRESCER</v>
          </cell>
          <cell r="J432">
            <v>38.299999999999997</v>
          </cell>
          <cell r="K432">
            <v>45.42</v>
          </cell>
          <cell r="N432">
            <v>32.840000000000003</v>
          </cell>
        </row>
        <row r="433">
          <cell r="B433">
            <v>80522</v>
          </cell>
          <cell r="C433" t="str">
            <v>ENROCAMENTO C/ PEDRA DE MAO ARGAMASSADA</v>
          </cell>
          <cell r="D433" t="str">
            <v>m³</v>
          </cell>
          <cell r="E433">
            <v>0</v>
          </cell>
          <cell r="F433">
            <v>26.21</v>
          </cell>
          <cell r="G433">
            <v>26.21</v>
          </cell>
          <cell r="H433">
            <v>50.23</v>
          </cell>
          <cell r="I433" t="str">
            <v>ACRESCER</v>
          </cell>
          <cell r="J433">
            <v>38.299999999999997</v>
          </cell>
          <cell r="K433">
            <v>105.72</v>
          </cell>
          <cell r="N433">
            <v>76.44</v>
          </cell>
        </row>
        <row r="434">
          <cell r="B434">
            <v>80610</v>
          </cell>
          <cell r="C434" t="str">
            <v>PASSAGEM DE PEDESTRE/GADO DE 2,18 X 2,23 M (ESP=2,65 MM</v>
          </cell>
          <cell r="D434" t="str">
            <v>m</v>
          </cell>
          <cell r="E434">
            <v>0</v>
          </cell>
          <cell r="F434">
            <v>134.4</v>
          </cell>
          <cell r="G434">
            <v>134.4</v>
          </cell>
          <cell r="H434">
            <v>1068.45</v>
          </cell>
          <cell r="I434" t="str">
            <v>ACRESCER</v>
          </cell>
          <cell r="J434">
            <v>38.299999999999997</v>
          </cell>
          <cell r="K434">
            <v>1663.54</v>
          </cell>
          <cell r="N434">
            <v>1202.8500000000001</v>
          </cell>
        </row>
        <row r="435">
          <cell r="B435">
            <v>80620</v>
          </cell>
          <cell r="C435" t="str">
            <v>MATA-BURRO EM MADEIRA</v>
          </cell>
          <cell r="D435" t="str">
            <v>Und</v>
          </cell>
          <cell r="E435">
            <v>0</v>
          </cell>
          <cell r="F435">
            <v>237.51</v>
          </cell>
          <cell r="G435">
            <v>237.51</v>
          </cell>
          <cell r="H435">
            <v>569.25</v>
          </cell>
          <cell r="I435" t="str">
            <v>ACRESCER</v>
          </cell>
          <cell r="J435">
            <v>38.299999999999997</v>
          </cell>
          <cell r="K435">
            <v>1115.75</v>
          </cell>
          <cell r="N435">
            <v>806.76</v>
          </cell>
        </row>
        <row r="436">
          <cell r="B436">
            <v>80630</v>
          </cell>
          <cell r="C436" t="str">
            <v>PORTEIRA EM MADEIRA</v>
          </cell>
          <cell r="D436" t="str">
            <v>Und</v>
          </cell>
          <cell r="E436">
            <v>0</v>
          </cell>
          <cell r="F436">
            <v>209.66</v>
          </cell>
          <cell r="G436">
            <v>209.66</v>
          </cell>
          <cell r="H436">
            <v>95.91</v>
          </cell>
          <cell r="I436" t="str">
            <v>ACRESCER</v>
          </cell>
          <cell r="J436">
            <v>38.299999999999997</v>
          </cell>
          <cell r="K436">
            <v>422.6</v>
          </cell>
          <cell r="N436">
            <v>305.57</v>
          </cell>
        </row>
        <row r="437">
          <cell r="B437">
            <v>80710</v>
          </cell>
          <cell r="C437" t="str">
            <v>CALCAMENTO COM PARALEPIPEDO - ASSENTE EM AREIA</v>
          </cell>
          <cell r="D437" t="str">
            <v>m²</v>
          </cell>
          <cell r="E437">
            <v>0</v>
          </cell>
          <cell r="F437">
            <v>6.38</v>
          </cell>
          <cell r="G437">
            <v>6.38</v>
          </cell>
          <cell r="H437">
            <v>16.82</v>
          </cell>
          <cell r="I437" t="str">
            <v>ACRESCER</v>
          </cell>
          <cell r="J437">
            <v>38.299999999999997</v>
          </cell>
          <cell r="K437">
            <v>32.090000000000003</v>
          </cell>
          <cell r="N437">
            <v>23.2</v>
          </cell>
        </row>
        <row r="438">
          <cell r="B438">
            <v>90000</v>
          </cell>
          <cell r="C438" t="str">
            <v>SERVICOS DE CONSERVACAO</v>
          </cell>
          <cell r="N438">
            <v>0</v>
          </cell>
        </row>
        <row r="439">
          <cell r="B439">
            <v>90100</v>
          </cell>
          <cell r="C439" t="str">
            <v>SERVICOS DE MANUTENCAO DE ROTINA E CORRETIVA</v>
          </cell>
          <cell r="N439">
            <v>0</v>
          </cell>
        </row>
        <row r="440">
          <cell r="B440">
            <v>90110</v>
          </cell>
          <cell r="C440" t="str">
            <v>TAPA BURACO COM MISTURA BETUMINOSA</v>
          </cell>
          <cell r="D440" t="str">
            <v>m³</v>
          </cell>
          <cell r="E440">
            <v>10.74</v>
          </cell>
          <cell r="F440">
            <v>39.32</v>
          </cell>
          <cell r="G440">
            <v>50.06</v>
          </cell>
          <cell r="H440">
            <v>0</v>
          </cell>
          <cell r="I440" t="str">
            <v>-</v>
          </cell>
          <cell r="J440">
            <v>40.5</v>
          </cell>
          <cell r="K440">
            <v>70.33</v>
          </cell>
          <cell r="N440">
            <v>50.06</v>
          </cell>
        </row>
        <row r="441">
          <cell r="B441">
            <v>90111</v>
          </cell>
          <cell r="C441" t="str">
            <v>REMENDO PROFUNDO</v>
          </cell>
          <cell r="D441" t="str">
            <v>m³</v>
          </cell>
          <cell r="E441">
            <v>41.63</v>
          </cell>
          <cell r="F441">
            <v>32.76</v>
          </cell>
          <cell r="G441">
            <v>74.39</v>
          </cell>
          <cell r="H441">
            <v>0</v>
          </cell>
          <cell r="I441" t="str">
            <v>-</v>
          </cell>
          <cell r="J441">
            <v>40.5</v>
          </cell>
          <cell r="K441">
            <v>104.52</v>
          </cell>
          <cell r="N441">
            <v>74.39</v>
          </cell>
        </row>
        <row r="442">
          <cell r="B442">
            <v>90112</v>
          </cell>
          <cell r="C442" t="str">
            <v>SELAGEM DE TRINCA</v>
          </cell>
          <cell r="D442" t="str">
            <v>L</v>
          </cell>
          <cell r="E442">
            <v>0.75</v>
          </cell>
          <cell r="F442">
            <v>0.25</v>
          </cell>
          <cell r="G442">
            <v>0.98</v>
          </cell>
          <cell r="H442">
            <v>0.09</v>
          </cell>
          <cell r="I442" t="str">
            <v>-</v>
          </cell>
          <cell r="J442">
            <v>40.5</v>
          </cell>
          <cell r="K442">
            <v>1.5</v>
          </cell>
          <cell r="N442">
            <v>1.07</v>
          </cell>
        </row>
        <row r="443">
          <cell r="B443">
            <v>90113</v>
          </cell>
          <cell r="C443" t="str">
            <v>CORRECAO DE DEFEITO LOCALIZADO DO REVESTIMENTO BETUMINOSO</v>
          </cell>
          <cell r="D443" t="str">
            <v>m³</v>
          </cell>
          <cell r="E443">
            <v>7.14</v>
          </cell>
          <cell r="F443">
            <v>13.1</v>
          </cell>
          <cell r="G443">
            <v>20.239999999999998</v>
          </cell>
          <cell r="H443">
            <v>0</v>
          </cell>
          <cell r="I443" t="str">
            <v>-</v>
          </cell>
          <cell r="J443">
            <v>40.5</v>
          </cell>
          <cell r="K443">
            <v>28.44</v>
          </cell>
          <cell r="N443">
            <v>20.239999999999998</v>
          </cell>
        </row>
        <row r="444">
          <cell r="B444">
            <v>90114</v>
          </cell>
          <cell r="C444" t="str">
            <v>LIMPEZA MANUAL DE VALETA DE CORTE</v>
          </cell>
          <cell r="D444" t="str">
            <v>m</v>
          </cell>
          <cell r="E444">
            <v>0.02</v>
          </cell>
          <cell r="F444">
            <v>0.15</v>
          </cell>
          <cell r="G444">
            <v>0.17</v>
          </cell>
          <cell r="H444">
            <v>0</v>
          </cell>
          <cell r="I444" t="str">
            <v>-</v>
          </cell>
          <cell r="J444">
            <v>40.5</v>
          </cell>
          <cell r="K444">
            <v>0.24</v>
          </cell>
          <cell r="N444">
            <v>0.17</v>
          </cell>
        </row>
        <row r="445">
          <cell r="B445">
            <v>90115</v>
          </cell>
          <cell r="C445" t="str">
            <v>LIMPEZA MANUAL DE VALA DE DRENAGEM</v>
          </cell>
          <cell r="D445" t="str">
            <v>m</v>
          </cell>
          <cell r="E445">
            <v>0.48</v>
          </cell>
          <cell r="F445">
            <v>2.95</v>
          </cell>
          <cell r="G445">
            <v>3.43</v>
          </cell>
          <cell r="H445">
            <v>0</v>
          </cell>
          <cell r="I445" t="str">
            <v>-</v>
          </cell>
          <cell r="J445">
            <v>40.5</v>
          </cell>
          <cell r="K445">
            <v>4.82</v>
          </cell>
          <cell r="N445">
            <v>3.43</v>
          </cell>
        </row>
        <row r="446">
          <cell r="B446">
            <v>90116</v>
          </cell>
          <cell r="C446" t="str">
            <v>LIMPEZA DE SARJETA E MEIO-FIO</v>
          </cell>
          <cell r="D446" t="str">
            <v>m</v>
          </cell>
          <cell r="E446">
            <v>0.02</v>
          </cell>
          <cell r="F446">
            <v>0.11</v>
          </cell>
          <cell r="G446">
            <v>0.11</v>
          </cell>
          <cell r="H446">
            <v>0</v>
          </cell>
          <cell r="I446" t="str">
            <v>-</v>
          </cell>
          <cell r="J446">
            <v>40.5</v>
          </cell>
          <cell r="K446">
            <v>0.15</v>
          </cell>
          <cell r="N446">
            <v>0.11</v>
          </cell>
        </row>
        <row r="447">
          <cell r="B447">
            <v>90117</v>
          </cell>
          <cell r="C447" t="str">
            <v>LIMPEZA DE BUEIRO</v>
          </cell>
          <cell r="D447" t="str">
            <v>m³</v>
          </cell>
          <cell r="E447">
            <v>0.97</v>
          </cell>
          <cell r="F447">
            <v>3.44</v>
          </cell>
          <cell r="G447">
            <v>4.41</v>
          </cell>
          <cell r="H447">
            <v>0</v>
          </cell>
          <cell r="I447" t="str">
            <v>-</v>
          </cell>
          <cell r="J447">
            <v>40.5</v>
          </cell>
          <cell r="K447">
            <v>6.2</v>
          </cell>
          <cell r="N447">
            <v>4.41</v>
          </cell>
        </row>
        <row r="448">
          <cell r="B448">
            <v>90118</v>
          </cell>
          <cell r="C448" t="str">
            <v>DESOBSTRUCAO DE BUEIRO</v>
          </cell>
          <cell r="D448" t="str">
            <v>m³</v>
          </cell>
          <cell r="E448">
            <v>4.84</v>
          </cell>
          <cell r="F448">
            <v>29.48</v>
          </cell>
          <cell r="G448">
            <v>34.32</v>
          </cell>
          <cell r="H448">
            <v>0</v>
          </cell>
          <cell r="I448" t="str">
            <v>-</v>
          </cell>
          <cell r="J448">
            <v>40.5</v>
          </cell>
          <cell r="K448">
            <v>48.22</v>
          </cell>
          <cell r="N448">
            <v>34.32</v>
          </cell>
        </row>
        <row r="449">
          <cell r="B449">
            <v>90119</v>
          </cell>
          <cell r="C449" t="str">
            <v>LIMPEZA DE PLACA DE SINALIZACAO</v>
          </cell>
          <cell r="D449" t="str">
            <v>m²</v>
          </cell>
          <cell r="E449">
            <v>0.49</v>
          </cell>
          <cell r="F449">
            <v>1.47</v>
          </cell>
          <cell r="G449">
            <v>1.96</v>
          </cell>
          <cell r="H449">
            <v>0</v>
          </cell>
          <cell r="I449" t="str">
            <v>-</v>
          </cell>
          <cell r="J449">
            <v>40.5</v>
          </cell>
          <cell r="K449">
            <v>2.75</v>
          </cell>
          <cell r="N449">
            <v>1.96</v>
          </cell>
        </row>
        <row r="450">
          <cell r="B450">
            <v>90120</v>
          </cell>
          <cell r="C450" t="str">
            <v>CAIACAO</v>
          </cell>
          <cell r="D450" t="str">
            <v>m²</v>
          </cell>
          <cell r="E450">
            <v>0.05</v>
          </cell>
          <cell r="F450">
            <v>0.26</v>
          </cell>
          <cell r="G450">
            <v>0.28999999999999998</v>
          </cell>
          <cell r="H450">
            <v>0.02</v>
          </cell>
          <cell r="I450" t="str">
            <v>-</v>
          </cell>
          <cell r="J450">
            <v>40.5</v>
          </cell>
          <cell r="K450">
            <v>0.44</v>
          </cell>
          <cell r="N450">
            <v>0.31</v>
          </cell>
        </row>
        <row r="451">
          <cell r="B451">
            <v>90121</v>
          </cell>
          <cell r="C451" t="str">
            <v>ROCADA MANUAL</v>
          </cell>
          <cell r="D451" t="str">
            <v>HA</v>
          </cell>
          <cell r="E451">
            <v>40.33</v>
          </cell>
          <cell r="F451">
            <v>245.67</v>
          </cell>
          <cell r="G451">
            <v>286</v>
          </cell>
          <cell r="H451">
            <v>0</v>
          </cell>
          <cell r="I451" t="str">
            <v>-</v>
          </cell>
          <cell r="J451">
            <v>40.5</v>
          </cell>
          <cell r="K451">
            <v>401.83</v>
          </cell>
          <cell r="N451">
            <v>286</v>
          </cell>
        </row>
        <row r="452">
          <cell r="B452">
            <v>90122</v>
          </cell>
          <cell r="C452" t="str">
            <v>ROCADA MECANIZADA</v>
          </cell>
          <cell r="D452" t="str">
            <v>HA</v>
          </cell>
          <cell r="E452">
            <v>115.4</v>
          </cell>
          <cell r="F452">
            <v>19.64</v>
          </cell>
          <cell r="G452">
            <v>135.04</v>
          </cell>
          <cell r="H452">
            <v>0</v>
          </cell>
          <cell r="I452" t="str">
            <v>-</v>
          </cell>
          <cell r="J452">
            <v>40.5</v>
          </cell>
          <cell r="K452">
            <v>189.73</v>
          </cell>
          <cell r="N452">
            <v>135.04</v>
          </cell>
        </row>
        <row r="453">
          <cell r="B453">
            <v>90123</v>
          </cell>
          <cell r="C453" t="str">
            <v>CAPINA MANUAL</v>
          </cell>
          <cell r="D453" t="str">
            <v>m²</v>
          </cell>
          <cell r="E453">
            <v>0.02</v>
          </cell>
          <cell r="F453">
            <v>0.11</v>
          </cell>
          <cell r="G453">
            <v>0.11</v>
          </cell>
          <cell r="H453">
            <v>0</v>
          </cell>
          <cell r="I453" t="str">
            <v>-</v>
          </cell>
          <cell r="J453">
            <v>40.5</v>
          </cell>
          <cell r="K453">
            <v>0.15</v>
          </cell>
          <cell r="N453">
            <v>0.11</v>
          </cell>
        </row>
        <row r="454">
          <cell r="B454">
            <v>90124</v>
          </cell>
          <cell r="C454" t="str">
            <v>RECOMPOSICAO DE DESCIDA D'AGUA</v>
          </cell>
          <cell r="D454" t="str">
            <v>m</v>
          </cell>
          <cell r="E454">
            <v>1.61</v>
          </cell>
          <cell r="F454">
            <v>9.56</v>
          </cell>
          <cell r="G454">
            <v>11.17</v>
          </cell>
          <cell r="H454">
            <v>15.86</v>
          </cell>
          <cell r="I454" t="str">
            <v>-</v>
          </cell>
          <cell r="J454">
            <v>40.5</v>
          </cell>
          <cell r="K454">
            <v>37.979999999999997</v>
          </cell>
          <cell r="N454">
            <v>27.03</v>
          </cell>
        </row>
        <row r="455">
          <cell r="B455">
            <v>90125</v>
          </cell>
          <cell r="C455" t="str">
            <v>RECOMPOSICAO DE VALETA NAO REVESTIDA</v>
          </cell>
          <cell r="D455" t="str">
            <v>m</v>
          </cell>
          <cell r="E455">
            <v>0.19</v>
          </cell>
          <cell r="F455">
            <v>0.66</v>
          </cell>
          <cell r="G455">
            <v>0.85</v>
          </cell>
          <cell r="H455">
            <v>0</v>
          </cell>
          <cell r="I455" t="str">
            <v>-</v>
          </cell>
          <cell r="J455">
            <v>40.5</v>
          </cell>
          <cell r="K455">
            <v>1.19</v>
          </cell>
          <cell r="N455">
            <v>0.85</v>
          </cell>
        </row>
        <row r="456">
          <cell r="B456">
            <v>90126</v>
          </cell>
          <cell r="C456" t="str">
            <v>RECOMPOSICAO DE VALETA REVESTIDA</v>
          </cell>
          <cell r="D456" t="str">
            <v>m</v>
          </cell>
          <cell r="E456">
            <v>2.42</v>
          </cell>
          <cell r="F456">
            <v>14.34</v>
          </cell>
          <cell r="G456">
            <v>16.760000000000002</v>
          </cell>
          <cell r="H456">
            <v>19.55</v>
          </cell>
          <cell r="I456" t="str">
            <v>-</v>
          </cell>
          <cell r="J456">
            <v>40.5</v>
          </cell>
          <cell r="K456">
            <v>51.02</v>
          </cell>
          <cell r="N456">
            <v>36.31</v>
          </cell>
        </row>
        <row r="457">
          <cell r="B457">
            <v>90127</v>
          </cell>
          <cell r="C457" t="str">
            <v>RECOMPOSICAO DE MEIO FIO C/ SARJETA CONJUGADA</v>
          </cell>
          <cell r="D457" t="str">
            <v>m</v>
          </cell>
          <cell r="E457">
            <v>0.69</v>
          </cell>
          <cell r="F457">
            <v>4.0999999999999996</v>
          </cell>
          <cell r="G457">
            <v>4.79</v>
          </cell>
          <cell r="H457">
            <v>5.35</v>
          </cell>
          <cell r="I457" t="str">
            <v>-</v>
          </cell>
          <cell r="J457">
            <v>40.5</v>
          </cell>
          <cell r="K457">
            <v>14.25</v>
          </cell>
          <cell r="N457">
            <v>10.14</v>
          </cell>
        </row>
        <row r="458">
          <cell r="B458">
            <v>90128</v>
          </cell>
          <cell r="C458" t="str">
            <v>RECOMPOSICAO DE OUTROS DISPOSITIVOS DE DRENAGEM</v>
          </cell>
          <cell r="D458" t="str">
            <v>m³</v>
          </cell>
          <cell r="E458">
            <v>14.24</v>
          </cell>
          <cell r="F458">
            <v>84.32</v>
          </cell>
          <cell r="G458">
            <v>98.56</v>
          </cell>
          <cell r="H458">
            <v>153.85</v>
          </cell>
          <cell r="I458" t="str">
            <v>-</v>
          </cell>
          <cell r="J458">
            <v>40.5</v>
          </cell>
          <cell r="K458">
            <v>354.64</v>
          </cell>
          <cell r="N458">
            <v>252.41</v>
          </cell>
        </row>
        <row r="459">
          <cell r="B459">
            <v>90130</v>
          </cell>
          <cell r="C459" t="str">
            <v>RECOMPOSICAO DE EMPRESTIMOS E JAZIDAS</v>
          </cell>
          <cell r="D459" t="str">
            <v>m²</v>
          </cell>
          <cell r="E459">
            <v>0.16</v>
          </cell>
          <cell r="F459">
            <v>0.01</v>
          </cell>
          <cell r="G459">
            <v>0.17</v>
          </cell>
          <cell r="H459">
            <v>7.0000000000000007E-2</v>
          </cell>
          <cell r="I459" t="str">
            <v>-</v>
          </cell>
          <cell r="J459">
            <v>40.5</v>
          </cell>
          <cell r="K459">
            <v>0.34</v>
          </cell>
          <cell r="N459">
            <v>0.24000000000000002</v>
          </cell>
        </row>
        <row r="460">
          <cell r="B460">
            <v>90131</v>
          </cell>
          <cell r="C460" t="str">
            <v>RECOMPOSICAO DE CAMINHO DE SERVICO</v>
          </cell>
          <cell r="D460" t="str">
            <v>m²</v>
          </cell>
          <cell r="E460">
            <v>0.14000000000000001</v>
          </cell>
          <cell r="F460">
            <v>0.01</v>
          </cell>
          <cell r="G460">
            <v>0.13</v>
          </cell>
          <cell r="H460">
            <v>0.01</v>
          </cell>
          <cell r="I460" t="str">
            <v>-</v>
          </cell>
          <cell r="J460">
            <v>40.5</v>
          </cell>
          <cell r="K460">
            <v>0.2</v>
          </cell>
          <cell r="N460">
            <v>0.14000000000000001</v>
          </cell>
        </row>
        <row r="461">
          <cell r="B461">
            <v>90140</v>
          </cell>
          <cell r="C461" t="str">
            <v>RECOMPOSICAO DE GUARDA CORPO</v>
          </cell>
          <cell r="D461" t="str">
            <v>m</v>
          </cell>
          <cell r="E461">
            <v>12.84</v>
          </cell>
          <cell r="F461">
            <v>10.65</v>
          </cell>
          <cell r="G461">
            <v>23.49</v>
          </cell>
          <cell r="H461">
            <v>10.18</v>
          </cell>
          <cell r="I461" t="str">
            <v>-</v>
          </cell>
          <cell r="J461">
            <v>40.5</v>
          </cell>
          <cell r="K461">
            <v>47.31</v>
          </cell>
          <cell r="N461">
            <v>33.67</v>
          </cell>
        </row>
        <row r="462">
          <cell r="B462">
            <v>90141</v>
          </cell>
          <cell r="C462" t="str">
            <v>RECOMPOSICAO DE BALIZADOR</v>
          </cell>
          <cell r="D462" t="str">
            <v>Und</v>
          </cell>
          <cell r="E462">
            <v>0.4</v>
          </cell>
          <cell r="F462">
            <v>1.23</v>
          </cell>
          <cell r="G462">
            <v>1.63</v>
          </cell>
          <cell r="H462">
            <v>0</v>
          </cell>
          <cell r="I462" t="str">
            <v>-</v>
          </cell>
          <cell r="J462">
            <v>40.5</v>
          </cell>
          <cell r="K462">
            <v>2.29</v>
          </cell>
          <cell r="N462">
            <v>1.63</v>
          </cell>
        </row>
        <row r="463">
          <cell r="B463">
            <v>90142</v>
          </cell>
          <cell r="C463" t="str">
            <v>RECOMPOSICAO DE PLACA DE SINALIZACAO</v>
          </cell>
          <cell r="D463" t="str">
            <v>m²</v>
          </cell>
          <cell r="E463">
            <v>1.38</v>
          </cell>
          <cell r="F463">
            <v>4.01</v>
          </cell>
          <cell r="G463">
            <v>5.39</v>
          </cell>
          <cell r="H463">
            <v>0</v>
          </cell>
          <cell r="I463" t="str">
            <v>-</v>
          </cell>
          <cell r="J463">
            <v>40.5</v>
          </cell>
          <cell r="K463">
            <v>7.57</v>
          </cell>
          <cell r="N463">
            <v>5.39</v>
          </cell>
        </row>
        <row r="464">
          <cell r="B464">
            <v>90143</v>
          </cell>
          <cell r="C464" t="str">
            <v>RECOMPOSICAO DE DEFENSA METALICA</v>
          </cell>
          <cell r="D464" t="str">
            <v>m</v>
          </cell>
          <cell r="E464">
            <v>0.39</v>
          </cell>
          <cell r="F464">
            <v>1.1200000000000001</v>
          </cell>
          <cell r="G464">
            <v>1.51</v>
          </cell>
          <cell r="H464">
            <v>0</v>
          </cell>
          <cell r="I464" t="str">
            <v>-</v>
          </cell>
          <cell r="J464">
            <v>40.5</v>
          </cell>
          <cell r="K464">
            <v>2.12</v>
          </cell>
          <cell r="N464">
            <v>1.51</v>
          </cell>
        </row>
        <row r="465">
          <cell r="B465">
            <v>90144</v>
          </cell>
          <cell r="C465" t="str">
            <v>RENOVACAO MANUAL DA SINALIZACAO HORIZONTAL</v>
          </cell>
          <cell r="D465" t="str">
            <v>m²</v>
          </cell>
          <cell r="E465">
            <v>0</v>
          </cell>
          <cell r="F465">
            <v>2.95</v>
          </cell>
          <cell r="G465">
            <v>2.95</v>
          </cell>
          <cell r="H465">
            <v>4.43</v>
          </cell>
          <cell r="I465" t="str">
            <v>-</v>
          </cell>
          <cell r="J465">
            <v>40.5</v>
          </cell>
          <cell r="K465">
            <v>10.37</v>
          </cell>
          <cell r="N465">
            <v>7.38</v>
          </cell>
        </row>
        <row r="466">
          <cell r="B466">
            <v>90145</v>
          </cell>
          <cell r="C466" t="str">
            <v>RENOVACAO MECANIZADA DA SINALIZACAO HORIZONTAL</v>
          </cell>
          <cell r="D466" t="str">
            <v>m²</v>
          </cell>
          <cell r="E466">
            <v>0.48</v>
          </cell>
          <cell r="F466">
            <v>0.15</v>
          </cell>
          <cell r="G466">
            <v>0.63</v>
          </cell>
          <cell r="H466">
            <v>4.43</v>
          </cell>
          <cell r="I466" t="str">
            <v>-</v>
          </cell>
          <cell r="J466">
            <v>40.5</v>
          </cell>
          <cell r="K466">
            <v>7.11</v>
          </cell>
          <cell r="N466">
            <v>5.0599999999999996</v>
          </cell>
        </row>
        <row r="467">
          <cell r="B467">
            <v>90146</v>
          </cell>
          <cell r="C467" t="str">
            <v>RECOMPOSICAO TOTAL DE CERCA</v>
          </cell>
          <cell r="D467" t="str">
            <v>m</v>
          </cell>
          <cell r="E467">
            <v>0</v>
          </cell>
          <cell r="F467">
            <v>1.18</v>
          </cell>
          <cell r="G467">
            <v>1.18</v>
          </cell>
          <cell r="H467">
            <v>2.99</v>
          </cell>
          <cell r="I467" t="str">
            <v>-</v>
          </cell>
          <cell r="J467">
            <v>40.5</v>
          </cell>
          <cell r="K467">
            <v>5.86</v>
          </cell>
          <cell r="N467">
            <v>4.17</v>
          </cell>
        </row>
        <row r="468">
          <cell r="B468">
            <v>90147</v>
          </cell>
          <cell r="C468" t="str">
            <v>RECOMPOSICAO PARCIAL DE CERCA (MOIRAO)</v>
          </cell>
          <cell r="D468" t="str">
            <v>m</v>
          </cell>
          <cell r="E468">
            <v>0</v>
          </cell>
          <cell r="F468">
            <v>0.74</v>
          </cell>
          <cell r="G468">
            <v>0.74</v>
          </cell>
          <cell r="H468">
            <v>2.5499999999999998</v>
          </cell>
          <cell r="I468" t="str">
            <v>-</v>
          </cell>
          <cell r="J468">
            <v>40.5</v>
          </cell>
          <cell r="K468">
            <v>4.62</v>
          </cell>
          <cell r="N468">
            <v>3.29</v>
          </cell>
        </row>
        <row r="469">
          <cell r="B469">
            <v>90148</v>
          </cell>
          <cell r="C469" t="str">
            <v>RECOMPOSICAO PARCIAL DE CERCA DE ARAME</v>
          </cell>
          <cell r="D469" t="str">
            <v>m</v>
          </cell>
          <cell r="E469">
            <v>0</v>
          </cell>
          <cell r="F469">
            <v>0.49</v>
          </cell>
          <cell r="G469">
            <v>0.49</v>
          </cell>
          <cell r="H469">
            <v>0.46</v>
          </cell>
          <cell r="I469" t="str">
            <v>-</v>
          </cell>
          <cell r="J469">
            <v>40.5</v>
          </cell>
          <cell r="K469">
            <v>1.33</v>
          </cell>
          <cell r="N469">
            <v>0.95</v>
          </cell>
        </row>
        <row r="470">
          <cell r="B470">
            <v>90149</v>
          </cell>
          <cell r="C470" t="str">
            <v>TAPA PANELA</v>
          </cell>
          <cell r="D470" t="str">
            <v>m³</v>
          </cell>
          <cell r="E470">
            <v>0</v>
          </cell>
          <cell r="F470">
            <v>7.86</v>
          </cell>
          <cell r="G470">
            <v>7.86</v>
          </cell>
          <cell r="H470">
            <v>3.18</v>
          </cell>
          <cell r="I470" t="str">
            <v>-</v>
          </cell>
          <cell r="J470">
            <v>40.5</v>
          </cell>
          <cell r="K470">
            <v>15.51</v>
          </cell>
          <cell r="N470">
            <v>11.040000000000001</v>
          </cell>
        </row>
        <row r="471">
          <cell r="B471">
            <v>90150</v>
          </cell>
          <cell r="C471" t="str">
            <v>PATROLAMENTO</v>
          </cell>
          <cell r="D471" t="str">
            <v>m²</v>
          </cell>
          <cell r="E471">
            <v>0.02</v>
          </cell>
          <cell r="F471">
            <v>0.01</v>
          </cell>
          <cell r="G471">
            <v>0.03</v>
          </cell>
          <cell r="H471">
            <v>0</v>
          </cell>
          <cell r="I471" t="str">
            <v>-</v>
          </cell>
          <cell r="J471">
            <v>40.5</v>
          </cell>
          <cell r="K471">
            <v>0.04</v>
          </cell>
          <cell r="N471">
            <v>0.03</v>
          </cell>
        </row>
        <row r="472">
          <cell r="B472">
            <v>90151</v>
          </cell>
          <cell r="C472" t="str">
            <v>VALETA DE PROTECAO E SAIDA D'AGUA C/ MAQUINA</v>
          </cell>
          <cell r="D472" t="str">
            <v>m³</v>
          </cell>
          <cell r="E472">
            <v>1.03</v>
          </cell>
          <cell r="F472">
            <v>7.0000000000000007E-2</v>
          </cell>
          <cell r="G472">
            <v>1.1000000000000001</v>
          </cell>
          <cell r="H472">
            <v>0</v>
          </cell>
          <cell r="I472" t="str">
            <v>-</v>
          </cell>
          <cell r="J472">
            <v>40.5</v>
          </cell>
          <cell r="K472">
            <v>1.55</v>
          </cell>
          <cell r="N472">
            <v>1.1000000000000001</v>
          </cell>
        </row>
        <row r="473">
          <cell r="B473">
            <v>90152</v>
          </cell>
          <cell r="C473" t="str">
            <v>SUBSTITUICAO DE SECAO DE ESTEIO (PONTE TIPO I)</v>
          </cell>
          <cell r="D473" t="str">
            <v>m</v>
          </cell>
          <cell r="E473">
            <v>31.28</v>
          </cell>
          <cell r="F473">
            <v>170.32</v>
          </cell>
          <cell r="G473">
            <v>201.6</v>
          </cell>
          <cell r="H473">
            <v>334.9</v>
          </cell>
          <cell r="I473" t="str">
            <v>-</v>
          </cell>
          <cell r="J473">
            <v>15</v>
          </cell>
          <cell r="K473">
            <v>616.98</v>
          </cell>
          <cell r="N473">
            <v>536.5</v>
          </cell>
        </row>
        <row r="474">
          <cell r="B474">
            <v>90153</v>
          </cell>
          <cell r="C474" t="str">
            <v>SUBSTITUICAO DE TRANSVERSINA TRAVESSEIRO (PONTE TIPO I)</v>
          </cell>
          <cell r="D474" t="str">
            <v>m</v>
          </cell>
          <cell r="E474">
            <v>4.07</v>
          </cell>
          <cell r="F474">
            <v>22.18</v>
          </cell>
          <cell r="G474">
            <v>26.25</v>
          </cell>
          <cell r="H474">
            <v>44.24</v>
          </cell>
          <cell r="I474" t="str">
            <v>-</v>
          </cell>
          <cell r="J474">
            <v>15</v>
          </cell>
          <cell r="K474">
            <v>81.06</v>
          </cell>
          <cell r="N474">
            <v>70.490000000000009</v>
          </cell>
        </row>
        <row r="475">
          <cell r="B475">
            <v>90154</v>
          </cell>
          <cell r="C475" t="str">
            <v>SUBSTITUICAO DE SUB-VIGA (PONTE TIPO I)</v>
          </cell>
          <cell r="D475" t="str">
            <v>m</v>
          </cell>
          <cell r="E475">
            <v>6.98</v>
          </cell>
          <cell r="F475">
            <v>38.020000000000003</v>
          </cell>
          <cell r="G475">
            <v>45</v>
          </cell>
          <cell r="H475">
            <v>45.84</v>
          </cell>
          <cell r="I475" t="str">
            <v>-</v>
          </cell>
          <cell r="J475">
            <v>15</v>
          </cell>
          <cell r="K475">
            <v>104.47</v>
          </cell>
          <cell r="N475">
            <v>90.84</v>
          </cell>
        </row>
        <row r="476">
          <cell r="B476">
            <v>90155</v>
          </cell>
          <cell r="C476" t="str">
            <v>SUBSTITUICAO DE LONGARINA (PONTE TIPO I)</v>
          </cell>
          <cell r="D476" t="str">
            <v>m</v>
          </cell>
          <cell r="E476">
            <v>3.91</v>
          </cell>
          <cell r="F476">
            <v>21.29</v>
          </cell>
          <cell r="G476">
            <v>25.2</v>
          </cell>
          <cell r="H476">
            <v>32.51</v>
          </cell>
          <cell r="I476" t="str">
            <v>-</v>
          </cell>
          <cell r="J476">
            <v>15</v>
          </cell>
          <cell r="K476">
            <v>66.37</v>
          </cell>
          <cell r="N476">
            <v>57.709999999999994</v>
          </cell>
        </row>
        <row r="477">
          <cell r="B477">
            <v>90156</v>
          </cell>
          <cell r="C477" t="str">
            <v>SUBSTITUICAO DE ASSOALHO (PONTE TIPO I)</v>
          </cell>
          <cell r="D477" t="str">
            <v>m²</v>
          </cell>
          <cell r="E477">
            <v>3.13</v>
          </cell>
          <cell r="F477">
            <v>17.03</v>
          </cell>
          <cell r="G477">
            <v>20.16</v>
          </cell>
          <cell r="H477">
            <v>33.18</v>
          </cell>
          <cell r="I477" t="str">
            <v>-</v>
          </cell>
          <cell r="J477">
            <v>15</v>
          </cell>
          <cell r="K477">
            <v>61.34</v>
          </cell>
          <cell r="N477">
            <v>53.34</v>
          </cell>
        </row>
        <row r="478">
          <cell r="B478">
            <v>90157</v>
          </cell>
          <cell r="C478" t="str">
            <v>SUBSTITUICAO DA TRAVA DO RODEIO (PONTE TIPO I)</v>
          </cell>
          <cell r="D478" t="str">
            <v>m</v>
          </cell>
          <cell r="E478">
            <v>0.39</v>
          </cell>
          <cell r="F478">
            <v>2.13</v>
          </cell>
          <cell r="G478">
            <v>2.52</v>
          </cell>
          <cell r="H478">
            <v>8.9700000000000006</v>
          </cell>
          <cell r="I478" t="str">
            <v>-</v>
          </cell>
          <cell r="J478">
            <v>15</v>
          </cell>
          <cell r="K478">
            <v>13.21</v>
          </cell>
          <cell r="N478">
            <v>11.49</v>
          </cell>
        </row>
        <row r="479">
          <cell r="B479">
            <v>90158</v>
          </cell>
          <cell r="C479" t="str">
            <v>SUBSTITUICAO DE RODEIRO (PONTE TIPO I)</v>
          </cell>
          <cell r="D479" t="str">
            <v>m</v>
          </cell>
          <cell r="E479">
            <v>1.3</v>
          </cell>
          <cell r="F479">
            <v>7.1</v>
          </cell>
          <cell r="G479">
            <v>8.4</v>
          </cell>
          <cell r="H479">
            <v>31.32</v>
          </cell>
          <cell r="I479" t="str">
            <v>-</v>
          </cell>
          <cell r="J479">
            <v>15</v>
          </cell>
          <cell r="K479">
            <v>45.68</v>
          </cell>
          <cell r="N479">
            <v>39.72</v>
          </cell>
        </row>
        <row r="480">
          <cell r="B480">
            <v>90159</v>
          </cell>
          <cell r="C480" t="str">
            <v>SUBSTITUICAO DE GUARDA RODAS (PONTE TIPO I)</v>
          </cell>
          <cell r="D480" t="str">
            <v>m</v>
          </cell>
          <cell r="E480">
            <v>0.49</v>
          </cell>
          <cell r="F480">
            <v>2.66</v>
          </cell>
          <cell r="G480">
            <v>3.15</v>
          </cell>
          <cell r="H480">
            <v>8.85</v>
          </cell>
          <cell r="I480" t="str">
            <v>-</v>
          </cell>
          <cell r="J480">
            <v>15</v>
          </cell>
          <cell r="K480">
            <v>13.8</v>
          </cell>
          <cell r="N480">
            <v>12</v>
          </cell>
        </row>
        <row r="481">
          <cell r="B481">
            <v>90160</v>
          </cell>
          <cell r="C481" t="str">
            <v>SUBSTITUICAO DE GUARDA-CORPO (PONTE TIPO I)</v>
          </cell>
          <cell r="D481" t="str">
            <v>m</v>
          </cell>
          <cell r="E481">
            <v>1.3</v>
          </cell>
          <cell r="F481">
            <v>7.1</v>
          </cell>
          <cell r="G481">
            <v>8.4</v>
          </cell>
          <cell r="H481">
            <v>41.6</v>
          </cell>
          <cell r="I481" t="str">
            <v>-</v>
          </cell>
          <cell r="J481">
            <v>15</v>
          </cell>
          <cell r="K481">
            <v>57.5</v>
          </cell>
          <cell r="N481">
            <v>50</v>
          </cell>
        </row>
        <row r="482">
          <cell r="B482">
            <v>90161</v>
          </cell>
          <cell r="C482" t="str">
            <v>SUBSTITUICAO DE PROTECAO DO RODEIRO (PONTE TIPO I)</v>
          </cell>
          <cell r="D482" t="str">
            <v>m</v>
          </cell>
          <cell r="E482">
            <v>0.78</v>
          </cell>
          <cell r="F482">
            <v>4.26</v>
          </cell>
          <cell r="G482">
            <v>5.04</v>
          </cell>
          <cell r="H482">
            <v>18.670000000000002</v>
          </cell>
          <cell r="I482" t="str">
            <v>-</v>
          </cell>
          <cell r="J482">
            <v>15</v>
          </cell>
          <cell r="K482">
            <v>27.27</v>
          </cell>
          <cell r="N482">
            <v>23.71</v>
          </cell>
        </row>
        <row r="483">
          <cell r="B483">
            <v>90162</v>
          </cell>
          <cell r="C483" t="str">
            <v>SUBSTITUICAO DA ARMACAO SIMPLES (PONTE TIPO I)</v>
          </cell>
          <cell r="D483" t="str">
            <v>Und</v>
          </cell>
          <cell r="E483">
            <v>217.22</v>
          </cell>
          <cell r="F483">
            <v>1182.78</v>
          </cell>
          <cell r="G483">
            <v>1400</v>
          </cell>
          <cell r="H483">
            <v>2137.11</v>
          </cell>
          <cell r="I483" t="str">
            <v>-</v>
          </cell>
          <cell r="J483">
            <v>15</v>
          </cell>
          <cell r="K483">
            <v>4067.68</v>
          </cell>
          <cell r="N483">
            <v>3537.11</v>
          </cell>
        </row>
        <row r="484">
          <cell r="B484">
            <v>90163</v>
          </cell>
          <cell r="C484" t="str">
            <v>SUBSTITUICAO DA ARMACAO COM BANZO (PONTE TIPO I)</v>
          </cell>
          <cell r="D484" t="str">
            <v>Und</v>
          </cell>
          <cell r="E484">
            <v>391</v>
          </cell>
          <cell r="F484">
            <v>2129</v>
          </cell>
          <cell r="G484">
            <v>2520</v>
          </cell>
          <cell r="H484">
            <v>3762.3</v>
          </cell>
          <cell r="I484" t="str">
            <v>-</v>
          </cell>
          <cell r="J484">
            <v>15</v>
          </cell>
          <cell r="K484">
            <v>7224.65</v>
          </cell>
          <cell r="N484">
            <v>6282.3</v>
          </cell>
        </row>
        <row r="485">
          <cell r="B485">
            <v>90170</v>
          </cell>
          <cell r="C485" t="str">
            <v>SUBSTITUICAO DA SECAO DE ESTEIOS (PONTE TIPO III)</v>
          </cell>
          <cell r="D485" t="str">
            <v>m</v>
          </cell>
          <cell r="E485">
            <v>8.42</v>
          </cell>
          <cell r="F485">
            <v>169.37</v>
          </cell>
          <cell r="G485">
            <v>177.79</v>
          </cell>
          <cell r="H485">
            <v>321.54000000000002</v>
          </cell>
          <cell r="I485" t="str">
            <v>-</v>
          </cell>
          <cell r="J485">
            <v>15</v>
          </cell>
          <cell r="K485">
            <v>574.23</v>
          </cell>
          <cell r="N485">
            <v>499.33000000000004</v>
          </cell>
        </row>
        <row r="486">
          <cell r="B486">
            <v>90171</v>
          </cell>
          <cell r="C486" t="str">
            <v>SUBSTITUICAO DA TRANSVERSINA TRAVESSEIRO (PONTE TIPO III)</v>
          </cell>
          <cell r="D486" t="str">
            <v>m</v>
          </cell>
          <cell r="E486">
            <v>1.1200000000000001</v>
          </cell>
          <cell r="F486">
            <v>21.54</v>
          </cell>
          <cell r="G486">
            <v>22.66</v>
          </cell>
          <cell r="H486">
            <v>29.85</v>
          </cell>
          <cell r="I486" t="str">
            <v>-</v>
          </cell>
          <cell r="J486">
            <v>15</v>
          </cell>
          <cell r="K486">
            <v>60.39</v>
          </cell>
          <cell r="N486">
            <v>52.510000000000005</v>
          </cell>
        </row>
        <row r="487">
          <cell r="B487">
            <v>90172</v>
          </cell>
          <cell r="C487" t="str">
            <v>SUBSTITUICAO DE SUB-VIGAS (PONTE TIPO III)</v>
          </cell>
          <cell r="D487" t="str">
            <v>m</v>
          </cell>
          <cell r="E487">
            <v>1.1200000000000001</v>
          </cell>
          <cell r="F487">
            <v>23.75</v>
          </cell>
          <cell r="G487">
            <v>24.87</v>
          </cell>
          <cell r="H487">
            <v>35.79</v>
          </cell>
          <cell r="I487" t="str">
            <v>-</v>
          </cell>
          <cell r="J487">
            <v>15</v>
          </cell>
          <cell r="K487">
            <v>69.760000000000005</v>
          </cell>
          <cell r="N487">
            <v>60.66</v>
          </cell>
        </row>
        <row r="488">
          <cell r="B488">
            <v>90173</v>
          </cell>
          <cell r="C488" t="str">
            <v>SUBSTITUICAO DE LONGARINAS (PONTE TIPO III)</v>
          </cell>
          <cell r="D488" t="str">
            <v>m</v>
          </cell>
          <cell r="E488">
            <v>1.1200000000000001</v>
          </cell>
          <cell r="F488">
            <v>20.65</v>
          </cell>
          <cell r="G488">
            <v>21.77</v>
          </cell>
          <cell r="H488">
            <v>26.77</v>
          </cell>
          <cell r="I488" t="str">
            <v>-</v>
          </cell>
          <cell r="J488">
            <v>15</v>
          </cell>
          <cell r="K488">
            <v>55.82</v>
          </cell>
          <cell r="N488">
            <v>48.54</v>
          </cell>
        </row>
        <row r="489">
          <cell r="B489">
            <v>90174</v>
          </cell>
          <cell r="C489" t="str">
            <v>SUBSTITUICAO DE GUARDA-RODAS (PONTE TIPO III)</v>
          </cell>
          <cell r="D489" t="str">
            <v>m</v>
          </cell>
          <cell r="E489">
            <v>1.1200000000000001</v>
          </cell>
          <cell r="F489">
            <v>5.17</v>
          </cell>
          <cell r="G489">
            <v>6.29</v>
          </cell>
          <cell r="H489">
            <v>19.59</v>
          </cell>
          <cell r="I489" t="str">
            <v>-</v>
          </cell>
          <cell r="J489">
            <v>15</v>
          </cell>
          <cell r="K489">
            <v>29.76</v>
          </cell>
          <cell r="N489">
            <v>25.88</v>
          </cell>
        </row>
        <row r="490">
          <cell r="B490">
            <v>90180</v>
          </cell>
          <cell r="C490" t="str">
            <v>PONTE DE MADEIRA EM VIGAMENTO SIMPLES C/ FUNDACAO DIRETA (TIPO I)</v>
          </cell>
          <cell r="D490" t="str">
            <v>m</v>
          </cell>
          <cell r="E490">
            <v>0</v>
          </cell>
          <cell r="F490">
            <v>0</v>
          </cell>
          <cell r="G490">
            <v>0</v>
          </cell>
          <cell r="H490">
            <v>1958.7</v>
          </cell>
          <cell r="I490" t="str">
            <v>-</v>
          </cell>
          <cell r="J490">
            <v>15</v>
          </cell>
          <cell r="K490">
            <v>2252.5100000000002</v>
          </cell>
          <cell r="N490">
            <v>1958.7</v>
          </cell>
        </row>
        <row r="491">
          <cell r="B491">
            <v>90181</v>
          </cell>
          <cell r="C491" t="str">
            <v>PONTE DE MADEIRA EM VIGAMENTO SIMPLES C/ FUNDACAO EM ESTACA (TIPO I)</v>
          </cell>
          <cell r="D491" t="str">
            <v>m</v>
          </cell>
          <cell r="E491">
            <v>0</v>
          </cell>
          <cell r="F491">
            <v>0</v>
          </cell>
          <cell r="G491">
            <v>0</v>
          </cell>
          <cell r="H491">
            <v>1971.72</v>
          </cell>
          <cell r="I491" t="str">
            <v>-</v>
          </cell>
          <cell r="J491">
            <v>15</v>
          </cell>
          <cell r="K491">
            <v>2267.48</v>
          </cell>
          <cell r="N491">
            <v>1971.72</v>
          </cell>
        </row>
        <row r="492">
          <cell r="B492">
            <v>90182</v>
          </cell>
          <cell r="C492" t="str">
            <v>PONTE DE MADEIRA EM VIGAMENTO ARMADO C/ FUNDACAO DIRETA (TIPO I)</v>
          </cell>
          <cell r="D492" t="str">
            <v>m</v>
          </cell>
          <cell r="E492">
            <v>0</v>
          </cell>
          <cell r="F492">
            <v>0</v>
          </cell>
          <cell r="G492">
            <v>0</v>
          </cell>
          <cell r="H492">
            <v>2032.5</v>
          </cell>
          <cell r="I492" t="str">
            <v>-</v>
          </cell>
          <cell r="J492">
            <v>15</v>
          </cell>
          <cell r="K492">
            <v>2337.38</v>
          </cell>
          <cell r="N492">
            <v>2032.5</v>
          </cell>
        </row>
        <row r="493">
          <cell r="B493">
            <v>90183</v>
          </cell>
          <cell r="C493" t="str">
            <v>PONTE DE MADEIRA EM VIGAMENTO ARMADO C/ FUNDACAO EM ESTACA (TIPO I)</v>
          </cell>
          <cell r="D493" t="str">
            <v>m</v>
          </cell>
          <cell r="E493">
            <v>0</v>
          </cell>
          <cell r="F493">
            <v>0</v>
          </cell>
          <cell r="G493">
            <v>0</v>
          </cell>
          <cell r="H493">
            <v>2040.3</v>
          </cell>
          <cell r="I493" t="str">
            <v>-</v>
          </cell>
          <cell r="J493">
            <v>15</v>
          </cell>
          <cell r="K493">
            <v>2346.35</v>
          </cell>
          <cell r="N493">
            <v>2040.3</v>
          </cell>
        </row>
        <row r="494">
          <cell r="B494">
            <v>90184</v>
          </cell>
          <cell r="C494" t="str">
            <v>PONTE DE MADEIRA EM VIGAMENTO SIMPLES C/ FUNDACAO DIRETA (TIPO III)</v>
          </cell>
          <cell r="D494" t="str">
            <v>m</v>
          </cell>
          <cell r="E494">
            <v>0</v>
          </cell>
          <cell r="F494">
            <v>0</v>
          </cell>
          <cell r="G494">
            <v>0</v>
          </cell>
          <cell r="H494">
            <v>1643.85</v>
          </cell>
          <cell r="I494" t="str">
            <v>-</v>
          </cell>
          <cell r="J494">
            <v>15</v>
          </cell>
          <cell r="K494">
            <v>1890.43</v>
          </cell>
          <cell r="N494">
            <v>1643.85</v>
          </cell>
        </row>
        <row r="495">
          <cell r="B495">
            <v>90185</v>
          </cell>
          <cell r="C495" t="str">
            <v>PONTE DE MADEIRA EM VIGAMENTO SIMPLES C/ FUNDACAO EM ESTACA (TIPO III)</v>
          </cell>
          <cell r="D495" t="str">
            <v>m</v>
          </cell>
          <cell r="E495">
            <v>0</v>
          </cell>
          <cell r="F495">
            <v>0</v>
          </cell>
          <cell r="G495">
            <v>0</v>
          </cell>
          <cell r="H495">
            <v>1652.42</v>
          </cell>
          <cell r="I495" t="str">
            <v>-</v>
          </cell>
          <cell r="J495">
            <v>15</v>
          </cell>
          <cell r="K495">
            <v>1900.28</v>
          </cell>
          <cell r="N495">
            <v>1652.42</v>
          </cell>
        </row>
        <row r="496">
          <cell r="B496">
            <v>90186</v>
          </cell>
          <cell r="C496" t="str">
            <v>ALAS E TESTAS DO CAIXAO DE ATERRO (PONTE TIPO I)</v>
          </cell>
          <cell r="D496" t="str">
            <v>m²</v>
          </cell>
          <cell r="E496">
            <v>1.68</v>
          </cell>
          <cell r="F496">
            <v>12.95</v>
          </cell>
          <cell r="G496">
            <v>14.63</v>
          </cell>
          <cell r="H496">
            <v>72.95</v>
          </cell>
          <cell r="I496" t="str">
            <v>ACRESCER</v>
          </cell>
          <cell r="J496">
            <v>15</v>
          </cell>
          <cell r="K496">
            <v>100.72</v>
          </cell>
          <cell r="N496">
            <v>87.58</v>
          </cell>
        </row>
        <row r="497">
          <cell r="B497">
            <v>90187</v>
          </cell>
          <cell r="C497" t="str">
            <v>ALAS E TESTA DO CAIXAO DE ATERRO (PONTE TIPO III)</v>
          </cell>
          <cell r="D497" t="str">
            <v>m²</v>
          </cell>
          <cell r="E497">
            <v>2.2400000000000002</v>
          </cell>
          <cell r="F497">
            <v>11.21</v>
          </cell>
          <cell r="G497">
            <v>13.45</v>
          </cell>
          <cell r="H497">
            <v>59.8</v>
          </cell>
          <cell r="I497" t="str">
            <v>ACRESCER</v>
          </cell>
          <cell r="J497">
            <v>15</v>
          </cell>
          <cell r="K497">
            <v>84.24</v>
          </cell>
          <cell r="N497">
            <v>73.25</v>
          </cell>
        </row>
        <row r="498">
          <cell r="B498">
            <v>90188</v>
          </cell>
          <cell r="C498" t="str">
            <v>FUNDACAO EM BLOCO DE CONCRETO (PONTE TIPO I)</v>
          </cell>
          <cell r="D498" t="str">
            <v>m³</v>
          </cell>
          <cell r="E498">
            <v>0</v>
          </cell>
          <cell r="F498">
            <v>8.42</v>
          </cell>
          <cell r="G498">
            <v>8.42</v>
          </cell>
          <cell r="H498">
            <v>135.07</v>
          </cell>
          <cell r="I498" t="str">
            <v>ACRESCER</v>
          </cell>
          <cell r="J498">
            <v>15</v>
          </cell>
          <cell r="K498">
            <v>165.01</v>
          </cell>
          <cell r="N498">
            <v>143.48999999999998</v>
          </cell>
        </row>
        <row r="499">
          <cell r="B499">
            <v>90189</v>
          </cell>
          <cell r="C499" t="str">
            <v>FUNDACAO EM ESTACA DE MADEIRA (PONTES TIPO I E III)</v>
          </cell>
          <cell r="D499" t="str">
            <v>Und</v>
          </cell>
          <cell r="E499">
            <v>19.84</v>
          </cell>
          <cell r="F499">
            <v>27.52</v>
          </cell>
          <cell r="G499">
            <v>47.36</v>
          </cell>
          <cell r="H499">
            <v>135.88</v>
          </cell>
          <cell r="I499" t="str">
            <v>ACRESCER</v>
          </cell>
          <cell r="J499">
            <v>15</v>
          </cell>
          <cell r="K499">
            <v>210.73</v>
          </cell>
          <cell r="N499">
            <v>183.24</v>
          </cell>
        </row>
        <row r="500">
          <cell r="B500">
            <v>90190</v>
          </cell>
          <cell r="C500" t="str">
            <v>FUNDACAO EM BLOCO DE CONCRETO (PONTE TIPO III)</v>
          </cell>
          <cell r="D500" t="str">
            <v>m³</v>
          </cell>
          <cell r="E500">
            <v>0</v>
          </cell>
          <cell r="F500">
            <v>8.42</v>
          </cell>
          <cell r="G500">
            <v>8.42</v>
          </cell>
          <cell r="H500">
            <v>136.97999999999999</v>
          </cell>
          <cell r="I500" t="str">
            <v>ACRESCER</v>
          </cell>
          <cell r="J500">
            <v>15</v>
          </cell>
          <cell r="K500">
            <v>167.21</v>
          </cell>
          <cell r="N500">
            <v>145.39999999999998</v>
          </cell>
        </row>
        <row r="501">
          <cell r="B501">
            <v>90200</v>
          </cell>
          <cell r="C501" t="str">
            <v>SERVICO DE MANUTENCAO PREVENTINA PERIODICA</v>
          </cell>
          <cell r="N501">
            <v>0</v>
          </cell>
        </row>
        <row r="502">
          <cell r="B502">
            <v>90210</v>
          </cell>
          <cell r="C502" t="str">
            <v>EXEC. SUB-BASE/BASE ESTABILIZADA (EXCLUSIVE MAT.)P/ CORREÇO DEFEITO LOCALIZADO, INCLUSIVE REMOÇAO DO PAVIMENTO E SUB-BASE DANIFICADOS</v>
          </cell>
          <cell r="D502" t="str">
            <v>m³</v>
          </cell>
          <cell r="E502">
            <v>10.25</v>
          </cell>
          <cell r="F502">
            <v>0.64</v>
          </cell>
          <cell r="G502">
            <v>10.89</v>
          </cell>
          <cell r="H502">
            <v>0</v>
          </cell>
          <cell r="I502" t="str">
            <v>-</v>
          </cell>
          <cell r="J502">
            <v>40.5</v>
          </cell>
          <cell r="K502">
            <v>15.3</v>
          </cell>
          <cell r="N502">
            <v>10.89</v>
          </cell>
        </row>
        <row r="503">
          <cell r="B503">
            <v>90211</v>
          </cell>
          <cell r="C503" t="str">
            <v>IMPRIMACAO ( C/ CANETA CAM. ESPARGIDOR)E USADO C/ CÓDIGO 90.210</v>
          </cell>
          <cell r="D503" t="str">
            <v>m²</v>
          </cell>
          <cell r="E503">
            <v>0.13</v>
          </cell>
          <cell r="F503">
            <v>0.06</v>
          </cell>
          <cell r="G503">
            <v>0.19</v>
          </cell>
          <cell r="H503">
            <v>0</v>
          </cell>
          <cell r="I503" t="str">
            <v>ACRESCER</v>
          </cell>
          <cell r="J503">
            <v>40.5</v>
          </cell>
          <cell r="K503">
            <v>0.27</v>
          </cell>
          <cell r="N503">
            <v>0.19</v>
          </cell>
        </row>
        <row r="504">
          <cell r="B504">
            <v>90212</v>
          </cell>
          <cell r="C504" t="str">
            <v>CAPA SELANTE C/ PEDRISCO</v>
          </cell>
          <cell r="D504" t="str">
            <v>m²</v>
          </cell>
          <cell r="E504">
            <v>0.26</v>
          </cell>
          <cell r="F504">
            <v>0.05</v>
          </cell>
          <cell r="G504">
            <v>0.31</v>
          </cell>
          <cell r="H504">
            <v>0.14000000000000001</v>
          </cell>
          <cell r="I504" t="str">
            <v>ACRESCER</v>
          </cell>
          <cell r="J504">
            <v>40.5</v>
          </cell>
          <cell r="K504">
            <v>0.63</v>
          </cell>
          <cell r="N504">
            <v>0.45</v>
          </cell>
        </row>
        <row r="505">
          <cell r="B505">
            <v>90213</v>
          </cell>
          <cell r="C505" t="str">
            <v>CAPA SELANTE C/ AREIA</v>
          </cell>
          <cell r="D505" t="str">
            <v>m²</v>
          </cell>
          <cell r="E505">
            <v>0.26</v>
          </cell>
          <cell r="F505">
            <v>0.05</v>
          </cell>
          <cell r="G505">
            <v>0.31</v>
          </cell>
          <cell r="H505">
            <v>7.0000000000000007E-2</v>
          </cell>
          <cell r="I505" t="str">
            <v>ACRESCER</v>
          </cell>
          <cell r="J505">
            <v>40.5</v>
          </cell>
          <cell r="K505">
            <v>0.53</v>
          </cell>
          <cell r="N505">
            <v>0.38</v>
          </cell>
        </row>
        <row r="506">
          <cell r="B506">
            <v>90214</v>
          </cell>
          <cell r="C506" t="str">
            <v>TRATAMENTO SUPERFICIAL DUPLO</v>
          </cell>
          <cell r="D506" t="str">
            <v>m²</v>
          </cell>
          <cell r="E506">
            <v>0.84</v>
          </cell>
          <cell r="F506">
            <v>0.14000000000000001</v>
          </cell>
          <cell r="G506">
            <v>0.98</v>
          </cell>
          <cell r="H506">
            <v>0.57999999999999996</v>
          </cell>
          <cell r="I506" t="str">
            <v>ACRESCER</v>
          </cell>
          <cell r="J506">
            <v>40.5</v>
          </cell>
          <cell r="K506">
            <v>2.19</v>
          </cell>
          <cell r="N506">
            <v>1.56</v>
          </cell>
        </row>
        <row r="507">
          <cell r="B507">
            <v>90215</v>
          </cell>
          <cell r="C507" t="str">
            <v>LAMA ASFALTICA GROSSA</v>
          </cell>
          <cell r="D507" t="str">
            <v>m²</v>
          </cell>
          <cell r="E507">
            <v>0.26</v>
          </cell>
          <cell r="F507">
            <v>0.09</v>
          </cell>
          <cell r="G507">
            <v>0.35</v>
          </cell>
          <cell r="H507">
            <v>0.14000000000000001</v>
          </cell>
          <cell r="I507" t="str">
            <v>ACRESCER</v>
          </cell>
          <cell r="J507">
            <v>40.5</v>
          </cell>
          <cell r="K507">
            <v>0.69</v>
          </cell>
          <cell r="N507">
            <v>0.49</v>
          </cell>
        </row>
        <row r="508">
          <cell r="B508">
            <v>90216</v>
          </cell>
          <cell r="C508" t="str">
            <v>LAMA ASFALTICA FINA</v>
          </cell>
          <cell r="D508" t="str">
            <v>m²</v>
          </cell>
          <cell r="E508">
            <v>0.25</v>
          </cell>
          <cell r="F508">
            <v>0.09</v>
          </cell>
          <cell r="G508">
            <v>0.34</v>
          </cell>
          <cell r="H508">
            <v>7.0000000000000007E-2</v>
          </cell>
          <cell r="I508" t="str">
            <v>ACRESCER</v>
          </cell>
          <cell r="J508">
            <v>40.5</v>
          </cell>
          <cell r="K508">
            <v>0.57999999999999996</v>
          </cell>
          <cell r="N508">
            <v>0.41000000000000003</v>
          </cell>
        </row>
        <row r="509">
          <cell r="B509">
            <v>90217</v>
          </cell>
          <cell r="C509" t="str">
            <v>RECOMPOSICAO DO REVESTIMENTO C/ MISTURA BETUMINOSA A FRIO</v>
          </cell>
          <cell r="D509" t="str">
            <v>m³</v>
          </cell>
          <cell r="E509">
            <v>11.06</v>
          </cell>
          <cell r="F509">
            <v>3.01</v>
          </cell>
          <cell r="G509">
            <v>14.07</v>
          </cell>
          <cell r="H509">
            <v>0</v>
          </cell>
          <cell r="I509" t="str">
            <v>ACRESCER</v>
          </cell>
          <cell r="J509">
            <v>40.5</v>
          </cell>
          <cell r="K509">
            <v>19.77</v>
          </cell>
          <cell r="N509">
            <v>14.07</v>
          </cell>
        </row>
        <row r="510">
          <cell r="B510">
            <v>90218</v>
          </cell>
          <cell r="C510" t="str">
            <v>RECOMPOSICAO DE REVESTIMENTO C/ MISTURA BETUMINOSA A QUENTE</v>
          </cell>
          <cell r="D510" t="str">
            <v>m³</v>
          </cell>
          <cell r="E510">
            <v>12.51</v>
          </cell>
          <cell r="F510">
            <v>2.93</v>
          </cell>
          <cell r="G510">
            <v>15.44</v>
          </cell>
          <cell r="H510">
            <v>0</v>
          </cell>
          <cell r="I510" t="str">
            <v>ACRESCER</v>
          </cell>
          <cell r="J510">
            <v>40.5</v>
          </cell>
          <cell r="K510">
            <v>21.69</v>
          </cell>
          <cell r="N510">
            <v>15.44</v>
          </cell>
        </row>
        <row r="511">
          <cell r="B511">
            <v>90219</v>
          </cell>
          <cell r="C511" t="str">
            <v>REMOCAO DE PAVIMENTO</v>
          </cell>
          <cell r="D511" t="str">
            <v>m³</v>
          </cell>
          <cell r="E511">
            <v>6.2</v>
          </cell>
          <cell r="F511">
            <v>0.33</v>
          </cell>
          <cell r="G511">
            <v>6.53</v>
          </cell>
          <cell r="H511">
            <v>0</v>
          </cell>
          <cell r="I511" t="str">
            <v>-</v>
          </cell>
          <cell r="J511">
            <v>40.5</v>
          </cell>
          <cell r="K511">
            <v>9.17</v>
          </cell>
          <cell r="N511">
            <v>6.53</v>
          </cell>
        </row>
        <row r="512">
          <cell r="B512">
            <v>90220</v>
          </cell>
          <cell r="C512" t="str">
            <v>COMBATE A EXSUDACAO</v>
          </cell>
          <cell r="D512" t="str">
            <v>m²</v>
          </cell>
          <cell r="E512">
            <v>0.36</v>
          </cell>
          <cell r="F512">
            <v>0.12</v>
          </cell>
          <cell r="G512">
            <v>0.48</v>
          </cell>
          <cell r="H512">
            <v>0.08</v>
          </cell>
          <cell r="I512" t="str">
            <v>ACRESCER</v>
          </cell>
          <cell r="J512">
            <v>40.5</v>
          </cell>
          <cell r="K512">
            <v>0.79</v>
          </cell>
          <cell r="N512">
            <v>0.55999999999999994</v>
          </cell>
        </row>
        <row r="513">
          <cell r="B513">
            <v>90221</v>
          </cell>
          <cell r="C513" t="str">
            <v>LIMPEZA DE PONTE</v>
          </cell>
          <cell r="D513" t="str">
            <v>m</v>
          </cell>
          <cell r="E513">
            <v>1.39</v>
          </cell>
          <cell r="F513">
            <v>1.47</v>
          </cell>
          <cell r="G513">
            <v>2.86</v>
          </cell>
          <cell r="H513">
            <v>0</v>
          </cell>
          <cell r="I513" t="str">
            <v>-</v>
          </cell>
          <cell r="J513">
            <v>40.5</v>
          </cell>
          <cell r="K513">
            <v>4.0199999999999996</v>
          </cell>
          <cell r="N513">
            <v>2.86</v>
          </cell>
        </row>
        <row r="514">
          <cell r="B514">
            <v>90222</v>
          </cell>
          <cell r="C514" t="str">
            <v>RECOMPOSIAO DO REVESTIMENTO COM AREIA-ASFALTO A QUENTE</v>
          </cell>
          <cell r="D514" t="str">
            <v>m³</v>
          </cell>
          <cell r="E514">
            <v>9.74</v>
          </cell>
          <cell r="F514">
            <v>1.04</v>
          </cell>
          <cell r="G514">
            <v>10.76</v>
          </cell>
          <cell r="H514">
            <v>29.18</v>
          </cell>
          <cell r="I514" t="str">
            <v>ACRESCER</v>
          </cell>
          <cell r="J514">
            <v>40.5</v>
          </cell>
          <cell r="K514">
            <v>56.12</v>
          </cell>
          <cell r="N514">
            <v>39.94</v>
          </cell>
        </row>
        <row r="515">
          <cell r="B515">
            <v>90230</v>
          </cell>
          <cell r="C515" t="str">
            <v>CONFORMACAO DE PISTA P/ REVESTIMENTO PRIMARIO</v>
          </cell>
          <cell r="D515" t="str">
            <v>m²</v>
          </cell>
          <cell r="E515">
            <v>0.05</v>
          </cell>
          <cell r="F515">
            <v>0.01</v>
          </cell>
          <cell r="G515">
            <v>0.06</v>
          </cell>
          <cell r="H515">
            <v>0</v>
          </cell>
          <cell r="I515" t="str">
            <v>-</v>
          </cell>
          <cell r="J515">
            <v>40.5</v>
          </cell>
          <cell r="K515">
            <v>0.08</v>
          </cell>
          <cell r="N515">
            <v>0.06</v>
          </cell>
        </row>
        <row r="516">
          <cell r="B516">
            <v>90231</v>
          </cell>
          <cell r="C516" t="str">
            <v>ESPALHAMENTO DE MATERIAL DE REVESTIMENTO PRIMARIO</v>
          </cell>
          <cell r="D516" t="str">
            <v>m²</v>
          </cell>
          <cell r="E516">
            <v>7.0000000000000007E-2</v>
          </cell>
          <cell r="F516">
            <v>0.01</v>
          </cell>
          <cell r="G516">
            <v>0.08</v>
          </cell>
          <cell r="H516">
            <v>0</v>
          </cell>
          <cell r="I516" t="str">
            <v>-</v>
          </cell>
          <cell r="J516">
            <v>40.5</v>
          </cell>
          <cell r="K516">
            <v>0.11</v>
          </cell>
          <cell r="N516">
            <v>0.08</v>
          </cell>
        </row>
        <row r="517">
          <cell r="B517">
            <v>90232</v>
          </cell>
          <cell r="C517" t="str">
            <v>COMPACTACAO DE REVESTIMENTO PRIMARIO</v>
          </cell>
          <cell r="D517" t="str">
            <v>m³</v>
          </cell>
          <cell r="E517">
            <v>1.0900000000000001</v>
          </cell>
          <cell r="F517">
            <v>0.08</v>
          </cell>
          <cell r="G517">
            <v>1.17</v>
          </cell>
          <cell r="H517">
            <v>0</v>
          </cell>
          <cell r="I517" t="str">
            <v>-</v>
          </cell>
          <cell r="J517">
            <v>40.5</v>
          </cell>
          <cell r="K517">
            <v>1.64</v>
          </cell>
          <cell r="N517">
            <v>1.17</v>
          </cell>
        </row>
        <row r="518">
          <cell r="B518">
            <v>90300</v>
          </cell>
          <cell r="C518" t="str">
            <v>SERVICOS DE MANUTENCAO EMERGENCIAL</v>
          </cell>
          <cell r="N518">
            <v>0</v>
          </cell>
        </row>
        <row r="519">
          <cell r="B519">
            <v>90310</v>
          </cell>
          <cell r="C519" t="str">
            <v>RECOMPOSICAO MANUAL DE ATERRO</v>
          </cell>
          <cell r="D519" t="str">
            <v>m³</v>
          </cell>
          <cell r="E519">
            <v>8.32</v>
          </cell>
          <cell r="F519">
            <v>8.6</v>
          </cell>
          <cell r="G519">
            <v>16.920000000000002</v>
          </cell>
          <cell r="H519">
            <v>0</v>
          </cell>
          <cell r="I519" t="str">
            <v>-</v>
          </cell>
          <cell r="J519">
            <v>40.5</v>
          </cell>
          <cell r="K519">
            <v>23.77</v>
          </cell>
          <cell r="N519">
            <v>16.920000000000002</v>
          </cell>
        </row>
        <row r="520">
          <cell r="B520">
            <v>90311</v>
          </cell>
          <cell r="C520" t="str">
            <v>RECOMPOSICAO MECANIZADA DE ATERRO</v>
          </cell>
          <cell r="D520" t="str">
            <v>m³</v>
          </cell>
          <cell r="E520">
            <v>8.48</v>
          </cell>
          <cell r="F520">
            <v>0.86</v>
          </cell>
          <cell r="G520">
            <v>9.34</v>
          </cell>
          <cell r="H520">
            <v>3.18</v>
          </cell>
          <cell r="I520" t="str">
            <v>-</v>
          </cell>
          <cell r="J520">
            <v>40.5</v>
          </cell>
          <cell r="K520">
            <v>17.59</v>
          </cell>
          <cell r="N520">
            <v>12.52</v>
          </cell>
        </row>
        <row r="521">
          <cell r="B521">
            <v>90312</v>
          </cell>
          <cell r="C521" t="str">
            <v>REMOCAO MANUAL DE BARREIRA</v>
          </cell>
          <cell r="D521" t="str">
            <v>m³</v>
          </cell>
          <cell r="E521">
            <v>10.15</v>
          </cell>
          <cell r="F521">
            <v>4.47</v>
          </cell>
          <cell r="G521">
            <v>14.62</v>
          </cell>
          <cell r="H521">
            <v>0</v>
          </cell>
          <cell r="I521" t="str">
            <v>-</v>
          </cell>
          <cell r="J521">
            <v>40.5</v>
          </cell>
          <cell r="K521">
            <v>20.54</v>
          </cell>
          <cell r="N521">
            <v>14.62</v>
          </cell>
        </row>
        <row r="522">
          <cell r="B522">
            <v>90313</v>
          </cell>
          <cell r="C522" t="str">
            <v>REMOCAO MECANIZADA DE BARREIRA</v>
          </cell>
          <cell r="D522" t="str">
            <v>m³</v>
          </cell>
          <cell r="E522">
            <v>5.6</v>
          </cell>
          <cell r="F522">
            <v>0.39</v>
          </cell>
          <cell r="G522">
            <v>5.99</v>
          </cell>
          <cell r="H522">
            <v>0</v>
          </cell>
          <cell r="I522" t="str">
            <v>-</v>
          </cell>
          <cell r="J522">
            <v>40.5</v>
          </cell>
          <cell r="K522">
            <v>8.42</v>
          </cell>
          <cell r="N522">
            <v>5.99</v>
          </cell>
        </row>
        <row r="523">
          <cell r="B523">
            <v>90315</v>
          </cell>
          <cell r="C523" t="str">
            <v>ESCARIFICACAO PARA RECOMPOSICAO DE SUB-BASE E BASE</v>
          </cell>
          <cell r="D523" t="str">
            <v>m³</v>
          </cell>
          <cell r="E523">
            <v>0.1</v>
          </cell>
          <cell r="F523">
            <v>0.04</v>
          </cell>
          <cell r="G523">
            <v>0.14000000000000001</v>
          </cell>
          <cell r="H523">
            <v>0</v>
          </cell>
          <cell r="I523" t="str">
            <v>-</v>
          </cell>
          <cell r="J523">
            <v>40.5</v>
          </cell>
          <cell r="K523">
            <v>0.2</v>
          </cell>
          <cell r="N523">
            <v>0.14000000000000001</v>
          </cell>
        </row>
        <row r="524">
          <cell r="B524">
            <v>90316</v>
          </cell>
          <cell r="C524" t="str">
            <v>RECOMPOSICAO DE SUB-BASE E BASE ESTABIL. GRANUL. S/ MISTURA - EXECUCAO</v>
          </cell>
          <cell r="D524" t="str">
            <v>m³</v>
          </cell>
          <cell r="E524">
            <v>2.2799999999999998</v>
          </cell>
          <cell r="F524">
            <v>0.2</v>
          </cell>
          <cell r="G524">
            <v>2.46</v>
          </cell>
          <cell r="H524">
            <v>0</v>
          </cell>
          <cell r="I524" t="str">
            <v>-</v>
          </cell>
          <cell r="J524">
            <v>40.5</v>
          </cell>
          <cell r="K524">
            <v>3.46</v>
          </cell>
          <cell r="N524">
            <v>2.46</v>
          </cell>
        </row>
        <row r="525">
          <cell r="B525">
            <v>90400</v>
          </cell>
          <cell r="C525" t="str">
            <v>SERVICOS DE MELHORAMENTOS</v>
          </cell>
          <cell r="N525">
            <v>0</v>
          </cell>
        </row>
        <row r="526">
          <cell r="B526">
            <v>90410</v>
          </cell>
          <cell r="C526" t="str">
            <v>DESMATAMENTO, DESTOCAMENTO E LIMPEZA EM MATA</v>
          </cell>
          <cell r="D526" t="str">
            <v>m²</v>
          </cell>
          <cell r="E526">
            <v>0.22</v>
          </cell>
          <cell r="F526">
            <v>0.02</v>
          </cell>
          <cell r="G526">
            <v>0.24</v>
          </cell>
          <cell r="H526">
            <v>0</v>
          </cell>
          <cell r="I526" t="str">
            <v>-</v>
          </cell>
          <cell r="J526">
            <v>40.5</v>
          </cell>
          <cell r="K526">
            <v>0.34</v>
          </cell>
          <cell r="N526">
            <v>0.24</v>
          </cell>
        </row>
        <row r="527">
          <cell r="B527">
            <v>90411</v>
          </cell>
          <cell r="C527" t="str">
            <v>DESMATAMENTO, DESTOCAMENTO E LIMPEZA EM CERRADO</v>
          </cell>
          <cell r="D527" t="str">
            <v>m²</v>
          </cell>
          <cell r="E527">
            <v>0.13</v>
          </cell>
          <cell r="F527">
            <v>0.01</v>
          </cell>
          <cell r="G527">
            <v>0.12</v>
          </cell>
          <cell r="H527">
            <v>0</v>
          </cell>
          <cell r="I527" t="str">
            <v>-</v>
          </cell>
          <cell r="J527">
            <v>40.5</v>
          </cell>
          <cell r="K527">
            <v>0.17</v>
          </cell>
          <cell r="N527">
            <v>0.12</v>
          </cell>
        </row>
        <row r="528">
          <cell r="B528">
            <v>90412</v>
          </cell>
          <cell r="C528" t="str">
            <v>DESTOCAMENTO E LIMPEZA</v>
          </cell>
          <cell r="D528" t="str">
            <v>m²</v>
          </cell>
          <cell r="E528">
            <v>0.12</v>
          </cell>
          <cell r="F528">
            <v>0.01</v>
          </cell>
          <cell r="G528">
            <v>0.13</v>
          </cell>
          <cell r="H528">
            <v>0</v>
          </cell>
          <cell r="I528" t="str">
            <v>-</v>
          </cell>
          <cell r="J528">
            <v>40.5</v>
          </cell>
          <cell r="K528">
            <v>0.18</v>
          </cell>
          <cell r="N528">
            <v>0.13</v>
          </cell>
        </row>
        <row r="529">
          <cell r="B529">
            <v>90413</v>
          </cell>
          <cell r="C529" t="str">
            <v>REMOCAO E LIMPEZA DE CAMADA VEGETAL</v>
          </cell>
          <cell r="D529" t="str">
            <v>m²</v>
          </cell>
          <cell r="E529">
            <v>7.0000000000000007E-2</v>
          </cell>
          <cell r="F529">
            <v>0</v>
          </cell>
          <cell r="G529">
            <v>7.0000000000000007E-2</v>
          </cell>
          <cell r="H529">
            <v>0</v>
          </cell>
          <cell r="I529" t="str">
            <v>-</v>
          </cell>
          <cell r="J529">
            <v>40.5</v>
          </cell>
          <cell r="K529">
            <v>0.1</v>
          </cell>
          <cell r="N529">
            <v>7.0000000000000007E-2</v>
          </cell>
        </row>
        <row r="530">
          <cell r="B530">
            <v>90414</v>
          </cell>
          <cell r="C530" t="str">
            <v>DESMATAMENTO MANUAL NAS BAIXADAS EM MATA</v>
          </cell>
          <cell r="D530" t="str">
            <v>m²</v>
          </cell>
          <cell r="E530">
            <v>0</v>
          </cell>
          <cell r="F530">
            <v>0.04</v>
          </cell>
          <cell r="G530">
            <v>0.04</v>
          </cell>
          <cell r="H530">
            <v>0</v>
          </cell>
          <cell r="I530" t="str">
            <v>-</v>
          </cell>
          <cell r="J530">
            <v>40.5</v>
          </cell>
          <cell r="K530">
            <v>0.06</v>
          </cell>
          <cell r="N530">
            <v>0.04</v>
          </cell>
        </row>
        <row r="531">
          <cell r="B531">
            <v>90415</v>
          </cell>
          <cell r="C531" t="str">
            <v>REGULARIZACAO MECANIZADA DA FAIXA DE DOMINIO</v>
          </cell>
          <cell r="D531" t="str">
            <v>m²</v>
          </cell>
          <cell r="E531">
            <v>0.14000000000000001</v>
          </cell>
          <cell r="F531">
            <v>0.03</v>
          </cell>
          <cell r="G531">
            <v>0.17</v>
          </cell>
          <cell r="H531">
            <v>0</v>
          </cell>
          <cell r="I531" t="str">
            <v>-</v>
          </cell>
          <cell r="J531">
            <v>40.5</v>
          </cell>
          <cell r="K531">
            <v>0.24</v>
          </cell>
          <cell r="N531">
            <v>0.17</v>
          </cell>
        </row>
        <row r="532">
          <cell r="B532">
            <v>90416</v>
          </cell>
          <cell r="C532" t="str">
            <v>ESCAV., CARGA, TRANSP. E ESPALHAM. DE MAT. DE 1A. CATEG. C/ LAMINA</v>
          </cell>
          <cell r="D532" t="str">
            <v>m³</v>
          </cell>
          <cell r="E532">
            <v>1.44</v>
          </cell>
          <cell r="F532">
            <v>0.1</v>
          </cell>
          <cell r="G532">
            <v>1.52</v>
          </cell>
          <cell r="H532">
            <v>0</v>
          </cell>
          <cell r="I532" t="str">
            <v>-</v>
          </cell>
          <cell r="J532">
            <v>40.5</v>
          </cell>
          <cell r="K532">
            <v>2.14</v>
          </cell>
          <cell r="N532">
            <v>1.52</v>
          </cell>
        </row>
        <row r="533">
          <cell r="B533">
            <v>90417</v>
          </cell>
          <cell r="C533" t="str">
            <v>ESCAV., CARGA, TRANSP. E ESPALHAM. DE MAT. DE 2A. CATEG. C/ LAMINA E ESCARIF.</v>
          </cell>
          <cell r="D533" t="str">
            <v>m³</v>
          </cell>
          <cell r="E533">
            <v>2.59</v>
          </cell>
          <cell r="F533">
            <v>0.11</v>
          </cell>
          <cell r="G533">
            <v>2.7</v>
          </cell>
          <cell r="H533">
            <v>0</v>
          </cell>
          <cell r="I533" t="str">
            <v>-</v>
          </cell>
          <cell r="J533">
            <v>40.5</v>
          </cell>
          <cell r="K533">
            <v>3.79</v>
          </cell>
          <cell r="N533">
            <v>2.7</v>
          </cell>
        </row>
        <row r="534">
          <cell r="B534">
            <v>90418</v>
          </cell>
          <cell r="C534" t="str">
            <v>ESCAVACAO, CARGA E TRANSP. DE MAT. DE 3A. CATEG. C/ LAMINA</v>
          </cell>
          <cell r="D534" t="str">
            <v>m³</v>
          </cell>
          <cell r="E534">
            <v>4.72</v>
          </cell>
          <cell r="F534">
            <v>0.54</v>
          </cell>
          <cell r="G534">
            <v>5.26</v>
          </cell>
          <cell r="H534">
            <v>6.91</v>
          </cell>
          <cell r="I534" t="str">
            <v>-</v>
          </cell>
          <cell r="J534">
            <v>40.5</v>
          </cell>
          <cell r="K534">
            <v>17.100000000000001</v>
          </cell>
          <cell r="N534">
            <v>12.17</v>
          </cell>
        </row>
        <row r="535">
          <cell r="B535">
            <v>90420</v>
          </cell>
          <cell r="C535" t="str">
            <v>ESCAVACAO E CARGA DE MATERIAL DE 1A. CATEGORIA</v>
          </cell>
          <cell r="D535" t="str">
            <v>m³</v>
          </cell>
          <cell r="E535">
            <v>1.74</v>
          </cell>
          <cell r="F535">
            <v>0.06</v>
          </cell>
          <cell r="G535">
            <v>1.8</v>
          </cell>
          <cell r="H535">
            <v>0</v>
          </cell>
          <cell r="I535" t="str">
            <v>-</v>
          </cell>
          <cell r="J535">
            <v>40.5</v>
          </cell>
          <cell r="K535">
            <v>2.5299999999999998</v>
          </cell>
          <cell r="N535">
            <v>1.8</v>
          </cell>
        </row>
        <row r="536">
          <cell r="B536">
            <v>90421</v>
          </cell>
          <cell r="C536" t="str">
            <v>ESCAVACAO E CARGA DE MATERIAL DE 2A. CATEGORIA</v>
          </cell>
          <cell r="D536" t="str">
            <v>m³</v>
          </cell>
          <cell r="E536">
            <v>3.28</v>
          </cell>
          <cell r="F536">
            <v>0.12</v>
          </cell>
          <cell r="G536">
            <v>3.4</v>
          </cell>
          <cell r="H536">
            <v>0</v>
          </cell>
          <cell r="I536" t="str">
            <v>-</v>
          </cell>
          <cell r="J536">
            <v>40.5</v>
          </cell>
          <cell r="K536">
            <v>4.78</v>
          </cell>
          <cell r="N536">
            <v>3.4</v>
          </cell>
        </row>
        <row r="537">
          <cell r="B537">
            <v>90422</v>
          </cell>
          <cell r="C537" t="str">
            <v>ESCAVACAO E CARGA DE MATERIAL DE 3A. CATEGORIA</v>
          </cell>
          <cell r="D537" t="str">
            <v>m³</v>
          </cell>
          <cell r="E537">
            <v>5.7</v>
          </cell>
          <cell r="F537">
            <v>0.54</v>
          </cell>
          <cell r="G537">
            <v>6.24</v>
          </cell>
          <cell r="H537">
            <v>6.91</v>
          </cell>
          <cell r="I537" t="str">
            <v>-</v>
          </cell>
          <cell r="J537">
            <v>40.5</v>
          </cell>
          <cell r="K537">
            <v>18.48</v>
          </cell>
          <cell r="N537">
            <v>13.15</v>
          </cell>
        </row>
        <row r="538">
          <cell r="B538">
            <v>90423</v>
          </cell>
          <cell r="C538" t="str">
            <v>TRANSPORTE DE MATERIAL ESCAVADO P/ TERRAPLENAGEM COM 50 &lt; DMT &lt;= 200 M</v>
          </cell>
          <cell r="D538" t="str">
            <v>m³</v>
          </cell>
          <cell r="E538">
            <v>0.61</v>
          </cell>
          <cell r="F538">
            <v>0</v>
          </cell>
          <cell r="G538">
            <v>0.61</v>
          </cell>
          <cell r="H538">
            <v>0</v>
          </cell>
          <cell r="I538" t="str">
            <v>-</v>
          </cell>
          <cell r="J538">
            <v>40.5</v>
          </cell>
          <cell r="K538">
            <v>0.86</v>
          </cell>
          <cell r="N538">
            <v>0.61</v>
          </cell>
        </row>
        <row r="539">
          <cell r="B539">
            <v>90424</v>
          </cell>
          <cell r="C539" t="str">
            <v>TRANSPORTE DE MATERIAL ESCAVADO PARA TERRAPLENAGEM COM 200 &lt; DMT &lt; = 400 M</v>
          </cell>
          <cell r="D539" t="str">
            <v>m³</v>
          </cell>
          <cell r="E539">
            <v>0.8</v>
          </cell>
          <cell r="F539">
            <v>0</v>
          </cell>
          <cell r="G539">
            <v>0.8</v>
          </cell>
          <cell r="H539">
            <v>0</v>
          </cell>
          <cell r="I539" t="str">
            <v>-</v>
          </cell>
          <cell r="J539">
            <v>40.5</v>
          </cell>
          <cell r="K539">
            <v>1.1200000000000001</v>
          </cell>
          <cell r="N539">
            <v>0.8</v>
          </cell>
        </row>
        <row r="540">
          <cell r="B540">
            <v>90425</v>
          </cell>
          <cell r="C540" t="str">
            <v>TRANSPORTE DE MATERIAL ESCAVADO PARA TERRAPLENAGEM COM 400 &lt; DMT &lt; = 600 M</v>
          </cell>
          <cell r="D540" t="str">
            <v>m³</v>
          </cell>
          <cell r="E540">
            <v>0.96</v>
          </cell>
          <cell r="F540">
            <v>0</v>
          </cell>
          <cell r="G540">
            <v>0.96</v>
          </cell>
          <cell r="H540">
            <v>0</v>
          </cell>
          <cell r="I540" t="str">
            <v>-</v>
          </cell>
          <cell r="J540">
            <v>40.5</v>
          </cell>
          <cell r="K540">
            <v>1.35</v>
          </cell>
          <cell r="N540">
            <v>0.96</v>
          </cell>
        </row>
        <row r="541">
          <cell r="B541">
            <v>90426</v>
          </cell>
          <cell r="C541" t="str">
            <v>TRANSPORTE DE MATERIAL ESCAVADO PARA TERRAPLENAGEM COM 600 &lt; DMT &lt; = 800 M</v>
          </cell>
          <cell r="D541" t="str">
            <v>m³</v>
          </cell>
          <cell r="E541">
            <v>1.08</v>
          </cell>
          <cell r="F541">
            <v>0</v>
          </cell>
          <cell r="G541">
            <v>1.08</v>
          </cell>
          <cell r="H541">
            <v>0</v>
          </cell>
          <cell r="I541" t="str">
            <v>-</v>
          </cell>
          <cell r="J541">
            <v>40.5</v>
          </cell>
          <cell r="K541">
            <v>1.52</v>
          </cell>
          <cell r="N541">
            <v>1.08</v>
          </cell>
        </row>
        <row r="542">
          <cell r="B542">
            <v>90427</v>
          </cell>
          <cell r="C542" t="str">
            <v>TRANSPORTE DE MATERIAL ESCAVADO PARA TERRAPLENAGEM COM 800 &lt; DMT &lt; = 1000 M</v>
          </cell>
          <cell r="D542" t="str">
            <v>m³</v>
          </cell>
          <cell r="E542">
            <v>1.1399999999999999</v>
          </cell>
          <cell r="F542">
            <v>0</v>
          </cell>
          <cell r="G542">
            <v>1.1399999999999999</v>
          </cell>
          <cell r="H542">
            <v>0</v>
          </cell>
          <cell r="I542" t="str">
            <v>-</v>
          </cell>
          <cell r="J542">
            <v>40.5</v>
          </cell>
          <cell r="K542">
            <v>1.6</v>
          </cell>
          <cell r="N542">
            <v>1.1399999999999999</v>
          </cell>
        </row>
        <row r="543">
          <cell r="B543">
            <v>90428</v>
          </cell>
          <cell r="C543" t="str">
            <v>TRANSPORTE DE MATERIAL ESCAVADO PARA TERRAPLENAGEM COM 1000 &lt; DMT &lt; = 1200 M</v>
          </cell>
          <cell r="D543" t="str">
            <v>m³</v>
          </cell>
          <cell r="E543">
            <v>1.2</v>
          </cell>
          <cell r="F543">
            <v>0</v>
          </cell>
          <cell r="G543">
            <v>1.2</v>
          </cell>
          <cell r="H543">
            <v>0</v>
          </cell>
          <cell r="I543" t="str">
            <v>-</v>
          </cell>
          <cell r="J543">
            <v>40.5</v>
          </cell>
          <cell r="K543">
            <v>1.69</v>
          </cell>
          <cell r="N543">
            <v>1.2</v>
          </cell>
        </row>
        <row r="544">
          <cell r="B544">
            <v>90429</v>
          </cell>
          <cell r="C544" t="str">
            <v>TRANSPORTE DE MATERIAL ESCAVADO PARA TERRAPLENAGEM COM 1200 &lt; DMT &lt; = 1400 M</v>
          </cell>
          <cell r="D544" t="str">
            <v>m³</v>
          </cell>
          <cell r="E544">
            <v>1.28</v>
          </cell>
          <cell r="F544">
            <v>0</v>
          </cell>
          <cell r="G544">
            <v>1.28</v>
          </cell>
          <cell r="H544">
            <v>0</v>
          </cell>
          <cell r="I544" t="str">
            <v>-</v>
          </cell>
          <cell r="J544">
            <v>40.5</v>
          </cell>
          <cell r="K544">
            <v>1.8</v>
          </cell>
          <cell r="N544">
            <v>1.28</v>
          </cell>
        </row>
        <row r="545">
          <cell r="B545">
            <v>90430</v>
          </cell>
          <cell r="C545" t="str">
            <v>TRANSPORTE DE MATERIAL ESCAVADO PARA TERRAPLENAGEM COM 1400 &lt; DMT &lt; = 1600 M</v>
          </cell>
          <cell r="D545" t="str">
            <v>m³</v>
          </cell>
          <cell r="E545">
            <v>1.31</v>
          </cell>
          <cell r="F545">
            <v>0</v>
          </cell>
          <cell r="G545">
            <v>1.31</v>
          </cell>
          <cell r="H545">
            <v>0</v>
          </cell>
          <cell r="I545" t="str">
            <v>-</v>
          </cell>
          <cell r="J545">
            <v>40.5</v>
          </cell>
          <cell r="K545">
            <v>1.84</v>
          </cell>
          <cell r="N545">
            <v>1.31</v>
          </cell>
        </row>
        <row r="546">
          <cell r="B546">
            <v>90431</v>
          </cell>
          <cell r="C546" t="str">
            <v>TRANSPORTE DE MATERIAL ESCAVADO PARA TERRAPLENAGEM COM 1600 &lt; DMT &lt; = 1800 M</v>
          </cell>
          <cell r="D546" t="str">
            <v>m³</v>
          </cell>
          <cell r="E546">
            <v>1.4</v>
          </cell>
          <cell r="F546">
            <v>0</v>
          </cell>
          <cell r="G546">
            <v>1.4</v>
          </cell>
          <cell r="H546">
            <v>0</v>
          </cell>
          <cell r="I546" t="str">
            <v>-</v>
          </cell>
          <cell r="J546">
            <v>40.5</v>
          </cell>
          <cell r="K546">
            <v>1.97</v>
          </cell>
          <cell r="N546">
            <v>1.4</v>
          </cell>
        </row>
        <row r="547">
          <cell r="B547">
            <v>90432</v>
          </cell>
          <cell r="C547" t="str">
            <v>TRANSPORTE DE MATERIAL ESCAVADO PARA TERRAPLENAGEM COM 1800 &lt; DMT &lt; = 2000 M</v>
          </cell>
          <cell r="D547" t="str">
            <v>m³</v>
          </cell>
          <cell r="E547">
            <v>1.45</v>
          </cell>
          <cell r="F547">
            <v>0</v>
          </cell>
          <cell r="G547">
            <v>1.45</v>
          </cell>
          <cell r="H547">
            <v>0</v>
          </cell>
          <cell r="I547" t="str">
            <v>-</v>
          </cell>
          <cell r="J547">
            <v>40.5</v>
          </cell>
          <cell r="K547">
            <v>2.04</v>
          </cell>
          <cell r="N547">
            <v>1.45</v>
          </cell>
        </row>
        <row r="548">
          <cell r="B548">
            <v>90433</v>
          </cell>
          <cell r="C548" t="str">
            <v>TRANSPORTE DE MATERIAL ESCAVADO PARA TERRAPLENAGEM COM 2000 &lt; DMT &lt; = 3000 M</v>
          </cell>
          <cell r="D548" t="str">
            <v>m³</v>
          </cell>
          <cell r="E548">
            <v>1.67</v>
          </cell>
          <cell r="F548">
            <v>0</v>
          </cell>
          <cell r="G548">
            <v>1.67</v>
          </cell>
          <cell r="H548">
            <v>0</v>
          </cell>
          <cell r="I548" t="str">
            <v>-</v>
          </cell>
          <cell r="J548">
            <v>40.5</v>
          </cell>
          <cell r="K548">
            <v>2.35</v>
          </cell>
          <cell r="N548">
            <v>1.67</v>
          </cell>
        </row>
        <row r="549">
          <cell r="B549">
            <v>90434</v>
          </cell>
          <cell r="C549" t="str">
            <v>TRANSPORTE DE MATERIAL ESCAVADO PARA TERRAPLENAGEM COM 3000 &lt; DMT &lt; = 5000 M</v>
          </cell>
          <cell r="D549" t="str">
            <v>m³</v>
          </cell>
          <cell r="E549">
            <v>2.17</v>
          </cell>
          <cell r="F549">
            <v>0</v>
          </cell>
          <cell r="G549">
            <v>2.17</v>
          </cell>
          <cell r="H549">
            <v>0</v>
          </cell>
          <cell r="I549" t="str">
            <v>-</v>
          </cell>
          <cell r="J549">
            <v>40.5</v>
          </cell>
          <cell r="K549">
            <v>3.05</v>
          </cell>
          <cell r="N549">
            <v>2.17</v>
          </cell>
        </row>
        <row r="550">
          <cell r="B550">
            <v>90435</v>
          </cell>
          <cell r="C550" t="str">
            <v>ESPALHAMENTO DE MATERIAL DE 1A. E 2A. CATEGORIA</v>
          </cell>
          <cell r="D550" t="str">
            <v>m³</v>
          </cell>
          <cell r="E550">
            <v>0.3</v>
          </cell>
          <cell r="F550">
            <v>0.02</v>
          </cell>
          <cell r="G550">
            <v>0.32</v>
          </cell>
          <cell r="H550">
            <v>0</v>
          </cell>
          <cell r="I550" t="str">
            <v>-</v>
          </cell>
          <cell r="J550">
            <v>40.5</v>
          </cell>
          <cell r="K550">
            <v>0.45</v>
          </cell>
          <cell r="N550">
            <v>0.32</v>
          </cell>
        </row>
        <row r="551">
          <cell r="B551">
            <v>90436</v>
          </cell>
          <cell r="C551" t="str">
            <v>COMPACTACAO DE ATERROS A 95% DO PROCTOR NORMAL</v>
          </cell>
          <cell r="D551" t="str">
            <v>m³</v>
          </cell>
          <cell r="E551">
            <v>0.91</v>
          </cell>
          <cell r="F551">
            <v>0.06</v>
          </cell>
          <cell r="G551">
            <v>0.97</v>
          </cell>
          <cell r="H551">
            <v>0</v>
          </cell>
          <cell r="I551" t="str">
            <v>-</v>
          </cell>
          <cell r="J551">
            <v>40.5</v>
          </cell>
          <cell r="K551">
            <v>1.36</v>
          </cell>
          <cell r="N551">
            <v>0.97</v>
          </cell>
        </row>
        <row r="552">
          <cell r="B552">
            <v>90437</v>
          </cell>
          <cell r="C552" t="str">
            <v>COMPACTACAO DE ATERROS A 100% DO PROCTOR NORMAL</v>
          </cell>
          <cell r="D552" t="str">
            <v>m³</v>
          </cell>
          <cell r="E552">
            <v>1.29</v>
          </cell>
          <cell r="F552">
            <v>0.15</v>
          </cell>
          <cell r="G552">
            <v>1.42</v>
          </cell>
          <cell r="H552">
            <v>0</v>
          </cell>
          <cell r="I552" t="str">
            <v>-</v>
          </cell>
          <cell r="J552">
            <v>40.5</v>
          </cell>
          <cell r="K552">
            <v>2</v>
          </cell>
          <cell r="N552">
            <v>1.42</v>
          </cell>
        </row>
        <row r="553">
          <cell r="B553">
            <v>90438</v>
          </cell>
          <cell r="C553" t="str">
            <v>SECAO PADRAO</v>
          </cell>
          <cell r="D553" t="str">
            <v>m²</v>
          </cell>
          <cell r="E553">
            <v>0.22</v>
          </cell>
          <cell r="F553">
            <v>0.04</v>
          </cell>
          <cell r="G553">
            <v>0.26</v>
          </cell>
          <cell r="H553">
            <v>0</v>
          </cell>
          <cell r="I553" t="str">
            <v>-</v>
          </cell>
          <cell r="J553">
            <v>40.5</v>
          </cell>
          <cell r="K553">
            <v>0.37</v>
          </cell>
          <cell r="N553">
            <v>0.26</v>
          </cell>
        </row>
        <row r="554">
          <cell r="B554">
            <v>90439</v>
          </cell>
          <cell r="C554" t="str">
            <v>COMPACTACAO DA SECAO PADRAO 100% DO PROCTOR NORMAL</v>
          </cell>
          <cell r="D554" t="str">
            <v>m²</v>
          </cell>
          <cell r="E554">
            <v>0.14000000000000001</v>
          </cell>
          <cell r="F554">
            <v>0.03</v>
          </cell>
          <cell r="G554">
            <v>0.17</v>
          </cell>
          <cell r="H554">
            <v>0</v>
          </cell>
          <cell r="I554" t="str">
            <v>-</v>
          </cell>
          <cell r="J554">
            <v>40.5</v>
          </cell>
          <cell r="K554">
            <v>0.24</v>
          </cell>
          <cell r="N554">
            <v>0.17</v>
          </cell>
        </row>
        <row r="555">
          <cell r="B555">
            <v>90441</v>
          </cell>
          <cell r="C555" t="str">
            <v>TRANSPORTE DE MATERIAL DE JAZIDA</v>
          </cell>
          <cell r="D555" t="str">
            <v>m³.Km</v>
          </cell>
          <cell r="E555">
            <v>0.41</v>
          </cell>
          <cell r="F555">
            <v>0</v>
          </cell>
          <cell r="G555">
            <v>0.41</v>
          </cell>
          <cell r="H555">
            <v>0</v>
          </cell>
          <cell r="I555" t="str">
            <v>-</v>
          </cell>
          <cell r="J555">
            <v>40.5</v>
          </cell>
          <cell r="K555">
            <v>0.57999999999999996</v>
          </cell>
          <cell r="N555">
            <v>0.41</v>
          </cell>
        </row>
        <row r="556">
          <cell r="B556">
            <v>90442</v>
          </cell>
          <cell r="C556" t="str">
            <v>REVESTIMENTO PRIMARIO DE SOLO ESTABILIZADO</v>
          </cell>
          <cell r="D556" t="str">
            <v>m³</v>
          </cell>
          <cell r="E556">
            <v>1.8</v>
          </cell>
          <cell r="F556">
            <v>0.27</v>
          </cell>
          <cell r="G556">
            <v>2.0699999999999998</v>
          </cell>
          <cell r="H556">
            <v>3.58</v>
          </cell>
          <cell r="I556" t="str">
            <v>ACRESCER</v>
          </cell>
          <cell r="J556">
            <v>40.5</v>
          </cell>
          <cell r="K556">
            <v>7.94</v>
          </cell>
          <cell r="N556">
            <v>5.65</v>
          </cell>
        </row>
        <row r="557">
          <cell r="B557">
            <v>90444</v>
          </cell>
          <cell r="C557" t="str">
            <v>ASSENTAMENTO DE DRENO PROFUNDO</v>
          </cell>
          <cell r="D557" t="str">
            <v>m</v>
          </cell>
          <cell r="E557">
            <v>0</v>
          </cell>
          <cell r="F557">
            <v>5.94</v>
          </cell>
          <cell r="G557">
            <v>5.94</v>
          </cell>
          <cell r="H557">
            <v>19.559999999999999</v>
          </cell>
          <cell r="I557" t="str">
            <v>ACRESCER</v>
          </cell>
          <cell r="J557">
            <v>40.5</v>
          </cell>
          <cell r="K557">
            <v>35.83</v>
          </cell>
          <cell r="N557">
            <v>25.5</v>
          </cell>
        </row>
        <row r="558">
          <cell r="B558">
            <v>90460</v>
          </cell>
          <cell r="C558" t="str">
            <v>CORPO DE BUEIRO SIMPLES TUBULAR DE CONCRETO D=0,40 M TIPO CA-1 INC. BERCO</v>
          </cell>
          <cell r="D558" t="str">
            <v>m</v>
          </cell>
          <cell r="E558">
            <v>0</v>
          </cell>
          <cell r="F558">
            <v>19.739999999999998</v>
          </cell>
          <cell r="G558">
            <v>19.739999999999998</v>
          </cell>
          <cell r="H558">
            <v>38.07</v>
          </cell>
          <cell r="I558" t="str">
            <v>ACRESCER</v>
          </cell>
          <cell r="J558">
            <v>40.5</v>
          </cell>
          <cell r="K558">
            <v>81.22</v>
          </cell>
          <cell r="N558">
            <v>57.81</v>
          </cell>
        </row>
        <row r="559">
          <cell r="B559">
            <v>90461</v>
          </cell>
          <cell r="C559" t="str">
            <v>CORPO DE BUEIRO SIMPLES TUBULAR DE CONCRETO D=0,60 M TIPO CA-1 INC. BERCO</v>
          </cell>
          <cell r="D559" t="str">
            <v>m</v>
          </cell>
          <cell r="E559">
            <v>0</v>
          </cell>
          <cell r="F559">
            <v>20.6</v>
          </cell>
          <cell r="G559">
            <v>20.6</v>
          </cell>
          <cell r="H559">
            <v>68.2</v>
          </cell>
          <cell r="I559" t="str">
            <v>ACRESCER</v>
          </cell>
          <cell r="J559">
            <v>40.5</v>
          </cell>
          <cell r="K559">
            <v>124.76</v>
          </cell>
          <cell r="N559">
            <v>88.800000000000011</v>
          </cell>
        </row>
        <row r="560">
          <cell r="B560">
            <v>90462</v>
          </cell>
          <cell r="C560" t="str">
            <v>CORPO DE BUEIRO SIMPLES TUBULAR DE CONCRETO D=0,80 M TIPO CA-1 INC. BERCO</v>
          </cell>
          <cell r="D560" t="str">
            <v>m</v>
          </cell>
          <cell r="E560">
            <v>0</v>
          </cell>
          <cell r="F560">
            <v>21.69</v>
          </cell>
          <cell r="G560">
            <v>21.69</v>
          </cell>
          <cell r="H560">
            <v>107.57</v>
          </cell>
          <cell r="I560" t="str">
            <v>ACRESCER</v>
          </cell>
          <cell r="J560">
            <v>40.5</v>
          </cell>
          <cell r="K560">
            <v>181.61</v>
          </cell>
          <cell r="N560">
            <v>129.26</v>
          </cell>
        </row>
        <row r="561">
          <cell r="B561">
            <v>90463</v>
          </cell>
          <cell r="C561" t="str">
            <v>CORPO DE BUEIRO SIMPLES TUBULAR DE CONCRETO D=1,00 M TIPO CA-1 INC. BERCO</v>
          </cell>
          <cell r="D561" t="str">
            <v>m</v>
          </cell>
          <cell r="E561">
            <v>0</v>
          </cell>
          <cell r="F561">
            <v>22.78</v>
          </cell>
          <cell r="G561">
            <v>22.78</v>
          </cell>
          <cell r="H561">
            <v>154.22999999999999</v>
          </cell>
          <cell r="I561" t="str">
            <v>ACRESCER</v>
          </cell>
          <cell r="J561">
            <v>40.5</v>
          </cell>
          <cell r="K561">
            <v>248.7</v>
          </cell>
          <cell r="N561">
            <v>177.01</v>
          </cell>
        </row>
        <row r="562">
          <cell r="B562">
            <v>90464</v>
          </cell>
          <cell r="C562" t="str">
            <v>CORPO DE BUEIRO SIMPLES TUBULAR DE CONCRETO D=1,20 M TIPO CA-1 INC. BERCO</v>
          </cell>
          <cell r="D562" t="str">
            <v>m</v>
          </cell>
          <cell r="E562">
            <v>0</v>
          </cell>
          <cell r="F562">
            <v>23.87</v>
          </cell>
          <cell r="G562">
            <v>23.87</v>
          </cell>
          <cell r="H562">
            <v>219.97</v>
          </cell>
          <cell r="I562" t="str">
            <v>ACRESCER</v>
          </cell>
          <cell r="J562">
            <v>40.5</v>
          </cell>
          <cell r="K562">
            <v>342.6</v>
          </cell>
          <cell r="N562">
            <v>243.84</v>
          </cell>
        </row>
        <row r="563">
          <cell r="B563">
            <v>90465</v>
          </cell>
          <cell r="C563" t="str">
            <v>CORPO DE BUEIRO DUPLO TUBULAR DE CONCRETO D=0,80 M TIPO CA-1 INC. BERCO</v>
          </cell>
          <cell r="D563" t="str">
            <v>m</v>
          </cell>
          <cell r="E563">
            <v>0</v>
          </cell>
          <cell r="F563">
            <v>34.479999999999997</v>
          </cell>
          <cell r="G563">
            <v>34.479999999999997</v>
          </cell>
          <cell r="H563">
            <v>211</v>
          </cell>
          <cell r="I563" t="str">
            <v>ACRESCER</v>
          </cell>
          <cell r="J563">
            <v>40.5</v>
          </cell>
          <cell r="K563">
            <v>344.9</v>
          </cell>
          <cell r="N563">
            <v>245.48</v>
          </cell>
        </row>
        <row r="564">
          <cell r="B564">
            <v>90466</v>
          </cell>
          <cell r="C564" t="str">
            <v>CORPO DE BUEIRO DUPLO TUBULAR DE CONCRETO D=1,00 M TIPO CA-1 INC. BERCO</v>
          </cell>
          <cell r="D564" t="str">
            <v>m</v>
          </cell>
          <cell r="E564">
            <v>0</v>
          </cell>
          <cell r="F564">
            <v>36.270000000000003</v>
          </cell>
          <cell r="G564">
            <v>36.270000000000003</v>
          </cell>
          <cell r="H564">
            <v>304.48</v>
          </cell>
          <cell r="I564" t="str">
            <v>ACRESCER</v>
          </cell>
          <cell r="J564">
            <v>40.5</v>
          </cell>
          <cell r="K564">
            <v>478.75</v>
          </cell>
          <cell r="N564">
            <v>340.75</v>
          </cell>
        </row>
        <row r="565">
          <cell r="B565">
            <v>90467</v>
          </cell>
          <cell r="C565" t="str">
            <v>CORPO DE BUEIRO DUPLO TUBULAR DE CONCRETO D=1,20 M TIPO CA-1 INC. BERCO</v>
          </cell>
          <cell r="D565" t="str">
            <v>m</v>
          </cell>
          <cell r="E565">
            <v>0</v>
          </cell>
          <cell r="F565">
            <v>38.06</v>
          </cell>
          <cell r="G565">
            <v>38.06</v>
          </cell>
          <cell r="H565">
            <v>432.08</v>
          </cell>
          <cell r="I565" t="str">
            <v>ACRESCER</v>
          </cell>
          <cell r="J565">
            <v>40.5</v>
          </cell>
          <cell r="K565">
            <v>660.55</v>
          </cell>
          <cell r="N565">
            <v>470.14</v>
          </cell>
        </row>
        <row r="566">
          <cell r="B566">
            <v>90468</v>
          </cell>
          <cell r="C566" t="str">
            <v>CORPO DE BUEIRO TRIPLO TUBULAR DE CONCRETO D=0,80 M TIPO CA-1 INC. BERCO</v>
          </cell>
          <cell r="D566" t="str">
            <v>m</v>
          </cell>
          <cell r="E566">
            <v>0</v>
          </cell>
          <cell r="F566">
            <v>47.73</v>
          </cell>
          <cell r="G566">
            <v>47.73</v>
          </cell>
          <cell r="H566">
            <v>315.7</v>
          </cell>
          <cell r="I566" t="str">
            <v>ACRESCER</v>
          </cell>
          <cell r="J566">
            <v>40.5</v>
          </cell>
          <cell r="K566">
            <v>510.62</v>
          </cell>
          <cell r="N566">
            <v>363.43</v>
          </cell>
        </row>
        <row r="567">
          <cell r="B567">
            <v>90469</v>
          </cell>
          <cell r="C567" t="str">
            <v>CORPO DE BUEIRO TRIPLO TUBULAR DE CONCRETO D=1,00 M TIPO CA-1 INC. BERCO</v>
          </cell>
          <cell r="D567" t="str">
            <v>m</v>
          </cell>
          <cell r="E567">
            <v>0</v>
          </cell>
          <cell r="F567">
            <v>51.01</v>
          </cell>
          <cell r="G567">
            <v>51.01</v>
          </cell>
          <cell r="H567">
            <v>453.12</v>
          </cell>
          <cell r="I567" t="str">
            <v>ACRESCER</v>
          </cell>
          <cell r="J567">
            <v>40.5</v>
          </cell>
          <cell r="K567">
            <v>708.3</v>
          </cell>
          <cell r="N567">
            <v>504.13</v>
          </cell>
        </row>
        <row r="568">
          <cell r="B568">
            <v>90470</v>
          </cell>
          <cell r="C568" t="str">
            <v>CORPO DE BUEIRO TRIPLO TUBULAR DE CONCRETO D=1,20 M TIPO CA-1 INC. BERCO</v>
          </cell>
          <cell r="D568" t="str">
            <v>m</v>
          </cell>
          <cell r="E568">
            <v>0</v>
          </cell>
          <cell r="F568">
            <v>54.29</v>
          </cell>
          <cell r="G568">
            <v>54.29</v>
          </cell>
          <cell r="H568">
            <v>645.38</v>
          </cell>
          <cell r="I568" t="str">
            <v>ACRESCER</v>
          </cell>
          <cell r="J568">
            <v>40.5</v>
          </cell>
          <cell r="K568">
            <v>983.04</v>
          </cell>
          <cell r="N568">
            <v>699.67</v>
          </cell>
        </row>
        <row r="569">
          <cell r="B569">
            <v>90471</v>
          </cell>
          <cell r="C569" t="str">
            <v>BOCA DE BUEIRO SIMPLES TUBULAR DE CONCRETO D=0,60 M</v>
          </cell>
          <cell r="D569" t="str">
            <v>Und</v>
          </cell>
          <cell r="E569">
            <v>0</v>
          </cell>
          <cell r="F569">
            <v>3.12</v>
          </cell>
          <cell r="G569">
            <v>3.12</v>
          </cell>
          <cell r="H569">
            <v>179.29</v>
          </cell>
          <cell r="I569" t="str">
            <v>ACRESCER</v>
          </cell>
          <cell r="J569">
            <v>40.5</v>
          </cell>
          <cell r="K569">
            <v>256.29000000000002</v>
          </cell>
          <cell r="N569">
            <v>182.41</v>
          </cell>
        </row>
        <row r="570">
          <cell r="B570">
            <v>90472</v>
          </cell>
          <cell r="C570" t="str">
            <v>BOCA DE BUEIRO SIMPLES TUBULAR DE CONCRETO D=0,80 M</v>
          </cell>
          <cell r="D570" t="str">
            <v>Und</v>
          </cell>
          <cell r="E570">
            <v>0</v>
          </cell>
          <cell r="F570">
            <v>3.12</v>
          </cell>
          <cell r="G570">
            <v>3.12</v>
          </cell>
          <cell r="H570">
            <v>305.83999999999997</v>
          </cell>
          <cell r="I570" t="str">
            <v>ACRESCER</v>
          </cell>
          <cell r="J570">
            <v>40.5</v>
          </cell>
          <cell r="K570">
            <v>434.09</v>
          </cell>
          <cell r="N570">
            <v>308.95999999999998</v>
          </cell>
        </row>
        <row r="571">
          <cell r="B571">
            <v>90473</v>
          </cell>
          <cell r="C571" t="str">
            <v>BOCA DE BUEIRO SIMPLES TUBULAR DE CONCRETO D=1,00 M</v>
          </cell>
          <cell r="D571" t="str">
            <v>Und</v>
          </cell>
          <cell r="E571">
            <v>0</v>
          </cell>
          <cell r="F571">
            <v>3.28</v>
          </cell>
          <cell r="G571">
            <v>3.28</v>
          </cell>
          <cell r="H571">
            <v>479.6</v>
          </cell>
          <cell r="I571" t="str">
            <v>ACRESCER</v>
          </cell>
          <cell r="J571">
            <v>40.5</v>
          </cell>
          <cell r="K571">
            <v>678.45</v>
          </cell>
          <cell r="N571">
            <v>482.88</v>
          </cell>
        </row>
        <row r="572">
          <cell r="B572">
            <v>90474</v>
          </cell>
          <cell r="C572" t="str">
            <v>BOCA DE BUEIRO SIMPLES TUBULAR DE CONCRETO D=1,20 M</v>
          </cell>
          <cell r="D572" t="str">
            <v>Und</v>
          </cell>
          <cell r="E572">
            <v>0</v>
          </cell>
          <cell r="F572">
            <v>3.28</v>
          </cell>
          <cell r="G572">
            <v>3.28</v>
          </cell>
          <cell r="H572">
            <v>693.99</v>
          </cell>
          <cell r="I572" t="str">
            <v>ACRESCER</v>
          </cell>
          <cell r="J572">
            <v>40.5</v>
          </cell>
          <cell r="K572">
            <v>979.66</v>
          </cell>
          <cell r="N572">
            <v>697.27</v>
          </cell>
        </row>
        <row r="573">
          <cell r="B573">
            <v>90475</v>
          </cell>
          <cell r="C573" t="str">
            <v>BOCA DE BUEIRO DUPLO TUBULAR DE CONCRETO D=0,80 M</v>
          </cell>
          <cell r="D573" t="str">
            <v>Und</v>
          </cell>
          <cell r="E573">
            <v>0</v>
          </cell>
          <cell r="F573">
            <v>4.76</v>
          </cell>
          <cell r="G573">
            <v>4.76</v>
          </cell>
          <cell r="H573">
            <v>433.42</v>
          </cell>
          <cell r="I573" t="str">
            <v>ACRESCER</v>
          </cell>
          <cell r="J573">
            <v>40.5</v>
          </cell>
          <cell r="K573">
            <v>615.64</v>
          </cell>
          <cell r="N573">
            <v>438.18</v>
          </cell>
        </row>
        <row r="574">
          <cell r="B574">
            <v>90476</v>
          </cell>
          <cell r="C574" t="str">
            <v>BOCA DE BUEIRO DUPLO TUBULAR DE CONCRETO D=1,00 M</v>
          </cell>
          <cell r="D574" t="str">
            <v>Und</v>
          </cell>
          <cell r="E574">
            <v>0</v>
          </cell>
          <cell r="F574">
            <v>4.76</v>
          </cell>
          <cell r="G574">
            <v>4.76</v>
          </cell>
          <cell r="H574">
            <v>664.36</v>
          </cell>
          <cell r="I574" t="str">
            <v>ACRESCER</v>
          </cell>
          <cell r="J574">
            <v>40.5</v>
          </cell>
          <cell r="K574">
            <v>940.11</v>
          </cell>
          <cell r="N574">
            <v>669.12</v>
          </cell>
        </row>
        <row r="575">
          <cell r="B575">
            <v>90477</v>
          </cell>
          <cell r="C575" t="str">
            <v>BOCA DE BUEIRO DUPLO TUBULAR DE CONCRETO D=1,20 M</v>
          </cell>
          <cell r="D575" t="str">
            <v>Und</v>
          </cell>
          <cell r="E575">
            <v>0</v>
          </cell>
          <cell r="F575">
            <v>15.99</v>
          </cell>
          <cell r="G575">
            <v>15.99</v>
          </cell>
          <cell r="H575">
            <v>943.32</v>
          </cell>
          <cell r="I575" t="str">
            <v>ACRESCER</v>
          </cell>
          <cell r="J575">
            <v>40.5</v>
          </cell>
          <cell r="K575">
            <v>1347.83</v>
          </cell>
          <cell r="N575">
            <v>959.31000000000006</v>
          </cell>
        </row>
        <row r="576">
          <cell r="B576">
            <v>90478</v>
          </cell>
          <cell r="C576" t="str">
            <v>BOCA DE BUEIRO TRIPLO TUBULAR DE CONCRETO D=0,80 M</v>
          </cell>
          <cell r="D576" t="str">
            <v>Und</v>
          </cell>
          <cell r="E576">
            <v>0</v>
          </cell>
          <cell r="F576">
            <v>6.24</v>
          </cell>
          <cell r="G576">
            <v>6.24</v>
          </cell>
          <cell r="H576">
            <v>565.87</v>
          </cell>
          <cell r="I576" t="str">
            <v>ACRESCER</v>
          </cell>
          <cell r="J576">
            <v>40.5</v>
          </cell>
          <cell r="K576">
            <v>803.81</v>
          </cell>
          <cell r="N576">
            <v>572.11</v>
          </cell>
        </row>
        <row r="577">
          <cell r="B577">
            <v>90479</v>
          </cell>
          <cell r="C577" t="str">
            <v>BOCA DE BUEIRO TRIPLO TUBULAR DE CONCRETO D=1,00 M</v>
          </cell>
          <cell r="D577" t="str">
            <v>Und</v>
          </cell>
          <cell r="E577">
            <v>0</v>
          </cell>
          <cell r="F577">
            <v>6.24</v>
          </cell>
          <cell r="G577">
            <v>6.24</v>
          </cell>
          <cell r="H577">
            <v>831.93</v>
          </cell>
          <cell r="I577" t="str">
            <v>ACRESCER</v>
          </cell>
          <cell r="J577">
            <v>40.5</v>
          </cell>
          <cell r="K577">
            <v>1177.6300000000001</v>
          </cell>
          <cell r="N577">
            <v>838.17</v>
          </cell>
        </row>
        <row r="578">
          <cell r="B578">
            <v>90480</v>
          </cell>
          <cell r="C578" t="str">
            <v>BOCA DE BUEIRO TRIPLO TUBULAR DE CONCRET0 D=1,20 M</v>
          </cell>
          <cell r="D578" t="str">
            <v>Und</v>
          </cell>
          <cell r="E578">
            <v>0</v>
          </cell>
          <cell r="F578">
            <v>6.24</v>
          </cell>
          <cell r="G578">
            <v>6.24</v>
          </cell>
          <cell r="H578">
            <v>1192.6500000000001</v>
          </cell>
          <cell r="I578" t="str">
            <v>ACRESCER</v>
          </cell>
          <cell r="J578">
            <v>40.5</v>
          </cell>
          <cell r="K578">
            <v>1684.44</v>
          </cell>
          <cell r="N578">
            <v>1198.8900000000001</v>
          </cell>
        </row>
        <row r="579">
          <cell r="B579">
            <v>90490</v>
          </cell>
          <cell r="C579" t="str">
            <v>REDUTOR DE VELOCIDADE (SONORIZADOR) C/ L=5,00 M</v>
          </cell>
          <cell r="D579" t="str">
            <v>m</v>
          </cell>
          <cell r="E579">
            <v>0</v>
          </cell>
          <cell r="F579">
            <v>18</v>
          </cell>
          <cell r="G579">
            <v>18</v>
          </cell>
          <cell r="H579">
            <v>153.88999999999999</v>
          </cell>
          <cell r="I579" t="str">
            <v>ACRESCER</v>
          </cell>
          <cell r="J579">
            <v>40.5</v>
          </cell>
          <cell r="K579">
            <v>241.51</v>
          </cell>
          <cell r="N579">
            <v>171.89</v>
          </cell>
        </row>
        <row r="580">
          <cell r="B580">
            <v>90491</v>
          </cell>
          <cell r="C580" t="str">
            <v>REDUTOR DE VELOCIDAE (ONDULACAO) C/ L=3,70 M</v>
          </cell>
          <cell r="D580" t="str">
            <v>m</v>
          </cell>
          <cell r="E580">
            <v>0</v>
          </cell>
          <cell r="F580">
            <v>10.61</v>
          </cell>
          <cell r="G580">
            <v>10.61</v>
          </cell>
          <cell r="H580">
            <v>105.41</v>
          </cell>
          <cell r="I580" t="str">
            <v>ACRESCER</v>
          </cell>
          <cell r="J580">
            <v>40.5</v>
          </cell>
          <cell r="K580">
            <v>163.01</v>
          </cell>
          <cell r="N580">
            <v>116.02</v>
          </cell>
        </row>
        <row r="581">
          <cell r="B581">
            <v>90500</v>
          </cell>
          <cell r="C581" t="str">
            <v>SERVICOS AUXILIARES</v>
          </cell>
          <cell r="N581">
            <v>0</v>
          </cell>
        </row>
        <row r="582">
          <cell r="B582">
            <v>90510</v>
          </cell>
          <cell r="C582" t="str">
            <v>MISTURA BETUMINOSA A FRIO EM BETONEIRA</v>
          </cell>
          <cell r="D582" t="str">
            <v>m³</v>
          </cell>
          <cell r="E582">
            <v>2.96</v>
          </cell>
          <cell r="F582">
            <v>6.55</v>
          </cell>
          <cell r="G582">
            <v>9.51</v>
          </cell>
          <cell r="H582">
            <v>31.42</v>
          </cell>
          <cell r="I582" t="str">
            <v>ACRESCER</v>
          </cell>
          <cell r="J582">
            <v>40.5</v>
          </cell>
          <cell r="K582">
            <v>57.51</v>
          </cell>
          <cell r="N582">
            <v>40.93</v>
          </cell>
        </row>
        <row r="583">
          <cell r="B583">
            <v>90511</v>
          </cell>
          <cell r="C583" t="str">
            <v>MISTURA BETUMINOSA USINADA A FRIO</v>
          </cell>
          <cell r="D583" t="str">
            <v>m³</v>
          </cell>
          <cell r="E583">
            <v>3.64</v>
          </cell>
          <cell r="F583">
            <v>1.08</v>
          </cell>
          <cell r="G583">
            <v>4.72</v>
          </cell>
          <cell r="H583">
            <v>31.42</v>
          </cell>
          <cell r="I583" t="str">
            <v>ACRESCER</v>
          </cell>
          <cell r="J583">
            <v>40.5</v>
          </cell>
          <cell r="K583">
            <v>50.78</v>
          </cell>
          <cell r="N583">
            <v>36.14</v>
          </cell>
        </row>
        <row r="584">
          <cell r="B584">
            <v>90512</v>
          </cell>
          <cell r="C584" t="str">
            <v>MISTURA BETUMINOSA USINADO A QUENTE</v>
          </cell>
          <cell r="D584" t="str">
            <v>m³</v>
          </cell>
          <cell r="E584">
            <v>17.350000000000001</v>
          </cell>
          <cell r="F584">
            <v>1.29</v>
          </cell>
          <cell r="G584">
            <v>18.64</v>
          </cell>
          <cell r="H584">
            <v>44.92</v>
          </cell>
          <cell r="I584" t="str">
            <v>ACRESCER</v>
          </cell>
          <cell r="J584">
            <v>40.5</v>
          </cell>
          <cell r="K584">
            <v>89.3</v>
          </cell>
          <cell r="N584">
            <v>63.56</v>
          </cell>
        </row>
        <row r="585">
          <cell r="B585">
            <v>90513</v>
          </cell>
          <cell r="C585" t="str">
            <v>BASE SOLO ESTABIL. GRANULOM. P/ REMENDO PROFUNDO (MAT.-VOL. COMPACTADO)</v>
          </cell>
          <cell r="D585" t="str">
            <v>m³</v>
          </cell>
          <cell r="E585">
            <v>0</v>
          </cell>
          <cell r="F585">
            <v>0</v>
          </cell>
          <cell r="G585">
            <v>0</v>
          </cell>
          <cell r="H585">
            <v>4.45</v>
          </cell>
          <cell r="I585" t="str">
            <v>ACRESCER</v>
          </cell>
          <cell r="J585">
            <v>40.5</v>
          </cell>
          <cell r="K585">
            <v>6.25</v>
          </cell>
          <cell r="N585">
            <v>4.45</v>
          </cell>
        </row>
        <row r="586">
          <cell r="B586">
            <v>90514</v>
          </cell>
          <cell r="C586" t="str">
            <v>BASE SOLO BRITA P/ REMENDO PROF. C/ 40% BRITA(MAT.- VOL. COMPACTADO)</v>
          </cell>
          <cell r="D586" t="str">
            <v>m³</v>
          </cell>
          <cell r="E586">
            <v>0</v>
          </cell>
          <cell r="F586">
            <v>0</v>
          </cell>
          <cell r="G586">
            <v>0</v>
          </cell>
          <cell r="H586">
            <v>17.11</v>
          </cell>
          <cell r="I586" t="str">
            <v>ACRESCER</v>
          </cell>
          <cell r="J586">
            <v>40.5</v>
          </cell>
          <cell r="K586">
            <v>24.04</v>
          </cell>
          <cell r="N586">
            <v>17.11</v>
          </cell>
        </row>
        <row r="587">
          <cell r="B587">
            <v>90515</v>
          </cell>
          <cell r="C587" t="str">
            <v>BASE DE BRITA PARA REMENDO PROFUNDO</v>
          </cell>
          <cell r="D587" t="str">
            <v>m³</v>
          </cell>
          <cell r="E587">
            <v>0</v>
          </cell>
          <cell r="F587">
            <v>0</v>
          </cell>
          <cell r="G587">
            <v>0</v>
          </cell>
          <cell r="H587">
            <v>36.1</v>
          </cell>
          <cell r="I587" t="str">
            <v>ACRESCER</v>
          </cell>
          <cell r="J587">
            <v>40.5</v>
          </cell>
          <cell r="K587">
            <v>50.72</v>
          </cell>
          <cell r="N587">
            <v>36.1</v>
          </cell>
        </row>
        <row r="588">
          <cell r="B588">
            <v>90516</v>
          </cell>
          <cell r="C588" t="str">
            <v>CONCRETO DE CIMENTO PORTLAND</v>
          </cell>
          <cell r="D588" t="str">
            <v>m³</v>
          </cell>
          <cell r="E588">
            <v>8.14</v>
          </cell>
          <cell r="F588">
            <v>67.16</v>
          </cell>
          <cell r="G588">
            <v>75.3</v>
          </cell>
          <cell r="H588">
            <v>90.68</v>
          </cell>
          <cell r="I588" t="str">
            <v>ACRESCER</v>
          </cell>
          <cell r="J588">
            <v>40.5</v>
          </cell>
          <cell r="K588">
            <v>233.2</v>
          </cell>
          <cell r="N588">
            <v>165.98000000000002</v>
          </cell>
        </row>
        <row r="589">
          <cell r="B589">
            <v>90517</v>
          </cell>
          <cell r="C589" t="str">
            <v>CONCRETO CICLOPICO COM 30% DE PEDRA DE MAO</v>
          </cell>
          <cell r="D589" t="str">
            <v>m³</v>
          </cell>
          <cell r="E589">
            <v>5.5</v>
          </cell>
          <cell r="F589">
            <v>45.38</v>
          </cell>
          <cell r="G589">
            <v>50.88</v>
          </cell>
          <cell r="H589">
            <v>67.92</v>
          </cell>
          <cell r="I589" t="str">
            <v>ACRESCER</v>
          </cell>
          <cell r="J589">
            <v>40.5</v>
          </cell>
          <cell r="K589">
            <v>166.91</v>
          </cell>
          <cell r="N589">
            <v>118.80000000000001</v>
          </cell>
        </row>
        <row r="590">
          <cell r="B590">
            <v>90518</v>
          </cell>
          <cell r="C590" t="str">
            <v>CONCRETO MAGRO</v>
          </cell>
          <cell r="D590" t="str">
            <v>m³</v>
          </cell>
          <cell r="E590">
            <v>8.14</v>
          </cell>
          <cell r="F590">
            <v>67.16</v>
          </cell>
          <cell r="G590">
            <v>75.3</v>
          </cell>
          <cell r="H590">
            <v>70.540000000000006</v>
          </cell>
          <cell r="I590" t="str">
            <v>ACRESCER</v>
          </cell>
          <cell r="J590">
            <v>40.5</v>
          </cell>
          <cell r="K590">
            <v>204.91</v>
          </cell>
          <cell r="N590">
            <v>145.84</v>
          </cell>
        </row>
        <row r="591">
          <cell r="B591">
            <v>90519</v>
          </cell>
          <cell r="C591" t="str">
            <v>ARGAMASSA DE CIMENTO E AREIA 1:3</v>
          </cell>
          <cell r="D591" t="str">
            <v>m³</v>
          </cell>
          <cell r="E591">
            <v>8.14</v>
          </cell>
          <cell r="F591">
            <v>67.16</v>
          </cell>
          <cell r="G591">
            <v>75.3</v>
          </cell>
          <cell r="H591">
            <v>106.03</v>
          </cell>
          <cell r="I591" t="str">
            <v>ACRESCER</v>
          </cell>
          <cell r="J591">
            <v>40.5</v>
          </cell>
          <cell r="K591">
            <v>254.77</v>
          </cell>
          <cell r="N591">
            <v>181.32999999999998</v>
          </cell>
        </row>
        <row r="592">
          <cell r="B592">
            <v>90520</v>
          </cell>
          <cell r="C592" t="str">
            <v>ARGAMASSA DE CIMENTO E AREIA 1:4</v>
          </cell>
          <cell r="D592" t="str">
            <v>m³</v>
          </cell>
          <cell r="E592">
            <v>8.14</v>
          </cell>
          <cell r="F592">
            <v>67.16</v>
          </cell>
          <cell r="G592">
            <v>75.3</v>
          </cell>
          <cell r="H592">
            <v>86.13</v>
          </cell>
          <cell r="I592" t="str">
            <v>ACRESCER</v>
          </cell>
          <cell r="J592">
            <v>40.5</v>
          </cell>
          <cell r="K592">
            <v>226.81</v>
          </cell>
          <cell r="N592">
            <v>161.43</v>
          </cell>
        </row>
        <row r="593">
          <cell r="B593">
            <v>90521</v>
          </cell>
          <cell r="C593" t="str">
            <v>FORMAS</v>
          </cell>
          <cell r="D593" t="str">
            <v>m²</v>
          </cell>
          <cell r="E593">
            <v>0.13</v>
          </cell>
          <cell r="F593">
            <v>6.22</v>
          </cell>
          <cell r="G593">
            <v>6.35</v>
          </cell>
          <cell r="H593">
            <v>1.93</v>
          </cell>
          <cell r="I593" t="str">
            <v>ACRESCER</v>
          </cell>
          <cell r="J593">
            <v>40.5</v>
          </cell>
          <cell r="K593">
            <v>11.63</v>
          </cell>
          <cell r="N593">
            <v>8.2799999999999994</v>
          </cell>
        </row>
        <row r="594">
          <cell r="B594">
            <v>90522</v>
          </cell>
          <cell r="C594" t="str">
            <v>DOBRAGEM E COLOCACAO DE ARMADURA</v>
          </cell>
          <cell r="D594" t="str">
            <v>KG</v>
          </cell>
          <cell r="E594">
            <v>0</v>
          </cell>
          <cell r="F594">
            <v>0.75</v>
          </cell>
          <cell r="G594">
            <v>0.75</v>
          </cell>
          <cell r="H594">
            <v>1.17</v>
          </cell>
          <cell r="I594" t="str">
            <v>ACRESCER</v>
          </cell>
          <cell r="J594">
            <v>40.5</v>
          </cell>
          <cell r="K594">
            <v>2.7</v>
          </cell>
          <cell r="N594">
            <v>1.92</v>
          </cell>
        </row>
        <row r="595">
          <cell r="B595">
            <v>90523</v>
          </cell>
          <cell r="C595" t="str">
            <v>ESCAVACAO MANUAL EM MATERIAL DE 1A. CATEGORIA</v>
          </cell>
          <cell r="D595" t="str">
            <v>m³</v>
          </cell>
          <cell r="E595">
            <v>0</v>
          </cell>
          <cell r="F595">
            <v>7.37</v>
          </cell>
          <cell r="G595">
            <v>7.37</v>
          </cell>
          <cell r="H595">
            <v>0</v>
          </cell>
          <cell r="I595" t="str">
            <v>-</v>
          </cell>
          <cell r="J595">
            <v>40.5</v>
          </cell>
          <cell r="K595">
            <v>10.35</v>
          </cell>
          <cell r="N595">
            <v>7.37</v>
          </cell>
        </row>
        <row r="596">
          <cell r="B596">
            <v>90524</v>
          </cell>
          <cell r="C596" t="str">
            <v>ESCAVACAO MANUAL EM MATERIAL DE 2A. CATEGORIA</v>
          </cell>
          <cell r="D596" t="str">
            <v>m³</v>
          </cell>
          <cell r="E596">
            <v>0</v>
          </cell>
          <cell r="F596">
            <v>17.87</v>
          </cell>
          <cell r="G596">
            <v>17.87</v>
          </cell>
          <cell r="H596">
            <v>0</v>
          </cell>
          <cell r="I596" t="str">
            <v>-</v>
          </cell>
          <cell r="J596">
            <v>40.5</v>
          </cell>
          <cell r="K596">
            <v>25.11</v>
          </cell>
          <cell r="N596">
            <v>17.87</v>
          </cell>
        </row>
        <row r="597">
          <cell r="B597">
            <v>90525</v>
          </cell>
          <cell r="C597" t="str">
            <v>ESCAVACAO MANUAL DE VALAS EM MATERIAL DE 3A. CATEGORIA</v>
          </cell>
          <cell r="D597" t="str">
            <v>m³</v>
          </cell>
          <cell r="E597">
            <v>11.82</v>
          </cell>
          <cell r="F597">
            <v>4.75</v>
          </cell>
          <cell r="G597">
            <v>16.57</v>
          </cell>
          <cell r="H597">
            <v>13.51</v>
          </cell>
          <cell r="I597" t="str">
            <v>-</v>
          </cell>
          <cell r="J597">
            <v>40.5</v>
          </cell>
          <cell r="K597">
            <v>42.26</v>
          </cell>
          <cell r="N597">
            <v>30.08</v>
          </cell>
        </row>
        <row r="598">
          <cell r="B598">
            <v>90526</v>
          </cell>
          <cell r="C598" t="str">
            <v>ESCAVACAO MECANICA DE VALAS EM MATERIAL DE 1A. CATEGORIA</v>
          </cell>
          <cell r="D598" t="str">
            <v>m³</v>
          </cell>
          <cell r="E598">
            <v>2.37</v>
          </cell>
          <cell r="F598">
            <v>0.23</v>
          </cell>
          <cell r="G598">
            <v>2.6</v>
          </cell>
          <cell r="H598">
            <v>0</v>
          </cell>
          <cell r="I598" t="str">
            <v>-</v>
          </cell>
          <cell r="J598">
            <v>40.5</v>
          </cell>
          <cell r="K598">
            <v>3.65</v>
          </cell>
          <cell r="N598">
            <v>2.6</v>
          </cell>
        </row>
        <row r="599">
          <cell r="B599">
            <v>90527</v>
          </cell>
          <cell r="C599" t="str">
            <v>ESCAVACAO MECANICA DE VALAS EM MATERIAL DE 2A. CATEGORIA</v>
          </cell>
          <cell r="D599" t="str">
            <v>m³</v>
          </cell>
          <cell r="E599">
            <v>3.08</v>
          </cell>
          <cell r="F599">
            <v>0.31</v>
          </cell>
          <cell r="G599">
            <v>3.39</v>
          </cell>
          <cell r="H599">
            <v>0</v>
          </cell>
          <cell r="I599" t="str">
            <v>-</v>
          </cell>
          <cell r="J599">
            <v>40.5</v>
          </cell>
          <cell r="K599">
            <v>4.76</v>
          </cell>
          <cell r="N599">
            <v>3.39</v>
          </cell>
        </row>
        <row r="600">
          <cell r="B600">
            <v>90528</v>
          </cell>
          <cell r="C600" t="str">
            <v>REATERRO E APILOAMENTO</v>
          </cell>
          <cell r="D600" t="str">
            <v>m³</v>
          </cell>
          <cell r="E600">
            <v>0</v>
          </cell>
          <cell r="F600">
            <v>3.69</v>
          </cell>
          <cell r="G600">
            <v>3.69</v>
          </cell>
          <cell r="H600">
            <v>0</v>
          </cell>
          <cell r="I600" t="str">
            <v>-</v>
          </cell>
          <cell r="J600">
            <v>40.5</v>
          </cell>
          <cell r="K600">
            <v>5.18</v>
          </cell>
          <cell r="N600">
            <v>3.69</v>
          </cell>
        </row>
        <row r="601">
          <cell r="B601">
            <v>90529</v>
          </cell>
          <cell r="C601" t="str">
            <v>ESCAVACAO E CARGA DE MATERIAL DE JAZIDA EM SOLO DE CLASSIFICACO UNICA</v>
          </cell>
          <cell r="D601" t="str">
            <v>m³</v>
          </cell>
          <cell r="E601">
            <v>2.46</v>
          </cell>
          <cell r="F601">
            <v>0.1</v>
          </cell>
          <cell r="G601">
            <v>2.56</v>
          </cell>
          <cell r="H601">
            <v>0.33</v>
          </cell>
          <cell r="I601" t="str">
            <v>-</v>
          </cell>
          <cell r="J601">
            <v>40.5</v>
          </cell>
          <cell r="K601">
            <v>4.0599999999999996</v>
          </cell>
          <cell r="N601">
            <v>2.89</v>
          </cell>
        </row>
        <row r="602">
          <cell r="B602">
            <v>90533</v>
          </cell>
          <cell r="C602" t="str">
            <v>ASSENTAMENTO DE TUBO D=0,40 M</v>
          </cell>
          <cell r="D602" t="str">
            <v>m</v>
          </cell>
          <cell r="E602">
            <v>0</v>
          </cell>
          <cell r="F602">
            <v>6.72</v>
          </cell>
          <cell r="G602">
            <v>6.72</v>
          </cell>
          <cell r="H602">
            <v>0</v>
          </cell>
          <cell r="I602" t="str">
            <v>ACRESCER</v>
          </cell>
          <cell r="J602">
            <v>40.5</v>
          </cell>
          <cell r="K602">
            <v>9.44</v>
          </cell>
          <cell r="N602">
            <v>6.72</v>
          </cell>
        </row>
        <row r="603">
          <cell r="B603">
            <v>90534</v>
          </cell>
          <cell r="C603" t="str">
            <v>ASSENTAMENTO DE TUBO D=0,60 M</v>
          </cell>
          <cell r="D603" t="str">
            <v>m</v>
          </cell>
          <cell r="E603">
            <v>0</v>
          </cell>
          <cell r="F603">
            <v>11.19</v>
          </cell>
          <cell r="G603">
            <v>11.19</v>
          </cell>
          <cell r="H603">
            <v>0</v>
          </cell>
          <cell r="I603" t="str">
            <v>ACRESCER</v>
          </cell>
          <cell r="J603">
            <v>40.5</v>
          </cell>
          <cell r="K603">
            <v>15.72</v>
          </cell>
          <cell r="N603">
            <v>11.19</v>
          </cell>
        </row>
        <row r="604">
          <cell r="B604">
            <v>90535</v>
          </cell>
          <cell r="C604" t="str">
            <v>ASSENTAMENTO DE TUBO D=0,80 M</v>
          </cell>
          <cell r="D604" t="str">
            <v>m</v>
          </cell>
          <cell r="E604">
            <v>0</v>
          </cell>
          <cell r="F604">
            <v>13.43</v>
          </cell>
          <cell r="G604">
            <v>13.43</v>
          </cell>
          <cell r="H604">
            <v>0</v>
          </cell>
          <cell r="I604" t="str">
            <v>ACRESCER</v>
          </cell>
          <cell r="J604">
            <v>40.5</v>
          </cell>
          <cell r="K604">
            <v>18.87</v>
          </cell>
          <cell r="N604">
            <v>13.43</v>
          </cell>
        </row>
        <row r="605">
          <cell r="B605">
            <v>90536</v>
          </cell>
          <cell r="C605" t="str">
            <v>ASSENTAMENTO DE TUBO D=1,00 M</v>
          </cell>
          <cell r="D605" t="str">
            <v>m</v>
          </cell>
          <cell r="E605">
            <v>0</v>
          </cell>
          <cell r="F605">
            <v>16.79</v>
          </cell>
          <cell r="G605">
            <v>16.79</v>
          </cell>
          <cell r="H605">
            <v>0</v>
          </cell>
          <cell r="I605" t="str">
            <v>ACRESCER</v>
          </cell>
          <cell r="J605">
            <v>40.5</v>
          </cell>
          <cell r="K605">
            <v>23.59</v>
          </cell>
          <cell r="N605">
            <v>16.79</v>
          </cell>
        </row>
        <row r="606">
          <cell r="B606">
            <v>90537</v>
          </cell>
          <cell r="C606" t="str">
            <v>ASSENTAMENTO DE TUBO D=1,20 M</v>
          </cell>
          <cell r="D606" t="str">
            <v>m</v>
          </cell>
          <cell r="E606">
            <v>0</v>
          </cell>
          <cell r="F606">
            <v>27.98</v>
          </cell>
          <cell r="G606">
            <v>27.98</v>
          </cell>
          <cell r="H606">
            <v>0</v>
          </cell>
          <cell r="I606" t="str">
            <v>ACRESCER</v>
          </cell>
          <cell r="J606">
            <v>40.5</v>
          </cell>
          <cell r="K606">
            <v>39.31</v>
          </cell>
          <cell r="N606">
            <v>27.98</v>
          </cell>
        </row>
        <row r="607">
          <cell r="B607">
            <v>90541</v>
          </cell>
          <cell r="C607" t="str">
            <v>TRANSPORTE COMERCIAL EM CARROCERIA</v>
          </cell>
          <cell r="D607" t="str">
            <v>t.Km</v>
          </cell>
          <cell r="E607">
            <v>0.13</v>
          </cell>
          <cell r="F607">
            <v>0</v>
          </cell>
          <cell r="G607">
            <v>0.13</v>
          </cell>
          <cell r="H607">
            <v>0</v>
          </cell>
          <cell r="I607" t="str">
            <v>-</v>
          </cell>
          <cell r="J607">
            <v>40.5</v>
          </cell>
          <cell r="K607">
            <v>0.18</v>
          </cell>
          <cell r="N607">
            <v>0.13</v>
          </cell>
        </row>
        <row r="608">
          <cell r="B608">
            <v>90542</v>
          </cell>
          <cell r="C608" t="str">
            <v>TRANSPORTE COMERCIAL EM BASCULANTE</v>
          </cell>
          <cell r="D608" t="str">
            <v>t.Km</v>
          </cell>
          <cell r="E608">
            <v>0.14000000000000001</v>
          </cell>
          <cell r="F608">
            <v>0</v>
          </cell>
          <cell r="G608">
            <v>0.14000000000000001</v>
          </cell>
          <cell r="H608">
            <v>0</v>
          </cell>
          <cell r="I608" t="str">
            <v>-</v>
          </cell>
          <cell r="J608">
            <v>40.5</v>
          </cell>
          <cell r="K608">
            <v>0.2</v>
          </cell>
          <cell r="N608">
            <v>0.14000000000000001</v>
          </cell>
        </row>
        <row r="609">
          <cell r="B609">
            <v>90543</v>
          </cell>
          <cell r="C609" t="str">
            <v>TRANSPORTE LOCAL EM BASCULANTE</v>
          </cell>
          <cell r="D609" t="str">
            <v>t.Km</v>
          </cell>
          <cell r="E609">
            <v>0.17</v>
          </cell>
          <cell r="F609">
            <v>0</v>
          </cell>
          <cell r="G609">
            <v>0.17</v>
          </cell>
          <cell r="H609">
            <v>0</v>
          </cell>
          <cell r="I609" t="str">
            <v>-</v>
          </cell>
          <cell r="J609">
            <v>40.5</v>
          </cell>
          <cell r="K609">
            <v>0.24</v>
          </cell>
          <cell r="N609">
            <v>0.17</v>
          </cell>
        </row>
        <row r="610">
          <cell r="B610">
            <v>90544</v>
          </cell>
          <cell r="C610" t="str">
            <v>TRANSPORTE DE MATERIAL DE JAZIDA</v>
          </cell>
          <cell r="D610" t="str">
            <v>t.Km</v>
          </cell>
          <cell r="E610">
            <v>0.25</v>
          </cell>
          <cell r="F610">
            <v>0</v>
          </cell>
          <cell r="G610">
            <v>0.25</v>
          </cell>
          <cell r="H610">
            <v>0</v>
          </cell>
          <cell r="I610" t="str">
            <v>-</v>
          </cell>
          <cell r="J610">
            <v>40.5</v>
          </cell>
          <cell r="K610">
            <v>0.35</v>
          </cell>
          <cell r="N610">
            <v>0.25</v>
          </cell>
        </row>
        <row r="611">
          <cell r="B611">
            <v>90555</v>
          </cell>
          <cell r="C611" t="str">
            <v>FABRICACAO DE BALIZADOR DE CONCRETO</v>
          </cell>
          <cell r="D611" t="str">
            <v>Und</v>
          </cell>
          <cell r="E611">
            <v>0</v>
          </cell>
          <cell r="F611">
            <v>0</v>
          </cell>
          <cell r="G611">
            <v>0</v>
          </cell>
          <cell r="H611">
            <v>2.4500000000000002</v>
          </cell>
          <cell r="I611" t="str">
            <v>-</v>
          </cell>
          <cell r="J611">
            <v>40.5</v>
          </cell>
          <cell r="K611">
            <v>3.44</v>
          </cell>
          <cell r="N611">
            <v>2.4500000000000002</v>
          </cell>
        </row>
        <row r="612">
          <cell r="B612">
            <v>90556</v>
          </cell>
          <cell r="C612" t="str">
            <v>FABRICACAO DE GUARDA CORPO PADRAO DERMAT</v>
          </cell>
          <cell r="D612" t="str">
            <v>m</v>
          </cell>
          <cell r="E612">
            <v>0</v>
          </cell>
          <cell r="F612">
            <v>0</v>
          </cell>
          <cell r="G612">
            <v>0</v>
          </cell>
          <cell r="H612">
            <v>17.32</v>
          </cell>
          <cell r="I612" t="str">
            <v>-</v>
          </cell>
          <cell r="J612">
            <v>40.5</v>
          </cell>
          <cell r="K612">
            <v>24.33</v>
          </cell>
          <cell r="N612">
            <v>17.32</v>
          </cell>
        </row>
        <row r="613">
          <cell r="B613">
            <v>90557</v>
          </cell>
          <cell r="C613" t="str">
            <v>AREIA EXTRAIDA</v>
          </cell>
          <cell r="D613" t="str">
            <v>m³</v>
          </cell>
          <cell r="E613">
            <v>3.73</v>
          </cell>
          <cell r="F613">
            <v>2.96</v>
          </cell>
          <cell r="G613">
            <v>6.69</v>
          </cell>
          <cell r="H613">
            <v>4.29</v>
          </cell>
          <cell r="I613" t="str">
            <v>-</v>
          </cell>
          <cell r="J613">
            <v>40.5</v>
          </cell>
          <cell r="K613">
            <v>15.43</v>
          </cell>
          <cell r="N613">
            <v>10.98</v>
          </cell>
        </row>
        <row r="614">
          <cell r="B614">
            <v>90558</v>
          </cell>
          <cell r="C614" t="str">
            <v>BRITA PRODUZIDA</v>
          </cell>
          <cell r="D614" t="str">
            <v>m³</v>
          </cell>
          <cell r="E614">
            <v>13.68</v>
          </cell>
          <cell r="F614">
            <v>2.86</v>
          </cell>
          <cell r="G614">
            <v>16.54</v>
          </cell>
          <cell r="H614">
            <v>6.9</v>
          </cell>
          <cell r="I614" t="str">
            <v>-</v>
          </cell>
          <cell r="J614">
            <v>40.5</v>
          </cell>
          <cell r="K614">
            <v>32.93</v>
          </cell>
          <cell r="N614">
            <v>23.439999999999998</v>
          </cell>
        </row>
        <row r="615">
          <cell r="B615">
            <v>90559</v>
          </cell>
          <cell r="C615" t="str">
            <v>ROCHA EXTRAIDA</v>
          </cell>
          <cell r="D615" t="str">
            <v>m³</v>
          </cell>
          <cell r="E615">
            <v>1.79</v>
          </cell>
          <cell r="F615">
            <v>0.17</v>
          </cell>
          <cell r="G615">
            <v>1.94</v>
          </cell>
          <cell r="H615">
            <v>5.37</v>
          </cell>
          <cell r="I615" t="str">
            <v>-</v>
          </cell>
          <cell r="J615">
            <v>40.5</v>
          </cell>
          <cell r="K615">
            <v>10.27</v>
          </cell>
          <cell r="N615">
            <v>7.3100000000000005</v>
          </cell>
        </row>
        <row r="616">
          <cell r="B616">
            <v>90560</v>
          </cell>
          <cell r="C616" t="str">
            <v>EXTRACAO E PRODUCAO DE PEDRA DE MAO</v>
          </cell>
          <cell r="D616" t="str">
            <v>m³</v>
          </cell>
          <cell r="E616">
            <v>6.84</v>
          </cell>
          <cell r="F616">
            <v>1.43</v>
          </cell>
          <cell r="G616">
            <v>8.27</v>
          </cell>
          <cell r="H616">
            <v>6.81</v>
          </cell>
          <cell r="I616" t="str">
            <v>-</v>
          </cell>
          <cell r="J616">
            <v>40.5</v>
          </cell>
          <cell r="K616">
            <v>21.19</v>
          </cell>
          <cell r="N616">
            <v>15.079999999999998</v>
          </cell>
        </row>
        <row r="617">
          <cell r="B617">
            <v>90570</v>
          </cell>
          <cell r="C617" t="str">
            <v>PLACA DE SINALIZACAO E SUPORTE</v>
          </cell>
          <cell r="D617" t="str">
            <v>m²</v>
          </cell>
          <cell r="E617">
            <v>0</v>
          </cell>
          <cell r="F617">
            <v>0</v>
          </cell>
          <cell r="G617">
            <v>0</v>
          </cell>
          <cell r="H617">
            <v>118.59</v>
          </cell>
          <cell r="I617" t="str">
            <v>-</v>
          </cell>
          <cell r="J617">
            <v>40.5</v>
          </cell>
          <cell r="K617">
            <v>166.62</v>
          </cell>
          <cell r="N617">
            <v>118.59</v>
          </cell>
        </row>
        <row r="618">
          <cell r="B618">
            <v>90571</v>
          </cell>
          <cell r="C618" t="str">
            <v>DEFENSA METALICA</v>
          </cell>
          <cell r="D618" t="str">
            <v>m</v>
          </cell>
          <cell r="E618">
            <v>0</v>
          </cell>
          <cell r="F618">
            <v>0</v>
          </cell>
          <cell r="G618">
            <v>0</v>
          </cell>
          <cell r="H618">
            <v>43.43</v>
          </cell>
          <cell r="I618" t="str">
            <v>-</v>
          </cell>
          <cell r="J618">
            <v>40.5</v>
          </cell>
          <cell r="K618">
            <v>61.02</v>
          </cell>
          <cell r="N618">
            <v>43.43</v>
          </cell>
        </row>
        <row r="619">
          <cell r="B619">
            <v>90535</v>
          </cell>
          <cell r="C619" t="str">
            <v>ASSENTAMENTO DE TUBO D=0,80 M</v>
          </cell>
          <cell r="D619" t="str">
            <v>m</v>
          </cell>
          <cell r="E619">
            <v>0</v>
          </cell>
          <cell r="F619">
            <v>12.14</v>
          </cell>
          <cell r="G619">
            <v>12.14</v>
          </cell>
          <cell r="H619">
            <v>0</v>
          </cell>
          <cell r="I619" t="str">
            <v>ACRESCER</v>
          </cell>
          <cell r="J619">
            <v>40.5</v>
          </cell>
          <cell r="K619">
            <v>17.059999999999999</v>
          </cell>
          <cell r="N619">
            <v>12.14</v>
          </cell>
        </row>
        <row r="620">
          <cell r="B620">
            <v>90536</v>
          </cell>
          <cell r="C620" t="str">
            <v>ASSENTAMENTO DE TUBO D=1,00 M</v>
          </cell>
          <cell r="D620" t="str">
            <v>m</v>
          </cell>
          <cell r="E620">
            <v>0</v>
          </cell>
          <cell r="F620">
            <v>15.18</v>
          </cell>
          <cell r="G620">
            <v>15.18</v>
          </cell>
          <cell r="H620">
            <v>0</v>
          </cell>
          <cell r="I620" t="str">
            <v>ACRESCER</v>
          </cell>
          <cell r="J620">
            <v>40.5</v>
          </cell>
          <cell r="K620">
            <v>21.33</v>
          </cell>
          <cell r="N620">
            <v>15.18</v>
          </cell>
        </row>
        <row r="621">
          <cell r="B621">
            <v>90537</v>
          </cell>
          <cell r="C621" t="str">
            <v>ASSENTAMENTO DE TUBO D=1,20 M</v>
          </cell>
          <cell r="D621" t="str">
            <v>m</v>
          </cell>
          <cell r="E621">
            <v>0</v>
          </cell>
          <cell r="F621">
            <v>25.3</v>
          </cell>
          <cell r="G621">
            <v>25.3</v>
          </cell>
          <cell r="H621">
            <v>0</v>
          </cell>
          <cell r="I621" t="str">
            <v>ACRESCER</v>
          </cell>
          <cell r="J621">
            <v>40.5</v>
          </cell>
          <cell r="K621">
            <v>35.549999999999997</v>
          </cell>
          <cell r="N621">
            <v>25.3</v>
          </cell>
        </row>
        <row r="622">
          <cell r="B622">
            <v>90541</v>
          </cell>
          <cell r="C622" t="str">
            <v>TRANSPORTE COMERCIAL EM CARROCERIA</v>
          </cell>
          <cell r="D622" t="str">
            <v>t.Km</v>
          </cell>
          <cell r="E622">
            <v>0.11</v>
          </cell>
          <cell r="F622">
            <v>0</v>
          </cell>
          <cell r="G622">
            <v>0.11</v>
          </cell>
          <cell r="H622">
            <v>0</v>
          </cell>
          <cell r="I622" t="str">
            <v>-</v>
          </cell>
          <cell r="J622">
            <v>40.5</v>
          </cell>
          <cell r="K622">
            <v>0.15</v>
          </cell>
          <cell r="N622">
            <v>0.11</v>
          </cell>
        </row>
        <row r="623">
          <cell r="B623">
            <v>90542</v>
          </cell>
          <cell r="C623" t="str">
            <v>TRANSPORTE COMERCIAL EM BASCULANTE</v>
          </cell>
          <cell r="D623" t="str">
            <v>t.Km</v>
          </cell>
          <cell r="E623">
            <v>0.13</v>
          </cell>
          <cell r="F623">
            <v>0</v>
          </cell>
          <cell r="G623">
            <v>0.13</v>
          </cell>
          <cell r="H623">
            <v>0</v>
          </cell>
          <cell r="I623" t="str">
            <v>-</v>
          </cell>
          <cell r="J623">
            <v>40.5</v>
          </cell>
          <cell r="K623">
            <v>0.18</v>
          </cell>
          <cell r="N623">
            <v>0.13</v>
          </cell>
        </row>
        <row r="624">
          <cell r="B624">
            <v>90543</v>
          </cell>
          <cell r="C624" t="str">
            <v>TRANSPORTE LOCAL EM BASCULANTE</v>
          </cell>
          <cell r="D624" t="str">
            <v>t.Km</v>
          </cell>
          <cell r="E624">
            <v>0.16</v>
          </cell>
          <cell r="F624">
            <v>0</v>
          </cell>
          <cell r="G624">
            <v>0.16</v>
          </cell>
          <cell r="H624">
            <v>0</v>
          </cell>
          <cell r="I624" t="str">
            <v>-</v>
          </cell>
          <cell r="J624">
            <v>40.5</v>
          </cell>
          <cell r="K624">
            <v>0.22</v>
          </cell>
          <cell r="N624">
            <v>0.16</v>
          </cell>
        </row>
        <row r="625">
          <cell r="B625">
            <v>90544</v>
          </cell>
          <cell r="C625" t="str">
            <v>TRANSPORTE DE MATERIAL DE JAZIDA</v>
          </cell>
          <cell r="D625" t="str">
            <v>t.Km</v>
          </cell>
          <cell r="E625">
            <v>0.22</v>
          </cell>
          <cell r="F625">
            <v>0</v>
          </cell>
          <cell r="G625">
            <v>0.22</v>
          </cell>
          <cell r="H625">
            <v>0</v>
          </cell>
          <cell r="I625" t="str">
            <v>-</v>
          </cell>
          <cell r="J625">
            <v>40.5</v>
          </cell>
          <cell r="K625">
            <v>0.31</v>
          </cell>
          <cell r="N625">
            <v>0.22</v>
          </cell>
        </row>
        <row r="626">
          <cell r="B626">
            <v>90555</v>
          </cell>
          <cell r="C626" t="str">
            <v>FABRICACAO DE BALIZADOR DE CONCRETO</v>
          </cell>
          <cell r="D626" t="str">
            <v>Und</v>
          </cell>
          <cell r="E626">
            <v>0</v>
          </cell>
          <cell r="F626">
            <v>0</v>
          </cell>
          <cell r="G626">
            <v>0</v>
          </cell>
          <cell r="H626">
            <v>2.02</v>
          </cell>
          <cell r="I626" t="str">
            <v>-</v>
          </cell>
          <cell r="J626">
            <v>40.5</v>
          </cell>
          <cell r="K626">
            <v>2.84</v>
          </cell>
          <cell r="N626">
            <v>2.02</v>
          </cell>
        </row>
        <row r="627">
          <cell r="B627">
            <v>90556</v>
          </cell>
          <cell r="C627" t="str">
            <v>FABRICACAO DE GUARDA CORPO PADRAO DERMAT</v>
          </cell>
          <cell r="D627" t="str">
            <v>m</v>
          </cell>
          <cell r="E627">
            <v>0</v>
          </cell>
          <cell r="F627">
            <v>0</v>
          </cell>
          <cell r="G627">
            <v>0</v>
          </cell>
          <cell r="H627">
            <v>14.96</v>
          </cell>
          <cell r="I627" t="str">
            <v>-</v>
          </cell>
          <cell r="J627">
            <v>40.5</v>
          </cell>
          <cell r="K627">
            <v>21.02</v>
          </cell>
          <cell r="N627">
            <v>14.96</v>
          </cell>
        </row>
        <row r="628">
          <cell r="B628">
            <v>90557</v>
          </cell>
          <cell r="C628" t="str">
            <v>AREIA EXTRAIDA</v>
          </cell>
          <cell r="D628" t="str">
            <v>m³</v>
          </cell>
          <cell r="E628">
            <v>3.18</v>
          </cell>
          <cell r="F628">
            <v>2.68</v>
          </cell>
          <cell r="G628">
            <v>5.86</v>
          </cell>
          <cell r="H628">
            <v>3.43</v>
          </cell>
          <cell r="I628" t="str">
            <v>-</v>
          </cell>
          <cell r="J628">
            <v>40.5</v>
          </cell>
          <cell r="K628">
            <v>13.05</v>
          </cell>
          <cell r="N628">
            <v>9.2900000000000009</v>
          </cell>
        </row>
        <row r="629">
          <cell r="B629">
            <v>90558</v>
          </cell>
          <cell r="C629" t="str">
            <v>BRITA PRODUZIDA</v>
          </cell>
          <cell r="D629" t="str">
            <v>m³</v>
          </cell>
          <cell r="E629">
            <v>12.91</v>
          </cell>
          <cell r="F629">
            <v>2.59</v>
          </cell>
          <cell r="G629">
            <v>15.5</v>
          </cell>
          <cell r="H629">
            <v>5.27</v>
          </cell>
          <cell r="I629" t="str">
            <v>-</v>
          </cell>
          <cell r="J629">
            <v>40.5</v>
          </cell>
          <cell r="K629">
            <v>29.18</v>
          </cell>
          <cell r="N629">
            <v>20.77</v>
          </cell>
        </row>
        <row r="630">
          <cell r="B630">
            <v>90559</v>
          </cell>
          <cell r="C630" t="str">
            <v>ROCHA EXTRAIDA</v>
          </cell>
          <cell r="D630" t="str">
            <v>m³</v>
          </cell>
          <cell r="E630">
            <v>1.48</v>
          </cell>
          <cell r="F630">
            <v>0.15</v>
          </cell>
          <cell r="G630">
            <v>1.63</v>
          </cell>
          <cell r="H630">
            <v>4.54</v>
          </cell>
          <cell r="I630" t="str">
            <v>-</v>
          </cell>
          <cell r="J630">
            <v>40.5</v>
          </cell>
          <cell r="K630">
            <v>8.67</v>
          </cell>
          <cell r="N630">
            <v>6.17</v>
          </cell>
        </row>
        <row r="631">
          <cell r="B631">
            <v>90560</v>
          </cell>
          <cell r="C631" t="str">
            <v>EXTRACAO E PRODUCAO DE PEDRA DE MAO</v>
          </cell>
          <cell r="D631" t="str">
            <v>m³</v>
          </cell>
          <cell r="E631">
            <v>6.46</v>
          </cell>
          <cell r="F631">
            <v>1.29</v>
          </cell>
          <cell r="G631">
            <v>7.75</v>
          </cell>
          <cell r="H631">
            <v>5.37</v>
          </cell>
          <cell r="I631" t="str">
            <v>-</v>
          </cell>
          <cell r="J631">
            <v>40.5</v>
          </cell>
          <cell r="K631">
            <v>18.43</v>
          </cell>
          <cell r="N631">
            <v>13.120000000000001</v>
          </cell>
        </row>
        <row r="632">
          <cell r="B632">
            <v>90570</v>
          </cell>
          <cell r="C632" t="str">
            <v>PLACA DE SINALIZACAO E SUPORTE</v>
          </cell>
          <cell r="D632" t="str">
            <v>m²</v>
          </cell>
          <cell r="E632">
            <v>0</v>
          </cell>
          <cell r="F632">
            <v>0</v>
          </cell>
          <cell r="G632">
            <v>0</v>
          </cell>
          <cell r="H632">
            <v>112.92</v>
          </cell>
          <cell r="I632" t="str">
            <v>-</v>
          </cell>
          <cell r="J632">
            <v>40.5</v>
          </cell>
          <cell r="K632">
            <v>158.65</v>
          </cell>
          <cell r="N632">
            <v>112.92</v>
          </cell>
        </row>
        <row r="633">
          <cell r="B633">
            <v>90571</v>
          </cell>
          <cell r="C633" t="str">
            <v>DEFENSA METALICA</v>
          </cell>
          <cell r="D633" t="str">
            <v>m</v>
          </cell>
          <cell r="E633">
            <v>0</v>
          </cell>
          <cell r="F633">
            <v>0</v>
          </cell>
          <cell r="G633">
            <v>0</v>
          </cell>
          <cell r="H633">
            <v>41.05</v>
          </cell>
          <cell r="I633" t="str">
            <v>-</v>
          </cell>
          <cell r="J633">
            <v>40.5</v>
          </cell>
          <cell r="K633">
            <v>57.68</v>
          </cell>
          <cell r="N633">
            <v>41.05</v>
          </cell>
        </row>
        <row r="634">
          <cell r="B634">
            <v>90556</v>
          </cell>
          <cell r="C634" t="str">
            <v>Fabricacao De Guarda Corpo Padrao Dermat</v>
          </cell>
          <cell r="D634" t="str">
            <v>m</v>
          </cell>
          <cell r="E634">
            <v>0</v>
          </cell>
          <cell r="F634">
            <v>0</v>
          </cell>
          <cell r="G634">
            <v>0</v>
          </cell>
          <cell r="H634">
            <v>14.07</v>
          </cell>
          <cell r="I634" t="str">
            <v>-</v>
          </cell>
          <cell r="J634">
            <v>40.5</v>
          </cell>
          <cell r="K634">
            <v>19.760000000000002</v>
          </cell>
          <cell r="N634">
            <v>14.07</v>
          </cell>
        </row>
        <row r="635">
          <cell r="B635">
            <v>90557</v>
          </cell>
          <cell r="C635" t="str">
            <v>Areia Extraida</v>
          </cell>
          <cell r="D635" t="str">
            <v>m³</v>
          </cell>
          <cell r="E635">
            <v>2.69</v>
          </cell>
          <cell r="F635">
            <v>2.57</v>
          </cell>
          <cell r="G635">
            <v>5.26</v>
          </cell>
          <cell r="H635">
            <v>3.22</v>
          </cell>
          <cell r="I635" t="str">
            <v>-</v>
          </cell>
          <cell r="J635">
            <v>40.5</v>
          </cell>
          <cell r="K635">
            <v>11.91</v>
          </cell>
          <cell r="N635">
            <v>8.48</v>
          </cell>
        </row>
        <row r="636">
          <cell r="B636">
            <v>90558</v>
          </cell>
          <cell r="C636" t="str">
            <v>Brita Produzida</v>
          </cell>
          <cell r="D636" t="str">
            <v>m³</v>
          </cell>
          <cell r="E636">
            <v>11.23</v>
          </cell>
          <cell r="F636">
            <v>2.48</v>
          </cell>
          <cell r="G636">
            <v>13.71</v>
          </cell>
          <cell r="H636">
            <v>4.37</v>
          </cell>
          <cell r="I636" t="str">
            <v>-</v>
          </cell>
          <cell r="J636">
            <v>40.5</v>
          </cell>
          <cell r="K636">
            <v>25.4</v>
          </cell>
          <cell r="N636">
            <v>18.080000000000002</v>
          </cell>
        </row>
        <row r="637">
          <cell r="B637">
            <v>90559</v>
          </cell>
          <cell r="C637" t="str">
            <v>Rocha Extraida</v>
          </cell>
          <cell r="D637" t="str">
            <v>m³</v>
          </cell>
          <cell r="E637">
            <v>1.25</v>
          </cell>
          <cell r="F637">
            <v>0.14000000000000001</v>
          </cell>
          <cell r="G637">
            <v>1.39</v>
          </cell>
          <cell r="H637">
            <v>3.56</v>
          </cell>
          <cell r="I637" t="str">
            <v>-</v>
          </cell>
          <cell r="J637">
            <v>40.5</v>
          </cell>
          <cell r="K637">
            <v>6.95</v>
          </cell>
          <cell r="N637">
            <v>4.95</v>
          </cell>
        </row>
        <row r="638">
          <cell r="B638">
            <v>90560</v>
          </cell>
          <cell r="C638" t="str">
            <v>Extracao E Producao De Pedra De Mao</v>
          </cell>
          <cell r="D638" t="str">
            <v>m³</v>
          </cell>
          <cell r="E638">
            <v>5.63</v>
          </cell>
          <cell r="F638">
            <v>1.24</v>
          </cell>
          <cell r="G638">
            <v>6.85</v>
          </cell>
          <cell r="H638">
            <v>4.4000000000000004</v>
          </cell>
          <cell r="I638" t="str">
            <v>-</v>
          </cell>
          <cell r="J638">
            <v>40.5</v>
          </cell>
          <cell r="K638">
            <v>15.8</v>
          </cell>
          <cell r="N638">
            <v>11.25</v>
          </cell>
        </row>
        <row r="639">
          <cell r="B639">
            <v>90570</v>
          </cell>
          <cell r="C639" t="str">
            <v>Placa De Sinalizacao E Suporte</v>
          </cell>
          <cell r="D639" t="str">
            <v>m²</v>
          </cell>
          <cell r="E639">
            <v>0</v>
          </cell>
          <cell r="F639">
            <v>0</v>
          </cell>
          <cell r="G639">
            <v>0</v>
          </cell>
          <cell r="H639">
            <v>109.99</v>
          </cell>
          <cell r="I639" t="str">
            <v>-</v>
          </cell>
          <cell r="J639">
            <v>40.5</v>
          </cell>
          <cell r="K639">
            <v>154.53</v>
          </cell>
          <cell r="N639">
            <v>109.99</v>
          </cell>
        </row>
        <row r="640">
          <cell r="B640">
            <v>90571</v>
          </cell>
          <cell r="C640" t="str">
            <v>Defensa Metalica</v>
          </cell>
          <cell r="D640" t="str">
            <v>m</v>
          </cell>
          <cell r="E640">
            <v>0</v>
          </cell>
          <cell r="F640">
            <v>0</v>
          </cell>
          <cell r="G640">
            <v>0</v>
          </cell>
          <cell r="H640">
            <v>39.75</v>
          </cell>
          <cell r="I640" t="str">
            <v>-</v>
          </cell>
          <cell r="J640">
            <v>40.5</v>
          </cell>
          <cell r="K640">
            <v>55.84</v>
          </cell>
          <cell r="N640">
            <v>39.75</v>
          </cell>
        </row>
      </sheetData>
      <sheetData sheetId="1" refreshError="1"/>
      <sheetData sheetId="2" refreshError="1"/>
      <sheetData sheetId="3" refreshError="1"/>
      <sheetData sheetId="4" refreshError="1"/>
      <sheetData sheetId="5"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ª MP_BR_459"/>
      <sheetName val="TABELA"/>
      <sheetName val="TCC4"/>
      <sheetName val="TCB5"/>
      <sheetName val="CAPA"/>
      <sheetName val="AVANÇO FISICO"/>
      <sheetName val="AVANÇO FISICO 2 (2)"/>
      <sheetName val="AVANÇO FISICO 2"/>
      <sheetName val="BOLETIM"/>
      <sheetName val="CHUVAS"/>
      <sheetName val=" INDFIS"/>
      <sheetName val="RELATÓRIO DE SUPERVISÀO "/>
      <sheetName val="9ª MP_BR-459"/>
      <sheetName val="memobranco"/>
      <sheetName val="JUSTIFICATIVA"/>
      <sheetName val="8ª MP_BR-459"/>
      <sheetName val="TAB RE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xo"/>
      <sheetName val="FIS"/>
      <sheetName val="PLANILHA CONTRATUAL"/>
      <sheetName val="VOL AJUS. REVISÃO 1"/>
      <sheetName val="Receitas estudo 1ª REVISÃO"/>
      <sheetName val="PERÍODO"/>
      <sheetName val=" CONTÁBIL"/>
      <sheetName val="Receitas x Despesas"/>
      <sheetName val="Resumo das Despesas"/>
      <sheetName val="DESPESAS DIVERSAS "/>
      <sheetName val="Carreteiros"/>
      <sheetName val="SubEmpreiteiroESCAVADEIRAS"/>
      <sheetName val="Fisico-Financ mão-de-obra Geral"/>
      <sheetName val="mão de obra - GERAL"/>
      <sheetName val="Salário"/>
      <sheetName val="CUSTO PROPRIEDADE"/>
      <sheetName val="CUSTO DIESEL"/>
      <sheetName val="8ª MP_BR_459"/>
      <sheetName val="TCB5"/>
      <sheetName val="projeto"/>
      <sheetName val="61M-CBMI"/>
      <sheetName val="avanço físico"/>
      <sheetName val="2.2.5.CBUQ"/>
      <sheetName val="2.2.5.PM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SUMO-DVOP"/>
      <sheetName val="REAJU"/>
      <sheetName val="Crono Físico-Financeiro"/>
      <sheetName val="Mat Asf"/>
      <sheetName val="Meio fio"/>
      <sheetName val="Limpeza da faixa de domínio"/>
      <sheetName val="Remoção"/>
      <sheetName val="Compac alas"/>
      <sheetName val="OAC (2)"/>
      <sheetName val="OAC"/>
      <sheetName val="Regula"/>
      <sheetName val="Sub e base"/>
      <sheetName val="Imprimação"/>
      <sheetName val="TSD-FOG"/>
      <sheetName val="AGREGADOS"/>
      <sheetName val="Dreno"/>
      <sheetName val="Cerca"/>
      <sheetName val="Valeta"/>
      <sheetName val="Valeta (2)"/>
      <sheetName val="Valeta (3)"/>
      <sheetName val="DMT modelo (1)"/>
      <sheetName val="DMT modelo"/>
      <sheetName val="DMT_EV"/>
      <sheetName val="CÁLC.DMT-T"/>
      <sheetName val="DIST.MAT-T"/>
      <sheetName val="Croqui terra"/>
      <sheetName val="Aterro"/>
      <sheetName val="Defensa"/>
      <sheetName val="Grama"/>
      <sheetName val="Concreto "/>
    </sheetNames>
    <sheetDataSet>
      <sheetData sheetId="0"/>
      <sheetData sheetId="1"/>
      <sheetData sheetId="2"/>
      <sheetData sheetId="3"/>
      <sheetData sheetId="4">
        <row r="37">
          <cell r="H37" t="str">
            <v>Fiscal Port. GP Nº.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ão de Obra"/>
      <sheetName val="INVENTÁRIO"/>
      <sheetName val="CROQUIS"/>
      <sheetName val="MB"/>
      <sheetName val="AQ TR MB"/>
      <sheetName val="MOBIL-CANT"/>
      <sheetName val="PATO"/>
      <sheetName val="ORÇAMENTO 2 anos"/>
      <sheetName val="TLCB5"/>
      <sheetName val="TLMR"/>
      <sheetName val="TLCC4"/>
      <sheetName val="TCCB10"/>
      <sheetName val="CRONOGAMA 1º"/>
      <sheetName val="CRONOGAMA 2º"/>
      <sheetName val="Reg.mec FD"/>
      <sheetName val="dreno"/>
      <sheetName val="Fresagem descontínua"/>
      <sheetName val="Solo Melh. c cim. base rem prof"/>
      <sheetName val="Pint de Lig"/>
      <sheetName val="Micro rev. 1,5cm"/>
      <sheetName val="Rec. rev MBUQ"/>
      <sheetName val="MBUQ ACBC"/>
      <sheetName val="Rem.mec. rev.bet."/>
      <sheetName val="Rem.mec. cam gran"/>
      <sheetName val="Concr. ciclop"/>
      <sheetName val="Concr. cimento"/>
      <sheetName val="Dobra col. armad."/>
      <sheetName val="Forma"/>
      <sheetName val="Reat. comp. bueiro"/>
      <sheetName val="Reat Apilo"/>
      <sheetName val="Limp. ponte"/>
      <sheetName val="Esc. Man.Mat. 1ª"/>
      <sheetName val="Esc.Mec.vala"/>
      <sheetName val="Enroc. ped. arrumada"/>
      <sheetName val="Enroc. ped. jogada"/>
      <sheetName val="Rev. veg. leivas"/>
      <sheetName val="Tapa Buraco"/>
      <sheetName val="Rem.prof. Manual"/>
      <sheetName val="Rem.prof.Mecaniz."/>
      <sheetName val="Correção def.MB"/>
      <sheetName val="Recomp. G. corpo"/>
      <sheetName val="Limp. sarj. meio fio"/>
      <sheetName val="Limp. Val. corte"/>
      <sheetName val="Limp. desc. d'agua"/>
      <sheetName val="Limp. bueiro"/>
      <sheetName val="Desobstr. bueiro"/>
      <sheetName val="Limp. placa"/>
      <sheetName val="Recomp. Placa "/>
      <sheetName val="Recomp. Def.met."/>
      <sheetName val="Caiação"/>
      <sheetName val="Roçada man."/>
      <sheetName val="Roçada Capim colonião"/>
      <sheetName val="Roçada mecaniz."/>
      <sheetName val="Capina"/>
      <sheetName val="Recomp. man. aterro"/>
      <sheetName val="Recomp. mec. aterro"/>
      <sheetName val="Recomp.tacha"/>
      <sheetName val="Man.recomp. pint.faixa"/>
      <sheetName val="Transp.local CB 5m³"/>
      <sheetName val="Transp.local Mat.Rem"/>
      <sheetName val="Transp.local CC 4t"/>
      <sheetName val="Transp.Com. CB 10m³ "/>
      <sheetName val="Transp.local mat. bet."/>
      <sheetName val="Automóvel"/>
      <sheetName val="Servente"/>
      <sheetName val="Encarregado turma"/>
      <sheetName val="Motoserra"/>
      <sheetName val="Compressor"/>
      <sheetName val="Cam basc. 5m³"/>
      <sheetName val="Cav. mec. reb."/>
      <sheetName val="Concr.estr. 18mpa"/>
      <sheetName val="prep.Aço- CA50"/>
      <sheetName val="Fabr. g.corpo"/>
      <sheetName val="Concr.estr. 18mpa PM"/>
      <sheetName val="areia"/>
      <sheetName val="brita"/>
      <sheetName val="Pedra mão Comerc."/>
      <sheetName val="ATÉ AQUI"/>
      <sheetName val="Expurgo.jz"/>
      <sheetName val="Limp.cam.vg.jz"/>
      <sheetName val="Esc.c.mat jz"/>
      <sheetName val="Forn. aço CA-50"/>
      <sheetName val="Forn. aço CA-25"/>
      <sheetName val="Obt. grama"/>
    </sheetNames>
    <sheetDataSet>
      <sheetData sheetId="0">
        <row r="12">
          <cell r="E12">
            <v>19.410399999999999</v>
          </cell>
        </row>
        <row r="13">
          <cell r="E13">
            <v>19.410399999999999</v>
          </cell>
        </row>
        <row r="19">
          <cell r="E19">
            <v>7.8166000000000002</v>
          </cell>
        </row>
        <row r="20">
          <cell r="E20">
            <v>7.8166000000000002</v>
          </cell>
        </row>
      </sheetData>
      <sheetData sheetId="1"/>
      <sheetData sheetId="2">
        <row r="36">
          <cell r="K36">
            <v>40.049999999999997</v>
          </cell>
        </row>
      </sheetData>
      <sheetData sheetId="3">
        <row r="12">
          <cell r="E12">
            <v>1757.3</v>
          </cell>
        </row>
        <row r="25">
          <cell r="F25">
            <v>143.06</v>
          </cell>
        </row>
      </sheetData>
      <sheetData sheetId="4"/>
      <sheetData sheetId="5"/>
      <sheetData sheetId="6">
        <row r="42">
          <cell r="G42">
            <v>3240</v>
          </cell>
        </row>
      </sheetData>
      <sheetData sheetId="7"/>
      <sheetData sheetId="8">
        <row r="34">
          <cell r="I34">
            <v>144307.78700000001</v>
          </cell>
        </row>
      </sheetData>
      <sheetData sheetId="9">
        <row r="25">
          <cell r="I25">
            <v>90599.827999999994</v>
          </cell>
        </row>
      </sheetData>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refreshError="1"/>
      <sheetData sheetId="65" refreshError="1"/>
      <sheetData sheetId="66" refreshError="1"/>
      <sheetData sheetId="67" refreshError="1"/>
      <sheetData sheetId="68" refreshError="1"/>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geral"/>
      <sheetName val="Plan2"/>
      <sheetName val="Plan3"/>
      <sheetName val="Plan4"/>
      <sheetName val="Plan5"/>
      <sheetName val="Plan6"/>
      <sheetName val="Plan7"/>
      <sheetName val="FRESAGEM (I)"/>
      <sheetName val="RECOMPOS. REV.CBUQ(XIV)"/>
      <sheetName val="SINAL HORIZ"/>
      <sheetName val="ESCAVAÇÃO(II)ok"/>
      <sheetName val="ESC MEC DE VALA(VI)"/>
      <sheetName val="CONCR CICL 01"/>
      <sheetName val="ARGAMASSA 02"/>
      <sheetName val="ENROC JOG 03"/>
      <sheetName val="ENROC ARRUM 04"/>
      <sheetName val="CONCR CIM (XII)"/>
      <sheetName val="FORMA (IV)"/>
      <sheetName val="LIMP PONTE"/>
      <sheetName val="LIMP DE VALA DE DRENAGEM 07"/>
      <sheetName val="LIMP DE DESCIDA D AGUA (V)"/>
      <sheetName val="GUARDA CORPO (III)"/>
      <sheetName val="RECOMP MAN ATERRO 09"/>
      <sheetName val="REMOÇÃO DE MAN DE BARREIRA 10"/>
      <sheetName val="RECOMP MEC ATERRO 11"/>
      <sheetName val="ROÇ MAN (IX)"/>
      <sheetName val="ROÇ COL (X)"/>
      <sheetName val="REGMECFAIXA(I)OK"/>
      <sheetName val="CAPINA(XI)"/>
      <sheetName val="CAIAÇÃO (VIII)"/>
      <sheetName val="LIMPPLACA(VI)"/>
      <sheetName val="RECOMPPLACA(VII)"/>
      <sheetName val="LIMP SARJ M FIO((IV)"/>
      <sheetName val="LIMP BUEIRO"/>
      <sheetName val="TAPA BURACO"/>
      <sheetName val="REMENDO PRO FRIO"/>
      <sheetName val="REMENDO PROF PIL"/>
      <sheetName val="CORR DEF MAN FRIO"/>
      <sheetName val="CORR DEF MBUQ(XIII)"/>
      <sheetName val="CHUVA"/>
      <sheetName val="PLANILHA"/>
      <sheetName val="Quadro de qntd"/>
      <sheetName val="Cálculo"/>
    </sheetNames>
    <sheetDataSet>
      <sheetData sheetId="0">
        <row r="43">
          <cell r="C43">
            <v>2.327</v>
          </cell>
        </row>
      </sheetData>
      <sheetData sheetId="1">
        <row r="60">
          <cell r="U60">
            <v>77677.78300000001</v>
          </cell>
        </row>
        <row r="101">
          <cell r="U101">
            <v>77185.775999999998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
      <sheetName val="TRANSPORTE"/>
      <sheetName val="DRENAGEM"/>
    </sheetNames>
    <sheetDataSet>
      <sheetData sheetId="0" refreshError="1">
        <row r="3">
          <cell r="B3" t="str">
            <v>Atividades Auxiliares ou Básica</v>
          </cell>
          <cell r="F3" t="str">
            <v>Und</v>
          </cell>
        </row>
        <row r="4">
          <cell r="A4" t="str">
            <v>1 A 00 001 00</v>
          </cell>
          <cell r="B4" t="str">
            <v>Transporte local c/ basc. 5m3 rodov. não pav.</v>
          </cell>
          <cell r="E4" t="str">
            <v>tkm</v>
          </cell>
          <cell r="F4" t="str">
            <v>excluído</v>
          </cell>
        </row>
        <row r="5">
          <cell r="A5" t="str">
            <v>1 A 00 001 05</v>
          </cell>
          <cell r="B5" t="str">
            <v>Transp. local c/ basc. 10m3 rodov. não pav (const)</v>
          </cell>
          <cell r="E5" t="str">
            <v>tkm</v>
          </cell>
          <cell r="F5">
            <v>0.35</v>
          </cell>
        </row>
        <row r="6">
          <cell r="A6" t="str">
            <v>1 A 00 001 06</v>
          </cell>
          <cell r="B6" t="str">
            <v>Transp. local c/ basc. 10m3 rodov. não pav (consv)</v>
          </cell>
          <cell r="E6" t="str">
            <v>tkm</v>
          </cell>
          <cell r="F6">
            <v>0.42</v>
          </cell>
        </row>
        <row r="7">
          <cell r="A7" t="str">
            <v>1 A 00 001 07</v>
          </cell>
          <cell r="B7" t="str">
            <v>Transp. local c/ basc. 10m3 rodov. não pav (restr)</v>
          </cell>
          <cell r="E7" t="str">
            <v>tkm</v>
          </cell>
          <cell r="F7">
            <v>0.41</v>
          </cell>
        </row>
        <row r="8">
          <cell r="A8" t="str">
            <v>1 A 00 001 08</v>
          </cell>
          <cell r="B8" t="str">
            <v>Transporte local c/ basc. p/ rocha rodov. não pav.</v>
          </cell>
          <cell r="E8" t="str">
            <v>tkm</v>
          </cell>
          <cell r="F8">
            <v>0.49</v>
          </cell>
        </row>
        <row r="9">
          <cell r="A9" t="str">
            <v>1 A 00 001 40</v>
          </cell>
          <cell r="B9" t="str">
            <v>Transp. local c/ carroceria 15 t rodov. não pav.</v>
          </cell>
          <cell r="E9" t="str">
            <v>tkm</v>
          </cell>
          <cell r="F9">
            <v>0.45</v>
          </cell>
        </row>
        <row r="10">
          <cell r="A10" t="str">
            <v>1 A 00 001 41</v>
          </cell>
          <cell r="B10" t="str">
            <v>Transporte local c/ carroceria 4t rodov. não pav.</v>
          </cell>
          <cell r="E10" t="str">
            <v>tkm</v>
          </cell>
          <cell r="F10">
            <v>0.57999999999999996</v>
          </cell>
        </row>
        <row r="11">
          <cell r="A11" t="str">
            <v>1 A 00 001 50</v>
          </cell>
          <cell r="B11" t="str">
            <v>Transporte local c/ betoneira rodov. não pav.</v>
          </cell>
          <cell r="E11" t="str">
            <v>tkm</v>
          </cell>
          <cell r="F11">
            <v>0.54</v>
          </cell>
        </row>
        <row r="12">
          <cell r="A12" t="str">
            <v>1 A 00 001 60</v>
          </cell>
          <cell r="B12" t="str">
            <v>Transp. local c/ carroc. c/ guind. rodov. não pav.</v>
          </cell>
          <cell r="E12" t="str">
            <v>tkm</v>
          </cell>
          <cell r="F12">
            <v>0.61</v>
          </cell>
        </row>
        <row r="13">
          <cell r="A13" t="str">
            <v>1 A 00 001 90</v>
          </cell>
          <cell r="B13" t="str">
            <v>Transporte comercial c/ carroc. rodov. não pav.</v>
          </cell>
          <cell r="E13" t="str">
            <v>tkm</v>
          </cell>
          <cell r="F13">
            <v>0.27</v>
          </cell>
        </row>
        <row r="14">
          <cell r="A14" t="str">
            <v>1 A 00 002 00</v>
          </cell>
          <cell r="B14" t="str">
            <v>Transporte local c/ basc. 5m3 rodov. pav.</v>
          </cell>
          <cell r="E14" t="str">
            <v>tkm</v>
          </cell>
          <cell r="F14">
            <v>0.32</v>
          </cell>
        </row>
        <row r="15">
          <cell r="A15" t="str">
            <v>1 A 00 002 03</v>
          </cell>
          <cell r="B15" t="str">
            <v>Transp. local material para remendos</v>
          </cell>
          <cell r="E15" t="str">
            <v>tkm</v>
          </cell>
          <cell r="F15">
            <v>0.66</v>
          </cell>
        </row>
        <row r="16">
          <cell r="A16" t="str">
            <v>1 A 00 002 05</v>
          </cell>
          <cell r="B16" t="str">
            <v>Transp. local c/ basc. 10m3 rodov. pav. (const)</v>
          </cell>
          <cell r="E16" t="str">
            <v>tkm</v>
          </cell>
          <cell r="F16">
            <v>0.27</v>
          </cell>
        </row>
        <row r="17">
          <cell r="A17" t="str">
            <v>1 A 00 002 06</v>
          </cell>
          <cell r="B17" t="str">
            <v>Transp. local c/ basc. 10m3 rodov. pav. (consv)</v>
          </cell>
          <cell r="E17" t="str">
            <v>tkm</v>
          </cell>
          <cell r="F17">
            <v>0.32</v>
          </cell>
        </row>
        <row r="18">
          <cell r="A18" t="str">
            <v>1 A 00 002 07</v>
          </cell>
          <cell r="B18" t="str">
            <v>Transp. local c/ basc. 10m3 rodov. pav. (restr)</v>
          </cell>
          <cell r="E18" t="str">
            <v>tkm</v>
          </cell>
          <cell r="F18">
            <v>0.31</v>
          </cell>
        </row>
        <row r="19">
          <cell r="A19" t="str">
            <v>1 A 00 002 08</v>
          </cell>
          <cell r="B19" t="str">
            <v>Transporte local c/ basc. p/ rocha rodov. pav.</v>
          </cell>
          <cell r="E19" t="str">
            <v>tkm</v>
          </cell>
          <cell r="F19">
            <v>0.37</v>
          </cell>
        </row>
        <row r="20">
          <cell r="A20" t="str">
            <v>1 A 00 002 40</v>
          </cell>
          <cell r="B20" t="str">
            <v>Transporte local c/ carroceria 15 t rodov. pav.</v>
          </cell>
          <cell r="E20" t="str">
            <v>tkm</v>
          </cell>
          <cell r="F20">
            <v>0.34</v>
          </cell>
        </row>
        <row r="21">
          <cell r="A21" t="str">
            <v>1 A 00 002 41</v>
          </cell>
          <cell r="B21" t="str">
            <v>Transporte local c/ carroceria 4t rodov. pav.</v>
          </cell>
          <cell r="E21" t="str">
            <v>tkm</v>
          </cell>
          <cell r="F21">
            <v>0.45</v>
          </cell>
        </row>
        <row r="22">
          <cell r="A22" t="str">
            <v>1 A 00 002 50</v>
          </cell>
          <cell r="B22" t="str">
            <v>Transporte local c/ betoneira rodov. pav.</v>
          </cell>
          <cell r="E22" t="str">
            <v>tkm</v>
          </cell>
          <cell r="F22">
            <v>0.4</v>
          </cell>
        </row>
        <row r="23">
          <cell r="A23" t="str">
            <v>1 A 00 002 60</v>
          </cell>
          <cell r="B23" t="str">
            <v>Transp. local c/ carroceria c/ guind. rodov. pav.</v>
          </cell>
          <cell r="E23" t="str">
            <v>tkm</v>
          </cell>
          <cell r="F23">
            <v>0.55000000000000004</v>
          </cell>
        </row>
        <row r="24">
          <cell r="A24" t="str">
            <v>1 A 00 002 90</v>
          </cell>
          <cell r="B24" t="str">
            <v>Transporte comercial c/ carroceria rodov. pav.</v>
          </cell>
          <cell r="E24" t="str">
            <v>tkm</v>
          </cell>
          <cell r="F24">
            <v>0.18</v>
          </cell>
        </row>
        <row r="25">
          <cell r="A25" t="str">
            <v>1 A 00 102 00</v>
          </cell>
          <cell r="B25" t="str">
            <v>Transporte local de material betuminoso</v>
          </cell>
          <cell r="E25" t="str">
            <v>tkm</v>
          </cell>
          <cell r="F25">
            <v>0.73</v>
          </cell>
        </row>
        <row r="26">
          <cell r="A26" t="str">
            <v>1 A 00 112 90</v>
          </cell>
          <cell r="B26" t="str">
            <v>Transporte comercial material betuminoso a quente</v>
          </cell>
          <cell r="E26" t="str">
            <v>tkm</v>
          </cell>
          <cell r="F26">
            <v>0</v>
          </cell>
        </row>
        <row r="27">
          <cell r="A27" t="str">
            <v>1 A 00 112 91</v>
          </cell>
          <cell r="B27" t="str">
            <v>Transporte comercial material betuminoso a frio</v>
          </cell>
          <cell r="E27" t="str">
            <v>tkm</v>
          </cell>
          <cell r="F27">
            <v>0</v>
          </cell>
        </row>
        <row r="28">
          <cell r="A28" t="str">
            <v>1 A 00 201 70</v>
          </cell>
          <cell r="B28" t="str">
            <v>Transp. local água c/ cam. tanque rodov. não pav.</v>
          </cell>
          <cell r="E28" t="str">
            <v>tkm</v>
          </cell>
          <cell r="F28">
            <v>0.5</v>
          </cell>
        </row>
        <row r="29">
          <cell r="A29" t="str">
            <v>1 A 00 202 70</v>
          </cell>
          <cell r="B29" t="str">
            <v>Transp. local de água c/ cam. tanque rodov. pav.</v>
          </cell>
          <cell r="E29" t="str">
            <v>tkm</v>
          </cell>
          <cell r="F29">
            <v>0.37</v>
          </cell>
        </row>
        <row r="30">
          <cell r="A30" t="str">
            <v>1 A 00 301 00</v>
          </cell>
          <cell r="B30" t="str">
            <v>Fornecimento de Aço CA-25</v>
          </cell>
          <cell r="E30" t="str">
            <v>kg</v>
          </cell>
          <cell r="F30">
            <v>2.12</v>
          </cell>
        </row>
        <row r="31">
          <cell r="A31" t="str">
            <v>1 A 00 302 00</v>
          </cell>
          <cell r="B31" t="str">
            <v>Fornecimento de Aço CA-50</v>
          </cell>
          <cell r="E31" t="str">
            <v>kg</v>
          </cell>
          <cell r="F31">
            <v>2.09</v>
          </cell>
        </row>
        <row r="32">
          <cell r="A32" t="str">
            <v>1 A 00 303 00</v>
          </cell>
          <cell r="B32" t="str">
            <v>Fornecimento de Aço CA-60</v>
          </cell>
          <cell r="E32" t="str">
            <v>kg</v>
          </cell>
          <cell r="F32">
            <v>2.2599999999999998</v>
          </cell>
        </row>
        <row r="33">
          <cell r="A33" t="str">
            <v>1 A 00 717 00</v>
          </cell>
          <cell r="B33" t="str">
            <v>Brita Comercial</v>
          </cell>
          <cell r="E33" t="str">
            <v>m3</v>
          </cell>
          <cell r="F33">
            <v>20</v>
          </cell>
        </row>
        <row r="34">
          <cell r="A34" t="str">
            <v>1 A 00 961 00</v>
          </cell>
          <cell r="B34" t="str">
            <v>Peças de Desgaste do Britador 30m3/h</v>
          </cell>
          <cell r="E34" t="str">
            <v>cjh</v>
          </cell>
          <cell r="F34">
            <v>23.36</v>
          </cell>
        </row>
        <row r="35">
          <cell r="A35" t="str">
            <v>1 A 00 962 00</v>
          </cell>
          <cell r="B35" t="str">
            <v>Peças de Desgaste do Britador 9 a 20m3/h</v>
          </cell>
          <cell r="E35" t="str">
            <v>cjh</v>
          </cell>
          <cell r="F35">
            <v>13.31</v>
          </cell>
        </row>
        <row r="36">
          <cell r="A36" t="str">
            <v>1 A 00 963 00</v>
          </cell>
          <cell r="B36" t="str">
            <v>Peças de Desgaste do Britador 80m3/h</v>
          </cell>
          <cell r="E36" t="str">
            <v>cjh</v>
          </cell>
          <cell r="F36">
            <v>61.37</v>
          </cell>
        </row>
        <row r="37">
          <cell r="A37" t="str">
            <v>1 A 00 964 00</v>
          </cell>
          <cell r="B37" t="str">
            <v>Peças de desgaste britador prod. de rachão</v>
          </cell>
          <cell r="E37" t="str">
            <v>cjh</v>
          </cell>
          <cell r="F37">
            <v>18.07</v>
          </cell>
        </row>
        <row r="38">
          <cell r="A38" t="str">
            <v>1 A 01 100 01</v>
          </cell>
          <cell r="B38" t="str">
            <v>Limpeza camada vegetal em jazida (const e restr.)</v>
          </cell>
          <cell r="E38" t="str">
            <v>m2</v>
          </cell>
          <cell r="F38">
            <v>0.23</v>
          </cell>
        </row>
        <row r="39">
          <cell r="A39" t="str">
            <v>1 A 01 100 02</v>
          </cell>
          <cell r="B39" t="str">
            <v>Limpeza de camada vegetal em jazida (consv)</v>
          </cell>
          <cell r="E39" t="str">
            <v>m2</v>
          </cell>
          <cell r="F39">
            <v>0.48</v>
          </cell>
        </row>
        <row r="40">
          <cell r="A40" t="str">
            <v>1 A 01 105 01</v>
          </cell>
          <cell r="B40" t="str">
            <v>Expurgo de jazida (const e restr)</v>
          </cell>
          <cell r="E40" t="str">
            <v>m3</v>
          </cell>
          <cell r="F40">
            <v>1.22</v>
          </cell>
        </row>
        <row r="41">
          <cell r="A41" t="str">
            <v>1 A 01 105 02</v>
          </cell>
          <cell r="B41" t="str">
            <v>Expurgo de jazida (consv)</v>
          </cell>
          <cell r="E41" t="str">
            <v>m3</v>
          </cell>
          <cell r="F41">
            <v>2.62</v>
          </cell>
        </row>
        <row r="42">
          <cell r="A42" t="str">
            <v>1 A 01 111 00</v>
          </cell>
          <cell r="B42" t="str">
            <v>Material de base (consv)</v>
          </cell>
          <cell r="E42" t="str">
            <v>m3</v>
          </cell>
          <cell r="F42">
            <v>0</v>
          </cell>
        </row>
        <row r="43">
          <cell r="A43" t="str">
            <v>1 A 01 111 01</v>
          </cell>
          <cell r="B43" t="str">
            <v>Esc. e carga material de jazida (consv)</v>
          </cell>
          <cell r="E43" t="str">
            <v>m3</v>
          </cell>
          <cell r="F43">
            <v>5.13</v>
          </cell>
        </row>
        <row r="44">
          <cell r="A44" t="str">
            <v>1 A 01 120 01</v>
          </cell>
          <cell r="B44" t="str">
            <v>Escav. e carga de mater. de jazida(const e restr)</v>
          </cell>
          <cell r="E44" t="str">
            <v>m3</v>
          </cell>
          <cell r="F44">
            <v>2.83</v>
          </cell>
        </row>
        <row r="45">
          <cell r="A45" t="str">
            <v>1 A 01 150 01</v>
          </cell>
          <cell r="B45" t="str">
            <v>Rocha p/ britagem c/ perfur. sobre esteira</v>
          </cell>
          <cell r="E45" t="str">
            <v>m3</v>
          </cell>
          <cell r="F45">
            <v>17.23</v>
          </cell>
        </row>
        <row r="46">
          <cell r="A46" t="str">
            <v>1 A 01 150 02</v>
          </cell>
          <cell r="B46" t="str">
            <v>Rocha p/ britagem com perfuratriz manual</v>
          </cell>
          <cell r="E46" t="str">
            <v>m3</v>
          </cell>
          <cell r="F46">
            <v>19.3</v>
          </cell>
        </row>
        <row r="47">
          <cell r="A47" t="str">
            <v>1 A 01 155 01</v>
          </cell>
          <cell r="B47" t="str">
            <v>Rachão e pedra-de-mão produzidos-(const e rest)</v>
          </cell>
          <cell r="E47" t="str">
            <v>m3</v>
          </cell>
          <cell r="F47">
            <v>13.77</v>
          </cell>
        </row>
        <row r="48">
          <cell r="A48" t="str">
            <v>1 A 01 170 01</v>
          </cell>
          <cell r="B48" t="str">
            <v>Areia extraída com equipamento tipo "drag-line"</v>
          </cell>
          <cell r="E48" t="str">
            <v>m3</v>
          </cell>
          <cell r="F48">
            <v>4.51</v>
          </cell>
        </row>
        <row r="49">
          <cell r="A49" t="str">
            <v>1 A 01 170 02</v>
          </cell>
          <cell r="B49" t="str">
            <v>Areia extraída com trator e carregadeira</v>
          </cell>
          <cell r="E49" t="str">
            <v>m3</v>
          </cell>
          <cell r="F49">
            <v>3.72</v>
          </cell>
        </row>
        <row r="50">
          <cell r="A50" t="str">
            <v>1 A 01 170 03</v>
          </cell>
          <cell r="B50" t="str">
            <v>Areia extraída com draga de sucção (tipo bomba)</v>
          </cell>
          <cell r="E50" t="str">
            <v>m3</v>
          </cell>
          <cell r="F50">
            <v>10.49</v>
          </cell>
        </row>
        <row r="51">
          <cell r="A51" t="str">
            <v>1 A 01 200 01</v>
          </cell>
          <cell r="B51" t="str">
            <v>Brita produzida em central de britagem de 80 m3/h</v>
          </cell>
          <cell r="E51" t="str">
            <v>m3</v>
          </cell>
          <cell r="F51">
            <v>16.3</v>
          </cell>
        </row>
        <row r="52">
          <cell r="A52" t="str">
            <v>1 A 01 200 02</v>
          </cell>
          <cell r="B52" t="str">
            <v>Brita produzida em central de britagem de 30 m3/h</v>
          </cell>
          <cell r="E52" t="str">
            <v>m3</v>
          </cell>
          <cell r="F52">
            <v>21.32</v>
          </cell>
        </row>
        <row r="53">
          <cell r="A53" t="str">
            <v>1 A 01 200 04</v>
          </cell>
          <cell r="B53" t="str">
            <v>Pedra de mão produzida manualmente (consv)</v>
          </cell>
          <cell r="E53" t="str">
            <v>m3</v>
          </cell>
          <cell r="F53">
            <v>24.22</v>
          </cell>
        </row>
        <row r="54">
          <cell r="A54" t="str">
            <v>1 A 01 390 02</v>
          </cell>
          <cell r="B54" t="str">
            <v>Usinagem de CBUQ (capa de rolamento)</v>
          </cell>
          <cell r="E54" t="str">
            <v>t</v>
          </cell>
          <cell r="F54">
            <v>21.02</v>
          </cell>
        </row>
        <row r="55">
          <cell r="A55" t="str">
            <v>1 A 01 390 03</v>
          </cell>
          <cell r="B55" t="str">
            <v>Usinagem de CBUQ (binder)</v>
          </cell>
          <cell r="E55" t="str">
            <v>t</v>
          </cell>
          <cell r="F55">
            <v>20.61</v>
          </cell>
        </row>
        <row r="56">
          <cell r="A56" t="str">
            <v>1 A 01 391 02</v>
          </cell>
          <cell r="B56" t="str">
            <v>Usinagem de areia-asfalto</v>
          </cell>
          <cell r="E56" t="str">
            <v>t</v>
          </cell>
          <cell r="F56">
            <v>23.73</v>
          </cell>
        </row>
        <row r="57">
          <cell r="A57" t="str">
            <v>1 A 01 395 01</v>
          </cell>
          <cell r="B57" t="str">
            <v>Usinagem de brita graduada</v>
          </cell>
          <cell r="E57" t="str">
            <v>m3</v>
          </cell>
          <cell r="F57">
            <v>28.11</v>
          </cell>
        </row>
        <row r="58">
          <cell r="A58" t="str">
            <v>1 A 01 395 02</v>
          </cell>
          <cell r="B58" t="str">
            <v>Usinagem de solo-brita</v>
          </cell>
          <cell r="E58" t="str">
            <v>m3</v>
          </cell>
          <cell r="F58">
            <v>15.54</v>
          </cell>
        </row>
        <row r="59">
          <cell r="A59" t="str">
            <v>1 A 01 396 01</v>
          </cell>
          <cell r="B59" t="str">
            <v>Usinagem de solo-cimento</v>
          </cell>
          <cell r="E59" t="str">
            <v>m3</v>
          </cell>
          <cell r="F59">
            <v>74.66</v>
          </cell>
        </row>
        <row r="60">
          <cell r="A60" t="str">
            <v>1 A 01 396 02</v>
          </cell>
          <cell r="B60" t="str">
            <v>Usinagem de solo melhorado com cimento.</v>
          </cell>
          <cell r="E60" t="str">
            <v>m3</v>
          </cell>
          <cell r="F60">
            <v>40.020000000000003</v>
          </cell>
        </row>
        <row r="61">
          <cell r="A61" t="str">
            <v>1 A 01 397 02</v>
          </cell>
          <cell r="B61" t="str">
            <v>Usinagem de P.M.F.</v>
          </cell>
          <cell r="E61" t="str">
            <v>m3</v>
          </cell>
          <cell r="F61">
            <v>27.83</v>
          </cell>
        </row>
        <row r="62">
          <cell r="A62" t="str">
            <v>1 A 01 398 02</v>
          </cell>
          <cell r="B62" t="str">
            <v>Usinagem de CBUQ p/ reciclagem em usina fixa.</v>
          </cell>
          <cell r="E62" t="str">
            <v>t</v>
          </cell>
          <cell r="F62">
            <v>17.48</v>
          </cell>
        </row>
        <row r="63">
          <cell r="A63" t="str">
            <v>1 A 01 401 01</v>
          </cell>
          <cell r="B63" t="str">
            <v>Fôrma comum de madeira</v>
          </cell>
          <cell r="E63" t="str">
            <v>m2</v>
          </cell>
          <cell r="F63">
            <v>23.01</v>
          </cell>
        </row>
        <row r="64">
          <cell r="A64" t="str">
            <v>1 A 01 402 01</v>
          </cell>
          <cell r="B64" t="str">
            <v>Fôrma de placa compensada resinada</v>
          </cell>
          <cell r="E64" t="str">
            <v>m2</v>
          </cell>
          <cell r="F64">
            <v>18.27</v>
          </cell>
        </row>
        <row r="65">
          <cell r="A65" t="str">
            <v>1 A 01 403 01</v>
          </cell>
          <cell r="B65" t="str">
            <v>Fôrma de placa compensada plastificada</v>
          </cell>
          <cell r="E65" t="str">
            <v>m2</v>
          </cell>
          <cell r="F65">
            <v>20.22</v>
          </cell>
        </row>
        <row r="66">
          <cell r="A66" t="str">
            <v>1 A 01 404 01</v>
          </cell>
          <cell r="B66" t="str">
            <v>Fôrma para tubulão</v>
          </cell>
          <cell r="E66" t="str">
            <v>m2</v>
          </cell>
          <cell r="F66">
            <v>12.33</v>
          </cell>
        </row>
        <row r="67">
          <cell r="A67" t="str">
            <v>1 A 01 407 01</v>
          </cell>
          <cell r="B67" t="str">
            <v>Confecção e lançam. de concreto magro em betoneira</v>
          </cell>
          <cell r="E67" t="str">
            <v>m3</v>
          </cell>
          <cell r="F67">
            <v>134.68</v>
          </cell>
        </row>
        <row r="68">
          <cell r="A68" t="str">
            <v>1 A 01 408 01</v>
          </cell>
          <cell r="B68" t="str">
            <v>Concreto fck=8MPa contr raz uso geral conf e lanç</v>
          </cell>
          <cell r="E68" t="str">
            <v>m3</v>
          </cell>
          <cell r="F68">
            <v>160.74</v>
          </cell>
        </row>
        <row r="69">
          <cell r="A69" t="str">
            <v>1 A 01 410 01</v>
          </cell>
          <cell r="B69" t="str">
            <v>Concreto fck=10MPa contr raz uso geral conf e lanç</v>
          </cell>
          <cell r="E69" t="str">
            <v>m3</v>
          </cell>
          <cell r="F69">
            <v>169.68</v>
          </cell>
        </row>
        <row r="70">
          <cell r="A70" t="str">
            <v>1 A 01 412 01</v>
          </cell>
          <cell r="B70" t="str">
            <v>Concreto fck=12MPa contr raz uso geral conf e lanç</v>
          </cell>
          <cell r="E70" t="str">
            <v>m3</v>
          </cell>
          <cell r="F70">
            <v>179.02</v>
          </cell>
        </row>
        <row r="71">
          <cell r="A71" t="str">
            <v>1 A 01 415 01</v>
          </cell>
          <cell r="B71" t="str">
            <v>Concr estr fck=15MPa contr raz uso ger conf e lanç</v>
          </cell>
          <cell r="E71" t="str">
            <v>m3</v>
          </cell>
          <cell r="F71">
            <v>189.13</v>
          </cell>
        </row>
        <row r="72">
          <cell r="A72" t="str">
            <v>1 A 01 418 01</v>
          </cell>
          <cell r="B72" t="str">
            <v>Concr estr fck=18MPa contr raz uso ger conf e lanç</v>
          </cell>
          <cell r="E72" t="str">
            <v>m3</v>
          </cell>
          <cell r="F72">
            <v>198.85</v>
          </cell>
        </row>
        <row r="73">
          <cell r="A73" t="str">
            <v>1 A 01 422 01</v>
          </cell>
          <cell r="B73" t="str">
            <v>Concr estr fck=22MPa contr raz uso ger conf e lanç</v>
          </cell>
          <cell r="E73" t="str">
            <v>m3</v>
          </cell>
          <cell r="F73">
            <v>216.35</v>
          </cell>
        </row>
        <row r="74">
          <cell r="A74" t="str">
            <v>1 A 01 423 00</v>
          </cell>
          <cell r="B74" t="str">
            <v>Concreto fck=18MPa para pré-moldados (tubos)</v>
          </cell>
          <cell r="E74" t="str">
            <v>m3</v>
          </cell>
          <cell r="F74">
            <v>192.05</v>
          </cell>
        </row>
        <row r="75">
          <cell r="A75" t="str">
            <v>1 A 01 424 00</v>
          </cell>
          <cell r="B75" t="str">
            <v>Concreto poroso para pré-moldados (tubos)</v>
          </cell>
          <cell r="E75" t="str">
            <v>m3</v>
          </cell>
          <cell r="F75">
            <v>195.59</v>
          </cell>
        </row>
        <row r="76">
          <cell r="A76" t="str">
            <v>1 A 01 450 01</v>
          </cell>
          <cell r="B76" t="str">
            <v>Escoramento de bueiros celulares</v>
          </cell>
          <cell r="E76" t="str">
            <v>m3</v>
          </cell>
          <cell r="F76">
            <v>22.81</v>
          </cell>
        </row>
        <row r="77">
          <cell r="A77" t="str">
            <v>1 A 01 512 10</v>
          </cell>
          <cell r="B77" t="str">
            <v>Concreto ciclópico fck=12 MPa</v>
          </cell>
          <cell r="E77" t="str">
            <v>m3</v>
          </cell>
          <cell r="F77">
            <v>135.63</v>
          </cell>
        </row>
        <row r="78">
          <cell r="A78" t="str">
            <v>1 A 01 515 10</v>
          </cell>
          <cell r="B78" t="str">
            <v>Concreto ciclópico fck=15 MPa</v>
          </cell>
          <cell r="E78" t="str">
            <v>m3</v>
          </cell>
          <cell r="F78">
            <v>142.71</v>
          </cell>
        </row>
        <row r="79">
          <cell r="A79" t="str">
            <v>1 A 01 580 01</v>
          </cell>
          <cell r="B79" t="str">
            <v>Fornecimento, preparo e colocação formas aço CA 60</v>
          </cell>
          <cell r="E79" t="str">
            <v>kg</v>
          </cell>
          <cell r="F79">
            <v>3.8</v>
          </cell>
        </row>
        <row r="80">
          <cell r="A80" t="str">
            <v>1 A 01 580 02</v>
          </cell>
          <cell r="B80" t="str">
            <v>Fornecimento, preparo e colocação formas aço CA 50</v>
          </cell>
          <cell r="E80" t="str">
            <v>kg</v>
          </cell>
          <cell r="F80">
            <v>3.62</v>
          </cell>
        </row>
        <row r="81">
          <cell r="A81" t="str">
            <v>1 A 01 580 03</v>
          </cell>
          <cell r="B81" t="str">
            <v>Fornecimento, preparo e colocação formas aço CA 25</v>
          </cell>
          <cell r="E81" t="str">
            <v>kg</v>
          </cell>
          <cell r="F81">
            <v>3.65</v>
          </cell>
        </row>
        <row r="82">
          <cell r="A82" t="str">
            <v>1 A 01 603 01</v>
          </cell>
          <cell r="B82" t="str">
            <v>Argamassa cimento-areia 1:3</v>
          </cell>
          <cell r="E82" t="str">
            <v>m3</v>
          </cell>
          <cell r="F82">
            <v>217.24</v>
          </cell>
        </row>
        <row r="83">
          <cell r="A83" t="str">
            <v>1 A 01 604 01</v>
          </cell>
          <cell r="B83" t="str">
            <v>Argamassa cimento-areia 1:4</v>
          </cell>
          <cell r="E83" t="str">
            <v>m3</v>
          </cell>
          <cell r="F83">
            <v>178.49</v>
          </cell>
        </row>
        <row r="84">
          <cell r="A84" t="str">
            <v>1 A 01 606 01</v>
          </cell>
          <cell r="B84" t="str">
            <v>Argamassa cimento-areia 1:6</v>
          </cell>
          <cell r="E84" t="str">
            <v>m3</v>
          </cell>
          <cell r="F84">
            <v>149.31</v>
          </cell>
        </row>
        <row r="85">
          <cell r="A85" t="str">
            <v>1 A 01 620 01</v>
          </cell>
          <cell r="B85" t="str">
            <v>Argamassa cimento-solo 1:10</v>
          </cell>
          <cell r="E85" t="str">
            <v>m3</v>
          </cell>
          <cell r="F85">
            <v>92.93</v>
          </cell>
        </row>
        <row r="86">
          <cell r="A86" t="str">
            <v>1 A 01 653 00</v>
          </cell>
          <cell r="B86" t="str">
            <v>Usinagem para sub-base de concreto rolado</v>
          </cell>
          <cell r="E86" t="str">
            <v>m3</v>
          </cell>
          <cell r="F86">
            <v>78.349999999999994</v>
          </cell>
        </row>
        <row r="87">
          <cell r="A87" t="str">
            <v>1 A 01 654 00</v>
          </cell>
          <cell r="B87" t="str">
            <v>Usinagem p/ sub-base de concr. de cimento portland</v>
          </cell>
          <cell r="E87" t="str">
            <v>m3</v>
          </cell>
          <cell r="F87">
            <v>80.790000000000006</v>
          </cell>
        </row>
        <row r="88">
          <cell r="A88" t="str">
            <v>1 A 01 656 00</v>
          </cell>
          <cell r="B88" t="str">
            <v>Usinagem p/ conc. de cim. portland c/ forma desliz</v>
          </cell>
          <cell r="E88" t="str">
            <v>m3</v>
          </cell>
          <cell r="F88">
            <v>198.02</v>
          </cell>
        </row>
        <row r="89">
          <cell r="A89" t="str">
            <v>1 A 01 657 00</v>
          </cell>
          <cell r="B89" t="str">
            <v>Usinagem p/ conc.cim. portland c/ equip. peq. por.</v>
          </cell>
          <cell r="E89" t="str">
            <v>m3</v>
          </cell>
          <cell r="F89">
            <v>204.65</v>
          </cell>
        </row>
        <row r="90">
          <cell r="A90" t="str">
            <v>1 A 01 700 00</v>
          </cell>
          <cell r="B90" t="str">
            <v>Fabricação de peças pré mold. de conc. p/ pavim.</v>
          </cell>
          <cell r="E90" t="str">
            <v>m3</v>
          </cell>
          <cell r="F90">
            <v>287.92</v>
          </cell>
        </row>
        <row r="91">
          <cell r="A91" t="str">
            <v>1 A 01 720 00</v>
          </cell>
          <cell r="B91" t="str">
            <v>Concreto fck=18MPa p/ pré-moldados (guarda-corpo)</v>
          </cell>
          <cell r="E91" t="str">
            <v>m3</v>
          </cell>
          <cell r="F91">
            <v>193.95</v>
          </cell>
        </row>
        <row r="92">
          <cell r="A92" t="str">
            <v>1 A 01 720 01</v>
          </cell>
          <cell r="B92" t="str">
            <v>Guarda-corpo tipo GM, moldado no local</v>
          </cell>
          <cell r="E92" t="str">
            <v>m</v>
          </cell>
          <cell r="F92">
            <v>135.57</v>
          </cell>
        </row>
        <row r="93">
          <cell r="A93" t="str">
            <v>1 A 01 720 02</v>
          </cell>
          <cell r="B93" t="str">
            <v>Fabricação de Guarda-corpo</v>
          </cell>
          <cell r="E93" t="str">
            <v>m</v>
          </cell>
          <cell r="F93">
            <v>24.2</v>
          </cell>
        </row>
        <row r="94">
          <cell r="A94" t="str">
            <v>1 A 01 725 01</v>
          </cell>
          <cell r="B94" t="str">
            <v>Fabricação de balizador de concreto</v>
          </cell>
          <cell r="E94" t="str">
            <v>un</v>
          </cell>
          <cell r="F94">
            <v>7.61</v>
          </cell>
        </row>
        <row r="95">
          <cell r="A95" t="str">
            <v>1 A 01 730 00</v>
          </cell>
          <cell r="B95" t="str">
            <v>Concreto fck=18MPa p/ pré moldados (mourões)</v>
          </cell>
          <cell r="E95" t="str">
            <v>m3</v>
          </cell>
          <cell r="F95">
            <v>222.81</v>
          </cell>
        </row>
        <row r="96">
          <cell r="A96" t="str">
            <v>1 A 01 730 01</v>
          </cell>
          <cell r="B96" t="str">
            <v>Fabr. mourão de concr. esticador seção quad. 15cm</v>
          </cell>
          <cell r="E96" t="str">
            <v>un</v>
          </cell>
          <cell r="F96">
            <v>23.5</v>
          </cell>
        </row>
        <row r="97">
          <cell r="A97" t="str">
            <v>1 A 01 730 02</v>
          </cell>
          <cell r="B97" t="str">
            <v>Fabr. mourão de concr esticador seção triang. 15cm</v>
          </cell>
          <cell r="E97" t="str">
            <v>un</v>
          </cell>
          <cell r="F97">
            <v>14.8</v>
          </cell>
        </row>
        <row r="98">
          <cell r="A98" t="str">
            <v>1 A 01 735 01</v>
          </cell>
          <cell r="B98" t="str">
            <v>Fabr. mourão de concreto suporte seção quad. 11cm</v>
          </cell>
          <cell r="E98" t="str">
            <v>un</v>
          </cell>
          <cell r="F98">
            <v>16.170000000000002</v>
          </cell>
        </row>
        <row r="99">
          <cell r="A99" t="str">
            <v>1 A 01 735 02</v>
          </cell>
          <cell r="B99" t="str">
            <v>Fabr. mourão de concr. suporte seção triang. 11cm</v>
          </cell>
          <cell r="E99" t="str">
            <v>un</v>
          </cell>
          <cell r="F99">
            <v>10.56</v>
          </cell>
        </row>
        <row r="100">
          <cell r="A100" t="str">
            <v>1 A 01 739 01</v>
          </cell>
          <cell r="B100" t="str">
            <v>Confecção de tubos de concreto D=0,20m</v>
          </cell>
          <cell r="E100" t="str">
            <v>m</v>
          </cell>
          <cell r="F100">
            <v>9.2100000000000009</v>
          </cell>
        </row>
        <row r="101">
          <cell r="A101" t="str">
            <v>1 A 01 740 01</v>
          </cell>
          <cell r="B101" t="str">
            <v>Confecção de tubos de concreto perfurado D=0,20m</v>
          </cell>
          <cell r="E101" t="str">
            <v>m</v>
          </cell>
          <cell r="F101">
            <v>9.43</v>
          </cell>
        </row>
        <row r="102">
          <cell r="A102" t="str">
            <v>1 A 01 741 01</v>
          </cell>
          <cell r="B102" t="str">
            <v>Confecção de tubos de concreto poroso D=0,20m</v>
          </cell>
          <cell r="E102" t="str">
            <v>m</v>
          </cell>
          <cell r="F102">
            <v>9.31</v>
          </cell>
        </row>
        <row r="103">
          <cell r="A103" t="str">
            <v>1 A 01 745 01</v>
          </cell>
          <cell r="B103" t="str">
            <v>Confecção de tubos de concreto D=0,30m</v>
          </cell>
          <cell r="E103" t="str">
            <v>m</v>
          </cell>
          <cell r="F103">
            <v>15.16</v>
          </cell>
        </row>
        <row r="104">
          <cell r="A104" t="str">
            <v>1 A 01 746 01</v>
          </cell>
          <cell r="B104" t="str">
            <v>Confecção de tubos de concreto perfurado D=0,30m</v>
          </cell>
          <cell r="E104" t="str">
            <v>m</v>
          </cell>
          <cell r="F104">
            <v>15.38</v>
          </cell>
        </row>
        <row r="105">
          <cell r="A105" t="str">
            <v>1 A 01 747 01</v>
          </cell>
          <cell r="B105" t="str">
            <v>Confecção de tubos de concreto poroso D=0,30m</v>
          </cell>
          <cell r="E105" t="str">
            <v>m</v>
          </cell>
          <cell r="F105">
            <v>15.36</v>
          </cell>
        </row>
        <row r="106">
          <cell r="A106" t="str">
            <v>1 A 01 751 01</v>
          </cell>
          <cell r="B106" t="str">
            <v>Confecção de tubos de concreto D=0,40m</v>
          </cell>
          <cell r="E106" t="str">
            <v>m</v>
          </cell>
          <cell r="F106">
            <v>22.53</v>
          </cell>
        </row>
        <row r="107">
          <cell r="A107" t="str">
            <v>1 A 01 752 01</v>
          </cell>
          <cell r="B107" t="str">
            <v>Confecção de tubos de concreto perfurado D=0,40m</v>
          </cell>
          <cell r="E107" t="str">
            <v>m</v>
          </cell>
          <cell r="F107">
            <v>22.75</v>
          </cell>
        </row>
        <row r="108">
          <cell r="A108" t="str">
            <v>1 A 01 753 01</v>
          </cell>
          <cell r="B108" t="str">
            <v>Confecção de tubos de concreto poroso D=0,40m</v>
          </cell>
          <cell r="E108" t="str">
            <v>m</v>
          </cell>
          <cell r="F108">
            <v>22.84</v>
          </cell>
        </row>
        <row r="109">
          <cell r="A109" t="str">
            <v>1 A 01 755 01</v>
          </cell>
          <cell r="B109" t="str">
            <v>Confecção de tubos de concreto armado D=0,60m CA-4</v>
          </cell>
          <cell r="E109" t="str">
            <v>m</v>
          </cell>
          <cell r="F109">
            <v>90.58</v>
          </cell>
        </row>
        <row r="110">
          <cell r="A110" t="str">
            <v>1 A 01 760 01</v>
          </cell>
          <cell r="B110" t="str">
            <v>Confecção de tubos de concreto armado D=0,80m CA-4</v>
          </cell>
          <cell r="E110" t="str">
            <v>m</v>
          </cell>
          <cell r="F110">
            <v>138.6</v>
          </cell>
        </row>
        <row r="111">
          <cell r="A111" t="str">
            <v>1 A 01 765 01</v>
          </cell>
          <cell r="B111" t="str">
            <v>Confecção de tubos de concreto armado D=1,00m CA-4</v>
          </cell>
          <cell r="E111" t="str">
            <v>m</v>
          </cell>
          <cell r="F111">
            <v>209.05</v>
          </cell>
        </row>
        <row r="112">
          <cell r="A112" t="str">
            <v>1 A 01 770 01</v>
          </cell>
          <cell r="B112" t="str">
            <v>Confecção de tubos de concreto armado D=1,20m CA-4</v>
          </cell>
          <cell r="E112" t="str">
            <v>m</v>
          </cell>
          <cell r="F112">
            <v>290.89</v>
          </cell>
        </row>
        <row r="113">
          <cell r="A113" t="str">
            <v>1 A 01 775 01</v>
          </cell>
          <cell r="B113" t="str">
            <v>Confecção de tubos de concreto armado D=1,50m CA-4</v>
          </cell>
          <cell r="E113" t="str">
            <v>m</v>
          </cell>
          <cell r="F113">
            <v>452.94</v>
          </cell>
        </row>
        <row r="114">
          <cell r="A114" t="str">
            <v>1 A 01 780 01</v>
          </cell>
          <cell r="B114" t="str">
            <v>Obtenção de grama para replantio</v>
          </cell>
          <cell r="E114" t="str">
            <v>m2</v>
          </cell>
          <cell r="F114">
            <v>0.67</v>
          </cell>
        </row>
        <row r="115">
          <cell r="A115" t="str">
            <v>1 A 01 790 01</v>
          </cell>
          <cell r="B115" t="str">
            <v>Guia de madeira - 2,5 x 7,0 cm</v>
          </cell>
          <cell r="E115" t="str">
            <v>m</v>
          </cell>
          <cell r="F115">
            <v>0.94</v>
          </cell>
        </row>
        <row r="116">
          <cell r="A116" t="str">
            <v>1 A 01 790 02</v>
          </cell>
          <cell r="B116" t="str">
            <v>Guia de madeira - 2,5 x 10,0 cm</v>
          </cell>
          <cell r="E116" t="str">
            <v>m</v>
          </cell>
          <cell r="F116">
            <v>1.19</v>
          </cell>
        </row>
        <row r="117">
          <cell r="A117" t="str">
            <v>1 A 01 800 01</v>
          </cell>
          <cell r="B117" t="str">
            <v>Chapa de aço 16 rec. para placa de sinalização</v>
          </cell>
          <cell r="E117" t="str">
            <v>m2</v>
          </cell>
          <cell r="F117">
            <v>14.12</v>
          </cell>
        </row>
        <row r="118">
          <cell r="A118" t="str">
            <v>1 A 01 810 01</v>
          </cell>
          <cell r="B118" t="str">
            <v>Calha metálica semi-circular D=0,40 m</v>
          </cell>
          <cell r="E118" t="str">
            <v>m</v>
          </cell>
          <cell r="F118">
            <v>94.26</v>
          </cell>
        </row>
        <row r="119">
          <cell r="A119" t="str">
            <v>1 A 01 850 01</v>
          </cell>
          <cell r="B119" t="str">
            <v>Confecção de placa de sinalização semi-refletiva</v>
          </cell>
          <cell r="E119" t="str">
            <v>m2</v>
          </cell>
          <cell r="F119">
            <v>111.28</v>
          </cell>
        </row>
        <row r="120">
          <cell r="A120" t="str">
            <v>1 A 01 860 01</v>
          </cell>
          <cell r="B120" t="str">
            <v>Confecção de placa de sinalização tot. refletiva</v>
          </cell>
          <cell r="E120" t="str">
            <v>m2</v>
          </cell>
          <cell r="F120">
            <v>156.53</v>
          </cell>
        </row>
        <row r="121">
          <cell r="A121" t="str">
            <v>1 A 01 870 01</v>
          </cell>
          <cell r="B121" t="str">
            <v>Confecção de suporte e travessa p/ placa de sinal.</v>
          </cell>
          <cell r="E121" t="str">
            <v>un</v>
          </cell>
          <cell r="F121">
            <v>18.64</v>
          </cell>
        </row>
        <row r="122">
          <cell r="A122" t="str">
            <v>1 A 01 890 01</v>
          </cell>
          <cell r="B122" t="str">
            <v>Escavação manual em material de 1a categoria</v>
          </cell>
          <cell r="E122" t="str">
            <v>m3</v>
          </cell>
          <cell r="F122">
            <v>14.07</v>
          </cell>
        </row>
        <row r="123">
          <cell r="A123" t="str">
            <v>1 A 01 891 01</v>
          </cell>
          <cell r="B123" t="str">
            <v>Escavação manual de vala em material de 1a cat.</v>
          </cell>
          <cell r="E123" t="str">
            <v>m3</v>
          </cell>
          <cell r="F123">
            <v>16.27</v>
          </cell>
        </row>
        <row r="124">
          <cell r="A124" t="str">
            <v>1 A 01 892 01</v>
          </cell>
          <cell r="B124" t="str">
            <v>Escavação mecânica de vala em material de 1a cat.</v>
          </cell>
          <cell r="E124" t="str">
            <v>m3</v>
          </cell>
          <cell r="F124">
            <v>2.74</v>
          </cell>
        </row>
        <row r="125">
          <cell r="A125" t="str">
            <v>1 A 01 893 01</v>
          </cell>
          <cell r="B125" t="str">
            <v>Compactação manual</v>
          </cell>
          <cell r="E125" t="str">
            <v>m3</v>
          </cell>
          <cell r="F125">
            <v>7.11</v>
          </cell>
        </row>
        <row r="126">
          <cell r="A126" t="str">
            <v>1 A 01 894 01</v>
          </cell>
          <cell r="B126" t="str">
            <v>Lastro de brita</v>
          </cell>
          <cell r="E126" t="str">
            <v>m3</v>
          </cell>
          <cell r="F126">
            <v>24.14</v>
          </cell>
        </row>
        <row r="127">
          <cell r="A127" t="str">
            <v>1 A 99 001 00</v>
          </cell>
          <cell r="B127" t="str">
            <v>Mistura areia-asfalto usinada a frio</v>
          </cell>
          <cell r="E127" t="str">
            <v>m3</v>
          </cell>
          <cell r="F127">
            <v>0</v>
          </cell>
        </row>
        <row r="128">
          <cell r="A128" t="str">
            <v>1 A 99 002 00</v>
          </cell>
          <cell r="B128" t="str">
            <v>Mistura areia-asfalto usinada a quente</v>
          </cell>
          <cell r="E128" t="str">
            <v>m3</v>
          </cell>
          <cell r="F128">
            <v>0</v>
          </cell>
        </row>
        <row r="129">
          <cell r="A129" t="str">
            <v>1 A 99 003 00</v>
          </cell>
          <cell r="B129" t="str">
            <v>Mistura betuminosa usinada a frio</v>
          </cell>
          <cell r="E129" t="str">
            <v>m3</v>
          </cell>
          <cell r="F129">
            <v>0</v>
          </cell>
        </row>
        <row r="130">
          <cell r="A130" t="str">
            <v>1 A 99 004 00</v>
          </cell>
          <cell r="B130" t="str">
            <v>Mistura betuminosa usinada a quente</v>
          </cell>
          <cell r="E130" t="str">
            <v>m3</v>
          </cell>
          <cell r="F130">
            <v>0</v>
          </cell>
        </row>
        <row r="131">
          <cell r="A131" t="str">
            <v>1 A 99 005 00</v>
          </cell>
          <cell r="B131" t="str">
            <v>Mistura betuminosa</v>
          </cell>
          <cell r="E131" t="str">
            <v>m3</v>
          </cell>
          <cell r="F131">
            <v>0</v>
          </cell>
        </row>
        <row r="132">
          <cell r="A132" t="str">
            <v>1 B 00 301 00</v>
          </cell>
          <cell r="B132" t="str">
            <v>Alvenaria de pedra argamassada</v>
          </cell>
          <cell r="E132" t="str">
            <v>m3</v>
          </cell>
          <cell r="F132">
            <v>105.07</v>
          </cell>
        </row>
        <row r="133">
          <cell r="A133" t="str">
            <v>1 B 00 902 01</v>
          </cell>
          <cell r="B133" t="str">
            <v>Alvenaria de tijolos</v>
          </cell>
          <cell r="E133" t="str">
            <v>m2</v>
          </cell>
          <cell r="F133">
            <v>25</v>
          </cell>
        </row>
        <row r="134">
          <cell r="A134" t="str">
            <v>1 B 00 903 01</v>
          </cell>
          <cell r="B134" t="str">
            <v>Dentes para bueiros duplos D=1,00 m</v>
          </cell>
          <cell r="E134" t="str">
            <v>und</v>
          </cell>
          <cell r="F134">
            <v>79.489999999999995</v>
          </cell>
        </row>
        <row r="135">
          <cell r="A135" t="str">
            <v>1 B 00 904 01</v>
          </cell>
          <cell r="B135" t="str">
            <v>Dentes para bueiros duplos D=1,20 m</v>
          </cell>
          <cell r="E135" t="str">
            <v>und</v>
          </cell>
          <cell r="F135">
            <v>89.9</v>
          </cell>
        </row>
        <row r="136">
          <cell r="A136" t="str">
            <v>1 B 00 905 01</v>
          </cell>
          <cell r="B136" t="str">
            <v>Dentes para bueiros duplos D=1,50 m</v>
          </cell>
          <cell r="E136" t="str">
            <v>und</v>
          </cell>
          <cell r="F136">
            <v>111.04</v>
          </cell>
        </row>
        <row r="137">
          <cell r="A137" t="str">
            <v>1 B 00 906 01</v>
          </cell>
          <cell r="B137" t="str">
            <v>Dentes para bueiros simples D=0,60 m</v>
          </cell>
          <cell r="E137" t="str">
            <v>und</v>
          </cell>
          <cell r="F137">
            <v>26.82</v>
          </cell>
        </row>
        <row r="138">
          <cell r="A138" t="str">
            <v>1 B 00 907 01</v>
          </cell>
          <cell r="B138" t="str">
            <v>Dentes para bueiros simples D=0,80 m</v>
          </cell>
          <cell r="E138" t="str">
            <v>und</v>
          </cell>
          <cell r="F138">
            <v>33.369999999999997</v>
          </cell>
        </row>
        <row r="139">
          <cell r="A139" t="str">
            <v>1 B 00 908 01</v>
          </cell>
          <cell r="B139" t="str">
            <v>Dentes para bueiros simples D=1,00 m</v>
          </cell>
          <cell r="E139" t="str">
            <v>und</v>
          </cell>
          <cell r="F139">
            <v>39.67</v>
          </cell>
        </row>
        <row r="140">
          <cell r="A140" t="str">
            <v>1 B 00 909 01</v>
          </cell>
          <cell r="B140" t="str">
            <v>Dentes para bueiros simples D=1,20 m</v>
          </cell>
          <cell r="E140" t="str">
            <v>und</v>
          </cell>
          <cell r="F140">
            <v>45.01</v>
          </cell>
        </row>
        <row r="141">
          <cell r="A141" t="str">
            <v>1 B 00 910 01</v>
          </cell>
          <cell r="B141" t="str">
            <v>Dentes para bueiros simples D=1,50 m</v>
          </cell>
          <cell r="E141" t="str">
            <v>und</v>
          </cell>
          <cell r="F141">
            <v>57.18</v>
          </cell>
        </row>
        <row r="142">
          <cell r="A142" t="str">
            <v>1 B 00 911 01</v>
          </cell>
          <cell r="B142" t="str">
            <v>Dentes para bueiros triplos D=1,00 m</v>
          </cell>
          <cell r="E142" t="str">
            <v>und</v>
          </cell>
          <cell r="F142">
            <v>116.43</v>
          </cell>
        </row>
        <row r="143">
          <cell r="A143" t="str">
            <v>1 B 00 912 01</v>
          </cell>
          <cell r="B143" t="str">
            <v>Dentes para bueiros triplos D=1,20 m</v>
          </cell>
          <cell r="E143" t="str">
            <v>und</v>
          </cell>
          <cell r="F143">
            <v>134.91999999999999</v>
          </cell>
        </row>
        <row r="144">
          <cell r="A144" t="str">
            <v>1 B 00 913 01</v>
          </cell>
          <cell r="B144" t="str">
            <v>Dentes para bueiros triplos D=1,50 m</v>
          </cell>
          <cell r="E144" t="str">
            <v>und</v>
          </cell>
          <cell r="F144">
            <v>164.46</v>
          </cell>
        </row>
        <row r="145">
          <cell r="A145" t="str">
            <v>1 B 00 999 06</v>
          </cell>
          <cell r="B145" t="str">
            <v>Solo local / selo de argila apiloado</v>
          </cell>
          <cell r="E145" t="str">
            <v>m3</v>
          </cell>
          <cell r="F145">
            <v>7.62</v>
          </cell>
        </row>
        <row r="146">
          <cell r="A146" t="str">
            <v>1 B 02 702 00</v>
          </cell>
          <cell r="B146" t="str">
            <v>Limp. e enchim. junta pav. concr. (const e rest)</v>
          </cell>
          <cell r="E146" t="str">
            <v>m</v>
          </cell>
          <cell r="F146">
            <v>1.99</v>
          </cell>
        </row>
        <row r="147">
          <cell r="B147" t="str">
            <v>Construção</v>
          </cell>
        </row>
        <row r="148">
          <cell r="A148" t="str">
            <v>2 S 01 000 00</v>
          </cell>
          <cell r="B148" t="str">
            <v>Desm. dest. limpeza áreas c/arv. diam. até 0,15 m</v>
          </cell>
          <cell r="E148" t="str">
            <v>m2</v>
          </cell>
          <cell r="F148">
            <v>0.21</v>
          </cell>
        </row>
        <row r="149">
          <cell r="A149" t="str">
            <v>2 S 01 010 00</v>
          </cell>
          <cell r="B149" t="str">
            <v>Destocamento de árvores D=0,15 a 0,30 m</v>
          </cell>
          <cell r="E149" t="str">
            <v>und</v>
          </cell>
          <cell r="F149">
            <v>21.1</v>
          </cell>
        </row>
        <row r="150">
          <cell r="A150" t="str">
            <v>2 S 01 012 00</v>
          </cell>
          <cell r="B150" t="str">
            <v>Destocamento de árvores c/diâm. &gt; 0,30 m</v>
          </cell>
          <cell r="E150" t="str">
            <v>und</v>
          </cell>
          <cell r="F150">
            <v>52.76</v>
          </cell>
        </row>
        <row r="151">
          <cell r="A151" t="str">
            <v>2 S 01 100 01</v>
          </cell>
          <cell r="B151" t="str">
            <v>Esc. carga transp. mat 1ª cat DMT 50 m</v>
          </cell>
          <cell r="E151" t="str">
            <v>m3</v>
          </cell>
          <cell r="F151">
            <v>1.1200000000000001</v>
          </cell>
        </row>
        <row r="152">
          <cell r="A152" t="str">
            <v>2 S 01 100 02</v>
          </cell>
          <cell r="B152" t="str">
            <v>Esc. carga transp. mat 1ª cat DMT 50 a 200m c/m</v>
          </cell>
          <cell r="E152" t="str">
            <v>m3</v>
          </cell>
          <cell r="F152">
            <v>3.48</v>
          </cell>
        </row>
        <row r="153">
          <cell r="A153" t="str">
            <v>2 S 01 100 03</v>
          </cell>
          <cell r="B153" t="str">
            <v>Esc. carga transp. mat 1ª cat DMT 200 a 400m c/m</v>
          </cell>
          <cell r="E153" t="str">
            <v>m3</v>
          </cell>
          <cell r="F153">
            <v>4.2300000000000004</v>
          </cell>
        </row>
        <row r="154">
          <cell r="A154" t="str">
            <v>2 S 01 100 04</v>
          </cell>
          <cell r="B154" t="str">
            <v>Esc. carga transp. mat 1ª cat DMT 400 a 600m c/m</v>
          </cell>
          <cell r="E154" t="str">
            <v>m3</v>
          </cell>
          <cell r="F154">
            <v>5.0199999999999996</v>
          </cell>
        </row>
        <row r="155">
          <cell r="A155" t="str">
            <v>2 S 01 100 05</v>
          </cell>
          <cell r="B155" t="str">
            <v>Esc. carga transp. mat 1ª cat DMT 600 a 800m c/m</v>
          </cell>
          <cell r="E155" t="str">
            <v>m3</v>
          </cell>
          <cell r="F155">
            <v>5.72</v>
          </cell>
        </row>
        <row r="156">
          <cell r="A156" t="str">
            <v>2 S 01 100 06</v>
          </cell>
          <cell r="B156" t="str">
            <v>Esc. carga transp. mat 1ª cat DMT 800 a 1000m c/m</v>
          </cell>
          <cell r="E156" t="str">
            <v>m3</v>
          </cell>
          <cell r="F156">
            <v>6.59</v>
          </cell>
        </row>
        <row r="157">
          <cell r="A157" t="str">
            <v>2 S 01 100 07</v>
          </cell>
          <cell r="B157" t="str">
            <v>Esc. carga transp. mat 1ª cat DMT 1000 a 1200m c/m</v>
          </cell>
          <cell r="E157" t="str">
            <v>m3</v>
          </cell>
          <cell r="F157">
            <v>7.51</v>
          </cell>
        </row>
        <row r="158">
          <cell r="A158" t="str">
            <v>2 S 01 100 08</v>
          </cell>
          <cell r="B158" t="str">
            <v>Esc. carga transp. mat 1ª cat DMT 1200 a 1400m c/m</v>
          </cell>
          <cell r="E158" t="str">
            <v>m3</v>
          </cell>
          <cell r="F158">
            <v>8.36</v>
          </cell>
        </row>
        <row r="159">
          <cell r="A159" t="str">
            <v>2 S 01 100 09</v>
          </cell>
          <cell r="B159" t="str">
            <v>Esc. carga tr. mat 1ª c. DMT 50 a 200m c/carreg</v>
          </cell>
          <cell r="E159" t="str">
            <v>m3</v>
          </cell>
          <cell r="F159">
            <v>3.63</v>
          </cell>
        </row>
        <row r="160">
          <cell r="A160" t="str">
            <v>2 S 01 100 10</v>
          </cell>
          <cell r="B160" t="str">
            <v>Esc. carga tr. mat 1ª c. DMT 200 a 400m c/carreg</v>
          </cell>
          <cell r="E160" t="str">
            <v>m3</v>
          </cell>
          <cell r="F160">
            <v>3.91</v>
          </cell>
        </row>
        <row r="161">
          <cell r="A161" t="str">
            <v>2 S 01 100 11</v>
          </cell>
          <cell r="B161" t="str">
            <v>Esc. carga tr. mat 1ª c. DMT 400 a 600m c/carreg</v>
          </cell>
          <cell r="E161" t="str">
            <v>m3</v>
          </cell>
          <cell r="F161">
            <v>4.1100000000000003</v>
          </cell>
        </row>
        <row r="162">
          <cell r="A162" t="str">
            <v>2 S 01 100 12</v>
          </cell>
          <cell r="B162" t="str">
            <v>Esc. carga tr. mat 1ª c. DMT 600 a 800m c/carreg</v>
          </cell>
          <cell r="E162" t="str">
            <v>m3</v>
          </cell>
          <cell r="F162">
            <v>4.47</v>
          </cell>
        </row>
        <row r="163">
          <cell r="A163" t="str">
            <v>2 S 01 100 13</v>
          </cell>
          <cell r="B163" t="str">
            <v>Esc. carga tr. mat 1ª c. DMT 800 a 1000m c/carreg</v>
          </cell>
          <cell r="E163" t="str">
            <v>m3</v>
          </cell>
          <cell r="F163">
            <v>4.68</v>
          </cell>
        </row>
        <row r="164">
          <cell r="A164" t="str">
            <v>2 S 01 100 14</v>
          </cell>
          <cell r="B164" t="str">
            <v>Esc. carga tr. mat 1ª c. DMT 1000 a 1200m c/carreg</v>
          </cell>
          <cell r="E164" t="str">
            <v>m3</v>
          </cell>
          <cell r="F164">
            <v>4.97</v>
          </cell>
        </row>
        <row r="165">
          <cell r="A165" t="str">
            <v>2 S 01 100 15</v>
          </cell>
          <cell r="B165" t="str">
            <v>Esc. carga tr. mat 1ª c. DMT 1200 a 1400m c/carreg</v>
          </cell>
          <cell r="E165" t="str">
            <v>m3</v>
          </cell>
          <cell r="F165">
            <v>5.14</v>
          </cell>
        </row>
        <row r="166">
          <cell r="A166" t="str">
            <v>2 S 01 100 16</v>
          </cell>
          <cell r="B166" t="str">
            <v>Esc. carga tr. mat 1ª c. DMT 1400 a 1600m c/carreg</v>
          </cell>
          <cell r="E166" t="str">
            <v>m3</v>
          </cell>
          <cell r="F166">
            <v>5.31</v>
          </cell>
        </row>
        <row r="167">
          <cell r="A167" t="str">
            <v>2 S 01 100 17</v>
          </cell>
          <cell r="B167" t="str">
            <v>Esc. carga tr. mat 1ª c. DMT 1600 a 1800m c/carreg</v>
          </cell>
          <cell r="E167" t="str">
            <v>m3</v>
          </cell>
          <cell r="F167">
            <v>5.44</v>
          </cell>
        </row>
        <row r="168">
          <cell r="A168" t="str">
            <v>2 S 01 100 18</v>
          </cell>
          <cell r="B168" t="str">
            <v>Esc. carga tr. mat 1ª c. DMT 1800 a 2000m c/carreg</v>
          </cell>
          <cell r="E168" t="str">
            <v>m3</v>
          </cell>
          <cell r="F168">
            <v>5.72</v>
          </cell>
        </row>
        <row r="169">
          <cell r="A169" t="str">
            <v>2 S 01 100 19</v>
          </cell>
          <cell r="B169" t="str">
            <v>Esc. carga tr. mat 1ª c. DMT 2000 a 3000m c/carreg</v>
          </cell>
          <cell r="E169" t="str">
            <v>m3</v>
          </cell>
          <cell r="F169">
            <v>6.42</v>
          </cell>
        </row>
        <row r="170">
          <cell r="A170" t="str">
            <v>2 S 01 100 20</v>
          </cell>
          <cell r="B170" t="str">
            <v>Esc. carga tr. mat 1ª c. DMT 3000 a 5000m c/carreg</v>
          </cell>
          <cell r="E170" t="str">
            <v>m3</v>
          </cell>
          <cell r="F170">
            <v>8.36</v>
          </cell>
        </row>
        <row r="171">
          <cell r="A171" t="str">
            <v>2 S 01 100 21</v>
          </cell>
          <cell r="B171" t="str">
            <v>Escavação carga transp. manual mat.1a cat. DT=20m</v>
          </cell>
          <cell r="E171" t="str">
            <v>m3</v>
          </cell>
          <cell r="F171">
            <v>15.59</v>
          </cell>
        </row>
        <row r="172">
          <cell r="A172" t="str">
            <v>2 S 01 100 22</v>
          </cell>
          <cell r="B172" t="str">
            <v>Esc. carga transp. mat 1ª cat DMT 50 a 200m c/e</v>
          </cell>
          <cell r="E172" t="str">
            <v>m3</v>
          </cell>
          <cell r="F172">
            <v>3.51</v>
          </cell>
        </row>
        <row r="173">
          <cell r="A173" t="str">
            <v>2 S 01 100 23</v>
          </cell>
          <cell r="B173" t="str">
            <v>Esc. carga transp. mat 1ª cat DMT 200 a 400m c/e</v>
          </cell>
          <cell r="E173" t="str">
            <v>m3</v>
          </cell>
          <cell r="F173">
            <v>3.86</v>
          </cell>
        </row>
        <row r="174">
          <cell r="A174" t="str">
            <v>2 S 01 100 24</v>
          </cell>
          <cell r="B174" t="str">
            <v>Esc. carga transp. mat 1ª cat DMT 400 a 600m c/e</v>
          </cell>
          <cell r="E174" t="str">
            <v>m3</v>
          </cell>
          <cell r="F174">
            <v>4.0599999999999996</v>
          </cell>
        </row>
        <row r="175">
          <cell r="A175" t="str">
            <v>2 S 01 100 25</v>
          </cell>
          <cell r="B175" t="str">
            <v>Esc. carga transp. mat 1ª cat DMT 600 a 800m c/e</v>
          </cell>
          <cell r="E175" t="str">
            <v>m3</v>
          </cell>
          <cell r="F175">
            <v>4.3600000000000003</v>
          </cell>
        </row>
        <row r="176">
          <cell r="A176" t="str">
            <v>2 S 01 100 26</v>
          </cell>
          <cell r="B176" t="str">
            <v>Esc. carga transp. mat 1ª cat DMT 800 a 1000m c/e</v>
          </cell>
          <cell r="E176" t="str">
            <v>m3</v>
          </cell>
          <cell r="F176">
            <v>4.6500000000000004</v>
          </cell>
        </row>
        <row r="177">
          <cell r="A177" t="str">
            <v>2 S 01 100 27</v>
          </cell>
          <cell r="B177" t="str">
            <v>Esc. carga transp. mat 1ª cat DMT 1000 a 1200m c/e</v>
          </cell>
          <cell r="E177" t="str">
            <v>m3</v>
          </cell>
          <cell r="F177">
            <v>4.88</v>
          </cell>
        </row>
        <row r="178">
          <cell r="A178" t="str">
            <v>2 S 01 100 28</v>
          </cell>
          <cell r="B178" t="str">
            <v>Esc. carga transp. mat 1ª cat DMT 1200 a 1400m c/e</v>
          </cell>
          <cell r="E178" t="str">
            <v>m3</v>
          </cell>
          <cell r="F178">
            <v>5.05</v>
          </cell>
        </row>
        <row r="179">
          <cell r="A179" t="str">
            <v>2 S 01 100 29</v>
          </cell>
          <cell r="B179" t="str">
            <v>Esc. carga transp. mat 1ª cat DMT 1400 a 1600m c/e</v>
          </cell>
          <cell r="E179" t="str">
            <v>m3</v>
          </cell>
          <cell r="F179">
            <v>5.33</v>
          </cell>
        </row>
        <row r="180">
          <cell r="A180" t="str">
            <v>2 S 01 100 30</v>
          </cell>
          <cell r="B180" t="str">
            <v>Esc. carga transp. mat 1ª cat DMT 1600 a 1800m c/e</v>
          </cell>
          <cell r="E180" t="str">
            <v>m3</v>
          </cell>
          <cell r="F180">
            <v>5.41</v>
          </cell>
        </row>
        <row r="181">
          <cell r="A181" t="str">
            <v>2 S 01 100 31</v>
          </cell>
          <cell r="B181" t="str">
            <v>Esc. carga transp. mat 1ª cat DMT 1800 a 2000m c/e</v>
          </cell>
          <cell r="E181" t="str">
            <v>m3</v>
          </cell>
          <cell r="F181">
            <v>5.63</v>
          </cell>
        </row>
        <row r="182">
          <cell r="A182" t="str">
            <v>2 S 01 100 32</v>
          </cell>
          <cell r="B182" t="str">
            <v>Esc. carga transp. mat 1ª cat DMT 2000 a 3000m c/e</v>
          </cell>
          <cell r="E182" t="str">
            <v>m3</v>
          </cell>
          <cell r="F182">
            <v>6.35</v>
          </cell>
        </row>
        <row r="183">
          <cell r="A183" t="str">
            <v>2 S 01 100 33</v>
          </cell>
          <cell r="B183" t="str">
            <v>Esc. carga transp. mat 1ª cat DMT 3000 a 5000m c/e</v>
          </cell>
          <cell r="E183" t="str">
            <v>m3</v>
          </cell>
          <cell r="F183">
            <v>8.32</v>
          </cell>
        </row>
        <row r="184">
          <cell r="A184" t="str">
            <v>2 S 01 101 01</v>
          </cell>
          <cell r="B184" t="str">
            <v>Esc. carga transp. mat 2ª cat DMT 50m</v>
          </cell>
          <cell r="E184" t="str">
            <v>m3</v>
          </cell>
          <cell r="F184">
            <v>2.38</v>
          </cell>
        </row>
        <row r="185">
          <cell r="A185" t="str">
            <v>2 S 01 101 02</v>
          </cell>
          <cell r="B185" t="str">
            <v>Esc. carga transp. mat 2ª cat DMT 50 a 200m c/m</v>
          </cell>
          <cell r="E185" t="str">
            <v>m3</v>
          </cell>
          <cell r="F185">
            <v>6.04</v>
          </cell>
        </row>
        <row r="186">
          <cell r="A186" t="str">
            <v>2 S 01 101 03</v>
          </cell>
          <cell r="B186" t="str">
            <v>Esc. carga transp. mat 2ª cat DMT 200 a 400m c/m</v>
          </cell>
          <cell r="E186" t="str">
            <v>m3</v>
          </cell>
          <cell r="F186">
            <v>6.06</v>
          </cell>
        </row>
        <row r="187">
          <cell r="A187" t="str">
            <v>2 S 01 101 04</v>
          </cell>
          <cell r="B187" t="str">
            <v>Esc. carga transp. mat 2ª cat DMT 400 a 600m c/m</v>
          </cell>
          <cell r="E187" t="str">
            <v>m3</v>
          </cell>
          <cell r="F187">
            <v>7.35</v>
          </cell>
        </row>
        <row r="188">
          <cell r="A188" t="str">
            <v>2 S 01 101 05</v>
          </cell>
          <cell r="B188" t="str">
            <v>Esc. carga transp. mat 2ª cat DMT 600 a 800m c/m</v>
          </cell>
          <cell r="E188" t="str">
            <v>m3</v>
          </cell>
          <cell r="F188">
            <v>8.65</v>
          </cell>
        </row>
        <row r="189">
          <cell r="A189" t="str">
            <v>2 S 01 101 06</v>
          </cell>
          <cell r="B189" t="str">
            <v>Esc. carga transp. mat 2ª cat DMT 800 a 1000m c/m</v>
          </cell>
          <cell r="E189" t="str">
            <v>m3</v>
          </cell>
          <cell r="F189">
            <v>9.9499999999999993</v>
          </cell>
        </row>
        <row r="190">
          <cell r="A190" t="str">
            <v>2 S 01 101 07</v>
          </cell>
          <cell r="B190" t="str">
            <v>Esc. carga transp. mat 2ª cat DMT 1000 a 1200m c/m</v>
          </cell>
          <cell r="E190" t="str">
            <v>m3</v>
          </cell>
          <cell r="F190">
            <v>9.9600000000000009</v>
          </cell>
        </row>
        <row r="191">
          <cell r="A191" t="str">
            <v>2 S 01 101 08</v>
          </cell>
          <cell r="B191" t="str">
            <v>Esc. carga transp. mat 2ª cat DMT 1200 a 1400m c/m</v>
          </cell>
          <cell r="E191" t="str">
            <v>m3</v>
          </cell>
          <cell r="F191">
            <v>11.26</v>
          </cell>
        </row>
        <row r="192">
          <cell r="A192" t="str">
            <v>2 S 01 101 09</v>
          </cell>
          <cell r="B192" t="str">
            <v>Esc. carga tr. mat 2ª c. DMT 50 a 200m c/carreg</v>
          </cell>
          <cell r="E192" t="str">
            <v>m3</v>
          </cell>
          <cell r="F192">
            <v>5.79</v>
          </cell>
        </row>
        <row r="193">
          <cell r="A193" t="str">
            <v>2 S 01 101 10</v>
          </cell>
          <cell r="B193" t="str">
            <v>Esc. carga tr. mat 2ª c. DMT 200 a 400m c/carreg</v>
          </cell>
          <cell r="E193" t="str">
            <v>m3</v>
          </cell>
          <cell r="F193">
            <v>6.24</v>
          </cell>
        </row>
        <row r="194">
          <cell r="A194" t="str">
            <v>2 S 01 101 11</v>
          </cell>
          <cell r="B194" t="str">
            <v>Esc. carga tr. mat 2a c. DMT 400 a 600m c/carreg</v>
          </cell>
          <cell r="E194" t="str">
            <v>m3</v>
          </cell>
          <cell r="F194">
            <v>6.48</v>
          </cell>
        </row>
        <row r="195">
          <cell r="A195" t="str">
            <v>2 S 01 101 12</v>
          </cell>
          <cell r="B195" t="str">
            <v>Esc. carga tr. mat 2a c. DMT 600 a 800m c/carreg</v>
          </cell>
          <cell r="E195" t="str">
            <v>m3</v>
          </cell>
          <cell r="F195">
            <v>6.84</v>
          </cell>
        </row>
        <row r="196">
          <cell r="A196" t="str">
            <v>2 S 01 101 13</v>
          </cell>
          <cell r="B196" t="str">
            <v>Esc. carga tr. mat 2a c. DMT 800 a 1000m c/carreg</v>
          </cell>
          <cell r="E196" t="str">
            <v>m3</v>
          </cell>
          <cell r="F196">
            <v>7.12</v>
          </cell>
        </row>
        <row r="197">
          <cell r="A197" t="str">
            <v>2 S 01 101 14</v>
          </cell>
          <cell r="B197" t="str">
            <v>Esc. carga tr. mat 2a c. DMT 1000 a 1200m c/carreg</v>
          </cell>
          <cell r="E197" t="str">
            <v>m3</v>
          </cell>
          <cell r="F197">
            <v>7.39</v>
          </cell>
        </row>
        <row r="198">
          <cell r="A198" t="str">
            <v>2 S 01 101 15</v>
          </cell>
          <cell r="B198" t="str">
            <v>Esc. carga tr. mat 2a c. DMT 1200 a 1400m c/carreg</v>
          </cell>
          <cell r="E198" t="str">
            <v>m3</v>
          </cell>
          <cell r="F198">
            <v>7.65</v>
          </cell>
        </row>
        <row r="199">
          <cell r="A199" t="str">
            <v>2 S 01 101 16</v>
          </cell>
          <cell r="B199" t="str">
            <v>Esc. carga tr. mat 2a c. DMT 1400 a 1600m c/carreg</v>
          </cell>
          <cell r="E199" t="str">
            <v>m3</v>
          </cell>
          <cell r="F199">
            <v>7.92</v>
          </cell>
        </row>
        <row r="200">
          <cell r="A200" t="str">
            <v>2 S 01 101 17</v>
          </cell>
          <cell r="B200" t="str">
            <v>Esc. carga tr. mat 2a c. DMT 1600 a 1800m c/carreg</v>
          </cell>
          <cell r="E200" t="str">
            <v>m3</v>
          </cell>
          <cell r="F200">
            <v>8.1</v>
          </cell>
        </row>
        <row r="201">
          <cell r="A201" t="str">
            <v>2 S 01 101 18</v>
          </cell>
          <cell r="B201" t="str">
            <v>Esc. carga tr. mat 2a c. DMT 1800 a 2000m c/carreg</v>
          </cell>
          <cell r="E201" t="str">
            <v>m3</v>
          </cell>
          <cell r="F201">
            <v>8.41</v>
          </cell>
        </row>
        <row r="202">
          <cell r="A202" t="str">
            <v>2 S 01 101 19</v>
          </cell>
          <cell r="B202" t="str">
            <v>Esc. carga tr. mat 2a c. DMT 2000 a 3000m c/carreg</v>
          </cell>
          <cell r="E202" t="str">
            <v>m3</v>
          </cell>
          <cell r="F202">
            <v>9.1999999999999993</v>
          </cell>
        </row>
        <row r="203">
          <cell r="A203" t="str">
            <v>2 S 01 101 20</v>
          </cell>
          <cell r="B203" t="str">
            <v>Esc. carga tr. mat 2a c. DMT 3000 a 5000m c/carreg</v>
          </cell>
          <cell r="E203" t="str">
            <v>m3</v>
          </cell>
          <cell r="F203">
            <v>11.58</v>
          </cell>
        </row>
        <row r="204">
          <cell r="A204" t="str">
            <v>2 S 01 101 22</v>
          </cell>
          <cell r="B204" t="str">
            <v>Esc. carga transp. mat 2a cat DMT 50 a 200m c/e</v>
          </cell>
          <cell r="E204" t="str">
            <v>m3</v>
          </cell>
          <cell r="F204">
            <v>4.92</v>
          </cell>
        </row>
        <row r="205">
          <cell r="A205" t="str">
            <v>2 S 01 101 23</v>
          </cell>
          <cell r="B205" t="str">
            <v>Esc. carga transp. mat 2a cat DMT 200 a 400m c/e</v>
          </cell>
          <cell r="E205" t="str">
            <v>m3</v>
          </cell>
          <cell r="F205">
            <v>5.27</v>
          </cell>
        </row>
        <row r="206">
          <cell r="A206" t="str">
            <v>2 S 01 101 24</v>
          </cell>
          <cell r="B206" t="str">
            <v>Esc. carga transp. mat 2a cat DMT 400 a 600m c/e</v>
          </cell>
          <cell r="E206" t="str">
            <v>m3</v>
          </cell>
          <cell r="F206">
            <v>5.61</v>
          </cell>
        </row>
        <row r="207">
          <cell r="A207" t="str">
            <v>2 S 01 101 25</v>
          </cell>
          <cell r="B207" t="str">
            <v>Esc. carga transp. mat 2a cat DMT 600 a 800m c/e</v>
          </cell>
          <cell r="E207" t="str">
            <v>m3</v>
          </cell>
          <cell r="F207">
            <v>5.98</v>
          </cell>
        </row>
        <row r="208">
          <cell r="A208" t="str">
            <v>2 S 01 101 26</v>
          </cell>
          <cell r="B208" t="str">
            <v>Esc. carga transp. mat 2a cat DMT 800 a 1000m c/e</v>
          </cell>
          <cell r="E208" t="str">
            <v>m3</v>
          </cell>
          <cell r="F208">
            <v>6.26</v>
          </cell>
        </row>
        <row r="209">
          <cell r="A209" t="str">
            <v>2 S 01 101 27</v>
          </cell>
          <cell r="B209" t="str">
            <v>Esc. carga transp. mat 2a cat DMT 1000 a 1200m c/e</v>
          </cell>
          <cell r="E209" t="str">
            <v>m3</v>
          </cell>
          <cell r="F209">
            <v>6.53</v>
          </cell>
        </row>
        <row r="210">
          <cell r="A210" t="str">
            <v>2 S 01 101 28</v>
          </cell>
          <cell r="B210" t="str">
            <v>Esc. carga transp. mat 2a cat DMT 1200 a 1400m c/e</v>
          </cell>
          <cell r="E210" t="str">
            <v>m3</v>
          </cell>
          <cell r="F210">
            <v>6.86</v>
          </cell>
        </row>
        <row r="211">
          <cell r="A211" t="str">
            <v>2 S 01 101 29</v>
          </cell>
          <cell r="B211" t="str">
            <v>Esc. carga transp. mat 2a cat DMT 1400 a 1600m c/e</v>
          </cell>
          <cell r="E211" t="str">
            <v>m3</v>
          </cell>
          <cell r="F211">
            <v>7.08</v>
          </cell>
        </row>
        <row r="212">
          <cell r="A212" t="str">
            <v>2 S 01 101 30</v>
          </cell>
          <cell r="B212" t="str">
            <v>Esc. carga transp. mat 2a cat DMT 1600 a 1800m c/e</v>
          </cell>
          <cell r="E212" t="str">
            <v>m3</v>
          </cell>
          <cell r="F212">
            <v>7.19</v>
          </cell>
        </row>
        <row r="213">
          <cell r="A213" t="str">
            <v>2 S 01 101 31</v>
          </cell>
          <cell r="B213" t="str">
            <v>Esc. carga transp. mat 2a cat DMT 1800 a 2000m c/e</v>
          </cell>
          <cell r="E213" t="str">
            <v>m3</v>
          </cell>
          <cell r="F213">
            <v>7.51</v>
          </cell>
        </row>
        <row r="214">
          <cell r="A214" t="str">
            <v>2 S 01 101 32</v>
          </cell>
          <cell r="B214" t="str">
            <v>Esc. carga transp. mat 2a cat DMT 2000 a 3000m c/e</v>
          </cell>
          <cell r="E214" t="str">
            <v>m3</v>
          </cell>
          <cell r="F214">
            <v>8.44</v>
          </cell>
        </row>
        <row r="215">
          <cell r="A215" t="str">
            <v>2 S 01 101 33</v>
          </cell>
          <cell r="B215" t="str">
            <v>Esc. carga transp. mat 2a cat DMT 3000 a 5000m c/e</v>
          </cell>
          <cell r="E215" t="str">
            <v>m3</v>
          </cell>
          <cell r="F215">
            <v>10.84</v>
          </cell>
        </row>
        <row r="216">
          <cell r="A216" t="str">
            <v>2 S 01 102 01</v>
          </cell>
          <cell r="B216" t="str">
            <v>Esc. carga transp. mat 3a cat DMT até 50m</v>
          </cell>
          <cell r="E216" t="str">
            <v>m3</v>
          </cell>
          <cell r="F216">
            <v>17.61</v>
          </cell>
        </row>
        <row r="217">
          <cell r="A217" t="str">
            <v>2 S 01 102 02</v>
          </cell>
          <cell r="B217" t="str">
            <v>Esc. carga transp. mat 3a cat DMT 50 a 200m</v>
          </cell>
          <cell r="E217" t="str">
            <v>m3</v>
          </cell>
          <cell r="F217">
            <v>20.02</v>
          </cell>
        </row>
        <row r="218">
          <cell r="A218" t="str">
            <v>2 S 01 102 03</v>
          </cell>
          <cell r="B218" t="str">
            <v>Esc. carga transp. mat 3a cat DMT 200 a 400m</v>
          </cell>
          <cell r="E218" t="str">
            <v>m3</v>
          </cell>
          <cell r="F218">
            <v>20.54</v>
          </cell>
        </row>
        <row r="219">
          <cell r="A219" t="str">
            <v>2 S 01 102 04</v>
          </cell>
          <cell r="B219" t="str">
            <v>Esc. carga transp. mat 3a cat DMT 400 a 600m</v>
          </cell>
          <cell r="E219" t="str">
            <v>m3</v>
          </cell>
          <cell r="F219">
            <v>21.27</v>
          </cell>
        </row>
        <row r="220">
          <cell r="A220" t="str">
            <v>2 S 01 102 05</v>
          </cell>
          <cell r="B220" t="str">
            <v>Esc. carga transp. mat 3a cat DMT 600 a 800m</v>
          </cell>
          <cell r="E220" t="str">
            <v>m3</v>
          </cell>
          <cell r="F220">
            <v>21.79</v>
          </cell>
        </row>
        <row r="221">
          <cell r="A221" t="str">
            <v>2 S 01 102 06</v>
          </cell>
          <cell r="B221" t="str">
            <v>Esc. carga transp. mat 3a cat DMT 800 a 1000m</v>
          </cell>
          <cell r="E221" t="str">
            <v>m3</v>
          </cell>
          <cell r="F221">
            <v>22.31</v>
          </cell>
        </row>
        <row r="222">
          <cell r="A222" t="str">
            <v>2 S 01 102 07</v>
          </cell>
          <cell r="B222" t="str">
            <v>Esc. carga transp. mat 3a cat DMT 1000 a 1200m</v>
          </cell>
          <cell r="E222" t="str">
            <v>m3</v>
          </cell>
          <cell r="F222">
            <v>22.54</v>
          </cell>
        </row>
        <row r="223">
          <cell r="A223" t="str">
            <v>2 S 01 300 01</v>
          </cell>
          <cell r="B223" t="str">
            <v>Esc. carga transp. solos moles DMT 0 a 200m</v>
          </cell>
          <cell r="E223" t="str">
            <v>m3</v>
          </cell>
          <cell r="F223">
            <v>10.49</v>
          </cell>
        </row>
        <row r="224">
          <cell r="A224" t="str">
            <v>2 S 01 300 02</v>
          </cell>
          <cell r="B224" t="str">
            <v>Esc. carga transp. solos moles DMT 200 a 400m</v>
          </cell>
          <cell r="E224" t="str">
            <v>m3</v>
          </cell>
          <cell r="F224">
            <v>11.3</v>
          </cell>
        </row>
        <row r="225">
          <cell r="A225" t="str">
            <v>2 S 01 300 03</v>
          </cell>
          <cell r="B225" t="str">
            <v>Esc. carga transp. solos moles DMT 400 a 600m</v>
          </cell>
          <cell r="E225" t="str">
            <v>m3</v>
          </cell>
          <cell r="F225">
            <v>11.64</v>
          </cell>
        </row>
        <row r="226">
          <cell r="A226" t="str">
            <v>2 S 01 300 04</v>
          </cell>
          <cell r="B226" t="str">
            <v>Esc. carga transp. solos moles DMT 600 a 800m</v>
          </cell>
          <cell r="E226" t="str">
            <v>m3</v>
          </cell>
          <cell r="F226">
            <v>12.04</v>
          </cell>
        </row>
        <row r="227">
          <cell r="A227" t="str">
            <v>2 S 01 300 05</v>
          </cell>
          <cell r="B227" t="str">
            <v>Esc. carga transp. solos moles DMT 800 a 1000m</v>
          </cell>
          <cell r="E227" t="str">
            <v>m3</v>
          </cell>
          <cell r="F227">
            <v>12.8</v>
          </cell>
        </row>
        <row r="228">
          <cell r="A228" t="str">
            <v>2 S 01 510 00</v>
          </cell>
          <cell r="B228" t="str">
            <v>Compactação de aterros a 95% proctor normal</v>
          </cell>
          <cell r="E228" t="str">
            <v>m3</v>
          </cell>
          <cell r="F228">
            <v>1.56</v>
          </cell>
        </row>
        <row r="229">
          <cell r="A229" t="str">
            <v>2 S 01 511 00</v>
          </cell>
          <cell r="B229" t="str">
            <v>Compactação de aterros a 100% proctor normal</v>
          </cell>
          <cell r="E229" t="str">
            <v>m3</v>
          </cell>
          <cell r="F229">
            <v>1.81</v>
          </cell>
        </row>
        <row r="230">
          <cell r="A230" t="str">
            <v>2 S 01 512 01</v>
          </cell>
          <cell r="B230" t="str">
            <v>Construção de corpo de aterro em rocha</v>
          </cell>
          <cell r="E230" t="str">
            <v>m3</v>
          </cell>
          <cell r="F230">
            <v>5.1100000000000003</v>
          </cell>
        </row>
        <row r="231">
          <cell r="A231" t="str">
            <v>2 S 01 512 02</v>
          </cell>
          <cell r="B231" t="str">
            <v>Compactação de camada final de aterro de rocha</v>
          </cell>
          <cell r="E231" t="str">
            <v>m3</v>
          </cell>
          <cell r="F231">
            <v>13.4</v>
          </cell>
        </row>
        <row r="232">
          <cell r="A232" t="str">
            <v>2 S 01 513 01</v>
          </cell>
          <cell r="B232" t="str">
            <v>Compactação de material de "bota-fora"</v>
          </cell>
          <cell r="E232" t="str">
            <v>m3</v>
          </cell>
          <cell r="F232">
            <v>1.22</v>
          </cell>
        </row>
        <row r="233">
          <cell r="A233" t="str">
            <v>2 S 02 100 00</v>
          </cell>
          <cell r="B233" t="str">
            <v>Reforço do subleito</v>
          </cell>
          <cell r="E233" t="str">
            <v>m3</v>
          </cell>
          <cell r="F233">
            <v>8.2899999999999991</v>
          </cell>
        </row>
        <row r="234">
          <cell r="A234" t="str">
            <v>2 S 02 110 00</v>
          </cell>
          <cell r="B234" t="str">
            <v>Regularização do subleito</v>
          </cell>
          <cell r="E234" t="str">
            <v>m2</v>
          </cell>
          <cell r="F234">
            <v>0.48</v>
          </cell>
        </row>
        <row r="235">
          <cell r="A235" t="str">
            <v>2 S 02 110 01</v>
          </cell>
          <cell r="B235" t="str">
            <v>Regul. subleito c/ fres. corte contr.autom. greide</v>
          </cell>
          <cell r="E235" t="str">
            <v>m2</v>
          </cell>
          <cell r="F235">
            <v>0.75</v>
          </cell>
        </row>
        <row r="236">
          <cell r="A236" t="str">
            <v>2 S 02 200 00</v>
          </cell>
          <cell r="B236" t="str">
            <v>Sub-base solo estabilizado granul. s/ mistura</v>
          </cell>
          <cell r="E236" t="str">
            <v>m3</v>
          </cell>
          <cell r="F236">
            <v>8.2899999999999991</v>
          </cell>
        </row>
        <row r="237">
          <cell r="A237" t="str">
            <v>2 S 02 200 01</v>
          </cell>
          <cell r="B237" t="str">
            <v>Base solo estabilizado granul. s/ mistura</v>
          </cell>
          <cell r="E237" t="str">
            <v>m3</v>
          </cell>
          <cell r="F237">
            <v>8.2899999999999991</v>
          </cell>
        </row>
        <row r="238">
          <cell r="A238" t="str">
            <v>2 S 02 210 00</v>
          </cell>
          <cell r="B238" t="str">
            <v>Sub-base estab. granul. c/ mistura solo na pista</v>
          </cell>
          <cell r="E238" t="str">
            <v>m3</v>
          </cell>
          <cell r="F238">
            <v>8.93</v>
          </cell>
        </row>
        <row r="239">
          <cell r="A239" t="str">
            <v>2 S 02 210 01</v>
          </cell>
          <cell r="B239" t="str">
            <v>Sub-base estab. granul. c/ mist. solo-areia pista</v>
          </cell>
          <cell r="E239" t="str">
            <v>m3</v>
          </cell>
          <cell r="F239">
            <v>10.02</v>
          </cell>
        </row>
        <row r="240">
          <cell r="A240" t="str">
            <v>2 S 02 210 02</v>
          </cell>
          <cell r="B240" t="str">
            <v>Base estab.granul.c/ mist.solo - areia na pista</v>
          </cell>
          <cell r="E240" t="str">
            <v>m3</v>
          </cell>
          <cell r="F240">
            <v>10.02</v>
          </cell>
        </row>
        <row r="241">
          <cell r="A241" t="str">
            <v>2 S 02 220 00</v>
          </cell>
          <cell r="B241" t="str">
            <v>Base estab.granul.c/ mistura solo - brita</v>
          </cell>
          <cell r="E241" t="str">
            <v>m3</v>
          </cell>
          <cell r="F241">
            <v>27.11</v>
          </cell>
        </row>
        <row r="242">
          <cell r="A242" t="str">
            <v>2 S 02 230 00</v>
          </cell>
          <cell r="B242" t="str">
            <v>Base de brita graduada</v>
          </cell>
          <cell r="E242" t="str">
            <v>m3</v>
          </cell>
          <cell r="F242">
            <v>42.92</v>
          </cell>
        </row>
        <row r="243">
          <cell r="A243" t="str">
            <v>2 S 02 230 01</v>
          </cell>
          <cell r="B243" t="str">
            <v>Base brita grad. c/ dist. agreg. contr. de greide</v>
          </cell>
          <cell r="E243" t="str">
            <v>m3</v>
          </cell>
          <cell r="F243">
            <v>43.93</v>
          </cell>
        </row>
        <row r="244">
          <cell r="A244" t="str">
            <v>2 S 02 231 00</v>
          </cell>
          <cell r="B244" t="str">
            <v>Base de macadame hidráulico</v>
          </cell>
          <cell r="E244" t="str">
            <v>m3</v>
          </cell>
          <cell r="F244">
            <v>37.630000000000003</v>
          </cell>
        </row>
        <row r="245">
          <cell r="A245" t="str">
            <v>2 S 02 241 01</v>
          </cell>
          <cell r="B245" t="str">
            <v>Base de solo cimento c/ mistura em usina</v>
          </cell>
          <cell r="E245" t="str">
            <v>m3</v>
          </cell>
          <cell r="F245">
            <v>109.32</v>
          </cell>
        </row>
        <row r="246">
          <cell r="A246" t="str">
            <v>2 S 02 243 01</v>
          </cell>
          <cell r="B246" t="str">
            <v>Sub-base de solo melhor. c/ cimento mist. em usina</v>
          </cell>
          <cell r="E246" t="str">
            <v>m3</v>
          </cell>
          <cell r="F246">
            <v>62.57</v>
          </cell>
        </row>
        <row r="247">
          <cell r="A247" t="str">
            <v>2 S 02 300 00</v>
          </cell>
          <cell r="B247" t="str">
            <v>Imprimação</v>
          </cell>
          <cell r="E247" t="str">
            <v>m2</v>
          </cell>
          <cell r="F247">
            <v>0.14000000000000001</v>
          </cell>
        </row>
        <row r="248">
          <cell r="A248" t="str">
            <v>2 S 02 400 00</v>
          </cell>
          <cell r="B248" t="str">
            <v>Pintura de ligação</v>
          </cell>
          <cell r="E248" t="str">
            <v>m2</v>
          </cell>
          <cell r="F248">
            <v>0.1</v>
          </cell>
        </row>
        <row r="249">
          <cell r="A249" t="str">
            <v>2 S 02 500 00</v>
          </cell>
          <cell r="B249" t="str">
            <v>Tratamento superficial simples c/ cap</v>
          </cell>
          <cell r="E249" t="str">
            <v>m2</v>
          </cell>
          <cell r="F249">
            <v>0.49</v>
          </cell>
        </row>
        <row r="250">
          <cell r="A250" t="str">
            <v>2 S 02 500 01</v>
          </cell>
          <cell r="B250" t="str">
            <v>Tratamento superficial simples c/ emulsão</v>
          </cell>
          <cell r="E250" t="str">
            <v>m2</v>
          </cell>
          <cell r="F250">
            <v>0.46</v>
          </cell>
        </row>
        <row r="251">
          <cell r="A251" t="str">
            <v>2 S 02 500 02</v>
          </cell>
          <cell r="B251" t="str">
            <v>Tratamento superficial simples c/ banho diluído</v>
          </cell>
          <cell r="E251" t="str">
            <v>m2</v>
          </cell>
          <cell r="F251">
            <v>0.53</v>
          </cell>
        </row>
        <row r="252">
          <cell r="A252" t="str">
            <v>2 S 02 501 00</v>
          </cell>
          <cell r="B252" t="str">
            <v>Tratamento superficial duplo c/ cap</v>
          </cell>
          <cell r="E252" t="str">
            <v>m2</v>
          </cell>
          <cell r="F252">
            <v>1.45</v>
          </cell>
        </row>
        <row r="253">
          <cell r="A253" t="str">
            <v>2 S 02 501 01</v>
          </cell>
          <cell r="B253" t="str">
            <v>Tratamento superficial duplo c/ emulsão</v>
          </cell>
          <cell r="E253" t="str">
            <v>m2</v>
          </cell>
          <cell r="F253">
            <v>1.44</v>
          </cell>
        </row>
        <row r="254">
          <cell r="A254" t="str">
            <v>2 S 02 501 02</v>
          </cell>
          <cell r="B254" t="str">
            <v>Tratamento superficial duplo c/ banho diluído</v>
          </cell>
          <cell r="E254" t="str">
            <v>m2</v>
          </cell>
          <cell r="F254">
            <v>1.6</v>
          </cell>
        </row>
        <row r="255">
          <cell r="A255" t="str">
            <v>2 S 02 502 00</v>
          </cell>
          <cell r="B255" t="str">
            <v>Tratamento superficial triplo c/ cap</v>
          </cell>
          <cell r="E255" t="str">
            <v>m2</v>
          </cell>
          <cell r="F255">
            <v>2.08</v>
          </cell>
        </row>
        <row r="256">
          <cell r="A256" t="str">
            <v>2 S 02 502 01</v>
          </cell>
          <cell r="B256" t="str">
            <v>Tratamento superficial triplo c/ emulsão</v>
          </cell>
          <cell r="E256" t="str">
            <v>m2</v>
          </cell>
          <cell r="F256">
            <v>2.1</v>
          </cell>
        </row>
        <row r="257">
          <cell r="A257" t="str">
            <v>2 S 02 502 02</v>
          </cell>
          <cell r="B257" t="str">
            <v>Tratamento superficial triplo c/ banho diluído</v>
          </cell>
          <cell r="E257" t="str">
            <v>m2</v>
          </cell>
          <cell r="F257">
            <v>2.29</v>
          </cell>
        </row>
        <row r="258">
          <cell r="A258" t="str">
            <v>2 S 02 530 00</v>
          </cell>
          <cell r="B258" t="str">
            <v>Pré-misturado a frio</v>
          </cell>
          <cell r="E258" t="str">
            <v>m3</v>
          </cell>
          <cell r="F258">
            <v>59.33</v>
          </cell>
        </row>
        <row r="259">
          <cell r="A259" t="str">
            <v>2 S 02 531 00</v>
          </cell>
          <cell r="B259" t="str">
            <v>Macadame betuminoso por penetração</v>
          </cell>
          <cell r="E259" t="str">
            <v>m3</v>
          </cell>
          <cell r="F259">
            <v>51.03</v>
          </cell>
        </row>
        <row r="260">
          <cell r="A260" t="str">
            <v>2 S 02 532 00</v>
          </cell>
          <cell r="B260" t="str">
            <v>Areia-asfalto a quente</v>
          </cell>
          <cell r="E260" t="str">
            <v>t</v>
          </cell>
          <cell r="F260">
            <v>38.67</v>
          </cell>
        </row>
        <row r="261">
          <cell r="A261" t="str">
            <v>2 S 02 540 01</v>
          </cell>
          <cell r="B261" t="str">
            <v>Conc. betuminoso usinado a quente - capa rolamento</v>
          </cell>
          <cell r="E261" t="str">
            <v>t</v>
          </cell>
          <cell r="F261">
            <v>34.15</v>
          </cell>
        </row>
        <row r="262">
          <cell r="A262" t="str">
            <v>2 S 02 540 02</v>
          </cell>
          <cell r="B262" t="str">
            <v>Concreto betuminoso usinado a quente - "binder"</v>
          </cell>
          <cell r="E262" t="str">
            <v>t</v>
          </cell>
          <cell r="F262">
            <v>33.619999999999997</v>
          </cell>
        </row>
        <row r="263">
          <cell r="A263" t="str">
            <v>2 S 02 603 00</v>
          </cell>
          <cell r="B263" t="str">
            <v>Sub-base de concreto rolado</v>
          </cell>
          <cell r="E263" t="str">
            <v>m3</v>
          </cell>
          <cell r="F263">
            <v>108.71</v>
          </cell>
        </row>
        <row r="264">
          <cell r="A264" t="str">
            <v>2 S 02 604 00</v>
          </cell>
          <cell r="B264" t="str">
            <v>Sub-base de concreto de cimento portland</v>
          </cell>
          <cell r="E264" t="str">
            <v>m3</v>
          </cell>
          <cell r="F264">
            <v>136.71</v>
          </cell>
        </row>
        <row r="265">
          <cell r="A265" t="str">
            <v>2 S 02 606 00</v>
          </cell>
          <cell r="B265" t="str">
            <v>Concreto de cimento portland com fôrma deslizante</v>
          </cell>
          <cell r="E265" t="str">
            <v>m3</v>
          </cell>
          <cell r="F265">
            <v>283.45999999999998</v>
          </cell>
        </row>
        <row r="266">
          <cell r="A266" t="str">
            <v>2 S 02 607 00</v>
          </cell>
          <cell r="B266" t="str">
            <v>Concreto cimento portland c/ equip. pequeno porte</v>
          </cell>
          <cell r="E266" t="str">
            <v>m3</v>
          </cell>
          <cell r="F266">
            <v>309.39999999999998</v>
          </cell>
        </row>
        <row r="267">
          <cell r="A267" t="str">
            <v>2 S 02 700 01</v>
          </cell>
          <cell r="B267" t="str">
            <v>Execução pavim. c/ peças pré-moldadas concr.</v>
          </cell>
          <cell r="E267" t="str">
            <v>m2</v>
          </cell>
          <cell r="F267">
            <v>53.64</v>
          </cell>
        </row>
        <row r="268">
          <cell r="A268" t="str">
            <v>2 S 02 702 00</v>
          </cell>
          <cell r="B268" t="str">
            <v>Limpeza e enchimento de junta de pavimento de conc</v>
          </cell>
          <cell r="E268" t="str">
            <v>m</v>
          </cell>
          <cell r="F268">
            <v>2.64</v>
          </cell>
        </row>
        <row r="269">
          <cell r="A269" t="str">
            <v>2 S 03 000 02</v>
          </cell>
          <cell r="B269" t="str">
            <v>Escavação manual de cavas em material 1a cat</v>
          </cell>
          <cell r="E269" t="str">
            <v>m3</v>
          </cell>
          <cell r="F269">
            <v>26.31</v>
          </cell>
        </row>
        <row r="270">
          <cell r="A270" t="str">
            <v>2 S 03 000 03</v>
          </cell>
          <cell r="B270" t="str">
            <v>Escavação manual de cavas em material 2a cat</v>
          </cell>
          <cell r="E270" t="str">
            <v>m3</v>
          </cell>
          <cell r="F270">
            <v>35.08</v>
          </cell>
        </row>
        <row r="271">
          <cell r="A271" t="str">
            <v>2 S 03 010 01</v>
          </cell>
          <cell r="B271" t="str">
            <v>Escavação em cavas de fundação com esgotamento</v>
          </cell>
          <cell r="E271" t="str">
            <v>m3</v>
          </cell>
          <cell r="F271">
            <v>29.91</v>
          </cell>
        </row>
        <row r="272">
          <cell r="A272" t="str">
            <v>2 S 03 119 01</v>
          </cell>
          <cell r="B272" t="str">
            <v>Escoramento com madeira de OAE</v>
          </cell>
          <cell r="E272" t="str">
            <v>m3</v>
          </cell>
          <cell r="F272">
            <v>21</v>
          </cell>
        </row>
        <row r="273">
          <cell r="A273" t="str">
            <v>2 S 03 300 01</v>
          </cell>
          <cell r="B273" t="str">
            <v>Confecção e lançamento concr. magro em betoneira</v>
          </cell>
          <cell r="E273" t="str">
            <v>m3</v>
          </cell>
          <cell r="F273">
            <v>180.91</v>
          </cell>
        </row>
        <row r="274">
          <cell r="A274" t="str">
            <v>2 S 03 321 00</v>
          </cell>
          <cell r="B274" t="str">
            <v>Conc.estr.fck=8 MPa-contr.raz.uso ger.conf. e lanç</v>
          </cell>
          <cell r="E274" t="str">
            <v>m3</v>
          </cell>
          <cell r="F274">
            <v>215.84</v>
          </cell>
        </row>
        <row r="275">
          <cell r="A275" t="str">
            <v>2 S 03 322 00</v>
          </cell>
          <cell r="B275" t="str">
            <v>Conc.estr.fck=10 MPa-contr.raz.uso ger.conf.e lanç</v>
          </cell>
          <cell r="E275" t="str">
            <v>m3</v>
          </cell>
          <cell r="F275">
            <v>227.71</v>
          </cell>
        </row>
        <row r="276">
          <cell r="A276" t="str">
            <v>2 S 03 323 00</v>
          </cell>
          <cell r="B276" t="str">
            <v>Conc.estr.fck=12 MPa-contr.raz.uso ger.conf.e lanç</v>
          </cell>
          <cell r="E276" t="str">
            <v>m3</v>
          </cell>
          <cell r="F276">
            <v>240.46</v>
          </cell>
        </row>
        <row r="277">
          <cell r="A277" t="str">
            <v>2 S 03 324 00</v>
          </cell>
          <cell r="B277" t="str">
            <v>Conc.estr.fck=15 MPa-contr.raz.uso ger.conf.e lanç</v>
          </cell>
          <cell r="E277" t="str">
            <v>m3</v>
          </cell>
          <cell r="F277">
            <v>253.88</v>
          </cell>
        </row>
        <row r="278">
          <cell r="A278" t="str">
            <v>2 S 03 324 01</v>
          </cell>
          <cell r="B278" t="str">
            <v>Conc.estr.fck=15 MPa-contr.raz.c/adit.conf. e lanç</v>
          </cell>
          <cell r="E278" t="str">
            <v>m3</v>
          </cell>
          <cell r="F278">
            <v>234.5</v>
          </cell>
        </row>
        <row r="279">
          <cell r="A279" t="str">
            <v>2 S 03 325 00</v>
          </cell>
          <cell r="B279" t="str">
            <v>Conc.estr.fck=18 MPa-contr.raz.uso ger.conf.e lanç</v>
          </cell>
          <cell r="E279" t="str">
            <v>m3</v>
          </cell>
          <cell r="F279">
            <v>267.14</v>
          </cell>
        </row>
        <row r="280">
          <cell r="A280" t="str">
            <v>2 S 03 325 01</v>
          </cell>
          <cell r="B280" t="str">
            <v>Conc.estr.fck=18 MPa-contr.raz.c/adit.conf. e lanç</v>
          </cell>
          <cell r="E280" t="str">
            <v>m3</v>
          </cell>
          <cell r="F280">
            <v>246.77</v>
          </cell>
        </row>
        <row r="281">
          <cell r="A281" t="str">
            <v>2 S 03 326 00</v>
          </cell>
          <cell r="B281" t="str">
            <v>Conc.estr.fck=20 MPa-contr.raz.uso ger.conf.e lanç</v>
          </cell>
          <cell r="E281" t="str">
            <v>m3</v>
          </cell>
          <cell r="F281">
            <v>277.97000000000003</v>
          </cell>
        </row>
        <row r="282">
          <cell r="A282" t="str">
            <v>2 S 03 326 01</v>
          </cell>
          <cell r="B282" t="str">
            <v>Conc.estr.fck=20 MPa-contr.raz.c/adit.conf. e lanç</v>
          </cell>
          <cell r="E282" t="str">
            <v>m3</v>
          </cell>
          <cell r="F282">
            <v>257.87</v>
          </cell>
        </row>
        <row r="283">
          <cell r="A283" t="str">
            <v>2 S 03 327 00</v>
          </cell>
          <cell r="B283" t="str">
            <v>Conc.estr.fck=22 MPa-contr.raz.uso ger.conf.e lanç</v>
          </cell>
          <cell r="E283" t="str">
            <v>m3</v>
          </cell>
          <cell r="F283">
            <v>290.72000000000003</v>
          </cell>
        </row>
        <row r="284">
          <cell r="A284" t="str">
            <v>2 S 03 328 00</v>
          </cell>
          <cell r="B284" t="str">
            <v>Conc.estr.fck=24 MPa-contr.raz.uso ger.conf.e lanç</v>
          </cell>
          <cell r="E284" t="str">
            <v>m3</v>
          </cell>
          <cell r="F284">
            <v>303.72000000000003</v>
          </cell>
        </row>
        <row r="285">
          <cell r="A285" t="str">
            <v>2 S 03 329 00</v>
          </cell>
          <cell r="B285" t="str">
            <v>Conc.estr.fck=25 MPa-contr.raz.c/adit.conf. e lanç</v>
          </cell>
          <cell r="E285" t="str">
            <v>m3</v>
          </cell>
          <cell r="F285">
            <v>282.39999999999998</v>
          </cell>
        </row>
        <row r="286">
          <cell r="A286" t="str">
            <v>2 S 03 329 01</v>
          </cell>
          <cell r="B286" t="str">
            <v>Conc.estr.fck=26 MPa-contr.raz.uso ger.conf.e lanç</v>
          </cell>
          <cell r="E286" t="str">
            <v>m3</v>
          </cell>
          <cell r="F286">
            <v>315.58</v>
          </cell>
        </row>
        <row r="287">
          <cell r="A287" t="str">
            <v>2 S 03 329 02</v>
          </cell>
          <cell r="B287" t="str">
            <v>Conc.estr.fck=30 MPa-contr.raz.uso ger.conf.e lanç</v>
          </cell>
          <cell r="E287" t="str">
            <v>m3</v>
          </cell>
          <cell r="F287">
            <v>327.2</v>
          </cell>
        </row>
        <row r="288">
          <cell r="A288" t="str">
            <v>2 S 03 329 03</v>
          </cell>
          <cell r="B288" t="str">
            <v>Conc.estr.fck=30 MPa-contr.raz.uso ger.conf.e lanç</v>
          </cell>
          <cell r="E288" t="str">
            <v>m3</v>
          </cell>
          <cell r="F288">
            <v>304.86</v>
          </cell>
        </row>
        <row r="289">
          <cell r="A289" t="str">
            <v>2 S 03 329 04</v>
          </cell>
          <cell r="B289" t="str">
            <v>Conc.estr.fck=35 MPa-contr.raz.c/adit.conf. e lanç</v>
          </cell>
          <cell r="E289" t="str">
            <v>m3</v>
          </cell>
          <cell r="F289">
            <v>327.78</v>
          </cell>
        </row>
        <row r="290">
          <cell r="A290" t="str">
            <v>2 S 03 370 00</v>
          </cell>
          <cell r="B290" t="str">
            <v>Forma comum de madeira</v>
          </cell>
          <cell r="E290" t="str">
            <v>m2</v>
          </cell>
          <cell r="F290">
            <v>30.53</v>
          </cell>
        </row>
        <row r="291">
          <cell r="A291" t="str">
            <v>2 S 03 371 01</v>
          </cell>
          <cell r="B291" t="str">
            <v>Forma de placa compensada resinada</v>
          </cell>
          <cell r="E291" t="str">
            <v>m2</v>
          </cell>
          <cell r="F291">
            <v>24.24</v>
          </cell>
        </row>
        <row r="292">
          <cell r="A292" t="str">
            <v>2 S 03 371 02</v>
          </cell>
          <cell r="B292" t="str">
            <v>Forma de placa compensada plastificada</v>
          </cell>
          <cell r="E292" t="str">
            <v>m2</v>
          </cell>
          <cell r="F292">
            <v>26.83</v>
          </cell>
        </row>
        <row r="293">
          <cell r="A293" t="str">
            <v>2 S 03 372 01</v>
          </cell>
          <cell r="B293" t="str">
            <v>Formas para tubulão</v>
          </cell>
          <cell r="E293" t="str">
            <v>m2</v>
          </cell>
          <cell r="F293">
            <v>15.4</v>
          </cell>
        </row>
        <row r="294">
          <cell r="A294" t="str">
            <v>2 S 03 401 01</v>
          </cell>
          <cell r="B294" t="str">
            <v>Estaca tipo Franki D=350 mm</v>
          </cell>
          <cell r="E294" t="str">
            <v>m</v>
          </cell>
          <cell r="F294">
            <v>125.92</v>
          </cell>
        </row>
        <row r="295">
          <cell r="A295" t="str">
            <v>2 S 03 401 02</v>
          </cell>
          <cell r="B295" t="str">
            <v>Estaca tipo Franki D=400 mm</v>
          </cell>
          <cell r="E295" t="str">
            <v>m</v>
          </cell>
          <cell r="F295">
            <v>138.46</v>
          </cell>
        </row>
        <row r="296">
          <cell r="A296" t="str">
            <v>2 S 03 401 03</v>
          </cell>
          <cell r="B296" t="str">
            <v>Estaca tipo Franki D=520 mm</v>
          </cell>
          <cell r="E296" t="str">
            <v>m</v>
          </cell>
          <cell r="F296">
            <v>190.99</v>
          </cell>
        </row>
        <row r="297">
          <cell r="A297" t="str">
            <v>2 S 03 401 04</v>
          </cell>
          <cell r="B297" t="str">
            <v>Estaca tipo Franki D=600 mm</v>
          </cell>
          <cell r="E297" t="str">
            <v>m</v>
          </cell>
          <cell r="F297">
            <v>238.61</v>
          </cell>
        </row>
        <row r="298">
          <cell r="A298" t="str">
            <v>2 S 03 402 01</v>
          </cell>
          <cell r="B298" t="str">
            <v>Cravação estacas pré-mold. de concreto 30 x 30 cm</v>
          </cell>
          <cell r="E298" t="str">
            <v>m</v>
          </cell>
          <cell r="F298">
            <v>127.15</v>
          </cell>
        </row>
        <row r="299">
          <cell r="A299" t="str">
            <v>2 S 03 404 01</v>
          </cell>
          <cell r="B299" t="str">
            <v>Forn. e crav. estacas perfil met. I de 10" simples</v>
          </cell>
          <cell r="E299" t="str">
            <v>m</v>
          </cell>
          <cell r="F299">
            <v>260.58999999999997</v>
          </cell>
        </row>
        <row r="300">
          <cell r="A300" t="str">
            <v>2 S 03 404 04</v>
          </cell>
          <cell r="B300" t="str">
            <v>Forn. e crav. estacas perfil met. I de 10" duplo</v>
          </cell>
          <cell r="E300" t="str">
            <v>m</v>
          </cell>
          <cell r="F300">
            <v>403.83</v>
          </cell>
        </row>
        <row r="301">
          <cell r="A301" t="str">
            <v>2 S 03 404 11</v>
          </cell>
          <cell r="B301" t="str">
            <v>Cravação estacas met. trilhos soldados - estrela</v>
          </cell>
          <cell r="E301" t="str">
            <v>m</v>
          </cell>
          <cell r="F301">
            <v>266.54000000000002</v>
          </cell>
        </row>
        <row r="302">
          <cell r="A302" t="str">
            <v>2 S 03 410 01</v>
          </cell>
          <cell r="B302" t="str">
            <v>Tubulão a céu aberto diâmetro externo = 1,00 m</v>
          </cell>
          <cell r="E302" t="str">
            <v>m</v>
          </cell>
          <cell r="F302">
            <v>773.36</v>
          </cell>
        </row>
        <row r="303">
          <cell r="A303" t="str">
            <v>2 S 03 410 11</v>
          </cell>
          <cell r="B303" t="str">
            <v>Tubulão a céu aberto diâmetro externo = 1,20 m</v>
          </cell>
          <cell r="E303" t="str">
            <v>m</v>
          </cell>
          <cell r="F303">
            <v>1002.96</v>
          </cell>
        </row>
        <row r="304">
          <cell r="A304" t="str">
            <v>2 S 03 410 21</v>
          </cell>
          <cell r="B304" t="str">
            <v>Tubulão a céu aberto diâmetro externo = 1,40 m</v>
          </cell>
          <cell r="E304" t="str">
            <v>m</v>
          </cell>
          <cell r="F304">
            <v>1253.0999999999999</v>
          </cell>
        </row>
        <row r="305">
          <cell r="A305" t="str">
            <v>2 S 03 410 31</v>
          </cell>
          <cell r="B305" t="str">
            <v>Tubulão a céu aberto diâmetro externo = 1,60 m</v>
          </cell>
          <cell r="E305" t="str">
            <v>m</v>
          </cell>
          <cell r="F305">
            <v>1513.82</v>
          </cell>
        </row>
        <row r="306">
          <cell r="A306" t="str">
            <v>2 S 03 410 41</v>
          </cell>
          <cell r="B306" t="str">
            <v>Tubulão a céu aberto diâmetro externo = 1,80 m</v>
          </cell>
          <cell r="E306" t="str">
            <v>m</v>
          </cell>
          <cell r="F306">
            <v>1826.88</v>
          </cell>
        </row>
        <row r="307">
          <cell r="A307" t="str">
            <v>2 S 03 410 51</v>
          </cell>
          <cell r="B307" t="str">
            <v>Tubulão a céu aberto diâmetro externo = 2,00 m</v>
          </cell>
          <cell r="E307" t="str">
            <v>m</v>
          </cell>
          <cell r="F307">
            <v>2174.0300000000002</v>
          </cell>
        </row>
        <row r="308">
          <cell r="A308" t="str">
            <v>2 S 03 410 61</v>
          </cell>
          <cell r="B308" t="str">
            <v>Tubulão a céu aberto diâmetro externo = 2,20 m</v>
          </cell>
          <cell r="E308" t="str">
            <v>m</v>
          </cell>
          <cell r="F308">
            <v>2588.98</v>
          </cell>
        </row>
        <row r="309">
          <cell r="A309" t="str">
            <v>2 S 03 411 11</v>
          </cell>
          <cell r="B309" t="str">
            <v>Tub.ar comp.D=1,2 m prof.até 12 m lâmina d'água LF</v>
          </cell>
          <cell r="E309" t="str">
            <v>m</v>
          </cell>
          <cell r="F309">
            <v>2381.86</v>
          </cell>
        </row>
        <row r="310">
          <cell r="A310" t="str">
            <v>2 S 03 411 12</v>
          </cell>
          <cell r="B310" t="str">
            <v>Tub.ar comp.D=1,2 m prof. 12/18 m lâmina d'água LF</v>
          </cell>
          <cell r="E310" t="str">
            <v>m</v>
          </cell>
          <cell r="F310">
            <v>2648.55</v>
          </cell>
        </row>
        <row r="311">
          <cell r="A311" t="str">
            <v>2 S 03 411 13</v>
          </cell>
          <cell r="B311" t="str">
            <v>Tub.ar comp.D=1,2 m prof. 18/24 m lâmina d'água LF</v>
          </cell>
          <cell r="E311" t="str">
            <v>m</v>
          </cell>
          <cell r="F311">
            <v>2937.19</v>
          </cell>
        </row>
        <row r="312">
          <cell r="A312" t="str">
            <v>2 S 03 411 14</v>
          </cell>
          <cell r="B312" t="str">
            <v>Tub.ar comp.D=1,2 m prof. 24/27 m lâmina d'água LF</v>
          </cell>
          <cell r="E312" t="str">
            <v>m</v>
          </cell>
          <cell r="F312">
            <v>3358.9</v>
          </cell>
        </row>
        <row r="313">
          <cell r="A313" t="str">
            <v>2 S 03 411 15</v>
          </cell>
          <cell r="B313" t="str">
            <v>Tub.ar.comp.D=1,2 m prof. 27/31 m lâmina d'água LF</v>
          </cell>
          <cell r="E313" t="str">
            <v>m</v>
          </cell>
          <cell r="F313">
            <v>3944.44</v>
          </cell>
        </row>
        <row r="314">
          <cell r="A314" t="str">
            <v>2 S 03 411 21</v>
          </cell>
          <cell r="B314" t="str">
            <v>Tub.ar.comp.D=1,4 m prof.até 12 m lâmina d'água LF</v>
          </cell>
          <cell r="E314" t="str">
            <v>m</v>
          </cell>
          <cell r="F314">
            <v>3082.9</v>
          </cell>
        </row>
        <row r="315">
          <cell r="A315" t="str">
            <v>2 S 03 411 22</v>
          </cell>
          <cell r="B315" t="str">
            <v>Tub.ar comp.D=1,4 m prof. 12/18 m lâmina d'água LF</v>
          </cell>
          <cell r="E315" t="str">
            <v>m</v>
          </cell>
          <cell r="F315">
            <v>3441.26</v>
          </cell>
        </row>
        <row r="316">
          <cell r="A316" t="str">
            <v>2 S 03 411 23</v>
          </cell>
          <cell r="B316" t="str">
            <v>Tub.ar comp.D=1,4 m prof. 18/24 m lâmina d'água LF</v>
          </cell>
          <cell r="E316" t="str">
            <v>m</v>
          </cell>
          <cell r="F316">
            <v>3828.28</v>
          </cell>
        </row>
        <row r="317">
          <cell r="A317" t="str">
            <v>2 S 03 411 24</v>
          </cell>
          <cell r="B317" t="str">
            <v>Tub.ar comp.D=1,4 m prof. 24/27 m lâmina d'água LF</v>
          </cell>
          <cell r="E317" t="str">
            <v>m</v>
          </cell>
          <cell r="F317">
            <v>4394.09</v>
          </cell>
        </row>
        <row r="318">
          <cell r="A318" t="str">
            <v>2 S 03 411 25</v>
          </cell>
          <cell r="B318" t="str">
            <v>Tub.ar comp.D=1,4 m prof. 27/31 m lâmina d'água LF</v>
          </cell>
          <cell r="E318" t="str">
            <v>m</v>
          </cell>
          <cell r="F318">
            <v>5346.16</v>
          </cell>
        </row>
        <row r="319">
          <cell r="A319" t="str">
            <v>2 S 03 411 31</v>
          </cell>
          <cell r="B319" t="str">
            <v>Tub.ar comp.D=1,6 m prof.até 12 m lâmina d'água LF</v>
          </cell>
          <cell r="E319" t="str">
            <v>m</v>
          </cell>
          <cell r="F319">
            <v>3921.04</v>
          </cell>
        </row>
        <row r="320">
          <cell r="A320" t="str">
            <v>2 S 03 411 32</v>
          </cell>
          <cell r="B320" t="str">
            <v>Tub.ar comp.D=1,6 m prof. 12/18 m lâmina d'água LF</v>
          </cell>
          <cell r="E320" t="str">
            <v>m</v>
          </cell>
          <cell r="F320">
            <v>4394.1899999999996</v>
          </cell>
        </row>
        <row r="321">
          <cell r="A321" t="str">
            <v>2 S 03 411 33</v>
          </cell>
          <cell r="B321" t="str">
            <v>Tub.ar comp.D=1,6 m prof. 18/24 m lâmina d'água LF</v>
          </cell>
          <cell r="E321" t="str">
            <v>m</v>
          </cell>
          <cell r="F321">
            <v>4905.6000000000004</v>
          </cell>
        </row>
        <row r="322">
          <cell r="A322" t="str">
            <v>2 S 03 411 34</v>
          </cell>
          <cell r="B322" t="str">
            <v>Tub.ar comp.D=1,6 m prof. 24/27 m lâmina d'água LF</v>
          </cell>
          <cell r="E322" t="str">
            <v>m</v>
          </cell>
          <cell r="F322">
            <v>5653.63</v>
          </cell>
        </row>
        <row r="323">
          <cell r="A323" t="str">
            <v>2 S 03 411 35</v>
          </cell>
          <cell r="B323" t="str">
            <v>Tub.ar comp.D=1,6 m prof. 27/31 m lâmina d'água LF</v>
          </cell>
          <cell r="E323" t="str">
            <v>m</v>
          </cell>
          <cell r="F323">
            <v>6911.34</v>
          </cell>
        </row>
        <row r="324">
          <cell r="A324" t="str">
            <v>2 S 03 411 41</v>
          </cell>
          <cell r="B324" t="str">
            <v>Tub.ar comp.D=1,8 m prof.até 12 m lâmina d'água LF</v>
          </cell>
          <cell r="E324" t="str">
            <v>m</v>
          </cell>
          <cell r="F324">
            <v>4925.0200000000004</v>
          </cell>
        </row>
        <row r="325">
          <cell r="A325" t="str">
            <v>2 S 03 411 42</v>
          </cell>
          <cell r="B325" t="str">
            <v>Tub.ar comp.D=1,8 m prof. 12/18 m lâmina d'água LF</v>
          </cell>
          <cell r="E325" t="str">
            <v>m</v>
          </cell>
          <cell r="F325">
            <v>5532.88</v>
          </cell>
        </row>
        <row r="326">
          <cell r="A326" t="str">
            <v>2 S 03 411 43</v>
          </cell>
          <cell r="B326" t="str">
            <v>Tub.ar comp.D=1,8 m prof. 18/24 m lâmina d'água LF</v>
          </cell>
          <cell r="E326" t="str">
            <v>m</v>
          </cell>
          <cell r="F326">
            <v>6193.77</v>
          </cell>
        </row>
        <row r="327">
          <cell r="A327" t="str">
            <v>2 S 03 411 44</v>
          </cell>
          <cell r="B327" t="str">
            <v>Tub.ar comp.D=1,8 m prof. 24/27 m lâmina d'água LF</v>
          </cell>
          <cell r="E327" t="str">
            <v>m</v>
          </cell>
          <cell r="F327">
            <v>7163.5</v>
          </cell>
        </row>
        <row r="328">
          <cell r="A328" t="str">
            <v>2 S 03 411 45</v>
          </cell>
          <cell r="B328" t="str">
            <v>Tub.ar comp.D=1,8 m prof. 27/31 m lâmina d'água LF</v>
          </cell>
          <cell r="E328" t="str">
            <v>m</v>
          </cell>
          <cell r="F328">
            <v>8788.49</v>
          </cell>
        </row>
        <row r="329">
          <cell r="A329" t="str">
            <v>2 S 03 411 51</v>
          </cell>
          <cell r="B329" t="str">
            <v>Tub.ar comp.D=2,0 m até 12 m lâmina d'água LF</v>
          </cell>
          <cell r="E329" t="str">
            <v>m</v>
          </cell>
          <cell r="F329">
            <v>5872.03</v>
          </cell>
        </row>
        <row r="330">
          <cell r="A330" t="str">
            <v>2 S 03 411 52</v>
          </cell>
          <cell r="B330" t="str">
            <v>Tub.ar comp.D=2,0 m prof. 12/18 m lâmina d'água LF</v>
          </cell>
          <cell r="E330" t="str">
            <v>m</v>
          </cell>
          <cell r="F330">
            <v>6605.12</v>
          </cell>
        </row>
        <row r="331">
          <cell r="A331" t="str">
            <v>2 S 03 411 53</v>
          </cell>
          <cell r="B331" t="str">
            <v>Tub.ar comp.D=2,0 m prof.18/24 m lâmina d'água LF</v>
          </cell>
          <cell r="E331" t="str">
            <v>m</v>
          </cell>
          <cell r="F331">
            <v>7430.86</v>
          </cell>
        </row>
        <row r="332">
          <cell r="A332" t="str">
            <v>2 S 03 411 54</v>
          </cell>
          <cell r="B332" t="str">
            <v>Tub.ar comp.D=2,0 m prof.24/27 m lâmina d'água LF</v>
          </cell>
          <cell r="E332" t="str">
            <v>m</v>
          </cell>
          <cell r="F332">
            <v>8557.61</v>
          </cell>
        </row>
        <row r="333">
          <cell r="A333" t="str">
            <v>2 S 03 411 55</v>
          </cell>
          <cell r="B333" t="str">
            <v>Tub.ar comp.D=2,0 m prof.27/31 m lâmina d'água LF</v>
          </cell>
          <cell r="E333" t="str">
            <v>m</v>
          </cell>
          <cell r="F333">
            <v>10507.63</v>
          </cell>
        </row>
        <row r="334">
          <cell r="A334" t="str">
            <v>2 S 03 411 61</v>
          </cell>
          <cell r="B334" t="str">
            <v>Tub.ar comp.D=2,2 m prof.até 12 m lâmina d'água LF</v>
          </cell>
          <cell r="E334" t="str">
            <v>m</v>
          </cell>
          <cell r="F334">
            <v>7211.43</v>
          </cell>
        </row>
        <row r="335">
          <cell r="A335" t="str">
            <v>2 S 03 411 62</v>
          </cell>
          <cell r="B335" t="str">
            <v>Tub.ar comp.D=2,2 m prof.12/18 m lâmina d'água LF</v>
          </cell>
          <cell r="E335" t="str">
            <v>m</v>
          </cell>
          <cell r="F335">
            <v>8127.56</v>
          </cell>
        </row>
        <row r="336">
          <cell r="A336" t="str">
            <v>2 S 03 411 63</v>
          </cell>
          <cell r="B336" t="str">
            <v>Tub.ar comp.D=2,2 m prof.18/24 m lâmina d'água LF</v>
          </cell>
          <cell r="E336" t="str">
            <v>m</v>
          </cell>
          <cell r="F336">
            <v>9120.11</v>
          </cell>
        </row>
        <row r="337">
          <cell r="A337" t="str">
            <v>2 S 03 411 64</v>
          </cell>
          <cell r="B337" t="str">
            <v>Tub.ar comp.D=2,2 m prof.24/27 m lâmina d'água LF</v>
          </cell>
          <cell r="E337" t="str">
            <v>m</v>
          </cell>
          <cell r="F337">
            <v>10568.89</v>
          </cell>
        </row>
        <row r="338">
          <cell r="A338" t="str">
            <v>2 S 03 411 65</v>
          </cell>
          <cell r="B338" t="str">
            <v>Tub.ar comp.D=2,2 m prof.27/31m lâmina d'água LF</v>
          </cell>
          <cell r="E338" t="str">
            <v>m</v>
          </cell>
          <cell r="F338">
            <v>12527.11</v>
          </cell>
        </row>
        <row r="339">
          <cell r="A339" t="str">
            <v>2 S 03 412 01</v>
          </cell>
          <cell r="B339" t="str">
            <v>Esc.p/alarg. base tub.ar comp.prof. até 12 m LF</v>
          </cell>
          <cell r="E339" t="str">
            <v>m3</v>
          </cell>
          <cell r="F339">
            <v>1352.9</v>
          </cell>
        </row>
        <row r="340">
          <cell r="A340" t="str">
            <v>2 S 03 412 02</v>
          </cell>
          <cell r="B340" t="str">
            <v>Esc.p/alarg. base tub.ar comp.prof.12/18 m LF</v>
          </cell>
          <cell r="E340" t="str">
            <v>m3</v>
          </cell>
          <cell r="F340">
            <v>1584.9</v>
          </cell>
        </row>
        <row r="341">
          <cell r="A341" t="str">
            <v>2 S 03 412 03</v>
          </cell>
          <cell r="B341" t="str">
            <v>Esc.p/alarg. base tub.ar comp.prof.18/24 m LF</v>
          </cell>
          <cell r="E341" t="str">
            <v>m3</v>
          </cell>
          <cell r="F341">
            <v>1835.63</v>
          </cell>
        </row>
        <row r="342">
          <cell r="A342" t="str">
            <v>2 S 03 412 04</v>
          </cell>
          <cell r="B342" t="str">
            <v>Esc.p/alarg. base tub.ar comp.prof.24/27 m LF</v>
          </cell>
          <cell r="E342" t="str">
            <v>m3</v>
          </cell>
          <cell r="F342">
            <v>2201.66</v>
          </cell>
        </row>
        <row r="343">
          <cell r="A343" t="str">
            <v>2 S 03 412 05</v>
          </cell>
          <cell r="B343" t="str">
            <v>Esc.p/alarg. base tub.ar comp.prof.27/31m LF</v>
          </cell>
          <cell r="E343" t="str">
            <v>m3</v>
          </cell>
          <cell r="F343">
            <v>2819.05</v>
          </cell>
        </row>
        <row r="344">
          <cell r="A344" t="str">
            <v>2 S 03 412 11</v>
          </cell>
          <cell r="B344" t="str">
            <v>Forn.lanç.conc. base tub.ar comp.até 12m LF</v>
          </cell>
          <cell r="E344" t="str">
            <v>m3</v>
          </cell>
          <cell r="F344">
            <v>296.33</v>
          </cell>
        </row>
        <row r="345">
          <cell r="A345" t="str">
            <v>2 S 03 412 12</v>
          </cell>
          <cell r="B345" t="str">
            <v>Forn.lanc.conc.base tub.ar comp.prof.12/18m LF</v>
          </cell>
          <cell r="E345" t="str">
            <v>m3</v>
          </cell>
          <cell r="F345">
            <v>316.25</v>
          </cell>
        </row>
        <row r="346">
          <cell r="A346" t="str">
            <v>2 S 03 412 13</v>
          </cell>
          <cell r="B346" t="str">
            <v>Forn.lanç.conc.base tub.ar comp.prof.18/24m LF</v>
          </cell>
          <cell r="E346" t="str">
            <v>m3</v>
          </cell>
          <cell r="F346">
            <v>337.81</v>
          </cell>
        </row>
        <row r="347">
          <cell r="A347" t="str">
            <v>2 S 03 412 14</v>
          </cell>
          <cell r="B347" t="str">
            <v>Forn.lanç.conc.base tub.ar comp.prof.24/27m LF</v>
          </cell>
          <cell r="E347" t="str">
            <v>m3</v>
          </cell>
          <cell r="F347">
            <v>368.94</v>
          </cell>
        </row>
        <row r="348">
          <cell r="A348" t="str">
            <v>2 S 03 412 15</v>
          </cell>
          <cell r="B348" t="str">
            <v>Forn.lanç.conc.base tub.ar comp.prof. 27/31m LF</v>
          </cell>
          <cell r="E348" t="str">
            <v>m3</v>
          </cell>
          <cell r="F348">
            <v>420.85</v>
          </cell>
        </row>
        <row r="349">
          <cell r="A349" t="str">
            <v>2 S 03 510 00</v>
          </cell>
          <cell r="B349" t="str">
            <v>Aparelho apoio em neoprene fretado-forn. e aplic.</v>
          </cell>
          <cell r="E349" t="str">
            <v>kg</v>
          </cell>
          <cell r="F349">
            <v>43.54</v>
          </cell>
        </row>
        <row r="350">
          <cell r="A350" t="str">
            <v>2 S 03 700 01</v>
          </cell>
          <cell r="B350" t="str">
            <v>Fabricação guarda-corpo tipo GM, moldado no local</v>
          </cell>
          <cell r="E350" t="str">
            <v>m</v>
          </cell>
          <cell r="F350">
            <v>183.82</v>
          </cell>
        </row>
        <row r="351">
          <cell r="A351" t="str">
            <v>2 S 03 920 01</v>
          </cell>
          <cell r="B351" t="str">
            <v>Abertura concretagem bases tubulões céu aberto</v>
          </cell>
          <cell r="E351" t="str">
            <v>m3</v>
          </cell>
          <cell r="F351">
            <v>573.25</v>
          </cell>
        </row>
        <row r="352">
          <cell r="A352" t="str">
            <v>2 S 03 930 00</v>
          </cell>
          <cell r="B352" t="str">
            <v>Junta de cantoneira</v>
          </cell>
          <cell r="E352" t="str">
            <v>m</v>
          </cell>
          <cell r="F352">
            <v>71.989999999999995</v>
          </cell>
        </row>
        <row r="353">
          <cell r="A353" t="str">
            <v>2 S 03 940 00</v>
          </cell>
          <cell r="B353" t="str">
            <v>Compactação manual</v>
          </cell>
          <cell r="E353" t="str">
            <v>m3</v>
          </cell>
          <cell r="F353">
            <v>9.44</v>
          </cell>
        </row>
        <row r="354">
          <cell r="A354" t="str">
            <v>2 S 03 940 01</v>
          </cell>
          <cell r="B354" t="str">
            <v>Reaterro e compactação</v>
          </cell>
          <cell r="E354" t="str">
            <v>m3</v>
          </cell>
          <cell r="F354">
            <v>16.04</v>
          </cell>
        </row>
        <row r="355">
          <cell r="A355" t="str">
            <v>2 S 03 951 01</v>
          </cell>
          <cell r="B355" t="str">
            <v>Pintura com nata de cimento</v>
          </cell>
          <cell r="E355" t="str">
            <v>m2</v>
          </cell>
          <cell r="F355">
            <v>3.82</v>
          </cell>
        </row>
        <row r="356">
          <cell r="A356" t="str">
            <v>2 S 03 990 01</v>
          </cell>
          <cell r="B356" t="str">
            <v>Confecção e colocação cabo 4 cord de 12,7 mm - MAC</v>
          </cell>
          <cell r="E356" t="str">
            <v>kg</v>
          </cell>
          <cell r="F356">
            <v>10.93</v>
          </cell>
        </row>
        <row r="357">
          <cell r="A357" t="str">
            <v>2 S 03 990 02</v>
          </cell>
          <cell r="B357" t="str">
            <v>Confecção e colocação cabo 6 cord de 12,7 mm - MAC</v>
          </cell>
          <cell r="E357" t="str">
            <v>kg</v>
          </cell>
          <cell r="F357">
            <v>10.61</v>
          </cell>
        </row>
        <row r="358">
          <cell r="A358" t="str">
            <v>2 S 03 990 03</v>
          </cell>
          <cell r="B358" t="str">
            <v>Confecção e colocação cabo 7 cord de 12,7 mm - MAC</v>
          </cell>
          <cell r="E358" t="str">
            <v>kg</v>
          </cell>
          <cell r="F358">
            <v>9.56</v>
          </cell>
        </row>
        <row r="359">
          <cell r="A359" t="str">
            <v>2 S 03 990 04</v>
          </cell>
          <cell r="B359" t="str">
            <v>Confecção e colocação cabo 12 cord de 12,7 mm -MAC</v>
          </cell>
          <cell r="E359" t="str">
            <v>kg</v>
          </cell>
          <cell r="F359">
            <v>8.6999999999999993</v>
          </cell>
        </row>
        <row r="360">
          <cell r="A360" t="str">
            <v>2 S 03 990 05</v>
          </cell>
          <cell r="B360" t="str">
            <v>Confecção e colocação cabo 4 cord. D=12,7mm FREYSS</v>
          </cell>
          <cell r="E360" t="str">
            <v>kg</v>
          </cell>
          <cell r="F360">
            <v>11.39</v>
          </cell>
        </row>
        <row r="361">
          <cell r="A361" t="str">
            <v>2 S 03 990 06</v>
          </cell>
          <cell r="B361" t="str">
            <v>Confecção e colocação cabo 6 cord. D=12,7mm FREYSS</v>
          </cell>
          <cell r="E361" t="str">
            <v>kg</v>
          </cell>
          <cell r="F361">
            <v>10.1</v>
          </cell>
        </row>
        <row r="362">
          <cell r="A362" t="str">
            <v>2 S 03 990 07</v>
          </cell>
          <cell r="B362" t="str">
            <v>Confecção e colocação cabo 7 cord. D=12,7mm FREYSS</v>
          </cell>
          <cell r="E362" t="str">
            <v>kg</v>
          </cell>
          <cell r="F362">
            <v>9.44</v>
          </cell>
        </row>
        <row r="363">
          <cell r="A363" t="str">
            <v>2 S 03 990 08</v>
          </cell>
          <cell r="B363" t="str">
            <v>Confecção e colocação cabo 12cord. D=12,7mm FREYSS</v>
          </cell>
          <cell r="E363" t="str">
            <v>kg</v>
          </cell>
          <cell r="F363">
            <v>8.41</v>
          </cell>
        </row>
        <row r="364">
          <cell r="A364" t="str">
            <v>2 S 03 991 01</v>
          </cell>
          <cell r="B364" t="str">
            <v>Dreno de PVC D=75 mm</v>
          </cell>
          <cell r="E364" t="str">
            <v>und</v>
          </cell>
          <cell r="F364">
            <v>7.79</v>
          </cell>
        </row>
        <row r="365">
          <cell r="A365" t="str">
            <v>2 S 03 991 02</v>
          </cell>
          <cell r="B365" t="str">
            <v>Dreno de PVC D=100 mm</v>
          </cell>
          <cell r="E365" t="str">
            <v>und</v>
          </cell>
          <cell r="F365">
            <v>8.1999999999999993</v>
          </cell>
        </row>
        <row r="366">
          <cell r="A366" t="str">
            <v>2 S 03 999 01</v>
          </cell>
          <cell r="B366" t="str">
            <v>Protensão e injeção cabo 4 cord. D=12,7 mm - MAC</v>
          </cell>
          <cell r="E366" t="str">
            <v>und</v>
          </cell>
          <cell r="F366">
            <v>302.45999999999998</v>
          </cell>
        </row>
        <row r="367">
          <cell r="A367" t="str">
            <v>2 S 03 999 02</v>
          </cell>
          <cell r="B367" t="str">
            <v>Protensão e injeção cabo 6 cord. D=12,7 mm - MAC</v>
          </cell>
          <cell r="E367" t="str">
            <v>und</v>
          </cell>
          <cell r="F367">
            <v>443.97</v>
          </cell>
        </row>
        <row r="368">
          <cell r="A368" t="str">
            <v>2 S 03 999 03</v>
          </cell>
          <cell r="B368" t="str">
            <v>Protensão e injeção cabo 7 cord. D=12,7 mm - MAC</v>
          </cell>
          <cell r="E368" t="str">
            <v>und</v>
          </cell>
          <cell r="F368">
            <v>441.99</v>
          </cell>
        </row>
        <row r="369">
          <cell r="A369" t="str">
            <v>2 S 03 999 04</v>
          </cell>
          <cell r="B369" t="str">
            <v>Protensão e injeção cabo 12 cord. D=12,7 mm - MAC</v>
          </cell>
          <cell r="E369" t="str">
            <v>und</v>
          </cell>
          <cell r="F369">
            <v>827.42</v>
          </cell>
        </row>
        <row r="370">
          <cell r="A370" t="str">
            <v>2 S 03 999 05</v>
          </cell>
          <cell r="B370" t="str">
            <v>Protensão e injeção cabo 4 cord. D=12,7mm - FREYSS</v>
          </cell>
          <cell r="E370" t="str">
            <v>und</v>
          </cell>
          <cell r="F370">
            <v>341.41</v>
          </cell>
        </row>
        <row r="371">
          <cell r="A371" t="str">
            <v>2 S 03 999 06</v>
          </cell>
          <cell r="B371" t="str">
            <v>Protensão e injeção cabo 6 cord. D=12,7mm - FREYSS</v>
          </cell>
          <cell r="E371" t="str">
            <v>und</v>
          </cell>
          <cell r="F371">
            <v>478.11</v>
          </cell>
        </row>
        <row r="372">
          <cell r="A372" t="str">
            <v>2 S 03 999 07</v>
          </cell>
          <cell r="B372" t="str">
            <v>Protensão e injeção cabo 7 cord. D=12,7mm - FREYSS</v>
          </cell>
          <cell r="E372" t="str">
            <v>und</v>
          </cell>
          <cell r="F372">
            <v>529.21</v>
          </cell>
        </row>
        <row r="373">
          <cell r="A373" t="str">
            <v>2 S 03 999 08</v>
          </cell>
          <cell r="B373" t="str">
            <v>Protensão e injeção cabo 12 cord. D=12,7mm FREYSS</v>
          </cell>
          <cell r="E373" t="str">
            <v>und</v>
          </cell>
          <cell r="F373">
            <v>955.7</v>
          </cell>
        </row>
        <row r="374">
          <cell r="A374" t="str">
            <v>2 S 04 000 00</v>
          </cell>
          <cell r="B374" t="str">
            <v>Escavação manual em material de 1a cat</v>
          </cell>
          <cell r="E374" t="str">
            <v>m3</v>
          </cell>
          <cell r="F374">
            <v>23.38</v>
          </cell>
        </row>
        <row r="375">
          <cell r="A375" t="str">
            <v>2 S 04 000 01</v>
          </cell>
          <cell r="B375" t="str">
            <v>Escavação manual reat.compact.mat.1a cat.</v>
          </cell>
          <cell r="E375" t="str">
            <v>m3</v>
          </cell>
          <cell r="F375">
            <v>26.21</v>
          </cell>
        </row>
        <row r="376">
          <cell r="A376" t="str">
            <v>2 S 04 001 00</v>
          </cell>
          <cell r="B376" t="str">
            <v>Escavação mecânica de vala em mat.1a cat.</v>
          </cell>
          <cell r="E376" t="str">
            <v>m3</v>
          </cell>
          <cell r="F376">
            <v>3.64</v>
          </cell>
        </row>
        <row r="377">
          <cell r="A377" t="str">
            <v>2 S 04 001 01</v>
          </cell>
          <cell r="B377" t="str">
            <v>Escavação mecânica reat. e comp. vala mat.1a cat.</v>
          </cell>
          <cell r="E377" t="str">
            <v>m3</v>
          </cell>
          <cell r="F377">
            <v>6</v>
          </cell>
        </row>
        <row r="378">
          <cell r="A378" t="str">
            <v>2 S 04 002 01</v>
          </cell>
          <cell r="B378" t="str">
            <v>Perfuração para dreno sub-horizontal mat. 1a cat.</v>
          </cell>
          <cell r="E378" t="str">
            <v>m</v>
          </cell>
          <cell r="F378">
            <v>77</v>
          </cell>
        </row>
        <row r="379">
          <cell r="A379" t="str">
            <v>2 S 04 010 00</v>
          </cell>
          <cell r="B379" t="str">
            <v>Escavação manual material 2a categoria</v>
          </cell>
          <cell r="E379" t="str">
            <v>m3</v>
          </cell>
          <cell r="F379">
            <v>24.52</v>
          </cell>
        </row>
        <row r="380">
          <cell r="A380" t="str">
            <v>2 S 04 010 01</v>
          </cell>
          <cell r="B380" t="str">
            <v>Escavação manual reat.compactação em mat.2a cat.</v>
          </cell>
          <cell r="E380" t="str">
            <v>m3</v>
          </cell>
          <cell r="F380">
            <v>32.909999999999997</v>
          </cell>
        </row>
        <row r="381">
          <cell r="A381" t="str">
            <v>2 S 04 011 00</v>
          </cell>
          <cell r="B381" t="str">
            <v>Escavação mecânica de vala em mat. 2a categoria</v>
          </cell>
          <cell r="E381" t="str">
            <v>m3</v>
          </cell>
          <cell r="F381">
            <v>4.37</v>
          </cell>
        </row>
        <row r="382">
          <cell r="A382" t="str">
            <v>2 S 04 011 01</v>
          </cell>
          <cell r="B382" t="str">
            <v>Escavação mecânica reat.compact. vala mat.2a cat.</v>
          </cell>
          <cell r="E382" t="str">
            <v>m3</v>
          </cell>
          <cell r="F382">
            <v>7.2</v>
          </cell>
        </row>
        <row r="383">
          <cell r="A383" t="str">
            <v>2 S 04 012 01</v>
          </cell>
          <cell r="B383" t="str">
            <v>Perfuração para dreno sub-horizontal mat 2a cat.</v>
          </cell>
          <cell r="E383" t="str">
            <v>m</v>
          </cell>
          <cell r="F383">
            <v>169.21</v>
          </cell>
        </row>
        <row r="384">
          <cell r="A384" t="str">
            <v>2 S 04 020 00</v>
          </cell>
          <cell r="B384" t="str">
            <v>Escavação em vala material de 3a categoria</v>
          </cell>
          <cell r="E384" t="str">
            <v>m3</v>
          </cell>
          <cell r="F384">
            <v>52.49</v>
          </cell>
        </row>
        <row r="385">
          <cell r="A385" t="str">
            <v>2 S 04 100 01</v>
          </cell>
          <cell r="B385" t="str">
            <v>Corpo BSTC D=0,60m</v>
          </cell>
          <cell r="E385" t="str">
            <v>m</v>
          </cell>
          <cell r="F385">
            <v>216.56</v>
          </cell>
        </row>
        <row r="386">
          <cell r="A386" t="str">
            <v>2 S 04 100 02</v>
          </cell>
          <cell r="B386" t="str">
            <v>Corpo BSTC D=0,80m</v>
          </cell>
          <cell r="E386" t="str">
            <v>m</v>
          </cell>
          <cell r="F386">
            <v>315.29000000000002</v>
          </cell>
        </row>
        <row r="387">
          <cell r="A387" t="str">
            <v>2 S 04 100 03</v>
          </cell>
          <cell r="B387" t="str">
            <v>Corpo BSTC D=1,00m</v>
          </cell>
          <cell r="E387" t="str">
            <v>m</v>
          </cell>
          <cell r="F387">
            <v>450.19</v>
          </cell>
        </row>
        <row r="388">
          <cell r="A388" t="str">
            <v>2 S 04 100 04</v>
          </cell>
          <cell r="B388" t="str">
            <v>Corpo BSTC D=1,20m</v>
          </cell>
          <cell r="E388" t="str">
            <v>m</v>
          </cell>
          <cell r="F388">
            <v>605.29999999999995</v>
          </cell>
        </row>
        <row r="389">
          <cell r="A389" t="str">
            <v>2 S 04 100 05</v>
          </cell>
          <cell r="B389" t="str">
            <v>Corpo BSTC D=1,50m</v>
          </cell>
          <cell r="E389" t="str">
            <v>m</v>
          </cell>
          <cell r="F389">
            <v>898.56</v>
          </cell>
        </row>
        <row r="390">
          <cell r="A390" t="str">
            <v>2 S 04 101 01</v>
          </cell>
          <cell r="B390" t="str">
            <v>Boca BSTC D=0,60 m normal</v>
          </cell>
          <cell r="E390" t="str">
            <v>und</v>
          </cell>
          <cell r="F390">
            <v>467.01</v>
          </cell>
        </row>
        <row r="391">
          <cell r="A391" t="str">
            <v>2 S 04 101 02</v>
          </cell>
          <cell r="B391" t="str">
            <v>Boca BSTC D=0,80m normal</v>
          </cell>
          <cell r="E391" t="str">
            <v>und</v>
          </cell>
          <cell r="F391">
            <v>778.51</v>
          </cell>
        </row>
        <row r="392">
          <cell r="A392" t="str">
            <v>2 S 04 101 03</v>
          </cell>
          <cell r="B392" t="str">
            <v>Boca BSTC D=1,00m normal</v>
          </cell>
          <cell r="E392" t="str">
            <v>und</v>
          </cell>
          <cell r="F392">
            <v>1204.75</v>
          </cell>
        </row>
        <row r="393">
          <cell r="A393" t="str">
            <v>2 S 04 101 04</v>
          </cell>
          <cell r="B393" t="str">
            <v>Boca BSTC D=1,20m normal</v>
          </cell>
          <cell r="E393" t="str">
            <v>und</v>
          </cell>
          <cell r="F393">
            <v>1743.56</v>
          </cell>
        </row>
        <row r="394">
          <cell r="A394" t="str">
            <v>2 S 04 101 05</v>
          </cell>
          <cell r="B394" t="str">
            <v>Boca BSTC D=1,50m normal</v>
          </cell>
          <cell r="E394" t="str">
            <v>und</v>
          </cell>
          <cell r="F394">
            <v>3148.01</v>
          </cell>
        </row>
        <row r="395">
          <cell r="A395" t="str">
            <v>2 S 04 101 06</v>
          </cell>
          <cell r="B395" t="str">
            <v>Boca BSTC D=0,60m - esc.=15</v>
          </cell>
          <cell r="E395" t="str">
            <v>und</v>
          </cell>
          <cell r="F395">
            <v>490.76</v>
          </cell>
        </row>
        <row r="396">
          <cell r="A396" t="str">
            <v>2 S 04 101 07</v>
          </cell>
          <cell r="B396" t="str">
            <v>Boca BSTC D=0,80 m - esc.=15</v>
          </cell>
          <cell r="E396" t="str">
            <v>und</v>
          </cell>
          <cell r="F396">
            <v>819.08</v>
          </cell>
        </row>
        <row r="397">
          <cell r="A397" t="str">
            <v>2 S 04 101 08</v>
          </cell>
          <cell r="B397" t="str">
            <v>Boca BSTC D=1,00 m - esc.=15</v>
          </cell>
          <cell r="E397" t="str">
            <v>und</v>
          </cell>
          <cell r="F397">
            <v>1263.28</v>
          </cell>
        </row>
        <row r="398">
          <cell r="A398" t="str">
            <v>2 S 04 101 09</v>
          </cell>
          <cell r="B398" t="str">
            <v>Boca BSTC D=1,20 m - esc.=15</v>
          </cell>
          <cell r="E398" t="str">
            <v>und</v>
          </cell>
          <cell r="F398">
            <v>1834.07</v>
          </cell>
        </row>
        <row r="399">
          <cell r="A399" t="str">
            <v>2 S 04 101 10</v>
          </cell>
          <cell r="B399" t="str">
            <v>Boca BSTC D=1,50 m - esc.=15</v>
          </cell>
          <cell r="E399" t="str">
            <v>und</v>
          </cell>
          <cell r="F399">
            <v>3317.23</v>
          </cell>
        </row>
        <row r="400">
          <cell r="A400" t="str">
            <v>2 S 04 101 11</v>
          </cell>
          <cell r="B400" t="str">
            <v>Boca BSTC D=0,60 m - esc.=30</v>
          </cell>
          <cell r="E400" t="str">
            <v>und</v>
          </cell>
          <cell r="F400">
            <v>547.66</v>
          </cell>
        </row>
        <row r="401">
          <cell r="A401" t="str">
            <v>2 S 04 101 12</v>
          </cell>
          <cell r="B401" t="str">
            <v>Boca BSTC D=0,80 m - esc.=30</v>
          </cell>
          <cell r="E401" t="str">
            <v>und</v>
          </cell>
          <cell r="F401">
            <v>911.4</v>
          </cell>
        </row>
        <row r="402">
          <cell r="A402" t="str">
            <v>2 S 04 101 13</v>
          </cell>
          <cell r="B402" t="str">
            <v>Boca BSTC D=1,00 m - esc.=30</v>
          </cell>
          <cell r="E402" t="str">
            <v>und</v>
          </cell>
          <cell r="F402">
            <v>1405.29</v>
          </cell>
        </row>
        <row r="403">
          <cell r="A403" t="str">
            <v>2 S 04 101 14</v>
          </cell>
          <cell r="B403" t="str">
            <v>Boca BSTC D=1,20 m - esc.=30</v>
          </cell>
          <cell r="E403" t="str">
            <v>und</v>
          </cell>
          <cell r="F403">
            <v>2045.56</v>
          </cell>
        </row>
        <row r="404">
          <cell r="A404" t="str">
            <v>2 S 04 101 15</v>
          </cell>
          <cell r="B404" t="str">
            <v>Boca BSTC D=1,50 m - esc.=30</v>
          </cell>
          <cell r="E404" t="str">
            <v>und</v>
          </cell>
          <cell r="F404">
            <v>3710.45</v>
          </cell>
        </row>
        <row r="405">
          <cell r="A405" t="str">
            <v>2 S 04 101 16</v>
          </cell>
          <cell r="B405" t="str">
            <v>Boca BSTC D=0,60 m - esc.=45</v>
          </cell>
          <cell r="E405" t="str">
            <v>und</v>
          </cell>
          <cell r="F405">
            <v>676.96</v>
          </cell>
        </row>
        <row r="406">
          <cell r="A406" t="str">
            <v>2 S 04 101 17</v>
          </cell>
          <cell r="B406" t="str">
            <v>Boca BSTC D=0,80 m - esc.=45</v>
          </cell>
          <cell r="E406" t="str">
            <v>und</v>
          </cell>
          <cell r="F406">
            <v>1226.7</v>
          </cell>
        </row>
        <row r="407">
          <cell r="A407" t="str">
            <v>2 S 04 101 18</v>
          </cell>
          <cell r="B407" t="str">
            <v>Boca BSTC D=1,00 m - esc.=45</v>
          </cell>
          <cell r="E407" t="str">
            <v>und</v>
          </cell>
          <cell r="F407">
            <v>1742.67</v>
          </cell>
        </row>
        <row r="408">
          <cell r="A408" t="str">
            <v>2 S 04 101 19</v>
          </cell>
          <cell r="B408" t="str">
            <v>Boca BSTC D=1,20 m - esc.=45</v>
          </cell>
          <cell r="E408" t="str">
            <v>und</v>
          </cell>
          <cell r="F408">
            <v>2538.5</v>
          </cell>
        </row>
        <row r="409">
          <cell r="A409" t="str">
            <v>2 S 04 101 20</v>
          </cell>
          <cell r="B409" t="str">
            <v>Boca BSTC D=1,50 m - esc.=45</v>
          </cell>
          <cell r="E409" t="str">
            <v>und</v>
          </cell>
          <cell r="F409">
            <v>4665.8900000000003</v>
          </cell>
        </row>
        <row r="410">
          <cell r="A410" t="str">
            <v>2 S 04 110 01</v>
          </cell>
          <cell r="B410" t="str">
            <v>Corpo BDTC D=1,00m</v>
          </cell>
          <cell r="E410" t="str">
            <v>m</v>
          </cell>
          <cell r="F410">
            <v>927.15</v>
          </cell>
        </row>
        <row r="411">
          <cell r="A411" t="str">
            <v>2 S 04 110 02</v>
          </cell>
          <cell r="B411" t="str">
            <v>Corpo BDTC D=1,20m</v>
          </cell>
          <cell r="E411" t="str">
            <v>m</v>
          </cell>
          <cell r="F411">
            <v>1186.5</v>
          </cell>
        </row>
        <row r="412">
          <cell r="A412" t="str">
            <v>2 S 04 110 03</v>
          </cell>
          <cell r="B412" t="str">
            <v>Corpo BDTC D=1,50m</v>
          </cell>
          <cell r="E412" t="str">
            <v>m</v>
          </cell>
          <cell r="F412">
            <v>1894.91</v>
          </cell>
        </row>
        <row r="413">
          <cell r="A413" t="str">
            <v>2 S 04 111 01</v>
          </cell>
          <cell r="B413" t="str">
            <v>Boca BDTC D=1,00m normal</v>
          </cell>
          <cell r="E413" t="str">
            <v>und</v>
          </cell>
          <cell r="F413">
            <v>1687.18</v>
          </cell>
        </row>
        <row r="414">
          <cell r="A414" t="str">
            <v>2 S 04 111 02</v>
          </cell>
          <cell r="B414" t="str">
            <v>Boca BDTC D=1,20m normal</v>
          </cell>
          <cell r="E414" t="str">
            <v>und</v>
          </cell>
          <cell r="F414">
            <v>2449.44</v>
          </cell>
        </row>
        <row r="415">
          <cell r="A415" t="str">
            <v>2 S 04 111 03</v>
          </cell>
          <cell r="B415" t="str">
            <v>Boca BDTC D=1,50m normal</v>
          </cell>
          <cell r="E415" t="str">
            <v>und</v>
          </cell>
          <cell r="F415">
            <v>4303.68</v>
          </cell>
        </row>
        <row r="416">
          <cell r="A416" t="str">
            <v>2 S 04 111 05</v>
          </cell>
          <cell r="B416" t="str">
            <v>Boca BDTC D=1,00 m - esc.=15</v>
          </cell>
          <cell r="E416" t="str">
            <v>und</v>
          </cell>
          <cell r="F416">
            <v>1762.9</v>
          </cell>
        </row>
        <row r="417">
          <cell r="A417" t="str">
            <v>2 S 04 111 06</v>
          </cell>
          <cell r="B417" t="str">
            <v>Boca BDTC D=1,20 m - esc.=15</v>
          </cell>
          <cell r="E417" t="str">
            <v>und</v>
          </cell>
          <cell r="F417">
            <v>2564.41</v>
          </cell>
        </row>
        <row r="418">
          <cell r="A418" t="str">
            <v>2 S 04 111 07</v>
          </cell>
          <cell r="B418" t="str">
            <v>Boca BDTC D=1,50 m - esc.=15</v>
          </cell>
          <cell r="E418" t="str">
            <v>und</v>
          </cell>
          <cell r="F418">
            <v>4518.67</v>
          </cell>
        </row>
        <row r="419">
          <cell r="A419" t="str">
            <v>2 S 04 111 08</v>
          </cell>
          <cell r="B419" t="str">
            <v>Boca BDTC D=1,00 - esc.=30</v>
          </cell>
          <cell r="E419" t="str">
            <v>und</v>
          </cell>
          <cell r="F419">
            <v>1960.49</v>
          </cell>
        </row>
        <row r="420">
          <cell r="A420" t="str">
            <v>2 S 04 111 09</v>
          </cell>
          <cell r="B420" t="str">
            <v>Boca BDTC D=1,20 m - esc.=30</v>
          </cell>
          <cell r="E420" t="str">
            <v>und</v>
          </cell>
          <cell r="F420">
            <v>2854.31</v>
          </cell>
        </row>
        <row r="421">
          <cell r="A421" t="str">
            <v>2 S 04 111 10</v>
          </cell>
          <cell r="B421" t="str">
            <v>Boca BDTC D=1,50 m - esc.=30</v>
          </cell>
          <cell r="E421" t="str">
            <v>und</v>
          </cell>
          <cell r="F421">
            <v>5049.58</v>
          </cell>
        </row>
        <row r="422">
          <cell r="A422" t="str">
            <v>2 S 04 111 11</v>
          </cell>
          <cell r="B422" t="str">
            <v>Boca BDTC D=1,00 m - esc.=45</v>
          </cell>
          <cell r="E422" t="str">
            <v>und</v>
          </cell>
          <cell r="F422">
            <v>2420.2399999999998</v>
          </cell>
        </row>
        <row r="423">
          <cell r="A423" t="str">
            <v>2 S 04 111 12</v>
          </cell>
          <cell r="B423" t="str">
            <v>Boca BDTC D=1,20 m - esc.=45</v>
          </cell>
          <cell r="E423" t="str">
            <v>und</v>
          </cell>
          <cell r="F423">
            <v>3523.01</v>
          </cell>
        </row>
        <row r="424">
          <cell r="A424" t="str">
            <v>2 S 04 111 13</v>
          </cell>
          <cell r="B424" t="str">
            <v>Boca BDTC D=1,50 m - esc.=45</v>
          </cell>
          <cell r="E424" t="str">
            <v>und</v>
          </cell>
          <cell r="F424">
            <v>6248.02</v>
          </cell>
        </row>
        <row r="425">
          <cell r="A425" t="str">
            <v>2 S 04 120 01</v>
          </cell>
          <cell r="B425" t="str">
            <v>Corpo BTTC D=1,00m</v>
          </cell>
          <cell r="E425" t="str">
            <v>m</v>
          </cell>
          <cell r="F425">
            <v>1307.51</v>
          </cell>
        </row>
        <row r="426">
          <cell r="A426" t="str">
            <v>2 S 04 120 02</v>
          </cell>
          <cell r="B426" t="str">
            <v>Corpo BTTC D=1,20m</v>
          </cell>
          <cell r="E426" t="str">
            <v>m</v>
          </cell>
          <cell r="F426">
            <v>1768.82</v>
          </cell>
        </row>
        <row r="427">
          <cell r="A427" t="str">
            <v>2 S 04 120 03</v>
          </cell>
          <cell r="B427" t="str">
            <v>Corpo BTTC D=1,50m</v>
          </cell>
          <cell r="E427" t="str">
            <v>m</v>
          </cell>
          <cell r="F427">
            <v>2637.95</v>
          </cell>
        </row>
        <row r="428">
          <cell r="A428" t="str">
            <v>2 S 04 121 01</v>
          </cell>
          <cell r="B428" t="str">
            <v>Boca BTTC D=1,00m normal</v>
          </cell>
          <cell r="E428" t="str">
            <v>und</v>
          </cell>
          <cell r="F428">
            <v>2177.25</v>
          </cell>
        </row>
        <row r="429">
          <cell r="A429" t="str">
            <v>2 S 04 121 02</v>
          </cell>
          <cell r="B429" t="str">
            <v>Boca BTTC D=1,20m normal</v>
          </cell>
          <cell r="E429" t="str">
            <v>und</v>
          </cell>
          <cell r="F429">
            <v>3162.21</v>
          </cell>
        </row>
        <row r="430">
          <cell r="A430" t="str">
            <v>2 S 04 121 03</v>
          </cell>
          <cell r="B430" t="str">
            <v>Boca BTTC D=1,50m normal</v>
          </cell>
          <cell r="E430" t="str">
            <v>und</v>
          </cell>
          <cell r="F430">
            <v>5501.76</v>
          </cell>
        </row>
        <row r="431">
          <cell r="A431" t="str">
            <v>2 S 04 121 04</v>
          </cell>
          <cell r="B431" t="str">
            <v>Boca BTTC D=1,00 m - esc.=15</v>
          </cell>
          <cell r="E431" t="str">
            <v>und</v>
          </cell>
          <cell r="F431">
            <v>2268.85</v>
          </cell>
        </row>
        <row r="432">
          <cell r="A432" t="str">
            <v>2 S 04 121 05</v>
          </cell>
          <cell r="B432" t="str">
            <v>Boca BTTC D=1,20 m - esc.=15</v>
          </cell>
          <cell r="E432" t="str">
            <v>und</v>
          </cell>
          <cell r="F432">
            <v>3302.99</v>
          </cell>
        </row>
        <row r="433">
          <cell r="A433" t="str">
            <v>2 S 04 121 06</v>
          </cell>
          <cell r="B433" t="str">
            <v>Boca BTTC D=1,50 m - esc.=15</v>
          </cell>
          <cell r="E433" t="str">
            <v>und</v>
          </cell>
          <cell r="F433">
            <v>5751.61</v>
          </cell>
        </row>
        <row r="434">
          <cell r="A434" t="str">
            <v>2 S 04 121 07</v>
          </cell>
          <cell r="B434" t="str">
            <v>Boca BTTC D=1,00 m - esc.=30</v>
          </cell>
          <cell r="E434" t="str">
            <v>und</v>
          </cell>
          <cell r="F434">
            <v>2524.5500000000002</v>
          </cell>
        </row>
        <row r="435">
          <cell r="A435" t="str">
            <v>2 S 04 121 08</v>
          </cell>
          <cell r="B435" t="str">
            <v>Boca BTTC D=1,20 m - esc.=30</v>
          </cell>
          <cell r="E435" t="str">
            <v>und</v>
          </cell>
          <cell r="F435">
            <v>3674.13</v>
          </cell>
        </row>
        <row r="436">
          <cell r="A436" t="str">
            <v>2 S 04 121 09</v>
          </cell>
          <cell r="B436" t="str">
            <v>Boca BTTC D=1,50 m - esc.=30</v>
          </cell>
          <cell r="E436" t="str">
            <v>und</v>
          </cell>
          <cell r="F436">
            <v>6416.14</v>
          </cell>
        </row>
        <row r="437">
          <cell r="A437" t="str">
            <v>2 S 04 121 10</v>
          </cell>
          <cell r="B437" t="str">
            <v>Boca BTTC D=1,00 m - esc.=45</v>
          </cell>
          <cell r="E437" t="str">
            <v>und</v>
          </cell>
          <cell r="F437">
            <v>3102.83</v>
          </cell>
        </row>
        <row r="438">
          <cell r="A438" t="str">
            <v>2 S 04 121 11</v>
          </cell>
          <cell r="B438" t="str">
            <v>Boca BTTC D=1,20 m - esc.=45</v>
          </cell>
          <cell r="E438" t="str">
            <v>und</v>
          </cell>
          <cell r="F438">
            <v>4520.6400000000003</v>
          </cell>
        </row>
        <row r="439">
          <cell r="A439" t="str">
            <v>2 S 04 121 12</v>
          </cell>
          <cell r="B439" t="str">
            <v>Boca BTTC D=1,50 m - esc.=45</v>
          </cell>
          <cell r="E439" t="str">
            <v>und</v>
          </cell>
          <cell r="F439">
            <v>7937.31</v>
          </cell>
        </row>
        <row r="440">
          <cell r="A440" t="str">
            <v>2 S 04 200 01</v>
          </cell>
          <cell r="B440" t="str">
            <v>Corpo BSCC 1,50 x 1,50 m alt. 0 a 1,00 m</v>
          </cell>
          <cell r="E440" t="str">
            <v>und</v>
          </cell>
          <cell r="F440">
            <v>943.77</v>
          </cell>
        </row>
        <row r="441">
          <cell r="A441" t="str">
            <v>2 S 04 200 02</v>
          </cell>
          <cell r="B441" t="str">
            <v>Corpo BSCC 2,00 x 2,00 m alt. 0 a 1,00 m</v>
          </cell>
          <cell r="E441" t="str">
            <v>und</v>
          </cell>
          <cell r="F441">
            <v>1364.43</v>
          </cell>
        </row>
        <row r="442">
          <cell r="A442" t="str">
            <v>2 S 04 200 03</v>
          </cell>
          <cell r="B442" t="str">
            <v>Corpo BSCC 2,50 x 2,50 m alt. 0 a 1,00 m</v>
          </cell>
          <cell r="E442" t="str">
            <v>m</v>
          </cell>
          <cell r="F442">
            <v>1942.01</v>
          </cell>
        </row>
        <row r="443">
          <cell r="A443" t="str">
            <v>2 S 04 200 04</v>
          </cell>
          <cell r="B443" t="str">
            <v>Corpo BSCC 3,00 x 3,00 m alt. 0 a 1,00 m</v>
          </cell>
          <cell r="E443" t="str">
            <v>m</v>
          </cell>
          <cell r="F443">
            <v>2556.91</v>
          </cell>
        </row>
        <row r="444">
          <cell r="A444" t="str">
            <v>2 S 04 200 05</v>
          </cell>
          <cell r="B444" t="str">
            <v>Corpo BSCC 1,50 x 1,50 m alt. 1,00 a 2,50 m</v>
          </cell>
          <cell r="E444" t="str">
            <v>m</v>
          </cell>
          <cell r="F444">
            <v>854.14</v>
          </cell>
        </row>
        <row r="445">
          <cell r="A445" t="str">
            <v>2 S 04 200 06</v>
          </cell>
          <cell r="B445" t="str">
            <v>Corpo BSCC 2,00 x 2,00 m alt. 1,00 a 2,50 m</v>
          </cell>
          <cell r="E445" t="str">
            <v>m</v>
          </cell>
          <cell r="F445">
            <v>1220.78</v>
          </cell>
        </row>
        <row r="446">
          <cell r="A446" t="str">
            <v>2 S 04 200 07</v>
          </cell>
          <cell r="B446" t="str">
            <v>Corpo BSCC 2,50 x 2,50 m alt. 1,00 a 2,50 m</v>
          </cell>
          <cell r="E446" t="str">
            <v>m</v>
          </cell>
          <cell r="F446">
            <v>1836.29</v>
          </cell>
        </row>
        <row r="447">
          <cell r="A447" t="str">
            <v>2 S 04 200 08</v>
          </cell>
          <cell r="B447" t="str">
            <v>Corpo BSCC 3,00 x 3,00 m alt. 1,00 a 2,50 m</v>
          </cell>
          <cell r="E447" t="str">
            <v>m</v>
          </cell>
          <cell r="F447">
            <v>2496.2199999999998</v>
          </cell>
        </row>
        <row r="448">
          <cell r="A448" t="str">
            <v>2 S 04 200 09</v>
          </cell>
          <cell r="B448" t="str">
            <v>Corpo BSCC 1,50 x 1,50 m alt. 2,50 a 5,00 m</v>
          </cell>
          <cell r="E448" t="str">
            <v>m</v>
          </cell>
          <cell r="F448">
            <v>932.05</v>
          </cell>
        </row>
        <row r="449">
          <cell r="A449" t="str">
            <v>2 S 04 200 10</v>
          </cell>
          <cell r="B449" t="str">
            <v>Corpo BSCC 2,00 x 2,00 m alt. 2,50 a 5,00 m</v>
          </cell>
          <cell r="E449" t="str">
            <v>m</v>
          </cell>
          <cell r="F449">
            <v>1443.11</v>
          </cell>
        </row>
        <row r="450">
          <cell r="A450" t="str">
            <v>2 S 04 200 11</v>
          </cell>
          <cell r="B450" t="str">
            <v>Corpo BSCC 2,50 x 2,50 m alt. 2,50 a 5,00 m</v>
          </cell>
          <cell r="E450" t="str">
            <v>m</v>
          </cell>
          <cell r="F450">
            <v>2118.4699999999998</v>
          </cell>
        </row>
        <row r="451">
          <cell r="A451" t="str">
            <v>2 S 04 200 12</v>
          </cell>
          <cell r="B451" t="str">
            <v>Corpo BSCC 3,00 x 3,00 m alt. 2,50 a 5,00 m</v>
          </cell>
          <cell r="E451" t="str">
            <v>m</v>
          </cell>
          <cell r="F451">
            <v>3067.32</v>
          </cell>
        </row>
        <row r="452">
          <cell r="A452" t="str">
            <v>2 S 04 200 13</v>
          </cell>
          <cell r="B452" t="str">
            <v>Corpo BSCC 1,50 x 1,50 m alt. 5,00 a 7,50 m</v>
          </cell>
          <cell r="E452" t="str">
            <v>m</v>
          </cell>
          <cell r="F452">
            <v>1063.42</v>
          </cell>
        </row>
        <row r="453">
          <cell r="A453" t="str">
            <v>2 S 04 200 14</v>
          </cell>
          <cell r="B453" t="str">
            <v>Corpo BSCC 2,00 x 2,00 m alt. 5,00 a 7,50 m</v>
          </cell>
          <cell r="E453" t="str">
            <v>m</v>
          </cell>
          <cell r="F453">
            <v>1623.18</v>
          </cell>
        </row>
        <row r="454">
          <cell r="A454" t="str">
            <v>2 S 04 200 15</v>
          </cell>
          <cell r="B454" t="str">
            <v>Corpo BSCC 2,50 x 2,50 m alt. 5,00 a 7,50 m</v>
          </cell>
          <cell r="E454" t="str">
            <v>m</v>
          </cell>
          <cell r="F454">
            <v>2370.19</v>
          </cell>
        </row>
        <row r="455">
          <cell r="A455" t="str">
            <v>2 S 04 200 16</v>
          </cell>
          <cell r="B455" t="str">
            <v>Corpo BSCC 3,00 x 3,00 m alt. 5,00 a 7,50 m</v>
          </cell>
          <cell r="E455" t="str">
            <v>m</v>
          </cell>
          <cell r="F455">
            <v>3359.73</v>
          </cell>
        </row>
        <row r="456">
          <cell r="A456" t="str">
            <v>2 S 04 200 17</v>
          </cell>
          <cell r="B456" t="str">
            <v>Corpo BSCC 1,50 x 1,50 m alt. 7,50 a 10,00 m</v>
          </cell>
          <cell r="E456" t="str">
            <v>m</v>
          </cell>
          <cell r="F456">
            <v>1223.9100000000001</v>
          </cell>
        </row>
        <row r="457">
          <cell r="A457" t="str">
            <v>2 S 04 200 18</v>
          </cell>
          <cell r="B457" t="str">
            <v>Corpo BSCC 2,00 x 2,00 m alt. 7,50 a 10,00 m</v>
          </cell>
          <cell r="E457" t="str">
            <v>m</v>
          </cell>
          <cell r="F457">
            <v>1828.6</v>
          </cell>
        </row>
        <row r="458">
          <cell r="A458" t="str">
            <v>2 S 04 200 19</v>
          </cell>
          <cell r="B458" t="str">
            <v>Corpo BSCC 2,50 x 2,50 m alt. 7,50 a 10,00 m</v>
          </cell>
          <cell r="E458" t="str">
            <v>m</v>
          </cell>
          <cell r="F458">
            <v>2612.86</v>
          </cell>
        </row>
        <row r="459">
          <cell r="A459" t="str">
            <v>2 S 04 200 20</v>
          </cell>
          <cell r="B459" t="str">
            <v>Corpo BSCC 3,00 x 3,00 m alt. 7,50 a 10,00 m</v>
          </cell>
          <cell r="E459" t="str">
            <v>m</v>
          </cell>
          <cell r="F459">
            <v>3692.26</v>
          </cell>
        </row>
        <row r="460">
          <cell r="A460" t="str">
            <v>2 S 04 200 21</v>
          </cell>
          <cell r="B460" t="str">
            <v>Corpo BSCC 1,50 x 1,50 m alt. 10,00 a 12,50 m</v>
          </cell>
          <cell r="E460" t="str">
            <v>m</v>
          </cell>
          <cell r="F460">
            <v>1274.94</v>
          </cell>
        </row>
        <row r="461">
          <cell r="A461" t="str">
            <v>2 S 04 200 22</v>
          </cell>
          <cell r="B461" t="str">
            <v>Corpo BSCC 2,00 x 2,00 m alt. 10,00 a 12,50 m</v>
          </cell>
          <cell r="E461" t="str">
            <v>m</v>
          </cell>
          <cell r="F461">
            <v>1990.99</v>
          </cell>
        </row>
        <row r="462">
          <cell r="A462" t="str">
            <v>2 S 04 200 23</v>
          </cell>
          <cell r="B462" t="str">
            <v>Corpo BSCC 2,50 x 2,50 m alt. 10,00 a 12,50 m</v>
          </cell>
          <cell r="E462" t="str">
            <v>m</v>
          </cell>
          <cell r="F462">
            <v>2874.2</v>
          </cell>
        </row>
        <row r="463">
          <cell r="A463" t="str">
            <v>2 S 04 200 24</v>
          </cell>
          <cell r="B463" t="str">
            <v>Corpo BSCC 3,00 a 3,00 m alt. 10,00 a 12,50 m</v>
          </cell>
          <cell r="E463" t="str">
            <v>m</v>
          </cell>
          <cell r="F463">
            <v>4012.73</v>
          </cell>
        </row>
        <row r="464">
          <cell r="A464" t="str">
            <v>2 S 04 200 25</v>
          </cell>
          <cell r="B464" t="str">
            <v>Corpo BSCC 1,50 x 1,50 m alt. 12,50 a 15,00 m</v>
          </cell>
          <cell r="E464" t="str">
            <v>m</v>
          </cell>
          <cell r="F464">
            <v>1339.2</v>
          </cell>
        </row>
        <row r="465">
          <cell r="A465" t="str">
            <v>2 S 04 200 26</v>
          </cell>
          <cell r="B465" t="str">
            <v>Corpo BSCC 2,00 a 2,00 m alt. 12,50 a 15,00 m</v>
          </cell>
          <cell r="E465" t="str">
            <v>m</v>
          </cell>
          <cell r="F465">
            <v>2140.7800000000002</v>
          </cell>
        </row>
        <row r="466">
          <cell r="A466" t="str">
            <v>2 S 04 200 27</v>
          </cell>
          <cell r="B466" t="str">
            <v>Corpo BSCC 2,50 x 2,50 m alt. 12,50 a 15,00 m</v>
          </cell>
          <cell r="E466" t="str">
            <v>m</v>
          </cell>
          <cell r="F466">
            <v>3247.57</v>
          </cell>
        </row>
        <row r="467">
          <cell r="A467" t="str">
            <v>2 S 04 200 28</v>
          </cell>
          <cell r="B467" t="str">
            <v>Corpo BSCC 3,00 x 3,00 m alt. 12,50 a 15,00 m</v>
          </cell>
          <cell r="E467" t="str">
            <v>m</v>
          </cell>
          <cell r="F467">
            <v>4343</v>
          </cell>
        </row>
        <row r="468">
          <cell r="A468" t="str">
            <v>2 S 04 201 01</v>
          </cell>
          <cell r="B468" t="str">
            <v>Boca BSCC 1,50 x 1,50 m normal</v>
          </cell>
          <cell r="E468" t="str">
            <v>und</v>
          </cell>
          <cell r="F468">
            <v>5412.49</v>
          </cell>
        </row>
        <row r="469">
          <cell r="A469" t="str">
            <v>2 S 04 201 02</v>
          </cell>
          <cell r="B469" t="str">
            <v>Boca BSCC 2,00 x 2,00 m normal</v>
          </cell>
          <cell r="E469" t="str">
            <v>und</v>
          </cell>
          <cell r="F469">
            <v>8475.8799999999992</v>
          </cell>
        </row>
        <row r="470">
          <cell r="A470" t="str">
            <v>2 S 04 201 03</v>
          </cell>
          <cell r="B470" t="str">
            <v>Boca BSCC 2,50 x 2,50 m normal</v>
          </cell>
          <cell r="E470" t="str">
            <v>und</v>
          </cell>
          <cell r="F470">
            <v>11448.96</v>
          </cell>
        </row>
        <row r="471">
          <cell r="A471" t="str">
            <v>2 S 04 201 04</v>
          </cell>
          <cell r="B471" t="str">
            <v>Boca BSCC 3,00 x 3,00 m normal</v>
          </cell>
          <cell r="E471" t="str">
            <v>und</v>
          </cell>
          <cell r="F471">
            <v>16400.13</v>
          </cell>
        </row>
        <row r="472">
          <cell r="A472" t="str">
            <v>2 S 04 201 05</v>
          </cell>
          <cell r="B472" t="str">
            <v>Boca BSCC 1,50 x 1,50 m - esc.=15</v>
          </cell>
          <cell r="E472" t="str">
            <v>und</v>
          </cell>
          <cell r="F472">
            <v>5507.51</v>
          </cell>
        </row>
        <row r="473">
          <cell r="A473" t="str">
            <v>2 S 04 201 06</v>
          </cell>
          <cell r="B473" t="str">
            <v>Boca BSCC 2,00 x 2,00 m - esc.=15</v>
          </cell>
          <cell r="E473" t="str">
            <v>und</v>
          </cell>
          <cell r="F473">
            <v>8579.7000000000007</v>
          </cell>
        </row>
        <row r="474">
          <cell r="A474" t="str">
            <v>2 S 04 201 07</v>
          </cell>
          <cell r="B474" t="str">
            <v>Boca BSCC 2,50 x 2,50 m - esc.=15</v>
          </cell>
          <cell r="E474" t="str">
            <v>und</v>
          </cell>
          <cell r="F474">
            <v>12065.22</v>
          </cell>
        </row>
        <row r="475">
          <cell r="A475" t="str">
            <v>2 S 04 201 08</v>
          </cell>
          <cell r="B475" t="str">
            <v>Boca BSCC 3,00 x 3,00 m - esc.=15</v>
          </cell>
          <cell r="E475" t="str">
            <v>und</v>
          </cell>
          <cell r="F475">
            <v>17191.55</v>
          </cell>
        </row>
        <row r="476">
          <cell r="A476" t="str">
            <v>2 S 04 201 09</v>
          </cell>
          <cell r="B476" t="str">
            <v>Boca BSCC 1,50 x 1,50 m - esc.=30</v>
          </cell>
          <cell r="E476" t="str">
            <v>und</v>
          </cell>
          <cell r="F476">
            <v>6004.52</v>
          </cell>
        </row>
        <row r="477">
          <cell r="A477" t="str">
            <v>2 S 04 201 10</v>
          </cell>
          <cell r="B477" t="str">
            <v>Boca BSCC 2,00 x 2,00 m - esc.=30</v>
          </cell>
          <cell r="E477" t="str">
            <v>und</v>
          </cell>
          <cell r="F477">
            <v>9336.23</v>
          </cell>
        </row>
        <row r="478">
          <cell r="A478" t="str">
            <v>2 S 04 201 11</v>
          </cell>
          <cell r="B478" t="str">
            <v>Boca BSCC 2,50 x 2,50 m - esc.=30</v>
          </cell>
          <cell r="E478" t="str">
            <v>und</v>
          </cell>
          <cell r="F478">
            <v>13432.34</v>
          </cell>
        </row>
        <row r="479">
          <cell r="A479" t="str">
            <v>2 S 04 201 12</v>
          </cell>
          <cell r="B479" t="str">
            <v>Boca BSCC 3,00 x 3,00 m =esc.=30</v>
          </cell>
          <cell r="E479" t="str">
            <v>und</v>
          </cell>
          <cell r="F479">
            <v>18960.41</v>
          </cell>
        </row>
        <row r="480">
          <cell r="A480" t="str">
            <v>2 S 04 201 13</v>
          </cell>
          <cell r="B480" t="str">
            <v>Boca BSCC 1,50 x 1,50 m - esc.=45</v>
          </cell>
          <cell r="E480" t="str">
            <v>und</v>
          </cell>
          <cell r="F480">
            <v>7470.4</v>
          </cell>
        </row>
        <row r="481">
          <cell r="A481" t="str">
            <v>2 S 04 201 14</v>
          </cell>
          <cell r="B481" t="str">
            <v>Boca BSCC 2,00 x 2,00 m - esc.=45</v>
          </cell>
          <cell r="E481" t="str">
            <v>und</v>
          </cell>
          <cell r="F481">
            <v>11996.21</v>
          </cell>
        </row>
        <row r="482">
          <cell r="A482" t="str">
            <v>2 S 04 201 15</v>
          </cell>
          <cell r="B482" t="str">
            <v>Boca BSCC 2,50 x 2,50 m - esc.=45</v>
          </cell>
          <cell r="E482" t="str">
            <v>und</v>
          </cell>
          <cell r="F482">
            <v>17013.89</v>
          </cell>
        </row>
        <row r="483">
          <cell r="A483" t="str">
            <v>2 S 04 201 16</v>
          </cell>
          <cell r="B483" t="str">
            <v>Boca BSCC 3,00 x 3,00 m - esc.=45</v>
          </cell>
          <cell r="E483" t="str">
            <v>und</v>
          </cell>
          <cell r="F483">
            <v>23924.55</v>
          </cell>
        </row>
        <row r="484">
          <cell r="A484" t="str">
            <v>2 S 04 210 01</v>
          </cell>
          <cell r="B484" t="str">
            <v>Corpo BDCC 1,50 x 1,50 m alt. 0 a 1,00 m</v>
          </cell>
          <cell r="E484" t="str">
            <v>m</v>
          </cell>
          <cell r="F484">
            <v>1647.9</v>
          </cell>
        </row>
        <row r="485">
          <cell r="A485" t="str">
            <v>2 S 04 210 02</v>
          </cell>
          <cell r="B485" t="str">
            <v>Corpo BDCC 2,00 x 2,00 m alt. 0 a 1,00 m</v>
          </cell>
          <cell r="E485" t="str">
            <v>m</v>
          </cell>
          <cell r="F485">
            <v>2391.0500000000002</v>
          </cell>
        </row>
        <row r="486">
          <cell r="A486" t="str">
            <v>2 S 04 210 03</v>
          </cell>
          <cell r="B486" t="str">
            <v>Corpo BDCC 2,50 x 2,50 m alt. 0 a 1,00 m</v>
          </cell>
          <cell r="E486" t="str">
            <v>m</v>
          </cell>
          <cell r="F486">
            <v>3013.05</v>
          </cell>
        </row>
        <row r="487">
          <cell r="A487" t="str">
            <v>2 S 04 210 04</v>
          </cell>
          <cell r="B487" t="str">
            <v>Corpo BDCC 3,00 x 3,00 m alt. 0 a 1,00</v>
          </cell>
          <cell r="E487" t="str">
            <v>m</v>
          </cell>
          <cell r="F487">
            <v>4144.82</v>
          </cell>
        </row>
        <row r="488">
          <cell r="A488" t="str">
            <v>2 S 04 210 05</v>
          </cell>
          <cell r="B488" t="str">
            <v>Corpo BDCC 1,50 x 1,50 m alt. 1,00 a 2,50 m</v>
          </cell>
          <cell r="E488" t="str">
            <v>m</v>
          </cell>
          <cell r="F488">
            <v>1450.24</v>
          </cell>
        </row>
        <row r="489">
          <cell r="A489" t="str">
            <v>2 S 04 210 06</v>
          </cell>
          <cell r="B489" t="str">
            <v>Corpo BDCC 2,00 x 2,00 m alt. 1,00 a 2,50 m</v>
          </cell>
          <cell r="E489" t="str">
            <v>m</v>
          </cell>
          <cell r="F489">
            <v>2123.17</v>
          </cell>
        </row>
        <row r="490">
          <cell r="A490" t="str">
            <v>2 S 04 210 07</v>
          </cell>
          <cell r="B490" t="str">
            <v>Corpo BDCC 2,50 x 2,50 m alt. 1,00 a 2,50 m</v>
          </cell>
          <cell r="E490" t="str">
            <v>m</v>
          </cell>
          <cell r="F490">
            <v>2864.59</v>
          </cell>
        </row>
        <row r="491">
          <cell r="A491" t="str">
            <v>2 S 04 210 08</v>
          </cell>
          <cell r="B491" t="str">
            <v>Corpo BDCC 3,00 x 3,00 m alt. 1,00 a 2,50 m</v>
          </cell>
          <cell r="E491" t="str">
            <v>m</v>
          </cell>
          <cell r="F491">
            <v>3930.89</v>
          </cell>
        </row>
        <row r="492">
          <cell r="A492" t="str">
            <v>2 S 04 210 09</v>
          </cell>
          <cell r="B492" t="str">
            <v>Corpo BDCC 1,50 x 1,50 m alt. 2,50 a 5,00 m</v>
          </cell>
          <cell r="E492" t="str">
            <v>m</v>
          </cell>
          <cell r="F492">
            <v>1546.34</v>
          </cell>
        </row>
        <row r="493">
          <cell r="A493" t="str">
            <v>2 S 04 210 10</v>
          </cell>
          <cell r="B493" t="str">
            <v>Corpo BDCC 2,00 x 2,00 m alt. 2,50 a 5,00 m</v>
          </cell>
          <cell r="E493" t="str">
            <v>m</v>
          </cell>
          <cell r="F493">
            <v>2407.67</v>
          </cell>
        </row>
        <row r="494">
          <cell r="A494" t="str">
            <v>2 S 04 210 11</v>
          </cell>
          <cell r="B494" t="str">
            <v>Corpo BDCC 2,50 x 2,50 m alt. 2,50 a 5,00 m</v>
          </cell>
          <cell r="E494" t="str">
            <v>m</v>
          </cell>
          <cell r="F494">
            <v>3344.94</v>
          </cell>
        </row>
        <row r="495">
          <cell r="A495" t="str">
            <v>2 S 04 210 12</v>
          </cell>
          <cell r="B495" t="str">
            <v>Corpo BDCC 3,00 x 3,00 m alt. 2,50 a 5,00 m</v>
          </cell>
          <cell r="E495" t="str">
            <v>m</v>
          </cell>
          <cell r="F495">
            <v>4362.68</v>
          </cell>
        </row>
        <row r="496">
          <cell r="A496" t="str">
            <v>2 S 04 210 13</v>
          </cell>
          <cell r="B496" t="str">
            <v>Corpo BDCC 1,50 x 1,50 m alt. 5,00 a 7,50 m</v>
          </cell>
          <cell r="E496" t="str">
            <v>m</v>
          </cell>
          <cell r="F496">
            <v>1760.86</v>
          </cell>
        </row>
        <row r="497">
          <cell r="A497" t="str">
            <v>2 S 04 210 14</v>
          </cell>
          <cell r="B497" t="str">
            <v>Corpo BDCC 2,00 a 2,00 m alt. 5,00 a 7,50 m</v>
          </cell>
          <cell r="E497" t="str">
            <v>m</v>
          </cell>
          <cell r="F497">
            <v>2780.87</v>
          </cell>
        </row>
        <row r="498">
          <cell r="A498" t="str">
            <v>2 S 04 210 15</v>
          </cell>
          <cell r="B498" t="str">
            <v>Corpo BDCC 2,50 x 2,50 m alt. 5,00 a 7,50 m</v>
          </cell>
          <cell r="E498" t="str">
            <v>m</v>
          </cell>
          <cell r="F498">
            <v>3808.73</v>
          </cell>
        </row>
        <row r="499">
          <cell r="A499" t="str">
            <v>2 S 04 210 16</v>
          </cell>
          <cell r="B499" t="str">
            <v>Corpo BDCC 3,00 x 3,00 m alt. 5,00 a 7,50 m</v>
          </cell>
          <cell r="E499" t="str">
            <v>m</v>
          </cell>
          <cell r="F499">
            <v>5214.3500000000004</v>
          </cell>
        </row>
        <row r="500">
          <cell r="A500" t="str">
            <v>2 S 04 210 17</v>
          </cell>
          <cell r="B500" t="str">
            <v>Corpo BDCC 1,50 x 1,50 m alt. 7,50 a 10,00 m</v>
          </cell>
          <cell r="E500" t="str">
            <v>m</v>
          </cell>
          <cell r="F500">
            <v>1941.68</v>
          </cell>
        </row>
        <row r="501">
          <cell r="A501" t="str">
            <v>2 S 04 210 18</v>
          </cell>
          <cell r="B501" t="str">
            <v>Corpo BDCC 2,00 x 2,00 m alt. 7,50 a 10,00 m</v>
          </cell>
          <cell r="E501" t="str">
            <v>m</v>
          </cell>
          <cell r="F501">
            <v>3195.72</v>
          </cell>
        </row>
        <row r="502">
          <cell r="A502" t="str">
            <v>2 S 04 210 19</v>
          </cell>
          <cell r="B502" t="str">
            <v>Corpo BDCC 2,50 x 2,50 m alt. 7,50 a 10,00 m</v>
          </cell>
          <cell r="E502" t="str">
            <v>m</v>
          </cell>
          <cell r="F502">
            <v>4089.68</v>
          </cell>
        </row>
        <row r="503">
          <cell r="A503" t="str">
            <v>2 S 04 210 20</v>
          </cell>
          <cell r="B503" t="str">
            <v>Corpo BDCC 3,00 x 3,00 m alt. 7,50 a 10,00 m</v>
          </cell>
          <cell r="E503" t="str">
            <v>m</v>
          </cell>
          <cell r="F503">
            <v>5832.59</v>
          </cell>
        </row>
        <row r="504">
          <cell r="A504" t="str">
            <v>2 S 04 210 21</v>
          </cell>
          <cell r="B504" t="str">
            <v>Corpo BDCC 1,50 x 1,50 m alt. 10,00 a 12,50 m</v>
          </cell>
          <cell r="E504" t="str">
            <v>m</v>
          </cell>
          <cell r="F504">
            <v>2186.4499999999998</v>
          </cell>
        </row>
        <row r="505">
          <cell r="A505" t="str">
            <v>2 S 04 210 22</v>
          </cell>
          <cell r="B505" t="str">
            <v>Corpo BDCC 2,00 x 2,00 m alt. 10,00 a 12,50 m</v>
          </cell>
          <cell r="E505" t="str">
            <v>m</v>
          </cell>
          <cell r="F505">
            <v>3493.64</v>
          </cell>
        </row>
        <row r="506">
          <cell r="A506" t="str">
            <v>2 S 04 210 23</v>
          </cell>
          <cell r="B506" t="str">
            <v>Corpo BDCC 2,50 x 2,50 m alt. 10,00 a 12,50 m</v>
          </cell>
          <cell r="E506" t="str">
            <v>m</v>
          </cell>
          <cell r="F506">
            <v>4625.7</v>
          </cell>
        </row>
        <row r="507">
          <cell r="A507" t="str">
            <v>2 S 04 210 24</v>
          </cell>
          <cell r="B507" t="str">
            <v>Corpo BDCC 3,00 x 3,00 m alt. 10,00 a 12,50 m</v>
          </cell>
          <cell r="E507" t="str">
            <v>m</v>
          </cell>
          <cell r="F507">
            <v>6528.06</v>
          </cell>
        </row>
        <row r="508">
          <cell r="A508" t="str">
            <v>2 S 04 210 25</v>
          </cell>
          <cell r="B508" t="str">
            <v>Corpo BDCC 1,50 x 1,50 m alt. 12,50 a 15,00 m</v>
          </cell>
          <cell r="E508" t="str">
            <v>m</v>
          </cell>
          <cell r="F508">
            <v>2329.8000000000002</v>
          </cell>
        </row>
        <row r="509">
          <cell r="A509" t="str">
            <v>2 S 04 210 26</v>
          </cell>
          <cell r="B509" t="str">
            <v>Corpo BDCC 2,00 x 2,00 m alt. 12,50 a 15,00 m</v>
          </cell>
          <cell r="E509" t="str">
            <v>m</v>
          </cell>
          <cell r="F509">
            <v>3582.84</v>
          </cell>
        </row>
        <row r="510">
          <cell r="A510" t="str">
            <v>2 S 04 210 27</v>
          </cell>
          <cell r="B510" t="str">
            <v>Corpo BDCC 2,50 x 2,50 m alt. 12,50 a 15,00 m</v>
          </cell>
          <cell r="E510" t="str">
            <v>m</v>
          </cell>
          <cell r="F510">
            <v>5058.41</v>
          </cell>
        </row>
        <row r="511">
          <cell r="A511" t="str">
            <v>2 S 04 210 28</v>
          </cell>
          <cell r="B511" t="str">
            <v>Corpo BDCC 3,00 x 3,00 m alt. 12,50 a 15,00 m</v>
          </cell>
          <cell r="E511" t="str">
            <v>m</v>
          </cell>
          <cell r="F511">
            <v>6511.08</v>
          </cell>
        </row>
        <row r="512">
          <cell r="A512" t="str">
            <v>2 S 04 211 01</v>
          </cell>
          <cell r="B512" t="str">
            <v>Boca BDCC 1,50 x 1,50 m normal</v>
          </cell>
          <cell r="E512" t="str">
            <v>und</v>
          </cell>
          <cell r="F512">
            <v>6291.38</v>
          </cell>
        </row>
        <row r="513">
          <cell r="A513" t="str">
            <v>2 S 04 211 02</v>
          </cell>
          <cell r="B513" t="str">
            <v>Boca BDCC 2,00 x 2,00 m normal</v>
          </cell>
          <cell r="E513" t="str">
            <v>und</v>
          </cell>
          <cell r="F513">
            <v>9830.24</v>
          </cell>
        </row>
        <row r="514">
          <cell r="A514" t="str">
            <v>2 S 04 211 03</v>
          </cell>
          <cell r="B514" t="str">
            <v>Boca BDCC 2,50 x 2,50 m normal</v>
          </cell>
          <cell r="E514" t="str">
            <v>und</v>
          </cell>
          <cell r="F514">
            <v>13824.95</v>
          </cell>
        </row>
        <row r="515">
          <cell r="A515" t="str">
            <v>2 S 04 211 04</v>
          </cell>
          <cell r="B515" t="str">
            <v>Boca BDCC 3,00 x 3,00 m normal</v>
          </cell>
          <cell r="E515" t="str">
            <v>und</v>
          </cell>
          <cell r="F515">
            <v>20105.54</v>
          </cell>
        </row>
        <row r="516">
          <cell r="A516" t="str">
            <v>2 S 04 211 05</v>
          </cell>
          <cell r="B516" t="str">
            <v>Boca BDCC 1,50 x 1,50 m esc.=15</v>
          </cell>
          <cell r="E516" t="str">
            <v>und</v>
          </cell>
          <cell r="F516">
            <v>6905.86</v>
          </cell>
        </row>
        <row r="517">
          <cell r="A517" t="str">
            <v>2 S 04 211 06</v>
          </cell>
          <cell r="B517" t="str">
            <v>Boca BDCC 2,00 x 2,00 m esc=15</v>
          </cell>
          <cell r="E517" t="str">
            <v>und</v>
          </cell>
          <cell r="F517">
            <v>10814.78</v>
          </cell>
        </row>
        <row r="518">
          <cell r="A518" t="str">
            <v>2 S 04 211 07</v>
          </cell>
          <cell r="B518" t="str">
            <v>Boca BDCC 2,50 x 2,50 m esc=15</v>
          </cell>
          <cell r="E518" t="str">
            <v>und</v>
          </cell>
          <cell r="F518">
            <v>14896.79</v>
          </cell>
        </row>
        <row r="519">
          <cell r="A519" t="str">
            <v>2 S 04 211 08</v>
          </cell>
          <cell r="B519" t="str">
            <v>Boca BDCC 3,00 x 3,00 m esc=15</v>
          </cell>
          <cell r="E519" t="str">
            <v>und</v>
          </cell>
          <cell r="F519">
            <v>21578.83</v>
          </cell>
        </row>
        <row r="520">
          <cell r="A520" t="str">
            <v>2 S 04 211 09</v>
          </cell>
          <cell r="B520" t="str">
            <v>Boca BDCC 1,50 x 1,50 m - esc.=30</v>
          </cell>
          <cell r="E520" t="str">
            <v>und</v>
          </cell>
          <cell r="F520">
            <v>7125.6</v>
          </cell>
        </row>
        <row r="521">
          <cell r="A521" t="str">
            <v>2 S 04 211 10</v>
          </cell>
          <cell r="B521" t="str">
            <v>Boca BDCC 2,00 x 2,00 m esc=30</v>
          </cell>
          <cell r="E521" t="str">
            <v>und</v>
          </cell>
          <cell r="F521">
            <v>11637.63</v>
          </cell>
        </row>
        <row r="522">
          <cell r="A522" t="str">
            <v>2 S 04 211 11</v>
          </cell>
          <cell r="B522" t="str">
            <v>Boca BDCC 2,50 x 2,50 m esc.=30</v>
          </cell>
          <cell r="E522" t="str">
            <v>und</v>
          </cell>
          <cell r="F522">
            <v>15837.81</v>
          </cell>
        </row>
        <row r="523">
          <cell r="A523" t="str">
            <v>2 S 04 211 12</v>
          </cell>
          <cell r="B523" t="str">
            <v>Boca BDCC 3,00 x 3,00 m esc=30</v>
          </cell>
          <cell r="E523" t="str">
            <v>und</v>
          </cell>
          <cell r="F523">
            <v>24495.89</v>
          </cell>
        </row>
        <row r="524">
          <cell r="A524" t="str">
            <v>2 S 04 211 13</v>
          </cell>
          <cell r="B524" t="str">
            <v>Boca BDCC 1,50 x 1,50 m esc=45</v>
          </cell>
          <cell r="E524" t="str">
            <v>und</v>
          </cell>
          <cell r="F524">
            <v>9276.3700000000008</v>
          </cell>
        </row>
        <row r="525">
          <cell r="A525" t="str">
            <v>2 S 04 211 14</v>
          </cell>
          <cell r="B525" t="str">
            <v>Boca BDCC 2,00 x 2,00 m esc=45</v>
          </cell>
          <cell r="E525" t="str">
            <v>und</v>
          </cell>
          <cell r="F525">
            <v>14818.75</v>
          </cell>
        </row>
        <row r="526">
          <cell r="A526" t="str">
            <v>2 S 04 211 15</v>
          </cell>
          <cell r="B526" t="str">
            <v>Boca BDCC 2,50 x 2,50 m esc=45</v>
          </cell>
          <cell r="E526" t="str">
            <v>und</v>
          </cell>
          <cell r="F526">
            <v>21354.27</v>
          </cell>
        </row>
        <row r="527">
          <cell r="A527" t="str">
            <v>2 S 04 211 16</v>
          </cell>
          <cell r="B527" t="str">
            <v>Boca BDCC 3,00x3,00m - esc=45</v>
          </cell>
          <cell r="E527" t="str">
            <v>und</v>
          </cell>
          <cell r="F527">
            <v>31015.02</v>
          </cell>
        </row>
        <row r="528">
          <cell r="A528" t="str">
            <v>2 S 04 220 01</v>
          </cell>
          <cell r="B528" t="str">
            <v>Corpo BTCC 1,50 x 1,50 m alt. 0 a 1,00 m</v>
          </cell>
          <cell r="E528" t="str">
            <v>m</v>
          </cell>
          <cell r="F528">
            <v>2285.0500000000002</v>
          </cell>
        </row>
        <row r="529">
          <cell r="A529" t="str">
            <v>2 S 04 220 02</v>
          </cell>
          <cell r="B529" t="str">
            <v>Corpo BTCC 2,00 x 2,00 m alt. 0 a 1,00 m</v>
          </cell>
          <cell r="E529" t="str">
            <v>m</v>
          </cell>
          <cell r="F529">
            <v>3317.75</v>
          </cell>
        </row>
        <row r="530">
          <cell r="A530" t="str">
            <v>2 S 04 220 03</v>
          </cell>
          <cell r="B530" t="str">
            <v>Corpo BTCC 2,50 x 2,50 m alt. 0 a 1,00 m</v>
          </cell>
          <cell r="E530" t="str">
            <v>m</v>
          </cell>
          <cell r="F530">
            <v>4495.51</v>
          </cell>
        </row>
        <row r="531">
          <cell r="A531" t="str">
            <v>2 S 04 220 04</v>
          </cell>
          <cell r="B531" t="str">
            <v>Corpo BTCC 3,00 x 3,00 m alt. 0 a 1,00 m</v>
          </cell>
          <cell r="E531" t="str">
            <v>m</v>
          </cell>
          <cell r="F531">
            <v>5790.65</v>
          </cell>
        </row>
        <row r="532">
          <cell r="A532" t="str">
            <v>2 S 04 220 05</v>
          </cell>
          <cell r="B532" t="str">
            <v>Corpo BTCC 1,50 x 1,50 m alt. 1,00 a 2,50 m</v>
          </cell>
          <cell r="E532" t="str">
            <v>m</v>
          </cell>
          <cell r="F532">
            <v>2064.02</v>
          </cell>
        </row>
        <row r="533">
          <cell r="A533" t="str">
            <v>2 S 04 220 06</v>
          </cell>
          <cell r="B533" t="str">
            <v>Corpo BTCC 2,00 x 2,00 m alt. 1,00 a 2,50 m</v>
          </cell>
          <cell r="E533" t="str">
            <v>m</v>
          </cell>
          <cell r="F533">
            <v>3001.34</v>
          </cell>
        </row>
        <row r="534">
          <cell r="A534" t="str">
            <v>2 S 04 220 07</v>
          </cell>
          <cell r="B534" t="str">
            <v>Corpo BTCC 2,50 a 2,50 m alt. 1,00 a 2,50 m</v>
          </cell>
          <cell r="E534" t="str">
            <v>m</v>
          </cell>
          <cell r="F534">
            <v>3986.11</v>
          </cell>
        </row>
        <row r="535">
          <cell r="A535" t="str">
            <v>2 S 04 220 08</v>
          </cell>
          <cell r="B535" t="str">
            <v>Corpo BTCC 3,00 x 3,00 m alt. 1,00 a 2,50 m</v>
          </cell>
          <cell r="E535" t="str">
            <v>m</v>
          </cell>
          <cell r="F535">
            <v>5483.12</v>
          </cell>
        </row>
        <row r="536">
          <cell r="A536" t="str">
            <v>2 S 04 220 09</v>
          </cell>
          <cell r="B536" t="str">
            <v>Corpo BTCC 1,50 x 1,50 m alt. 2,50 a 5,00 m</v>
          </cell>
          <cell r="E536" t="str">
            <v>m</v>
          </cell>
          <cell r="F536">
            <v>2241.81</v>
          </cell>
        </row>
        <row r="537">
          <cell r="A537" t="str">
            <v>2 S 04 220 10</v>
          </cell>
          <cell r="B537" t="str">
            <v>Corpo BTCC 2,00 x 2,00 m alt. 2,50 a 5,00 m</v>
          </cell>
          <cell r="E537" t="str">
            <v>m</v>
          </cell>
          <cell r="F537">
            <v>3436.82</v>
          </cell>
        </row>
        <row r="538">
          <cell r="A538" t="str">
            <v>2 S 04 220 11</v>
          </cell>
          <cell r="B538" t="str">
            <v>Corpo BTCC 2,50 x 2,50 m alt. 2,50 a 5,00 m</v>
          </cell>
          <cell r="E538" t="str">
            <v>m</v>
          </cell>
          <cell r="F538">
            <v>4677.1400000000003</v>
          </cell>
        </row>
        <row r="539">
          <cell r="A539" t="str">
            <v>2 S 04 220 12</v>
          </cell>
          <cell r="B539" t="str">
            <v>Corpo BTCC 3,00 x 3,00 m alt. 2,50 a 5,00 m</v>
          </cell>
          <cell r="E539" t="str">
            <v>m</v>
          </cell>
          <cell r="F539">
            <v>6400.28</v>
          </cell>
        </row>
        <row r="540">
          <cell r="A540" t="str">
            <v>2 S 04 220 13</v>
          </cell>
          <cell r="B540" t="str">
            <v>Corpo BTCC 1,50 x 1,50 m alt. 5,00 a 7,50 m</v>
          </cell>
          <cell r="E540" t="str">
            <v>m</v>
          </cell>
          <cell r="F540">
            <v>2418.8000000000002</v>
          </cell>
        </row>
        <row r="541">
          <cell r="A541" t="str">
            <v>2 S 04 220 14</v>
          </cell>
          <cell r="B541" t="str">
            <v>Corpo BTCC 2,00 x 2,00 m alt. 5,00 a 7,50 m</v>
          </cell>
          <cell r="E541" t="str">
            <v>m</v>
          </cell>
          <cell r="F541">
            <v>3859.22</v>
          </cell>
        </row>
        <row r="542">
          <cell r="A542" t="str">
            <v>2 S 04 220 15</v>
          </cell>
          <cell r="B542" t="str">
            <v>Corpo BTCC 2,50 x 2,50 m alt. 5,00 a 7,50 m</v>
          </cell>
          <cell r="E542" t="str">
            <v>m</v>
          </cell>
          <cell r="F542">
            <v>5308.57</v>
          </cell>
        </row>
        <row r="543">
          <cell r="A543" t="str">
            <v>2 S 04 220 16</v>
          </cell>
          <cell r="B543" t="str">
            <v>Corpo BTCC 3,00 x 3,00 m alt. 5,00 a 7,50 m</v>
          </cell>
          <cell r="E543" t="str">
            <v>m</v>
          </cell>
          <cell r="F543">
            <v>7191.27</v>
          </cell>
        </row>
        <row r="544">
          <cell r="A544" t="str">
            <v>2 S 04 220 17</v>
          </cell>
          <cell r="B544" t="str">
            <v>Corpo BTCC 1,50 x 1,50 m alt. 7,50 a 10,00 m</v>
          </cell>
          <cell r="E544" t="str">
            <v>m</v>
          </cell>
          <cell r="F544">
            <v>2696.62</v>
          </cell>
        </row>
        <row r="545">
          <cell r="A545" t="str">
            <v>2 S 04 220 18</v>
          </cell>
          <cell r="B545" t="str">
            <v>Corpo BTCC 2,00 x 2,00 m alt. 7,50 m a 10,00 m</v>
          </cell>
          <cell r="E545" t="str">
            <v>m</v>
          </cell>
          <cell r="F545">
            <v>4355.76</v>
          </cell>
        </row>
        <row r="546">
          <cell r="A546" t="str">
            <v>2 S 04 220 19</v>
          </cell>
          <cell r="B546" t="str">
            <v>Corpo BTCC 2,50 x 2,50 m alt. 7,50 a 10,00 m</v>
          </cell>
          <cell r="E546" t="str">
            <v>m</v>
          </cell>
          <cell r="F546">
            <v>6040.14</v>
          </cell>
        </row>
        <row r="547">
          <cell r="A547" t="str">
            <v>2 S 04 220 20</v>
          </cell>
          <cell r="B547" t="str">
            <v>Corpo BTCC 3,00 x 3,00 m alt 7,50 a 10,00 m</v>
          </cell>
          <cell r="E547" t="str">
            <v>m</v>
          </cell>
          <cell r="F547">
            <v>8083.17</v>
          </cell>
        </row>
        <row r="548">
          <cell r="A548" t="str">
            <v>2 S 04 220 21</v>
          </cell>
          <cell r="B548" t="str">
            <v>Corpo BTCC 1,50 x 1,50 m alt. 10,00 a 12,50 m</v>
          </cell>
          <cell r="E548" t="str">
            <v>m</v>
          </cell>
          <cell r="F548">
            <v>3190.53</v>
          </cell>
        </row>
        <row r="549">
          <cell r="A549" t="str">
            <v>2 S 04 220 22</v>
          </cell>
          <cell r="B549" t="str">
            <v>Corpo BTCC 2,00 x 2,00 m alt. 10,00 a 12,50 m</v>
          </cell>
          <cell r="E549" t="str">
            <v>m</v>
          </cell>
          <cell r="F549">
            <v>4747.88</v>
          </cell>
        </row>
        <row r="550">
          <cell r="A550" t="str">
            <v>2 S 04 220 23</v>
          </cell>
          <cell r="B550" t="str">
            <v>Corpo BTCC 2,50 x 2,50 m alt. 10,00 a 12,50 m</v>
          </cell>
          <cell r="E550" t="str">
            <v>m</v>
          </cell>
          <cell r="F550">
            <v>6343.05</v>
          </cell>
        </row>
        <row r="551">
          <cell r="A551" t="str">
            <v>2 S 04 220 24</v>
          </cell>
          <cell r="B551" t="str">
            <v>Corpo BTCC 3,00 x 3,00 m alt. 10,00 a 12,50 m</v>
          </cell>
          <cell r="E551" t="str">
            <v>m</v>
          </cell>
          <cell r="F551">
            <v>8637.1299999999992</v>
          </cell>
        </row>
        <row r="552">
          <cell r="A552" t="str">
            <v>2 S 04 220 25</v>
          </cell>
          <cell r="B552" t="str">
            <v>Corpo BTCC 1,50 x 1,50 m alt. 12,50 a 15,00 m</v>
          </cell>
          <cell r="E552" t="str">
            <v>m</v>
          </cell>
          <cell r="F552">
            <v>3243.5</v>
          </cell>
        </row>
        <row r="553">
          <cell r="A553" t="str">
            <v>2 S 04 220 26</v>
          </cell>
          <cell r="B553" t="str">
            <v>Corpo BTCC 2,00 x 2,00 m alt. 12,50 a 15,00 m</v>
          </cell>
          <cell r="E553" t="str">
            <v>m</v>
          </cell>
          <cell r="F553">
            <v>5075.12</v>
          </cell>
        </row>
        <row r="554">
          <cell r="A554" t="str">
            <v>2 S 04 220 27</v>
          </cell>
          <cell r="B554" t="str">
            <v>Corpo BTCC 2,50 x 2,50 m alt. 12,50 a 15,00 m</v>
          </cell>
          <cell r="E554" t="str">
            <v>m</v>
          </cell>
          <cell r="F554">
            <v>6803.35</v>
          </cell>
        </row>
        <row r="555">
          <cell r="A555" t="str">
            <v>2 S 04 220 28</v>
          </cell>
          <cell r="B555" t="str">
            <v>Corpo BTCC 3,00 x 3,00 m alt. 12,50 a 15,00 m</v>
          </cell>
          <cell r="E555" t="str">
            <v>m</v>
          </cell>
          <cell r="F555">
            <v>9379.32</v>
          </cell>
        </row>
        <row r="556">
          <cell r="A556" t="str">
            <v>2 S 04 221 01</v>
          </cell>
          <cell r="B556" t="str">
            <v>Boca BTCC 1,50 x 1,50 m normal</v>
          </cell>
          <cell r="E556" t="str">
            <v>und</v>
          </cell>
          <cell r="F556">
            <v>7797.68</v>
          </cell>
        </row>
        <row r="557">
          <cell r="A557" t="str">
            <v>2 S 04 221 02</v>
          </cell>
          <cell r="B557" t="str">
            <v>Boca BTCC 2,00 x 2,00 m normal</v>
          </cell>
          <cell r="E557" t="str">
            <v>und</v>
          </cell>
          <cell r="F557">
            <v>11925.54</v>
          </cell>
        </row>
        <row r="558">
          <cell r="A558" t="str">
            <v>2 S 04 221 03</v>
          </cell>
          <cell r="B558" t="str">
            <v>Boca BTCC 2,50 x 2,50 m normal</v>
          </cell>
          <cell r="E558" t="str">
            <v>und</v>
          </cell>
          <cell r="F558">
            <v>16899.830000000002</v>
          </cell>
        </row>
        <row r="559">
          <cell r="A559" t="str">
            <v>2 S 04 221 04</v>
          </cell>
          <cell r="B559" t="str">
            <v>Boca BTCC 3,00 x 3,00 m normal</v>
          </cell>
          <cell r="E559" t="str">
            <v>und</v>
          </cell>
          <cell r="F559">
            <v>23995.86</v>
          </cell>
        </row>
        <row r="560">
          <cell r="A560" t="str">
            <v>2 S 04 221 05</v>
          </cell>
          <cell r="B560" t="str">
            <v>Boca BTCC 1,50 x 1,50 m esc=15</v>
          </cell>
          <cell r="E560" t="str">
            <v>und</v>
          </cell>
          <cell r="F560">
            <v>8445.08</v>
          </cell>
        </row>
        <row r="561">
          <cell r="A561" t="str">
            <v>2 S 04 221 06</v>
          </cell>
          <cell r="B561" t="str">
            <v>Boca BTCC 2,00 x 2,00 m esc=15</v>
          </cell>
          <cell r="E561" t="str">
            <v>und</v>
          </cell>
          <cell r="F561">
            <v>12824.04</v>
          </cell>
        </row>
        <row r="562">
          <cell r="A562" t="str">
            <v>2 S 04 221 07</v>
          </cell>
          <cell r="B562" t="str">
            <v>Boca BTCC 2,50 x 2,50 m esc=15</v>
          </cell>
          <cell r="E562" t="str">
            <v>und</v>
          </cell>
          <cell r="F562">
            <v>18228.060000000001</v>
          </cell>
        </row>
        <row r="563">
          <cell r="A563" t="str">
            <v>2 S 04 221 08</v>
          </cell>
          <cell r="B563" t="str">
            <v>Boca BTCC 3,00 x 3,00 m esc=15</v>
          </cell>
          <cell r="E563" t="str">
            <v>und</v>
          </cell>
          <cell r="F563">
            <v>23361.34</v>
          </cell>
        </row>
        <row r="564">
          <cell r="A564" t="str">
            <v>2 S 04 221 09</v>
          </cell>
          <cell r="B564" t="str">
            <v>Boca BTCC 1,50 x 1,50 m esc=30</v>
          </cell>
          <cell r="E564" t="str">
            <v>und</v>
          </cell>
          <cell r="F564">
            <v>8856.08</v>
          </cell>
        </row>
        <row r="565">
          <cell r="A565" t="str">
            <v>2 S 04 221 10</v>
          </cell>
          <cell r="B565" t="str">
            <v>Boca BTCC 2,00 x 2,00 m exc.=30</v>
          </cell>
          <cell r="E565" t="str">
            <v>und</v>
          </cell>
          <cell r="F565">
            <v>14169.67</v>
          </cell>
        </row>
        <row r="566">
          <cell r="A566" t="str">
            <v>2 S 04 221 11</v>
          </cell>
          <cell r="B566" t="str">
            <v>Boca BTCC 2,50 x 2,50 m esc=30</v>
          </cell>
          <cell r="E566" t="str">
            <v>und</v>
          </cell>
          <cell r="F566">
            <v>20764.759999999998</v>
          </cell>
        </row>
        <row r="567">
          <cell r="A567" t="str">
            <v>2 S 04 221 12</v>
          </cell>
          <cell r="B567" t="str">
            <v>Boca BTCC 3,00 x 3,00 m esc=30</v>
          </cell>
          <cell r="E567" t="str">
            <v>und</v>
          </cell>
          <cell r="F567">
            <v>29949.200000000001</v>
          </cell>
        </row>
        <row r="568">
          <cell r="A568" t="str">
            <v>2 S 04 221 13</v>
          </cell>
          <cell r="B568" t="str">
            <v>Boca BTCC 1,50 x 1,50 m esc.=45</v>
          </cell>
          <cell r="E568" t="str">
            <v>und</v>
          </cell>
          <cell r="F568">
            <v>11176.09</v>
          </cell>
        </row>
        <row r="569">
          <cell r="A569" t="str">
            <v>2 S 04 221 14</v>
          </cell>
          <cell r="B569" t="str">
            <v>Boca BTCC 2,00 x 2,00 m esc=45</v>
          </cell>
          <cell r="E569" t="str">
            <v>und</v>
          </cell>
          <cell r="F569">
            <v>17941.25</v>
          </cell>
        </row>
        <row r="570">
          <cell r="A570" t="str">
            <v>2 S 04 221 15</v>
          </cell>
          <cell r="B570" t="str">
            <v>Boca BTCC 2,50 x 2,50 m esc=45</v>
          </cell>
          <cell r="E570" t="str">
            <v>und</v>
          </cell>
          <cell r="F570">
            <v>26268.53</v>
          </cell>
        </row>
        <row r="571">
          <cell r="A571" t="str">
            <v>2 S 04 221 16</v>
          </cell>
          <cell r="B571" t="str">
            <v>Boca BTCC 3,00 x 3,00 m esc=45</v>
          </cell>
          <cell r="E571" t="str">
            <v>und</v>
          </cell>
          <cell r="F571">
            <v>37956.39</v>
          </cell>
        </row>
        <row r="572">
          <cell r="A572" t="str">
            <v>2 S 04 300 16</v>
          </cell>
          <cell r="B572" t="str">
            <v>Bueiro met. chapas múltiplas D=1,60 m galv.</v>
          </cell>
          <cell r="E572" t="str">
            <v>m</v>
          </cell>
          <cell r="F572">
            <v>1028.1099999999999</v>
          </cell>
        </row>
        <row r="573">
          <cell r="A573" t="str">
            <v>2 S 04 300 20</v>
          </cell>
          <cell r="B573" t="str">
            <v>Bueiro met.chapas múltiplas D=2,00 m galv.</v>
          </cell>
          <cell r="E573" t="str">
            <v>m</v>
          </cell>
          <cell r="F573">
            <v>1279.3399999999999</v>
          </cell>
        </row>
        <row r="574">
          <cell r="A574" t="str">
            <v>2 S 04 301 16</v>
          </cell>
          <cell r="B574" t="str">
            <v>Bueiro met. chapas múltiplas D=1,60 m rev. epoxy</v>
          </cell>
          <cell r="E574" t="str">
            <v>m</v>
          </cell>
          <cell r="F574">
            <v>1076.94</v>
          </cell>
        </row>
        <row r="575">
          <cell r="A575" t="str">
            <v>2 S 04 301 20</v>
          </cell>
          <cell r="B575" t="str">
            <v>Bueiro met. chapa múltipla D=2,00 m rev. epoxy</v>
          </cell>
          <cell r="E575" t="str">
            <v>m</v>
          </cell>
          <cell r="F575">
            <v>1339.98</v>
          </cell>
        </row>
        <row r="576">
          <cell r="A576" t="str">
            <v>2 S 04 310 16</v>
          </cell>
          <cell r="B576" t="str">
            <v>Bueiro met.s/ interrupção tráf. D=1,60m galv.</v>
          </cell>
          <cell r="E576" t="str">
            <v>m</v>
          </cell>
          <cell r="F576">
            <v>1958.05</v>
          </cell>
        </row>
        <row r="577">
          <cell r="A577" t="str">
            <v>2 S 04 310 20</v>
          </cell>
          <cell r="B577" t="str">
            <v>Bueiro met.s/ interrupção tráf. D=2,00m galv.</v>
          </cell>
          <cell r="E577" t="str">
            <v>m</v>
          </cell>
          <cell r="F577">
            <v>2435.4499999999998</v>
          </cell>
        </row>
        <row r="578">
          <cell r="A578" t="str">
            <v>2 S 04 311 16</v>
          </cell>
          <cell r="B578" t="str">
            <v>Bueiro met.s/interrupção tráf.D=1,60 m rev.epoxy</v>
          </cell>
          <cell r="E578" t="str">
            <v>m</v>
          </cell>
          <cell r="F578">
            <v>2031.03</v>
          </cell>
        </row>
        <row r="579">
          <cell r="A579" t="str">
            <v>2 S 04 311 20</v>
          </cell>
          <cell r="B579" t="str">
            <v>Bueiro met.s/interrupção traf.D=2,00 m rev.epoxy</v>
          </cell>
          <cell r="E579" t="str">
            <v>m</v>
          </cell>
          <cell r="F579">
            <v>2442.35</v>
          </cell>
        </row>
        <row r="580">
          <cell r="A580" t="str">
            <v>2 S 04 400 01</v>
          </cell>
          <cell r="B580" t="str">
            <v>Valeta prot.cortes c/revest. vegetal - VPC 01</v>
          </cell>
          <cell r="E580" t="str">
            <v>m</v>
          </cell>
          <cell r="F580">
            <v>41.27</v>
          </cell>
        </row>
        <row r="581">
          <cell r="A581" t="str">
            <v>2 S 04 400 02</v>
          </cell>
          <cell r="B581" t="str">
            <v>Valeta prot.cortes c/revest. vegetal - VPC 02</v>
          </cell>
          <cell r="E581" t="str">
            <v>m</v>
          </cell>
          <cell r="F581">
            <v>30.75</v>
          </cell>
        </row>
        <row r="582">
          <cell r="A582" t="str">
            <v>2 S 04 400 03</v>
          </cell>
          <cell r="B582" t="str">
            <v>Valeta prot.cortes c/revest.concreto - VPC 03</v>
          </cell>
          <cell r="E582" t="str">
            <v>m</v>
          </cell>
          <cell r="F582">
            <v>59.73</v>
          </cell>
        </row>
        <row r="583">
          <cell r="A583" t="str">
            <v>2 S 04 400 04</v>
          </cell>
          <cell r="B583" t="str">
            <v>Valeta prot.cortes c/revest.concreto - VPC 04</v>
          </cell>
          <cell r="E583" t="str">
            <v>m</v>
          </cell>
          <cell r="F583">
            <v>46.54</v>
          </cell>
        </row>
        <row r="584">
          <cell r="A584" t="str">
            <v>2 S 04 401 01</v>
          </cell>
          <cell r="B584" t="str">
            <v>Valeta prot.aterros c/revest. vegetal - VPA 01</v>
          </cell>
          <cell r="E584" t="str">
            <v>m</v>
          </cell>
          <cell r="F584">
            <v>42.65</v>
          </cell>
        </row>
        <row r="585">
          <cell r="A585" t="str">
            <v>2 S 04 401 02</v>
          </cell>
          <cell r="B585" t="str">
            <v>Valeta prot.aterros c/revest. vegetal - VPA 02</v>
          </cell>
          <cell r="E585" t="str">
            <v>m</v>
          </cell>
          <cell r="F585">
            <v>32.01</v>
          </cell>
        </row>
        <row r="586">
          <cell r="A586" t="str">
            <v>2 S 04 401 03</v>
          </cell>
          <cell r="B586" t="str">
            <v>Valeta prot.aterro c/revest. concreto - VPA 03</v>
          </cell>
          <cell r="E586" t="str">
            <v>m</v>
          </cell>
          <cell r="F586">
            <v>59.97</v>
          </cell>
        </row>
        <row r="587">
          <cell r="A587" t="str">
            <v>2 S 04 401 04</v>
          </cell>
          <cell r="B587" t="str">
            <v>Valeta prot.aterro c/revest. concreto - VPA 04</v>
          </cell>
          <cell r="E587" t="str">
            <v>m</v>
          </cell>
          <cell r="F587">
            <v>45.4</v>
          </cell>
        </row>
        <row r="588">
          <cell r="A588" t="str">
            <v>2 S 04 401 05</v>
          </cell>
          <cell r="B588" t="str">
            <v>Valeta prot.corte/aterro s/rev. - VPC 05/VPA 05</v>
          </cell>
          <cell r="E588" t="str">
            <v>m</v>
          </cell>
          <cell r="F588">
            <v>24.52</v>
          </cell>
        </row>
        <row r="589">
          <cell r="A589" t="str">
            <v>2 S 04 401 06</v>
          </cell>
          <cell r="B589" t="str">
            <v>Valeta prot.corte/aterro s/rev. - VPC 06/VPA 06</v>
          </cell>
          <cell r="E589" t="str">
            <v>m</v>
          </cell>
          <cell r="F589">
            <v>17.53</v>
          </cell>
        </row>
        <row r="590">
          <cell r="A590" t="str">
            <v>2 S 04 500 01</v>
          </cell>
          <cell r="B590" t="str">
            <v>Dreno longitudinal prof. p/corte em solo - DPS 01</v>
          </cell>
          <cell r="E590" t="str">
            <v>m</v>
          </cell>
          <cell r="F590">
            <v>27.55</v>
          </cell>
        </row>
        <row r="591">
          <cell r="A591" t="str">
            <v>2 S 04 500 02</v>
          </cell>
          <cell r="B591" t="str">
            <v>Dreno longitudinal prof. p/corte em solo - DPS 02</v>
          </cell>
          <cell r="E591" t="str">
            <v>m</v>
          </cell>
          <cell r="F591">
            <v>27.14</v>
          </cell>
        </row>
        <row r="592">
          <cell r="A592" t="str">
            <v>2 S 04 500 03</v>
          </cell>
          <cell r="B592" t="str">
            <v>Dreno longitudinal prof. p/corte em solo - DPS 03</v>
          </cell>
          <cell r="E592" t="str">
            <v>m</v>
          </cell>
          <cell r="F592">
            <v>38.75</v>
          </cell>
        </row>
        <row r="593">
          <cell r="A593" t="str">
            <v>2 S 04 500 04</v>
          </cell>
          <cell r="B593" t="str">
            <v>Dreno longitudinal prof. p/corte em solo - DPS 04</v>
          </cell>
          <cell r="E593" t="str">
            <v>m</v>
          </cell>
          <cell r="F593">
            <v>38.26</v>
          </cell>
        </row>
        <row r="594">
          <cell r="A594" t="str">
            <v>2 S 04 500 05</v>
          </cell>
          <cell r="B594" t="str">
            <v>Dreno longitudinal prof. p/corte em solo - DPS 05</v>
          </cell>
          <cell r="E594" t="str">
            <v>m</v>
          </cell>
          <cell r="F594">
            <v>44.31</v>
          </cell>
        </row>
        <row r="595">
          <cell r="A595" t="str">
            <v>2 S 04 500 06</v>
          </cell>
          <cell r="B595" t="str">
            <v>Dreno longitudinal prof. p/corte em solo - DPS 06</v>
          </cell>
          <cell r="E595" t="str">
            <v>m</v>
          </cell>
          <cell r="F595">
            <v>50.88</v>
          </cell>
        </row>
        <row r="596">
          <cell r="A596" t="str">
            <v>2 S 04 500 07</v>
          </cell>
          <cell r="B596" t="str">
            <v>Dreno longitudinal prof. p/corte em solo - DPS 07</v>
          </cell>
          <cell r="E596" t="str">
            <v>m</v>
          </cell>
          <cell r="F596">
            <v>61.18</v>
          </cell>
        </row>
        <row r="597">
          <cell r="A597" t="str">
            <v>2 S 04 500 08</v>
          </cell>
          <cell r="B597" t="str">
            <v>Dreno longitudinal prof. p/corte em solo - DPS 08</v>
          </cell>
          <cell r="E597" t="str">
            <v>m</v>
          </cell>
          <cell r="F597">
            <v>67.75</v>
          </cell>
        </row>
        <row r="598">
          <cell r="A598" t="str">
            <v>2 S 04 501 01</v>
          </cell>
          <cell r="B598" t="str">
            <v>Dreno longitudinal prof. p/corte em rocha - DPR 01</v>
          </cell>
          <cell r="E598" t="str">
            <v>m</v>
          </cell>
          <cell r="F598">
            <v>23.89</v>
          </cell>
        </row>
        <row r="599">
          <cell r="A599" t="str">
            <v>2 S 04 501 02</v>
          </cell>
          <cell r="B599" t="str">
            <v>Dreno longitudinal prof. p/corte em rocha - DPR 02</v>
          </cell>
          <cell r="E599" t="str">
            <v>m</v>
          </cell>
          <cell r="F599">
            <v>38.26</v>
          </cell>
        </row>
        <row r="600">
          <cell r="A600" t="str">
            <v>2 S 04 501 03</v>
          </cell>
          <cell r="B600" t="str">
            <v>Dreno longitudinal prof. p/corte em rocha - DPR 03</v>
          </cell>
          <cell r="E600" t="str">
            <v>m</v>
          </cell>
          <cell r="F600">
            <v>21.89</v>
          </cell>
        </row>
        <row r="601">
          <cell r="A601" t="str">
            <v>2 S 04 501 04</v>
          </cell>
          <cell r="B601" t="str">
            <v>Dreno longitudinal prof. p/corte em rocha - DPR 04</v>
          </cell>
          <cell r="E601" t="str">
            <v>m</v>
          </cell>
          <cell r="F601">
            <v>7.29</v>
          </cell>
        </row>
        <row r="602">
          <cell r="A602" t="str">
            <v>2 S 04 501 05</v>
          </cell>
          <cell r="B602" t="str">
            <v>Dreno longitudinal prof. p/corte em rocha - DPR 05</v>
          </cell>
          <cell r="E602" t="str">
            <v>m</v>
          </cell>
          <cell r="F602">
            <v>21.55</v>
          </cell>
        </row>
        <row r="603">
          <cell r="A603" t="str">
            <v>2 S 04 502 01</v>
          </cell>
          <cell r="B603" t="str">
            <v>Boca saída p/dreno longitudinal prof. BSD 01</v>
          </cell>
          <cell r="E603" t="str">
            <v>und</v>
          </cell>
          <cell r="F603">
            <v>71.16</v>
          </cell>
        </row>
        <row r="604">
          <cell r="A604" t="str">
            <v>2 S 04 502 02</v>
          </cell>
          <cell r="B604" t="str">
            <v>Boca saída p/dreno longitudinal prof. BSD 02</v>
          </cell>
          <cell r="E604" t="str">
            <v>und</v>
          </cell>
          <cell r="F604">
            <v>82.9</v>
          </cell>
        </row>
        <row r="605">
          <cell r="A605" t="str">
            <v>2 S 04 510 01</v>
          </cell>
          <cell r="B605" t="str">
            <v>Dreno sub-superficial - DSS 01</v>
          </cell>
          <cell r="E605" t="str">
            <v>m</v>
          </cell>
          <cell r="F605">
            <v>7.42</v>
          </cell>
        </row>
        <row r="606">
          <cell r="A606" t="str">
            <v>2 S 04 510 02</v>
          </cell>
          <cell r="B606" t="str">
            <v>Dreno sub-superficial - DSS 02</v>
          </cell>
          <cell r="E606" t="str">
            <v>m</v>
          </cell>
          <cell r="F606">
            <v>20.12</v>
          </cell>
        </row>
        <row r="607">
          <cell r="A607" t="str">
            <v>2 S 04 510 03</v>
          </cell>
          <cell r="B607" t="str">
            <v>Dreno sub-superficial - DSS 03</v>
          </cell>
          <cell r="E607" t="str">
            <v>m</v>
          </cell>
          <cell r="F607">
            <v>5.0599999999999996</v>
          </cell>
        </row>
        <row r="608">
          <cell r="A608" t="str">
            <v>2 S 04 510 04</v>
          </cell>
          <cell r="B608" t="str">
            <v>Dreno sub-superficial - DSS 04</v>
          </cell>
          <cell r="E608" t="str">
            <v>m</v>
          </cell>
          <cell r="F608">
            <v>26.52</v>
          </cell>
        </row>
        <row r="609">
          <cell r="A609" t="str">
            <v>2 S 04 511 01</v>
          </cell>
          <cell r="B609" t="str">
            <v>Boca saída p/dreno sub-superficial - BSD 03</v>
          </cell>
          <cell r="E609" t="str">
            <v>und</v>
          </cell>
          <cell r="F609">
            <v>32.799999999999997</v>
          </cell>
        </row>
        <row r="610">
          <cell r="A610" t="str">
            <v>2 S 04 520 01</v>
          </cell>
          <cell r="B610" t="str">
            <v>Dreno sub-horizontal - DSH 01</v>
          </cell>
          <cell r="E610" t="str">
            <v>m</v>
          </cell>
          <cell r="F610">
            <v>127.19</v>
          </cell>
        </row>
        <row r="611">
          <cell r="A611" t="str">
            <v>2 S 04 521 01</v>
          </cell>
          <cell r="B611" t="str">
            <v>Boca saída p/dreno sub-horizontal - BSD 04</v>
          </cell>
          <cell r="E611" t="str">
            <v>und</v>
          </cell>
          <cell r="F611">
            <v>8.4700000000000006</v>
          </cell>
        </row>
        <row r="612">
          <cell r="A612" t="str">
            <v>2 S 04 900 01</v>
          </cell>
          <cell r="B612" t="str">
            <v>Sarjeta triangular de concreto - STC 01</v>
          </cell>
          <cell r="E612" t="str">
            <v>m</v>
          </cell>
          <cell r="F612">
            <v>37.07</v>
          </cell>
        </row>
        <row r="613">
          <cell r="A613" t="str">
            <v>2 S 04 900 02</v>
          </cell>
          <cell r="B613" t="str">
            <v>Sarjeta triangular de concreto - STC 02</v>
          </cell>
          <cell r="E613" t="str">
            <v>m</v>
          </cell>
          <cell r="F613">
            <v>25.03</v>
          </cell>
        </row>
        <row r="614">
          <cell r="A614" t="str">
            <v>2 S 04 900 03</v>
          </cell>
          <cell r="B614" t="str">
            <v>Sarjeta triangular de concreto - STC 03</v>
          </cell>
          <cell r="E614" t="str">
            <v>m</v>
          </cell>
          <cell r="F614">
            <v>21.69</v>
          </cell>
        </row>
        <row r="615">
          <cell r="A615" t="str">
            <v>2 S 04 900 04</v>
          </cell>
          <cell r="B615" t="str">
            <v>Sarjeta triangular de concreto - STC 04</v>
          </cell>
          <cell r="E615" t="str">
            <v>m</v>
          </cell>
          <cell r="F615">
            <v>17.600000000000001</v>
          </cell>
        </row>
        <row r="616">
          <cell r="A616" t="str">
            <v>2 S 04 900 05</v>
          </cell>
          <cell r="B616" t="str">
            <v>Sarjeta triangular de concreto - STC 05</v>
          </cell>
          <cell r="E616" t="str">
            <v>m</v>
          </cell>
          <cell r="F616">
            <v>30.24</v>
          </cell>
        </row>
        <row r="617">
          <cell r="A617" t="str">
            <v>2 S 04 900 06</v>
          </cell>
          <cell r="B617" t="str">
            <v>Sarjeta triangular de concreto - STC 06</v>
          </cell>
          <cell r="E617" t="str">
            <v>m</v>
          </cell>
          <cell r="F617">
            <v>20.420000000000002</v>
          </cell>
        </row>
        <row r="618">
          <cell r="A618" t="str">
            <v>2 S 04 900 07</v>
          </cell>
          <cell r="B618" t="str">
            <v>Sarjeta triangular de concreto - STC 07</v>
          </cell>
          <cell r="E618" t="str">
            <v>m</v>
          </cell>
          <cell r="F618">
            <v>17.61</v>
          </cell>
        </row>
        <row r="619">
          <cell r="A619" t="str">
            <v>2 S 04 900 08</v>
          </cell>
          <cell r="B619" t="str">
            <v>Sarjeta triangular de concreto - STC 08</v>
          </cell>
          <cell r="E619" t="str">
            <v>m</v>
          </cell>
          <cell r="F619">
            <v>14.71</v>
          </cell>
        </row>
        <row r="620">
          <cell r="A620" t="str">
            <v>2 S 04 900 21</v>
          </cell>
          <cell r="B620" t="str">
            <v>Sarjeta canteiro central concreto - SCC 01</v>
          </cell>
          <cell r="E620" t="str">
            <v>m</v>
          </cell>
          <cell r="F620">
            <v>21.45</v>
          </cell>
        </row>
        <row r="621">
          <cell r="A621" t="str">
            <v>2 S 04 900 22</v>
          </cell>
          <cell r="B621" t="str">
            <v>Sarjeta canteiro central concreto - SCC 02</v>
          </cell>
          <cell r="E621" t="str">
            <v>m</v>
          </cell>
          <cell r="F621">
            <v>29.69</v>
          </cell>
        </row>
        <row r="622">
          <cell r="A622" t="str">
            <v>2 S 04 900 31</v>
          </cell>
          <cell r="B622" t="str">
            <v>Sarjeta triangular de grama - STG 01</v>
          </cell>
          <cell r="E622" t="str">
            <v>m</v>
          </cell>
          <cell r="F622">
            <v>13.88</v>
          </cell>
        </row>
        <row r="623">
          <cell r="A623" t="str">
            <v>2 S 04 900 32</v>
          </cell>
          <cell r="B623" t="str">
            <v>Sarjeta triangular de grama - STG 02</v>
          </cell>
          <cell r="E623" t="str">
            <v>m</v>
          </cell>
          <cell r="F623">
            <v>11.5</v>
          </cell>
        </row>
        <row r="624">
          <cell r="A624" t="str">
            <v>2 S 04 900 33</v>
          </cell>
          <cell r="B624" t="str">
            <v>Sarjeta triangular de grama - STG 03</v>
          </cell>
          <cell r="E624" t="str">
            <v>m</v>
          </cell>
          <cell r="F624">
            <v>9.89</v>
          </cell>
        </row>
        <row r="625">
          <cell r="A625" t="str">
            <v>2 S 04 900 34</v>
          </cell>
          <cell r="B625" t="str">
            <v>Sarjeta triangular de grama - STG 04</v>
          </cell>
          <cell r="E625" t="str">
            <v>m</v>
          </cell>
          <cell r="F625">
            <v>7.59</v>
          </cell>
        </row>
        <row r="626">
          <cell r="A626" t="str">
            <v>2 S 04 900 41</v>
          </cell>
          <cell r="B626" t="str">
            <v>Sarjeta triangular não revestida - STT 01</v>
          </cell>
          <cell r="E626" t="str">
            <v>m</v>
          </cell>
          <cell r="F626">
            <v>7.66</v>
          </cell>
        </row>
        <row r="627">
          <cell r="A627" t="str">
            <v>2 S 04 900 42</v>
          </cell>
          <cell r="B627" t="str">
            <v>Sarjeta triangular não revestida - STT 02</v>
          </cell>
          <cell r="E627" t="str">
            <v>m</v>
          </cell>
          <cell r="F627">
            <v>6.4</v>
          </cell>
        </row>
        <row r="628">
          <cell r="A628" t="str">
            <v>2 S 04 900 43</v>
          </cell>
          <cell r="B628" t="str">
            <v>Sarjeta triangular não revestida - STT 03</v>
          </cell>
          <cell r="E628" t="str">
            <v>m</v>
          </cell>
          <cell r="F628">
            <v>5.44</v>
          </cell>
        </row>
        <row r="629">
          <cell r="A629" t="str">
            <v>2 S 04 900 44</v>
          </cell>
          <cell r="B629" t="str">
            <v>Sarjeta triangular não revestida - STT 04</v>
          </cell>
          <cell r="E629" t="str">
            <v>m</v>
          </cell>
          <cell r="F629">
            <v>3.99</v>
          </cell>
        </row>
        <row r="630">
          <cell r="A630" t="str">
            <v>2 S 04 901 01</v>
          </cell>
          <cell r="B630" t="str">
            <v>Sarjeta trapezoidal de concreto - SZC 01</v>
          </cell>
          <cell r="E630" t="str">
            <v>m</v>
          </cell>
          <cell r="F630">
            <v>29.78</v>
          </cell>
        </row>
        <row r="631">
          <cell r="A631" t="str">
            <v>2 S 04 901 02</v>
          </cell>
          <cell r="B631" t="str">
            <v>Sarjeta trapezoidal de concreto - SZC 02</v>
          </cell>
          <cell r="E631" t="str">
            <v>m</v>
          </cell>
          <cell r="F631">
            <v>18.239999999999998</v>
          </cell>
        </row>
        <row r="632">
          <cell r="A632" t="str">
            <v>2 S 04 901 21</v>
          </cell>
          <cell r="B632" t="str">
            <v>Sarjeta de canteiro central de concreto - SCC 03</v>
          </cell>
          <cell r="E632" t="str">
            <v>m</v>
          </cell>
          <cell r="F632">
            <v>23.88</v>
          </cell>
        </row>
        <row r="633">
          <cell r="A633" t="str">
            <v>2 S 04 901 22</v>
          </cell>
          <cell r="B633" t="str">
            <v>Sarjeta de canteiro central de cocnreto - SCC 04</v>
          </cell>
          <cell r="E633" t="str">
            <v>m</v>
          </cell>
          <cell r="F633">
            <v>43.71</v>
          </cell>
        </row>
        <row r="634">
          <cell r="A634" t="str">
            <v>2 S 04 901 31</v>
          </cell>
          <cell r="B634" t="str">
            <v>Sarjeta trapezoidal de grama - SZG 01</v>
          </cell>
          <cell r="E634" t="str">
            <v>m</v>
          </cell>
          <cell r="F634">
            <v>12.46</v>
          </cell>
        </row>
        <row r="635">
          <cell r="A635" t="str">
            <v>2 S 04 901 32</v>
          </cell>
          <cell r="B635" t="str">
            <v>Sarjeta trapezoidal de grama - SZG 02</v>
          </cell>
          <cell r="E635" t="str">
            <v>m</v>
          </cell>
          <cell r="F635">
            <v>8.0299999999999994</v>
          </cell>
        </row>
        <row r="636">
          <cell r="A636" t="str">
            <v>2 S 04 901 41</v>
          </cell>
          <cell r="B636" t="str">
            <v>Sarjeta trapezoidal não revestida - SZT 01</v>
          </cell>
          <cell r="E636" t="str">
            <v>m</v>
          </cell>
          <cell r="F636">
            <v>7.55</v>
          </cell>
        </row>
        <row r="637">
          <cell r="A637" t="str">
            <v>2 S 04 901 42</v>
          </cell>
          <cell r="B637" t="str">
            <v>Sarjeta trapezoidal não revestida - SZT 02</v>
          </cell>
          <cell r="E637" t="str">
            <v>m</v>
          </cell>
          <cell r="F637">
            <v>4.66</v>
          </cell>
        </row>
        <row r="638">
          <cell r="A638" t="str">
            <v>2 S 04 910 01</v>
          </cell>
          <cell r="B638" t="str">
            <v>Meio fio de concreto - MFC 01</v>
          </cell>
          <cell r="E638" t="str">
            <v>m</v>
          </cell>
          <cell r="F638">
            <v>38.630000000000003</v>
          </cell>
        </row>
        <row r="639">
          <cell r="A639" t="str">
            <v>2 S 04 910 02</v>
          </cell>
          <cell r="B639" t="str">
            <v>Meio fio de concreto - MFC 02</v>
          </cell>
          <cell r="E639" t="str">
            <v>m</v>
          </cell>
          <cell r="F639">
            <v>30.75</v>
          </cell>
        </row>
        <row r="640">
          <cell r="A640" t="str">
            <v>2 S 04 910 03</v>
          </cell>
          <cell r="B640" t="str">
            <v>Meio fio de concreto - MFC 03</v>
          </cell>
          <cell r="E640" t="str">
            <v>m</v>
          </cell>
          <cell r="F640">
            <v>18.04</v>
          </cell>
        </row>
        <row r="641">
          <cell r="A641" t="str">
            <v>2 S 04 910 04</v>
          </cell>
          <cell r="B641" t="str">
            <v>Meio fio de concreto - MFC 04</v>
          </cell>
          <cell r="E641" t="str">
            <v>m</v>
          </cell>
          <cell r="F641">
            <v>12.69</v>
          </cell>
        </row>
        <row r="642">
          <cell r="A642" t="str">
            <v>2 S 04 910 05</v>
          </cell>
          <cell r="B642" t="str">
            <v>Meio fio de concreto - MFC 05</v>
          </cell>
          <cell r="E642" t="str">
            <v>m</v>
          </cell>
          <cell r="F642">
            <v>17.72</v>
          </cell>
        </row>
        <row r="643">
          <cell r="A643" t="str">
            <v>2 S 04 910 06</v>
          </cell>
          <cell r="B643" t="str">
            <v>Meio fio de concreto - MFC 06</v>
          </cell>
          <cell r="E643" t="str">
            <v>m</v>
          </cell>
          <cell r="F643">
            <v>11.07</v>
          </cell>
        </row>
        <row r="644">
          <cell r="A644" t="str">
            <v>2 S 04 910 07</v>
          </cell>
          <cell r="B644" t="str">
            <v>Meio fio de concreto - MFC 07</v>
          </cell>
          <cell r="E644" t="str">
            <v>m</v>
          </cell>
          <cell r="F644">
            <v>17.420000000000002</v>
          </cell>
        </row>
        <row r="645">
          <cell r="A645" t="str">
            <v>2 S 04 910 08</v>
          </cell>
          <cell r="B645" t="str">
            <v>Meio fio de concreto - MFC 08</v>
          </cell>
          <cell r="E645" t="str">
            <v>m</v>
          </cell>
          <cell r="F645">
            <v>29.27</v>
          </cell>
        </row>
        <row r="646">
          <cell r="A646" t="str">
            <v>2 S 04 930 01</v>
          </cell>
          <cell r="B646" t="str">
            <v>Caixa coletora de sarjeta - CCS 01</v>
          </cell>
          <cell r="E646" t="str">
            <v>und</v>
          </cell>
          <cell r="F646">
            <v>909.9</v>
          </cell>
        </row>
        <row r="647">
          <cell r="A647" t="str">
            <v>2 S 04 930 02</v>
          </cell>
          <cell r="B647" t="str">
            <v>Caixa coletora de sarjeta - CCS 02</v>
          </cell>
          <cell r="E647" t="str">
            <v>und</v>
          </cell>
          <cell r="F647">
            <v>886.15</v>
          </cell>
        </row>
        <row r="648">
          <cell r="A648" t="str">
            <v>2 S 04 930 03</v>
          </cell>
          <cell r="B648" t="str">
            <v>Caixa coletora de sarjeta - CCS 03</v>
          </cell>
          <cell r="E648" t="str">
            <v>und</v>
          </cell>
          <cell r="F648">
            <v>862.39</v>
          </cell>
        </row>
        <row r="649">
          <cell r="A649" t="str">
            <v>2 S 04 930 04</v>
          </cell>
          <cell r="B649" t="str">
            <v>Caixa coletora de sarjeta - CCS 04</v>
          </cell>
          <cell r="E649" t="str">
            <v>und</v>
          </cell>
          <cell r="F649">
            <v>837.56</v>
          </cell>
        </row>
        <row r="650">
          <cell r="A650" t="str">
            <v>2 S 04 930 05</v>
          </cell>
          <cell r="B650" t="str">
            <v>Caixa coletora de sarjeta - CCS 05</v>
          </cell>
          <cell r="E650" t="str">
            <v>und</v>
          </cell>
          <cell r="F650">
            <v>1143.0899999999999</v>
          </cell>
        </row>
        <row r="651">
          <cell r="A651" t="str">
            <v>2 S 04 930 06</v>
          </cell>
          <cell r="B651" t="str">
            <v>Caixa coletora de sarjeta - CCS 06</v>
          </cell>
          <cell r="E651" t="str">
            <v>und</v>
          </cell>
          <cell r="F651">
            <v>1118.26</v>
          </cell>
        </row>
        <row r="652">
          <cell r="A652" t="str">
            <v>2 S 04 930 07</v>
          </cell>
          <cell r="B652" t="str">
            <v>Caixa coletora de sarjeta - CCS 07</v>
          </cell>
          <cell r="E652" t="str">
            <v>und</v>
          </cell>
          <cell r="F652">
            <v>1093.43</v>
          </cell>
        </row>
        <row r="653">
          <cell r="A653" t="str">
            <v>2 S 04 930 08</v>
          </cell>
          <cell r="B653" t="str">
            <v>Caixa coletora de sarjeta - CCS 08</v>
          </cell>
          <cell r="E653" t="str">
            <v>und</v>
          </cell>
          <cell r="F653">
            <v>1069.67</v>
          </cell>
        </row>
        <row r="654">
          <cell r="A654" t="str">
            <v>2 S 04 930 09</v>
          </cell>
          <cell r="B654" t="str">
            <v>Caixa coletora de sarjeta - CCS 09</v>
          </cell>
          <cell r="E654" t="str">
            <v>und</v>
          </cell>
          <cell r="F654">
            <v>1375.21</v>
          </cell>
        </row>
        <row r="655">
          <cell r="A655" t="str">
            <v>2 S 04 930 10</v>
          </cell>
          <cell r="B655" t="str">
            <v>Caixa coletora de sarjeta - CCS 10</v>
          </cell>
          <cell r="E655" t="str">
            <v>und</v>
          </cell>
          <cell r="F655">
            <v>1350.38</v>
          </cell>
        </row>
        <row r="656">
          <cell r="A656" t="str">
            <v>2 S 04 930 11</v>
          </cell>
          <cell r="B656" t="str">
            <v>Caixa coletora de sarjeta - CCS 11</v>
          </cell>
          <cell r="E656" t="str">
            <v>und</v>
          </cell>
          <cell r="F656">
            <v>1325.54</v>
          </cell>
        </row>
        <row r="657">
          <cell r="A657" t="str">
            <v>2 S 04 930 12</v>
          </cell>
          <cell r="B657" t="str">
            <v>Caixa coletora de sarjeta - CCS 12</v>
          </cell>
          <cell r="E657" t="str">
            <v>und</v>
          </cell>
          <cell r="F657">
            <v>1300.71</v>
          </cell>
        </row>
        <row r="658">
          <cell r="A658" t="str">
            <v>2 S 04 930 13</v>
          </cell>
          <cell r="B658" t="str">
            <v>Caixa coletora de sarjeta - CCS 13</v>
          </cell>
          <cell r="E658" t="str">
            <v>und</v>
          </cell>
          <cell r="F658">
            <v>1601.92</v>
          </cell>
        </row>
        <row r="659">
          <cell r="A659" t="str">
            <v>2 S 04 930 14</v>
          </cell>
          <cell r="B659" t="str">
            <v>Caixa coletora de sarjeta - CCS14</v>
          </cell>
          <cell r="E659" t="str">
            <v>und</v>
          </cell>
          <cell r="F659">
            <v>1577.09</v>
          </cell>
        </row>
        <row r="660">
          <cell r="A660" t="str">
            <v>2 S 04 930 15</v>
          </cell>
          <cell r="B660" t="str">
            <v>Caixa coletora de sarjeta - CCS 15</v>
          </cell>
          <cell r="E660" t="str">
            <v>und</v>
          </cell>
          <cell r="F660">
            <v>1552.25</v>
          </cell>
        </row>
        <row r="661">
          <cell r="A661" t="str">
            <v>2 S 04 930 16</v>
          </cell>
          <cell r="B661" t="str">
            <v>Caixa coletora de sarjeta - CCS 16</v>
          </cell>
          <cell r="E661" t="str">
            <v>und</v>
          </cell>
          <cell r="F661">
            <v>1527.42</v>
          </cell>
        </row>
        <row r="662">
          <cell r="A662" t="str">
            <v>2 S 04 930 17</v>
          </cell>
          <cell r="B662" t="str">
            <v>Caixa coletora de sarjeta - CCS 17</v>
          </cell>
          <cell r="E662" t="str">
            <v>und</v>
          </cell>
          <cell r="F662">
            <v>1834.04</v>
          </cell>
        </row>
        <row r="663">
          <cell r="A663" t="str">
            <v>2 S 04 930 18</v>
          </cell>
          <cell r="B663" t="str">
            <v>Caixa coletora de sarjeta - CCS 18</v>
          </cell>
          <cell r="E663" t="str">
            <v>und</v>
          </cell>
          <cell r="F663">
            <v>1809.2</v>
          </cell>
        </row>
        <row r="664">
          <cell r="A664" t="str">
            <v>2 S 04 930 19</v>
          </cell>
          <cell r="B664" t="str">
            <v>Caixa coletora de sarjeta - CCS 19</v>
          </cell>
          <cell r="E664" t="str">
            <v>und</v>
          </cell>
          <cell r="F664">
            <v>1784.37</v>
          </cell>
        </row>
        <row r="665">
          <cell r="A665" t="str">
            <v>2 S 04 930 20</v>
          </cell>
          <cell r="B665" t="str">
            <v>Caixa coletora de sarjeta - CCS 20</v>
          </cell>
          <cell r="E665" t="str">
            <v>und</v>
          </cell>
          <cell r="F665">
            <v>1759.53</v>
          </cell>
        </row>
        <row r="666">
          <cell r="A666" t="str">
            <v>2 S 04 931 01</v>
          </cell>
          <cell r="B666" t="str">
            <v>Caixa coletora de talvegue - CCT 01</v>
          </cell>
          <cell r="E666" t="str">
            <v>und</v>
          </cell>
          <cell r="F666">
            <v>926.31</v>
          </cell>
        </row>
        <row r="667">
          <cell r="A667" t="str">
            <v>2 S 04 931 02</v>
          </cell>
          <cell r="B667" t="str">
            <v>Caixa coletora de talvegue - CCT 02</v>
          </cell>
          <cell r="E667" t="str">
            <v>und</v>
          </cell>
          <cell r="F667">
            <v>901.48</v>
          </cell>
        </row>
        <row r="668">
          <cell r="A668" t="str">
            <v>2 S 04 931 03</v>
          </cell>
          <cell r="B668" t="str">
            <v>Caixa coletora de talvegue - CCT 03</v>
          </cell>
          <cell r="E668" t="str">
            <v>und</v>
          </cell>
          <cell r="F668">
            <v>879.02</v>
          </cell>
        </row>
        <row r="669">
          <cell r="A669" t="str">
            <v>2 S 04 931 04</v>
          </cell>
          <cell r="B669" t="str">
            <v>Caixa coletora de talvegue - CCT 04</v>
          </cell>
          <cell r="E669" t="str">
            <v>und</v>
          </cell>
          <cell r="F669">
            <v>851.81</v>
          </cell>
        </row>
        <row r="670">
          <cell r="A670" t="str">
            <v>2 S 04 931 05</v>
          </cell>
          <cell r="B670" t="str">
            <v>Caixa coletora de talvegue - CCT 05</v>
          </cell>
          <cell r="E670" t="str">
            <v>und</v>
          </cell>
          <cell r="F670">
            <v>1157.3499999999999</v>
          </cell>
        </row>
        <row r="671">
          <cell r="A671" t="str">
            <v>2 S 04 931 06</v>
          </cell>
          <cell r="B671" t="str">
            <v>Caixa coletora de talvegue - CCT 06</v>
          </cell>
          <cell r="E671" t="str">
            <v>und</v>
          </cell>
          <cell r="F671">
            <v>1133.5899999999999</v>
          </cell>
        </row>
        <row r="672">
          <cell r="A672" t="str">
            <v>2 S 04 931 07</v>
          </cell>
          <cell r="B672" t="str">
            <v>Caixa coletora de talvegue - CCT 07</v>
          </cell>
          <cell r="E672" t="str">
            <v>und</v>
          </cell>
          <cell r="F672">
            <v>1111.1400000000001</v>
          </cell>
        </row>
        <row r="673">
          <cell r="A673" t="str">
            <v>2 S 04 931 08</v>
          </cell>
          <cell r="B673" t="str">
            <v>Caixa coletora de talvegue - CCT 08</v>
          </cell>
          <cell r="E673" t="str">
            <v>und</v>
          </cell>
          <cell r="F673">
            <v>1182.18</v>
          </cell>
        </row>
        <row r="674">
          <cell r="A674" t="str">
            <v>2 S 04 931 09</v>
          </cell>
          <cell r="B674" t="str">
            <v>Caixa coletora de talvegue - CCT 09</v>
          </cell>
          <cell r="E674" t="str">
            <v>und</v>
          </cell>
          <cell r="F674">
            <v>1389.46</v>
          </cell>
        </row>
        <row r="675">
          <cell r="A675" t="str">
            <v>2 S 04 931 10</v>
          </cell>
          <cell r="B675" t="str">
            <v>Caixa coletora de talvegue - CCT 10</v>
          </cell>
          <cell r="E675" t="str">
            <v>und</v>
          </cell>
          <cell r="F675">
            <v>1365.71</v>
          </cell>
        </row>
        <row r="676">
          <cell r="A676" t="str">
            <v>2 S 04 931 11</v>
          </cell>
          <cell r="B676" t="str">
            <v>Caixa coletora de talvegue - CCT 11</v>
          </cell>
          <cell r="E676" t="str">
            <v>und</v>
          </cell>
          <cell r="F676">
            <v>1343.25</v>
          </cell>
        </row>
        <row r="677">
          <cell r="A677" t="str">
            <v>2 S 04 931 12</v>
          </cell>
          <cell r="B677" t="str">
            <v>Caixa coletora de talvegue - CCT 12</v>
          </cell>
          <cell r="E677" t="str">
            <v>und</v>
          </cell>
          <cell r="F677">
            <v>1316.04</v>
          </cell>
        </row>
        <row r="678">
          <cell r="A678" t="str">
            <v>2 S 04 931 13</v>
          </cell>
          <cell r="B678" t="str">
            <v>Caixa coletora de talvegue - CCT 13</v>
          </cell>
          <cell r="E678" t="str">
            <v>und</v>
          </cell>
          <cell r="F678">
            <v>1616.17</v>
          </cell>
        </row>
        <row r="679">
          <cell r="A679" t="str">
            <v>2 S 04 931 14</v>
          </cell>
          <cell r="B679" t="str">
            <v>Caixa coletora de talvegue - CCT 14</v>
          </cell>
          <cell r="E679" t="str">
            <v>und</v>
          </cell>
          <cell r="F679">
            <v>1591.34</v>
          </cell>
        </row>
        <row r="680">
          <cell r="A680" t="str">
            <v>2 S 04 931 15</v>
          </cell>
          <cell r="B680" t="str">
            <v>Caixa coletora de talvegue - CCT 15</v>
          </cell>
          <cell r="E680" t="str">
            <v>und</v>
          </cell>
          <cell r="F680">
            <v>1569.96</v>
          </cell>
        </row>
        <row r="681">
          <cell r="A681" t="str">
            <v>2 S 04 931 16</v>
          </cell>
          <cell r="B681" t="str">
            <v>Caixa coletora de talvegue - CCT 16</v>
          </cell>
          <cell r="E681" t="str">
            <v>und</v>
          </cell>
          <cell r="F681">
            <v>1542.75</v>
          </cell>
        </row>
        <row r="682">
          <cell r="A682" t="str">
            <v>2 S 04 931 17</v>
          </cell>
          <cell r="B682" t="str">
            <v>Caixa coletora de talvegue - CCT 17</v>
          </cell>
          <cell r="E682" t="str">
            <v>und</v>
          </cell>
          <cell r="F682">
            <v>1848.29</v>
          </cell>
        </row>
        <row r="683">
          <cell r="A683" t="str">
            <v>2 S 04 931 18</v>
          </cell>
          <cell r="B683" t="str">
            <v>Caixa coletora de talvegue - CCT 18</v>
          </cell>
          <cell r="E683" t="str">
            <v>und</v>
          </cell>
          <cell r="F683">
            <v>1823.45</v>
          </cell>
        </row>
        <row r="684">
          <cell r="A684" t="str">
            <v>2 S 04 931 19</v>
          </cell>
          <cell r="B684" t="str">
            <v>Caixa coletora de talvegue - CCT 19</v>
          </cell>
          <cell r="E684" t="str">
            <v>und</v>
          </cell>
          <cell r="F684">
            <v>1802.08</v>
          </cell>
        </row>
        <row r="685">
          <cell r="A685" t="str">
            <v>2 S 04 931 20</v>
          </cell>
          <cell r="B685" t="str">
            <v>Caixa coletora de talvegue - CCT 20</v>
          </cell>
          <cell r="E685" t="str">
            <v>und</v>
          </cell>
          <cell r="F685">
            <v>1774.87</v>
          </cell>
        </row>
        <row r="686">
          <cell r="A686" t="str">
            <v>2 S 04 940 01</v>
          </cell>
          <cell r="B686" t="str">
            <v>Descida d'água tipo rap. - calha concr. - DAR 01</v>
          </cell>
          <cell r="E686" t="str">
            <v>m</v>
          </cell>
          <cell r="F686">
            <v>98.8</v>
          </cell>
        </row>
        <row r="687">
          <cell r="A687" t="str">
            <v>2 S 04 940 02</v>
          </cell>
          <cell r="B687" t="str">
            <v>Descida d'água tipo rap. - canal retang.- DAR 02</v>
          </cell>
          <cell r="E687" t="str">
            <v>m</v>
          </cell>
          <cell r="F687">
            <v>50.34</v>
          </cell>
        </row>
        <row r="688">
          <cell r="A688" t="str">
            <v>2 S 04 940 03</v>
          </cell>
          <cell r="B688" t="str">
            <v>Descida d'água tipo rap. - canal retang.- DAR 03</v>
          </cell>
          <cell r="E688" t="str">
            <v>m</v>
          </cell>
          <cell r="F688">
            <v>73.92</v>
          </cell>
        </row>
        <row r="689">
          <cell r="A689" t="str">
            <v>2 S 04 940 04</v>
          </cell>
          <cell r="B689" t="str">
            <v>Descida d'água tipo rap. - calha metálica - DAR</v>
          </cell>
          <cell r="E689" t="str">
            <v>m</v>
          </cell>
          <cell r="F689">
            <v>131.97999999999999</v>
          </cell>
        </row>
        <row r="690">
          <cell r="A690" t="str">
            <v>2 S 04 941 01</v>
          </cell>
          <cell r="B690" t="str">
            <v>Descida d'água aterros em degraus - DAD 01</v>
          </cell>
          <cell r="E690" t="str">
            <v>m</v>
          </cell>
          <cell r="F690">
            <v>67.7</v>
          </cell>
        </row>
        <row r="691">
          <cell r="A691" t="str">
            <v>2 S 04 941 02</v>
          </cell>
          <cell r="B691" t="str">
            <v>Descida d'água aterros em degraus - arm - DAD</v>
          </cell>
          <cell r="E691" t="str">
            <v>m</v>
          </cell>
          <cell r="F691">
            <v>97.2</v>
          </cell>
        </row>
        <row r="692">
          <cell r="A692" t="str">
            <v>2 S 04 941 03</v>
          </cell>
          <cell r="B692" t="str">
            <v>Descida d'água aterros em degraus - DAD 03</v>
          </cell>
          <cell r="E692" t="str">
            <v>m</v>
          </cell>
          <cell r="F692">
            <v>177.28</v>
          </cell>
        </row>
        <row r="693">
          <cell r="A693" t="str">
            <v>2 S 04 941 04</v>
          </cell>
          <cell r="B693" t="str">
            <v>Descida d'água aterros em degraus - arm - DAD</v>
          </cell>
          <cell r="E693" t="str">
            <v>m</v>
          </cell>
          <cell r="F693">
            <v>226.16</v>
          </cell>
        </row>
        <row r="694">
          <cell r="A694" t="str">
            <v>2 S 04 941 05</v>
          </cell>
          <cell r="B694" t="str">
            <v>Descida d'água aterros em degraus - DAD 05</v>
          </cell>
          <cell r="E694" t="str">
            <v>m</v>
          </cell>
          <cell r="F694">
            <v>214.38</v>
          </cell>
        </row>
        <row r="695">
          <cell r="A695" t="str">
            <v>2 S 04 941 06</v>
          </cell>
          <cell r="B695" t="str">
            <v>Descida d'água aterros em degraus - arm - DAD</v>
          </cell>
          <cell r="E695" t="str">
            <v>m</v>
          </cell>
          <cell r="F695">
            <v>301.01</v>
          </cell>
        </row>
        <row r="696">
          <cell r="A696" t="str">
            <v>2 S 04 941 07</v>
          </cell>
          <cell r="B696" t="str">
            <v>Descida d'água aterros em degraus - DAD 07</v>
          </cell>
          <cell r="E696" t="str">
            <v>m</v>
          </cell>
          <cell r="F696">
            <v>252.6</v>
          </cell>
        </row>
        <row r="697">
          <cell r="A697" t="str">
            <v>2 S 04 941 08</v>
          </cell>
          <cell r="B697" t="str">
            <v>Descida d'água aterros em degraus - arm - DAD</v>
          </cell>
          <cell r="E697" t="str">
            <v>m</v>
          </cell>
          <cell r="F697">
            <v>349.95</v>
          </cell>
        </row>
        <row r="698">
          <cell r="A698" t="str">
            <v>2 S 04 941 09</v>
          </cell>
          <cell r="B698" t="str">
            <v>Descida d'água aterros em degraus - DAD 09</v>
          </cell>
          <cell r="E698" t="str">
            <v>m</v>
          </cell>
          <cell r="F698">
            <v>288.38</v>
          </cell>
        </row>
        <row r="699">
          <cell r="A699" t="str">
            <v>2 S 04 941 10</v>
          </cell>
          <cell r="B699" t="str">
            <v>Descida d'água aterros em degraus - arm - DAD</v>
          </cell>
          <cell r="E699" t="str">
            <v>m</v>
          </cell>
          <cell r="F699">
            <v>398.76</v>
          </cell>
        </row>
        <row r="700">
          <cell r="A700" t="str">
            <v>2 S 04 941 11</v>
          </cell>
          <cell r="B700" t="str">
            <v>Descida d'água aterros em degraus - DAD 11</v>
          </cell>
          <cell r="E700" t="str">
            <v>m</v>
          </cell>
          <cell r="F700">
            <v>379.25</v>
          </cell>
        </row>
        <row r="701">
          <cell r="A701" t="str">
            <v>2 S 04 941 12</v>
          </cell>
          <cell r="B701" t="str">
            <v>Descida d'água aterros em degraus - arm - dad 12</v>
          </cell>
          <cell r="E701" t="str">
            <v>m</v>
          </cell>
          <cell r="F701">
            <v>521.38</v>
          </cell>
        </row>
        <row r="702">
          <cell r="A702" t="str">
            <v>2 S 04 941 13</v>
          </cell>
          <cell r="B702" t="str">
            <v>Descida d'água aterros em degraus - DAD 13</v>
          </cell>
          <cell r="E702" t="str">
            <v>m</v>
          </cell>
          <cell r="F702">
            <v>356.33</v>
          </cell>
        </row>
        <row r="703">
          <cell r="A703" t="str">
            <v>2 S 04 941 14</v>
          </cell>
          <cell r="B703" t="str">
            <v>Descida d'água aterros em degraus - arm - DAD 14</v>
          </cell>
          <cell r="E703" t="str">
            <v>m</v>
          </cell>
          <cell r="F703">
            <v>489.91</v>
          </cell>
        </row>
        <row r="704">
          <cell r="A704" t="str">
            <v>2 S 04 941 15</v>
          </cell>
          <cell r="B704" t="str">
            <v>Descida d'água aterros em degraus - DAD 15</v>
          </cell>
          <cell r="E704" t="str">
            <v>m</v>
          </cell>
          <cell r="F704">
            <v>407.72</v>
          </cell>
        </row>
        <row r="705">
          <cell r="A705" t="str">
            <v>2 S 04 941 16</v>
          </cell>
          <cell r="B705" t="str">
            <v>Descida d'água aterros em degraus - arm - DAD 16</v>
          </cell>
          <cell r="E705" t="str">
            <v>m</v>
          </cell>
          <cell r="F705">
            <v>559.28</v>
          </cell>
        </row>
        <row r="706">
          <cell r="A706" t="str">
            <v>2 S 04 941 17</v>
          </cell>
          <cell r="B706" t="str">
            <v>Descida d'água aterros em degraus - DAD 17</v>
          </cell>
          <cell r="E706" t="str">
            <v>m</v>
          </cell>
          <cell r="F706">
            <v>521.67999999999995</v>
          </cell>
        </row>
        <row r="707">
          <cell r="A707" t="str">
            <v>2 S 04 941 18</v>
          </cell>
          <cell r="B707" t="str">
            <v>Descida d'água aterros em degraus - arm - DAD 18</v>
          </cell>
          <cell r="E707" t="str">
            <v>m</v>
          </cell>
          <cell r="F707">
            <v>710.29</v>
          </cell>
        </row>
        <row r="708">
          <cell r="A708" t="str">
            <v>2 S 04 941 31</v>
          </cell>
          <cell r="B708" t="str">
            <v>Descida d'água cortes em degraus - DCD 01</v>
          </cell>
          <cell r="E708" t="str">
            <v>m</v>
          </cell>
          <cell r="F708">
            <v>68.489999999999995</v>
          </cell>
        </row>
        <row r="709">
          <cell r="A709" t="str">
            <v>2 S 04 941 32</v>
          </cell>
          <cell r="B709" t="str">
            <v>Descida d'água cortes em degraus - arm - DCD 02</v>
          </cell>
          <cell r="E709" t="str">
            <v>m</v>
          </cell>
          <cell r="F709">
            <v>98.09</v>
          </cell>
        </row>
        <row r="710">
          <cell r="A710" t="str">
            <v>2 S 04 941 33</v>
          </cell>
          <cell r="B710" t="str">
            <v>Descida d'água cortes em degraus - DCD 03</v>
          </cell>
          <cell r="E710" t="str">
            <v>m</v>
          </cell>
          <cell r="F710">
            <v>107.74</v>
          </cell>
        </row>
        <row r="711">
          <cell r="A711" t="str">
            <v>2 S 04 941 34</v>
          </cell>
          <cell r="B711" t="str">
            <v>Descida d'água cortes em degraus - arm - DCD 04</v>
          </cell>
          <cell r="E711" t="str">
            <v>m</v>
          </cell>
          <cell r="F711">
            <v>154.69</v>
          </cell>
        </row>
        <row r="712">
          <cell r="A712" t="str">
            <v>2 S 04 942 01</v>
          </cell>
          <cell r="B712" t="str">
            <v>Entrada d'água - EDA 01</v>
          </cell>
          <cell r="E712" t="str">
            <v>und</v>
          </cell>
          <cell r="F712">
            <v>28.55</v>
          </cell>
        </row>
        <row r="713">
          <cell r="A713" t="str">
            <v>2 S 04 942 02</v>
          </cell>
          <cell r="B713" t="str">
            <v>Entrada d'água - EDA 02</v>
          </cell>
          <cell r="E713" t="str">
            <v>und</v>
          </cell>
          <cell r="F713">
            <v>34.96</v>
          </cell>
        </row>
        <row r="714">
          <cell r="A714" t="str">
            <v>2 S 04 950 01</v>
          </cell>
          <cell r="B714" t="str">
            <v>Dissipador de energia - DES 01</v>
          </cell>
          <cell r="E714" t="str">
            <v>und</v>
          </cell>
          <cell r="F714">
            <v>124.94</v>
          </cell>
        </row>
        <row r="715">
          <cell r="A715" t="str">
            <v>2 S 04 950 02</v>
          </cell>
          <cell r="B715" t="str">
            <v>Dissipador de energia - DES 02</v>
          </cell>
          <cell r="E715" t="str">
            <v>und</v>
          </cell>
          <cell r="F715">
            <v>148.59</v>
          </cell>
        </row>
        <row r="716">
          <cell r="A716" t="str">
            <v>2 S 04 950 03</v>
          </cell>
          <cell r="B716" t="str">
            <v>Dissipador de energia - DES 03</v>
          </cell>
          <cell r="E716" t="str">
            <v>und</v>
          </cell>
          <cell r="F716">
            <v>177.12</v>
          </cell>
        </row>
        <row r="717">
          <cell r="A717" t="str">
            <v>2 S 04 950 04</v>
          </cell>
          <cell r="B717" t="str">
            <v>Dissipador de energia - DES04</v>
          </cell>
          <cell r="E717" t="str">
            <v>und</v>
          </cell>
          <cell r="F717">
            <v>216.44</v>
          </cell>
        </row>
        <row r="718">
          <cell r="A718" t="str">
            <v>2 S 04 950 21</v>
          </cell>
          <cell r="B718" t="str">
            <v>Dissipador de energia - DEB 01</v>
          </cell>
          <cell r="E718" t="str">
            <v>und</v>
          </cell>
          <cell r="F718">
            <v>152.07</v>
          </cell>
        </row>
        <row r="719">
          <cell r="A719" t="str">
            <v>2 S 04 950 22</v>
          </cell>
          <cell r="B719" t="str">
            <v>Dissipador de energia - DEB 02</v>
          </cell>
          <cell r="E719" t="str">
            <v>und</v>
          </cell>
          <cell r="F719">
            <v>498.54</v>
          </cell>
        </row>
        <row r="720">
          <cell r="A720" t="str">
            <v>2 S 04 950 23</v>
          </cell>
          <cell r="B720" t="str">
            <v>Dissipador de energia - DEB 03</v>
          </cell>
          <cell r="E720" t="str">
            <v>und</v>
          </cell>
          <cell r="F720">
            <v>798.34</v>
          </cell>
        </row>
        <row r="721">
          <cell r="A721" t="str">
            <v>2 S 04 950 24</v>
          </cell>
          <cell r="B721" t="str">
            <v>Dissipador de energia - DEB 04</v>
          </cell>
          <cell r="E721" t="str">
            <v>und</v>
          </cell>
          <cell r="F721">
            <v>1172.0999999999999</v>
          </cell>
        </row>
        <row r="722">
          <cell r="A722" t="str">
            <v>2 S 04 950 25</v>
          </cell>
          <cell r="B722" t="str">
            <v>Dissipador de energia - DEB 05</v>
          </cell>
          <cell r="E722" t="str">
            <v>und</v>
          </cell>
          <cell r="F722">
            <v>1590.25</v>
          </cell>
        </row>
        <row r="723">
          <cell r="A723" t="str">
            <v>2 S 04 950 26</v>
          </cell>
          <cell r="B723" t="str">
            <v>Dissipador de energia - DEB 06</v>
          </cell>
          <cell r="E723" t="str">
            <v>und</v>
          </cell>
          <cell r="F723">
            <v>2611.79</v>
          </cell>
        </row>
        <row r="724">
          <cell r="A724" t="str">
            <v>2 S 04 950 27</v>
          </cell>
          <cell r="B724" t="str">
            <v>Dissipador de energia - DEB 07</v>
          </cell>
          <cell r="E724" t="str">
            <v>und</v>
          </cell>
          <cell r="F724">
            <v>1660.19</v>
          </cell>
        </row>
        <row r="725">
          <cell r="A725" t="str">
            <v>2 S 04 950 28</v>
          </cell>
          <cell r="B725" t="str">
            <v>Dissipador de energia - DEB 08</v>
          </cell>
          <cell r="E725" t="str">
            <v>und</v>
          </cell>
          <cell r="F725">
            <v>2257.5500000000002</v>
          </cell>
        </row>
        <row r="726">
          <cell r="A726" t="str">
            <v>2 S 04 950 29</v>
          </cell>
          <cell r="B726" t="str">
            <v>Dissipador de energia - DEB 09</v>
          </cell>
          <cell r="E726" t="str">
            <v>und</v>
          </cell>
          <cell r="F726">
            <v>3589.18</v>
          </cell>
        </row>
        <row r="727">
          <cell r="A727" t="str">
            <v>2 S 04 950 30</v>
          </cell>
          <cell r="B727" t="str">
            <v>Dissipador de energia - DEB 10</v>
          </cell>
          <cell r="E727" t="str">
            <v>und</v>
          </cell>
          <cell r="F727">
            <v>2149.31</v>
          </cell>
        </row>
        <row r="728">
          <cell r="A728" t="str">
            <v>2 S 04 950 31</v>
          </cell>
          <cell r="B728" t="str">
            <v>Dissipador de energia - DEB 11</v>
          </cell>
          <cell r="E728" t="str">
            <v>und</v>
          </cell>
          <cell r="F728">
            <v>2924.69</v>
          </cell>
        </row>
        <row r="729">
          <cell r="A729" t="str">
            <v>2 S 04 950 32</v>
          </cell>
          <cell r="B729" t="str">
            <v>Dissipador de energia - DEB 12</v>
          </cell>
          <cell r="E729" t="str">
            <v>und</v>
          </cell>
          <cell r="F729">
            <v>4566.1099999999997</v>
          </cell>
        </row>
        <row r="730">
          <cell r="A730" t="str">
            <v>2 S 04 950 51</v>
          </cell>
          <cell r="B730" t="str">
            <v>Dissipador de energia - DED 01</v>
          </cell>
          <cell r="E730" t="str">
            <v>und</v>
          </cell>
          <cell r="F730">
            <v>169.25</v>
          </cell>
        </row>
        <row r="731">
          <cell r="A731" t="str">
            <v>2 S 04 960 01</v>
          </cell>
          <cell r="B731" t="str">
            <v>Boca de lobo simples grelha concr. - BLS 01</v>
          </cell>
          <cell r="E731" t="str">
            <v>und</v>
          </cell>
          <cell r="F731">
            <v>313.18</v>
          </cell>
        </row>
        <row r="732">
          <cell r="A732" t="str">
            <v>2 S 04 960 02</v>
          </cell>
          <cell r="B732" t="str">
            <v>Boca de lobo simples grelha concr. - BLS 02</v>
          </cell>
          <cell r="E732" t="str">
            <v>und</v>
          </cell>
          <cell r="F732">
            <v>389.8</v>
          </cell>
        </row>
        <row r="733">
          <cell r="A733" t="str">
            <v>2 S 04 960 03</v>
          </cell>
          <cell r="B733" t="str">
            <v>Boca de lobo simples grelha concr. - BLS 03</v>
          </cell>
          <cell r="E733" t="str">
            <v>und</v>
          </cell>
          <cell r="F733">
            <v>466.53</v>
          </cell>
        </row>
        <row r="734">
          <cell r="A734" t="str">
            <v>2 S 04 960 04</v>
          </cell>
          <cell r="B734" t="str">
            <v>Boca de lobo simples grelha concr. - BLS 04</v>
          </cell>
          <cell r="E734" t="str">
            <v>und</v>
          </cell>
          <cell r="F734">
            <v>529.41</v>
          </cell>
        </row>
        <row r="735">
          <cell r="A735" t="str">
            <v>2 S 04 960 05</v>
          </cell>
          <cell r="B735" t="str">
            <v>Boca de lobo simples grelha concr. - BLS 05</v>
          </cell>
          <cell r="E735" t="str">
            <v>und</v>
          </cell>
          <cell r="F735">
            <v>616.46</v>
          </cell>
        </row>
        <row r="736">
          <cell r="A736" t="str">
            <v>2 S 04 960 06</v>
          </cell>
          <cell r="B736" t="str">
            <v>Boca de lobo simples grelha concr. - BLS 06</v>
          </cell>
          <cell r="E736" t="str">
            <v>und</v>
          </cell>
          <cell r="F736">
            <v>693.08</v>
          </cell>
        </row>
        <row r="737">
          <cell r="A737" t="str">
            <v>2 S 04 960 07</v>
          </cell>
          <cell r="B737" t="str">
            <v>Boca de lobo simples grelha concr. - BLS 07</v>
          </cell>
          <cell r="E737" t="str">
            <v>und</v>
          </cell>
          <cell r="F737">
            <v>769.81</v>
          </cell>
        </row>
        <row r="738">
          <cell r="A738" t="str">
            <v>2 S 04 961 01</v>
          </cell>
          <cell r="B738" t="str">
            <v>Boca de lobo dupla com grelha de concreto - BLD 01</v>
          </cell>
          <cell r="E738" t="str">
            <v>und</v>
          </cell>
          <cell r="F738">
            <v>603.79999999999995</v>
          </cell>
        </row>
        <row r="739">
          <cell r="A739" t="str">
            <v>2 S 04 961 02</v>
          </cell>
          <cell r="B739" t="str">
            <v>Boca de lobo dupla com grelha de concreto - BLD 02</v>
          </cell>
          <cell r="E739" t="str">
            <v>und</v>
          </cell>
          <cell r="F739">
            <v>729.55</v>
          </cell>
        </row>
        <row r="740">
          <cell r="A740" t="str">
            <v>2 S 04 961 03</v>
          </cell>
          <cell r="B740" t="str">
            <v>Boca de lobo dupla com grelha de concreto - BLD 03</v>
          </cell>
          <cell r="E740" t="str">
            <v>und</v>
          </cell>
          <cell r="F740">
            <v>858.72</v>
          </cell>
        </row>
        <row r="741">
          <cell r="A741" t="str">
            <v>2 S 04 961 04</v>
          </cell>
          <cell r="B741" t="str">
            <v>Boca de lobo dupla com grelha de concreto - BLD 04</v>
          </cell>
          <cell r="E741" t="str">
            <v>und</v>
          </cell>
          <cell r="F741">
            <v>984.47</v>
          </cell>
        </row>
        <row r="742">
          <cell r="A742" t="str">
            <v>2 S 04 961 05</v>
          </cell>
          <cell r="B742" t="str">
            <v>Boca de lobo dupla com grelha de concreto - BLD 05</v>
          </cell>
          <cell r="E742" t="str">
            <v>und</v>
          </cell>
          <cell r="F742">
            <v>1110.22</v>
          </cell>
        </row>
        <row r="743">
          <cell r="A743" t="str">
            <v>2 S 04 961 06</v>
          </cell>
          <cell r="B743" t="str">
            <v>Boca de lobo dupla com grelha de concreto - BLD 06</v>
          </cell>
          <cell r="E743" t="str">
            <v>und</v>
          </cell>
          <cell r="F743">
            <v>1239.4000000000001</v>
          </cell>
        </row>
        <row r="744">
          <cell r="A744" t="str">
            <v>2 S 04 961 07</v>
          </cell>
          <cell r="B744" t="str">
            <v>Boca de lobo dupla com grelha de concreto - BLD 07</v>
          </cell>
          <cell r="E744" t="str">
            <v>und</v>
          </cell>
          <cell r="F744">
            <v>1365.15</v>
          </cell>
        </row>
        <row r="745">
          <cell r="A745" t="str">
            <v>2 S 04 962 01</v>
          </cell>
          <cell r="B745" t="str">
            <v>Caixa de ligação e passagem - CLP 01</v>
          </cell>
          <cell r="E745" t="str">
            <v>und</v>
          </cell>
          <cell r="F745">
            <v>610.66</v>
          </cell>
        </row>
        <row r="746">
          <cell r="A746" t="str">
            <v>2 S 04 962 02</v>
          </cell>
          <cell r="B746" t="str">
            <v>Caixa de ligação e passagem - CLP 02</v>
          </cell>
          <cell r="E746" t="str">
            <v>und</v>
          </cell>
          <cell r="F746">
            <v>591.71</v>
          </cell>
        </row>
        <row r="747">
          <cell r="A747" t="str">
            <v>2 S 04 962 03</v>
          </cell>
          <cell r="B747" t="str">
            <v>Caixa de ligação e passagem - CLP 03</v>
          </cell>
          <cell r="E747" t="str">
            <v>und</v>
          </cell>
          <cell r="F747">
            <v>833.32</v>
          </cell>
        </row>
        <row r="748">
          <cell r="A748" t="str">
            <v>2 S 04 962 04</v>
          </cell>
          <cell r="B748" t="str">
            <v>Caixa de ligação e passagem - CLP 04</v>
          </cell>
          <cell r="E748" t="str">
            <v>und</v>
          </cell>
          <cell r="F748">
            <v>1060.18</v>
          </cell>
        </row>
        <row r="749">
          <cell r="A749" t="str">
            <v>2 S 04 962 05</v>
          </cell>
          <cell r="B749" t="str">
            <v>Caixa de ligação e passagem - CLP 05</v>
          </cell>
          <cell r="E749" t="str">
            <v>und</v>
          </cell>
          <cell r="F749">
            <v>1247.31</v>
          </cell>
        </row>
        <row r="750">
          <cell r="A750" t="str">
            <v>2 S 04 962 06</v>
          </cell>
          <cell r="B750" t="str">
            <v>Caixa de ligação e passagem - CLP 06</v>
          </cell>
          <cell r="E750" t="str">
            <v>und</v>
          </cell>
          <cell r="F750">
            <v>1554.04</v>
          </cell>
        </row>
        <row r="751">
          <cell r="A751" t="str">
            <v>2 S 04 962 07</v>
          </cell>
          <cell r="B751" t="str">
            <v>Caixa de ligação e passagem - CLP 07</v>
          </cell>
          <cell r="E751" t="str">
            <v>und</v>
          </cell>
          <cell r="F751">
            <v>726.46</v>
          </cell>
        </row>
        <row r="752">
          <cell r="A752" t="str">
            <v>2 S 04 962 08</v>
          </cell>
          <cell r="B752" t="str">
            <v>Caixa de ligação e passagem - CLP 08</v>
          </cell>
          <cell r="E752" t="str">
            <v>und</v>
          </cell>
          <cell r="F752">
            <v>704.35</v>
          </cell>
        </row>
        <row r="753">
          <cell r="A753" t="str">
            <v>2 S 04 962 09</v>
          </cell>
          <cell r="B753" t="str">
            <v>Caixa de ligação e passagem - CLP 09</v>
          </cell>
          <cell r="E753" t="str">
            <v>und</v>
          </cell>
          <cell r="F753">
            <v>971.12</v>
          </cell>
        </row>
        <row r="754">
          <cell r="A754" t="str">
            <v>2 S 04 962 10</v>
          </cell>
          <cell r="B754" t="str">
            <v>Caixa de ligação e passagem - CLP 10</v>
          </cell>
          <cell r="E754" t="str">
            <v>und</v>
          </cell>
          <cell r="F754">
            <v>1206.74</v>
          </cell>
        </row>
        <row r="755">
          <cell r="A755" t="str">
            <v>2 S 04 962 11</v>
          </cell>
          <cell r="B755" t="str">
            <v>Caixa de ligação e passagem - CLP 11</v>
          </cell>
          <cell r="E755" t="str">
            <v>und</v>
          </cell>
          <cell r="F755">
            <v>1405.78</v>
          </cell>
        </row>
        <row r="756">
          <cell r="A756" t="str">
            <v>2 S 04 962 12</v>
          </cell>
          <cell r="B756" t="str">
            <v>Caixa de ligação e passagem - CLP 12</v>
          </cell>
          <cell r="E756" t="str">
            <v>und</v>
          </cell>
          <cell r="F756">
            <v>1709.41</v>
          </cell>
        </row>
        <row r="757">
          <cell r="A757" t="str">
            <v>2 S 04 962 13</v>
          </cell>
          <cell r="B757" t="str">
            <v>Caixa de ligação e passagem - CLP 13</v>
          </cell>
          <cell r="E757" t="str">
            <v>und</v>
          </cell>
          <cell r="F757">
            <v>845.41</v>
          </cell>
        </row>
        <row r="758">
          <cell r="A758" t="str">
            <v>2 S 04 962 14</v>
          </cell>
          <cell r="B758" t="str">
            <v>Caixa de ligação e passagem - CLP 14</v>
          </cell>
          <cell r="E758" t="str">
            <v>und</v>
          </cell>
          <cell r="F758">
            <v>826.46</v>
          </cell>
        </row>
        <row r="759">
          <cell r="A759" t="str">
            <v>2 S 04 962 15</v>
          </cell>
          <cell r="B759" t="str">
            <v>Caixa de ligação e passagem - CLP 15</v>
          </cell>
          <cell r="E759" t="str">
            <v>und</v>
          </cell>
          <cell r="F759">
            <v>1118.3900000000001</v>
          </cell>
        </row>
        <row r="760">
          <cell r="A760" t="str">
            <v>2 S 04 962 16</v>
          </cell>
          <cell r="B760" t="str">
            <v>Caixa de ligação e passagem - CLP 16</v>
          </cell>
          <cell r="E760" t="str">
            <v>und</v>
          </cell>
          <cell r="F760">
            <v>1369.08</v>
          </cell>
        </row>
        <row r="761">
          <cell r="A761" t="str">
            <v>2 S 04 962 17</v>
          </cell>
          <cell r="B761" t="str">
            <v>Caixa de ligação e passagem - CLP 17</v>
          </cell>
          <cell r="E761" t="str">
            <v>und</v>
          </cell>
          <cell r="F761">
            <v>1576.88</v>
          </cell>
        </row>
        <row r="762">
          <cell r="A762" t="str">
            <v>2 S 04 962 18</v>
          </cell>
          <cell r="B762" t="str">
            <v>Caixa de ligação e passagem - CLP 18</v>
          </cell>
          <cell r="E762" t="str">
            <v>und</v>
          </cell>
          <cell r="F762">
            <v>1899.96</v>
          </cell>
        </row>
        <row r="763">
          <cell r="A763" t="str">
            <v>2 S 04 963 01</v>
          </cell>
          <cell r="B763" t="str">
            <v>Poço de visita - PVI 01</v>
          </cell>
          <cell r="E763" t="str">
            <v>und</v>
          </cell>
          <cell r="F763">
            <v>817.12</v>
          </cell>
        </row>
        <row r="764">
          <cell r="A764" t="str">
            <v>2 S 04 963 02</v>
          </cell>
          <cell r="B764" t="str">
            <v>Poço de visita - PVI 02</v>
          </cell>
          <cell r="E764" t="str">
            <v>und</v>
          </cell>
          <cell r="F764">
            <v>792.86</v>
          </cell>
        </row>
        <row r="765">
          <cell r="A765" t="str">
            <v>2 S 04 963 03</v>
          </cell>
          <cell r="B765" t="str">
            <v>Poço de visita - PVI 03</v>
          </cell>
          <cell r="E765" t="str">
            <v>und</v>
          </cell>
          <cell r="F765">
            <v>944.03</v>
          </cell>
        </row>
        <row r="766">
          <cell r="A766" t="str">
            <v>2 S 04 963 04</v>
          </cell>
          <cell r="B766" t="str">
            <v>Poço de visita - PVI 04</v>
          </cell>
          <cell r="E766" t="str">
            <v>und</v>
          </cell>
          <cell r="F766">
            <v>1133.06</v>
          </cell>
        </row>
        <row r="767">
          <cell r="A767" t="str">
            <v>2 S 04 963 05</v>
          </cell>
          <cell r="B767" t="str">
            <v>Poço de visita - PVI 05</v>
          </cell>
          <cell r="E767" t="str">
            <v>und</v>
          </cell>
          <cell r="F767">
            <v>1324.59</v>
          </cell>
        </row>
        <row r="768">
          <cell r="A768" t="str">
            <v>2 S 04 963 06</v>
          </cell>
          <cell r="B768" t="str">
            <v>Poço de visita - PVI 06</v>
          </cell>
          <cell r="E768" t="str">
            <v>und</v>
          </cell>
          <cell r="F768">
            <v>1625.81</v>
          </cell>
        </row>
        <row r="769">
          <cell r="A769" t="str">
            <v>2 S 04 963 07</v>
          </cell>
          <cell r="B769" t="str">
            <v>Poço de visita - PVI 07</v>
          </cell>
          <cell r="E769" t="str">
            <v>und</v>
          </cell>
          <cell r="F769">
            <v>940.74</v>
          </cell>
        </row>
        <row r="770">
          <cell r="A770" t="str">
            <v>2 S 04 963 08</v>
          </cell>
          <cell r="B770" t="str">
            <v>Poço de visita - PVI 08</v>
          </cell>
          <cell r="E770" t="str">
            <v>und</v>
          </cell>
          <cell r="F770">
            <v>921.79</v>
          </cell>
        </row>
        <row r="771">
          <cell r="A771" t="str">
            <v>2 S 04 963 09</v>
          </cell>
          <cell r="B771" t="str">
            <v>Poço de visita - PVI 09</v>
          </cell>
          <cell r="E771" t="str">
            <v>und</v>
          </cell>
          <cell r="F771">
            <v>1086.21</v>
          </cell>
        </row>
        <row r="772">
          <cell r="A772" t="str">
            <v>2 S 04 963 10</v>
          </cell>
          <cell r="B772" t="str">
            <v>Poço de visita - PVI 10</v>
          </cell>
          <cell r="E772" t="str">
            <v>und</v>
          </cell>
          <cell r="F772">
            <v>1258.0999999999999</v>
          </cell>
        </row>
        <row r="773">
          <cell r="A773" t="str">
            <v>2 S 04 963 11</v>
          </cell>
          <cell r="B773" t="str">
            <v>Poço de visita - PVI 11</v>
          </cell>
          <cell r="E773" t="str">
            <v>und</v>
          </cell>
          <cell r="F773">
            <v>1483.06</v>
          </cell>
        </row>
        <row r="774">
          <cell r="A774" t="str">
            <v>2 S 04 963 12</v>
          </cell>
          <cell r="B774" t="str">
            <v>Poço de visita - PVI 12</v>
          </cell>
          <cell r="E774" t="str">
            <v>und</v>
          </cell>
          <cell r="F774">
            <v>1800.58</v>
          </cell>
        </row>
        <row r="775">
          <cell r="A775" t="str">
            <v>2 S 04 963 13</v>
          </cell>
          <cell r="B775" t="str">
            <v>Poço de visita - PVI 13</v>
          </cell>
          <cell r="E775" t="str">
            <v>und</v>
          </cell>
          <cell r="F775">
            <v>1117.4100000000001</v>
          </cell>
        </row>
        <row r="776">
          <cell r="A776" t="str">
            <v>2 S 04 963 14</v>
          </cell>
          <cell r="B776" t="str">
            <v>Poço de visita - PVI 14</v>
          </cell>
          <cell r="E776" t="str">
            <v>und</v>
          </cell>
          <cell r="F776">
            <v>1060.2</v>
          </cell>
        </row>
        <row r="777">
          <cell r="A777" t="str">
            <v>2 S 04 963 15</v>
          </cell>
          <cell r="B777" t="str">
            <v>Poço de visita - PVI 15</v>
          </cell>
          <cell r="E777" t="str">
            <v>und</v>
          </cell>
          <cell r="F777">
            <v>1241.01</v>
          </cell>
        </row>
        <row r="778">
          <cell r="A778" t="str">
            <v>2 S 04 963 16</v>
          </cell>
          <cell r="B778" t="str">
            <v>Poço de visita - PVI 16</v>
          </cell>
          <cell r="E778" t="str">
            <v>und</v>
          </cell>
          <cell r="F778">
            <v>1445.11</v>
          </cell>
        </row>
        <row r="779">
          <cell r="A779" t="str">
            <v>2 S 04 963 17</v>
          </cell>
          <cell r="B779" t="str">
            <v>Poço de visita - PVI 17</v>
          </cell>
          <cell r="E779" t="str">
            <v>und</v>
          </cell>
          <cell r="F779">
            <v>1654.16</v>
          </cell>
        </row>
        <row r="780">
          <cell r="A780" t="str">
            <v>2 S 04 963 18</v>
          </cell>
          <cell r="B780" t="str">
            <v>Poço de visita - PVI 18</v>
          </cell>
          <cell r="E780" t="str">
            <v>und</v>
          </cell>
          <cell r="F780">
            <v>1987.98</v>
          </cell>
        </row>
        <row r="781">
          <cell r="A781" t="str">
            <v>2 S 04 963 31</v>
          </cell>
          <cell r="B781" t="str">
            <v>Chaminé dos poços de visita - CPV 01</v>
          </cell>
          <cell r="E781" t="str">
            <v>und</v>
          </cell>
          <cell r="F781">
            <v>562.11</v>
          </cell>
        </row>
        <row r="782">
          <cell r="A782" t="str">
            <v>2 S 04 963 32</v>
          </cell>
          <cell r="B782" t="str">
            <v>Chaminé dos poços de visita - CPV 02</v>
          </cell>
          <cell r="E782" t="str">
            <v>und</v>
          </cell>
          <cell r="F782">
            <v>645.38</v>
          </cell>
        </row>
        <row r="783">
          <cell r="A783" t="str">
            <v>2 S 04 963 33</v>
          </cell>
          <cell r="B783" t="str">
            <v>Chaminé dos poços de visita - CPV 03</v>
          </cell>
          <cell r="E783" t="str">
            <v>und</v>
          </cell>
          <cell r="F783">
            <v>724.79</v>
          </cell>
        </row>
        <row r="784">
          <cell r="A784" t="str">
            <v>2 S 04 963 34</v>
          </cell>
          <cell r="B784" t="str">
            <v>Chaminé dos poços de visita - CPV 04</v>
          </cell>
          <cell r="E784" t="str">
            <v>und</v>
          </cell>
          <cell r="F784">
            <v>808.65</v>
          </cell>
        </row>
        <row r="785">
          <cell r="A785" t="str">
            <v>2 S 04 963 35</v>
          </cell>
          <cell r="B785" t="str">
            <v>Chaminé dos poços de visita - CPV 05</v>
          </cell>
          <cell r="E785" t="str">
            <v>und</v>
          </cell>
          <cell r="F785">
            <v>888.46</v>
          </cell>
        </row>
        <row r="786">
          <cell r="A786" t="str">
            <v>2 S 04 963 36</v>
          </cell>
          <cell r="B786" t="str">
            <v>Chaminé dos poços de visita - CPV 06</v>
          </cell>
          <cell r="E786" t="str">
            <v>und</v>
          </cell>
          <cell r="F786">
            <v>971.33</v>
          </cell>
        </row>
        <row r="787">
          <cell r="A787" t="str">
            <v>2 S 04 963 37</v>
          </cell>
          <cell r="B787" t="str">
            <v>Chaminé dos poços de visita - CPV 07</v>
          </cell>
          <cell r="E787" t="str">
            <v>und</v>
          </cell>
          <cell r="F787">
            <v>1051.33</v>
          </cell>
        </row>
        <row r="788">
          <cell r="A788" t="str">
            <v>2 S 04 964 01</v>
          </cell>
          <cell r="B788" t="str">
            <v>Tubulação de drenagem urbana - D=0,40 m s/ berço</v>
          </cell>
          <cell r="E788" t="str">
            <v>m</v>
          </cell>
          <cell r="F788">
            <v>68.849999999999994</v>
          </cell>
        </row>
        <row r="789">
          <cell r="A789" t="str">
            <v>2 S 04 964 02</v>
          </cell>
          <cell r="B789" t="str">
            <v>Tubulação de drenagem urbana - D=0,60 m s/ berço</v>
          </cell>
          <cell r="E789" t="str">
            <v>m</v>
          </cell>
          <cell r="F789">
            <v>160.61000000000001</v>
          </cell>
        </row>
        <row r="790">
          <cell r="A790" t="str">
            <v>2 S 04 964 03</v>
          </cell>
          <cell r="B790" t="str">
            <v>Tubulação de drenagem urbana - D=0,80 m s/ berço</v>
          </cell>
          <cell r="E790" t="str">
            <v>m</v>
          </cell>
          <cell r="F790">
            <v>226.37</v>
          </cell>
        </row>
        <row r="791">
          <cell r="A791" t="str">
            <v>2 S 04 964 04</v>
          </cell>
          <cell r="B791" t="str">
            <v>Tubulação de drenagem urbana - D=1,00 m s/ berço</v>
          </cell>
          <cell r="E791" t="str">
            <v>m</v>
          </cell>
          <cell r="F791">
            <v>326.72000000000003</v>
          </cell>
        </row>
        <row r="792">
          <cell r="A792" t="str">
            <v>2 S 04 964 05</v>
          </cell>
          <cell r="B792" t="str">
            <v>Tubulação de drenagem urbana - D=1,20 m s/ berço</v>
          </cell>
          <cell r="E792" t="str">
            <v>m</v>
          </cell>
          <cell r="F792">
            <v>441.13</v>
          </cell>
        </row>
        <row r="793">
          <cell r="A793" t="str">
            <v>2 S 04 964 06</v>
          </cell>
          <cell r="B793" t="str">
            <v>Tubulação de drenagem urbana - D=1,50 m s/ berço</v>
          </cell>
          <cell r="E793" t="str">
            <v>m</v>
          </cell>
          <cell r="F793">
            <v>661.36</v>
          </cell>
        </row>
        <row r="794">
          <cell r="A794" t="str">
            <v>2 S 04 990 01</v>
          </cell>
          <cell r="B794" t="str">
            <v>Transposição de segmento de sarjetas - TSS 01</v>
          </cell>
          <cell r="E794" t="str">
            <v>m</v>
          </cell>
          <cell r="F794">
            <v>101.81</v>
          </cell>
        </row>
        <row r="795">
          <cell r="A795" t="str">
            <v>2 S 04 990 02</v>
          </cell>
          <cell r="B795" t="str">
            <v>Transposição de segmento de sarjetas - TSS 02</v>
          </cell>
          <cell r="E795" t="str">
            <v>m</v>
          </cell>
          <cell r="F795">
            <v>123.46</v>
          </cell>
        </row>
        <row r="796">
          <cell r="A796" t="str">
            <v>2 S 04 990 03</v>
          </cell>
          <cell r="B796" t="str">
            <v>Transposição de segmento de sarjetas - TSS 03</v>
          </cell>
          <cell r="E796" t="str">
            <v>m</v>
          </cell>
          <cell r="F796">
            <v>181.44</v>
          </cell>
        </row>
        <row r="797">
          <cell r="A797" t="str">
            <v>2 S 04 990 04</v>
          </cell>
          <cell r="B797" t="str">
            <v>Transposição de segmento de sarjetas - TSS 04</v>
          </cell>
          <cell r="E797" t="str">
            <v>m</v>
          </cell>
          <cell r="F797">
            <v>157.61000000000001</v>
          </cell>
        </row>
        <row r="798">
          <cell r="A798" t="str">
            <v>2 S 04 990 05</v>
          </cell>
          <cell r="B798" t="str">
            <v>Transposição de segmento de sarjetas - TSS 05</v>
          </cell>
          <cell r="E798" t="str">
            <v>m</v>
          </cell>
          <cell r="F798">
            <v>141.74</v>
          </cell>
        </row>
        <row r="799">
          <cell r="A799" t="str">
            <v>2 S 04 990 06</v>
          </cell>
          <cell r="B799" t="str">
            <v>Transposição de segmento de sarjetas - TSS 06</v>
          </cell>
          <cell r="E799" t="str">
            <v>m</v>
          </cell>
          <cell r="F799">
            <v>133.72999999999999</v>
          </cell>
        </row>
        <row r="800">
          <cell r="A800" t="str">
            <v>2 S 04 991 01</v>
          </cell>
          <cell r="B800" t="str">
            <v>Tampa concr. p/caixa colet. (4 nervuras) - TCC 01</v>
          </cell>
          <cell r="E800" t="str">
            <v>und</v>
          </cell>
          <cell r="F800">
            <v>91.29</v>
          </cell>
        </row>
        <row r="801">
          <cell r="A801" t="str">
            <v>2 S 04 991 02</v>
          </cell>
          <cell r="B801" t="str">
            <v>Tampa de ferro p/ caixa coletora - TCC 02</v>
          </cell>
          <cell r="E801" t="str">
            <v>und</v>
          </cell>
          <cell r="F801">
            <v>194.39</v>
          </cell>
        </row>
        <row r="802">
          <cell r="A802" t="str">
            <v>2 S 04 999 03</v>
          </cell>
          <cell r="B802" t="str">
            <v>Escoramento de bueiros celulares</v>
          </cell>
          <cell r="E802" t="str">
            <v>m3</v>
          </cell>
          <cell r="F802">
            <v>30.27</v>
          </cell>
        </row>
        <row r="803">
          <cell r="A803" t="str">
            <v>2 S 04 999 06</v>
          </cell>
          <cell r="B803" t="str">
            <v>Solo local / selo de argila apiloado</v>
          </cell>
          <cell r="E803" t="str">
            <v>m3</v>
          </cell>
          <cell r="F803">
            <v>10.119999999999999</v>
          </cell>
        </row>
        <row r="804">
          <cell r="A804" t="str">
            <v>2 S 04 999 07</v>
          </cell>
          <cell r="B804" t="str">
            <v>Lastro de brita</v>
          </cell>
          <cell r="E804" t="str">
            <v>m3</v>
          </cell>
          <cell r="F804">
            <v>32.03</v>
          </cell>
        </row>
        <row r="805">
          <cell r="A805" t="str">
            <v>2 S 05 000 06</v>
          </cell>
          <cell r="B805" t="str">
            <v>Calha metálica semi-circular D=0,40 m</v>
          </cell>
          <cell r="E805" t="str">
            <v>m</v>
          </cell>
          <cell r="F805">
            <v>125.07</v>
          </cell>
        </row>
        <row r="806">
          <cell r="A806" t="str">
            <v>2 S 05 000 09</v>
          </cell>
          <cell r="B806" t="str">
            <v>Dentes para bueiros simples D=0,60 m</v>
          </cell>
          <cell r="E806" t="str">
            <v>und</v>
          </cell>
          <cell r="F806">
            <v>35.590000000000003</v>
          </cell>
        </row>
        <row r="807">
          <cell r="A807" t="str">
            <v>2 S 05 000 10</v>
          </cell>
          <cell r="B807" t="str">
            <v>Dentes para bueiros simples D=0,80 m</v>
          </cell>
          <cell r="E807" t="str">
            <v>und</v>
          </cell>
          <cell r="F807">
            <v>44.28</v>
          </cell>
        </row>
        <row r="808">
          <cell r="A808" t="str">
            <v>2 S 05 000 11</v>
          </cell>
          <cell r="B808" t="str">
            <v>Dentes para bueiros simples D=1,00 m</v>
          </cell>
          <cell r="E808" t="str">
            <v>und</v>
          </cell>
          <cell r="F808">
            <v>52.64</v>
          </cell>
        </row>
        <row r="809">
          <cell r="A809" t="str">
            <v>2 S 05 000 12</v>
          </cell>
          <cell r="B809" t="str">
            <v>Dentes para bueiros simples D=1,20 m</v>
          </cell>
          <cell r="E809" t="str">
            <v>und</v>
          </cell>
          <cell r="F809">
            <v>59.73</v>
          </cell>
        </row>
        <row r="810">
          <cell r="A810" t="str">
            <v>2 S 05 000 13</v>
          </cell>
          <cell r="B810" t="str">
            <v>Dentes para bueiros simples D=1,50 m</v>
          </cell>
          <cell r="E810" t="str">
            <v>und</v>
          </cell>
          <cell r="F810">
            <v>75.87</v>
          </cell>
        </row>
        <row r="811">
          <cell r="A811" t="str">
            <v>2 S 05 000 14</v>
          </cell>
          <cell r="B811" t="str">
            <v>Dentes para bueiros duplos D=1,00 m</v>
          </cell>
          <cell r="E811" t="str">
            <v>und</v>
          </cell>
          <cell r="F811">
            <v>105.47</v>
          </cell>
        </row>
        <row r="812">
          <cell r="A812" t="str">
            <v>2 S 05 000 15</v>
          </cell>
          <cell r="B812" t="str">
            <v>Dentes para bueiros duplos D=1,20 m</v>
          </cell>
          <cell r="E812" t="str">
            <v>und</v>
          </cell>
          <cell r="F812">
            <v>119.28</v>
          </cell>
        </row>
        <row r="813">
          <cell r="A813" t="str">
            <v>2 S 05 000 16</v>
          </cell>
          <cell r="B813" t="str">
            <v>Dentes para bueiros duplos D=1,50 m</v>
          </cell>
          <cell r="E813" t="str">
            <v>und</v>
          </cell>
          <cell r="F813">
            <v>147.33000000000001</v>
          </cell>
        </row>
        <row r="814">
          <cell r="A814" t="str">
            <v>2 S 05 000 17</v>
          </cell>
          <cell r="B814" t="str">
            <v>Dentes para bueiros triplos D=1,00 m</v>
          </cell>
          <cell r="E814" t="str">
            <v>und</v>
          </cell>
          <cell r="F814">
            <v>154.47999999999999</v>
          </cell>
        </row>
        <row r="815">
          <cell r="A815" t="str">
            <v>2 S 05 000 18</v>
          </cell>
          <cell r="B815" t="str">
            <v>Dentes para bueiros triplos D=1,20</v>
          </cell>
          <cell r="E815" t="str">
            <v>und</v>
          </cell>
          <cell r="F815">
            <v>179.01</v>
          </cell>
        </row>
        <row r="816">
          <cell r="A816" t="str">
            <v>2 S 05 000 19</v>
          </cell>
          <cell r="B816" t="str">
            <v>Dentes para bueiros triplos D=1,50 m</v>
          </cell>
          <cell r="E816" t="str">
            <v>und</v>
          </cell>
          <cell r="F816">
            <v>218.2</v>
          </cell>
        </row>
        <row r="817">
          <cell r="A817" t="str">
            <v>2 S 05 100 00</v>
          </cell>
          <cell r="B817" t="str">
            <v>Enleivamento</v>
          </cell>
          <cell r="E817" t="str">
            <v>m2</v>
          </cell>
          <cell r="F817">
            <v>3.92</v>
          </cell>
        </row>
        <row r="818">
          <cell r="A818" t="str">
            <v>2 S 05 102 00</v>
          </cell>
          <cell r="B818" t="str">
            <v>Hidrossemeadura</v>
          </cell>
          <cell r="E818" t="str">
            <v>m2</v>
          </cell>
          <cell r="F818">
            <v>0.86</v>
          </cell>
        </row>
        <row r="819">
          <cell r="A819" t="str">
            <v>2 S 05 300 01</v>
          </cell>
          <cell r="B819" t="str">
            <v>Alvenaria de pedra arrumada</v>
          </cell>
          <cell r="E819" t="str">
            <v>m3</v>
          </cell>
          <cell r="F819">
            <v>56.22</v>
          </cell>
        </row>
        <row r="820">
          <cell r="A820" t="str">
            <v>2 S 05 300 02</v>
          </cell>
          <cell r="B820" t="str">
            <v>Enrocamento de pedra jogada</v>
          </cell>
          <cell r="E820" t="str">
            <v>m3</v>
          </cell>
          <cell r="F820">
            <v>32.03</v>
          </cell>
        </row>
        <row r="821">
          <cell r="A821" t="str">
            <v>2 S 05 301 00</v>
          </cell>
          <cell r="B821" t="str">
            <v>Alvenaria de pedra argamassada</v>
          </cell>
          <cell r="E821" t="str">
            <v>m3</v>
          </cell>
          <cell r="F821">
            <v>139.43</v>
          </cell>
        </row>
        <row r="822">
          <cell r="A822" t="str">
            <v>2 S 05 301 01</v>
          </cell>
          <cell r="B822" t="str">
            <v>Alvenaria tijolos de 20 cm de espessura</v>
          </cell>
          <cell r="E822" t="str">
            <v>m2</v>
          </cell>
          <cell r="F822">
            <v>33.17</v>
          </cell>
        </row>
        <row r="823">
          <cell r="A823" t="str">
            <v>2 S 05 302 01</v>
          </cell>
          <cell r="B823" t="str">
            <v>Muro gabião tipo caixa</v>
          </cell>
          <cell r="E823" t="str">
            <v>m3</v>
          </cell>
          <cell r="F823">
            <v>138.34</v>
          </cell>
        </row>
        <row r="824">
          <cell r="A824" t="str">
            <v>2 S 05 303 01</v>
          </cell>
          <cell r="B824" t="str">
            <v>Terra armada - ECE - greide 0,0&lt;h&lt;6,00m</v>
          </cell>
          <cell r="E824" t="str">
            <v>m2</v>
          </cell>
          <cell r="F824">
            <v>196.56</v>
          </cell>
        </row>
        <row r="825">
          <cell r="A825" t="str">
            <v>2 S 05 303 02</v>
          </cell>
          <cell r="B825" t="str">
            <v>Terra armada - ECE - greide 6,0&lt;h&lt;9,00m</v>
          </cell>
          <cell r="E825" t="str">
            <v>m2</v>
          </cell>
          <cell r="F825">
            <v>220.52</v>
          </cell>
        </row>
        <row r="826">
          <cell r="A826" t="str">
            <v>2 S 05 303 03</v>
          </cell>
          <cell r="B826" t="str">
            <v>Terra armada - ECE - greide 9,0&lt;h&lt;12,00m</v>
          </cell>
          <cell r="E826" t="str">
            <v>m2</v>
          </cell>
          <cell r="F826">
            <v>244.38</v>
          </cell>
        </row>
        <row r="827">
          <cell r="A827" t="str">
            <v>2 S 05 303 04</v>
          </cell>
          <cell r="B827" t="str">
            <v>Terra armada - ECE - pé de talude 0,0&lt;h&lt;6,00m</v>
          </cell>
          <cell r="E827" t="str">
            <v>m2</v>
          </cell>
          <cell r="F827">
            <v>231.72</v>
          </cell>
        </row>
        <row r="828">
          <cell r="A828" t="str">
            <v>2 S 05 303 05</v>
          </cell>
          <cell r="B828" t="str">
            <v>Terra armada - ECE - pé de talude 6,0&lt;h&lt;9,00m</v>
          </cell>
          <cell r="E828" t="str">
            <v>m2</v>
          </cell>
          <cell r="F828">
            <v>260.49</v>
          </cell>
        </row>
        <row r="829">
          <cell r="A829" t="str">
            <v>2 S 05 303 06</v>
          </cell>
          <cell r="B829" t="str">
            <v>Terra armada - ECE - pé de talude 9,0&lt;h&lt;12,00m</v>
          </cell>
          <cell r="E829" t="str">
            <v>m2</v>
          </cell>
          <cell r="F829">
            <v>287.66000000000003</v>
          </cell>
        </row>
        <row r="830">
          <cell r="A830" t="str">
            <v>2 S 05 303 07</v>
          </cell>
          <cell r="B830" t="str">
            <v>Terra armada - ECE - encontro portante 0,0&lt;h&lt;6,00m</v>
          </cell>
          <cell r="E830" t="str">
            <v>m2</v>
          </cell>
          <cell r="F830">
            <v>421.92</v>
          </cell>
        </row>
        <row r="831">
          <cell r="A831" t="str">
            <v>2 S 05 303 08</v>
          </cell>
          <cell r="B831" t="str">
            <v>Terra armada - ECE - encontro portante 6,0&lt;h&lt;9,00m</v>
          </cell>
          <cell r="E831" t="str">
            <v>m2</v>
          </cell>
          <cell r="F831">
            <v>562.24</v>
          </cell>
        </row>
        <row r="832">
          <cell r="A832" t="str">
            <v>2 S 05 303 09</v>
          </cell>
          <cell r="B832" t="str">
            <v>Escamas de concreto armado para terra armada</v>
          </cell>
          <cell r="E832" t="str">
            <v>m3</v>
          </cell>
          <cell r="F832">
            <v>535.33000000000004</v>
          </cell>
        </row>
        <row r="833">
          <cell r="A833" t="str">
            <v>2 S 05 303 10</v>
          </cell>
          <cell r="B833" t="str">
            <v>Concr. soleira e arremates de maciço terra armada</v>
          </cell>
          <cell r="E833" t="str">
            <v>m3</v>
          </cell>
          <cell r="F833">
            <v>254.14</v>
          </cell>
        </row>
        <row r="834">
          <cell r="A834" t="str">
            <v>2 S 05 303 11</v>
          </cell>
          <cell r="B834" t="str">
            <v>Montagem de maciço terra armada</v>
          </cell>
          <cell r="E834" t="str">
            <v>m2</v>
          </cell>
          <cell r="F834">
            <v>63.72</v>
          </cell>
        </row>
        <row r="835">
          <cell r="A835" t="str">
            <v>2 S 05 340 01</v>
          </cell>
          <cell r="B835" t="str">
            <v>Execução cortina atirantada conc.armado fck=15 MPa</v>
          </cell>
          <cell r="E835" t="str">
            <v>m2</v>
          </cell>
          <cell r="F835">
            <v>882.36</v>
          </cell>
        </row>
        <row r="836">
          <cell r="A836" t="str">
            <v>2 S 05 900 01</v>
          </cell>
          <cell r="B836" t="str">
            <v>Tirante protendido p/ cort. aço st 85/105 D= 32mm</v>
          </cell>
          <cell r="E836" t="str">
            <v>m</v>
          </cell>
          <cell r="F836">
            <v>86.05</v>
          </cell>
        </row>
        <row r="837">
          <cell r="A837" t="str">
            <v>2 S 06 210 01</v>
          </cell>
          <cell r="B837" t="str">
            <v>Pórtico metálico</v>
          </cell>
          <cell r="E837" t="str">
            <v>und</v>
          </cell>
          <cell r="F837">
            <v>40044.01</v>
          </cell>
        </row>
        <row r="838">
          <cell r="A838" t="str">
            <v>2 S 06 400 01</v>
          </cell>
          <cell r="B838" t="str">
            <v>Cerca arame farp. c/ mourão concr. seção quadrada</v>
          </cell>
          <cell r="E838" t="str">
            <v>m</v>
          </cell>
          <cell r="F838">
            <v>15.13</v>
          </cell>
        </row>
        <row r="839">
          <cell r="A839" t="str">
            <v>2 S 06 400 02</v>
          </cell>
          <cell r="B839" t="str">
            <v>Cerca arame farp. c/ mourão concr. seção triang.</v>
          </cell>
          <cell r="E839" t="str">
            <v>m</v>
          </cell>
          <cell r="F839">
            <v>11.7</v>
          </cell>
        </row>
        <row r="840">
          <cell r="A840" t="str">
            <v>2 S 06 410 00</v>
          </cell>
          <cell r="B840" t="str">
            <v>Cercas de arame farpado com suportes de madeira</v>
          </cell>
          <cell r="E840" t="str">
            <v>m</v>
          </cell>
          <cell r="F840">
            <v>7.83</v>
          </cell>
        </row>
        <row r="841">
          <cell r="A841" t="str">
            <v>2 S 09 001 05</v>
          </cell>
          <cell r="B841" t="str">
            <v>Transporte local em rodov. não pav. (const.)</v>
          </cell>
          <cell r="E841" t="str">
            <v>tkm</v>
          </cell>
          <cell r="F841">
            <v>0.47</v>
          </cell>
        </row>
        <row r="842">
          <cell r="A842" t="str">
            <v>2 S 09 001 40</v>
          </cell>
          <cell r="B842" t="str">
            <v>Transporte local c/ carroceria em rodovia não pav.</v>
          </cell>
          <cell r="E842" t="str">
            <v>tkm</v>
          </cell>
          <cell r="F842">
            <v>0.53</v>
          </cell>
        </row>
        <row r="843">
          <cell r="A843" t="str">
            <v>2 S 09 001 90</v>
          </cell>
          <cell r="B843" t="str">
            <v>Transporte comercial c/ carr. rodov. não pav.</v>
          </cell>
          <cell r="E843" t="str">
            <v>tkm</v>
          </cell>
          <cell r="F843">
            <v>0.36</v>
          </cell>
        </row>
        <row r="844">
          <cell r="A844" t="str">
            <v>2 S 09 002 05</v>
          </cell>
          <cell r="B844" t="str">
            <v>Transporte local em rodov. pavim. (const.)</v>
          </cell>
          <cell r="E844" t="str">
            <v>tkm</v>
          </cell>
          <cell r="F844">
            <v>0.36</v>
          </cell>
        </row>
        <row r="845">
          <cell r="A845" t="str">
            <v>2 S 09 002 40</v>
          </cell>
          <cell r="B845" t="str">
            <v>Transporte local c/ carroceria em rodov. pavim.</v>
          </cell>
          <cell r="E845" t="str">
            <v>tkm</v>
          </cell>
          <cell r="F845">
            <v>0.4</v>
          </cell>
        </row>
        <row r="846">
          <cell r="A846" t="str">
            <v>2 S 09 002 90</v>
          </cell>
          <cell r="B846" t="str">
            <v>Transporte comerc. c/ carr. rodov. pavim.</v>
          </cell>
          <cell r="E846" t="str">
            <v>tkm</v>
          </cell>
          <cell r="F846">
            <v>0.24</v>
          </cell>
        </row>
        <row r="847">
          <cell r="B847" t="str">
            <v>Conservação</v>
          </cell>
        </row>
        <row r="848">
          <cell r="A848" t="str">
            <v>3 S 01 200 00</v>
          </cell>
          <cell r="B848" t="str">
            <v>Escavação e carga mat. jazida (consv)</v>
          </cell>
          <cell r="E848" t="str">
            <v>m3</v>
          </cell>
          <cell r="F848">
            <v>6.81</v>
          </cell>
        </row>
        <row r="849">
          <cell r="A849" t="str">
            <v>3 S 01 401 00</v>
          </cell>
          <cell r="B849" t="str">
            <v>Recomposição de revestimento primário</v>
          </cell>
          <cell r="E849" t="str">
            <v>m3</v>
          </cell>
          <cell r="F849">
            <v>10.57</v>
          </cell>
        </row>
        <row r="850">
          <cell r="A850" t="str">
            <v>3 S 01 930 00</v>
          </cell>
          <cell r="B850" t="str">
            <v>Regularização mecânica da faixa de domínio</v>
          </cell>
          <cell r="E850" t="str">
            <v>m2</v>
          </cell>
          <cell r="F850">
            <v>0.15</v>
          </cell>
        </row>
        <row r="851">
          <cell r="A851" t="str">
            <v>3 S 02 200 00</v>
          </cell>
          <cell r="B851" t="str">
            <v>Solo p/ base de remendo profundo</v>
          </cell>
          <cell r="E851" t="str">
            <v>m3</v>
          </cell>
          <cell r="F851">
            <v>7.84</v>
          </cell>
        </row>
        <row r="852">
          <cell r="A852" t="str">
            <v>3 S 02 200 01</v>
          </cell>
          <cell r="B852" t="str">
            <v>Recomposição de camada granular do pavimento</v>
          </cell>
          <cell r="E852" t="str">
            <v>m3</v>
          </cell>
          <cell r="F852">
            <v>12.57</v>
          </cell>
        </row>
        <row r="853">
          <cell r="A853" t="str">
            <v>3 S 02 220 00</v>
          </cell>
          <cell r="B853" t="str">
            <v>Solo brita p/ base de rem. profundo</v>
          </cell>
          <cell r="E853" t="str">
            <v>m3</v>
          </cell>
          <cell r="F853">
            <v>19.899999999999999</v>
          </cell>
        </row>
        <row r="854">
          <cell r="A854" t="str">
            <v>3 S 02 230 00</v>
          </cell>
          <cell r="B854" t="str">
            <v>Brita para base de remendo profundo</v>
          </cell>
          <cell r="E854" t="str">
            <v>m3</v>
          </cell>
          <cell r="F854">
            <v>45.27</v>
          </cell>
        </row>
        <row r="855">
          <cell r="A855" t="str">
            <v>3 S 02 241 00</v>
          </cell>
          <cell r="B855" t="str">
            <v>Solo melhorado c/ cimento p/ base rem. profundo</v>
          </cell>
          <cell r="E855" t="str">
            <v>m3</v>
          </cell>
          <cell r="F855">
            <v>39.04</v>
          </cell>
        </row>
        <row r="856">
          <cell r="A856" t="str">
            <v>3 S 02 300 00</v>
          </cell>
          <cell r="B856" t="str">
            <v>Imprimação</v>
          </cell>
          <cell r="E856" t="str">
            <v>m2</v>
          </cell>
          <cell r="F856">
            <v>0.14000000000000001</v>
          </cell>
        </row>
        <row r="857">
          <cell r="A857" t="str">
            <v>3 S 02 400 00</v>
          </cell>
          <cell r="B857" t="str">
            <v>Pintura de ligação</v>
          </cell>
          <cell r="E857" t="str">
            <v>m2</v>
          </cell>
          <cell r="F857">
            <v>0.1</v>
          </cell>
        </row>
        <row r="858">
          <cell r="A858" t="str">
            <v>3 S 02 500 00</v>
          </cell>
          <cell r="B858" t="str">
            <v>Capa selante com pedrisco</v>
          </cell>
          <cell r="E858" t="str">
            <v>m2</v>
          </cell>
          <cell r="F858">
            <v>0.41</v>
          </cell>
        </row>
        <row r="859">
          <cell r="A859" t="str">
            <v>3 S 02 500 01</v>
          </cell>
          <cell r="B859" t="str">
            <v>Capa selante com areia</v>
          </cell>
          <cell r="E859" t="str">
            <v>m2</v>
          </cell>
          <cell r="F859">
            <v>0.21</v>
          </cell>
        </row>
        <row r="860">
          <cell r="A860" t="str">
            <v>3 S 02 500 02</v>
          </cell>
          <cell r="B860" t="str">
            <v>Tratamento superficial simples com CAP</v>
          </cell>
          <cell r="E860" t="str">
            <v>m2</v>
          </cell>
          <cell r="F860">
            <v>0.56999999999999995</v>
          </cell>
        </row>
        <row r="861">
          <cell r="A861" t="str">
            <v>3 S 02 500 03</v>
          </cell>
          <cell r="B861" t="str">
            <v>Tratamento superficial simples com emulsão</v>
          </cell>
          <cell r="E861" t="str">
            <v>m2</v>
          </cell>
          <cell r="F861">
            <v>0.54</v>
          </cell>
        </row>
        <row r="862">
          <cell r="A862" t="str">
            <v>3 S 02 500 04</v>
          </cell>
          <cell r="B862" t="str">
            <v>Tratamento superficial simples c/ banho diluído</v>
          </cell>
          <cell r="E862" t="str">
            <v>m2</v>
          </cell>
          <cell r="F862">
            <v>0.61</v>
          </cell>
        </row>
        <row r="863">
          <cell r="A863" t="str">
            <v>3 S 02 501 00</v>
          </cell>
          <cell r="B863" t="str">
            <v>Tratamento superficial duplo c/ CAP</v>
          </cell>
          <cell r="E863" t="str">
            <v>m2</v>
          </cell>
          <cell r="F863">
            <v>1.72</v>
          </cell>
        </row>
        <row r="864">
          <cell r="A864" t="str">
            <v>3 S 02 501 01</v>
          </cell>
          <cell r="B864" t="str">
            <v>Tratamento superficial duplo com emulsão</v>
          </cell>
          <cell r="E864" t="str">
            <v>m2</v>
          </cell>
          <cell r="F864">
            <v>1.7</v>
          </cell>
        </row>
        <row r="865">
          <cell r="A865" t="str">
            <v>3 S 02 501 02</v>
          </cell>
          <cell r="B865" t="str">
            <v>Tratamento superficial duplo com banho diluído</v>
          </cell>
          <cell r="E865" t="str">
            <v>m2</v>
          </cell>
          <cell r="F865">
            <v>1.86</v>
          </cell>
        </row>
        <row r="866">
          <cell r="A866" t="str">
            <v>3 S 02 502 00</v>
          </cell>
          <cell r="B866" t="str">
            <v>Tratamento superficial triplo com c.a.p.</v>
          </cell>
          <cell r="E866" t="str">
            <v>m2</v>
          </cell>
          <cell r="F866">
            <v>2.44</v>
          </cell>
        </row>
        <row r="867">
          <cell r="A867" t="str">
            <v>3 S 02 502 01</v>
          </cell>
          <cell r="B867" t="str">
            <v>Tratamento superficial triplo com emulsão</v>
          </cell>
          <cell r="E867" t="str">
            <v>m2</v>
          </cell>
          <cell r="F867">
            <v>2.4700000000000002</v>
          </cell>
        </row>
        <row r="868">
          <cell r="A868" t="str">
            <v>3 S 02 502 02</v>
          </cell>
          <cell r="B868" t="str">
            <v>Tratamento superficial triplo com banho diluído</v>
          </cell>
          <cell r="E868" t="str">
            <v>m2</v>
          </cell>
          <cell r="F868">
            <v>2.64</v>
          </cell>
        </row>
        <row r="869">
          <cell r="A869" t="str">
            <v>3 S 02 510 00</v>
          </cell>
          <cell r="B869" t="str">
            <v>Lama asfáltica fina (granulometrias I e II )</v>
          </cell>
          <cell r="E869" t="str">
            <v>m2</v>
          </cell>
          <cell r="F869">
            <v>0.59</v>
          </cell>
        </row>
        <row r="870">
          <cell r="A870" t="str">
            <v>3 S 02 510 01</v>
          </cell>
          <cell r="B870" t="str">
            <v>Lama asfáltica grossa (granulometrias III e IV)</v>
          </cell>
          <cell r="E870" t="str">
            <v>m2</v>
          </cell>
          <cell r="F870">
            <v>1.07</v>
          </cell>
        </row>
        <row r="871">
          <cell r="A871" t="str">
            <v>3 S 02 520 00</v>
          </cell>
          <cell r="B871" t="str">
            <v>Mistura areia-asfalto em betoneira</v>
          </cell>
          <cell r="E871" t="str">
            <v>m3</v>
          </cell>
          <cell r="F871">
            <v>29.78</v>
          </cell>
        </row>
        <row r="872">
          <cell r="A872" t="str">
            <v>3 S 02 520 01</v>
          </cell>
          <cell r="B872" t="str">
            <v>Mistura areia-asfalto usinada a frio</v>
          </cell>
          <cell r="E872" t="str">
            <v>m3</v>
          </cell>
          <cell r="F872">
            <v>19.96</v>
          </cell>
        </row>
        <row r="873">
          <cell r="A873" t="str">
            <v>3 S 02 520 02</v>
          </cell>
          <cell r="B873" t="str">
            <v>Rec.do rev. com areia asfalto a frio</v>
          </cell>
          <cell r="E873" t="str">
            <v>m3</v>
          </cell>
          <cell r="F873">
            <v>23.8</v>
          </cell>
        </row>
        <row r="874">
          <cell r="A874" t="str">
            <v>3 S 02 521 00</v>
          </cell>
          <cell r="B874" t="str">
            <v>Mistura areia-asfalto usinada a quente</v>
          </cell>
          <cell r="E874" t="str">
            <v>m3</v>
          </cell>
          <cell r="F874">
            <v>65.11</v>
          </cell>
        </row>
        <row r="875">
          <cell r="A875" t="str">
            <v>3 S 02 521 01</v>
          </cell>
          <cell r="B875" t="str">
            <v>Rec. do rev. com areia asfalto a quente</v>
          </cell>
          <cell r="E875" t="str">
            <v>m3</v>
          </cell>
          <cell r="F875">
            <v>16.22</v>
          </cell>
        </row>
        <row r="876">
          <cell r="A876" t="str">
            <v>3 S 02 530 00</v>
          </cell>
          <cell r="B876" t="str">
            <v>Mistura betuminosa em betoneira</v>
          </cell>
          <cell r="E876" t="str">
            <v>m3</v>
          </cell>
          <cell r="F876">
            <v>43.5</v>
          </cell>
        </row>
        <row r="877">
          <cell r="A877" t="str">
            <v>3 S 02 530 01</v>
          </cell>
          <cell r="B877" t="str">
            <v>Mistura betuminosa usinada a frio</v>
          </cell>
          <cell r="E877" t="str">
            <v>m3</v>
          </cell>
          <cell r="F877">
            <v>42.13</v>
          </cell>
        </row>
        <row r="878">
          <cell r="A878" t="str">
            <v>3 S 02 530 02</v>
          </cell>
          <cell r="B878" t="str">
            <v>Rec.do rev. com mistura betuminosa a frio</v>
          </cell>
          <cell r="E878" t="str">
            <v>m3</v>
          </cell>
          <cell r="F878">
            <v>26.99</v>
          </cell>
        </row>
        <row r="879">
          <cell r="A879" t="str">
            <v>3 S 02 540 00</v>
          </cell>
          <cell r="B879" t="str">
            <v>Mistura betuminosa usinada a quente</v>
          </cell>
          <cell r="E879" t="str">
            <v>m3</v>
          </cell>
          <cell r="F879">
            <v>84.21</v>
          </cell>
        </row>
        <row r="880">
          <cell r="A880" t="str">
            <v>3 S 02 540 01</v>
          </cell>
          <cell r="B880" t="str">
            <v>Rec.do rev.com mistura betuminosa a quente</v>
          </cell>
          <cell r="E880" t="str">
            <v>m3</v>
          </cell>
          <cell r="F880">
            <v>18.84</v>
          </cell>
        </row>
        <row r="881">
          <cell r="A881" t="str">
            <v>3 S 02 601 00</v>
          </cell>
          <cell r="B881" t="str">
            <v>Recomposição de placa de concreto</v>
          </cell>
          <cell r="E881" t="str">
            <v>m3</v>
          </cell>
          <cell r="F881">
            <v>243.59</v>
          </cell>
        </row>
        <row r="882">
          <cell r="A882" t="str">
            <v>3 S 02 900 00</v>
          </cell>
          <cell r="B882" t="str">
            <v>Remoção mecanizada de revestimento betuminoso</v>
          </cell>
          <cell r="E882" t="str">
            <v>m3</v>
          </cell>
          <cell r="F882">
            <v>6.65</v>
          </cell>
        </row>
        <row r="883">
          <cell r="A883" t="str">
            <v>3 S 02 901 00</v>
          </cell>
          <cell r="B883" t="str">
            <v>Remoção manual de revestimento betuminoso</v>
          </cell>
          <cell r="E883" t="str">
            <v>m3</v>
          </cell>
          <cell r="F883">
            <v>110.91</v>
          </cell>
        </row>
        <row r="884">
          <cell r="A884" t="str">
            <v>3 S 02 902 00</v>
          </cell>
          <cell r="B884" t="str">
            <v>Remoção mecanizada da camada granular do pavimento</v>
          </cell>
          <cell r="E884" t="str">
            <v>m3</v>
          </cell>
          <cell r="F884">
            <v>4.24</v>
          </cell>
        </row>
        <row r="885">
          <cell r="A885" t="str">
            <v>3 S 02 903 00</v>
          </cell>
          <cell r="B885" t="str">
            <v>Remoção manual da camada granular do pavimento</v>
          </cell>
          <cell r="E885" t="str">
            <v>m3</v>
          </cell>
          <cell r="F885">
            <v>58.52</v>
          </cell>
        </row>
        <row r="886">
          <cell r="A886" t="str">
            <v>3 S 02 999 00</v>
          </cell>
          <cell r="B886" t="str">
            <v>Peneiramento</v>
          </cell>
          <cell r="E886" t="str">
            <v>m3</v>
          </cell>
          <cell r="F886">
            <v>6.98</v>
          </cell>
        </row>
        <row r="887">
          <cell r="A887" t="str">
            <v>3 S 03 310 00</v>
          </cell>
          <cell r="B887" t="str">
            <v>Concreto ciclópico</v>
          </cell>
          <cell r="E887" t="str">
            <v>m3</v>
          </cell>
          <cell r="F887">
            <v>187.34</v>
          </cell>
        </row>
        <row r="888">
          <cell r="A888" t="str">
            <v>3 S 03 329 00</v>
          </cell>
          <cell r="B888" t="str">
            <v>Concreto de cimento (confecção e lançamento)</v>
          </cell>
          <cell r="E888" t="str">
            <v>m3</v>
          </cell>
          <cell r="F888">
            <v>234.67</v>
          </cell>
        </row>
        <row r="889">
          <cell r="A889" t="str">
            <v>3 S 03 329 01</v>
          </cell>
          <cell r="B889" t="str">
            <v>Concreto de cimento(confecção manual e lançamento)</v>
          </cell>
          <cell r="E889" t="str">
            <v>m3</v>
          </cell>
          <cell r="F889">
            <v>274.27</v>
          </cell>
        </row>
        <row r="890">
          <cell r="A890" t="str">
            <v>3 S 03 340 02</v>
          </cell>
          <cell r="B890" t="str">
            <v>Argamassa cimento areia 1-6</v>
          </cell>
          <cell r="E890" t="str">
            <v>m3</v>
          </cell>
          <cell r="F890">
            <v>200.78</v>
          </cell>
        </row>
        <row r="891">
          <cell r="A891" t="str">
            <v>3 S 03 340 03</v>
          </cell>
          <cell r="B891" t="str">
            <v>Argamassa cimento solo 1:10</v>
          </cell>
          <cell r="E891" t="str">
            <v>m3</v>
          </cell>
          <cell r="F891">
            <v>127.58</v>
          </cell>
        </row>
        <row r="892">
          <cell r="A892" t="str">
            <v>3 S 03 353 00</v>
          </cell>
          <cell r="B892" t="str">
            <v>Dobragem e colocação de armadura</v>
          </cell>
          <cell r="E892" t="str">
            <v>kg</v>
          </cell>
          <cell r="F892">
            <v>4.55</v>
          </cell>
        </row>
        <row r="893">
          <cell r="A893" t="str">
            <v>3 S 03 370 00</v>
          </cell>
          <cell r="B893" t="str">
            <v>Forma comum de madeira</v>
          </cell>
          <cell r="E893" t="str">
            <v>m2</v>
          </cell>
          <cell r="F893">
            <v>30.84</v>
          </cell>
        </row>
        <row r="894">
          <cell r="A894" t="str">
            <v>3 S 03 940 01</v>
          </cell>
          <cell r="B894" t="str">
            <v>Reaterro e compactação p/ bueiro</v>
          </cell>
          <cell r="E894" t="str">
            <v>m3</v>
          </cell>
          <cell r="F894">
            <v>16.04</v>
          </cell>
        </row>
        <row r="895">
          <cell r="A895" t="str">
            <v>3 S 03 940 02</v>
          </cell>
          <cell r="B895" t="str">
            <v>Reaterro apiloado</v>
          </cell>
          <cell r="E895" t="str">
            <v>m3</v>
          </cell>
          <cell r="F895">
            <v>10.5</v>
          </cell>
        </row>
        <row r="896">
          <cell r="A896" t="str">
            <v>3 S 03 950 00</v>
          </cell>
          <cell r="B896" t="str">
            <v>Limpeza de ponte</v>
          </cell>
          <cell r="E896" t="str">
            <v>m</v>
          </cell>
          <cell r="F896">
            <v>2.5299999999999998</v>
          </cell>
        </row>
        <row r="897">
          <cell r="A897" t="str">
            <v>3 S 04 000 00</v>
          </cell>
          <cell r="B897" t="str">
            <v>Escavação manual em material de 1a categoria</v>
          </cell>
          <cell r="E897" t="str">
            <v>m3</v>
          </cell>
          <cell r="F897">
            <v>18.95</v>
          </cell>
        </row>
        <row r="898">
          <cell r="A898" t="str">
            <v>3 S 04 000 01</v>
          </cell>
          <cell r="B898" t="str">
            <v>Escavação manual em material de 2a categoria</v>
          </cell>
          <cell r="E898" t="str">
            <v>m3</v>
          </cell>
          <cell r="F898">
            <v>25.27</v>
          </cell>
        </row>
        <row r="899">
          <cell r="A899" t="str">
            <v>3 S 04 001 00</v>
          </cell>
          <cell r="B899" t="str">
            <v>Escavação mecaniz. de vala em mater. de 1a cat.</v>
          </cell>
          <cell r="E899" t="str">
            <v>m3</v>
          </cell>
          <cell r="F899">
            <v>4.37</v>
          </cell>
        </row>
        <row r="900">
          <cell r="A900" t="str">
            <v>3 S 04 010 00</v>
          </cell>
          <cell r="B900" t="str">
            <v>Escavação mecaniz.de vala em material de 2a cat.</v>
          </cell>
          <cell r="E900" t="str">
            <v>m3</v>
          </cell>
          <cell r="F900">
            <v>5.46</v>
          </cell>
        </row>
        <row r="901">
          <cell r="A901" t="str">
            <v>3 S 04 020 00</v>
          </cell>
          <cell r="B901" t="str">
            <v>Escavação e carga de material de 3a cat. em valas</v>
          </cell>
          <cell r="E901" t="str">
            <v>m3</v>
          </cell>
          <cell r="F901">
            <v>52.49</v>
          </cell>
        </row>
        <row r="902">
          <cell r="A902" t="str">
            <v>3 S 04 300 16</v>
          </cell>
          <cell r="B902" t="str">
            <v>Bueiro met. chapa múltipla D=1,60m galv.</v>
          </cell>
          <cell r="E902" t="str">
            <v>m</v>
          </cell>
          <cell r="F902">
            <v>1036.74</v>
          </cell>
        </row>
        <row r="903">
          <cell r="A903" t="str">
            <v>3 S 04 300 20</v>
          </cell>
          <cell r="B903" t="str">
            <v>Bueiro met. chapa múltipla D=2,00m galv.</v>
          </cell>
          <cell r="E903" t="str">
            <v>m</v>
          </cell>
          <cell r="F903">
            <v>1285.8</v>
          </cell>
        </row>
        <row r="904">
          <cell r="A904" t="str">
            <v>3 S 04 301 16</v>
          </cell>
          <cell r="B904" t="str">
            <v>Bueiro met.chapas múlt. D=1,60 m rev. epoxy</v>
          </cell>
          <cell r="E904" t="str">
            <v>m</v>
          </cell>
          <cell r="F904">
            <v>1085.56</v>
          </cell>
        </row>
        <row r="905">
          <cell r="A905" t="str">
            <v>3 S 04 301 20</v>
          </cell>
          <cell r="B905" t="str">
            <v>Bueiro met. chapas múlt. D=2,00 m rev. epoxy</v>
          </cell>
          <cell r="E905" t="str">
            <v>m</v>
          </cell>
          <cell r="F905">
            <v>1346.44</v>
          </cell>
        </row>
        <row r="906">
          <cell r="A906" t="str">
            <v>3 S 04 310 16</v>
          </cell>
          <cell r="B906" t="str">
            <v>Bueiro met. s/interrupção tráf. D=1,60 m galv.</v>
          </cell>
          <cell r="E906" t="str">
            <v>m</v>
          </cell>
          <cell r="F906">
            <v>1958.05</v>
          </cell>
        </row>
        <row r="907">
          <cell r="A907" t="str">
            <v>3 S 04 310 20</v>
          </cell>
          <cell r="B907" t="str">
            <v>Bueiro met. s/interrupção tráf. D=2,00 m galv.</v>
          </cell>
          <cell r="E907" t="str">
            <v>m</v>
          </cell>
          <cell r="F907">
            <v>2435.4499999999998</v>
          </cell>
        </row>
        <row r="908">
          <cell r="A908" t="str">
            <v>3 S 04 311 16</v>
          </cell>
          <cell r="B908" t="str">
            <v>Bueiro met.s/interrupção tráf. D=1,60 m rev. epoxy</v>
          </cell>
          <cell r="E908" t="str">
            <v>m</v>
          </cell>
          <cell r="F908">
            <v>2031.03</v>
          </cell>
        </row>
        <row r="909">
          <cell r="A909" t="str">
            <v>3 S 04 311 20</v>
          </cell>
          <cell r="B909" t="str">
            <v>Bueiro met.s/interrupção tráf. D=2,00 m rev. epoxy</v>
          </cell>
          <cell r="E909" t="str">
            <v>m</v>
          </cell>
          <cell r="F909">
            <v>2442.35</v>
          </cell>
        </row>
        <row r="910">
          <cell r="A910" t="str">
            <v>3 S 04 590 00</v>
          </cell>
          <cell r="B910" t="str">
            <v>Assentamento de dreno profundo</v>
          </cell>
          <cell r="E910" t="str">
            <v>m</v>
          </cell>
          <cell r="F910">
            <v>40.96</v>
          </cell>
        </row>
        <row r="911">
          <cell r="A911" t="str">
            <v>3 S 04 999 08</v>
          </cell>
          <cell r="B911" t="str">
            <v>Selo de argila apiloado com solo local</v>
          </cell>
          <cell r="E911" t="str">
            <v>m3</v>
          </cell>
          <cell r="F911">
            <v>10.5</v>
          </cell>
        </row>
        <row r="912">
          <cell r="A912" t="str">
            <v>3 S 05 000 00</v>
          </cell>
          <cell r="B912" t="str">
            <v>Enrocamento de pedra arrumada</v>
          </cell>
          <cell r="E912" t="str">
            <v>m3</v>
          </cell>
          <cell r="F912">
            <v>73.02</v>
          </cell>
        </row>
        <row r="913">
          <cell r="A913" t="str">
            <v>3 S 05 001 00</v>
          </cell>
          <cell r="B913" t="str">
            <v>Enrocamento de pedra jogada</v>
          </cell>
          <cell r="E913" t="str">
            <v>m3</v>
          </cell>
          <cell r="F913">
            <v>48.23</v>
          </cell>
        </row>
        <row r="914">
          <cell r="A914" t="str">
            <v>3 S 05 101 01</v>
          </cell>
          <cell r="B914" t="str">
            <v>Revestimento vegetal com mudas</v>
          </cell>
          <cell r="E914" t="str">
            <v>m2</v>
          </cell>
          <cell r="F914">
            <v>3.47</v>
          </cell>
        </row>
        <row r="915">
          <cell r="A915" t="str">
            <v>3 S 05 101 02</v>
          </cell>
          <cell r="B915" t="str">
            <v>Revestimento vegetal com grama em leivas</v>
          </cell>
          <cell r="E915" t="str">
            <v>m2</v>
          </cell>
          <cell r="F915">
            <v>3.7</v>
          </cell>
        </row>
        <row r="916">
          <cell r="A916" t="str">
            <v>3 S 08 001 00</v>
          </cell>
          <cell r="B916" t="str">
            <v>Reconformação da plataforma</v>
          </cell>
          <cell r="E916" t="str">
            <v>ha</v>
          </cell>
          <cell r="F916">
            <v>120.63</v>
          </cell>
        </row>
        <row r="917">
          <cell r="A917" t="str">
            <v>3 S 08 100 00</v>
          </cell>
          <cell r="B917" t="str">
            <v>Tapa buraco</v>
          </cell>
          <cell r="E917" t="str">
            <v>m3</v>
          </cell>
          <cell r="F917">
            <v>110.38</v>
          </cell>
        </row>
        <row r="918">
          <cell r="A918" t="str">
            <v>3 S 08 101 01</v>
          </cell>
          <cell r="B918" t="str">
            <v>Remendo profundo com demolição manual</v>
          </cell>
          <cell r="E918" t="str">
            <v>m3</v>
          </cell>
          <cell r="F918">
            <v>129.85</v>
          </cell>
        </row>
        <row r="919">
          <cell r="A919" t="str">
            <v>3 S 08 101 02</v>
          </cell>
          <cell r="B919" t="str">
            <v>Remendo profundo com demolição mecanizada</v>
          </cell>
          <cell r="E919" t="str">
            <v>m3</v>
          </cell>
          <cell r="F919">
            <v>94.79</v>
          </cell>
        </row>
        <row r="920">
          <cell r="A920" t="str">
            <v>3 S 08 102 00</v>
          </cell>
          <cell r="B920" t="str">
            <v>Limpeza ench. juntas pav. concr. a quente (consv)</v>
          </cell>
          <cell r="E920" t="str">
            <v>m</v>
          </cell>
          <cell r="F920">
            <v>1.54</v>
          </cell>
        </row>
        <row r="921">
          <cell r="A921" t="str">
            <v>3 S 08 102 01</v>
          </cell>
          <cell r="B921" t="str">
            <v>Limpeza ench. juntas pav. concr. a frio (consv)</v>
          </cell>
          <cell r="E921" t="str">
            <v>m</v>
          </cell>
          <cell r="F921">
            <v>1.23</v>
          </cell>
        </row>
        <row r="922">
          <cell r="A922" t="str">
            <v>3 S 08 103 00</v>
          </cell>
          <cell r="B922" t="str">
            <v>Selagem de trinca</v>
          </cell>
          <cell r="E922" t="str">
            <v>l</v>
          </cell>
          <cell r="F922">
            <v>0.96</v>
          </cell>
        </row>
        <row r="923">
          <cell r="A923" t="str">
            <v>3 S 08 104 01</v>
          </cell>
          <cell r="B923" t="str">
            <v>Combate à exsudação com areia</v>
          </cell>
          <cell r="E923" t="str">
            <v>m2</v>
          </cell>
          <cell r="F923">
            <v>0.32</v>
          </cell>
        </row>
        <row r="924">
          <cell r="A924" t="str">
            <v>3 S 08 104 02</v>
          </cell>
          <cell r="B924" t="str">
            <v>Combate à exsudação com pedrisco</v>
          </cell>
          <cell r="E924" t="str">
            <v>m2</v>
          </cell>
          <cell r="F924">
            <v>0.39</v>
          </cell>
        </row>
        <row r="925">
          <cell r="A925" t="str">
            <v>3 S 08 109 00</v>
          </cell>
          <cell r="B925" t="str">
            <v>Correção de defeitos com mistura betuminosa</v>
          </cell>
          <cell r="E925" t="str">
            <v>m3</v>
          </cell>
          <cell r="F925">
            <v>69.45</v>
          </cell>
        </row>
        <row r="926">
          <cell r="A926" t="str">
            <v>3 S 08 109 12</v>
          </cell>
          <cell r="B926" t="str">
            <v>Correção de defeitos por fresagem descontínua</v>
          </cell>
          <cell r="E926" t="str">
            <v>m3</v>
          </cell>
          <cell r="F926">
            <v>152.65</v>
          </cell>
        </row>
        <row r="927">
          <cell r="A927" t="str">
            <v>3 S 08 110 00</v>
          </cell>
          <cell r="B927" t="str">
            <v>Correção de defeitos por penetração</v>
          </cell>
          <cell r="E927" t="str">
            <v>m2</v>
          </cell>
          <cell r="F927">
            <v>7.66</v>
          </cell>
        </row>
        <row r="928">
          <cell r="A928" t="str">
            <v>3 S 08 200 00</v>
          </cell>
          <cell r="B928" t="str">
            <v>Recomp. de guarda corpo</v>
          </cell>
          <cell r="E928" t="str">
            <v>m</v>
          </cell>
          <cell r="F928">
            <v>67</v>
          </cell>
        </row>
        <row r="929">
          <cell r="A929" t="str">
            <v>3 S 08 200 01</v>
          </cell>
          <cell r="B929" t="str">
            <v>Recomposição de sarjeta em alvenaria de tijolo</v>
          </cell>
          <cell r="E929" t="str">
            <v>m2</v>
          </cell>
          <cell r="F929">
            <v>30.01</v>
          </cell>
        </row>
        <row r="930">
          <cell r="A930" t="str">
            <v>3 S 08 300 01</v>
          </cell>
          <cell r="B930" t="str">
            <v>Limpeza de sarjeta e meio fio</v>
          </cell>
          <cell r="E930" t="str">
            <v>m</v>
          </cell>
          <cell r="F930">
            <v>0.21</v>
          </cell>
        </row>
        <row r="931">
          <cell r="A931" t="str">
            <v>3 S 08 301 01</v>
          </cell>
          <cell r="B931" t="str">
            <v>Limpeza de valeta de corte</v>
          </cell>
          <cell r="E931" t="str">
            <v>m</v>
          </cell>
          <cell r="F931">
            <v>0.32</v>
          </cell>
        </row>
        <row r="932">
          <cell r="A932" t="str">
            <v>3 S 08 301 02</v>
          </cell>
          <cell r="B932" t="str">
            <v>Limpeza de vala de drenagem</v>
          </cell>
          <cell r="E932" t="str">
            <v>m</v>
          </cell>
          <cell r="F932">
            <v>1.28</v>
          </cell>
        </row>
        <row r="933">
          <cell r="A933" t="str">
            <v>3 S 08 301 03</v>
          </cell>
          <cell r="B933" t="str">
            <v>Limpeza de descida d'água</v>
          </cell>
          <cell r="E933" t="str">
            <v>m</v>
          </cell>
          <cell r="F933">
            <v>0.42</v>
          </cell>
        </row>
        <row r="934">
          <cell r="A934" t="str">
            <v>3 S 08 302 01</v>
          </cell>
          <cell r="B934" t="str">
            <v>Limpeza de bueiro</v>
          </cell>
          <cell r="E934" t="str">
            <v>m3</v>
          </cell>
          <cell r="F934">
            <v>6.98</v>
          </cell>
        </row>
        <row r="935">
          <cell r="A935" t="str">
            <v>3 S 08 302 02</v>
          </cell>
          <cell r="B935" t="str">
            <v>Desobstrução de bueiro</v>
          </cell>
          <cell r="E935" t="str">
            <v>m3</v>
          </cell>
          <cell r="F935">
            <v>20.37</v>
          </cell>
        </row>
        <row r="936">
          <cell r="A936" t="str">
            <v>3 S 08 302 03</v>
          </cell>
          <cell r="B936" t="str">
            <v>Assentamento de tubo D=0,60 m</v>
          </cell>
          <cell r="E936" t="str">
            <v>m</v>
          </cell>
          <cell r="F936">
            <v>138.94</v>
          </cell>
        </row>
        <row r="937">
          <cell r="A937" t="str">
            <v>3 S 08 302 04</v>
          </cell>
          <cell r="B937" t="str">
            <v>Assentamento de tubo D=0,80 m</v>
          </cell>
          <cell r="E937" t="str">
            <v>m</v>
          </cell>
          <cell r="F937">
            <v>210.07</v>
          </cell>
        </row>
        <row r="938">
          <cell r="A938" t="str">
            <v>3 S 08 302 05</v>
          </cell>
          <cell r="B938" t="str">
            <v>Assentamento de tubo D=1,0 m</v>
          </cell>
          <cell r="E938" t="str">
            <v>m</v>
          </cell>
          <cell r="F938">
            <v>309.63</v>
          </cell>
        </row>
        <row r="939">
          <cell r="A939" t="str">
            <v>3 S 08 302 06</v>
          </cell>
          <cell r="B939" t="str">
            <v>Assentamento de tubo D=1,20 m</v>
          </cell>
          <cell r="E939" t="str">
            <v>m</v>
          </cell>
          <cell r="F939">
            <v>446.58</v>
          </cell>
        </row>
        <row r="940">
          <cell r="A940" t="str">
            <v>3 S 08 400 00</v>
          </cell>
          <cell r="B940" t="str">
            <v>Limpeza de placa de sinalização</v>
          </cell>
          <cell r="E940" t="str">
            <v>m2</v>
          </cell>
          <cell r="F940">
            <v>3.06</v>
          </cell>
        </row>
        <row r="941">
          <cell r="A941" t="str">
            <v>3 S 08 400 01</v>
          </cell>
          <cell r="B941" t="str">
            <v>Recomposição placa de sinalização</v>
          </cell>
          <cell r="E941" t="str">
            <v>m2</v>
          </cell>
          <cell r="F941">
            <v>12.73</v>
          </cell>
        </row>
        <row r="942">
          <cell r="A942" t="str">
            <v>3 S 08 400 02</v>
          </cell>
          <cell r="B942" t="str">
            <v>Substituição de balizador</v>
          </cell>
          <cell r="E942" t="str">
            <v>un</v>
          </cell>
          <cell r="F942">
            <v>15.52</v>
          </cell>
        </row>
        <row r="943">
          <cell r="A943" t="str">
            <v>3 S 08 401 00</v>
          </cell>
          <cell r="B943" t="str">
            <v>Recomposição de defensa metálica</v>
          </cell>
          <cell r="E943" t="str">
            <v>m</v>
          </cell>
          <cell r="F943">
            <v>127.92</v>
          </cell>
        </row>
        <row r="944">
          <cell r="A944" t="str">
            <v>3 S 08 402 00</v>
          </cell>
          <cell r="B944" t="str">
            <v>Caiação</v>
          </cell>
          <cell r="E944" t="str">
            <v>m2</v>
          </cell>
          <cell r="F944">
            <v>0.97</v>
          </cell>
        </row>
        <row r="945">
          <cell r="A945" t="str">
            <v>3 S 08 403 00</v>
          </cell>
          <cell r="B945" t="str">
            <v>Renovação de sinalização horizontal</v>
          </cell>
          <cell r="E945" t="str">
            <v>m2</v>
          </cell>
          <cell r="F945">
            <v>19.87</v>
          </cell>
        </row>
        <row r="946">
          <cell r="A946" t="str">
            <v>3 S 08 404 00</v>
          </cell>
          <cell r="B946" t="str">
            <v>Recomp. tot. cerca c/ mourão de conc. secção quad.</v>
          </cell>
          <cell r="E946" t="str">
            <v>m</v>
          </cell>
          <cell r="F946">
            <v>14.72</v>
          </cell>
        </row>
        <row r="947">
          <cell r="A947" t="str">
            <v>3 S 08 404 01</v>
          </cell>
          <cell r="B947" t="str">
            <v>Recomp. parc. cerca de conc. seção quad. - mourão</v>
          </cell>
          <cell r="E947" t="str">
            <v>m</v>
          </cell>
          <cell r="F947">
            <v>12.62</v>
          </cell>
        </row>
        <row r="948">
          <cell r="A948" t="str">
            <v>3 S 08 404 02</v>
          </cell>
          <cell r="B948" t="str">
            <v>Recomp. parc. cerca c/ mourão de concr.-arame</v>
          </cell>
          <cell r="E948" t="str">
            <v>m</v>
          </cell>
          <cell r="F948">
            <v>2.71</v>
          </cell>
        </row>
        <row r="949">
          <cell r="A949" t="str">
            <v>3 S 08 404 03</v>
          </cell>
          <cell r="B949" t="str">
            <v>Recomp. tot. cerca c/ mourão concr. seção triang.</v>
          </cell>
          <cell r="E949" t="str">
            <v>m</v>
          </cell>
          <cell r="F949">
            <v>12.13</v>
          </cell>
        </row>
        <row r="950">
          <cell r="A950" t="str">
            <v>3 S 08 404 04</v>
          </cell>
          <cell r="B950" t="str">
            <v>Recomp. parc. cerca c/ mourão concr. seção triang.</v>
          </cell>
          <cell r="E950" t="str">
            <v>m</v>
          </cell>
          <cell r="F950">
            <v>10.34</v>
          </cell>
        </row>
        <row r="951">
          <cell r="A951" t="str">
            <v>3 S 08 414 00</v>
          </cell>
          <cell r="B951" t="str">
            <v>Recomposição total de cerca com mourão de madeira</v>
          </cell>
          <cell r="E951" t="str">
            <v>m</v>
          </cell>
          <cell r="F951">
            <v>6.84</v>
          </cell>
        </row>
        <row r="952">
          <cell r="A952" t="str">
            <v>3 S 08 414 01</v>
          </cell>
          <cell r="B952" t="str">
            <v>Recomposição parcial cerca de madeira - mourão</v>
          </cell>
          <cell r="E952" t="str">
            <v>m</v>
          </cell>
          <cell r="F952">
            <v>5.64</v>
          </cell>
        </row>
        <row r="953">
          <cell r="A953" t="str">
            <v>3 S 08 414 02</v>
          </cell>
          <cell r="B953" t="str">
            <v>Recomp. parcial cerca c/ mourão de madeira - arame</v>
          </cell>
          <cell r="E953" t="str">
            <v>m</v>
          </cell>
          <cell r="F953">
            <v>2.0699999999999998</v>
          </cell>
        </row>
        <row r="954">
          <cell r="A954" t="str">
            <v>3 S 08 500 00</v>
          </cell>
          <cell r="B954" t="str">
            <v>Recomposição manual de aterro</v>
          </cell>
          <cell r="E954" t="str">
            <v>m3</v>
          </cell>
          <cell r="F954">
            <v>52</v>
          </cell>
        </row>
        <row r="955">
          <cell r="A955" t="str">
            <v>3 S 08 501 00</v>
          </cell>
          <cell r="B955" t="str">
            <v>Recomposição mecanizada de aterro</v>
          </cell>
          <cell r="E955" t="str">
            <v>m3</v>
          </cell>
          <cell r="F955">
            <v>15.04</v>
          </cell>
        </row>
        <row r="956">
          <cell r="A956" t="str">
            <v>3 S 08 510 00</v>
          </cell>
          <cell r="B956" t="str">
            <v>Remoção manual de barreira em solo</v>
          </cell>
          <cell r="E956" t="str">
            <v>m3</v>
          </cell>
          <cell r="F956">
            <v>13</v>
          </cell>
        </row>
        <row r="957">
          <cell r="A957" t="str">
            <v>3 S 08 510 01</v>
          </cell>
          <cell r="B957" t="str">
            <v>Remoção manual de barreira em rocha</v>
          </cell>
          <cell r="E957" t="str">
            <v>m3</v>
          </cell>
          <cell r="F957">
            <v>16.260000000000002</v>
          </cell>
        </row>
        <row r="958">
          <cell r="A958" t="str">
            <v>3 S 08 511 00</v>
          </cell>
          <cell r="B958" t="str">
            <v>Remoção mecanizada de barreira - solo</v>
          </cell>
          <cell r="E958" t="str">
            <v>m3</v>
          </cell>
          <cell r="F958">
            <v>3.23</v>
          </cell>
        </row>
        <row r="959">
          <cell r="A959" t="str">
            <v>3 S 08 512 00</v>
          </cell>
          <cell r="B959" t="str">
            <v>Remoção mecanizada de barreira - rocha</v>
          </cell>
          <cell r="E959" t="str">
            <v>m3</v>
          </cell>
          <cell r="F959">
            <v>4.95</v>
          </cell>
        </row>
        <row r="960">
          <cell r="A960" t="str">
            <v>3 S 08 513 00</v>
          </cell>
          <cell r="B960" t="str">
            <v>Remoção de matacões</v>
          </cell>
          <cell r="E960" t="str">
            <v>m3</v>
          </cell>
          <cell r="F960">
            <v>43.7</v>
          </cell>
        </row>
        <row r="961">
          <cell r="A961" t="str">
            <v>3 S 08 900 00</v>
          </cell>
          <cell r="B961" t="str">
            <v>Roçada manual</v>
          </cell>
          <cell r="E961" t="str">
            <v>ha</v>
          </cell>
          <cell r="F961">
            <v>581.79999999999995</v>
          </cell>
        </row>
        <row r="962">
          <cell r="A962" t="str">
            <v>3 S 08 900 01</v>
          </cell>
          <cell r="B962" t="str">
            <v>Roçada de capim colonião</v>
          </cell>
          <cell r="E962" t="str">
            <v>ha</v>
          </cell>
          <cell r="F962">
            <v>1396.33</v>
          </cell>
        </row>
        <row r="963">
          <cell r="A963" t="str">
            <v>3 S 08 901 00</v>
          </cell>
          <cell r="B963" t="str">
            <v>Roçada mecanizada</v>
          </cell>
          <cell r="E963" t="str">
            <v>ha</v>
          </cell>
          <cell r="F963">
            <v>189.77</v>
          </cell>
        </row>
        <row r="964">
          <cell r="A964" t="str">
            <v>3 S 08 901 01</v>
          </cell>
          <cell r="B964" t="str">
            <v>Corte e limpeza de áreas gramadas</v>
          </cell>
          <cell r="E964" t="str">
            <v>m2</v>
          </cell>
          <cell r="F964">
            <v>0.06</v>
          </cell>
        </row>
        <row r="965">
          <cell r="A965" t="str">
            <v>3 S 08 910 00</v>
          </cell>
          <cell r="B965" t="str">
            <v>Capina manual</v>
          </cell>
          <cell r="E965" t="str">
            <v>m2</v>
          </cell>
          <cell r="F965">
            <v>0.23</v>
          </cell>
        </row>
        <row r="966">
          <cell r="A966" t="str">
            <v>3 S 09 001 00</v>
          </cell>
          <cell r="B966" t="str">
            <v>Transporte local c/ basc. 5m3 em rodov. não pav.</v>
          </cell>
          <cell r="E966" t="str">
            <v>tkm</v>
          </cell>
          <cell r="F966">
            <v>0.54</v>
          </cell>
        </row>
        <row r="967">
          <cell r="A967" t="str">
            <v>3 S 09 001 06</v>
          </cell>
          <cell r="B967" t="str">
            <v>Transporte local c/ basc. 10m3 em rodov. não pav.</v>
          </cell>
          <cell r="E967" t="str">
            <v>tkm</v>
          </cell>
          <cell r="F967">
            <v>0.55000000000000004</v>
          </cell>
        </row>
        <row r="968">
          <cell r="A968" t="str">
            <v>3 S 09 001 41</v>
          </cell>
          <cell r="B968" t="str">
            <v>Transp. local c/ carroceria 4t em rodov. não pav.</v>
          </cell>
          <cell r="E968" t="str">
            <v>tkm</v>
          </cell>
          <cell r="F968">
            <v>0.78</v>
          </cell>
        </row>
        <row r="969">
          <cell r="A969" t="str">
            <v>3 S 09 001 90</v>
          </cell>
          <cell r="B969" t="str">
            <v>Transporte comercial c/ carroc. rodov. não pav.</v>
          </cell>
          <cell r="E969" t="str">
            <v>tkm</v>
          </cell>
          <cell r="F969">
            <v>0.36</v>
          </cell>
        </row>
        <row r="970">
          <cell r="A970" t="str">
            <v>3 S 09 002 00</v>
          </cell>
          <cell r="B970" t="str">
            <v>Transporte local basc. 5m3 em rodov. pav.</v>
          </cell>
          <cell r="E970" t="str">
            <v>tkm</v>
          </cell>
          <cell r="F970">
            <v>0.43</v>
          </cell>
        </row>
        <row r="971">
          <cell r="A971" t="str">
            <v>3 S 09 002 03</v>
          </cell>
          <cell r="B971" t="str">
            <v>Transporte local de material para remendos</v>
          </cell>
          <cell r="E971" t="str">
            <v>tkm</v>
          </cell>
          <cell r="F971">
            <v>0.64</v>
          </cell>
        </row>
        <row r="972">
          <cell r="A972" t="str">
            <v>3 S 09 002 06</v>
          </cell>
          <cell r="B972" t="str">
            <v>Transporte local c/ basc. 10m3 em rodov. pav.</v>
          </cell>
          <cell r="E972" t="str">
            <v>tkm</v>
          </cell>
          <cell r="F972">
            <v>0.41</v>
          </cell>
        </row>
        <row r="973">
          <cell r="A973" t="str">
            <v>3 S 09 002 41</v>
          </cell>
          <cell r="B973" t="str">
            <v>Transp. local c/ carroceria 4t em rodov. pav.</v>
          </cell>
          <cell r="E973" t="str">
            <v>tkm</v>
          </cell>
          <cell r="F973">
            <v>0.6</v>
          </cell>
        </row>
        <row r="974">
          <cell r="A974" t="str">
            <v>3 S 09 002 90</v>
          </cell>
          <cell r="B974" t="str">
            <v>Transporte comercial c/ carroceria rodov. pav.</v>
          </cell>
          <cell r="E974" t="str">
            <v>tkm</v>
          </cell>
          <cell r="F974">
            <v>0.24</v>
          </cell>
        </row>
        <row r="975">
          <cell r="A975" t="str">
            <v>3 S 09 102 00</v>
          </cell>
          <cell r="B975" t="str">
            <v>Transporte local material betuminoso</v>
          </cell>
          <cell r="E975" t="str">
            <v>tkm</v>
          </cell>
          <cell r="F975">
            <v>1.03</v>
          </cell>
        </row>
        <row r="976">
          <cell r="A976" t="str">
            <v>3 S 09 201 70</v>
          </cell>
          <cell r="B976" t="str">
            <v>Transp. local água c/ cam. tanque rodov. não pav.</v>
          </cell>
          <cell r="E976" t="str">
            <v>tkm</v>
          </cell>
          <cell r="F976">
            <v>1.07</v>
          </cell>
        </row>
        <row r="977">
          <cell r="A977" t="str">
            <v>3 S 09 202 70</v>
          </cell>
          <cell r="B977" t="str">
            <v>Transp. local água c/ cam. tanque em rodov. pav.</v>
          </cell>
          <cell r="E977" t="str">
            <v>tkm</v>
          </cell>
          <cell r="F977">
            <v>0.84</v>
          </cell>
        </row>
        <row r="978">
          <cell r="B978" t="str">
            <v>Sinalização</v>
          </cell>
        </row>
        <row r="979">
          <cell r="A979" t="str">
            <v>4 S 03 300 01</v>
          </cell>
          <cell r="B979" t="str">
            <v>Confecção e lanç. de concreto magro em betoneira</v>
          </cell>
          <cell r="E979" t="str">
            <v>m3</v>
          </cell>
          <cell r="F979">
            <v>182.92</v>
          </cell>
        </row>
        <row r="980">
          <cell r="A980" t="str">
            <v>4 S 03 323 01</v>
          </cell>
          <cell r="B980" t="str">
            <v>Conc.estr.fck=22 MPa contr.raz.uso ger.conf.e lanç</v>
          </cell>
          <cell r="E980" t="str">
            <v>m3</v>
          </cell>
          <cell r="F980">
            <v>291.39</v>
          </cell>
        </row>
        <row r="981">
          <cell r="A981" t="str">
            <v>4 S 03 353 00</v>
          </cell>
          <cell r="B981" t="str">
            <v>Fornecimento, preparo colocação aço CA-50</v>
          </cell>
          <cell r="E981" t="str">
            <v>kg</v>
          </cell>
          <cell r="F981">
            <v>4.8</v>
          </cell>
        </row>
        <row r="982">
          <cell r="A982" t="str">
            <v>4 S 03 370 00</v>
          </cell>
          <cell r="B982" t="str">
            <v>Forma comum de madeira</v>
          </cell>
          <cell r="E982" t="str">
            <v>m2</v>
          </cell>
          <cell r="F982">
            <v>30.84</v>
          </cell>
        </row>
        <row r="983">
          <cell r="A983" t="str">
            <v>4 S 06 000 01</v>
          </cell>
          <cell r="B983" t="str">
            <v>Defensa maleável simples (forn./ impl.)</v>
          </cell>
          <cell r="E983" t="str">
            <v>m</v>
          </cell>
          <cell r="F983">
            <v>183.82</v>
          </cell>
        </row>
        <row r="984">
          <cell r="A984" t="str">
            <v>4 S 06 000 02</v>
          </cell>
          <cell r="B984" t="str">
            <v>Ancoragem de defensa maleável simples (forn/ impl)</v>
          </cell>
          <cell r="E984" t="str">
            <v>m</v>
          </cell>
          <cell r="F984">
            <v>201.4</v>
          </cell>
        </row>
        <row r="985">
          <cell r="A985" t="str">
            <v>4 S 06 000 11</v>
          </cell>
          <cell r="B985" t="str">
            <v>Defensa maleável dupla (forn./ impl.)</v>
          </cell>
          <cell r="E985" t="str">
            <v>m</v>
          </cell>
          <cell r="F985">
            <v>228.84</v>
          </cell>
        </row>
        <row r="986">
          <cell r="A986" t="str">
            <v>4 S 06 000 12</v>
          </cell>
          <cell r="B986" t="str">
            <v>Ancoragem de defensa maleável dupla (forn./ impl.)</v>
          </cell>
          <cell r="E986" t="str">
            <v>m</v>
          </cell>
          <cell r="F986">
            <v>249.65</v>
          </cell>
        </row>
        <row r="987">
          <cell r="A987" t="str">
            <v>4 S 06 010 01</v>
          </cell>
          <cell r="B987" t="str">
            <v>Defensa semi-maleável simples (forn./ impl.)</v>
          </cell>
          <cell r="E987" t="str">
            <v>m</v>
          </cell>
          <cell r="F987">
            <v>127.24</v>
          </cell>
        </row>
        <row r="988">
          <cell r="A988" t="str">
            <v>4 S 06 010 02</v>
          </cell>
          <cell r="B988" t="str">
            <v>Ancoragem defensa semi-maleável simples (forn/imp)</v>
          </cell>
          <cell r="E988" t="str">
            <v>m</v>
          </cell>
          <cell r="F988">
            <v>139.97</v>
          </cell>
        </row>
        <row r="989">
          <cell r="A989" t="str">
            <v>4 S 06 010 11</v>
          </cell>
          <cell r="B989" t="str">
            <v>Defensa semi-maleável dupla (forn./ impl.)</v>
          </cell>
          <cell r="E989" t="str">
            <v>m</v>
          </cell>
          <cell r="F989">
            <v>217.45</v>
          </cell>
        </row>
        <row r="990">
          <cell r="A990" t="str">
            <v>4 S 06 010 12</v>
          </cell>
          <cell r="B990" t="str">
            <v>Ancoragem defensa semi-maleável dupla (forn/ impl)</v>
          </cell>
          <cell r="E990" t="str">
            <v>m</v>
          </cell>
          <cell r="F990">
            <v>237.78</v>
          </cell>
        </row>
        <row r="991">
          <cell r="A991" t="str">
            <v>4 S 06 030 11</v>
          </cell>
          <cell r="B991" t="str">
            <v>Barreira de segurança dupla DNER PRO 176/86</v>
          </cell>
          <cell r="E991" t="str">
            <v>m</v>
          </cell>
          <cell r="F991">
            <v>201.42</v>
          </cell>
        </row>
        <row r="992">
          <cell r="A992" t="str">
            <v>4 S 06 100 11</v>
          </cell>
          <cell r="B992" t="str">
            <v>Pintura de faixa - tinta durabilidade - 1 ano</v>
          </cell>
          <cell r="E992" t="str">
            <v>m2</v>
          </cell>
          <cell r="F992">
            <v>6.87</v>
          </cell>
        </row>
        <row r="993">
          <cell r="A993" t="str">
            <v>4 S 06 100 12</v>
          </cell>
          <cell r="B993" t="str">
            <v>Pint. setas e zebrado - tinta durabilidade - 1 ano</v>
          </cell>
          <cell r="E993" t="str">
            <v>m2</v>
          </cell>
          <cell r="F993">
            <v>10.66</v>
          </cell>
        </row>
        <row r="994">
          <cell r="A994" t="str">
            <v>4 S 06 100 21</v>
          </cell>
          <cell r="B994" t="str">
            <v>Pintura faixa - tinta durabilidade - 2 anos</v>
          </cell>
          <cell r="E994" t="str">
            <v>m2</v>
          </cell>
          <cell r="F994">
            <v>9.9499999999999993</v>
          </cell>
        </row>
        <row r="995">
          <cell r="A995" t="str">
            <v>4 S 06 100 22</v>
          </cell>
          <cell r="B995" t="str">
            <v>Pintura setas e zebrado - 2 anos</v>
          </cell>
          <cell r="E995" t="str">
            <v>m2</v>
          </cell>
          <cell r="F995">
            <v>13.56</v>
          </cell>
        </row>
        <row r="996">
          <cell r="A996" t="str">
            <v>4 S 06 110 01</v>
          </cell>
          <cell r="B996" t="str">
            <v>Pintura faixa c/termoplástico-3 anos (p/ aspersão)</v>
          </cell>
          <cell r="E996" t="str">
            <v>m2</v>
          </cell>
          <cell r="F996">
            <v>27.8</v>
          </cell>
        </row>
        <row r="997">
          <cell r="A997" t="str">
            <v>4 S 06 110 02</v>
          </cell>
          <cell r="B997" t="str">
            <v>Pintura setas e zebrado term.-3 anos (p/ aspersão)</v>
          </cell>
          <cell r="E997" t="str">
            <v>m2</v>
          </cell>
          <cell r="F997">
            <v>34.42</v>
          </cell>
        </row>
        <row r="998">
          <cell r="A998" t="str">
            <v>4 S 06 110 03</v>
          </cell>
          <cell r="B998" t="str">
            <v>Pintura setas e zebrado term.-5 anos (p/ extrusão)</v>
          </cell>
          <cell r="E998" t="str">
            <v>m2</v>
          </cell>
          <cell r="F998">
            <v>39.03</v>
          </cell>
        </row>
        <row r="999">
          <cell r="A999" t="str">
            <v>4 S 06 120 01</v>
          </cell>
          <cell r="B999" t="str">
            <v>Forn. e colocação de tacha reflet. monodirecional</v>
          </cell>
          <cell r="E999" t="str">
            <v>und</v>
          </cell>
          <cell r="F999">
            <v>8.3000000000000007</v>
          </cell>
        </row>
        <row r="1000">
          <cell r="A1000" t="str">
            <v>4 S 06 120 11</v>
          </cell>
          <cell r="B1000" t="str">
            <v>Forn. e colocação de tachão reflet. monodirecional</v>
          </cell>
          <cell r="E1000" t="str">
            <v>und</v>
          </cell>
          <cell r="F1000">
            <v>23.2</v>
          </cell>
        </row>
        <row r="1001">
          <cell r="A1001" t="str">
            <v>4 S 06 121 01</v>
          </cell>
          <cell r="B1001" t="str">
            <v>Forn. e colocação de tacha reflet. bidirecional</v>
          </cell>
          <cell r="E1001" t="str">
            <v>und</v>
          </cell>
          <cell r="F1001">
            <v>8.9600000000000009</v>
          </cell>
        </row>
        <row r="1002">
          <cell r="A1002" t="str">
            <v>4 S 06 121 11</v>
          </cell>
          <cell r="B1002" t="str">
            <v>Forn. e colocação de tachão reflet. bidirecional</v>
          </cell>
          <cell r="E1002" t="str">
            <v>und</v>
          </cell>
          <cell r="F1002">
            <v>24.53</v>
          </cell>
        </row>
        <row r="1003">
          <cell r="A1003" t="str">
            <v>4 S 06 200 01</v>
          </cell>
          <cell r="B1003" t="str">
            <v>Forn. e implantação placa sinaliz. semi-refletiva</v>
          </cell>
          <cell r="E1003" t="str">
            <v>m2</v>
          </cell>
          <cell r="F1003">
            <v>186.91</v>
          </cell>
        </row>
        <row r="1004">
          <cell r="A1004" t="str">
            <v>4 S 06 200 02</v>
          </cell>
          <cell r="B1004" t="str">
            <v>Forn. e implantação placa sinaliz. tot.refletiva</v>
          </cell>
          <cell r="E1004" t="str">
            <v>m2</v>
          </cell>
          <cell r="F1004">
            <v>246.95</v>
          </cell>
        </row>
        <row r="1005">
          <cell r="A1005" t="str">
            <v>4 S 06 200 91</v>
          </cell>
          <cell r="B1005" t="str">
            <v>Remoção de placa de sinalização</v>
          </cell>
          <cell r="E1005" t="str">
            <v>m2</v>
          </cell>
          <cell r="F1005">
            <v>11.76</v>
          </cell>
        </row>
        <row r="1006">
          <cell r="A1006" t="str">
            <v>4 S 06 200 92</v>
          </cell>
          <cell r="B1006" t="str">
            <v>Recuperação de chapa p/placa de sinalização</v>
          </cell>
          <cell r="E1006" t="str">
            <v>m2</v>
          </cell>
          <cell r="F1006">
            <v>18.73</v>
          </cell>
        </row>
        <row r="1007">
          <cell r="A1007" t="str">
            <v>4 S 06 202 01</v>
          </cell>
          <cell r="B1007" t="str">
            <v>Confecção de placa sinalização semi-refletiva</v>
          </cell>
          <cell r="E1007" t="str">
            <v>m2</v>
          </cell>
          <cell r="F1007">
            <v>147.65</v>
          </cell>
        </row>
        <row r="1008">
          <cell r="A1008" t="str">
            <v>4 S 06 202 11</v>
          </cell>
          <cell r="B1008" t="str">
            <v>Confecção placa sinalização tot.refletiva</v>
          </cell>
          <cell r="E1008" t="str">
            <v>m2</v>
          </cell>
          <cell r="F1008">
            <v>207.69</v>
          </cell>
        </row>
        <row r="1009">
          <cell r="A1009" t="str">
            <v>4 S 06 202 21</v>
          </cell>
          <cell r="B1009" t="str">
            <v>Conf.placa sinal.semi-refletiva chapa recuperada</v>
          </cell>
          <cell r="E1009" t="str">
            <v>m2</v>
          </cell>
          <cell r="F1009">
            <v>67.849999999999994</v>
          </cell>
        </row>
        <row r="1010">
          <cell r="A1010" t="str">
            <v>4 S 06 202 31</v>
          </cell>
          <cell r="B1010" t="str">
            <v>Conf.placa sinal.tot.refletiva - chapa recuperada</v>
          </cell>
          <cell r="E1010" t="str">
            <v>m2</v>
          </cell>
          <cell r="F1010">
            <v>125.99</v>
          </cell>
        </row>
        <row r="1011">
          <cell r="A1011" t="str">
            <v>4 S 06 203 01</v>
          </cell>
          <cell r="B1011" t="str">
            <v>Confecção suporte e travessa p/placa sinaliz.</v>
          </cell>
          <cell r="E1011" t="str">
            <v>und</v>
          </cell>
          <cell r="F1011">
            <v>24.73</v>
          </cell>
        </row>
        <row r="1012">
          <cell r="A1012" t="str">
            <v>4 S 06 230 01</v>
          </cell>
          <cell r="B1012" t="str">
            <v>Forn. e implantação de balizador de concreto</v>
          </cell>
          <cell r="E1012" t="str">
            <v>und</v>
          </cell>
          <cell r="F1012">
            <v>17.399999999999999</v>
          </cell>
        </row>
        <row r="1013">
          <cell r="A1013" t="str">
            <v>4 S 09 002 00</v>
          </cell>
          <cell r="B1013" t="str">
            <v>Transporte local c/ basc. 5 m3 rodov. pav.</v>
          </cell>
          <cell r="E1013" t="str">
            <v>tkm</v>
          </cell>
          <cell r="F1013">
            <v>0.43</v>
          </cell>
        </row>
        <row r="1014">
          <cell r="A1014" t="str">
            <v>4 S 09 002 41</v>
          </cell>
          <cell r="B1014" t="str">
            <v>Transporte local c/ carroceria 4t rodov. pav.</v>
          </cell>
          <cell r="E1014" t="str">
            <v>tkm</v>
          </cell>
          <cell r="F1014">
            <v>0.6</v>
          </cell>
        </row>
        <row r="1015">
          <cell r="A1015" t="str">
            <v>4 S 09 202 70</v>
          </cell>
          <cell r="B1015" t="str">
            <v>Transp. local de água c/ cam. tanque rodov. pav.</v>
          </cell>
          <cell r="E1015" t="str">
            <v>tkm</v>
          </cell>
          <cell r="F1015">
            <v>0.84</v>
          </cell>
        </row>
        <row r="1016">
          <cell r="B1016" t="str">
            <v>Restauração</v>
          </cell>
        </row>
        <row r="1017">
          <cell r="A1017" t="str">
            <v>5 S 01 000 00</v>
          </cell>
          <cell r="B1017" t="str">
            <v>Desm. dest. e limp. áreas c/ arv. diam. até 0,15m</v>
          </cell>
          <cell r="E1017" t="str">
            <v>m2</v>
          </cell>
          <cell r="F1017">
            <v>0.24</v>
          </cell>
        </row>
        <row r="1018">
          <cell r="A1018" t="str">
            <v>5 S 01 010 00</v>
          </cell>
          <cell r="B1018" t="str">
            <v>Destocamento de árvores c/ diâm. 0,15 a 030m</v>
          </cell>
          <cell r="E1018" t="str">
            <v>und</v>
          </cell>
          <cell r="F1018">
            <v>21.1</v>
          </cell>
        </row>
        <row r="1019">
          <cell r="A1019" t="str">
            <v>5 S 01 011 00</v>
          </cell>
          <cell r="B1019" t="str">
            <v>Destocamento de árvores c/ diâm. &gt; 0,30m</v>
          </cell>
          <cell r="E1019" t="str">
            <v>und</v>
          </cell>
          <cell r="F1019">
            <v>52.76</v>
          </cell>
        </row>
        <row r="1020">
          <cell r="A1020" t="str">
            <v>5 S 01 100 01</v>
          </cell>
          <cell r="B1020" t="str">
            <v>Esc. carga transp. mat 1a cat DMT 50m</v>
          </cell>
          <cell r="E1020" t="str">
            <v>m3</v>
          </cell>
          <cell r="F1020">
            <v>1.24</v>
          </cell>
        </row>
        <row r="1021">
          <cell r="A1021" t="str">
            <v>5 S 01 100 09</v>
          </cell>
          <cell r="B1021" t="str">
            <v>Esc. carga tr. mat 1a c. DMT 50 a 200m c/carreg</v>
          </cell>
          <cell r="E1021" t="str">
            <v>m3</v>
          </cell>
          <cell r="F1021">
            <v>4</v>
          </cell>
        </row>
        <row r="1022">
          <cell r="A1022" t="str">
            <v>5 S 01 100 10</v>
          </cell>
          <cell r="B1022" t="str">
            <v>Esc. carga tr. mat 1a c. DMT 200 a 400m c/carreg</v>
          </cell>
          <cell r="E1022" t="str">
            <v>m3</v>
          </cell>
          <cell r="F1022">
            <v>4.33</v>
          </cell>
        </row>
        <row r="1023">
          <cell r="A1023" t="str">
            <v>5 S 01 100 11</v>
          </cell>
          <cell r="B1023" t="str">
            <v>Esc. carga tr. mat 1a c. DMT 400 a 600m c/carreg</v>
          </cell>
          <cell r="E1023" t="str">
            <v>m3</v>
          </cell>
          <cell r="F1023">
            <v>4.59</v>
          </cell>
        </row>
        <row r="1024">
          <cell r="A1024" t="str">
            <v>5 S 01 100 12</v>
          </cell>
          <cell r="B1024" t="str">
            <v>Esc. carga tr. mat 1a c. DMT 600 a 800m c/carreg</v>
          </cell>
          <cell r="E1024" t="str">
            <v>m3</v>
          </cell>
          <cell r="F1024">
            <v>4.92</v>
          </cell>
        </row>
        <row r="1025">
          <cell r="A1025" t="str">
            <v>5 S 01 100 13</v>
          </cell>
          <cell r="B1025" t="str">
            <v>Esc. carga tr. mat 1a c. DMT 800 a 1000m c/carreg</v>
          </cell>
          <cell r="E1025" t="str">
            <v>m3</v>
          </cell>
          <cell r="F1025">
            <v>5.18</v>
          </cell>
        </row>
        <row r="1026">
          <cell r="A1026" t="str">
            <v>5 S 01 100 14</v>
          </cell>
          <cell r="B1026" t="str">
            <v>Esc. carga tr. mat 1a c. DMT 1000 a 1200m c/carreg</v>
          </cell>
          <cell r="E1026" t="str">
            <v>m3</v>
          </cell>
          <cell r="F1026">
            <v>5.49</v>
          </cell>
        </row>
        <row r="1027">
          <cell r="A1027" t="str">
            <v>5 S 01 100 15</v>
          </cell>
          <cell r="B1027" t="str">
            <v>Esc. carga tr. mat 1a c. DMT 1200 a 1400m c/carreg</v>
          </cell>
          <cell r="E1027" t="str">
            <v>m3</v>
          </cell>
          <cell r="F1027">
            <v>5.69</v>
          </cell>
        </row>
        <row r="1028">
          <cell r="A1028" t="str">
            <v>5 S 01 100 16</v>
          </cell>
          <cell r="B1028" t="str">
            <v>Esc. carga tr. mat 1a c. DMT 1400 a 1600m c/carreg</v>
          </cell>
          <cell r="E1028" t="str">
            <v>m3</v>
          </cell>
          <cell r="F1028">
            <v>5.84</v>
          </cell>
        </row>
        <row r="1029">
          <cell r="A1029" t="str">
            <v>5 S 01 100 17</v>
          </cell>
          <cell r="B1029" t="str">
            <v>Esc. carga tr. mat 1a c. DMT 1600 a 1800m c/carreg</v>
          </cell>
          <cell r="E1029" t="str">
            <v>m3</v>
          </cell>
          <cell r="F1029">
            <v>6.09</v>
          </cell>
        </row>
        <row r="1030">
          <cell r="A1030" t="str">
            <v>5 S 01 100 18</v>
          </cell>
          <cell r="B1030" t="str">
            <v>Esc. carga tr. mat 1a c. DMT 1800 a 2000m c/carreg</v>
          </cell>
          <cell r="E1030" t="str">
            <v>m3</v>
          </cell>
          <cell r="F1030">
            <v>6.33</v>
          </cell>
        </row>
        <row r="1031">
          <cell r="A1031" t="str">
            <v>5 S 01 100 19</v>
          </cell>
          <cell r="B1031" t="str">
            <v>Esc. carga tr. mat 1a c. DMT 2000 a 3000m c/carreg</v>
          </cell>
          <cell r="E1031" t="str">
            <v>m3</v>
          </cell>
          <cell r="F1031">
            <v>7.19</v>
          </cell>
        </row>
        <row r="1032">
          <cell r="A1032" t="str">
            <v>5 S 01 100 20</v>
          </cell>
          <cell r="B1032" t="str">
            <v>Esc. carga tr. mat 1a c. DMT 3000 a 5000m c/carreg</v>
          </cell>
          <cell r="E1032" t="str">
            <v>m3</v>
          </cell>
          <cell r="F1032">
            <v>9.48</v>
          </cell>
        </row>
        <row r="1033">
          <cell r="A1033" t="str">
            <v>5 S 01 100 22</v>
          </cell>
          <cell r="B1033" t="str">
            <v>Esc. carga transp. mat 1a cat DMT 50 a 200m c/e</v>
          </cell>
          <cell r="E1033" t="str">
            <v>m3</v>
          </cell>
          <cell r="F1033">
            <v>3.89</v>
          </cell>
        </row>
        <row r="1034">
          <cell r="A1034" t="str">
            <v>5 S 01 100 23</v>
          </cell>
          <cell r="B1034" t="str">
            <v>Esc. carga transp. mat 1a cat DMT 200 a 400m c/e</v>
          </cell>
          <cell r="E1034" t="str">
            <v>m3</v>
          </cell>
          <cell r="F1034">
            <v>4.28</v>
          </cell>
        </row>
        <row r="1035">
          <cell r="A1035" t="str">
            <v>5 S 01 100 24</v>
          </cell>
          <cell r="B1035" t="str">
            <v>Esc. carga transp. mat 1a cat DMT 400 a 600m c/e</v>
          </cell>
          <cell r="E1035" t="str">
            <v>m3</v>
          </cell>
          <cell r="F1035">
            <v>4.5199999999999996</v>
          </cell>
        </row>
        <row r="1036">
          <cell r="A1036" t="str">
            <v>5 S 01 100 25</v>
          </cell>
          <cell r="B1036" t="str">
            <v>Esc. carga transp. mat 1a cat DMT 600 a 800m c/e</v>
          </cell>
          <cell r="E1036" t="str">
            <v>m3</v>
          </cell>
          <cell r="F1036">
            <v>4.82</v>
          </cell>
        </row>
        <row r="1037">
          <cell r="A1037" t="str">
            <v>5 S 01 100 26</v>
          </cell>
          <cell r="B1037" t="str">
            <v>Esc. carga transp. mat 1a cat DMT 800 a 1000m c/e</v>
          </cell>
          <cell r="E1037" t="str">
            <v>m3</v>
          </cell>
          <cell r="F1037">
            <v>5.13</v>
          </cell>
        </row>
        <row r="1038">
          <cell r="A1038" t="str">
            <v>5 S 01 100 27</v>
          </cell>
          <cell r="B1038" t="str">
            <v>Esc. carga transp. mat 1a cat DMT 1000 a 1200m c/e</v>
          </cell>
          <cell r="E1038" t="str">
            <v>m3</v>
          </cell>
          <cell r="F1038">
            <v>5.39</v>
          </cell>
        </row>
        <row r="1039">
          <cell r="A1039" t="str">
            <v>5 S 01 100 28</v>
          </cell>
          <cell r="B1039" t="str">
            <v>Esc. carga transp. mat 1a cat DMT 1200 a 1400m c/e</v>
          </cell>
          <cell r="E1039" t="str">
            <v>m3</v>
          </cell>
          <cell r="F1039">
            <v>5.6</v>
          </cell>
        </row>
        <row r="1040">
          <cell r="A1040" t="str">
            <v>5 S 01 100 29</v>
          </cell>
          <cell r="B1040" t="str">
            <v>Esc. carga transp. mat 1a cat DMT 1400 a 1600m c/e</v>
          </cell>
          <cell r="E1040" t="str">
            <v>m3</v>
          </cell>
          <cell r="F1040">
            <v>5.87</v>
          </cell>
        </row>
        <row r="1041">
          <cell r="A1041" t="str">
            <v>5 S 01 100 30</v>
          </cell>
          <cell r="B1041" t="str">
            <v>Esc. carga transp .mat 1a cat DMT 1600 a 1800m c/e</v>
          </cell>
          <cell r="E1041" t="str">
            <v>m3</v>
          </cell>
          <cell r="F1041">
            <v>6.04</v>
          </cell>
        </row>
        <row r="1042">
          <cell r="A1042" t="str">
            <v>5 S 01 100 31</v>
          </cell>
          <cell r="B1042" t="str">
            <v>Esc. carga transp. mat 1a cat DMT 1800 a 2000m c/e</v>
          </cell>
          <cell r="E1042" t="str">
            <v>m3</v>
          </cell>
          <cell r="F1042">
            <v>6.25</v>
          </cell>
        </row>
        <row r="1043">
          <cell r="A1043" t="str">
            <v>5 S 01 100 32</v>
          </cell>
          <cell r="B1043" t="str">
            <v>Esc. carga transp. mat 1a cat DMT 2000 a 3000m c/e</v>
          </cell>
          <cell r="E1043" t="str">
            <v>m3</v>
          </cell>
          <cell r="F1043">
            <v>7.1</v>
          </cell>
        </row>
        <row r="1044">
          <cell r="A1044" t="str">
            <v>5 S 01 100 33</v>
          </cell>
          <cell r="B1044" t="str">
            <v>Esc. carga transp. mat 1a cat DMT 3000 a 5000m c/e</v>
          </cell>
          <cell r="E1044" t="str">
            <v>m3</v>
          </cell>
          <cell r="F1044">
            <v>9.44</v>
          </cell>
        </row>
        <row r="1045">
          <cell r="A1045" t="str">
            <v>5 S 01 101 01</v>
          </cell>
          <cell r="B1045" t="str">
            <v>Esc. carga transp. mat 2a cat DMT 50m</v>
          </cell>
          <cell r="E1045" t="str">
            <v>m3</v>
          </cell>
          <cell r="F1045">
            <v>2.16</v>
          </cell>
        </row>
        <row r="1046">
          <cell r="A1046" t="str">
            <v>5 S 01 101 09</v>
          </cell>
          <cell r="B1046" t="str">
            <v>Esc. carga tr. mat 2a c. DMT 50 a 200m c/carreg</v>
          </cell>
          <cell r="E1046" t="str">
            <v>m3</v>
          </cell>
          <cell r="F1046">
            <v>6.39</v>
          </cell>
        </row>
        <row r="1047">
          <cell r="A1047" t="str">
            <v>5 S 01 101 10</v>
          </cell>
          <cell r="B1047" t="str">
            <v>Esc. carga tr. mat 2a c. DMT 200 a 400m c/carreg</v>
          </cell>
          <cell r="E1047" t="str">
            <v>m3</v>
          </cell>
          <cell r="F1047">
            <v>6.89</v>
          </cell>
        </row>
        <row r="1048">
          <cell r="A1048" t="str">
            <v>5 S 01 101 11</v>
          </cell>
          <cell r="B1048" t="str">
            <v>Esc. carga tr. mat 2a c. DMT 400 a 600m c/carreg</v>
          </cell>
          <cell r="E1048" t="str">
            <v>m3</v>
          </cell>
          <cell r="F1048">
            <v>7.17</v>
          </cell>
        </row>
        <row r="1049">
          <cell r="A1049" t="str">
            <v>5 S 01 101 12</v>
          </cell>
          <cell r="B1049" t="str">
            <v>Esc. carga tr. mat 2a c. DMT 600 a 800m c/carreg</v>
          </cell>
          <cell r="E1049" t="str">
            <v>m3</v>
          </cell>
          <cell r="F1049">
            <v>7.62</v>
          </cell>
        </row>
        <row r="1050">
          <cell r="A1050" t="str">
            <v>5 S 01 101 13</v>
          </cell>
          <cell r="B1050" t="str">
            <v>Esc. carga tr. mat 2a c. DMT 800 a 1000m c/carreg</v>
          </cell>
          <cell r="E1050" t="str">
            <v>m3</v>
          </cell>
          <cell r="F1050">
            <v>7.93</v>
          </cell>
        </row>
        <row r="1051">
          <cell r="A1051" t="str">
            <v>5 S 01 101 14</v>
          </cell>
          <cell r="B1051" t="str">
            <v>Esc. carga tr. mat 2a c. DMT 1000 a 1200m c/carreg</v>
          </cell>
          <cell r="E1051" t="str">
            <v>m3</v>
          </cell>
          <cell r="F1051">
            <v>8.1300000000000008</v>
          </cell>
        </row>
        <row r="1052">
          <cell r="A1052" t="str">
            <v>5 S 01 101 15</v>
          </cell>
          <cell r="B1052" t="str">
            <v>Esc. carga tr. mat 2a c. DMT 1200 a 1400m c/carreg</v>
          </cell>
          <cell r="E1052" t="str">
            <v>m3</v>
          </cell>
          <cell r="F1052">
            <v>8.4499999999999993</v>
          </cell>
        </row>
        <row r="1053">
          <cell r="A1053" t="str">
            <v>5 S 01 101 16</v>
          </cell>
          <cell r="B1053" t="str">
            <v>Esc. carga tr. mat 2a c. DMT 1400 a 1600m c/carreg</v>
          </cell>
          <cell r="E1053" t="str">
            <v>m3</v>
          </cell>
          <cell r="F1053">
            <v>8.7100000000000009</v>
          </cell>
        </row>
        <row r="1054">
          <cell r="A1054" t="str">
            <v>5 S 01 101 17</v>
          </cell>
          <cell r="B1054" t="str">
            <v>Esc. carga tr. mat 2a c. DMT 1600 a 1800m c/carreg</v>
          </cell>
          <cell r="E1054" t="str">
            <v>m3</v>
          </cell>
          <cell r="F1054">
            <v>8.86</v>
          </cell>
        </row>
        <row r="1055">
          <cell r="A1055" t="str">
            <v>5 S 01 101 18</v>
          </cell>
          <cell r="B1055" t="str">
            <v>Esc. carga tr. mat 2a c. DMT 1800 a 2000m c/carreg</v>
          </cell>
          <cell r="E1055" t="str">
            <v>m3</v>
          </cell>
          <cell r="F1055">
            <v>9.25</v>
          </cell>
        </row>
        <row r="1056">
          <cell r="A1056" t="str">
            <v>5 S 01 101 19</v>
          </cell>
          <cell r="B1056" t="str">
            <v>Esc. carga tr. mat 2a c. DMT 2000 a 3000m c/carreg</v>
          </cell>
          <cell r="E1056" t="str">
            <v>m3</v>
          </cell>
          <cell r="F1056">
            <v>10.220000000000001</v>
          </cell>
        </row>
        <row r="1057">
          <cell r="A1057" t="str">
            <v>5 S 01 101 20</v>
          </cell>
          <cell r="B1057" t="str">
            <v>Esc. carga tr. mat 2a c. DMT 3000 a 5000m c/carreg</v>
          </cell>
          <cell r="E1057" t="str">
            <v>m3</v>
          </cell>
          <cell r="F1057">
            <v>12.81</v>
          </cell>
        </row>
        <row r="1058">
          <cell r="A1058" t="str">
            <v>5 S 01 101 22</v>
          </cell>
          <cell r="B1058" t="str">
            <v>Esc. carga transp. mat 2a cat DMT 50 a 200m c/e</v>
          </cell>
          <cell r="E1058" t="str">
            <v>m3</v>
          </cell>
          <cell r="F1058">
            <v>5.46</v>
          </cell>
        </row>
        <row r="1059">
          <cell r="A1059" t="str">
            <v>5 S 01 101 23</v>
          </cell>
          <cell r="B1059" t="str">
            <v>Esc. carga transp. mat 2a cat DMT 200 a 400m c/e</v>
          </cell>
          <cell r="E1059" t="str">
            <v>m3</v>
          </cell>
          <cell r="F1059">
            <v>5.83</v>
          </cell>
        </row>
        <row r="1060">
          <cell r="A1060" t="str">
            <v>5 S 01 101 24</v>
          </cell>
          <cell r="B1060" t="str">
            <v>Esc. carga transp. mat 2a cat DMT 400 a 600m c/e</v>
          </cell>
          <cell r="E1060" t="str">
            <v>m3</v>
          </cell>
          <cell r="F1060">
            <v>6.26</v>
          </cell>
        </row>
        <row r="1061">
          <cell r="A1061" t="str">
            <v>5 S 01 101 25</v>
          </cell>
          <cell r="B1061" t="str">
            <v>Esc. carga transp. mat 2a cat DMT 600 a 800m c/e</v>
          </cell>
          <cell r="E1061" t="str">
            <v>m3</v>
          </cell>
          <cell r="F1061">
            <v>6.63</v>
          </cell>
        </row>
        <row r="1062">
          <cell r="A1062" t="str">
            <v>5 S 01 101 26</v>
          </cell>
          <cell r="B1062" t="str">
            <v>Esc. carga transp. mat 2a cat DMT 800 a 1000m c/e</v>
          </cell>
          <cell r="E1062" t="str">
            <v>m3</v>
          </cell>
          <cell r="F1062">
            <v>6.91</v>
          </cell>
        </row>
        <row r="1063">
          <cell r="A1063" t="str">
            <v>5 S 01 101 27</v>
          </cell>
          <cell r="B1063" t="str">
            <v>Esc. carga transp. mat 2a cat DMT 1000 a 1200m c/e</v>
          </cell>
          <cell r="E1063" t="str">
            <v>m3</v>
          </cell>
          <cell r="F1063">
            <v>7.24</v>
          </cell>
        </row>
        <row r="1064">
          <cell r="A1064" t="str">
            <v>5 S 01 101 28</v>
          </cell>
          <cell r="B1064" t="str">
            <v>Esc. carga transp. mat 2a cat DMT 1200 a 1400m c/e</v>
          </cell>
          <cell r="E1064" t="str">
            <v>m3</v>
          </cell>
          <cell r="F1064">
            <v>7.64</v>
          </cell>
        </row>
        <row r="1065">
          <cell r="A1065" t="str">
            <v>5 S 01 101 29</v>
          </cell>
          <cell r="B1065" t="str">
            <v>Esc. carga transp. mat 2a cat DMT 1400 a 1600m c/e</v>
          </cell>
          <cell r="E1065" t="str">
            <v>m3</v>
          </cell>
          <cell r="F1065">
            <v>7.85</v>
          </cell>
        </row>
        <row r="1066">
          <cell r="A1066" t="str">
            <v>5 S 01 101 30</v>
          </cell>
          <cell r="B1066" t="str">
            <v>Esc. carga transp. mat 2a cat DMT 1600 a 1800m c/e</v>
          </cell>
          <cell r="E1066" t="str">
            <v>m3</v>
          </cell>
          <cell r="F1066">
            <v>8.01</v>
          </cell>
        </row>
        <row r="1067">
          <cell r="A1067" t="str">
            <v>5 S 01 101 31</v>
          </cell>
          <cell r="B1067" t="str">
            <v>Esc. carga transp. mat 2a cat DMT 1800 a 2000m c/e</v>
          </cell>
          <cell r="E1067" t="str">
            <v>m3</v>
          </cell>
          <cell r="F1067">
            <v>8.36</v>
          </cell>
        </row>
        <row r="1068">
          <cell r="A1068" t="str">
            <v>5 S 01 101 32</v>
          </cell>
          <cell r="B1068" t="str">
            <v>Esc. carga transp. mat 2a cat DMT 2000 a 3000m c/e</v>
          </cell>
          <cell r="E1068" t="str">
            <v>m3</v>
          </cell>
          <cell r="F1068">
            <v>9.41</v>
          </cell>
        </row>
        <row r="1069">
          <cell r="A1069" t="str">
            <v>5 S 01 101 33</v>
          </cell>
          <cell r="B1069" t="str">
            <v>Esc. carga transp. mat 2a cat DMT 3000 a 5000m c/e</v>
          </cell>
          <cell r="E1069" t="str">
            <v>m3</v>
          </cell>
          <cell r="F1069">
            <v>12</v>
          </cell>
        </row>
        <row r="1070">
          <cell r="A1070" t="str">
            <v>5 S 01 102 01</v>
          </cell>
          <cell r="B1070" t="str">
            <v>Esc. carga transp. mat 3a cat DMT até 50m</v>
          </cell>
          <cell r="E1070" t="str">
            <v>m3</v>
          </cell>
          <cell r="F1070">
            <v>19.3</v>
          </cell>
        </row>
        <row r="1071">
          <cell r="A1071" t="str">
            <v>5 S 01 102 02</v>
          </cell>
          <cell r="B1071" t="str">
            <v>Esc. carga transp. mat 3a cat DMT 50 a 200m</v>
          </cell>
          <cell r="E1071" t="str">
            <v>m3</v>
          </cell>
          <cell r="F1071">
            <v>21.71</v>
          </cell>
        </row>
        <row r="1072">
          <cell r="A1072" t="str">
            <v>5 S 01 102 03</v>
          </cell>
          <cell r="B1072" t="str">
            <v>Esc. carga transp. mat 3a cat DMT 200 a 400m</v>
          </cell>
          <cell r="E1072" t="str">
            <v>m3</v>
          </cell>
          <cell r="F1072">
            <v>22.35</v>
          </cell>
        </row>
        <row r="1073">
          <cell r="A1073" t="str">
            <v>5 S 01 102 04</v>
          </cell>
          <cell r="B1073" t="str">
            <v>Esc. carga transp. mat 3a cat DMT 400 a 600m</v>
          </cell>
          <cell r="E1073" t="str">
            <v>m3</v>
          </cell>
          <cell r="F1073">
            <v>23.12</v>
          </cell>
        </row>
        <row r="1074">
          <cell r="A1074" t="str">
            <v>5 S 01 102 05</v>
          </cell>
          <cell r="B1074" t="str">
            <v>Esc. carga transp. mat 3a cat DMT 600 a 800m</v>
          </cell>
          <cell r="E1074" t="str">
            <v>m3</v>
          </cell>
          <cell r="F1074">
            <v>23.81</v>
          </cell>
        </row>
        <row r="1075">
          <cell r="A1075" t="str">
            <v>5 S 01 102 06</v>
          </cell>
          <cell r="B1075" t="str">
            <v>Esc. carga transp. mat 3a cat DMT 800 a 1000m</v>
          </cell>
          <cell r="E1075" t="str">
            <v>m3</v>
          </cell>
          <cell r="F1075">
            <v>24.25</v>
          </cell>
        </row>
        <row r="1076">
          <cell r="A1076" t="str">
            <v>5 S 01 102 07</v>
          </cell>
          <cell r="B1076" t="str">
            <v>Esc. carga transp. mat 3a cat DMT 1000 a 1200m</v>
          </cell>
          <cell r="E1076" t="str">
            <v>m3</v>
          </cell>
          <cell r="F1076">
            <v>24.68</v>
          </cell>
        </row>
        <row r="1077">
          <cell r="A1077" t="str">
            <v>5 S 01 510 00</v>
          </cell>
          <cell r="B1077" t="str">
            <v>Compactação de aterros a 95% proctor normal</v>
          </cell>
          <cell r="E1077" t="str">
            <v>m3</v>
          </cell>
          <cell r="F1077">
            <v>1.7</v>
          </cell>
        </row>
        <row r="1078">
          <cell r="A1078" t="str">
            <v>5 S 01 511 00</v>
          </cell>
          <cell r="B1078" t="str">
            <v>Compactação de aterros a 100% proctor normal</v>
          </cell>
          <cell r="E1078" t="str">
            <v>m3</v>
          </cell>
          <cell r="F1078">
            <v>2.02</v>
          </cell>
        </row>
        <row r="1079">
          <cell r="A1079" t="str">
            <v>5 S 01 513 01</v>
          </cell>
          <cell r="B1079" t="str">
            <v>Compactação de material de "bota-fora"</v>
          </cell>
          <cell r="E1079" t="str">
            <v>m3</v>
          </cell>
          <cell r="F1079">
            <v>1.3</v>
          </cell>
        </row>
        <row r="1080">
          <cell r="A1080" t="str">
            <v>5 S 02 100 00</v>
          </cell>
          <cell r="B1080" t="str">
            <v>Reforço do subleito</v>
          </cell>
          <cell r="E1080" t="str">
            <v>m3</v>
          </cell>
          <cell r="F1080">
            <v>8.57</v>
          </cell>
        </row>
        <row r="1081">
          <cell r="A1081" t="str">
            <v>5 S 02 110 00</v>
          </cell>
          <cell r="B1081" t="str">
            <v>Regularização do subleito</v>
          </cell>
          <cell r="E1081" t="str">
            <v>m2</v>
          </cell>
          <cell r="F1081">
            <v>0.53</v>
          </cell>
        </row>
        <row r="1082">
          <cell r="A1082" t="str">
            <v>5 S 02 110 01</v>
          </cell>
          <cell r="B1082" t="str">
            <v>Regul. subleito c/ fresa. corte contr. aut. greide</v>
          </cell>
          <cell r="E1082" t="str">
            <v>m2</v>
          </cell>
          <cell r="F1082">
            <v>0.83</v>
          </cell>
        </row>
        <row r="1083">
          <cell r="A1083" t="str">
            <v>5 S 02 200 00</v>
          </cell>
          <cell r="B1083" t="str">
            <v>Sub-base solo estabilizado granul. s/ mistura</v>
          </cell>
          <cell r="E1083" t="str">
            <v>m3</v>
          </cell>
          <cell r="F1083">
            <v>8.57</v>
          </cell>
        </row>
        <row r="1084">
          <cell r="A1084" t="str">
            <v>5 S 02 200 01</v>
          </cell>
          <cell r="B1084" t="str">
            <v>Base solo estabilizado granul. s/ mistura</v>
          </cell>
          <cell r="E1084" t="str">
            <v>m3</v>
          </cell>
          <cell r="F1084">
            <v>8.57</v>
          </cell>
        </row>
        <row r="1085">
          <cell r="A1085" t="str">
            <v>5 S 02 201 00</v>
          </cell>
          <cell r="B1085" t="str">
            <v>Recomposição camada de base s/ adição de material</v>
          </cell>
          <cell r="E1085" t="str">
            <v>m2</v>
          </cell>
          <cell r="F1085">
            <v>0.53</v>
          </cell>
        </row>
        <row r="1086">
          <cell r="A1086" t="str">
            <v>5 S 02 210 00</v>
          </cell>
          <cell r="B1086" t="str">
            <v>Sub-base estabiliz. granul. c/ mist. solo na pista</v>
          </cell>
          <cell r="E1086" t="str">
            <v>m3</v>
          </cell>
          <cell r="F1086">
            <v>9.07</v>
          </cell>
        </row>
        <row r="1087">
          <cell r="A1087" t="str">
            <v>5 S 02 210 01</v>
          </cell>
          <cell r="B1087" t="str">
            <v>Sub-base estab. granul.c/mist. solo-areia na pista</v>
          </cell>
          <cell r="E1087" t="str">
            <v>m3</v>
          </cell>
          <cell r="F1087">
            <v>10.43</v>
          </cell>
        </row>
        <row r="1088">
          <cell r="A1088" t="str">
            <v>5 S 02 210 02</v>
          </cell>
          <cell r="B1088" t="str">
            <v>Base estabiliz.granul.c/ mist. solo areia na pista</v>
          </cell>
          <cell r="E1088" t="str">
            <v>m3</v>
          </cell>
          <cell r="F1088">
            <v>10.43</v>
          </cell>
        </row>
        <row r="1089">
          <cell r="A1089" t="str">
            <v>5 S 02 220 00</v>
          </cell>
          <cell r="B1089" t="str">
            <v>Base estabilizada granul. c/ mistura solo-brita</v>
          </cell>
          <cell r="E1089" t="str">
            <v>m3</v>
          </cell>
          <cell r="F1089">
            <v>27.52</v>
          </cell>
        </row>
        <row r="1090">
          <cell r="A1090" t="str">
            <v>5 S 02 230 00</v>
          </cell>
          <cell r="B1090" t="str">
            <v>Base de brita graduada</v>
          </cell>
          <cell r="E1090" t="str">
            <v>m3</v>
          </cell>
          <cell r="F1090">
            <v>43.43</v>
          </cell>
        </row>
        <row r="1091">
          <cell r="A1091" t="str">
            <v>5 S 02 230 01</v>
          </cell>
          <cell r="B1091" t="str">
            <v>Base brita grad.c/distr.agreg. contr. autom.greide</v>
          </cell>
          <cell r="E1091" t="str">
            <v>m3</v>
          </cell>
          <cell r="F1091">
            <v>44.54</v>
          </cell>
        </row>
        <row r="1092">
          <cell r="A1092" t="str">
            <v>5 S 02 231 00</v>
          </cell>
          <cell r="B1092" t="str">
            <v>Base de macadame hidraúlico</v>
          </cell>
          <cell r="E1092" t="str">
            <v>m3</v>
          </cell>
          <cell r="F1092">
            <v>38.22</v>
          </cell>
        </row>
        <row r="1093">
          <cell r="A1093" t="str">
            <v>5 S 02 240 11</v>
          </cell>
          <cell r="B1093" t="str">
            <v>Recomposição camada de base c/ adição de cimento</v>
          </cell>
          <cell r="E1093" t="str">
            <v>m3</v>
          </cell>
          <cell r="F1093">
            <v>52.12</v>
          </cell>
        </row>
        <row r="1094">
          <cell r="A1094" t="str">
            <v>5 S 02 241 01</v>
          </cell>
          <cell r="B1094" t="str">
            <v>Base de solo cimento com mistura em usina</v>
          </cell>
          <cell r="E1094" t="str">
            <v>m3</v>
          </cell>
          <cell r="F1094">
            <v>109.61</v>
          </cell>
        </row>
        <row r="1095">
          <cell r="A1095" t="str">
            <v>5 S 02 243 01</v>
          </cell>
          <cell r="B1095" t="str">
            <v>Sub-base solo melhorado c/cimento c/mist. em usina</v>
          </cell>
          <cell r="E1095" t="str">
            <v>m3</v>
          </cell>
          <cell r="F1095">
            <v>64.09</v>
          </cell>
        </row>
        <row r="1096">
          <cell r="A1096" t="str">
            <v>5 S 02 249 11</v>
          </cell>
          <cell r="B1096" t="str">
            <v>Recomp. base c/ demol. do rev. e incorp. à base</v>
          </cell>
          <cell r="E1096" t="str">
            <v>m3</v>
          </cell>
          <cell r="F1096">
            <v>12.8</v>
          </cell>
        </row>
        <row r="1097">
          <cell r="A1097" t="str">
            <v>5 S 02 300 00</v>
          </cell>
          <cell r="B1097" t="str">
            <v>Imprimação</v>
          </cell>
          <cell r="E1097" t="str">
            <v>m2</v>
          </cell>
          <cell r="F1097">
            <v>0.17</v>
          </cell>
        </row>
        <row r="1098">
          <cell r="A1098" t="str">
            <v>5 S 02 400 00</v>
          </cell>
          <cell r="B1098" t="str">
            <v>Pintura de ligação</v>
          </cell>
          <cell r="E1098" t="str">
            <v>m2</v>
          </cell>
          <cell r="F1098">
            <v>0.1</v>
          </cell>
        </row>
        <row r="1099">
          <cell r="A1099" t="str">
            <v>5 S 02 500 00</v>
          </cell>
          <cell r="B1099" t="str">
            <v>Tratamento superficial simples c/ CAP</v>
          </cell>
          <cell r="E1099" t="str">
            <v>m2</v>
          </cell>
          <cell r="F1099">
            <v>0.5</v>
          </cell>
        </row>
        <row r="1100">
          <cell r="A1100" t="str">
            <v>5 S 02 500 01</v>
          </cell>
          <cell r="B1100" t="str">
            <v>Tratamento superficial simples c/ emulsão</v>
          </cell>
          <cell r="E1100" t="str">
            <v>m2</v>
          </cell>
          <cell r="F1100">
            <v>0.47</v>
          </cell>
        </row>
        <row r="1101">
          <cell r="A1101" t="str">
            <v>5 S 02 500 02</v>
          </cell>
          <cell r="B1101" t="str">
            <v>Tratamento superficial simples c/ banho diluído</v>
          </cell>
          <cell r="E1101" t="str">
            <v>m2</v>
          </cell>
          <cell r="F1101">
            <v>0.54</v>
          </cell>
        </row>
        <row r="1102">
          <cell r="A1102" t="str">
            <v>5 S 02 501 00</v>
          </cell>
          <cell r="B1102" t="str">
            <v>Tratamento superficial duplo c/ CAP</v>
          </cell>
          <cell r="E1102" t="str">
            <v>m2</v>
          </cell>
          <cell r="F1102">
            <v>1.49</v>
          </cell>
        </row>
        <row r="1103">
          <cell r="A1103" t="str">
            <v>5 S 02 501 01</v>
          </cell>
          <cell r="B1103" t="str">
            <v>Tratamento superficial duplo c/ emulsão</v>
          </cell>
          <cell r="E1103" t="str">
            <v>m2</v>
          </cell>
          <cell r="F1103">
            <v>1.49</v>
          </cell>
        </row>
        <row r="1104">
          <cell r="A1104" t="str">
            <v>5 S 02 501 02</v>
          </cell>
          <cell r="B1104" t="str">
            <v>Tratamento superficial duplo c/ banho diluído</v>
          </cell>
          <cell r="E1104" t="str">
            <v>m2</v>
          </cell>
          <cell r="F1104">
            <v>1.63</v>
          </cell>
        </row>
        <row r="1105">
          <cell r="A1105" t="str">
            <v>5 S 02 502 00</v>
          </cell>
          <cell r="B1105" t="str">
            <v>Tratamento superficial triplo c/ CAP</v>
          </cell>
          <cell r="E1105" t="str">
            <v>m2</v>
          </cell>
          <cell r="F1105">
            <v>2.14</v>
          </cell>
        </row>
        <row r="1106">
          <cell r="A1106" t="str">
            <v>5 S 02 502 01</v>
          </cell>
          <cell r="B1106" t="str">
            <v>Tratamento superficial triplo c/ emulsão</v>
          </cell>
          <cell r="E1106" t="str">
            <v>m2</v>
          </cell>
          <cell r="F1106">
            <v>2.16</v>
          </cell>
        </row>
        <row r="1107">
          <cell r="A1107" t="str">
            <v>5 S 02 502 02</v>
          </cell>
          <cell r="B1107" t="str">
            <v>Tratamento superficial triplo c/ banho diluído</v>
          </cell>
          <cell r="E1107" t="str">
            <v>m2</v>
          </cell>
          <cell r="F1107">
            <v>2.34</v>
          </cell>
        </row>
        <row r="1108">
          <cell r="A1108" t="str">
            <v>5 S 02 511 01</v>
          </cell>
          <cell r="B1108" t="str">
            <v>Micro-revestimento a frio - Microflex 0,8cm</v>
          </cell>
          <cell r="E1108" t="str">
            <v>m2</v>
          </cell>
          <cell r="F1108">
            <v>1.22</v>
          </cell>
        </row>
        <row r="1109">
          <cell r="A1109" t="str">
            <v>5 S 02 511 02</v>
          </cell>
          <cell r="B1109" t="str">
            <v>Micro-revestimento a frio - Microflex 1,5 cm</v>
          </cell>
          <cell r="E1109" t="str">
            <v>m2</v>
          </cell>
          <cell r="F1109">
            <v>2.39</v>
          </cell>
        </row>
        <row r="1110">
          <cell r="A1110" t="str">
            <v>5 S 02 511 03</v>
          </cell>
          <cell r="B1110" t="str">
            <v>Micro-revestimento a frio - Microflex 2,0 cm</v>
          </cell>
          <cell r="E1110" t="str">
            <v>m2</v>
          </cell>
          <cell r="F1110">
            <v>3.17</v>
          </cell>
        </row>
        <row r="1111">
          <cell r="A1111" t="str">
            <v>5 S 02 511 04</v>
          </cell>
          <cell r="B1111" t="str">
            <v>Micro-revestimento a frio - Microflex - 2,5 cm</v>
          </cell>
          <cell r="E1111" t="str">
            <v>m2</v>
          </cell>
          <cell r="F1111">
            <v>3.73</v>
          </cell>
        </row>
        <row r="1112">
          <cell r="A1112" t="str">
            <v>5 S 02 512 01</v>
          </cell>
          <cell r="B1112" t="str">
            <v>Lama asfáltica fina (granulometrias I e II)</v>
          </cell>
          <cell r="E1112" t="str">
            <v>m2</v>
          </cell>
          <cell r="F1112">
            <v>0.52</v>
          </cell>
        </row>
        <row r="1113">
          <cell r="A1113" t="str">
            <v>5 S 02 512 02</v>
          </cell>
          <cell r="B1113" t="str">
            <v>Lama asfáltica grossa (granulometrias III e IV)</v>
          </cell>
          <cell r="E1113" t="str">
            <v>m2</v>
          </cell>
          <cell r="F1113">
            <v>0.93</v>
          </cell>
        </row>
        <row r="1114">
          <cell r="A1114" t="str">
            <v>5 S 02 530 00</v>
          </cell>
          <cell r="B1114" t="str">
            <v>Pré-misturado a frio</v>
          </cell>
          <cell r="E1114" t="str">
            <v>m3</v>
          </cell>
          <cell r="F1114">
            <v>61.21</v>
          </cell>
        </row>
        <row r="1115">
          <cell r="A1115" t="str">
            <v>5 S 02 531 00</v>
          </cell>
          <cell r="B1115" t="str">
            <v>Macadame betuminoso por penetração</v>
          </cell>
          <cell r="E1115" t="str">
            <v>m3</v>
          </cell>
          <cell r="F1115">
            <v>51.61</v>
          </cell>
        </row>
        <row r="1116">
          <cell r="A1116" t="str">
            <v>5 S 02 532 00</v>
          </cell>
          <cell r="B1116" t="str">
            <v>Areia-asfalto a quente</v>
          </cell>
          <cell r="E1116" t="str">
            <v>t</v>
          </cell>
          <cell r="F1116">
            <v>39.270000000000003</v>
          </cell>
        </row>
        <row r="1117">
          <cell r="A1117" t="str">
            <v>5 S 02 540 01</v>
          </cell>
          <cell r="B1117" t="str">
            <v>Conc. betumin.usinado a quente - capa de rolamento</v>
          </cell>
          <cell r="E1117" t="str">
            <v>t</v>
          </cell>
          <cell r="F1117">
            <v>34.75</v>
          </cell>
        </row>
        <row r="1118">
          <cell r="A1118" t="str">
            <v>5 S 02 540 02</v>
          </cell>
          <cell r="B1118" t="str">
            <v>Concreto betuminoso usinado a quente - binder</v>
          </cell>
          <cell r="E1118" t="str">
            <v>t</v>
          </cell>
          <cell r="F1118">
            <v>34.22</v>
          </cell>
        </row>
        <row r="1119">
          <cell r="A1119" t="str">
            <v>5 S 02 540 11</v>
          </cell>
          <cell r="B1119" t="str">
            <v>CBUQ reciclado a quente no local</v>
          </cell>
          <cell r="E1119" t="str">
            <v>t</v>
          </cell>
          <cell r="F1119" t="str">
            <v>excluído</v>
          </cell>
        </row>
        <row r="1120">
          <cell r="A1120" t="str">
            <v>5 S 02 540 12</v>
          </cell>
          <cell r="B1120" t="str">
            <v>CBUQ reciclado em usina fixa</v>
          </cell>
          <cell r="E1120" t="str">
            <v>t</v>
          </cell>
          <cell r="F1120">
            <v>29.87</v>
          </cell>
        </row>
        <row r="1121">
          <cell r="A1121" t="str">
            <v>5 S 02 600 00</v>
          </cell>
          <cell r="B1121" t="str">
            <v>Manta sintét. p/ recap.asfál.- fornec. e aplicação</v>
          </cell>
          <cell r="E1121" t="str">
            <v>m2</v>
          </cell>
          <cell r="F1121">
            <v>4.68</v>
          </cell>
        </row>
        <row r="1122">
          <cell r="A1122" t="str">
            <v>5 S 02 607 00</v>
          </cell>
          <cell r="B1122" t="str">
            <v>Concreto cimento portland c/ equip. pequeno porte</v>
          </cell>
          <cell r="E1122" t="str">
            <v>m3</v>
          </cell>
          <cell r="F1122">
            <v>312.11</v>
          </cell>
        </row>
        <row r="1123">
          <cell r="A1123" t="str">
            <v>5 S 02 702 00</v>
          </cell>
          <cell r="B1123" t="str">
            <v>Limpeza e enchimento de junta de pavimento de conc</v>
          </cell>
          <cell r="E1123" t="str">
            <v>m</v>
          </cell>
          <cell r="F1123">
            <v>2.64</v>
          </cell>
        </row>
        <row r="1124">
          <cell r="A1124" t="str">
            <v>5 S 02 905 00</v>
          </cell>
          <cell r="B1124" t="str">
            <v>Remoção mecanizada de revestimento betuminoso</v>
          </cell>
          <cell r="E1124" t="str">
            <v>m3</v>
          </cell>
          <cell r="F1124">
            <v>6.16</v>
          </cell>
        </row>
        <row r="1125">
          <cell r="A1125" t="str">
            <v>5 S 02 905 01</v>
          </cell>
          <cell r="B1125" t="str">
            <v>Remoção manual de revestimento betuminoso</v>
          </cell>
          <cell r="E1125" t="str">
            <v>m3</v>
          </cell>
          <cell r="F1125">
            <v>104.36</v>
          </cell>
        </row>
        <row r="1126">
          <cell r="A1126" t="str">
            <v>5 S 02 906 00</v>
          </cell>
          <cell r="B1126" t="str">
            <v>Remoção mecanizada da camada granular pavimento</v>
          </cell>
          <cell r="E1126" t="str">
            <v>m3</v>
          </cell>
          <cell r="F1126">
            <v>3.95</v>
          </cell>
        </row>
        <row r="1127">
          <cell r="A1127" t="str">
            <v>5 S 02 906 01</v>
          </cell>
          <cell r="B1127" t="str">
            <v>Remoção manual da camada granular do pavimento</v>
          </cell>
          <cell r="E1127" t="str">
            <v>m3</v>
          </cell>
          <cell r="F1127">
            <v>56.65</v>
          </cell>
        </row>
        <row r="1128">
          <cell r="A1128" t="str">
            <v>5 S 02 907 00</v>
          </cell>
          <cell r="B1128" t="str">
            <v>Remoção mecanizada material de baixa capac.suporte</v>
          </cell>
          <cell r="E1128" t="str">
            <v>m3</v>
          </cell>
          <cell r="F1128">
            <v>3.89</v>
          </cell>
        </row>
        <row r="1129">
          <cell r="A1129" t="str">
            <v>5 S 02 907 01</v>
          </cell>
          <cell r="B1129" t="str">
            <v>Remoção manual de material de baixa capac.suporte</v>
          </cell>
          <cell r="E1129" t="str">
            <v>m3</v>
          </cell>
          <cell r="F1129">
            <v>48</v>
          </cell>
        </row>
        <row r="1130">
          <cell r="A1130" t="str">
            <v>5 S 02 908 00</v>
          </cell>
          <cell r="B1130" t="str">
            <v>Arrancamento e remoção de paralelepípedos</v>
          </cell>
          <cell r="E1130" t="str">
            <v>m2</v>
          </cell>
          <cell r="F1130">
            <v>13.14</v>
          </cell>
        </row>
        <row r="1131">
          <cell r="A1131" t="str">
            <v>5 S 02 909 00</v>
          </cell>
          <cell r="B1131" t="str">
            <v>Arrancamento e remoção de meios-fios</v>
          </cell>
          <cell r="E1131" t="str">
            <v>m3</v>
          </cell>
          <cell r="F1131">
            <v>71.58</v>
          </cell>
        </row>
        <row r="1132">
          <cell r="A1132" t="str">
            <v>5 S 02 990 11</v>
          </cell>
          <cell r="B1132" t="str">
            <v>Fresagem contínua do revest. betuminoso</v>
          </cell>
          <cell r="E1132" t="str">
            <v>m3</v>
          </cell>
          <cell r="F1132">
            <v>93.45</v>
          </cell>
        </row>
        <row r="1133">
          <cell r="A1133" t="str">
            <v>5 S 02 990 12</v>
          </cell>
          <cell r="B1133" t="str">
            <v>Fresagem descontínua revest. betuminoso</v>
          </cell>
          <cell r="E1133" t="str">
            <v>m3</v>
          </cell>
          <cell r="F1133">
            <v>129.79</v>
          </cell>
        </row>
        <row r="1134">
          <cell r="A1134" t="str">
            <v>5 S 04 300 16</v>
          </cell>
          <cell r="B1134" t="str">
            <v>Bueiro met. chapas múltiplas D=1,60m galv.</v>
          </cell>
          <cell r="E1134" t="str">
            <v>m</v>
          </cell>
          <cell r="F1134">
            <v>1028.1099999999999</v>
          </cell>
        </row>
        <row r="1135">
          <cell r="A1135" t="str">
            <v>5 S 04 300 20</v>
          </cell>
          <cell r="B1135" t="str">
            <v>Bueiro met. chapas múltiplas D=2,00m galv.</v>
          </cell>
          <cell r="E1135" t="str">
            <v>m</v>
          </cell>
          <cell r="F1135">
            <v>1279.3399999999999</v>
          </cell>
        </row>
        <row r="1136">
          <cell r="A1136" t="str">
            <v>5 S 04 301 16</v>
          </cell>
          <cell r="B1136" t="str">
            <v>Bueiro met. chapas múltiplas D=1,60m rev. epoxy</v>
          </cell>
          <cell r="E1136" t="str">
            <v>m</v>
          </cell>
          <cell r="F1136">
            <v>1076.94</v>
          </cell>
        </row>
        <row r="1137">
          <cell r="A1137" t="str">
            <v>5 S 04 301 20</v>
          </cell>
          <cell r="B1137" t="str">
            <v>Bueiro met. chapas múltiplas D=2,00m rev. epoxy</v>
          </cell>
          <cell r="E1137" t="str">
            <v>m</v>
          </cell>
          <cell r="F1137">
            <v>1339.98</v>
          </cell>
        </row>
        <row r="1138">
          <cell r="A1138" t="str">
            <v>5 S 04 310 16</v>
          </cell>
          <cell r="B1138" t="str">
            <v>Bueiro met. s/ interrup. de tráf. D=1,60m galv.</v>
          </cell>
          <cell r="E1138" t="str">
            <v>m</v>
          </cell>
          <cell r="F1138">
            <v>1958.05</v>
          </cell>
        </row>
        <row r="1139">
          <cell r="A1139" t="str">
            <v>5 S 04 310 20</v>
          </cell>
          <cell r="B1139" t="str">
            <v>Bueiro met. s/ interrup. de tráf. D=2,00m galv.</v>
          </cell>
          <cell r="E1139" t="str">
            <v>m</v>
          </cell>
          <cell r="F1139">
            <v>2435.4499999999998</v>
          </cell>
        </row>
        <row r="1140">
          <cell r="A1140" t="str">
            <v>5 S 04 311 16</v>
          </cell>
          <cell r="B1140" t="str">
            <v>Bueiro met.s/interrupção traf. D=1,60 m rev.epoxy</v>
          </cell>
          <cell r="E1140" t="str">
            <v>m</v>
          </cell>
          <cell r="F1140">
            <v>2031.03</v>
          </cell>
        </row>
        <row r="1141">
          <cell r="A1141" t="str">
            <v>5 S 04 311 20</v>
          </cell>
          <cell r="B1141" t="str">
            <v>Bueiro met.s/interrupção tráf. D=2,00 m rev. epoxy</v>
          </cell>
          <cell r="E1141" t="str">
            <v>m</v>
          </cell>
          <cell r="F1141">
            <v>2442.35</v>
          </cell>
        </row>
        <row r="1142">
          <cell r="A1142" t="str">
            <v>5 S 04 999 01</v>
          </cell>
          <cell r="B1142" t="str">
            <v>Remoção de bueiros existentes</v>
          </cell>
          <cell r="E1142" t="str">
            <v>m</v>
          </cell>
          <cell r="F1142">
            <v>36.86</v>
          </cell>
        </row>
        <row r="1143">
          <cell r="A1143" t="str">
            <v>5 S 04 999 04</v>
          </cell>
          <cell r="B1143" t="str">
            <v>Restauração de disp. danif. com concr. fck=12 MPa</v>
          </cell>
          <cell r="E1143" t="str">
            <v>m3</v>
          </cell>
          <cell r="F1143">
            <v>246.17</v>
          </cell>
        </row>
        <row r="1144">
          <cell r="A1144" t="str">
            <v>5 S 04 999 07</v>
          </cell>
          <cell r="B1144" t="str">
            <v>Demolição de dispositivos de concreto simples</v>
          </cell>
          <cell r="E1144" t="str">
            <v>m3</v>
          </cell>
          <cell r="F1144">
            <v>67.47</v>
          </cell>
        </row>
        <row r="1145">
          <cell r="A1145" t="str">
            <v>5 S 04 999 08</v>
          </cell>
          <cell r="B1145" t="str">
            <v>Demolição de dispositivos de concreto armado</v>
          </cell>
          <cell r="E1145" t="str">
            <v>m3</v>
          </cell>
          <cell r="F1145">
            <v>306.33</v>
          </cell>
        </row>
        <row r="1146">
          <cell r="A1146" t="str">
            <v>5 S 05 100 00</v>
          </cell>
          <cell r="B1146" t="str">
            <v>Enleivamento</v>
          </cell>
          <cell r="E1146" t="str">
            <v>m2</v>
          </cell>
          <cell r="F1146">
            <v>3.92</v>
          </cell>
        </row>
        <row r="1147">
          <cell r="A1147" t="str">
            <v>5 S 05 102 00</v>
          </cell>
          <cell r="B1147" t="str">
            <v>Hidrossemeadura</v>
          </cell>
          <cell r="E1147" t="str">
            <v>m2</v>
          </cell>
          <cell r="F1147">
            <v>0.86</v>
          </cell>
        </row>
        <row r="1148">
          <cell r="A1148" t="str">
            <v>5 S 05 300 01</v>
          </cell>
          <cell r="B1148" t="str">
            <v>Alvenaria de pedra arrumada</v>
          </cell>
          <cell r="E1148" t="str">
            <v>m3</v>
          </cell>
          <cell r="F1148">
            <v>56.22</v>
          </cell>
        </row>
        <row r="1149">
          <cell r="A1149" t="str">
            <v>5 S 05 300 02</v>
          </cell>
          <cell r="B1149" t="str">
            <v>Enrocamento de pedra jogada</v>
          </cell>
          <cell r="E1149" t="str">
            <v>m3</v>
          </cell>
          <cell r="F1149">
            <v>32.03</v>
          </cell>
        </row>
        <row r="1150">
          <cell r="A1150" t="str">
            <v>5 S 05 301 00</v>
          </cell>
          <cell r="B1150" t="str">
            <v>Alvenaria de pedra argamassada</v>
          </cell>
          <cell r="E1150" t="str">
            <v>m3</v>
          </cell>
          <cell r="F1150">
            <v>139.43</v>
          </cell>
        </row>
        <row r="1151">
          <cell r="A1151" t="str">
            <v>5 S 05 302 01</v>
          </cell>
          <cell r="B1151" t="str">
            <v>Muro de gabião tipo caixa</v>
          </cell>
          <cell r="E1151" t="str">
            <v>m3</v>
          </cell>
          <cell r="F1151">
            <v>138.34</v>
          </cell>
        </row>
        <row r="1152">
          <cell r="A1152" t="str">
            <v>5 S 05 303 01</v>
          </cell>
          <cell r="B1152" t="str">
            <v>Terra armada - ECE - greide 0,0&lt;h&lt;6,00m</v>
          </cell>
          <cell r="E1152" t="str">
            <v>m2</v>
          </cell>
          <cell r="F1152">
            <v>196.56</v>
          </cell>
        </row>
        <row r="1153">
          <cell r="A1153" t="str">
            <v>5 S 05 303 02</v>
          </cell>
          <cell r="B1153" t="str">
            <v>Terra armada - ECE - greide 6,0&lt;h&lt;9,00</v>
          </cell>
          <cell r="E1153" t="str">
            <v>m2</v>
          </cell>
          <cell r="F1153">
            <v>220.52</v>
          </cell>
        </row>
        <row r="1154">
          <cell r="A1154" t="str">
            <v>5 S 05 303 03</v>
          </cell>
          <cell r="B1154" t="str">
            <v>Terra armada - ECE - greide 9,0&lt;h&lt;12,00m</v>
          </cell>
          <cell r="E1154" t="str">
            <v>m2</v>
          </cell>
          <cell r="F1154">
            <v>244.38</v>
          </cell>
        </row>
        <row r="1155">
          <cell r="A1155" t="str">
            <v>5 S 05 303 04</v>
          </cell>
          <cell r="B1155" t="str">
            <v>Terra armada - ECE - pé de talude 0,0&lt;h&lt;6,00m</v>
          </cell>
          <cell r="E1155" t="str">
            <v>m2</v>
          </cell>
          <cell r="F1155">
            <v>231.72</v>
          </cell>
        </row>
        <row r="1156">
          <cell r="A1156" t="str">
            <v>5 S 05 303 05</v>
          </cell>
          <cell r="B1156" t="str">
            <v>Terra armada - ECE - pé de talude 6,0&lt;h&lt;9,00m</v>
          </cell>
          <cell r="E1156" t="str">
            <v>m2</v>
          </cell>
          <cell r="F1156">
            <v>260.49</v>
          </cell>
        </row>
        <row r="1157">
          <cell r="A1157" t="str">
            <v>5 S 05 303 06</v>
          </cell>
          <cell r="B1157" t="str">
            <v>Terra armada - ECE - pé de talude 9,0&lt;h&lt;12,00m</v>
          </cell>
          <cell r="E1157" t="str">
            <v>m2</v>
          </cell>
          <cell r="F1157">
            <v>287.66000000000003</v>
          </cell>
        </row>
        <row r="1158">
          <cell r="A1158" t="str">
            <v>5 S 05 303 07</v>
          </cell>
          <cell r="B1158" t="str">
            <v>Terra armada - ECE - encontro portante 0,0&lt;h&lt;6,0m</v>
          </cell>
          <cell r="E1158" t="str">
            <v>m2</v>
          </cell>
          <cell r="F1158">
            <v>421.92</v>
          </cell>
        </row>
        <row r="1159">
          <cell r="A1159" t="str">
            <v>5 S 05 303 08</v>
          </cell>
          <cell r="B1159" t="str">
            <v>Terra armada - ECE - encontro portante 6,0&lt;h&lt;9,00m</v>
          </cell>
          <cell r="E1159" t="str">
            <v>m2</v>
          </cell>
          <cell r="F1159">
            <v>562.24</v>
          </cell>
        </row>
        <row r="1160">
          <cell r="A1160" t="str">
            <v>5 S 05 303 09</v>
          </cell>
          <cell r="B1160" t="str">
            <v>Escamas de concreto armado para terra armada</v>
          </cell>
          <cell r="E1160" t="str">
            <v>m3</v>
          </cell>
          <cell r="F1160">
            <v>535.33000000000004</v>
          </cell>
        </row>
        <row r="1161">
          <cell r="A1161" t="str">
            <v>5 S 05 303 10</v>
          </cell>
          <cell r="B1161" t="str">
            <v>Conc. de soleira e arrem. de maciço de terra arm.</v>
          </cell>
          <cell r="E1161" t="str">
            <v>m3</v>
          </cell>
          <cell r="F1161">
            <v>254.14</v>
          </cell>
        </row>
        <row r="1162">
          <cell r="A1162" t="str">
            <v>5 S 05 303 11</v>
          </cell>
          <cell r="B1162" t="str">
            <v>Montagem de maciço terra armada</v>
          </cell>
          <cell r="E1162" t="str">
            <v>m2</v>
          </cell>
          <cell r="F1162">
            <v>61.95</v>
          </cell>
        </row>
        <row r="1163">
          <cell r="A1163" t="str">
            <v>5 S 05 340 01</v>
          </cell>
          <cell r="B1163" t="str">
            <v>Execução cortina atirantada conc.armado fck=15 MPa</v>
          </cell>
          <cell r="E1163" t="str">
            <v>m3</v>
          </cell>
          <cell r="F1163">
            <v>882.36</v>
          </cell>
        </row>
        <row r="1164">
          <cell r="A1164" t="str">
            <v>5 S 05 900 01</v>
          </cell>
          <cell r="B1164" t="str">
            <v>Execução tirante protendido cortina atirantada</v>
          </cell>
          <cell r="E1164" t="str">
            <v>m</v>
          </cell>
          <cell r="F1164">
            <v>92.75</v>
          </cell>
        </row>
        <row r="1165">
          <cell r="A1165" t="str">
            <v>5 S 06 400 01</v>
          </cell>
          <cell r="B1165" t="str">
            <v>Cêrcas arame farp. c/ mourão conc. seção quadr.</v>
          </cell>
          <cell r="E1165" t="str">
            <v>m</v>
          </cell>
          <cell r="F1165">
            <v>15.13</v>
          </cell>
        </row>
        <row r="1166">
          <cell r="A1166" t="str">
            <v>5 S 06 400 02</v>
          </cell>
          <cell r="B1166" t="str">
            <v>Cerca arame farp. c/ mourão de conc. seção triang</v>
          </cell>
          <cell r="E1166" t="str">
            <v>m</v>
          </cell>
          <cell r="F1166">
            <v>11.7</v>
          </cell>
        </row>
        <row r="1167">
          <cell r="A1167" t="str">
            <v>5 S 06 410 00</v>
          </cell>
          <cell r="B1167" t="str">
            <v>Cêrcas arame farpado com suporte madeira</v>
          </cell>
          <cell r="E1167" t="str">
            <v>m</v>
          </cell>
          <cell r="F1167">
            <v>18.739999999999998</v>
          </cell>
        </row>
        <row r="1168">
          <cell r="A1168" t="str">
            <v>5 S 09 001 07</v>
          </cell>
          <cell r="B1168" t="str">
            <v>Transporte local em rodov. não pavim.</v>
          </cell>
          <cell r="E1168" t="str">
            <v>tkm</v>
          </cell>
          <cell r="F1168">
            <v>0.55000000000000004</v>
          </cell>
        </row>
        <row r="1169">
          <cell r="A1169" t="str">
            <v>5 S 09 001 90</v>
          </cell>
          <cell r="B1169" t="str">
            <v>Transporte comercial c/ carroc. rodov. não pav.</v>
          </cell>
          <cell r="E1169" t="str">
            <v>tkm</v>
          </cell>
          <cell r="F1169">
            <v>0.36</v>
          </cell>
        </row>
        <row r="1170">
          <cell r="A1170" t="str">
            <v>5 S 09 002 07</v>
          </cell>
          <cell r="B1170" t="str">
            <v>Transporte local em rodov. pavim.</v>
          </cell>
          <cell r="E1170" t="str">
            <v>tkm</v>
          </cell>
          <cell r="F1170">
            <v>0.41</v>
          </cell>
        </row>
        <row r="1171">
          <cell r="A1171" t="str">
            <v>5 S 09 002 90</v>
          </cell>
          <cell r="B1171" t="str">
            <v>Transporte comercial c/ carroceria rodov. pav.</v>
          </cell>
          <cell r="E1171" t="str">
            <v>tkm</v>
          </cell>
          <cell r="F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row>
        <row r="1175">
          <cell r="A1175" t="str">
            <v>AM02</v>
          </cell>
          <cell r="B1175" t="str">
            <v>Aço D=6,3 mm CA 25</v>
          </cell>
          <cell r="C1175" t="str">
            <v>kg</v>
          </cell>
          <cell r="D1175">
            <v>1</v>
          </cell>
          <cell r="E1175" t="str">
            <v>kg</v>
          </cell>
        </row>
        <row r="1176">
          <cell r="A1176" t="str">
            <v>AM03</v>
          </cell>
          <cell r="B1176" t="str">
            <v>Aço D=10 mm CA 25</v>
          </cell>
          <cell r="C1176" t="str">
            <v>kg</v>
          </cell>
          <cell r="D1176">
            <v>1</v>
          </cell>
          <cell r="E1176" t="str">
            <v>kg</v>
          </cell>
        </row>
        <row r="1177">
          <cell r="A1177" t="str">
            <v>AM04</v>
          </cell>
          <cell r="B1177" t="str">
            <v>Aço D=6,3 mm CA 50</v>
          </cell>
          <cell r="C1177" t="str">
            <v>kg</v>
          </cell>
          <cell r="D1177">
            <v>1</v>
          </cell>
          <cell r="E1177" t="str">
            <v>kg</v>
          </cell>
        </row>
        <row r="1178">
          <cell r="A1178" t="str">
            <v>AM05</v>
          </cell>
          <cell r="B1178" t="str">
            <v>Aço D=10 mm CA 50</v>
          </cell>
          <cell r="C1178" t="str">
            <v>kg</v>
          </cell>
          <cell r="D1178">
            <v>1</v>
          </cell>
          <cell r="E1178" t="str">
            <v>kg</v>
          </cell>
        </row>
        <row r="1179">
          <cell r="A1179" t="str">
            <v>AM06</v>
          </cell>
          <cell r="B1179" t="str">
            <v>Aço D=4,2 mm CA 60</v>
          </cell>
          <cell r="C1179" t="str">
            <v>kg</v>
          </cell>
          <cell r="D1179">
            <v>1</v>
          </cell>
          <cell r="E1179" t="str">
            <v>kg</v>
          </cell>
        </row>
        <row r="1180">
          <cell r="A1180" t="str">
            <v>AM07</v>
          </cell>
          <cell r="B1180" t="str">
            <v>Aço D=5,0 mm CA 60</v>
          </cell>
          <cell r="C1180" t="str">
            <v>kg</v>
          </cell>
          <cell r="D1180">
            <v>1</v>
          </cell>
          <cell r="E1180" t="str">
            <v>kg</v>
          </cell>
        </row>
        <row r="1181">
          <cell r="A1181" t="str">
            <v>AM08</v>
          </cell>
          <cell r="B1181" t="str">
            <v>Aço D=6,0 mm CA 60</v>
          </cell>
          <cell r="C1181" t="str">
            <v>kg</v>
          </cell>
          <cell r="D1181">
            <v>1</v>
          </cell>
          <cell r="E1181" t="str">
            <v>kg</v>
          </cell>
        </row>
        <row r="1182">
          <cell r="A1182" t="str">
            <v>AM09</v>
          </cell>
          <cell r="B1182" t="str">
            <v>Mandíbula móvel p/ britador 6240C</v>
          </cell>
          <cell r="C1182" t="str">
            <v>un</v>
          </cell>
          <cell r="D1182">
            <v>216</v>
          </cell>
          <cell r="E1182" t="str">
            <v>u/h</v>
          </cell>
        </row>
        <row r="1183">
          <cell r="A1183" t="str">
            <v>AM10</v>
          </cell>
          <cell r="B1183" t="str">
            <v>Mandíbula fixa p/ britador 6240C</v>
          </cell>
          <cell r="C1183" t="str">
            <v>un</v>
          </cell>
          <cell r="D1183">
            <v>133</v>
          </cell>
          <cell r="E1183" t="str">
            <v>u/h</v>
          </cell>
        </row>
        <row r="1184">
          <cell r="A1184" t="str">
            <v>AM11</v>
          </cell>
          <cell r="B1184" t="str">
            <v>Revestimento móvel p/ britador 60TS</v>
          </cell>
          <cell r="C1184" t="str">
            <v>un</v>
          </cell>
          <cell r="D1184">
            <v>381</v>
          </cell>
          <cell r="E1184" t="str">
            <v>u/h</v>
          </cell>
        </row>
        <row r="1185">
          <cell r="A1185" t="str">
            <v>AM12</v>
          </cell>
          <cell r="B1185" t="str">
            <v>Revestimento fixo p/ britador 60TS</v>
          </cell>
          <cell r="C1185" t="str">
            <v>un</v>
          </cell>
          <cell r="D1185">
            <v>395</v>
          </cell>
          <cell r="E1185" t="str">
            <v>u/h</v>
          </cell>
        </row>
        <row r="1186">
          <cell r="A1186" t="str">
            <v>AM19</v>
          </cell>
          <cell r="B1186" t="str">
            <v>Mandíbula fixa p/ britador 4230</v>
          </cell>
          <cell r="C1186" t="str">
            <v>un</v>
          </cell>
          <cell r="D1186">
            <v>150</v>
          </cell>
          <cell r="E1186" t="str">
            <v>u/h</v>
          </cell>
        </row>
        <row r="1187">
          <cell r="A1187" t="str">
            <v>AM20</v>
          </cell>
          <cell r="B1187" t="str">
            <v>Mandíbula móvel p/ britador 4230</v>
          </cell>
          <cell r="C1187" t="str">
            <v>un</v>
          </cell>
          <cell r="D1187">
            <v>100</v>
          </cell>
          <cell r="E1187" t="str">
            <v>u/h</v>
          </cell>
        </row>
        <row r="1188">
          <cell r="A1188" t="str">
            <v>AM25</v>
          </cell>
          <cell r="B1188" t="str">
            <v>Mandíbula móvel para britador 80x50</v>
          </cell>
          <cell r="C1188" t="str">
            <v>un</v>
          </cell>
          <cell r="D1188">
            <v>250</v>
          </cell>
          <cell r="E1188" t="str">
            <v>u/h</v>
          </cell>
        </row>
        <row r="1189">
          <cell r="A1189" t="str">
            <v>AM26</v>
          </cell>
          <cell r="B1189" t="str">
            <v>Mandíbula fixa para britador 80x50</v>
          </cell>
          <cell r="C1189" t="str">
            <v>un</v>
          </cell>
          <cell r="D1189">
            <v>437</v>
          </cell>
          <cell r="E1189" t="str">
            <v>u/h</v>
          </cell>
        </row>
        <row r="1190">
          <cell r="A1190" t="str">
            <v>AM27</v>
          </cell>
          <cell r="B1190" t="str">
            <v>Revestimento móvel p/ britador 90TS</v>
          </cell>
          <cell r="C1190" t="str">
            <v>un</v>
          </cell>
          <cell r="D1190">
            <v>338</v>
          </cell>
          <cell r="E1190" t="str">
            <v>u/h</v>
          </cell>
        </row>
        <row r="1191">
          <cell r="A1191" t="str">
            <v>AM28</v>
          </cell>
          <cell r="B1191" t="str">
            <v>Revestimento fixo p/ britador 90TS</v>
          </cell>
          <cell r="C1191" t="str">
            <v>un</v>
          </cell>
          <cell r="D1191">
            <v>440</v>
          </cell>
          <cell r="E1191" t="str">
            <v>u/h</v>
          </cell>
        </row>
        <row r="1192">
          <cell r="A1192" t="str">
            <v>AM29</v>
          </cell>
          <cell r="B1192" t="str">
            <v>Revestimento móvel p/ britador 90TF</v>
          </cell>
          <cell r="C1192" t="str">
            <v>un</v>
          </cell>
          <cell r="D1192">
            <v>99</v>
          </cell>
          <cell r="E1192" t="str">
            <v>u/h</v>
          </cell>
        </row>
        <row r="1193">
          <cell r="A1193" t="str">
            <v>AM30</v>
          </cell>
          <cell r="B1193" t="str">
            <v>Revestimento fixo p/ britador 90TF</v>
          </cell>
          <cell r="C1193" t="str">
            <v>un</v>
          </cell>
          <cell r="D1193">
            <v>125</v>
          </cell>
          <cell r="E1193" t="str">
            <v>u/h</v>
          </cell>
        </row>
        <row r="1194">
          <cell r="A1194" t="str">
            <v>AM35</v>
          </cell>
          <cell r="B1194" t="str">
            <v>Brita 1</v>
          </cell>
          <cell r="C1194" t="str">
            <v>m3</v>
          </cell>
          <cell r="D1194">
            <v>1</v>
          </cell>
          <cell r="E1194" t="str">
            <v>m3</v>
          </cell>
        </row>
        <row r="1195">
          <cell r="A1195" t="str">
            <v>AM36</v>
          </cell>
          <cell r="B1195" t="str">
            <v>Brita 2</v>
          </cell>
          <cell r="C1195" t="str">
            <v>m3</v>
          </cell>
          <cell r="D1195">
            <v>1</v>
          </cell>
          <cell r="E1195" t="str">
            <v>m3</v>
          </cell>
        </row>
        <row r="1196">
          <cell r="A1196" t="str">
            <v>AM37</v>
          </cell>
          <cell r="B1196" t="str">
            <v>Brita 3</v>
          </cell>
          <cell r="C1196" t="str">
            <v>m3</v>
          </cell>
          <cell r="D1196">
            <v>1</v>
          </cell>
          <cell r="E1196" t="str">
            <v>m3</v>
          </cell>
        </row>
        <row r="1197">
          <cell r="A1197" t="str">
            <v>F801</v>
          </cell>
          <cell r="B1197" t="str">
            <v>Bomba hidráulica alta pressão MAC</v>
          </cell>
          <cell r="C1197" t="str">
            <v>dia</v>
          </cell>
          <cell r="D1197">
            <v>8</v>
          </cell>
          <cell r="E1197" t="str">
            <v>h</v>
          </cell>
        </row>
        <row r="1198">
          <cell r="A1198" t="str">
            <v>F802</v>
          </cell>
          <cell r="B1198" t="str">
            <v>Bomba eletr p/ injeção de nata MAC</v>
          </cell>
          <cell r="C1198" t="str">
            <v>dia</v>
          </cell>
          <cell r="D1198">
            <v>8</v>
          </cell>
          <cell r="E1198" t="str">
            <v>h</v>
          </cell>
        </row>
        <row r="1199">
          <cell r="A1199" t="str">
            <v>F803</v>
          </cell>
          <cell r="B1199" t="str">
            <v>Macaco p/ protensão MAC 7</v>
          </cell>
          <cell r="C1199" t="str">
            <v>dia</v>
          </cell>
          <cell r="D1199">
            <v>8</v>
          </cell>
          <cell r="E1199" t="str">
            <v>h</v>
          </cell>
        </row>
        <row r="1200">
          <cell r="A1200" t="str">
            <v>F804</v>
          </cell>
          <cell r="B1200" t="str">
            <v>Macaco p/ protensão MAC 12</v>
          </cell>
          <cell r="C1200" t="str">
            <v>dia</v>
          </cell>
          <cell r="D1200">
            <v>8</v>
          </cell>
          <cell r="E1200" t="str">
            <v>h</v>
          </cell>
        </row>
        <row r="1201">
          <cell r="A1201" t="str">
            <v>F805</v>
          </cell>
          <cell r="B1201" t="str">
            <v>Macaco p/ protensão MAC 4</v>
          </cell>
          <cell r="C1201" t="str">
            <v>dia</v>
          </cell>
          <cell r="D1201">
            <v>8</v>
          </cell>
          <cell r="E1201" t="str">
            <v>h</v>
          </cell>
        </row>
        <row r="1202">
          <cell r="A1202" t="str">
            <v>F807</v>
          </cell>
          <cell r="B1202" t="str">
            <v>Bomba hidr. alta pressão STUP</v>
          </cell>
          <cell r="C1202" t="str">
            <v>dia</v>
          </cell>
          <cell r="D1202">
            <v>8</v>
          </cell>
          <cell r="E1202" t="str">
            <v>h</v>
          </cell>
        </row>
        <row r="1203">
          <cell r="A1203" t="str">
            <v>F808</v>
          </cell>
          <cell r="B1203" t="str">
            <v>Bomba eletr. injeção de nata STUP</v>
          </cell>
          <cell r="C1203" t="str">
            <v>dia</v>
          </cell>
          <cell r="D1203">
            <v>8</v>
          </cell>
          <cell r="E1203" t="str">
            <v>h</v>
          </cell>
        </row>
        <row r="1204">
          <cell r="A1204" t="str">
            <v>F809</v>
          </cell>
          <cell r="B1204" t="str">
            <v>Macaco p/ protensão STUP</v>
          </cell>
          <cell r="C1204" t="str">
            <v>dia</v>
          </cell>
          <cell r="D1204">
            <v>8</v>
          </cell>
          <cell r="E1204" t="str">
            <v>h</v>
          </cell>
        </row>
        <row r="1205">
          <cell r="A1205" t="str">
            <v>F810</v>
          </cell>
          <cell r="B1205" t="str">
            <v>Macaco p/ protensão STUP</v>
          </cell>
          <cell r="C1205" t="str">
            <v>dia</v>
          </cell>
          <cell r="D1205">
            <v>8</v>
          </cell>
          <cell r="E1205" t="str">
            <v>h</v>
          </cell>
        </row>
        <row r="1206">
          <cell r="A1206" t="str">
            <v>F811</v>
          </cell>
          <cell r="B1206" t="str">
            <v>Macaco p/ protensão STUP</v>
          </cell>
          <cell r="C1206" t="str">
            <v>dia</v>
          </cell>
          <cell r="D1206">
            <v>8</v>
          </cell>
          <cell r="E1206" t="str">
            <v>h</v>
          </cell>
        </row>
        <row r="1207">
          <cell r="A1207" t="str">
            <v>F812</v>
          </cell>
          <cell r="B1207" t="str">
            <v>Macaco p/ protensão STUP</v>
          </cell>
          <cell r="C1207" t="str">
            <v>dia</v>
          </cell>
          <cell r="D1207">
            <v>8</v>
          </cell>
          <cell r="E1207" t="str">
            <v>h</v>
          </cell>
        </row>
        <row r="1208">
          <cell r="A1208" t="str">
            <v>F813</v>
          </cell>
          <cell r="B1208" t="str">
            <v>Macaco p/ prot. de tirante D=32mm</v>
          </cell>
          <cell r="C1208" t="str">
            <v>dia</v>
          </cell>
          <cell r="D1208">
            <v>8</v>
          </cell>
          <cell r="E1208" t="str">
            <v>h</v>
          </cell>
        </row>
        <row r="1209">
          <cell r="A1209" t="str">
            <v>F814</v>
          </cell>
          <cell r="B1209" t="str">
            <v>Injeção de nata de cimento</v>
          </cell>
          <cell r="C1209" t="str">
            <v>m</v>
          </cell>
          <cell r="D1209">
            <v>1</v>
          </cell>
          <cell r="E1209" t="str">
            <v>m</v>
          </cell>
        </row>
        <row r="1210">
          <cell r="A1210" t="str">
            <v>F943</v>
          </cell>
          <cell r="B1210" t="str">
            <v>Terra Armada - moldes metálicos</v>
          </cell>
          <cell r="C1210" t="str">
            <v>cj</v>
          </cell>
          <cell r="D1210">
            <v>1</v>
          </cell>
          <cell r="E1210" t="str">
            <v>m3</v>
          </cell>
        </row>
        <row r="1211">
          <cell r="A1211" t="str">
            <v>M001</v>
          </cell>
          <cell r="B1211" t="str">
            <v>Gasolina</v>
          </cell>
          <cell r="C1211" t="str">
            <v>l</v>
          </cell>
          <cell r="D1211">
            <v>1</v>
          </cell>
          <cell r="E1211" t="str">
            <v>l</v>
          </cell>
        </row>
        <row r="1212">
          <cell r="A1212" t="str">
            <v>M002</v>
          </cell>
          <cell r="B1212" t="str">
            <v>Diesel</v>
          </cell>
          <cell r="C1212" t="str">
            <v>l</v>
          </cell>
          <cell r="D1212">
            <v>1</v>
          </cell>
          <cell r="E1212" t="str">
            <v>l</v>
          </cell>
        </row>
        <row r="1213">
          <cell r="A1213" t="str">
            <v>M003</v>
          </cell>
          <cell r="B1213" t="str">
            <v>Óleo combustível 1A</v>
          </cell>
          <cell r="C1213" t="str">
            <v>l</v>
          </cell>
          <cell r="D1213">
            <v>1</v>
          </cell>
          <cell r="E1213" t="str">
            <v>l</v>
          </cell>
        </row>
        <row r="1214">
          <cell r="A1214" t="str">
            <v>M004</v>
          </cell>
          <cell r="B1214" t="str">
            <v>Álcool</v>
          </cell>
          <cell r="C1214" t="str">
            <v>l</v>
          </cell>
          <cell r="D1214">
            <v>1</v>
          </cell>
          <cell r="E1214" t="str">
            <v>l</v>
          </cell>
        </row>
        <row r="1215">
          <cell r="A1215" t="str">
            <v>M005</v>
          </cell>
          <cell r="B1215" t="str">
            <v>Energia elétrica</v>
          </cell>
          <cell r="C1215" t="str">
            <v>kwh</v>
          </cell>
          <cell r="D1215">
            <v>1</v>
          </cell>
          <cell r="E1215" t="str">
            <v>kwh</v>
          </cell>
        </row>
        <row r="1216">
          <cell r="A1216" t="str">
            <v>M101</v>
          </cell>
          <cell r="B1216" t="str">
            <v>Cimento asfáltico CAP-20</v>
          </cell>
          <cell r="C1216" t="str">
            <v>t</v>
          </cell>
          <cell r="D1216">
            <v>1</v>
          </cell>
          <cell r="E1216" t="str">
            <v>t</v>
          </cell>
        </row>
        <row r="1217">
          <cell r="A1217" t="str">
            <v>M102</v>
          </cell>
          <cell r="B1217" t="str">
            <v>Cimento asfáltico CAP-40</v>
          </cell>
          <cell r="C1217" t="str">
            <v>t</v>
          </cell>
          <cell r="D1217">
            <v>1</v>
          </cell>
          <cell r="E1217" t="str">
            <v>t</v>
          </cell>
        </row>
        <row r="1218">
          <cell r="A1218" t="str">
            <v>M103</v>
          </cell>
          <cell r="B1218" t="str">
            <v>Asfalto diluído CM-30</v>
          </cell>
          <cell r="C1218" t="str">
            <v>t</v>
          </cell>
          <cell r="D1218">
            <v>1</v>
          </cell>
          <cell r="E1218" t="str">
            <v>t</v>
          </cell>
        </row>
        <row r="1219">
          <cell r="A1219" t="str">
            <v>M104</v>
          </cell>
          <cell r="B1219" t="str">
            <v>Emulsão asfáltica RR-1C</v>
          </cell>
          <cell r="C1219" t="str">
            <v>t</v>
          </cell>
          <cell r="D1219">
            <v>1</v>
          </cell>
          <cell r="E1219" t="str">
            <v>t</v>
          </cell>
        </row>
        <row r="1220">
          <cell r="A1220" t="str">
            <v>M105</v>
          </cell>
          <cell r="B1220" t="str">
            <v>Emulsão asfáltica RR-2C</v>
          </cell>
          <cell r="C1220" t="str">
            <v>t</v>
          </cell>
          <cell r="D1220">
            <v>1</v>
          </cell>
          <cell r="E1220" t="str">
            <v>t</v>
          </cell>
        </row>
        <row r="1221">
          <cell r="A1221" t="str">
            <v>M106</v>
          </cell>
          <cell r="B1221" t="str">
            <v>Cimento asfáltico CAP 7</v>
          </cell>
          <cell r="C1221" t="str">
            <v>t</v>
          </cell>
          <cell r="D1221">
            <v>1</v>
          </cell>
          <cell r="E1221" t="str">
            <v>t</v>
          </cell>
        </row>
        <row r="1222">
          <cell r="A1222" t="str">
            <v>M107</v>
          </cell>
          <cell r="B1222" t="str">
            <v>Emulsão asfáltica RM-1C</v>
          </cell>
          <cell r="C1222" t="str">
            <v>t</v>
          </cell>
          <cell r="D1222">
            <v>1</v>
          </cell>
          <cell r="E1222" t="str">
            <v>t</v>
          </cell>
        </row>
        <row r="1223">
          <cell r="A1223" t="str">
            <v>M108</v>
          </cell>
          <cell r="B1223" t="str">
            <v>Emulsão asfáltica RM-2C</v>
          </cell>
          <cell r="C1223" t="str">
            <v>t</v>
          </cell>
          <cell r="D1223">
            <v>1</v>
          </cell>
          <cell r="E1223" t="str">
            <v>t</v>
          </cell>
        </row>
        <row r="1224">
          <cell r="A1224" t="str">
            <v>M109</v>
          </cell>
          <cell r="B1224" t="str">
            <v>Emulsão asfáltica RL-1C</v>
          </cell>
          <cell r="C1224" t="str">
            <v>t</v>
          </cell>
          <cell r="D1224">
            <v>1</v>
          </cell>
          <cell r="E1224" t="str">
            <v>t</v>
          </cell>
        </row>
        <row r="1225">
          <cell r="A1225" t="str">
            <v>M110</v>
          </cell>
          <cell r="B1225" t="str">
            <v>Emulsão polim. p/ micro-rev. a frio</v>
          </cell>
          <cell r="C1225" t="str">
            <v>t</v>
          </cell>
          <cell r="D1225">
            <v>1</v>
          </cell>
          <cell r="E1225" t="str">
            <v>t</v>
          </cell>
        </row>
        <row r="1226">
          <cell r="A1226" t="str">
            <v>M111</v>
          </cell>
          <cell r="B1226" t="str">
            <v>Aditivo p/ controle de ruptura</v>
          </cell>
          <cell r="C1226" t="str">
            <v>kg</v>
          </cell>
          <cell r="D1226">
            <v>1</v>
          </cell>
          <cell r="E1226" t="str">
            <v>kg</v>
          </cell>
        </row>
        <row r="1227">
          <cell r="A1227" t="str">
            <v>M112</v>
          </cell>
          <cell r="B1227" t="str">
            <v>Aditivo sólido (fibras)</v>
          </cell>
          <cell r="C1227" t="str">
            <v>kg</v>
          </cell>
          <cell r="D1227">
            <v>1</v>
          </cell>
          <cell r="E1227" t="str">
            <v>kg</v>
          </cell>
        </row>
        <row r="1228">
          <cell r="A1228" t="str">
            <v>M114</v>
          </cell>
          <cell r="B1228" t="str">
            <v>Agente rejuv. p/ recicl. a quente</v>
          </cell>
          <cell r="C1228" t="str">
            <v>t</v>
          </cell>
          <cell r="D1228">
            <v>1</v>
          </cell>
          <cell r="E1228" t="str">
            <v>t</v>
          </cell>
        </row>
        <row r="1229">
          <cell r="A1229" t="str">
            <v>M201</v>
          </cell>
          <cell r="B1229" t="str">
            <v>Cimento portland CP-32 (a granel)</v>
          </cell>
          <cell r="C1229" t="str">
            <v>kg</v>
          </cell>
          <cell r="D1229">
            <v>1</v>
          </cell>
          <cell r="E1229" t="str">
            <v>kg</v>
          </cell>
        </row>
        <row r="1230">
          <cell r="A1230" t="str">
            <v>M202</v>
          </cell>
          <cell r="B1230" t="str">
            <v>Cimento portland CP-32</v>
          </cell>
          <cell r="C1230" t="str">
            <v>sc</v>
          </cell>
          <cell r="D1230">
            <v>50</v>
          </cell>
          <cell r="E1230" t="str">
            <v>kg</v>
          </cell>
        </row>
        <row r="1231">
          <cell r="A1231" t="str">
            <v>M307</v>
          </cell>
          <cell r="B1231" t="str">
            <v>Cordoalha CP-190 RB D=12,7mm</v>
          </cell>
          <cell r="C1231" t="str">
            <v>kg</v>
          </cell>
          <cell r="D1231">
            <v>1</v>
          </cell>
          <cell r="E1231" t="str">
            <v>kg</v>
          </cell>
        </row>
        <row r="1232">
          <cell r="A1232" t="str">
            <v>M319</v>
          </cell>
          <cell r="B1232" t="str">
            <v>Arame recozido nº. 18</v>
          </cell>
          <cell r="C1232" t="str">
            <v>kg</v>
          </cell>
          <cell r="D1232">
            <v>1</v>
          </cell>
          <cell r="E1232" t="str">
            <v>kg</v>
          </cell>
        </row>
        <row r="1233">
          <cell r="A1233" t="str">
            <v>M320</v>
          </cell>
          <cell r="B1233" t="str">
            <v>Pregos (18x30)</v>
          </cell>
          <cell r="C1233" t="str">
            <v>kg</v>
          </cell>
          <cell r="D1233">
            <v>1</v>
          </cell>
          <cell r="E1233" t="str">
            <v>kg</v>
          </cell>
        </row>
        <row r="1234">
          <cell r="A1234" t="str">
            <v>M321</v>
          </cell>
          <cell r="B1234" t="str">
            <v>Arame farpado nº. 16 galv. simples</v>
          </cell>
          <cell r="C1234" t="str">
            <v>rl</v>
          </cell>
          <cell r="D1234">
            <v>250</v>
          </cell>
          <cell r="E1234" t="str">
            <v>m</v>
          </cell>
        </row>
        <row r="1235">
          <cell r="A1235" t="str">
            <v>M322</v>
          </cell>
          <cell r="B1235" t="str">
            <v>Grampo para cerca galvanizado 1 x 9</v>
          </cell>
          <cell r="C1235" t="str">
            <v>kg</v>
          </cell>
          <cell r="D1235">
            <v>1</v>
          </cell>
          <cell r="E1235" t="str">
            <v>kg</v>
          </cell>
        </row>
        <row r="1236">
          <cell r="A1236" t="str">
            <v>M323</v>
          </cell>
          <cell r="B1236" t="str">
            <v>Cantoneira de aço 4" x 4" x 3/8"</v>
          </cell>
          <cell r="C1236" t="str">
            <v>kg</v>
          </cell>
          <cell r="D1236">
            <v>1</v>
          </cell>
          <cell r="E1236" t="str">
            <v>kg</v>
          </cell>
        </row>
        <row r="1237">
          <cell r="A1237" t="str">
            <v>M324</v>
          </cell>
          <cell r="B1237" t="str">
            <v>Pórtico metálico (15 a 17m de vão)</v>
          </cell>
          <cell r="C1237" t="str">
            <v>un</v>
          </cell>
          <cell r="D1237">
            <v>1</v>
          </cell>
          <cell r="E1237" t="str">
            <v>un</v>
          </cell>
        </row>
        <row r="1238">
          <cell r="A1238" t="str">
            <v>M325</v>
          </cell>
          <cell r="B1238" t="str">
            <v>Trilho metálico TR-37 (usado)</v>
          </cell>
          <cell r="C1238" t="str">
            <v>kg</v>
          </cell>
          <cell r="D1238">
            <v>1</v>
          </cell>
          <cell r="E1238" t="str">
            <v>kg</v>
          </cell>
        </row>
        <row r="1239">
          <cell r="A1239" t="str">
            <v>M326</v>
          </cell>
          <cell r="B1239" t="str">
            <v>Série de brocas S-12 D=22 mm</v>
          </cell>
          <cell r="C1239" t="str">
            <v>un</v>
          </cell>
          <cell r="D1239">
            <v>1</v>
          </cell>
          <cell r="E1239" t="str">
            <v>un</v>
          </cell>
        </row>
        <row r="1240">
          <cell r="A1240" t="str">
            <v>M328</v>
          </cell>
          <cell r="B1240" t="str">
            <v>Luva de emenda D=32mm</v>
          </cell>
          <cell r="C1240" t="str">
            <v>un</v>
          </cell>
          <cell r="D1240">
            <v>1</v>
          </cell>
          <cell r="E1240" t="str">
            <v>un</v>
          </cell>
        </row>
        <row r="1241">
          <cell r="A1241" t="str">
            <v>M330</v>
          </cell>
          <cell r="B1241" t="str">
            <v>Calha met. semicircular D=40 cm</v>
          </cell>
          <cell r="C1241" t="str">
            <v>m</v>
          </cell>
          <cell r="D1241">
            <v>1</v>
          </cell>
          <cell r="E1241" t="str">
            <v>m</v>
          </cell>
        </row>
        <row r="1242">
          <cell r="A1242" t="str">
            <v>M331</v>
          </cell>
          <cell r="B1242" t="str">
            <v>Paraf. fixação calha met. (1/2"x1")</v>
          </cell>
          <cell r="C1242" t="str">
            <v>un</v>
          </cell>
          <cell r="D1242">
            <v>1</v>
          </cell>
          <cell r="E1242" t="str">
            <v>un</v>
          </cell>
        </row>
        <row r="1243">
          <cell r="A1243" t="str">
            <v>M332</v>
          </cell>
          <cell r="B1243" t="str">
            <v>Paraf. forma de madeira (1/2"x3")</v>
          </cell>
          <cell r="C1243" t="str">
            <v>kg</v>
          </cell>
          <cell r="D1243">
            <v>1</v>
          </cell>
          <cell r="E1243" t="str">
            <v>kg</v>
          </cell>
        </row>
        <row r="1244">
          <cell r="A1244" t="str">
            <v>M334</v>
          </cell>
          <cell r="B1244" t="str">
            <v>Paraf. zinc. c/ fenda 1 1/2"x3/16"</v>
          </cell>
          <cell r="C1244" t="str">
            <v>un</v>
          </cell>
          <cell r="D1244">
            <v>1</v>
          </cell>
          <cell r="E1244" t="str">
            <v>un</v>
          </cell>
        </row>
        <row r="1245">
          <cell r="A1245" t="str">
            <v>M335</v>
          </cell>
          <cell r="B1245" t="str">
            <v>Paraf. zincado francês 4" x 5/16"</v>
          </cell>
          <cell r="C1245" t="str">
            <v>un</v>
          </cell>
          <cell r="D1245">
            <v>1</v>
          </cell>
          <cell r="E1245" t="str">
            <v>un</v>
          </cell>
        </row>
        <row r="1246">
          <cell r="A1246" t="str">
            <v>M338</v>
          </cell>
          <cell r="B1246" t="str">
            <v>Cano de ferro D=3/4"</v>
          </cell>
          <cell r="C1246" t="str">
            <v>pç</v>
          </cell>
          <cell r="D1246">
            <v>6</v>
          </cell>
          <cell r="E1246" t="str">
            <v>m</v>
          </cell>
        </row>
        <row r="1247">
          <cell r="A1247" t="str">
            <v>M339</v>
          </cell>
          <cell r="B1247" t="str">
            <v>Cantoneira ferro (3,0"x3,0"x3/8")</v>
          </cell>
          <cell r="C1247" t="str">
            <v>kg</v>
          </cell>
          <cell r="D1247">
            <v>1</v>
          </cell>
          <cell r="E1247" t="str">
            <v>kg</v>
          </cell>
        </row>
        <row r="1248">
          <cell r="A1248" t="str">
            <v>M340</v>
          </cell>
          <cell r="B1248" t="str">
            <v>Tampão de ferro fundido</v>
          </cell>
          <cell r="C1248" t="str">
            <v>un</v>
          </cell>
          <cell r="D1248">
            <v>1</v>
          </cell>
          <cell r="E1248" t="str">
            <v>un</v>
          </cell>
        </row>
        <row r="1249">
          <cell r="A1249" t="str">
            <v>M341</v>
          </cell>
          <cell r="B1249" t="str">
            <v>Defensa met. maleável simples</v>
          </cell>
          <cell r="C1249" t="str">
            <v>mod</v>
          </cell>
          <cell r="D1249">
            <v>1</v>
          </cell>
          <cell r="E1249" t="str">
            <v>mod</v>
          </cell>
        </row>
        <row r="1250">
          <cell r="A1250" t="str">
            <v>M342</v>
          </cell>
          <cell r="B1250" t="str">
            <v>Defensa met. maleável dupla</v>
          </cell>
          <cell r="C1250" t="str">
            <v>mod</v>
          </cell>
          <cell r="D1250">
            <v>1</v>
          </cell>
          <cell r="E1250" t="str">
            <v>mod</v>
          </cell>
        </row>
        <row r="1251">
          <cell r="A1251" t="str">
            <v>M343</v>
          </cell>
          <cell r="B1251" t="str">
            <v>Defensa met. semi-maleável simples</v>
          </cell>
          <cell r="C1251" t="str">
            <v>mod</v>
          </cell>
          <cell r="D1251">
            <v>1</v>
          </cell>
          <cell r="E1251" t="str">
            <v>mod</v>
          </cell>
        </row>
        <row r="1252">
          <cell r="A1252" t="str">
            <v>M344</v>
          </cell>
          <cell r="B1252" t="str">
            <v>Defensa met. semi-maleável dupla</v>
          </cell>
          <cell r="C1252" t="str">
            <v>mod</v>
          </cell>
          <cell r="D1252">
            <v>1</v>
          </cell>
          <cell r="E1252" t="str">
            <v>mod</v>
          </cell>
        </row>
        <row r="1253">
          <cell r="A1253" t="str">
            <v>M345</v>
          </cell>
          <cell r="B1253" t="str">
            <v>Chapa de aço n. 28 (fina)</v>
          </cell>
          <cell r="C1253" t="str">
            <v>kg</v>
          </cell>
          <cell r="D1253">
            <v>1</v>
          </cell>
          <cell r="E1253" t="str">
            <v>kg</v>
          </cell>
        </row>
        <row r="1254">
          <cell r="A1254" t="str">
            <v>M346</v>
          </cell>
          <cell r="B1254" t="str">
            <v>Chapa de aço n. 16 (tratada)</v>
          </cell>
          <cell r="C1254" t="str">
            <v>m2</v>
          </cell>
          <cell r="D1254">
            <v>1</v>
          </cell>
          <cell r="E1254" t="str">
            <v>m2</v>
          </cell>
        </row>
        <row r="1255">
          <cell r="A1255" t="str">
            <v>M347</v>
          </cell>
          <cell r="B1255" t="str">
            <v>Dente p/ fresadora 1000 C</v>
          </cell>
          <cell r="C1255" t="str">
            <v>un</v>
          </cell>
          <cell r="D1255">
            <v>1</v>
          </cell>
          <cell r="E1255" t="str">
            <v>un</v>
          </cell>
        </row>
        <row r="1256">
          <cell r="A1256" t="str">
            <v>M348</v>
          </cell>
          <cell r="B1256" t="str">
            <v>Porta dente p/ fresadora 1000 C</v>
          </cell>
          <cell r="C1256" t="str">
            <v>un</v>
          </cell>
          <cell r="D1256">
            <v>1</v>
          </cell>
          <cell r="E1256" t="str">
            <v>un</v>
          </cell>
        </row>
        <row r="1257">
          <cell r="A1257" t="str">
            <v>M349</v>
          </cell>
          <cell r="B1257" t="str">
            <v>Dente p/ fresadora 2000 DC</v>
          </cell>
          <cell r="C1257" t="str">
            <v>un</v>
          </cell>
          <cell r="D1257">
            <v>1</v>
          </cell>
          <cell r="E1257" t="str">
            <v>un</v>
          </cell>
        </row>
        <row r="1258">
          <cell r="A1258" t="str">
            <v>M350</v>
          </cell>
          <cell r="B1258" t="str">
            <v>Porta dente p/ fresadora 2000 DC</v>
          </cell>
          <cell r="C1258" t="str">
            <v>un</v>
          </cell>
          <cell r="D1258">
            <v>1</v>
          </cell>
          <cell r="E1258" t="str">
            <v>un</v>
          </cell>
        </row>
        <row r="1259">
          <cell r="A1259" t="str">
            <v>M351</v>
          </cell>
          <cell r="B1259" t="str">
            <v>Estrut. (tunnel liner) D=1,6m galv.</v>
          </cell>
          <cell r="C1259" t="str">
            <v>m</v>
          </cell>
          <cell r="D1259">
            <v>1</v>
          </cell>
          <cell r="E1259" t="str">
            <v>m</v>
          </cell>
        </row>
        <row r="1260">
          <cell r="A1260" t="str">
            <v>M352</v>
          </cell>
          <cell r="B1260" t="str">
            <v>Estrut. (tunnel liner) D=2,0m galv.</v>
          </cell>
          <cell r="C1260" t="str">
            <v>m</v>
          </cell>
          <cell r="D1260">
            <v>1</v>
          </cell>
          <cell r="E1260" t="str">
            <v>m</v>
          </cell>
        </row>
        <row r="1261">
          <cell r="A1261" t="str">
            <v>M353</v>
          </cell>
          <cell r="B1261" t="str">
            <v>Estrut. (tunnel liner) D=1,6m epoxy</v>
          </cell>
          <cell r="C1261" t="str">
            <v>m</v>
          </cell>
          <cell r="D1261">
            <v>1</v>
          </cell>
          <cell r="E1261" t="str">
            <v>m</v>
          </cell>
        </row>
        <row r="1262">
          <cell r="A1262" t="str">
            <v>M354</v>
          </cell>
          <cell r="B1262" t="str">
            <v>Estrut, (tunnel liner) D=2,0m epoxy</v>
          </cell>
          <cell r="C1262" t="str">
            <v>m</v>
          </cell>
          <cell r="D1262">
            <v>1</v>
          </cell>
          <cell r="E1262" t="str">
            <v>m</v>
          </cell>
        </row>
        <row r="1263">
          <cell r="A1263" t="str">
            <v>M355</v>
          </cell>
          <cell r="B1263" t="str">
            <v>Chapa mult. D=1,60 m rev. galv.</v>
          </cell>
          <cell r="C1263" t="str">
            <v>m</v>
          </cell>
          <cell r="D1263">
            <v>1</v>
          </cell>
          <cell r="E1263" t="str">
            <v>m</v>
          </cell>
        </row>
        <row r="1264">
          <cell r="A1264" t="str">
            <v>M356</v>
          </cell>
          <cell r="B1264" t="str">
            <v>Chapa mult. D=2,00 m rev. galv.</v>
          </cell>
          <cell r="C1264" t="str">
            <v>m</v>
          </cell>
          <cell r="D1264">
            <v>1</v>
          </cell>
          <cell r="E1264" t="str">
            <v>m</v>
          </cell>
        </row>
        <row r="1265">
          <cell r="A1265" t="str">
            <v>M357</v>
          </cell>
          <cell r="B1265" t="str">
            <v>Chapa mult. D=1,60 m rev. epoxy</v>
          </cell>
          <cell r="C1265" t="str">
            <v>m</v>
          </cell>
          <cell r="D1265">
            <v>1</v>
          </cell>
          <cell r="E1265" t="str">
            <v>m</v>
          </cell>
        </row>
        <row r="1266">
          <cell r="A1266" t="str">
            <v>M358</v>
          </cell>
          <cell r="B1266" t="str">
            <v>Chapa mult. D=2,00 m rev. epoxy</v>
          </cell>
          <cell r="C1266" t="str">
            <v>m</v>
          </cell>
          <cell r="D1266">
            <v>1</v>
          </cell>
          <cell r="E1266" t="str">
            <v>m</v>
          </cell>
        </row>
        <row r="1267">
          <cell r="A1267" t="str">
            <v>M359</v>
          </cell>
          <cell r="B1267" t="str">
            <v>Vigas "I" 254 x 117,5mm - 1ª alma</v>
          </cell>
          <cell r="C1267" t="str">
            <v>kg</v>
          </cell>
          <cell r="D1267">
            <v>1</v>
          </cell>
          <cell r="E1267" t="str">
            <v>kg</v>
          </cell>
        </row>
        <row r="1268">
          <cell r="A1268" t="str">
            <v>M361</v>
          </cell>
          <cell r="B1268" t="str">
            <v>Estrut.(tunnel liner) D=1,2m galv.</v>
          </cell>
          <cell r="C1268" t="str">
            <v>m</v>
          </cell>
          <cell r="D1268">
            <v>1</v>
          </cell>
          <cell r="E1268" t="str">
            <v>m</v>
          </cell>
        </row>
        <row r="1269">
          <cell r="A1269" t="str">
            <v>M362</v>
          </cell>
          <cell r="B1269" t="str">
            <v>Estrut. (tunnel liner) D=1,2m epoxy</v>
          </cell>
          <cell r="C1269" t="str">
            <v>m</v>
          </cell>
          <cell r="D1269">
            <v>1</v>
          </cell>
          <cell r="E1269" t="str">
            <v>m</v>
          </cell>
        </row>
        <row r="1270">
          <cell r="A1270" t="str">
            <v>M370</v>
          </cell>
          <cell r="B1270" t="str">
            <v>Bainha metálica diam. int.=45mm MAC</v>
          </cell>
          <cell r="C1270" t="str">
            <v>m</v>
          </cell>
          <cell r="D1270">
            <v>1</v>
          </cell>
          <cell r="E1270" t="str">
            <v>m</v>
          </cell>
        </row>
        <row r="1271">
          <cell r="A1271" t="str">
            <v>M371</v>
          </cell>
          <cell r="B1271" t="str">
            <v>Bainha metálica diam. int.=60mm MAC</v>
          </cell>
          <cell r="C1271" t="str">
            <v>m</v>
          </cell>
          <cell r="D1271">
            <v>1</v>
          </cell>
          <cell r="E1271" t="str">
            <v>m</v>
          </cell>
        </row>
        <row r="1272">
          <cell r="A1272" t="str">
            <v>M372</v>
          </cell>
          <cell r="B1272" t="str">
            <v>Bainha metálica diam. int.=55mm MAC</v>
          </cell>
          <cell r="C1272" t="str">
            <v>m</v>
          </cell>
          <cell r="D1272">
            <v>1</v>
          </cell>
          <cell r="E1272" t="str">
            <v>m</v>
          </cell>
        </row>
        <row r="1273">
          <cell r="A1273" t="str">
            <v>M373</v>
          </cell>
          <cell r="B1273" t="str">
            <v>Bainha metálica diam. int.=70mm MAC</v>
          </cell>
          <cell r="C1273" t="str">
            <v>m</v>
          </cell>
          <cell r="D1273">
            <v>1</v>
          </cell>
          <cell r="E1273" t="str">
            <v>m</v>
          </cell>
        </row>
        <row r="1274">
          <cell r="A1274" t="str">
            <v>M374</v>
          </cell>
          <cell r="B1274" t="str">
            <v>Ancoragem p/ cabo 4V D=1/2" MAC</v>
          </cell>
          <cell r="C1274" t="str">
            <v>cj</v>
          </cell>
          <cell r="D1274">
            <v>1</v>
          </cell>
          <cell r="E1274" t="str">
            <v>cj</v>
          </cell>
        </row>
        <row r="1275">
          <cell r="A1275" t="str">
            <v>M375</v>
          </cell>
          <cell r="B1275" t="str">
            <v>Ancoragem p/ cabo 6V D=1/2" MAC</v>
          </cell>
          <cell r="C1275" t="str">
            <v>cj</v>
          </cell>
          <cell r="D1275">
            <v>1</v>
          </cell>
          <cell r="E1275" t="str">
            <v>cj</v>
          </cell>
        </row>
        <row r="1276">
          <cell r="A1276" t="str">
            <v>M376</v>
          </cell>
          <cell r="B1276" t="str">
            <v>Ancoragem p/ cabo 7V D=1/2" MAC</v>
          </cell>
          <cell r="C1276" t="str">
            <v>cj</v>
          </cell>
          <cell r="D1276">
            <v>1</v>
          </cell>
          <cell r="E1276" t="str">
            <v>cj</v>
          </cell>
        </row>
        <row r="1277">
          <cell r="A1277" t="str">
            <v>M377</v>
          </cell>
          <cell r="B1277" t="str">
            <v>Ancoragem p/ cabo 12V D=1/2" MAC</v>
          </cell>
          <cell r="C1277" t="str">
            <v>cj</v>
          </cell>
          <cell r="D1277">
            <v>1</v>
          </cell>
          <cell r="E1277" t="str">
            <v>cj</v>
          </cell>
        </row>
        <row r="1278">
          <cell r="A1278" t="str">
            <v>M378</v>
          </cell>
          <cell r="B1278" t="str">
            <v>Apoio do porta dente frezad. 2000DC</v>
          </cell>
          <cell r="C1278" t="str">
            <v>un</v>
          </cell>
          <cell r="D1278">
            <v>1</v>
          </cell>
          <cell r="E1278" t="str">
            <v>un</v>
          </cell>
        </row>
        <row r="1279">
          <cell r="A1279" t="str">
            <v>M380</v>
          </cell>
          <cell r="B1279" t="str">
            <v>Bainha metálica D=45mm STUP</v>
          </cell>
          <cell r="C1279" t="str">
            <v>m</v>
          </cell>
          <cell r="D1279">
            <v>1</v>
          </cell>
          <cell r="E1279" t="str">
            <v>m</v>
          </cell>
        </row>
        <row r="1280">
          <cell r="A1280" t="str">
            <v>M381</v>
          </cell>
          <cell r="B1280" t="str">
            <v>Bainha metálica D=60mm STUP</v>
          </cell>
          <cell r="C1280" t="str">
            <v>m</v>
          </cell>
          <cell r="D1280">
            <v>1</v>
          </cell>
          <cell r="E1280" t="str">
            <v>m</v>
          </cell>
        </row>
        <row r="1281">
          <cell r="A1281" t="str">
            <v>M382</v>
          </cell>
          <cell r="B1281" t="str">
            <v>Bainha metálica D=55mm STUP</v>
          </cell>
          <cell r="C1281" t="str">
            <v>m</v>
          </cell>
          <cell r="D1281">
            <v>1</v>
          </cell>
          <cell r="E1281" t="str">
            <v>m</v>
          </cell>
        </row>
        <row r="1282">
          <cell r="A1282" t="str">
            <v>M383</v>
          </cell>
          <cell r="B1282" t="str">
            <v>Bainha metálica D=70mm STUP</v>
          </cell>
          <cell r="C1282" t="str">
            <v>m</v>
          </cell>
          <cell r="D1282">
            <v>1</v>
          </cell>
          <cell r="E1282" t="str">
            <v>m</v>
          </cell>
        </row>
        <row r="1283">
          <cell r="A1283" t="str">
            <v>M384</v>
          </cell>
          <cell r="B1283" t="str">
            <v>Ancoragem p/ cabo 4V D=1/2" STUP</v>
          </cell>
          <cell r="C1283" t="str">
            <v>cj</v>
          </cell>
          <cell r="D1283">
            <v>1</v>
          </cell>
          <cell r="E1283" t="str">
            <v>cj</v>
          </cell>
        </row>
        <row r="1284">
          <cell r="A1284" t="str">
            <v>M385</v>
          </cell>
          <cell r="B1284" t="str">
            <v>Ancoragem p/ cabo 6V D=1/2" STUP</v>
          </cell>
          <cell r="C1284" t="str">
            <v>cj</v>
          </cell>
          <cell r="D1284">
            <v>1</v>
          </cell>
          <cell r="E1284" t="str">
            <v>cj</v>
          </cell>
        </row>
        <row r="1285">
          <cell r="A1285" t="str">
            <v>M386</v>
          </cell>
          <cell r="B1285" t="str">
            <v>Ancoragem p/ cabo 7V D=1/2" STUP</v>
          </cell>
          <cell r="C1285" t="str">
            <v>cj</v>
          </cell>
          <cell r="D1285">
            <v>1</v>
          </cell>
          <cell r="E1285" t="str">
            <v>cj</v>
          </cell>
        </row>
        <row r="1286">
          <cell r="A1286" t="str">
            <v>M387</v>
          </cell>
          <cell r="B1286" t="str">
            <v>Ancoragem p/ cabo 12V D=1/2" STUP</v>
          </cell>
          <cell r="C1286" t="str">
            <v>cj</v>
          </cell>
          <cell r="D1286">
            <v>1</v>
          </cell>
          <cell r="E1286" t="str">
            <v>cj</v>
          </cell>
        </row>
        <row r="1287">
          <cell r="A1287" t="str">
            <v>M390</v>
          </cell>
          <cell r="B1287" t="str">
            <v>Porca de ancoragem D=32mm</v>
          </cell>
          <cell r="C1287" t="str">
            <v>un</v>
          </cell>
          <cell r="D1287">
            <v>1</v>
          </cell>
          <cell r="E1287" t="str">
            <v>un</v>
          </cell>
        </row>
        <row r="1288">
          <cell r="A1288" t="str">
            <v>M391</v>
          </cell>
          <cell r="B1288" t="str">
            <v>Contra porca h=35mm D=32mm</v>
          </cell>
          <cell r="C1288" t="str">
            <v>un</v>
          </cell>
          <cell r="D1288">
            <v>1</v>
          </cell>
          <cell r="E1288" t="str">
            <v>un</v>
          </cell>
        </row>
        <row r="1289">
          <cell r="A1289" t="str">
            <v>M392</v>
          </cell>
          <cell r="B1289" t="str">
            <v>Aço ST 85/105 D=32mm</v>
          </cell>
          <cell r="C1289" t="str">
            <v>m</v>
          </cell>
          <cell r="D1289">
            <v>1</v>
          </cell>
          <cell r="E1289" t="str">
            <v>m</v>
          </cell>
        </row>
        <row r="1290">
          <cell r="A1290" t="str">
            <v>M393</v>
          </cell>
          <cell r="B1290" t="str">
            <v>Placa de ancoragem - 200x200x38mm</v>
          </cell>
          <cell r="C1290" t="str">
            <v>un</v>
          </cell>
          <cell r="D1290">
            <v>1</v>
          </cell>
          <cell r="E1290" t="str">
            <v>un</v>
          </cell>
        </row>
        <row r="1291">
          <cell r="A1291" t="str">
            <v>M394</v>
          </cell>
          <cell r="B1291" t="str">
            <v>Bainha metálica D=38mm</v>
          </cell>
          <cell r="C1291" t="str">
            <v>m</v>
          </cell>
          <cell r="D1291">
            <v>1</v>
          </cell>
          <cell r="E1291" t="str">
            <v>m</v>
          </cell>
        </row>
        <row r="1292">
          <cell r="A1292" t="str">
            <v>M395</v>
          </cell>
          <cell r="B1292" t="str">
            <v>Bits p/ estabil. e recicl. RR/SS250</v>
          </cell>
          <cell r="C1292" t="str">
            <v>un</v>
          </cell>
          <cell r="D1292">
            <v>1</v>
          </cell>
          <cell r="E1292" t="str">
            <v>un</v>
          </cell>
        </row>
        <row r="1293">
          <cell r="A1293" t="str">
            <v>M396</v>
          </cell>
          <cell r="B1293" t="str">
            <v>Porta dente p/ est. e rec. RR/SS250</v>
          </cell>
          <cell r="C1293" t="str">
            <v>un</v>
          </cell>
          <cell r="D1293">
            <v>1</v>
          </cell>
          <cell r="E1293" t="str">
            <v>un</v>
          </cell>
        </row>
        <row r="1294">
          <cell r="A1294" t="str">
            <v>M397</v>
          </cell>
          <cell r="B1294" t="str">
            <v>Dente de corte para equip. recicl.</v>
          </cell>
          <cell r="C1294" t="str">
            <v>un</v>
          </cell>
          <cell r="D1294">
            <v>1</v>
          </cell>
          <cell r="E1294" t="str">
            <v>un</v>
          </cell>
        </row>
        <row r="1295">
          <cell r="A1295" t="str">
            <v>M398</v>
          </cell>
          <cell r="B1295" t="str">
            <v>Chapa de 8,00 mm</v>
          </cell>
          <cell r="C1295" t="str">
            <v>kg</v>
          </cell>
          <cell r="D1295">
            <v>1</v>
          </cell>
          <cell r="E1295" t="str">
            <v>kg</v>
          </cell>
        </row>
        <row r="1296">
          <cell r="A1296" t="str">
            <v>M401</v>
          </cell>
          <cell r="B1296" t="str">
            <v>Pontaletes D=15 cm (tronco p/ esc.)</v>
          </cell>
          <cell r="C1296" t="str">
            <v>m</v>
          </cell>
          <cell r="D1296">
            <v>1</v>
          </cell>
          <cell r="E1296" t="str">
            <v>m</v>
          </cell>
        </row>
        <row r="1297">
          <cell r="A1297" t="str">
            <v>M402</v>
          </cell>
          <cell r="B1297" t="str">
            <v>Pontaletes D=20 cm (tronco p/ esc.)</v>
          </cell>
          <cell r="C1297" t="str">
            <v>m</v>
          </cell>
          <cell r="D1297">
            <v>1</v>
          </cell>
          <cell r="E1297" t="str">
            <v>m</v>
          </cell>
        </row>
        <row r="1298">
          <cell r="A1298" t="str">
            <v>M403</v>
          </cell>
          <cell r="B1298" t="str">
            <v>Mourão madeira H=2,15 m D=9 cm</v>
          </cell>
          <cell r="C1298" t="str">
            <v>un</v>
          </cell>
          <cell r="D1298">
            <v>1</v>
          </cell>
          <cell r="E1298" t="str">
            <v>un</v>
          </cell>
        </row>
        <row r="1299">
          <cell r="A1299" t="str">
            <v>M404</v>
          </cell>
          <cell r="B1299" t="str">
            <v>Mourão madeira H=2,50 m D=12 cm</v>
          </cell>
          <cell r="C1299" t="str">
            <v>un</v>
          </cell>
          <cell r="D1299">
            <v>1</v>
          </cell>
          <cell r="E1299" t="str">
            <v>un</v>
          </cell>
        </row>
        <row r="1300">
          <cell r="A1300" t="str">
            <v>M405</v>
          </cell>
          <cell r="B1300" t="str">
            <v>Ripas de 2,5 cm x 5,0 cm</v>
          </cell>
          <cell r="C1300" t="str">
            <v>m</v>
          </cell>
          <cell r="D1300">
            <v>1</v>
          </cell>
          <cell r="E1300" t="str">
            <v>m</v>
          </cell>
        </row>
        <row r="1301">
          <cell r="A1301" t="str">
            <v>M406</v>
          </cell>
          <cell r="B1301" t="str">
            <v>Caibros de 7,5 cm x 7,5 cm</v>
          </cell>
          <cell r="C1301" t="str">
            <v>m</v>
          </cell>
          <cell r="D1301">
            <v>1</v>
          </cell>
          <cell r="E1301" t="str">
            <v>m</v>
          </cell>
        </row>
        <row r="1302">
          <cell r="A1302" t="str">
            <v>M407</v>
          </cell>
          <cell r="B1302" t="str">
            <v>Tábua pinho de 1ª 2,5 cm x 15,0 cm</v>
          </cell>
          <cell r="C1302" t="str">
            <v>m</v>
          </cell>
          <cell r="D1302">
            <v>1</v>
          </cell>
          <cell r="E1302" t="str">
            <v>m</v>
          </cell>
        </row>
        <row r="1303">
          <cell r="A1303" t="str">
            <v>M408</v>
          </cell>
          <cell r="B1303" t="str">
            <v>Tábua de 5ª 2,5 cm x 30,0 cm</v>
          </cell>
          <cell r="C1303" t="str">
            <v>m</v>
          </cell>
          <cell r="D1303">
            <v>1</v>
          </cell>
          <cell r="E1303" t="str">
            <v>m</v>
          </cell>
        </row>
        <row r="1304">
          <cell r="A1304" t="str">
            <v>M409</v>
          </cell>
          <cell r="B1304" t="str">
            <v>Pranchão de 1ª de 5,0 cm x 30,0 cm</v>
          </cell>
          <cell r="C1304" t="str">
            <v>m</v>
          </cell>
          <cell r="D1304">
            <v>1</v>
          </cell>
          <cell r="E1304" t="str">
            <v>m</v>
          </cell>
        </row>
        <row r="1305">
          <cell r="A1305" t="str">
            <v>M410</v>
          </cell>
          <cell r="B1305" t="str">
            <v>Compensado resinado de 17 mm</v>
          </cell>
          <cell r="C1305" t="str">
            <v>un</v>
          </cell>
          <cell r="D1305">
            <v>2.42</v>
          </cell>
          <cell r="E1305" t="str">
            <v>m2</v>
          </cell>
        </row>
        <row r="1306">
          <cell r="A1306" t="str">
            <v>M411</v>
          </cell>
          <cell r="B1306" t="str">
            <v>Compensado plastificado de 17 mm</v>
          </cell>
          <cell r="C1306" t="str">
            <v>un</v>
          </cell>
          <cell r="D1306">
            <v>2.97</v>
          </cell>
          <cell r="E1306" t="str">
            <v>m2</v>
          </cell>
        </row>
        <row r="1307">
          <cell r="A1307" t="str">
            <v>M412</v>
          </cell>
          <cell r="B1307" t="str">
            <v>Gastalho 10 x 2,0 cm</v>
          </cell>
          <cell r="C1307" t="str">
            <v>m</v>
          </cell>
          <cell r="D1307">
            <v>1</v>
          </cell>
          <cell r="E1307" t="str">
            <v>m</v>
          </cell>
        </row>
        <row r="1308">
          <cell r="A1308" t="str">
            <v>M413</v>
          </cell>
          <cell r="B1308" t="str">
            <v>Gastalho 10 x 2,5 cm</v>
          </cell>
          <cell r="C1308" t="str">
            <v>m</v>
          </cell>
          <cell r="D1308">
            <v>1</v>
          </cell>
          <cell r="E1308" t="str">
            <v>m</v>
          </cell>
        </row>
        <row r="1309">
          <cell r="A1309" t="str">
            <v>M414</v>
          </cell>
          <cell r="B1309" t="str">
            <v>Pranchão 7,5 x 30,0 cm</v>
          </cell>
          <cell r="C1309" t="str">
            <v>un</v>
          </cell>
          <cell r="D1309">
            <v>1</v>
          </cell>
          <cell r="E1309" t="str">
            <v>m</v>
          </cell>
        </row>
        <row r="1310">
          <cell r="A1310" t="str">
            <v>M415</v>
          </cell>
          <cell r="B1310" t="str">
            <v>Tábua 2,5 x 22,5 cm</v>
          </cell>
          <cell r="C1310" t="str">
            <v>un</v>
          </cell>
          <cell r="D1310">
            <v>1</v>
          </cell>
          <cell r="E1310" t="str">
            <v>m</v>
          </cell>
        </row>
        <row r="1311">
          <cell r="A1311" t="str">
            <v>M501</v>
          </cell>
          <cell r="B1311" t="str">
            <v>Dinamite a 60% (gelatina especial)</v>
          </cell>
          <cell r="C1311" t="str">
            <v>kg</v>
          </cell>
          <cell r="D1311">
            <v>1</v>
          </cell>
          <cell r="E1311" t="str">
            <v>kg</v>
          </cell>
        </row>
        <row r="1312">
          <cell r="A1312" t="str">
            <v>M503</v>
          </cell>
          <cell r="B1312" t="str">
            <v>Espoleta comum n. 8</v>
          </cell>
          <cell r="C1312" t="str">
            <v>un</v>
          </cell>
          <cell r="D1312">
            <v>1</v>
          </cell>
          <cell r="E1312" t="str">
            <v>un</v>
          </cell>
        </row>
        <row r="1313">
          <cell r="A1313" t="str">
            <v>M505</v>
          </cell>
          <cell r="B1313" t="str">
            <v>Cordel detonante NP 10</v>
          </cell>
          <cell r="C1313" t="str">
            <v>m</v>
          </cell>
          <cell r="D1313">
            <v>1</v>
          </cell>
          <cell r="E1313" t="str">
            <v>m</v>
          </cell>
        </row>
        <row r="1314">
          <cell r="A1314" t="str">
            <v>M507</v>
          </cell>
          <cell r="B1314" t="str">
            <v>Retardador de cordel</v>
          </cell>
          <cell r="C1314" t="str">
            <v>un</v>
          </cell>
          <cell r="D1314">
            <v>1</v>
          </cell>
          <cell r="E1314" t="str">
            <v>un</v>
          </cell>
        </row>
        <row r="1315">
          <cell r="A1315" t="str">
            <v>M508</v>
          </cell>
          <cell r="B1315" t="str">
            <v>Estopim</v>
          </cell>
          <cell r="C1315" t="str">
            <v>m</v>
          </cell>
          <cell r="D1315">
            <v>1</v>
          </cell>
          <cell r="E1315" t="str">
            <v>m</v>
          </cell>
        </row>
        <row r="1316">
          <cell r="A1316" t="str">
            <v>M600</v>
          </cell>
          <cell r="B1316" t="str">
            <v>Tinta refletiva alquídica p/ 1 ano</v>
          </cell>
          <cell r="C1316" t="str">
            <v>ba</v>
          </cell>
          <cell r="D1316">
            <v>18</v>
          </cell>
          <cell r="E1316" t="str">
            <v>l</v>
          </cell>
        </row>
        <row r="1317">
          <cell r="A1317" t="str">
            <v>M601</v>
          </cell>
          <cell r="B1317" t="str">
            <v>Tinta refletiva acrílica p/ 2 anos</v>
          </cell>
          <cell r="C1317" t="str">
            <v>ba</v>
          </cell>
          <cell r="D1317">
            <v>18</v>
          </cell>
          <cell r="E1317" t="str">
            <v>l</v>
          </cell>
        </row>
        <row r="1318">
          <cell r="A1318" t="str">
            <v>M602</v>
          </cell>
          <cell r="B1318" t="str">
            <v>Adubo NPK (4.14.8)</v>
          </cell>
          <cell r="C1318" t="str">
            <v>kg</v>
          </cell>
          <cell r="D1318">
            <v>1</v>
          </cell>
          <cell r="E1318" t="str">
            <v>kg</v>
          </cell>
        </row>
        <row r="1319">
          <cell r="A1319" t="str">
            <v>M603</v>
          </cell>
          <cell r="B1319" t="str">
            <v>Inseticida</v>
          </cell>
          <cell r="C1319" t="str">
            <v>l</v>
          </cell>
          <cell r="D1319">
            <v>1</v>
          </cell>
          <cell r="E1319" t="str">
            <v>l</v>
          </cell>
        </row>
        <row r="1320">
          <cell r="A1320" t="str">
            <v>M604</v>
          </cell>
          <cell r="B1320" t="str">
            <v>Aditivo plastiment BV-40</v>
          </cell>
          <cell r="C1320" t="str">
            <v>tam</v>
          </cell>
          <cell r="D1320">
            <v>200</v>
          </cell>
          <cell r="E1320" t="str">
            <v>kg</v>
          </cell>
        </row>
        <row r="1321">
          <cell r="A1321" t="str">
            <v>M605</v>
          </cell>
          <cell r="B1321" t="str">
            <v>Cola para tubo PVC</v>
          </cell>
          <cell r="C1321" t="str">
            <v>tb</v>
          </cell>
          <cell r="D1321">
            <v>75</v>
          </cell>
          <cell r="E1321" t="str">
            <v>gr</v>
          </cell>
        </row>
        <row r="1322">
          <cell r="A1322" t="str">
            <v>M606</v>
          </cell>
          <cell r="B1322" t="str">
            <v>Tinta anti-corrosiva</v>
          </cell>
          <cell r="C1322" t="str">
            <v>ba</v>
          </cell>
          <cell r="D1322">
            <v>18</v>
          </cell>
          <cell r="E1322" t="str">
            <v>l</v>
          </cell>
        </row>
        <row r="1323">
          <cell r="A1323" t="str">
            <v>M607</v>
          </cell>
          <cell r="B1323" t="str">
            <v>Óleo de linhaça</v>
          </cell>
          <cell r="C1323" t="str">
            <v>tam</v>
          </cell>
          <cell r="D1323">
            <v>200</v>
          </cell>
          <cell r="E1323" t="str">
            <v>l</v>
          </cell>
        </row>
        <row r="1324">
          <cell r="A1324" t="str">
            <v>M608</v>
          </cell>
          <cell r="B1324" t="str">
            <v>Detergente</v>
          </cell>
          <cell r="C1324" t="str">
            <v>ba</v>
          </cell>
          <cell r="D1324">
            <v>18</v>
          </cell>
          <cell r="E1324" t="str">
            <v>l</v>
          </cell>
        </row>
        <row r="1325">
          <cell r="A1325" t="str">
            <v>M609</v>
          </cell>
          <cell r="B1325" t="str">
            <v>Tinta esmalte sintético fosco</v>
          </cell>
          <cell r="C1325" t="str">
            <v>ba</v>
          </cell>
          <cell r="D1325">
            <v>18</v>
          </cell>
          <cell r="E1325" t="str">
            <v>l</v>
          </cell>
        </row>
        <row r="1326">
          <cell r="A1326" t="str">
            <v>M610</v>
          </cell>
          <cell r="B1326" t="str">
            <v>Pintura epóxica - barra D= 32mm</v>
          </cell>
          <cell r="C1326" t="str">
            <v>m</v>
          </cell>
          <cell r="D1326">
            <v>1</v>
          </cell>
          <cell r="E1326" t="str">
            <v>m</v>
          </cell>
        </row>
        <row r="1327">
          <cell r="A1327" t="str">
            <v>M611</v>
          </cell>
          <cell r="B1327" t="str">
            <v>Redutor tipo 2002 prim. qualidade</v>
          </cell>
          <cell r="C1327" t="str">
            <v>l</v>
          </cell>
          <cell r="D1327">
            <v>1</v>
          </cell>
          <cell r="E1327" t="str">
            <v>l</v>
          </cell>
        </row>
        <row r="1328">
          <cell r="A1328" t="str">
            <v>M612</v>
          </cell>
          <cell r="B1328" t="str">
            <v>Lixa para ferro n. 100</v>
          </cell>
          <cell r="C1328" t="str">
            <v>un</v>
          </cell>
          <cell r="D1328">
            <v>1</v>
          </cell>
          <cell r="E1328" t="str">
            <v>un</v>
          </cell>
        </row>
        <row r="1329">
          <cell r="A1329" t="str">
            <v>M613</v>
          </cell>
          <cell r="B1329" t="str">
            <v>Base de resina alquídica (primer)</v>
          </cell>
          <cell r="C1329" t="str">
            <v>l</v>
          </cell>
          <cell r="D1329">
            <v>1</v>
          </cell>
          <cell r="E1329" t="str">
            <v>l</v>
          </cell>
        </row>
        <row r="1330">
          <cell r="A1330" t="str">
            <v>M615</v>
          </cell>
          <cell r="B1330" t="str">
            <v>Microesferas PRE-MIX</v>
          </cell>
          <cell r="C1330" t="str">
            <v>kg</v>
          </cell>
          <cell r="D1330">
            <v>1</v>
          </cell>
          <cell r="E1330" t="str">
            <v>kg</v>
          </cell>
        </row>
        <row r="1331">
          <cell r="A1331" t="str">
            <v>M616</v>
          </cell>
          <cell r="B1331" t="str">
            <v>Microesferas DROP-ON</v>
          </cell>
          <cell r="C1331" t="str">
            <v>kg</v>
          </cell>
          <cell r="D1331">
            <v>1</v>
          </cell>
          <cell r="E1331" t="str">
            <v>kg</v>
          </cell>
        </row>
        <row r="1332">
          <cell r="A1332" t="str">
            <v>M617</v>
          </cell>
          <cell r="B1332" t="str">
            <v>Massa termoplástica para extrusão</v>
          </cell>
          <cell r="C1332" t="str">
            <v>kg</v>
          </cell>
          <cell r="D1332">
            <v>1</v>
          </cell>
          <cell r="E1332" t="str">
            <v>kg</v>
          </cell>
        </row>
        <row r="1333">
          <cell r="A1333" t="str">
            <v>M618</v>
          </cell>
          <cell r="B1333" t="str">
            <v>Massa termoplástica para aspersão</v>
          </cell>
          <cell r="C1333" t="str">
            <v>kg</v>
          </cell>
          <cell r="D1333">
            <v>1</v>
          </cell>
          <cell r="E1333" t="str">
            <v>kg</v>
          </cell>
        </row>
        <row r="1334">
          <cell r="A1334" t="str">
            <v>M619</v>
          </cell>
          <cell r="B1334" t="str">
            <v>Cola poliester</v>
          </cell>
          <cell r="C1334" t="str">
            <v>kg</v>
          </cell>
          <cell r="D1334">
            <v>1</v>
          </cell>
          <cell r="E1334" t="str">
            <v>kg</v>
          </cell>
        </row>
        <row r="1335">
          <cell r="A1335" t="str">
            <v>M620</v>
          </cell>
          <cell r="B1335" t="str">
            <v>Protetor de cura do concreto</v>
          </cell>
          <cell r="C1335" t="str">
            <v>tam</v>
          </cell>
          <cell r="D1335">
            <v>180</v>
          </cell>
          <cell r="E1335" t="str">
            <v>kg</v>
          </cell>
        </row>
        <row r="1336">
          <cell r="A1336" t="str">
            <v>M621</v>
          </cell>
          <cell r="B1336" t="str">
            <v>Desmoldante</v>
          </cell>
          <cell r="C1336" t="str">
            <v>tam</v>
          </cell>
          <cell r="D1336">
            <v>180</v>
          </cell>
          <cell r="E1336" t="str">
            <v>kg</v>
          </cell>
        </row>
        <row r="1337">
          <cell r="A1337" t="str">
            <v>M622</v>
          </cell>
          <cell r="B1337" t="str">
            <v>Interplast N</v>
          </cell>
          <cell r="C1337" t="str">
            <v>sc</v>
          </cell>
          <cell r="D1337">
            <v>50</v>
          </cell>
          <cell r="E1337" t="str">
            <v>kg</v>
          </cell>
        </row>
        <row r="1338">
          <cell r="A1338" t="str">
            <v>M623</v>
          </cell>
          <cell r="B1338" t="str">
            <v>Gás propano</v>
          </cell>
          <cell r="C1338" t="str">
            <v>kg</v>
          </cell>
          <cell r="D1338">
            <v>1</v>
          </cell>
          <cell r="E1338" t="str">
            <v>kg</v>
          </cell>
        </row>
        <row r="1339">
          <cell r="A1339" t="str">
            <v>M624</v>
          </cell>
          <cell r="B1339" t="str">
            <v>Tinta para pré-marcação</v>
          </cell>
          <cell r="C1339" t="str">
            <v>l</v>
          </cell>
          <cell r="D1339">
            <v>1</v>
          </cell>
          <cell r="E1339" t="str">
            <v>l</v>
          </cell>
        </row>
        <row r="1340">
          <cell r="A1340" t="str">
            <v>M625</v>
          </cell>
          <cell r="B1340" t="str">
            <v>Acetileno</v>
          </cell>
          <cell r="C1340" t="str">
            <v>m3</v>
          </cell>
          <cell r="D1340">
            <v>1</v>
          </cell>
          <cell r="E1340" t="str">
            <v>m3</v>
          </cell>
        </row>
        <row r="1341">
          <cell r="A1341" t="str">
            <v>M626</v>
          </cell>
          <cell r="B1341" t="str">
            <v>Oxigênio</v>
          </cell>
          <cell r="C1341" t="str">
            <v>m3</v>
          </cell>
          <cell r="D1341">
            <v>1</v>
          </cell>
          <cell r="E1341" t="str">
            <v>m3</v>
          </cell>
        </row>
        <row r="1342">
          <cell r="A1342" t="str">
            <v>M700</v>
          </cell>
          <cell r="B1342" t="str">
            <v>Tijolo comum maciço (5,5x9x19) cm</v>
          </cell>
          <cell r="C1342" t="str">
            <v>mlh</v>
          </cell>
          <cell r="D1342">
            <v>1000</v>
          </cell>
          <cell r="E1342" t="str">
            <v>un</v>
          </cell>
        </row>
        <row r="1343">
          <cell r="A1343" t="str">
            <v>M702</v>
          </cell>
          <cell r="B1343" t="str">
            <v>Cal hidratada</v>
          </cell>
          <cell r="C1343" t="str">
            <v>sc</v>
          </cell>
          <cell r="D1343">
            <v>20</v>
          </cell>
          <cell r="E1343" t="str">
            <v>kg</v>
          </cell>
        </row>
        <row r="1344">
          <cell r="A1344" t="str">
            <v>M703</v>
          </cell>
          <cell r="B1344" t="str">
            <v>Tijolo 20 x 30 cm</v>
          </cell>
          <cell r="C1344" t="str">
            <v>mlh</v>
          </cell>
          <cell r="D1344">
            <v>1000</v>
          </cell>
          <cell r="E1344" t="str">
            <v>un</v>
          </cell>
        </row>
        <row r="1345">
          <cell r="A1345" t="str">
            <v>M704</v>
          </cell>
          <cell r="B1345" t="str">
            <v>Areia Lavada Comercial</v>
          </cell>
          <cell r="C1345" t="str">
            <v>m3</v>
          </cell>
          <cell r="D1345">
            <v>1</v>
          </cell>
          <cell r="E1345" t="str">
            <v>m3</v>
          </cell>
        </row>
        <row r="1346">
          <cell r="A1346" t="str">
            <v>M705</v>
          </cell>
          <cell r="B1346" t="str">
            <v>Pó de pedra</v>
          </cell>
          <cell r="C1346" t="str">
            <v>m3</v>
          </cell>
          <cell r="D1346">
            <v>1</v>
          </cell>
          <cell r="E1346" t="str">
            <v>m3</v>
          </cell>
        </row>
        <row r="1347">
          <cell r="A1347" t="str">
            <v>M709</v>
          </cell>
          <cell r="B1347" t="str">
            <v>Brita Comercial</v>
          </cell>
          <cell r="C1347" t="str">
            <v>m3</v>
          </cell>
          <cell r="D1347">
            <v>1</v>
          </cell>
          <cell r="E1347" t="str">
            <v>m3</v>
          </cell>
        </row>
        <row r="1348">
          <cell r="A1348" t="str">
            <v>M710</v>
          </cell>
          <cell r="B1348" t="str">
            <v>Pedra de mão</v>
          </cell>
          <cell r="C1348" t="str">
            <v>m3</v>
          </cell>
          <cell r="D1348">
            <v>1</v>
          </cell>
          <cell r="E1348" t="str">
            <v>m3</v>
          </cell>
        </row>
        <row r="1349">
          <cell r="A1349" t="str">
            <v>M715</v>
          </cell>
          <cell r="B1349" t="str">
            <v>Pó calcário dolomítico</v>
          </cell>
          <cell r="C1349" t="str">
            <v>kg</v>
          </cell>
          <cell r="D1349">
            <v>1</v>
          </cell>
          <cell r="E1349" t="str">
            <v>kg</v>
          </cell>
        </row>
        <row r="1350">
          <cell r="A1350" t="str">
            <v>M901</v>
          </cell>
          <cell r="B1350" t="str">
            <v>Aparelho de apoio neoprene fretado</v>
          </cell>
          <cell r="C1350" t="str">
            <v>dm3</v>
          </cell>
          <cell r="D1350">
            <v>1</v>
          </cell>
          <cell r="E1350" t="str">
            <v>dm3</v>
          </cell>
        </row>
        <row r="1351">
          <cell r="A1351" t="str">
            <v>M902</v>
          </cell>
          <cell r="B1351" t="str">
            <v>Tubo de PVC D=75 mm</v>
          </cell>
          <cell r="C1351" t="str">
            <v>vr</v>
          </cell>
          <cell r="D1351">
            <v>6</v>
          </cell>
          <cell r="E1351" t="str">
            <v>m</v>
          </cell>
        </row>
        <row r="1352">
          <cell r="A1352" t="str">
            <v>M903</v>
          </cell>
          <cell r="B1352" t="str">
            <v>Manta sintética (Bidim) OP-20</v>
          </cell>
          <cell r="C1352" t="str">
            <v>m2</v>
          </cell>
          <cell r="D1352">
            <v>1</v>
          </cell>
          <cell r="E1352" t="str">
            <v>m2</v>
          </cell>
        </row>
        <row r="1353">
          <cell r="A1353" t="str">
            <v>M904</v>
          </cell>
          <cell r="B1353" t="str">
            <v>Manta sintética (Bidim) OP-30</v>
          </cell>
          <cell r="C1353" t="str">
            <v>m2</v>
          </cell>
          <cell r="D1353">
            <v>1</v>
          </cell>
          <cell r="E1353" t="str">
            <v>m2</v>
          </cell>
        </row>
        <row r="1354">
          <cell r="A1354" t="str">
            <v>M905</v>
          </cell>
          <cell r="B1354" t="str">
            <v>Filler</v>
          </cell>
          <cell r="C1354" t="str">
            <v>kg</v>
          </cell>
          <cell r="D1354">
            <v>1</v>
          </cell>
          <cell r="E1354" t="str">
            <v>kg</v>
          </cell>
        </row>
        <row r="1355">
          <cell r="A1355" t="str">
            <v>M906</v>
          </cell>
          <cell r="B1355" t="str">
            <v>Sementes p/ hidrossemeadura</v>
          </cell>
          <cell r="C1355" t="str">
            <v>kg</v>
          </cell>
          <cell r="D1355">
            <v>1</v>
          </cell>
          <cell r="E1355" t="str">
            <v>kg</v>
          </cell>
        </row>
        <row r="1356">
          <cell r="A1356" t="str">
            <v>M907</v>
          </cell>
          <cell r="B1356" t="str">
            <v>Adubo orgânico</v>
          </cell>
          <cell r="C1356" t="str">
            <v>t</v>
          </cell>
          <cell r="D1356">
            <v>1000</v>
          </cell>
          <cell r="E1356" t="str">
            <v>kg</v>
          </cell>
        </row>
        <row r="1357">
          <cell r="A1357" t="str">
            <v>M908</v>
          </cell>
          <cell r="B1357" t="str">
            <v>Eletrodo p/ solda eletr. OK 46.00</v>
          </cell>
          <cell r="C1357" t="str">
            <v>kg</v>
          </cell>
          <cell r="D1357">
            <v>1</v>
          </cell>
          <cell r="E1357" t="str">
            <v>kg</v>
          </cell>
        </row>
        <row r="1358">
          <cell r="A1358" t="str">
            <v>M909</v>
          </cell>
          <cell r="B1358" t="str">
            <v>Tubo de PVC perfurado D=50 mm</v>
          </cell>
          <cell r="C1358" t="str">
            <v>vr</v>
          </cell>
          <cell r="D1358">
            <v>6</v>
          </cell>
          <cell r="E1358" t="str">
            <v>m</v>
          </cell>
        </row>
        <row r="1359">
          <cell r="A1359" t="str">
            <v>M910</v>
          </cell>
          <cell r="B1359" t="str">
            <v>Tubo de PVC rígido D=50 mm</v>
          </cell>
          <cell r="C1359" t="str">
            <v>vr</v>
          </cell>
          <cell r="D1359">
            <v>6</v>
          </cell>
          <cell r="E1359" t="str">
            <v>m</v>
          </cell>
        </row>
        <row r="1360">
          <cell r="A1360" t="str">
            <v>M911</v>
          </cell>
          <cell r="B1360" t="str">
            <v>Tubo de PVC D=100 mm</v>
          </cell>
          <cell r="C1360" t="str">
            <v>vr</v>
          </cell>
          <cell r="D1360">
            <v>6</v>
          </cell>
          <cell r="E1360" t="str">
            <v>m</v>
          </cell>
        </row>
        <row r="1361">
          <cell r="A1361" t="str">
            <v>M920</v>
          </cell>
          <cell r="B1361" t="str">
            <v>Meio tubo de concreto D=40 cm</v>
          </cell>
          <cell r="C1361" t="str">
            <v>m</v>
          </cell>
          <cell r="D1361">
            <v>1</v>
          </cell>
          <cell r="E1361" t="str">
            <v>m</v>
          </cell>
        </row>
        <row r="1362">
          <cell r="A1362" t="str">
            <v>M930</v>
          </cell>
          <cell r="B1362" t="str">
            <v>Gabião caixa 2x1x1m galvanizado</v>
          </cell>
          <cell r="C1362" t="str">
            <v>un</v>
          </cell>
          <cell r="D1362">
            <v>1</v>
          </cell>
          <cell r="E1362" t="str">
            <v>un</v>
          </cell>
        </row>
        <row r="1363">
          <cell r="A1363" t="str">
            <v>M935</v>
          </cell>
          <cell r="B1363" t="str">
            <v>Terra arm. ECE - greide 0&lt;h&lt;6m</v>
          </cell>
          <cell r="C1363" t="str">
            <v>m2</v>
          </cell>
          <cell r="D1363">
            <v>1</v>
          </cell>
          <cell r="E1363" t="str">
            <v>m2</v>
          </cell>
        </row>
        <row r="1364">
          <cell r="A1364" t="str">
            <v>M936</v>
          </cell>
          <cell r="B1364" t="str">
            <v>Terra arm. ECE - greide 6&lt;h&lt;9m</v>
          </cell>
          <cell r="C1364" t="str">
            <v>m2</v>
          </cell>
          <cell r="D1364">
            <v>1</v>
          </cell>
          <cell r="E1364" t="str">
            <v>m2</v>
          </cell>
        </row>
        <row r="1365">
          <cell r="A1365" t="str">
            <v>M937</v>
          </cell>
          <cell r="B1365" t="str">
            <v>Terra arm. ECE - greide 9&lt;h&lt;12m</v>
          </cell>
          <cell r="C1365" t="str">
            <v>m2</v>
          </cell>
          <cell r="D1365">
            <v>1</v>
          </cell>
          <cell r="E1365" t="str">
            <v>m2</v>
          </cell>
        </row>
        <row r="1366">
          <cell r="A1366" t="str">
            <v>M938</v>
          </cell>
          <cell r="B1366" t="str">
            <v>Terra arm. ECE- pé talude 0&lt;h&lt;6m</v>
          </cell>
          <cell r="C1366" t="str">
            <v>m2</v>
          </cell>
          <cell r="D1366">
            <v>1</v>
          </cell>
          <cell r="E1366" t="str">
            <v>m2</v>
          </cell>
        </row>
        <row r="1367">
          <cell r="A1367" t="str">
            <v>M939</v>
          </cell>
          <cell r="B1367" t="str">
            <v>Terra arm. ECE- pé talude 6&lt;h&lt;9m</v>
          </cell>
          <cell r="C1367" t="str">
            <v>m2</v>
          </cell>
          <cell r="D1367">
            <v>1</v>
          </cell>
          <cell r="E1367" t="str">
            <v>m2</v>
          </cell>
        </row>
        <row r="1368">
          <cell r="A1368" t="str">
            <v>M940</v>
          </cell>
          <cell r="B1368" t="str">
            <v>Terra arm. ECE- pé talude 9&lt;h&lt;12m</v>
          </cell>
          <cell r="C1368" t="str">
            <v>m2</v>
          </cell>
          <cell r="D1368">
            <v>1</v>
          </cell>
          <cell r="E1368" t="str">
            <v>m2</v>
          </cell>
        </row>
        <row r="1369">
          <cell r="A1369" t="str">
            <v>M941</v>
          </cell>
          <cell r="B1369" t="str">
            <v>Terra arm. ECE-enc. portante 0&lt;h&lt;6m</v>
          </cell>
          <cell r="C1369" t="str">
            <v>m2</v>
          </cell>
          <cell r="D1369">
            <v>1</v>
          </cell>
          <cell r="E1369" t="str">
            <v>m2</v>
          </cell>
        </row>
        <row r="1370">
          <cell r="A1370" t="str">
            <v>M942</v>
          </cell>
          <cell r="B1370" t="str">
            <v>Terra arm. ECE-enc. portante 6&lt;h&lt;9m</v>
          </cell>
          <cell r="C1370" t="str">
            <v>m2</v>
          </cell>
          <cell r="D1370">
            <v>1</v>
          </cell>
          <cell r="E1370" t="str">
            <v>m2</v>
          </cell>
        </row>
        <row r="1371">
          <cell r="A1371" t="str">
            <v>M945</v>
          </cell>
          <cell r="B1371" t="str">
            <v>Haste para perfuratriz de esteira</v>
          </cell>
          <cell r="C1371" t="str">
            <v>un</v>
          </cell>
          <cell r="D1371">
            <v>1</v>
          </cell>
          <cell r="E1371" t="str">
            <v>un</v>
          </cell>
        </row>
        <row r="1372">
          <cell r="A1372" t="str">
            <v>M946</v>
          </cell>
          <cell r="B1372" t="str">
            <v>Luva para perfuratriz de esteira</v>
          </cell>
          <cell r="C1372" t="str">
            <v>un</v>
          </cell>
          <cell r="D1372">
            <v>1</v>
          </cell>
          <cell r="E1372" t="str">
            <v>un</v>
          </cell>
        </row>
        <row r="1373">
          <cell r="A1373" t="str">
            <v>M947</v>
          </cell>
          <cell r="B1373" t="str">
            <v>Punho para perfuratriz de esteira</v>
          </cell>
          <cell r="C1373" t="str">
            <v>un</v>
          </cell>
          <cell r="D1373">
            <v>1</v>
          </cell>
          <cell r="E1373" t="str">
            <v>un</v>
          </cell>
        </row>
        <row r="1374">
          <cell r="A1374" t="str">
            <v>M948</v>
          </cell>
          <cell r="B1374" t="str">
            <v>Coroa para perfuratriz de esteira</v>
          </cell>
          <cell r="C1374" t="str">
            <v>un</v>
          </cell>
          <cell r="D1374">
            <v>1</v>
          </cell>
          <cell r="E1374" t="str">
            <v>un</v>
          </cell>
        </row>
        <row r="1375">
          <cell r="A1375" t="str">
            <v>M949</v>
          </cell>
          <cell r="B1375" t="str">
            <v>Disco diam. p/ máq. de disco 48kW</v>
          </cell>
          <cell r="C1375" t="str">
            <v>un</v>
          </cell>
          <cell r="D1375">
            <v>1</v>
          </cell>
          <cell r="E1375" t="str">
            <v>un</v>
          </cell>
        </row>
        <row r="1376">
          <cell r="A1376" t="str">
            <v>M950</v>
          </cell>
          <cell r="B1376" t="str">
            <v>Coroa de diamante linha NX</v>
          </cell>
          <cell r="C1376" t="str">
            <v>un</v>
          </cell>
          <cell r="D1376">
            <v>1</v>
          </cell>
          <cell r="E1376" t="str">
            <v>un</v>
          </cell>
        </row>
        <row r="1377">
          <cell r="A1377" t="str">
            <v>M951</v>
          </cell>
          <cell r="B1377" t="str">
            <v>Calibrador de diamante linha NX</v>
          </cell>
          <cell r="C1377" t="str">
            <v>un</v>
          </cell>
          <cell r="D1377">
            <v>1</v>
          </cell>
          <cell r="E1377" t="str">
            <v>un</v>
          </cell>
        </row>
        <row r="1378">
          <cell r="A1378" t="str">
            <v>M952</v>
          </cell>
          <cell r="B1378" t="str">
            <v>Mola comum linha NX</v>
          </cell>
          <cell r="C1378" t="str">
            <v>un</v>
          </cell>
          <cell r="D1378">
            <v>1</v>
          </cell>
          <cell r="E1378" t="str">
            <v>un</v>
          </cell>
        </row>
        <row r="1379">
          <cell r="A1379" t="str">
            <v>M953</v>
          </cell>
          <cell r="B1379" t="str">
            <v>Barrilete simples linha NX</v>
          </cell>
          <cell r="C1379" t="str">
            <v>un</v>
          </cell>
          <cell r="D1379">
            <v>1</v>
          </cell>
          <cell r="E1379" t="str">
            <v>un</v>
          </cell>
        </row>
        <row r="1380">
          <cell r="A1380" t="str">
            <v>M954</v>
          </cell>
          <cell r="B1380" t="str">
            <v>Haste paredes paraleleas c/ niples</v>
          </cell>
          <cell r="C1380" t="str">
            <v>un</v>
          </cell>
          <cell r="D1380">
            <v>1</v>
          </cell>
          <cell r="E1380" t="str">
            <v>un</v>
          </cell>
        </row>
        <row r="1381">
          <cell r="A1381" t="str">
            <v>M955</v>
          </cell>
          <cell r="B1381" t="str">
            <v>Coroa de widia linha NX</v>
          </cell>
          <cell r="C1381" t="str">
            <v>un</v>
          </cell>
          <cell r="D1381">
            <v>1</v>
          </cell>
          <cell r="E1381" t="str">
            <v>un</v>
          </cell>
        </row>
        <row r="1382">
          <cell r="A1382" t="str">
            <v>M956</v>
          </cell>
          <cell r="B1382" t="str">
            <v>Sapata de widia linha NX</v>
          </cell>
          <cell r="C1382" t="str">
            <v>un</v>
          </cell>
          <cell r="D1382">
            <v>1</v>
          </cell>
          <cell r="E1382" t="str">
            <v>un</v>
          </cell>
        </row>
        <row r="1383">
          <cell r="A1383" t="str">
            <v>M957</v>
          </cell>
          <cell r="B1383" t="str">
            <v>Revestimento c/ conector linha NX</v>
          </cell>
          <cell r="C1383" t="str">
            <v>un</v>
          </cell>
          <cell r="D1383">
            <v>1</v>
          </cell>
          <cell r="E1383" t="str">
            <v>un</v>
          </cell>
        </row>
        <row r="1384">
          <cell r="A1384" t="str">
            <v>M958</v>
          </cell>
          <cell r="B1384" t="str">
            <v>Calibrador de widia simples linh NX</v>
          </cell>
          <cell r="C1384" t="str">
            <v>un</v>
          </cell>
          <cell r="D1384">
            <v>1</v>
          </cell>
          <cell r="E1384" t="str">
            <v>un</v>
          </cell>
        </row>
        <row r="1385">
          <cell r="A1385" t="str">
            <v>M960</v>
          </cell>
          <cell r="B1385" t="str">
            <v>Fio de nylon n. 40</v>
          </cell>
          <cell r="C1385" t="str">
            <v>rl</v>
          </cell>
          <cell r="D1385">
            <v>100</v>
          </cell>
          <cell r="E1385" t="str">
            <v>m</v>
          </cell>
        </row>
        <row r="1386">
          <cell r="A1386" t="str">
            <v>M969</v>
          </cell>
          <cell r="B1386" t="str">
            <v>Película refletiva lentes expostas</v>
          </cell>
          <cell r="C1386" t="str">
            <v>m2</v>
          </cell>
          <cell r="D1386">
            <v>1</v>
          </cell>
          <cell r="E1386" t="str">
            <v>m2</v>
          </cell>
        </row>
        <row r="1387">
          <cell r="A1387" t="str">
            <v>M970</v>
          </cell>
          <cell r="B1387" t="str">
            <v>Película refletiva lentes inclusas</v>
          </cell>
          <cell r="C1387" t="str">
            <v>m2</v>
          </cell>
          <cell r="D1387">
            <v>1</v>
          </cell>
          <cell r="E1387" t="str">
            <v>m2</v>
          </cell>
        </row>
        <row r="1388">
          <cell r="A1388" t="str">
            <v>M971</v>
          </cell>
          <cell r="B1388" t="str">
            <v>Dispositivo anti-ofuscante</v>
          </cell>
          <cell r="C1388" t="str">
            <v>m</v>
          </cell>
          <cell r="D1388">
            <v>1</v>
          </cell>
          <cell r="E1388" t="str">
            <v>m</v>
          </cell>
        </row>
        <row r="1389">
          <cell r="A1389" t="str">
            <v>M972</v>
          </cell>
          <cell r="B1389" t="str">
            <v>Tacha refletiva monodirecional</v>
          </cell>
          <cell r="C1389" t="str">
            <v>un</v>
          </cell>
          <cell r="D1389">
            <v>1</v>
          </cell>
          <cell r="E1389" t="str">
            <v>un</v>
          </cell>
        </row>
        <row r="1390">
          <cell r="A1390" t="str">
            <v>M973</v>
          </cell>
          <cell r="B1390" t="str">
            <v>Tacha refletiva bidirecional</v>
          </cell>
          <cell r="C1390" t="str">
            <v>un</v>
          </cell>
          <cell r="D1390">
            <v>1</v>
          </cell>
          <cell r="E1390" t="str">
            <v>un</v>
          </cell>
        </row>
        <row r="1391">
          <cell r="A1391" t="str">
            <v>M974</v>
          </cell>
          <cell r="B1391" t="str">
            <v>Tachão refletivo monodirecional</v>
          </cell>
          <cell r="C1391" t="str">
            <v>un</v>
          </cell>
          <cell r="D1391">
            <v>1</v>
          </cell>
          <cell r="E1391" t="str">
            <v>un</v>
          </cell>
        </row>
        <row r="1392">
          <cell r="A1392" t="str">
            <v>M975</v>
          </cell>
          <cell r="B1392" t="str">
            <v>Tachão refletivo bidirecional</v>
          </cell>
          <cell r="C1392" t="str">
            <v>un</v>
          </cell>
          <cell r="D1392">
            <v>1</v>
          </cell>
          <cell r="E1392" t="str">
            <v>un</v>
          </cell>
        </row>
        <row r="1393">
          <cell r="A1393" t="str">
            <v>M976</v>
          </cell>
          <cell r="B1393" t="str">
            <v>Baguete limitador de polietileno</v>
          </cell>
          <cell r="C1393" t="str">
            <v>m</v>
          </cell>
          <cell r="D1393">
            <v>1</v>
          </cell>
          <cell r="E1393" t="str">
            <v>m</v>
          </cell>
        </row>
        <row r="1394">
          <cell r="A1394" t="str">
            <v>M977</v>
          </cell>
          <cell r="B1394" t="str">
            <v>Selante asfáltico polimerizado</v>
          </cell>
          <cell r="C1394" t="str">
            <v>l</v>
          </cell>
          <cell r="D1394">
            <v>1</v>
          </cell>
          <cell r="E1394" t="str">
            <v>l</v>
          </cell>
        </row>
        <row r="1395">
          <cell r="A1395" t="str">
            <v>M980</v>
          </cell>
          <cell r="B1395" t="str">
            <v>Indenização de jazida</v>
          </cell>
          <cell r="C1395" t="str">
            <v>m3</v>
          </cell>
          <cell r="D1395">
            <v>1</v>
          </cell>
          <cell r="E1395" t="str">
            <v>m3</v>
          </cell>
        </row>
        <row r="1396">
          <cell r="A1396" t="str">
            <v>M982</v>
          </cell>
          <cell r="B1396" t="str">
            <v>Isopor de 5cm de espessura</v>
          </cell>
          <cell r="C1396" t="str">
            <v>m2</v>
          </cell>
          <cell r="D1396">
            <v>1</v>
          </cell>
          <cell r="E1396" t="str">
            <v>m2</v>
          </cell>
        </row>
        <row r="1397">
          <cell r="A1397" t="str">
            <v>M983</v>
          </cell>
          <cell r="B1397" t="str">
            <v>Disco diam. p/ máq. de disco 6kW</v>
          </cell>
          <cell r="C1397" t="str">
            <v>un</v>
          </cell>
          <cell r="D1397">
            <v>1</v>
          </cell>
          <cell r="E1397" t="str">
            <v>un</v>
          </cell>
        </row>
        <row r="1398">
          <cell r="A1398" t="str">
            <v>M984</v>
          </cell>
          <cell r="B1398" t="str">
            <v>Chumbadores</v>
          </cell>
          <cell r="C1398" t="str">
            <v>pç</v>
          </cell>
          <cell r="D1398">
            <v>0.3</v>
          </cell>
          <cell r="E1398" t="str">
            <v>kg</v>
          </cell>
        </row>
        <row r="1399">
          <cell r="A1399" t="str">
            <v>M985</v>
          </cell>
          <cell r="B1399" t="str">
            <v>Tubo plástico para purgadores</v>
          </cell>
          <cell r="C1399" t="str">
            <v>m</v>
          </cell>
          <cell r="D1399">
            <v>1</v>
          </cell>
          <cell r="E1399" t="str">
            <v>m</v>
          </cell>
        </row>
        <row r="1400">
          <cell r="A1400" t="str">
            <v>M996</v>
          </cell>
          <cell r="B1400" t="str">
            <v>Material Demolido</v>
          </cell>
          <cell r="C1400" t="str">
            <v>t</v>
          </cell>
          <cell r="D1400">
            <v>1</v>
          </cell>
          <cell r="E1400" t="str">
            <v>t</v>
          </cell>
        </row>
        <row r="1401">
          <cell r="A1401" t="str">
            <v>M997</v>
          </cell>
          <cell r="B1401" t="str">
            <v>Material Fresado</v>
          </cell>
          <cell r="C1401" t="str">
            <v>t</v>
          </cell>
          <cell r="D1401">
            <v>1</v>
          </cell>
          <cell r="E1401" t="str">
            <v>t</v>
          </cell>
        </row>
        <row r="1402">
          <cell r="A1402" t="str">
            <v>M998</v>
          </cell>
          <cell r="B1402" t="str">
            <v>Madeira</v>
          </cell>
          <cell r="C1402" t="str">
            <v>t</v>
          </cell>
          <cell r="D1402">
            <v>1</v>
          </cell>
          <cell r="E1402" t="str">
            <v>t</v>
          </cell>
        </row>
        <row r="1403">
          <cell r="A1403" t="str">
            <v>M999</v>
          </cell>
          <cell r="B1403" t="str">
            <v>Material retirado da pista</v>
          </cell>
          <cell r="C1403" t="str">
            <v>t</v>
          </cell>
          <cell r="D1403">
            <v>1</v>
          </cell>
          <cell r="E1403" t="str">
            <v>t</v>
          </cell>
        </row>
      </sheetData>
      <sheetData sheetId="1" refreshError="1"/>
      <sheetData sheetId="2" refreshError="1"/>
      <sheetData sheetId="3"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po de Material"/>
      <sheetName val="Transporte"/>
      <sheetName val="Descontos"/>
      <sheetName val="Medição"/>
      <sheetName val="CADASTRO"/>
      <sheetName val="Teor"/>
      <sheetName val="RELATÓRIO"/>
      <sheetName val="_TRANSPORTE MAN"/>
      <sheetName val="Tabela Abril 2000"/>
      <sheetName val="Rel_19ª med_"/>
      <sheetName val="PLANILHA"/>
      <sheetName val="Medição de Carreteiro Autonomo"/>
      <sheetName val="SERVIÇOS"/>
      <sheetName val="padrão"/>
      <sheetName val="infra"/>
      <sheetName val="elétrica"/>
      <sheetName val="LÓGICA 2"/>
      <sheetName val="aux"/>
      <sheetName val="DMT modelo"/>
      <sheetName val="APONT"/>
      <sheetName val="p a t o 99 b"/>
      <sheetName val="TSD"/>
    </sheetNames>
    <sheetDataSet>
      <sheetData sheetId="0">
        <row r="9">
          <cell r="A9">
            <v>1</v>
          </cell>
          <cell r="B9" t="str">
            <v>Escoria de Alto Forno - BASE</v>
          </cell>
        </row>
        <row r="10">
          <cell r="A10">
            <v>2</v>
          </cell>
          <cell r="B10" t="str">
            <v>Mat. 1.a Cat.</v>
          </cell>
        </row>
        <row r="11">
          <cell r="A11">
            <v>3</v>
          </cell>
          <cell r="B11" t="str">
            <v>MATERIAL SUBBASE</v>
          </cell>
        </row>
        <row r="12">
          <cell r="A12">
            <v>4</v>
          </cell>
          <cell r="B12" t="str">
            <v>MATERIAL DE BASE</v>
          </cell>
        </row>
        <row r="13">
          <cell r="A13">
            <v>5</v>
          </cell>
          <cell r="B13" t="str">
            <v>CBUQ</v>
          </cell>
        </row>
        <row r="14">
          <cell r="A14">
            <v>6</v>
          </cell>
          <cell r="B14" t="str">
            <v>SEIXO</v>
          </cell>
        </row>
        <row r="15">
          <cell r="A15">
            <v>7</v>
          </cell>
          <cell r="B15" t="str">
            <v>AREIA PARA BASE</v>
          </cell>
        </row>
        <row r="16">
          <cell r="A16">
            <v>8</v>
          </cell>
        </row>
        <row r="17">
          <cell r="A17">
            <v>9</v>
          </cell>
        </row>
        <row r="18">
          <cell r="A18">
            <v>10</v>
          </cell>
        </row>
        <row r="19">
          <cell r="A19">
            <v>11</v>
          </cell>
        </row>
        <row r="20">
          <cell r="A20">
            <v>12</v>
          </cell>
        </row>
        <row r="21">
          <cell r="A21">
            <v>13</v>
          </cell>
        </row>
        <row r="22">
          <cell r="A22">
            <v>14</v>
          </cell>
        </row>
        <row r="23">
          <cell r="A23">
            <v>15</v>
          </cell>
        </row>
        <row r="24">
          <cell r="A24">
            <v>16</v>
          </cell>
        </row>
        <row r="25">
          <cell r="A25">
            <v>17</v>
          </cell>
        </row>
        <row r="26">
          <cell r="A26">
            <v>18</v>
          </cell>
        </row>
        <row r="27">
          <cell r="A27">
            <v>19</v>
          </cell>
        </row>
        <row r="28">
          <cell r="A28">
            <v>20</v>
          </cell>
        </row>
        <row r="29">
          <cell r="A29">
            <v>21</v>
          </cell>
          <cell r="B29" t="str">
            <v>ÓLEO DIESEL</v>
          </cell>
        </row>
        <row r="30">
          <cell r="A30">
            <v>22</v>
          </cell>
          <cell r="B30" t="str">
            <v>REFEIÇÃO</v>
          </cell>
        </row>
        <row r="31">
          <cell r="A31">
            <v>23</v>
          </cell>
        </row>
        <row r="32">
          <cell r="A32">
            <v>24</v>
          </cell>
        </row>
        <row r="33">
          <cell r="A33">
            <v>25</v>
          </cell>
        </row>
        <row r="34">
          <cell r="A34">
            <v>26</v>
          </cell>
        </row>
        <row r="35">
          <cell r="A35">
            <v>27</v>
          </cell>
        </row>
      </sheetData>
      <sheetData sheetId="1">
        <row r="9">
          <cell r="A9">
            <v>1</v>
          </cell>
        </row>
      </sheetData>
      <sheetData sheetId="2">
        <row r="9">
          <cell r="A9">
            <v>1</v>
          </cell>
        </row>
      </sheetData>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sheetData sheetId="19" refreshError="1"/>
      <sheetData sheetId="20" refreshError="1"/>
      <sheetData sheetId="21"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va_S"/>
      <sheetName val="Curva_S jun 22"/>
      <sheetName val="Curva_S juL 23 "/>
      <sheetName val="Plan4"/>
    </sheetNames>
    <sheetDataSet>
      <sheetData sheetId="0">
        <row r="5">
          <cell r="D5">
            <v>1309482.8701249997</v>
          </cell>
        </row>
      </sheetData>
      <sheetData sheetId="1"/>
      <sheetData sheetId="2"/>
      <sheetData sheetId="3"/>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ORÇAMENTARIO"/>
      <sheetName val="QUANT"/>
      <sheetName val="ORÇA "/>
      <sheetName val="COMPOSIÇÕES DOS CUSTOS UNITARIO"/>
      <sheetName val="CRONOGRAMA FÍSICO FIN. EM DIAS"/>
      <sheetName val="TRANSP"/>
      <sheetName val="TERRAP E PAVIM"/>
      <sheetName val="MEMORIAL DE CALCULO"/>
      <sheetName val="N. S. BUEIRO"/>
      <sheetName val="NS SIN HOR"/>
      <sheetName val="NS SIN VERT"/>
      <sheetName val="TRANSPRT ASFALTO CAP 50-70"/>
      <sheetName val="TRANSPRT ASFALTO EMULSÃO-CM-30"/>
      <sheetName val="AQUIS MATERIAL BETUMINOSO"/>
      <sheetName val="BDI"/>
      <sheetName val="BDI DIFERENCIADO"/>
      <sheetName val="FOLHA RESUMO"/>
      <sheetName val="BOLETIM DE SONDAGEM"/>
      <sheetName val="DRENO PROF"/>
      <sheetName val="NS REMOÇÃO POSTE"/>
    </sheetNames>
    <sheetDataSet>
      <sheetData sheetId="0"/>
      <sheetData sheetId="1">
        <row r="22">
          <cell r="D22" t="str">
            <v>TERRAPLENAGEM</v>
          </cell>
        </row>
        <row r="27">
          <cell r="B27">
            <v>100977</v>
          </cell>
          <cell r="D27" t="str">
            <v>Carga, manobra e descarga de solos e materiais granulares em caminhão basculante 6 m³ - carga com escavadeira hidráulica (caçamba de 1,20 m³ / 155 hp) e descarga livre (unidade: m3). Af_07/2020</v>
          </cell>
        </row>
        <row r="32">
          <cell r="A32" t="str">
            <v>5.0</v>
          </cell>
          <cell r="D32" t="str">
            <v>PAVIMENTAÇÃO</v>
          </cell>
        </row>
        <row r="42">
          <cell r="B42" t="str">
            <v>COMP. 5.10 (95303)</v>
          </cell>
          <cell r="D42" t="str">
            <v>Transporte com caminhão basculante 10 m3 de massa asfáltica para pavimentação urbana</v>
          </cell>
        </row>
        <row r="55">
          <cell r="A55" t="str">
            <v>8.0</v>
          </cell>
          <cell r="D55" t="str">
            <v>DRENAGEM</v>
          </cell>
        </row>
        <row r="63">
          <cell r="B63">
            <v>100977</v>
          </cell>
        </row>
      </sheetData>
      <sheetData sheetId="2"/>
      <sheetData sheetId="3"/>
      <sheetData sheetId="4"/>
      <sheetData sheetId="5"/>
      <sheetData sheetId="6">
        <row r="1">
          <cell r="A1" t="str">
            <v>PREFEITURA MUNICIPAL DE VÁRZEA GRANDE</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QUANT"/>
      <sheetName val="ORÇA "/>
      <sheetName val="TRANSP"/>
      <sheetName val="CFF"/>
      <sheetName val="TERRAP E PAVIM"/>
      <sheetName val="MEMORIAL DE CALCULO"/>
      <sheetName val="BDI"/>
      <sheetName val="BDI DIFERENCIADO"/>
      <sheetName val="DRENO PROF"/>
      <sheetName val="NS REMOÇÃO POSTE"/>
      <sheetName val="NS SINAL. HOR"/>
      <sheetName val="NS SINAL. VERT"/>
    </sheetNames>
    <sheetDataSet>
      <sheetData sheetId="0" refreshError="1"/>
      <sheetData sheetId="1">
        <row r="1">
          <cell r="A1" t="str">
            <v>PREFEITURA MUNICIPAL DE VÁRZEA GRANDE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QUIS + TRANSPORTE"/>
      <sheetName val="TRANSPORTE"/>
      <sheetName val="Plan1"/>
    </sheetNames>
    <sheetDataSet>
      <sheetData sheetId="0" refreshError="1"/>
      <sheetData sheetId="1" refreshError="1">
        <row r="15">
          <cell r="I15">
            <v>0</v>
          </cell>
        </row>
        <row r="47">
          <cell r="I47">
            <v>0</v>
          </cell>
        </row>
        <row r="48">
          <cell r="S48">
            <v>0</v>
          </cell>
        </row>
      </sheetData>
      <sheetData sheetId="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 abril 2000"/>
      <sheetName val="RELATÓRIO"/>
      <sheetName val="RESUMO-DVOP"/>
      <sheetName val="REAJU"/>
      <sheetName val="Cronograma Físico-Financeiro"/>
      <sheetName val="Desmatamento"/>
      <sheetName val="Aterro"/>
      <sheetName val="Aterro (2)"/>
      <sheetName val="Cortes"/>
      <sheetName val="Compac.95%"/>
      <sheetName val="Compac.100%"/>
      <sheetName val="DMT Terrap."/>
      <sheetName val="O.A.C."/>
      <sheetName val="Regularização"/>
      <sheetName val="Croquis"/>
      <sheetName val="Base"/>
      <sheetName val="Solo-Cimento"/>
      <sheetName val="Imprimação"/>
      <sheetName val="Concreto "/>
      <sheetName val="D.M.T. Brita"/>
      <sheetName val="T.S.D."/>
      <sheetName val="Meio-fio"/>
      <sheetName val="Dren. Superf."/>
      <sheetName val="GRAMA"/>
      <sheetName val="Sinal. Horizont."/>
      <sheetName val="DMT DIGITAÇÃO"/>
      <sheetName val="CUSTO HORÁRIO"/>
      <sheetName val="Mão de obra"/>
      <sheetName val="Material"/>
      <sheetName val="PLANILHA"/>
      <sheetName val="DMT modelo"/>
      <sheetName val="BR-230 POMBAL-S.GONÇALO"/>
      <sheetName val="Rel_19ª med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rada"/>
      <sheetName val="aux"/>
      <sheetName val="graficos"/>
      <sheetName val="graficos (2)"/>
      <sheetName val="TSD-FOG"/>
      <sheetName val="Dados"/>
      <sheetName val="relatório"/>
      <sheetName val="Mat Asf"/>
      <sheetName val="Ficha"/>
      <sheetName val="Serviços Rodoviários"/>
      <sheetName val="Bruno"/>
      <sheetName val="Cabeçalho"/>
      <sheetName val="rel-19ª med."/>
      <sheetName val="Orçamento"/>
      <sheetName val="capa documentação"/>
      <sheetName val="capa anexo iii"/>
      <sheetName val="capa anexo iv"/>
      <sheetName val="RESUMO-DVOP"/>
      <sheetName val="Serviços"/>
      <sheetName val="LISTA SUSPENSA"/>
      <sheetName val="insumos básicos"/>
      <sheetName val="quadro 04 - planilhas preços"/>
      <sheetName val="planilha-alta"/>
      <sheetName val="RESUMO"/>
      <sheetName val="reg"/>
      <sheetName val="DMT modelo"/>
      <sheetName val="Orç. Produto 01"/>
      <sheetName val="Quadro Resumo"/>
      <sheetName val="Informática"/>
      <sheetName val="Preços MAIO 2008"/>
      <sheetName val="Indices"/>
    </sheetNames>
    <sheetDataSet>
      <sheetData sheetId="0" refreshError="1"/>
      <sheetData sheetId="1">
        <row r="6">
          <cell r="B6">
            <v>32.307692307692307</v>
          </cell>
          <cell r="C6">
            <v>28.846153846153843</v>
          </cell>
          <cell r="D6">
            <v>14.615384615384617</v>
          </cell>
          <cell r="E6">
            <v>6.9230769230769234</v>
          </cell>
          <cell r="F6">
            <v>17.307692307692307</v>
          </cell>
          <cell r="I6">
            <v>1.68</v>
          </cell>
          <cell r="J6">
            <v>1.5</v>
          </cell>
          <cell r="K6">
            <v>0.76</v>
          </cell>
          <cell r="L6">
            <v>0.36</v>
          </cell>
          <cell r="M6">
            <v>0.9</v>
          </cell>
        </row>
        <row r="7">
          <cell r="B7" t="str">
            <v>0 - 10</v>
          </cell>
          <cell r="C7" t="str">
            <v>10 - 20</v>
          </cell>
          <cell r="D7" t="str">
            <v>20 - 40</v>
          </cell>
          <cell r="E7" t="str">
            <v>40 - 60</v>
          </cell>
          <cell r="F7" t="str">
            <v>&gt; 60</v>
          </cell>
        </row>
        <row r="8">
          <cell r="B8">
            <v>97.307692307692307</v>
          </cell>
          <cell r="C8">
            <v>2.6923076923076925</v>
          </cell>
          <cell r="D8">
            <v>0</v>
          </cell>
          <cell r="E8">
            <v>0</v>
          </cell>
          <cell r="F8">
            <v>0</v>
          </cell>
          <cell r="I8">
            <v>5.0600000000000005</v>
          </cell>
          <cell r="J8">
            <v>0.14000000000000001</v>
          </cell>
          <cell r="K8">
            <v>0</v>
          </cell>
          <cell r="L8">
            <v>0</v>
          </cell>
          <cell r="M8">
            <v>0</v>
          </cell>
        </row>
        <row r="9">
          <cell r="B9" t="str">
            <v>0 -  10</v>
          </cell>
          <cell r="C9" t="str">
            <v>10 - 20</v>
          </cell>
          <cell r="D9" t="str">
            <v>20 - 40</v>
          </cell>
          <cell r="E9" t="str">
            <v>40 - 60</v>
          </cell>
          <cell r="F9" t="str">
            <v>&gt; 60</v>
          </cell>
        </row>
        <row r="10">
          <cell r="B10">
            <v>29.615384615384617</v>
          </cell>
          <cell r="C10">
            <v>31.538461538461537</v>
          </cell>
          <cell r="D10">
            <v>14.615384615384617</v>
          </cell>
          <cell r="E10">
            <v>6.9230769230769234</v>
          </cell>
          <cell r="F10">
            <v>17.307692307692307</v>
          </cell>
          <cell r="I10">
            <v>1.54</v>
          </cell>
          <cell r="J10">
            <v>1.6400000000000001</v>
          </cell>
          <cell r="K10">
            <v>0.76</v>
          </cell>
          <cell r="L10">
            <v>0.36</v>
          </cell>
          <cell r="M10">
            <v>0.9</v>
          </cell>
        </row>
        <row r="11">
          <cell r="B11" t="str">
            <v>0 - 10</v>
          </cell>
          <cell r="C11" t="str">
            <v>10 - 20</v>
          </cell>
          <cell r="D11" t="str">
            <v>20 - 40</v>
          </cell>
          <cell r="E11" t="str">
            <v>40 - 60</v>
          </cell>
          <cell r="F11" t="str">
            <v>&gt; 60</v>
          </cell>
        </row>
        <row r="12">
          <cell r="B12">
            <v>9.2307692307692317</v>
          </cell>
          <cell r="C12">
            <v>61.53846153846154</v>
          </cell>
          <cell r="D12">
            <v>21.153846153846153</v>
          </cell>
          <cell r="E12">
            <v>8.0769230769230766</v>
          </cell>
          <cell r="F12">
            <v>0</v>
          </cell>
          <cell r="I12">
            <v>0.48</v>
          </cell>
          <cell r="J12">
            <v>3.2</v>
          </cell>
          <cell r="K12">
            <v>1.1000000000000001</v>
          </cell>
          <cell r="L12">
            <v>0.42</v>
          </cell>
          <cell r="M12">
            <v>0</v>
          </cell>
        </row>
        <row r="13">
          <cell r="B13" t="str">
            <v>0 - 20</v>
          </cell>
          <cell r="C13" t="str">
            <v>20 - 40</v>
          </cell>
          <cell r="D13" t="str">
            <v>40 -  80</v>
          </cell>
          <cell r="E13" t="str">
            <v xml:space="preserve"> 80 - 150</v>
          </cell>
          <cell r="F13" t="str">
            <v>&gt; 150</v>
          </cell>
        </row>
        <row r="14">
          <cell r="B14">
            <v>9.2307692307692317</v>
          </cell>
          <cell r="C14">
            <v>63.84615384615384</v>
          </cell>
          <cell r="D14">
            <v>18.846153846153847</v>
          </cell>
          <cell r="E14">
            <v>8.0769230769230766</v>
          </cell>
          <cell r="F14">
            <v>0</v>
          </cell>
          <cell r="I14">
            <v>0.48</v>
          </cell>
          <cell r="J14">
            <v>3.3200000000000003</v>
          </cell>
          <cell r="K14">
            <v>0.98</v>
          </cell>
          <cell r="L14">
            <v>0.42</v>
          </cell>
          <cell r="M14">
            <v>0</v>
          </cell>
        </row>
        <row r="15">
          <cell r="B15" t="str">
            <v xml:space="preserve">  4 - 5</v>
          </cell>
          <cell r="C15" t="str">
            <v xml:space="preserve">  3 -   4</v>
          </cell>
          <cell r="D15" t="str">
            <v xml:space="preserve">  2 -   3</v>
          </cell>
          <cell r="E15" t="str">
            <v xml:space="preserve">  1 -   2</v>
          </cell>
          <cell r="F15" t="str">
            <v>0 -  1</v>
          </cell>
        </row>
        <row r="16">
          <cell r="B16">
            <v>69.230769230769226</v>
          </cell>
          <cell r="C16">
            <v>16.923076923076923</v>
          </cell>
          <cell r="D16">
            <v>13.846153846153847</v>
          </cell>
          <cell r="E16">
            <v>0</v>
          </cell>
          <cell r="F16">
            <v>0</v>
          </cell>
          <cell r="I16">
            <v>3.6</v>
          </cell>
          <cell r="J16">
            <v>0.88</v>
          </cell>
          <cell r="K16">
            <v>0.72</v>
          </cell>
          <cell r="L16">
            <v>0</v>
          </cell>
          <cell r="M16">
            <v>0</v>
          </cell>
        </row>
        <row r="17">
          <cell r="B17" t="str">
            <v>0 -  5</v>
          </cell>
          <cell r="C17" t="str">
            <v xml:space="preserve"> 5 - 10</v>
          </cell>
          <cell r="D17" t="str">
            <v>10 - 15</v>
          </cell>
          <cell r="E17" t="str">
            <v>15 - 20</v>
          </cell>
          <cell r="F17" t="str">
            <v>&gt; 20</v>
          </cell>
        </row>
        <row r="18">
          <cell r="B18">
            <v>0.76923076923076927</v>
          </cell>
          <cell r="C18">
            <v>59.615384615384613</v>
          </cell>
          <cell r="D18">
            <v>26.923076923076923</v>
          </cell>
          <cell r="E18">
            <v>12.692307692307692</v>
          </cell>
          <cell r="F18">
            <v>0</v>
          </cell>
          <cell r="I18">
            <v>0.04</v>
          </cell>
          <cell r="J18">
            <v>3.1</v>
          </cell>
          <cell r="K18">
            <v>1.4000000000000001</v>
          </cell>
          <cell r="L18">
            <v>0.66</v>
          </cell>
          <cell r="M18">
            <v>0</v>
          </cell>
        </row>
        <row r="19">
          <cell r="B19" t="str">
            <v>0 - 20</v>
          </cell>
          <cell r="C19" t="str">
            <v>20 - 40</v>
          </cell>
          <cell r="D19" t="str">
            <v>40 - 60</v>
          </cell>
          <cell r="E19" t="str">
            <v>60 - 80</v>
          </cell>
          <cell r="F19" t="str">
            <v>&gt; 80</v>
          </cell>
        </row>
        <row r="20">
          <cell r="B20">
            <v>0</v>
          </cell>
          <cell r="C20">
            <v>7.6923076923076925</v>
          </cell>
          <cell r="D20">
            <v>92.307692307692307</v>
          </cell>
          <cell r="E20">
            <v>0</v>
          </cell>
          <cell r="F20">
            <v>0</v>
          </cell>
          <cell r="I20">
            <v>0</v>
          </cell>
          <cell r="J20">
            <v>0.4</v>
          </cell>
          <cell r="K20">
            <v>4.8</v>
          </cell>
          <cell r="L20">
            <v>0</v>
          </cell>
          <cell r="M20">
            <v>0</v>
          </cell>
        </row>
        <row r="21">
          <cell r="B21" t="str">
            <v>0 - 20</v>
          </cell>
          <cell r="C21" t="str">
            <v>20 - 40</v>
          </cell>
          <cell r="D21" t="str">
            <v>40 - 80</v>
          </cell>
          <cell r="E21" t="str">
            <v>80 - 120</v>
          </cell>
          <cell r="F21" t="str">
            <v>&gt; 120</v>
          </cell>
        </row>
        <row r="22">
          <cell r="B22">
            <v>0</v>
          </cell>
          <cell r="C22">
            <v>93.07692307692308</v>
          </cell>
          <cell r="D22">
            <v>6.9230769230769234</v>
          </cell>
          <cell r="E22">
            <v>0</v>
          </cell>
          <cell r="F22">
            <v>0</v>
          </cell>
          <cell r="I22">
            <v>0</v>
          </cell>
          <cell r="J22">
            <v>4.84</v>
          </cell>
          <cell r="K22">
            <v>0.36</v>
          </cell>
          <cell r="L22">
            <v>0</v>
          </cell>
          <cell r="M22">
            <v>0</v>
          </cell>
        </row>
        <row r="23">
          <cell r="B23" t="str">
            <v xml:space="preserve">  4 - 5</v>
          </cell>
          <cell r="C23" t="str">
            <v xml:space="preserve">  3 -   4</v>
          </cell>
          <cell r="D23" t="str">
            <v xml:space="preserve">  2 -   3</v>
          </cell>
          <cell r="E23" t="str">
            <v xml:space="preserve">  1 -   2</v>
          </cell>
          <cell r="F23" t="str">
            <v>0 -  1</v>
          </cell>
        </row>
        <row r="24">
          <cell r="B24">
            <v>81.92307692307692</v>
          </cell>
          <cell r="C24">
            <v>18.076923076923077</v>
          </cell>
          <cell r="D24">
            <v>0</v>
          </cell>
          <cell r="E24">
            <v>0</v>
          </cell>
          <cell r="F24">
            <v>0</v>
          </cell>
          <cell r="I24">
            <v>4.26</v>
          </cell>
          <cell r="J24">
            <v>0.94000000000000006</v>
          </cell>
          <cell r="K24">
            <v>0</v>
          </cell>
          <cell r="L24">
            <v>0</v>
          </cell>
          <cell r="M24">
            <v>0</v>
          </cell>
        </row>
        <row r="25">
          <cell r="B25" t="str">
            <v xml:space="preserve">  4 - 5</v>
          </cell>
          <cell r="C25" t="str">
            <v xml:space="preserve">  3 -   4</v>
          </cell>
          <cell r="D25" t="str">
            <v xml:space="preserve">  2 -   3</v>
          </cell>
          <cell r="E25" t="str">
            <v xml:space="preserve">  1 -   2</v>
          </cell>
          <cell r="F25" t="str">
            <v>0 -  1</v>
          </cell>
        </row>
        <row r="26">
          <cell r="B26">
            <v>36.538461538461533</v>
          </cell>
          <cell r="C26">
            <v>55.769230769230774</v>
          </cell>
          <cell r="D26">
            <v>7.6923076923076925</v>
          </cell>
          <cell r="E26">
            <v>0</v>
          </cell>
          <cell r="F26">
            <v>0</v>
          </cell>
          <cell r="I26">
            <v>1.9000000000000001</v>
          </cell>
          <cell r="J26">
            <v>2.9</v>
          </cell>
          <cell r="K26">
            <v>0.4</v>
          </cell>
          <cell r="L26">
            <v>0</v>
          </cell>
          <cell r="M26">
            <v>0</v>
          </cell>
        </row>
        <row r="27">
          <cell r="B27" t="str">
            <v xml:space="preserve">  4 - 5</v>
          </cell>
          <cell r="C27" t="str">
            <v xml:space="preserve">  3 -   4</v>
          </cell>
          <cell r="D27" t="str">
            <v xml:space="preserve">  2 -   3</v>
          </cell>
          <cell r="E27" t="str">
            <v xml:space="preserve">  1 -   2</v>
          </cell>
          <cell r="F27" t="str">
            <v>0 -  1</v>
          </cell>
        </row>
        <row r="28">
          <cell r="B28">
            <v>0</v>
          </cell>
          <cell r="C28">
            <v>45.384615384615387</v>
          </cell>
          <cell r="D28">
            <v>54.615384615384613</v>
          </cell>
          <cell r="E28">
            <v>0</v>
          </cell>
          <cell r="F28">
            <v>0</v>
          </cell>
          <cell r="I28">
            <v>0</v>
          </cell>
          <cell r="J28">
            <v>2.36</v>
          </cell>
          <cell r="K28">
            <v>2.84</v>
          </cell>
          <cell r="L28">
            <v>0</v>
          </cell>
          <cell r="M28">
            <v>0</v>
          </cell>
        </row>
        <row r="29">
          <cell r="B29" t="str">
            <v xml:space="preserve">  4 - 5</v>
          </cell>
          <cell r="C29" t="str">
            <v xml:space="preserve">  3 -   4</v>
          </cell>
          <cell r="D29" t="str">
            <v xml:space="preserve">  2 -   3</v>
          </cell>
          <cell r="E29" t="str">
            <v xml:space="preserve">  1 -   2</v>
          </cell>
          <cell r="F29" t="str">
            <v>0 -  1</v>
          </cell>
        </row>
      </sheetData>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Planilha"/>
      <sheetName val="PATO"/>
      <sheetName val="TLCB5"/>
      <sheetName val="TLMR"/>
      <sheetName val="MB"/>
      <sheetName val="Mão de Obra"/>
      <sheetName val="CROQUIS"/>
      <sheetName val="Preâmbulo"/>
      <sheetName val="Mapa de Localização do trecho"/>
      <sheetName val="Justificativas"/>
      <sheetName val="PLANILHA RESUMO DO PATO"/>
      <sheetName val="Metodologia"/>
      <sheetName val="QUESTÕES AMBIENTAIS"/>
      <sheetName val="1.6"/>
      <sheetName val="Planilha1"/>
      <sheetName val="p a t o 99 b"/>
      <sheetName val="Página 16"/>
      <sheetName val="PNV 2008 - V1"/>
      <sheetName val="Proposta"/>
      <sheetName val="Produto 09"/>
      <sheetName val="Produto 10"/>
      <sheetName val="Produto 01"/>
      <sheetName val="Prod. 03A CREMA-CIB"/>
      <sheetName val="Produto Novo - I"/>
      <sheetName val="Contrato Inicial"/>
      <sheetName val="aux"/>
      <sheetName val="CPU's"/>
      <sheetName val="indices caracterizadores"/>
      <sheetName val="precorc.xls"/>
      <sheetName val="Lista Suspensa"/>
      <sheetName val="estgg"/>
      <sheetName val="COMPOS1"/>
      <sheetName val="6-Recursos"/>
      <sheetName val="3-Recursos"/>
      <sheetName val="2-Resumo Ct"/>
      <sheetName val="cadastro"/>
      <sheetName val="3- Recursos"/>
      <sheetName val="Códigos"/>
      <sheetName val="horário"/>
      <sheetName val="Vínculo"/>
      <sheetName val="BRASIL"/>
      <sheetName val="calendário"/>
      <sheetName val="Percentual"/>
      <sheetName val="Auxiliares"/>
      <sheetName val="PRINCIPARIS"/>
      <sheetName val="materiais civil"/>
      <sheetName val="mão de obra civil"/>
      <sheetName val="projeto"/>
      <sheetName val="Subcontratados_Formal"/>
      <sheetName val="procedimentos"/>
      <sheetName val="quantidades"/>
      <sheetName val="RESUMO"/>
      <sheetName val="NF 131"/>
      <sheetName val="Plan 2.7"/>
      <sheetName val="fresagem de pista ago-98"/>
      <sheetName val="VISTEM"/>
      <sheetName val="Resumo-SIS"/>
      <sheetName val="2.6-Diárias"/>
      <sheetName val="Equi-SIS"/>
      <sheetName val="COMPOSIÇÕES - matriz"/>
      <sheetName val="b14cons"/>
      <sheetName val="DADOS"/>
      <sheetName val="ins"/>
      <sheetName val="Codigos"/>
      <sheetName val="1.2.1"/>
      <sheetName val="SCO 07.2019"/>
      <sheetName val="rev int TP ímpar"/>
      <sheetName val="rev int TP par"/>
      <sheetName val="rev int pav 21_"/>
      <sheetName val="rev int pav 22_"/>
      <sheetName val="rev int pav 23_"/>
      <sheetName val="rev int TP"/>
      <sheetName val="resumo_aut1"/>
      <sheetName val="Vínculos (Não Mexer)"/>
    </sheetNames>
    <sheetDataSet>
      <sheetData sheetId="0">
        <row r="3">
          <cell r="B3" t="str">
            <v>ISP</v>
          </cell>
        </row>
        <row r="6">
          <cell r="B6">
            <v>75.14</v>
          </cell>
          <cell r="C6">
            <v>12.9</v>
          </cell>
          <cell r="D6">
            <v>44.48</v>
          </cell>
          <cell r="E6">
            <v>52.96</v>
          </cell>
        </row>
        <row r="7">
          <cell r="B7">
            <v>0.32</v>
          </cell>
          <cell r="C7">
            <v>37.72</v>
          </cell>
          <cell r="D7">
            <v>0</v>
          </cell>
          <cell r="E7">
            <v>24.08</v>
          </cell>
        </row>
        <row r="8">
          <cell r="B8">
            <v>0</v>
          </cell>
          <cell r="C8">
            <v>0</v>
          </cell>
          <cell r="D8">
            <v>0</v>
          </cell>
          <cell r="E8">
            <v>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ow r="3">
          <cell r="B3">
            <v>85.3199462890625</v>
          </cell>
        </row>
      </sheetData>
      <sheetData sheetId="10">
        <row r="3">
          <cell r="B3">
            <v>0</v>
          </cell>
        </row>
      </sheetData>
      <sheetData sheetId="11">
        <row r="3">
          <cell r="B3">
            <v>0</v>
          </cell>
        </row>
      </sheetData>
      <sheetData sheetId="12">
        <row r="3">
          <cell r="B3">
            <v>85.3199462890625</v>
          </cell>
        </row>
      </sheetData>
      <sheetData sheetId="13">
        <row r="3">
          <cell r="B3">
            <v>0</v>
          </cell>
        </row>
      </sheetData>
      <sheetData sheetId="14">
        <row r="3">
          <cell r="B3">
            <v>85.3199462890625</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ual"/>
      <sheetName val="Feriados"/>
    </sheetNames>
    <sheetDataSet>
      <sheetData sheetId="0"/>
      <sheetData sheetId="1">
        <row r="4">
          <cell r="B4">
            <v>39083</v>
          </cell>
        </row>
        <row r="5">
          <cell r="B5">
            <v>39188</v>
          </cell>
        </row>
        <row r="6">
          <cell r="B6">
            <v>39190</v>
          </cell>
        </row>
        <row r="7">
          <cell r="B7">
            <v>39193</v>
          </cell>
        </row>
        <row r="8">
          <cell r="B8">
            <v>39203</v>
          </cell>
        </row>
        <row r="9">
          <cell r="B9">
            <v>39250</v>
          </cell>
        </row>
        <row r="10">
          <cell r="B10">
            <v>39332</v>
          </cell>
        </row>
        <row r="11">
          <cell r="B11">
            <v>39367</v>
          </cell>
        </row>
        <row r="12">
          <cell r="B12">
            <v>39388</v>
          </cell>
        </row>
        <row r="13">
          <cell r="B13">
            <v>39401</v>
          </cell>
        </row>
        <row r="14">
          <cell r="B14">
            <v>39441</v>
          </cell>
        </row>
        <row r="17">
          <cell r="B17">
            <v>39143</v>
          </cell>
        </row>
        <row r="18">
          <cell r="B18">
            <v>39183</v>
          </cell>
        </row>
        <row r="19">
          <cell r="B19">
            <v>39189</v>
          </cell>
        </row>
        <row r="20">
          <cell r="B20">
            <v>39215</v>
          </cell>
        </row>
        <row r="21">
          <cell r="B21">
            <v>39245</v>
          </cell>
        </row>
        <row r="22">
          <cell r="B22">
            <v>39367</v>
          </cell>
        </row>
        <row r="23">
          <cell r="B23">
            <v>39306</v>
          </cell>
        </row>
        <row r="24">
          <cell r="B24">
            <v>39355</v>
          </cell>
        </row>
        <row r="27">
          <cell r="B27">
            <v>39097</v>
          </cell>
        </row>
        <row r="28">
          <cell r="B28">
            <v>39132</v>
          </cell>
        </row>
        <row r="29">
          <cell r="B29">
            <v>39230</v>
          </cell>
        </row>
        <row r="30">
          <cell r="B30">
            <v>39267</v>
          </cell>
        </row>
        <row r="31">
          <cell r="B31">
            <v>39328</v>
          </cell>
        </row>
        <row r="32">
          <cell r="B32">
            <v>39363</v>
          </cell>
        </row>
        <row r="33">
          <cell r="B33">
            <v>39397</v>
          </cell>
        </row>
        <row r="34">
          <cell r="B34">
            <v>39408</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anterior"/>
      <sheetName val="Físico_med"/>
      <sheetName val="Ofício"/>
      <sheetName val="RELATÓRIO"/>
      <sheetName val="RESUMO-DVOP_JBS"/>
      <sheetName val="RESUMO-DVOP_JBS (2)"/>
      <sheetName val="RESUMO-DVOP MOD SEET"/>
      <sheetName val="Crono Físico-Financeiro"/>
      <sheetName val="Mat Asf "/>
      <sheetName val="RESUMO-DVOP_AGRIMAT"/>
      <sheetName val="REAJU (2)"/>
      <sheetName val="Mat Asf"/>
      <sheetName val="Meio fio"/>
      <sheetName val="Desmatamento "/>
      <sheetName val="Limpeza da faixa de domínio"/>
      <sheetName val="Remoção"/>
      <sheetName val="OAC"/>
      <sheetName val="Regula"/>
      <sheetName val="Sub-base"/>
      <sheetName val="Base"/>
      <sheetName val="Imprimação"/>
      <sheetName val="TSD-FOG"/>
      <sheetName val="AGREGADOS"/>
      <sheetName val="Dreno"/>
      <sheetName val="Cerca"/>
      <sheetName val="Valeta"/>
      <sheetName val="Enleivamento"/>
      <sheetName val="Valeta (3)"/>
      <sheetName val="DMT modelo"/>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Auxiliar"/>
      <sheetName val="COMPOSIÇÃO A"/>
      <sheetName val="P A T O 99 B"/>
      <sheetName val="Trans 99 C"/>
      <sheetName val="Preços 99 D"/>
      <sheetName val="Cronograma 99 E"/>
      <sheetName val="Pesquisa"/>
      <sheetName val="Diagrama 476"/>
      <sheetName val="DMT modelo"/>
      <sheetName val="RELATÓRIO"/>
      <sheetName val="Custo do RR-2C"/>
      <sheetName val="Custo do TSD"/>
      <sheetName val="Custo do CM-30"/>
      <sheetName val="Cadastro Traços e Obras"/>
      <sheetName val="Contrato"/>
      <sheetName val="Resumo"/>
      <sheetName val="Pato PRRTN - BR476"/>
      <sheetName val="COMPOSIÇÃO_A"/>
      <sheetName val="P_A_T_O_99_B"/>
      <sheetName val="Trans_99_C"/>
      <sheetName val="Preços_99_D"/>
      <sheetName val="Cronograma_99_E"/>
      <sheetName val="Diagrama_476"/>
      <sheetName val="Custo_do_RR-2C"/>
      <sheetName val="Custo_do_TSD"/>
      <sheetName val="Custo_do_CM-30"/>
      <sheetName val="Cadastro_Traços_e_Obras"/>
      <sheetName val="Pato_PRRTN_-_BR476"/>
      <sheetName val="Cadastro"/>
      <sheetName val="jun"/>
      <sheetName val="Custo da Imprimação"/>
      <sheetName val="Custo da Pintura de Ligação"/>
      <sheetName val="COMPOS1"/>
      <sheetName val="QuQuant"/>
      <sheetName val="MARSHALL"/>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SUMO-DVOP"/>
      <sheetName val="REAJU"/>
      <sheetName val="Crono Físico-Financeiro "/>
      <sheetName val="Mat Asf"/>
      <sheetName val="Meio fio"/>
      <sheetName val="Limpeza da faixa de domínio"/>
      <sheetName val="Remoção"/>
      <sheetName val="Compac alas"/>
      <sheetName val="OAC (2)"/>
      <sheetName val="OAC"/>
      <sheetName val="Regula"/>
      <sheetName val="Sub e base"/>
      <sheetName val="Imprimação"/>
      <sheetName val="TSD-FOG"/>
      <sheetName val="AGREGADOS"/>
      <sheetName val="Dreno"/>
      <sheetName val="Cerca"/>
      <sheetName val="Valeta"/>
      <sheetName val="Valeta (2)"/>
      <sheetName val="Valeta (3)"/>
      <sheetName val="DMT modelo (1)"/>
      <sheetName val="DMT modelo"/>
      <sheetName val="DMT_EV"/>
      <sheetName val="CÁLC.DMT-T"/>
      <sheetName val="DIST.MAT-T"/>
      <sheetName val="Croqui terra"/>
      <sheetName val="Aterro"/>
      <sheetName val="Defensa"/>
      <sheetName val="Grama"/>
      <sheetName val="Concreto "/>
      <sheetName val="RELATÓRIO"/>
      <sheetName val="Crono Físico-Financeiro"/>
      <sheetName val="Orçamento"/>
      <sheetName val="Indice de Reajuste"/>
      <sheetName val="P A T O 99 B"/>
      <sheetName val="Desmat 0,15"/>
      <sheetName val="RESUMO MED"/>
      <sheetName val="REBAIXO DE CORTE"/>
      <sheetName val="Desmatamento "/>
      <sheetName val="PROTOTIPO DE MEDIÇÃO"/>
      <sheetName val="1.6"/>
      <sheetName val="SERVIÇOS"/>
      <sheetName val="ORÇAMENTO 01"/>
      <sheetName val="REAJU (2)"/>
      <sheetName val="tlmb"/>
      <sheetName val="resumo"/>
      <sheetName val="Mão de Obra"/>
      <sheetName val="variáveis"/>
      <sheetName val="PROP ELAB GANH"/>
      <sheetName val="PARETOS"/>
      <sheetName val="DESEMP AN"/>
      <sheetName val="Boca BSTC 0,80m"/>
      <sheetName val="RESUMO-DVOP 4ª MED"/>
    </sheetNames>
    <sheetDataSet>
      <sheetData sheetId="0">
        <row r="36">
          <cell r="C36" t="str">
            <v>Engº. ??????????????</v>
          </cell>
        </row>
      </sheetData>
      <sheetData sheetId="1">
        <row r="36">
          <cell r="C36" t="str">
            <v>Engº. ??????????????</v>
          </cell>
        </row>
      </sheetData>
      <sheetData sheetId="2">
        <row r="36">
          <cell r="C36" t="str">
            <v>Engº. ??????????????</v>
          </cell>
        </row>
      </sheetData>
      <sheetData sheetId="3"/>
      <sheetData sheetId="4">
        <row r="36">
          <cell r="C36" t="str">
            <v>Engº. ??????????????</v>
          </cell>
        </row>
      </sheetData>
      <sheetData sheetId="5"/>
      <sheetData sheetId="6"/>
      <sheetData sheetId="7"/>
      <sheetData sheetId="8"/>
      <sheetData sheetId="9"/>
      <sheetData sheetId="10"/>
      <sheetData sheetId="11">
        <row r="27">
          <cell r="U27">
            <v>0</v>
          </cell>
        </row>
      </sheetData>
      <sheetData sheetId="12" refreshError="1">
        <row r="27">
          <cell r="U27">
            <v>0</v>
          </cell>
        </row>
      </sheetData>
      <sheetData sheetId="13">
        <row r="31">
          <cell r="Q31">
            <v>0</v>
          </cell>
        </row>
      </sheetData>
      <sheetData sheetId="14" refreshError="1">
        <row r="31">
          <cell r="Q31">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ow r="36">
          <cell r="C36" t="str">
            <v>Engº. ??????????????</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 sheetId="50" refreshError="1"/>
      <sheetData sheetId="51" refreshError="1"/>
      <sheetData sheetId="52"/>
      <sheetData sheetId="5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ção Extenso"/>
      <sheetName val="Minuta"/>
      <sheetName val="Resumo"/>
      <sheetName val="Enc Sociais"/>
      <sheetName val="Tabela de Materiais"/>
      <sheetName val="Escala Salarial"/>
      <sheetName val="Tabela de Equip"/>
      <sheetName val="Desmat 0,15"/>
      <sheetName val="DMT 50m"/>
      <sheetName val="DMT 50a200C"/>
      <sheetName val="DMT 200a400C"/>
      <sheetName val="DMT 600a800C"/>
      <sheetName val="DMT 800a1000C"/>
      <sheetName val="DMT 1000a1200C"/>
      <sheetName val="DMT 1200a1400C"/>
      <sheetName val="DMT 1400a1600C"/>
      <sheetName val="DMT 2000a3000C"/>
      <sheetName val="DMT ATÉ 7,0 km"/>
      <sheetName val="Aterro95%"/>
      <sheetName val="Aterro100%"/>
      <sheetName val="Regula"/>
      <sheetName val="Sub-base"/>
      <sheetName val="Base"/>
      <sheetName val="Transp. casc"/>
      <sheetName val="Imprimação"/>
      <sheetName val="Pintura de Ligação"/>
      <sheetName val="PMF"/>
      <sheetName val="Usinagem PMF"/>
      <sheetName val="Transp. rod n pav"/>
      <sheetName val="Transp. rod pav"/>
      <sheetName val="Rem mecaniz"/>
      <sheetName val="Transp. Comercial"/>
      <sheetName val="Esc mec vala"/>
      <sheetName val="BSTC 0,60m"/>
      <sheetName val="BSTC 0,80m"/>
      <sheetName val="BSTC 1,20m"/>
      <sheetName val="Boca BSTC 0,60m"/>
      <sheetName val="Boca BSTC 0,80m"/>
      <sheetName val="Boca BSTC 1,00m"/>
      <sheetName val="Boca BSTC 1,20m"/>
      <sheetName val="BDTC 1,00m"/>
      <sheetName val="BDTC 1,20m"/>
      <sheetName val="Boca BDTC 1,00m"/>
      <sheetName val="Boca BDTC 1,20m"/>
      <sheetName val="BTTC 1,00m"/>
      <sheetName val="BTTC 1,20m"/>
      <sheetName val="Boca BTTC 1,00m"/>
      <sheetName val="Boca BTTC 1,20m"/>
      <sheetName val="CORPO BDCC 1,50 x 1,50"/>
      <sheetName val="CORPO BTCC 1,50 x 2,00"/>
      <sheetName val="CORPO BTCC 2,00 x 2,00"/>
      <sheetName val="CORPO BTCC 2,50 x 2,50 "/>
      <sheetName val="CORPO BSCC 3,00 x 3,00"/>
      <sheetName val="BOCA BDCC 1,50 x 1,50"/>
      <sheetName val="BOCA BTCC 1,50 x 2,00"/>
      <sheetName val="BOCA BTCC 2,00 x 2,00"/>
      <sheetName val="BOCA BTCC 2,50 x 2,50"/>
      <sheetName val="Remoção bueiro exist"/>
      <sheetName val="BOCA BSCC 3,00 x 3,00"/>
      <sheetName val="Dreno DPS07"/>
      <sheetName val="SCC 01"/>
      <sheetName val="SCC 02"/>
      <sheetName val="SCC 03"/>
      <sheetName val="SCC 04"/>
      <sheetName val="SCC 05"/>
      <sheetName val="SCC 06"/>
      <sheetName val="BSD 02"/>
      <sheetName val="STC 01"/>
      <sheetName val="STC 02"/>
      <sheetName val="STC 04"/>
      <sheetName val="STC 06"/>
      <sheetName val="SZG 03"/>
      <sheetName val="MFC 01"/>
      <sheetName val="VPC 02"/>
      <sheetName val="VPC 04"/>
      <sheetName val="VPA 04"/>
      <sheetName val="MFC 03"/>
      <sheetName val="MFC 05"/>
      <sheetName val="CCS 01"/>
      <sheetName val="CCS 02"/>
      <sheetName val="CCS 03"/>
      <sheetName val="CCS 04"/>
      <sheetName val="CCS 08"/>
      <sheetName val="DAR 02"/>
      <sheetName val="DAR 03"/>
      <sheetName val="DAD 02"/>
      <sheetName val="EDA 01"/>
      <sheetName val="EDA 02"/>
      <sheetName val="BLS 01"/>
      <sheetName val="PVI 03"/>
      <sheetName val="CPV 01"/>
      <sheetName val="Tubul 40"/>
      <sheetName val="Tubul 60"/>
      <sheetName val="Tubul 80"/>
      <sheetName val="Tubul 100"/>
      <sheetName val="Tubul 100 (2)"/>
      <sheetName val="Tubul 120"/>
      <sheetName val="Tubul 120 (2)"/>
      <sheetName val="BLS 02"/>
      <sheetName val="TCC 01"/>
      <sheetName val="Pass sobre canal"/>
      <sheetName val="Lombada"/>
      <sheetName val="Cx BL tipo A"/>
      <sheetName val="Cx BL tipo A1"/>
      <sheetName val="DEB 01"/>
      <sheetName val="DEB 04"/>
      <sheetName val="DEB 05"/>
      <sheetName val="DEB 07"/>
      <sheetName val="DES 01"/>
      <sheetName val="DES 03"/>
      <sheetName val="DEB 08"/>
      <sheetName val="Cerca"/>
      <sheetName val="Hidrossem"/>
      <sheetName val="Ench Cant Cent"/>
      <sheetName val="Enleivamento"/>
      <sheetName val="Enleivamento (2)"/>
      <sheetName val="Calçadas"/>
      <sheetName val="Sonorizador"/>
      <sheetName val="Pintura faixa 2 anos"/>
      <sheetName val="Pintura setas zebrados"/>
      <sheetName val="Placa sinal"/>
      <sheetName val="Tacha refl"/>
      <sheetName val="Tachão Refletivo"/>
      <sheetName val="Alv tijolos"/>
      <sheetName val="Alv Pedra Argam"/>
      <sheetName val="Limp cam veg em jazida"/>
      <sheetName val="Expurgo de jazida"/>
      <sheetName val="Esc. de jazida"/>
      <sheetName val="Dente BSTC 60"/>
      <sheetName val="Dente BSTC 100"/>
      <sheetName val="Dente BSTC 120"/>
      <sheetName val="Dente BSTC 80"/>
      <sheetName val="Dente BDTC 100"/>
      <sheetName val="Dente BDTC 120"/>
      <sheetName val="Dente BTTC 120"/>
      <sheetName val="Aço CA25"/>
      <sheetName val="Aço CA50"/>
      <sheetName val="Aço CA60"/>
      <sheetName val="Fôrma comum mad"/>
      <sheetName val="Fôrma comp res"/>
      <sheetName val="Brita Produzida"/>
      <sheetName val="Rocha para britagem"/>
      <sheetName val="Peças Desgaste Britador"/>
      <sheetName val="Solo Local Arg"/>
      <sheetName val="Lastro Brita"/>
      <sheetName val="Concreto magro"/>
      <sheetName val="Concreto 10MPa"/>
      <sheetName val="Concreto 11MPa"/>
      <sheetName val="Concreto 12MPa"/>
      <sheetName val="Concreto 15MPa"/>
      <sheetName val="Concreto 18MPa"/>
      <sheetName val="Concreto 22MPa"/>
      <sheetName val="Concreto Cimento Portl"/>
      <sheetName val="Escor bueiros cel"/>
      <sheetName val="Concreto Ciclópico 12MPa"/>
      <sheetName val="Concreto Ciclópico 15MPa"/>
      <sheetName val="Argamassa 13"/>
      <sheetName val="Argamassa 14"/>
      <sheetName val="Grama p replantio"/>
      <sheetName val="Guia mad"/>
      <sheetName val="Escav Manual 1a cat"/>
      <sheetName val="Escav Man de Vala"/>
      <sheetName val="Escav Mec"/>
      <sheetName val="Compac Man"/>
      <sheetName val="RL-1C"/>
      <sheetName val="CM-30"/>
      <sheetName val="RR-2C"/>
      <sheetName val="Transp_Mat_Bet"/>
      <sheetName val="Transp_RR-2C"/>
      <sheetName val="macro"/>
      <sheetName val="SERVIÇOS"/>
      <sheetName val="Mat Asf"/>
      <sheetName val="1.6"/>
    </sheetNames>
    <sheetDataSet>
      <sheetData sheetId="0"/>
      <sheetData sheetId="1" refreshError="1"/>
      <sheetData sheetId="2" refreshError="1"/>
      <sheetData sheetId="3" refreshError="1"/>
      <sheetData sheetId="4" refreshError="1"/>
      <sheetData sheetId="5"/>
      <sheetData sheetId="6"/>
      <sheetData sheetId="7" refreshError="1">
        <row r="30">
          <cell r="H30" t="str">
            <v>Adc. M.O.  -  Ferramentas (0,00%)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do lote I"/>
      <sheetName val="Planilha de Alteração"/>
      <sheetName val="Dados da alteração"/>
      <sheetName val="Comparativo de preço"/>
      <sheetName val="Memoria de calculo quant. (2)"/>
      <sheetName val="BR-230 POMBAL-S.GONÇALO"/>
      <sheetName val="Diagrama PB - SG"/>
      <sheetName val="PLAN. PB - SG"/>
      <sheetName val="S.GONÇALO Div PB-CE"/>
      <sheetName val="Diagrama Div PB-CE"/>
      <sheetName val="PLAN. S.G - DIV PB.CE"/>
      <sheetName val="BR-405 "/>
      <sheetName val="Diagrama BR-405"/>
      <sheetName val="PLAN. BR-405"/>
      <sheetName val="BR-116"/>
      <sheetName val="Diagrama BR-116"/>
      <sheetName val="PLAN. BR-116"/>
      <sheetName val="Plan10"/>
      <sheetName val="Plan11"/>
      <sheetName val="Cópia de 5ª Revisão CONTRATO PD"/>
    </sheetNames>
    <sheetDataSet>
      <sheetData sheetId="0" refreshError="1"/>
      <sheetData sheetId="1" refreshError="1"/>
      <sheetData sheetId="2" refreshError="1"/>
      <sheetData sheetId="3" refreshError="1"/>
      <sheetData sheetId="4" refreshError="1"/>
      <sheetData sheetId="5">
        <row r="7">
          <cell r="B7" t="str">
            <v>KM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 abril 2000"/>
      <sheetName val="RELATÓRIO"/>
      <sheetName val="RESUMO-DVOP"/>
      <sheetName val="REAJU"/>
      <sheetName val="Cronograma Físico-Financeiro"/>
      <sheetName val="Desmatamento"/>
      <sheetName val="Aterro"/>
      <sheetName val="Aterro (2)"/>
      <sheetName val="Cortes"/>
      <sheetName val="Compac.95%"/>
      <sheetName val="Compac.100%"/>
      <sheetName val="DMT Terrap."/>
      <sheetName val="O.A.C."/>
      <sheetName val="Regularização"/>
      <sheetName val="Croquis"/>
      <sheetName val="Base"/>
      <sheetName val="Solo-Cimento"/>
      <sheetName val="Imprimação"/>
      <sheetName val="Concreto "/>
      <sheetName val="D.M.T. Brita"/>
      <sheetName val="T.S.D."/>
      <sheetName val="Meio-fio"/>
      <sheetName val="Dren. Superf."/>
      <sheetName val="GRAMA"/>
      <sheetName val="Sinal. Horizont."/>
      <sheetName val="DMT DIGITAÇÃ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pamento"/>
      <sheetName val="PLANILHA-ALTA"/>
      <sheetName val="CRON FI FI"/>
      <sheetName val="TX DE ENCARGOS"/>
      <sheetName val="BDI APRESENTAÇÃO"/>
      <sheetName val="BDI APRESENTAÇÃO (2)"/>
      <sheetName val="ID"/>
      <sheetName val="PLANILHA_ALTA"/>
      <sheetName val="TERRAPLENAGEM "/>
    </sheetNames>
    <sheetDataSet>
      <sheetData sheetId="0" refreshError="1"/>
      <sheetData sheetId="1"/>
      <sheetData sheetId="2" refreshError="1"/>
      <sheetData sheetId="3" refreshError="1"/>
      <sheetData sheetId="4" refreshError="1"/>
      <sheetData sheetId="5" refreshError="1"/>
      <sheetData sheetId="6"/>
      <sheetData sheetId="7"/>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ExecuçServiços"/>
      <sheetName val="PARADA DE ÔNIBUS"/>
      <sheetName val="ACESSO TIPO II"/>
      <sheetName val="Faixas adic."/>
      <sheetName val="RESUMO reordenamento"/>
      <sheetName val="MODELO PARA ORÇAMENTO"/>
      <sheetName val="DER janeiro98"/>
      <sheetName val="orcID nº1"/>
      <sheetName val="orc ID nº12"/>
      <sheetName val="orc ID nº13"/>
      <sheetName val="orc ID nº 14"/>
      <sheetName val="orc ID nº 15"/>
      <sheetName val="orc ID nº16"/>
      <sheetName val="orc ID nº17"/>
      <sheetName val="orc ID nº 18"/>
      <sheetName val="orc ID nº19"/>
      <sheetName val="orc ID nº2 "/>
      <sheetName val="orc ID nº3"/>
      <sheetName val="orcID nº4"/>
      <sheetName val="orcID nº5"/>
      <sheetName val="orcID nº6"/>
      <sheetName val="orcID nº7"/>
      <sheetName val="orc ID nº8"/>
      <sheetName val="orc ID nº9"/>
      <sheetName val="1.6"/>
      <sheetName val="Sub Base sim"/>
      <sheetName val="POR EXTENSO"/>
      <sheetName val="projeto"/>
      <sheetName val="carimbo de nota"/>
      <sheetName val="Capa Documentação"/>
      <sheetName val="Capa Anexo III"/>
      <sheetName val="Capa Anexo IV"/>
      <sheetName val="resumo_aut1"/>
      <sheetName val="Price List"/>
      <sheetName val="P reaj x P atual"/>
      <sheetName val="FRESA"/>
      <sheetName val="RO"/>
      <sheetName val="DRENO"/>
      <sheetName val="ESC MEC "/>
      <sheetName val="MICRO"/>
      <sheetName val="RMECCGP"/>
      <sheetName val="RMECREVBET"/>
      <sheetName val="RP"/>
      <sheetName val="CDF"/>
      <sheetName val="ROÇCOL"/>
      <sheetName val="composições"/>
      <sheetName val="Mão de Obra"/>
      <sheetName val="p a t o 99 b"/>
      <sheetName val="61M-CBMI"/>
      <sheetName val="pro-08"/>
    </sheetNames>
    <sheetDataSet>
      <sheetData sheetId="0">
        <row r="1">
          <cell r="A1" t="str">
            <v>CÓDIGO</v>
          </cell>
        </row>
      </sheetData>
      <sheetData sheetId="1" refreshError="1"/>
      <sheetData sheetId="2" refreshError="1"/>
      <sheetData sheetId="3" refreshError="1"/>
      <sheetData sheetId="4"/>
      <sheetData sheetId="5" refreshError="1"/>
      <sheetData sheetId="6">
        <row r="1">
          <cell r="A1" t="str">
            <v>CÓDIGO</v>
          </cell>
          <cell r="B1" t="str">
            <v>SERVIÇO</v>
          </cell>
          <cell r="C1" t="str">
            <v>UNIDADE</v>
          </cell>
          <cell r="D1" t="str">
            <v>sisNORTE</v>
          </cell>
        </row>
        <row r="2">
          <cell r="D2" t="str">
            <v>(R$)1/98</v>
          </cell>
        </row>
        <row r="3">
          <cell r="A3">
            <v>45000</v>
          </cell>
          <cell r="B3" t="str">
            <v>Extração e carga de areia</v>
          </cell>
          <cell r="C3" t="str">
            <v>m³</v>
          </cell>
          <cell r="D3">
            <v>3.24</v>
          </cell>
        </row>
        <row r="4">
          <cell r="A4">
            <v>45005</v>
          </cell>
          <cell r="B4" t="str">
            <v>Extração e carga de seixo com DRAG-LINE</v>
          </cell>
          <cell r="C4" t="str">
            <v>m³</v>
          </cell>
          <cell r="D4">
            <v>2.2599999999999998</v>
          </cell>
        </row>
        <row r="5">
          <cell r="A5">
            <v>45010</v>
          </cell>
          <cell r="B5" t="str">
            <v>Extração e carga de seixo com trator</v>
          </cell>
          <cell r="C5" t="str">
            <v>m³</v>
          </cell>
          <cell r="D5">
            <v>1.82</v>
          </cell>
        </row>
        <row r="6">
          <cell r="A6">
            <v>45015</v>
          </cell>
          <cell r="B6" t="str">
            <v>Extração de rocha para britagem</v>
          </cell>
          <cell r="C6" t="str">
            <v>m³</v>
          </cell>
          <cell r="D6">
            <v>3.97</v>
          </cell>
        </row>
        <row r="7">
          <cell r="A7">
            <v>45020</v>
          </cell>
          <cell r="B7" t="str">
            <v>Fogacho para rocha extraída</v>
          </cell>
          <cell r="C7" t="str">
            <v>m³</v>
          </cell>
          <cell r="D7">
            <v>8.14</v>
          </cell>
        </row>
        <row r="8">
          <cell r="A8">
            <v>45025</v>
          </cell>
          <cell r="B8" t="str">
            <v>Extração de rocha e fogacho</v>
          </cell>
          <cell r="C8" t="str">
            <v>m³</v>
          </cell>
          <cell r="D8">
            <v>5.19</v>
          </cell>
        </row>
        <row r="9">
          <cell r="A9">
            <v>45030</v>
          </cell>
          <cell r="B9" t="str">
            <v>Carga e transporte da rocha da pedreira para o britador</v>
          </cell>
          <cell r="C9" t="str">
            <v>m³</v>
          </cell>
          <cell r="D9">
            <v>4.82</v>
          </cell>
        </row>
        <row r="10">
          <cell r="A10">
            <v>45035</v>
          </cell>
          <cell r="B10" t="str">
            <v>Carregamento de seixo</v>
          </cell>
          <cell r="C10" t="str">
            <v>m³</v>
          </cell>
          <cell r="D10">
            <v>0.45</v>
          </cell>
        </row>
        <row r="11">
          <cell r="A11">
            <v>45040</v>
          </cell>
          <cell r="B11" t="str">
            <v>Britagem de seixo</v>
          </cell>
          <cell r="C11" t="str">
            <v>m³</v>
          </cell>
          <cell r="D11">
            <v>6.88</v>
          </cell>
        </row>
        <row r="12">
          <cell r="A12">
            <v>45045</v>
          </cell>
          <cell r="B12" t="str">
            <v>Extração , carga e transporte de rocha até o britador</v>
          </cell>
          <cell r="C12" t="str">
            <v>m³</v>
          </cell>
          <cell r="D12">
            <v>10.02</v>
          </cell>
        </row>
        <row r="13">
          <cell r="A13">
            <v>45050</v>
          </cell>
          <cell r="B13" t="str">
            <v>Britagem primária - produção de pedra pulmão D &lt;=10 cm</v>
          </cell>
          <cell r="C13" t="str">
            <v>m³</v>
          </cell>
          <cell r="D13">
            <v>9.91</v>
          </cell>
        </row>
        <row r="14">
          <cell r="A14">
            <v>45055</v>
          </cell>
          <cell r="B14" t="str">
            <v>Bica corrida (produção de brita)</v>
          </cell>
          <cell r="C14" t="str">
            <v>m³</v>
          </cell>
          <cell r="D14">
            <v>10.87</v>
          </cell>
        </row>
        <row r="15">
          <cell r="A15">
            <v>45060</v>
          </cell>
          <cell r="B15" t="str">
            <v>Britagem de rocha - produção de brita</v>
          </cell>
          <cell r="C15" t="str">
            <v>m³</v>
          </cell>
          <cell r="D15">
            <v>12.44</v>
          </cell>
        </row>
        <row r="16">
          <cell r="A16">
            <v>45070</v>
          </cell>
          <cell r="B16" t="str">
            <v>Escavação e carga de materiais de 1a. categoria</v>
          </cell>
          <cell r="C16" t="str">
            <v>m³</v>
          </cell>
          <cell r="D16">
            <v>1.54</v>
          </cell>
        </row>
        <row r="17">
          <cell r="A17">
            <v>45075</v>
          </cell>
          <cell r="B17" t="str">
            <v>Escavação e carga de materiais de 2a. categoria</v>
          </cell>
          <cell r="C17" t="str">
            <v>m³</v>
          </cell>
          <cell r="D17">
            <v>2.4</v>
          </cell>
        </row>
        <row r="18">
          <cell r="A18">
            <v>45080</v>
          </cell>
          <cell r="B18" t="str">
            <v>Produção de seixo peneirado</v>
          </cell>
          <cell r="C18" t="str">
            <v>m³</v>
          </cell>
          <cell r="D18">
            <v>3.39</v>
          </cell>
        </row>
        <row r="19">
          <cell r="A19">
            <v>45085</v>
          </cell>
          <cell r="B19" t="str">
            <v>Produção de seixo parcialmente britado e peneirado</v>
          </cell>
          <cell r="C19" t="str">
            <v>m³</v>
          </cell>
          <cell r="D19">
            <v>4.41</v>
          </cell>
        </row>
        <row r="20">
          <cell r="A20">
            <v>45090</v>
          </cell>
          <cell r="B20" t="str">
            <v>Seixo retido na peneira 2"</v>
          </cell>
          <cell r="C20" t="str">
            <v>m³</v>
          </cell>
          <cell r="D20">
            <v>3.4</v>
          </cell>
        </row>
        <row r="21">
          <cell r="A21">
            <v>45095</v>
          </cell>
          <cell r="B21" t="str">
            <v>Carregamento de brita para drenagem e O.A.C.</v>
          </cell>
          <cell r="C21" t="str">
            <v>m³</v>
          </cell>
          <cell r="D21">
            <v>0.56000000000000005</v>
          </cell>
        </row>
        <row r="22">
          <cell r="A22">
            <v>45100</v>
          </cell>
          <cell r="B22" t="str">
            <v>Material jazida 1a categoria</v>
          </cell>
          <cell r="C22" t="str">
            <v>m³</v>
          </cell>
          <cell r="D22">
            <v>1.54</v>
          </cell>
        </row>
        <row r="23">
          <cell r="A23">
            <v>45105</v>
          </cell>
          <cell r="B23" t="str">
            <v>Escavação e carga de material de 2a categoria</v>
          </cell>
          <cell r="C23" t="str">
            <v>m³</v>
          </cell>
          <cell r="D23">
            <v>2.38</v>
          </cell>
        </row>
        <row r="24">
          <cell r="A24">
            <v>45110</v>
          </cell>
          <cell r="B24" t="str">
            <v>Extração do material de 3a categoria para terraplenagem</v>
          </cell>
          <cell r="C24" t="str">
            <v>m³</v>
          </cell>
          <cell r="D24">
            <v>6.3</v>
          </cell>
        </row>
        <row r="25">
          <cell r="A25">
            <v>45115</v>
          </cell>
          <cell r="B25" t="str">
            <v>Carga do material de 3a categoria</v>
          </cell>
          <cell r="C25" t="str">
            <v>m³</v>
          </cell>
          <cell r="D25">
            <v>2.1800000000000002</v>
          </cell>
        </row>
        <row r="26">
          <cell r="A26">
            <v>45120</v>
          </cell>
          <cell r="B26" t="str">
            <v>Espalhamento do material de 3a categoria</v>
          </cell>
          <cell r="C26" t="str">
            <v>m³</v>
          </cell>
          <cell r="D26">
            <v>0.3</v>
          </cell>
        </row>
        <row r="27">
          <cell r="A27">
            <v>45125</v>
          </cell>
          <cell r="B27" t="str">
            <v>Escavação carga e espalhamento de material de 3a. categoria</v>
          </cell>
          <cell r="C27" t="str">
            <v>m³</v>
          </cell>
          <cell r="D27">
            <v>8.7799999999999994</v>
          </cell>
        </row>
        <row r="28">
          <cell r="A28">
            <v>45210</v>
          </cell>
          <cell r="B28" t="str">
            <v>Concreto magro</v>
          </cell>
          <cell r="C28" t="str">
            <v>m³</v>
          </cell>
          <cell r="D28">
            <v>87.09</v>
          </cell>
        </row>
        <row r="29">
          <cell r="A29">
            <v>45215</v>
          </cell>
          <cell r="B29" t="str">
            <v>Concreto magro com brita comercial</v>
          </cell>
          <cell r="C29" t="str">
            <v>m³</v>
          </cell>
          <cell r="D29">
            <v>103.07</v>
          </cell>
        </row>
        <row r="30">
          <cell r="A30">
            <v>45220</v>
          </cell>
          <cell r="B30" t="str">
            <v>Concreto fck 9 MPa</v>
          </cell>
          <cell r="C30" t="str">
            <v>m³</v>
          </cell>
          <cell r="D30">
            <v>102.67</v>
          </cell>
        </row>
        <row r="31">
          <cell r="A31">
            <v>45225</v>
          </cell>
          <cell r="B31" t="str">
            <v>Concreto fck 9 MPa com brita comercial</v>
          </cell>
          <cell r="C31" t="str">
            <v>m³</v>
          </cell>
          <cell r="D31">
            <v>116.3</v>
          </cell>
        </row>
        <row r="32">
          <cell r="A32">
            <v>45230</v>
          </cell>
          <cell r="B32" t="str">
            <v xml:space="preserve">Concreto fck 11 MPa </v>
          </cell>
          <cell r="C32" t="str">
            <v>m³</v>
          </cell>
          <cell r="D32">
            <v>108.67</v>
          </cell>
        </row>
        <row r="33">
          <cell r="A33">
            <v>45235</v>
          </cell>
          <cell r="B33" t="str">
            <v>Concreto fck 11 MPa com brita comercial</v>
          </cell>
          <cell r="C33" t="str">
            <v>m³</v>
          </cell>
          <cell r="D33">
            <v>122.71</v>
          </cell>
        </row>
        <row r="34">
          <cell r="A34">
            <v>45240</v>
          </cell>
          <cell r="B34" t="str">
            <v xml:space="preserve">Concreto fck 15 MPa </v>
          </cell>
          <cell r="C34" t="str">
            <v>m³</v>
          </cell>
          <cell r="D34">
            <v>115.68</v>
          </cell>
        </row>
        <row r="35">
          <cell r="A35">
            <v>45245</v>
          </cell>
          <cell r="B35" t="str">
            <v>Concreto fck 15 MPa com brita comercial</v>
          </cell>
          <cell r="C35" t="str">
            <v>m³</v>
          </cell>
          <cell r="D35">
            <v>127.79</v>
          </cell>
        </row>
        <row r="36">
          <cell r="A36">
            <v>45250</v>
          </cell>
          <cell r="B36" t="str">
            <v>Concreto Poroso</v>
          </cell>
          <cell r="C36" t="str">
            <v>m³</v>
          </cell>
          <cell r="D36">
            <v>116.3</v>
          </cell>
        </row>
        <row r="37">
          <cell r="A37">
            <v>45255</v>
          </cell>
          <cell r="B37" t="str">
            <v>Concreto poroso com brita comercial</v>
          </cell>
          <cell r="C37" t="str">
            <v>m³</v>
          </cell>
          <cell r="D37">
            <v>133.1</v>
          </cell>
        </row>
        <row r="38">
          <cell r="A38">
            <v>45260</v>
          </cell>
          <cell r="B38" t="str">
            <v>Concreto ciclopico fck 11 MPa</v>
          </cell>
          <cell r="C38" t="str">
            <v>m³</v>
          </cell>
          <cell r="D38">
            <v>93.84</v>
          </cell>
        </row>
        <row r="39">
          <cell r="A39">
            <v>45265</v>
          </cell>
          <cell r="B39" t="str">
            <v>Concreto ciclopico fck 11 MPa com brita comercial</v>
          </cell>
          <cell r="C39" t="str">
            <v>m³</v>
          </cell>
          <cell r="D39">
            <v>103.67</v>
          </cell>
        </row>
        <row r="40">
          <cell r="A40">
            <v>45270</v>
          </cell>
          <cell r="B40" t="str">
            <v>Concreto ciclopico fck 15 MPa</v>
          </cell>
          <cell r="C40" t="str">
            <v>m³</v>
          </cell>
          <cell r="D40">
            <v>98.75</v>
          </cell>
        </row>
        <row r="41">
          <cell r="A41">
            <v>45275</v>
          </cell>
          <cell r="B41" t="str">
            <v>Concreto ciclopico fck 15 MPa com brita comercial</v>
          </cell>
          <cell r="C41" t="str">
            <v>m³</v>
          </cell>
          <cell r="D41">
            <v>107.23</v>
          </cell>
        </row>
        <row r="42">
          <cell r="A42">
            <v>45280</v>
          </cell>
          <cell r="B42" t="str">
            <v>Argamassa de cimento e areia 1:4</v>
          </cell>
          <cell r="C42" t="str">
            <v>m³</v>
          </cell>
          <cell r="D42">
            <v>103.72</v>
          </cell>
        </row>
        <row r="43">
          <cell r="A43">
            <v>45285</v>
          </cell>
          <cell r="B43" t="str">
            <v>Argamassa de cimento e areia 1:3</v>
          </cell>
          <cell r="C43" t="str">
            <v>m³</v>
          </cell>
          <cell r="D43">
            <v>120.94</v>
          </cell>
        </row>
        <row r="44">
          <cell r="A44">
            <v>45290</v>
          </cell>
          <cell r="B44" t="str">
            <v>Formas comuns de madeira com reaproveitamento de duas vezes</v>
          </cell>
          <cell r="C44" t="str">
            <v>m²</v>
          </cell>
          <cell r="D44">
            <v>22.28</v>
          </cell>
        </row>
        <row r="45">
          <cell r="A45">
            <v>45295</v>
          </cell>
          <cell r="B45" t="str">
            <v>Escoramento para bueiros celulares</v>
          </cell>
          <cell r="C45" t="str">
            <v>m³</v>
          </cell>
          <cell r="D45">
            <v>9.67</v>
          </cell>
        </row>
        <row r="46">
          <cell r="A46">
            <v>45300</v>
          </cell>
          <cell r="B46" t="str">
            <v>Armadura aço CA-25 fornecimento dobragem e colocação</v>
          </cell>
          <cell r="C46" t="str">
            <v>kg</v>
          </cell>
          <cell r="D46">
            <v>2.0299999999999998</v>
          </cell>
        </row>
        <row r="47">
          <cell r="A47">
            <v>45305</v>
          </cell>
          <cell r="B47" t="str">
            <v>Armadura aço CA-50 fornecimento dobragem e colocação</v>
          </cell>
          <cell r="C47" t="str">
            <v>kg</v>
          </cell>
          <cell r="D47">
            <v>2.11</v>
          </cell>
        </row>
        <row r="48">
          <cell r="A48">
            <v>45310</v>
          </cell>
          <cell r="B48" t="str">
            <v>Armadura aço CA-60 fornecimento dobragem e colocação</v>
          </cell>
          <cell r="C48" t="str">
            <v>kg</v>
          </cell>
          <cell r="D48">
            <v>2.38</v>
          </cell>
        </row>
        <row r="49">
          <cell r="A49">
            <v>45315</v>
          </cell>
          <cell r="B49" t="str">
            <v>Lastro de brita</v>
          </cell>
          <cell r="C49" t="str">
            <v>m³</v>
          </cell>
          <cell r="D49">
            <v>25.13</v>
          </cell>
        </row>
        <row r="50">
          <cell r="A50">
            <v>45320</v>
          </cell>
          <cell r="B50" t="str">
            <v>Lastro de brita com brita comercial</v>
          </cell>
          <cell r="C50" t="str">
            <v>m³</v>
          </cell>
          <cell r="D50">
            <v>46.72</v>
          </cell>
        </row>
        <row r="51">
          <cell r="A51">
            <v>45335</v>
          </cell>
          <cell r="B51" t="str">
            <v>Enrocamento de pedra jogada com pedra do primário</v>
          </cell>
          <cell r="C51" t="str">
            <v>m³</v>
          </cell>
          <cell r="D51">
            <v>12.12</v>
          </cell>
        </row>
        <row r="52">
          <cell r="A52">
            <v>45340</v>
          </cell>
          <cell r="B52" t="str">
            <v>Enrocamento pedra arrumada</v>
          </cell>
          <cell r="C52" t="str">
            <v>m³</v>
          </cell>
          <cell r="D52">
            <v>22.83</v>
          </cell>
        </row>
        <row r="53">
          <cell r="A53">
            <v>45345</v>
          </cell>
          <cell r="B53" t="str">
            <v>Alvenaria de pedra-de-mão argamassada</v>
          </cell>
          <cell r="C53" t="str">
            <v>m³</v>
          </cell>
          <cell r="D53">
            <v>62.17</v>
          </cell>
        </row>
        <row r="54">
          <cell r="A54">
            <v>45350</v>
          </cell>
          <cell r="B54" t="str">
            <v>Alvenaria de tijolos maciços p/ parede de 20cm</v>
          </cell>
          <cell r="C54" t="str">
            <v>m²</v>
          </cell>
          <cell r="D54">
            <v>47.7</v>
          </cell>
        </row>
        <row r="55">
          <cell r="A55">
            <v>46000</v>
          </cell>
          <cell r="B55" t="str">
            <v>Torre de madeira para cravação de tubulação (OAE)</v>
          </cell>
          <cell r="C55" t="str">
            <v>m</v>
          </cell>
          <cell r="D55">
            <v>450.9</v>
          </cell>
        </row>
        <row r="56">
          <cell r="A56">
            <v>46010</v>
          </cell>
          <cell r="B56" t="str">
            <v>Argamassa de cimento e areia 1:4 preparo e materiais (OAE)</v>
          </cell>
          <cell r="C56" t="str">
            <v>m³</v>
          </cell>
          <cell r="D56">
            <v>104.93</v>
          </cell>
        </row>
        <row r="57">
          <cell r="A57">
            <v>46020</v>
          </cell>
          <cell r="B57" t="str">
            <v>Formas de madeira (OAE)</v>
          </cell>
          <cell r="C57" t="str">
            <v>m²</v>
          </cell>
          <cell r="D57">
            <v>29.37</v>
          </cell>
        </row>
        <row r="58">
          <cell r="A58">
            <v>46030</v>
          </cell>
          <cell r="B58" t="str">
            <v>Armadura aço CA-50 fornec. dobr. e colocação (OAE)</v>
          </cell>
          <cell r="C58" t="str">
            <v>kg</v>
          </cell>
          <cell r="D58">
            <v>2.2000000000000002</v>
          </cell>
        </row>
        <row r="59">
          <cell r="A59">
            <v>46040</v>
          </cell>
          <cell r="B59" t="str">
            <v>Concreto fck 15 MPa - preparo lançamento e cura (OAE)</v>
          </cell>
          <cell r="C59" t="str">
            <v>m³</v>
          </cell>
          <cell r="D59">
            <v>129.38</v>
          </cell>
        </row>
        <row r="60">
          <cell r="A60">
            <v>46050</v>
          </cell>
          <cell r="B60" t="str">
            <v>Concreto fck 18 MPa - preparo lançamento e cura (OAE)</v>
          </cell>
          <cell r="C60" t="str">
            <v>m³</v>
          </cell>
          <cell r="D60">
            <v>134.74</v>
          </cell>
        </row>
        <row r="61">
          <cell r="A61">
            <v>46070</v>
          </cell>
          <cell r="B61" t="str">
            <v>Demolição de estrutura em concreto simples (OAE)</v>
          </cell>
          <cell r="C61" t="str">
            <v>m³</v>
          </cell>
          <cell r="D61">
            <v>13.96</v>
          </cell>
        </row>
        <row r="62">
          <cell r="A62">
            <v>46080</v>
          </cell>
          <cell r="B62" t="str">
            <v>Demolição de estrutura em concreto armado (OAE)</v>
          </cell>
          <cell r="C62" t="str">
            <v>m³</v>
          </cell>
          <cell r="D62">
            <v>27.9</v>
          </cell>
        </row>
        <row r="63">
          <cell r="A63">
            <v>46090</v>
          </cell>
          <cell r="B63" t="str">
            <v>Aterro para vedação de ensecadeiras (OAE)</v>
          </cell>
          <cell r="C63" t="str">
            <v>m³</v>
          </cell>
          <cell r="D63">
            <v>7.52</v>
          </cell>
        </row>
        <row r="64">
          <cell r="A64">
            <v>46100</v>
          </cell>
          <cell r="B64" t="str">
            <v>Ensecadeiras duplas (OAE)</v>
          </cell>
          <cell r="C64" t="str">
            <v>m²</v>
          </cell>
          <cell r="D64">
            <v>157.55000000000001</v>
          </cell>
        </row>
        <row r="65">
          <cell r="A65">
            <v>50000</v>
          </cell>
          <cell r="B65" t="str">
            <v>Desmatamento e limpeza do terreno - condição1</v>
          </cell>
          <cell r="C65" t="str">
            <v>m²</v>
          </cell>
          <cell r="D65">
            <v>0.15</v>
          </cell>
        </row>
        <row r="66">
          <cell r="A66">
            <v>50001</v>
          </cell>
          <cell r="B66" t="str">
            <v>Desmatamento e limpeza do terreno - condição2</v>
          </cell>
          <cell r="C66" t="str">
            <v>m²</v>
          </cell>
          <cell r="D66">
            <v>0.47</v>
          </cell>
        </row>
        <row r="67">
          <cell r="A67">
            <v>50002</v>
          </cell>
          <cell r="B67" t="str">
            <v>Desmatamento e limpeza do terreno - condição3</v>
          </cell>
          <cell r="C67" t="str">
            <v>m²</v>
          </cell>
          <cell r="D67">
            <v>1.41</v>
          </cell>
        </row>
        <row r="68">
          <cell r="A68">
            <v>50003</v>
          </cell>
          <cell r="B68" t="str">
            <v>Desmatamento e limpeza do terreno - condição4</v>
          </cell>
          <cell r="C68" t="str">
            <v>m²</v>
          </cell>
          <cell r="D68">
            <v>2.0499999999999998</v>
          </cell>
        </row>
        <row r="69">
          <cell r="A69">
            <v>50010</v>
          </cell>
          <cell r="B69" t="str">
            <v>Esc. carga e transp. de mat. clas. 1a cat DMT&lt;= 50 m</v>
          </cell>
          <cell r="C69" t="str">
            <v>m³</v>
          </cell>
          <cell r="D69">
            <v>0.83</v>
          </cell>
        </row>
        <row r="70">
          <cell r="A70">
            <v>50020</v>
          </cell>
          <cell r="B70" t="str">
            <v>Esc. carga e transp. de mat. clas 1a cat 50&lt;DMT&lt;=100 m</v>
          </cell>
          <cell r="C70" t="str">
            <v>m³</v>
          </cell>
          <cell r="D70">
            <v>1.43</v>
          </cell>
        </row>
        <row r="71">
          <cell r="A71">
            <v>50030</v>
          </cell>
          <cell r="B71" t="str">
            <v>Esc. carga e transp. de mat. clas 1a cat 100&lt;DMT&lt;=150 m</v>
          </cell>
          <cell r="C71" t="str">
            <v>m³</v>
          </cell>
          <cell r="D71">
            <v>1.5</v>
          </cell>
        </row>
        <row r="72">
          <cell r="A72">
            <v>50040</v>
          </cell>
          <cell r="B72" t="str">
            <v>Esc. carga e transp. de mat. clas 1a cat 150&lt;DMT&lt;=200 m</v>
          </cell>
          <cell r="C72" t="str">
            <v>m³</v>
          </cell>
          <cell r="D72">
            <v>1.52</v>
          </cell>
        </row>
        <row r="73">
          <cell r="A73">
            <v>50050</v>
          </cell>
          <cell r="B73" t="str">
            <v>Esc. carga e transp. de mat. clas 1a cat 200&lt;DMT&lt;=250 m</v>
          </cell>
          <cell r="C73" t="str">
            <v>m³</v>
          </cell>
          <cell r="D73">
            <v>1.69</v>
          </cell>
        </row>
        <row r="74">
          <cell r="A74">
            <v>50060</v>
          </cell>
          <cell r="B74" t="str">
            <v>Esc. carga e transp. de mat. clas 1a cat 250&lt;DMT&lt;=300 m</v>
          </cell>
          <cell r="C74" t="str">
            <v>m³</v>
          </cell>
          <cell r="D74">
            <v>1.8</v>
          </cell>
        </row>
        <row r="75">
          <cell r="A75">
            <v>50070</v>
          </cell>
          <cell r="B75" t="str">
            <v>Esc. carga e transp. de mat. clas 1a cat 300&lt;DMT&lt;=350 m</v>
          </cell>
          <cell r="C75" t="str">
            <v>m³</v>
          </cell>
          <cell r="D75">
            <v>1.94</v>
          </cell>
        </row>
        <row r="76">
          <cell r="A76">
            <v>50080</v>
          </cell>
          <cell r="B76" t="str">
            <v>Esc. carga e transp. de mat. clas 1a cat 350&lt;DMT&lt;=400 m</v>
          </cell>
          <cell r="C76" t="str">
            <v>m³</v>
          </cell>
          <cell r="D76">
            <v>2</v>
          </cell>
        </row>
        <row r="77">
          <cell r="A77">
            <v>50090</v>
          </cell>
          <cell r="B77" t="str">
            <v>Esc. carga e transp. de mat. clas 1a cat 400&lt;DMT&lt;=500 m</v>
          </cell>
          <cell r="C77" t="str">
            <v>m³</v>
          </cell>
          <cell r="D77">
            <v>2.09</v>
          </cell>
        </row>
        <row r="78">
          <cell r="A78">
            <v>50100</v>
          </cell>
          <cell r="B78" t="str">
            <v>Esc. carga e transp. de mat. clas 1a cat 500&lt;DMT&lt;=600 m</v>
          </cell>
          <cell r="C78" t="str">
            <v>m³</v>
          </cell>
          <cell r="D78">
            <v>2.2200000000000002</v>
          </cell>
        </row>
        <row r="79">
          <cell r="A79">
            <v>50110</v>
          </cell>
          <cell r="B79" t="str">
            <v>Esc. carga e transp. de mat. clas 1a cat 600&lt;DMT&lt;=700 m</v>
          </cell>
          <cell r="C79" t="str">
            <v>m³</v>
          </cell>
          <cell r="D79">
            <v>2.4</v>
          </cell>
        </row>
        <row r="80">
          <cell r="A80">
            <v>50120</v>
          </cell>
          <cell r="B80" t="str">
            <v>Esc. carga e transp. de mat. clas 1a cat 700&lt;DMT&lt;=800 m</v>
          </cell>
          <cell r="C80" t="str">
            <v>m³</v>
          </cell>
          <cell r="D80">
            <v>2.56</v>
          </cell>
        </row>
        <row r="81">
          <cell r="A81">
            <v>50130</v>
          </cell>
          <cell r="B81" t="str">
            <v>Esc. carga e transp. de mat. clas 1a cat 800&lt;DMT&lt;=900 m</v>
          </cell>
          <cell r="C81" t="str">
            <v>m³</v>
          </cell>
          <cell r="D81">
            <v>2.66</v>
          </cell>
        </row>
        <row r="82">
          <cell r="A82">
            <v>50140</v>
          </cell>
          <cell r="B82" t="str">
            <v>Esc. carga e transp. de mat. clas 1a cat 900&lt;DMT&lt;=1000 m</v>
          </cell>
          <cell r="C82" t="str">
            <v>m³</v>
          </cell>
          <cell r="D82">
            <v>2.8</v>
          </cell>
        </row>
        <row r="83">
          <cell r="A83">
            <v>50150</v>
          </cell>
          <cell r="B83" t="str">
            <v>Esc. carga e transp. de mat. clas 1a cat 1000&lt;DMT&lt;=1200 m</v>
          </cell>
          <cell r="C83" t="str">
            <v>m³</v>
          </cell>
          <cell r="D83">
            <v>3.68</v>
          </cell>
        </row>
        <row r="84">
          <cell r="A84">
            <v>50160</v>
          </cell>
          <cell r="B84" t="str">
            <v>Esc. carga e transp. de mat. clas 1a cat 1200&lt;DMT&lt;=1400 m</v>
          </cell>
          <cell r="C84" t="str">
            <v>m³</v>
          </cell>
          <cell r="D84">
            <v>3.94</v>
          </cell>
        </row>
        <row r="85">
          <cell r="A85">
            <v>50170</v>
          </cell>
          <cell r="B85" t="str">
            <v>Esc. carga e transp. de mat. clas 1a cat 1400&lt;DMT&lt;=1600 m</v>
          </cell>
          <cell r="C85" t="str">
            <v>m³</v>
          </cell>
          <cell r="D85">
            <v>4.13</v>
          </cell>
        </row>
        <row r="86">
          <cell r="A86">
            <v>50180</v>
          </cell>
          <cell r="B86" t="str">
            <v>Esc. carga e transp. de mat. clas 1a cat 1600&lt;DMT&lt;=1800 m</v>
          </cell>
          <cell r="C86" t="str">
            <v>m³</v>
          </cell>
          <cell r="D86">
            <v>4.3</v>
          </cell>
        </row>
        <row r="87">
          <cell r="A87">
            <v>50190</v>
          </cell>
          <cell r="B87" t="str">
            <v>Esc. carga e transp. de mat. clas 1a cat 1800&lt;DMT&lt;2000 m</v>
          </cell>
          <cell r="C87" t="str">
            <v>m³</v>
          </cell>
          <cell r="D87">
            <v>4.37</v>
          </cell>
        </row>
        <row r="88">
          <cell r="A88">
            <v>50200</v>
          </cell>
          <cell r="B88" t="str">
            <v>Esc. carga e transp. de mat. clas 1a cat 2000&lt;DMT&lt;2500 m</v>
          </cell>
          <cell r="C88" t="str">
            <v>m³</v>
          </cell>
          <cell r="D88">
            <v>4.55</v>
          </cell>
        </row>
        <row r="89">
          <cell r="A89">
            <v>50210</v>
          </cell>
          <cell r="B89" t="str">
            <v>Esc. carga e transp. de mat. clas 1a cat 2500&lt;DMT&lt;3000 m</v>
          </cell>
          <cell r="C89" t="str">
            <v>m³</v>
          </cell>
          <cell r="D89">
            <v>4.91</v>
          </cell>
        </row>
        <row r="90">
          <cell r="A90">
            <v>50220</v>
          </cell>
          <cell r="B90" t="str">
            <v>Esc. carga e transp. de mat. clas 1a cat 3000&lt;DMT&lt;3500 m</v>
          </cell>
          <cell r="C90" t="str">
            <v>m³</v>
          </cell>
          <cell r="D90">
            <v>5.3</v>
          </cell>
        </row>
        <row r="91">
          <cell r="A91">
            <v>50230</v>
          </cell>
          <cell r="B91" t="str">
            <v>Esc. carga e transp. de mat. clas 1a cat 3500&lt;DMT&lt;4000 m</v>
          </cell>
          <cell r="C91" t="str">
            <v>m³</v>
          </cell>
          <cell r="D91">
            <v>5.51</v>
          </cell>
        </row>
        <row r="92">
          <cell r="A92">
            <v>50240</v>
          </cell>
          <cell r="B92" t="str">
            <v>Esc. carga e transp. de mat. clas 1a cat 4000&lt;DMT&lt;4500 m</v>
          </cell>
          <cell r="C92" t="str">
            <v>m³</v>
          </cell>
          <cell r="D92">
            <v>5.8</v>
          </cell>
        </row>
        <row r="93">
          <cell r="A93">
            <v>50250</v>
          </cell>
          <cell r="B93" t="str">
            <v>Esc. carga e transp. de mat. clas 1a cat 4500&lt;DMT&lt;5000 m</v>
          </cell>
          <cell r="C93" t="str">
            <v>m³</v>
          </cell>
          <cell r="D93">
            <v>6.1</v>
          </cell>
        </row>
        <row r="94">
          <cell r="A94">
            <v>50260</v>
          </cell>
          <cell r="B94" t="str">
            <v>Esc. carga e transp. de mat. clas 1a cat 5000&lt;DMT&lt;6000 m</v>
          </cell>
          <cell r="C94" t="str">
            <v>m³</v>
          </cell>
          <cell r="D94">
            <v>6.81</v>
          </cell>
        </row>
        <row r="95">
          <cell r="A95">
            <v>50270</v>
          </cell>
          <cell r="B95" t="str">
            <v>Esc. carga e transp. de mat. clas 1a cat 6000&lt;DMT&lt;7000 m</v>
          </cell>
          <cell r="C95" t="str">
            <v>m³</v>
          </cell>
          <cell r="D95">
            <v>7.32</v>
          </cell>
        </row>
        <row r="96">
          <cell r="A96">
            <v>50280</v>
          </cell>
          <cell r="B96" t="str">
            <v>Esc. carga e transp. de mat. clas 1a cat 7000&lt;DMT&lt;8000 m</v>
          </cell>
          <cell r="C96" t="str">
            <v>m³</v>
          </cell>
          <cell r="D96">
            <v>7.99</v>
          </cell>
        </row>
        <row r="97">
          <cell r="A97">
            <v>50290</v>
          </cell>
          <cell r="B97" t="str">
            <v>Esc. carga e transp. de mat. clas 1a cat 8000&lt;DMT&lt;9000 m</v>
          </cell>
          <cell r="C97" t="str">
            <v>m³</v>
          </cell>
          <cell r="D97">
            <v>8.65</v>
          </cell>
        </row>
        <row r="98">
          <cell r="A98">
            <v>50300</v>
          </cell>
          <cell r="B98" t="str">
            <v>Esc. carga e transp. de mat. clas 1a cat 9000&lt;DMT&lt;1000 m</v>
          </cell>
          <cell r="C98" t="str">
            <v>m³</v>
          </cell>
          <cell r="D98">
            <v>9.1199999999999992</v>
          </cell>
        </row>
        <row r="99">
          <cell r="A99">
            <v>51000</v>
          </cell>
          <cell r="B99" t="str">
            <v>Esc. carga e transp. de mat. clas. 2a cat DMT&lt;= 50 m</v>
          </cell>
          <cell r="C99" t="str">
            <v>m³</v>
          </cell>
          <cell r="D99">
            <v>1.36</v>
          </cell>
        </row>
        <row r="100">
          <cell r="A100">
            <v>51010</v>
          </cell>
          <cell r="B100" t="str">
            <v>Esc. carga e transp. de mat. clas 2a cat 50&lt;DMT&lt;=100 m</v>
          </cell>
          <cell r="C100" t="str">
            <v>m³</v>
          </cell>
          <cell r="D100">
            <v>2.23</v>
          </cell>
        </row>
        <row r="101">
          <cell r="A101">
            <v>51020</v>
          </cell>
          <cell r="B101" t="str">
            <v>Esc. carga e transp. de mat. clas 2a cat 100&lt;DMT&lt;=150 m</v>
          </cell>
          <cell r="C101" t="str">
            <v>m³</v>
          </cell>
          <cell r="D101">
            <v>2.31</v>
          </cell>
        </row>
        <row r="102">
          <cell r="A102">
            <v>51030</v>
          </cell>
          <cell r="B102" t="str">
            <v>Esc. carga e transp. de mat. clas 2a cat 150&lt;DMT&lt;=200 m</v>
          </cell>
          <cell r="C102" t="str">
            <v>m³</v>
          </cell>
          <cell r="D102">
            <v>2.44</v>
          </cell>
        </row>
        <row r="103">
          <cell r="A103">
            <v>51040</v>
          </cell>
          <cell r="B103" t="str">
            <v>Esc. carga e transp. de mat. clas 2a cat 200&lt;DMT&lt;=250 m</v>
          </cell>
          <cell r="C103" t="str">
            <v>m³</v>
          </cell>
          <cell r="D103">
            <v>2.62</v>
          </cell>
        </row>
        <row r="104">
          <cell r="A104">
            <v>51050</v>
          </cell>
          <cell r="B104" t="str">
            <v>Esc. carga e transp. de mat. clas 2a cat 250&lt;DMT&lt;=300 m</v>
          </cell>
          <cell r="C104" t="str">
            <v>m³</v>
          </cell>
          <cell r="D104">
            <v>2.69</v>
          </cell>
        </row>
        <row r="105">
          <cell r="A105">
            <v>51060</v>
          </cell>
          <cell r="B105" t="str">
            <v>Esc. carga e transp. de mat. clas 2a cat 300&lt;DMT&lt;=350 m</v>
          </cell>
          <cell r="C105" t="str">
            <v>m³</v>
          </cell>
          <cell r="D105">
            <v>2.84</v>
          </cell>
        </row>
        <row r="106">
          <cell r="A106">
            <v>51070</v>
          </cell>
          <cell r="B106" t="str">
            <v>Esc. carga e transp. de mat. clas 2a cat 350&lt;DMT&lt;=400 m</v>
          </cell>
          <cell r="C106" t="str">
            <v>m³</v>
          </cell>
          <cell r="D106">
            <v>2.91</v>
          </cell>
        </row>
        <row r="107">
          <cell r="A107">
            <v>51080</v>
          </cell>
          <cell r="B107" t="str">
            <v>Esc. carga e transp. de mat. clas 2a cat 400&lt;DMT&lt;=500 m</v>
          </cell>
          <cell r="C107" t="str">
            <v>m³</v>
          </cell>
          <cell r="D107">
            <v>3.03</v>
          </cell>
        </row>
        <row r="108">
          <cell r="A108">
            <v>51090</v>
          </cell>
          <cell r="B108" t="str">
            <v>Esc. carga e transp. de mat. clas 2a cat 500&lt;DMT&lt;=600 m</v>
          </cell>
          <cell r="C108" t="str">
            <v>m³</v>
          </cell>
          <cell r="D108">
            <v>3.21</v>
          </cell>
        </row>
        <row r="109">
          <cell r="A109">
            <v>51100</v>
          </cell>
          <cell r="B109" t="str">
            <v>Esc. carga e transp. de mat. clas 2a cat 600&lt;DMT&lt;=700 m</v>
          </cell>
          <cell r="C109" t="str">
            <v>m³</v>
          </cell>
          <cell r="D109">
            <v>3.44</v>
          </cell>
        </row>
        <row r="110">
          <cell r="A110">
            <v>51110</v>
          </cell>
          <cell r="B110" t="str">
            <v>Esc. carga e transp. de mat. clas 2a cat 700&lt;DMT&lt;=800 m</v>
          </cell>
          <cell r="C110" t="str">
            <v>m³</v>
          </cell>
          <cell r="D110">
            <v>3.57</v>
          </cell>
        </row>
        <row r="111">
          <cell r="A111">
            <v>51120</v>
          </cell>
          <cell r="B111" t="str">
            <v>Esc. carga e transp. de mat. clas 2a cat 800&lt;DMT&lt;=900 m</v>
          </cell>
          <cell r="C111" t="str">
            <v>m³</v>
          </cell>
          <cell r="D111">
            <v>3.73</v>
          </cell>
        </row>
        <row r="112">
          <cell r="A112">
            <v>51130</v>
          </cell>
          <cell r="B112" t="str">
            <v>Esc. carga e transp. de mat. clas 2a cat 900&lt;DMT&lt;=1000 m</v>
          </cell>
          <cell r="C112" t="str">
            <v>m³</v>
          </cell>
          <cell r="D112">
            <v>3.94</v>
          </cell>
        </row>
        <row r="113">
          <cell r="A113">
            <v>51140</v>
          </cell>
          <cell r="B113" t="str">
            <v>Esc. carga e transp. de mat. clas 2a cat 1000&lt;DMT&lt;=1200 m</v>
          </cell>
          <cell r="C113" t="str">
            <v>m³</v>
          </cell>
          <cell r="D113">
            <v>4.82</v>
          </cell>
        </row>
        <row r="114">
          <cell r="A114">
            <v>51150</v>
          </cell>
          <cell r="B114" t="str">
            <v>Esc. carga e transp. de mat. clas 2a cat 1200&lt;DMT&lt;=1400 m</v>
          </cell>
          <cell r="C114" t="str">
            <v>m³</v>
          </cell>
          <cell r="D114">
            <v>5.0599999999999996</v>
          </cell>
        </row>
        <row r="115">
          <cell r="A115">
            <v>51160</v>
          </cell>
          <cell r="B115" t="str">
            <v>Esc. carga e transp. de mat. clas 2a cat 1400&lt;DMT&lt;=1600 m</v>
          </cell>
          <cell r="C115" t="str">
            <v>m³</v>
          </cell>
          <cell r="D115">
            <v>5.26</v>
          </cell>
        </row>
        <row r="116">
          <cell r="A116">
            <v>51170</v>
          </cell>
          <cell r="B116" t="str">
            <v>Esc. carga e transp. de mat. clas 2a cat 1600&lt;DMT&lt;=1800 m</v>
          </cell>
          <cell r="C116" t="str">
            <v>m³</v>
          </cell>
          <cell r="D116">
            <v>5.33</v>
          </cell>
        </row>
        <row r="117">
          <cell r="A117">
            <v>51180</v>
          </cell>
          <cell r="B117" t="str">
            <v>Esc. carga e transp. de mat. clas 2a cat 1800&lt;DMT&lt;2000 m</v>
          </cell>
          <cell r="C117" t="str">
            <v>m³</v>
          </cell>
          <cell r="D117">
            <v>5.43</v>
          </cell>
        </row>
        <row r="118">
          <cell r="A118">
            <v>51190</v>
          </cell>
          <cell r="B118" t="str">
            <v>Esc. carga e transp. de mat. clas 2a cat 2000&lt;DMT&lt;2500 m</v>
          </cell>
          <cell r="C118" t="str">
            <v>m³</v>
          </cell>
          <cell r="D118">
            <v>5.62</v>
          </cell>
        </row>
        <row r="119">
          <cell r="A119">
            <v>51200</v>
          </cell>
          <cell r="B119" t="str">
            <v>Esc. carga e transp. de mat. clas 2a cat 2500&lt;DMT&lt;3000 m</v>
          </cell>
          <cell r="C119" t="str">
            <v>m³</v>
          </cell>
          <cell r="D119">
            <v>6.09</v>
          </cell>
        </row>
        <row r="120">
          <cell r="A120">
            <v>51210</v>
          </cell>
          <cell r="B120" t="str">
            <v>Esc. carga e transp. de mat. clas 2a cat 3000&lt;DMT&lt;3500 m</v>
          </cell>
          <cell r="C120" t="str">
            <v>m³</v>
          </cell>
          <cell r="D120">
            <v>6.45</v>
          </cell>
        </row>
        <row r="121">
          <cell r="A121">
            <v>51220</v>
          </cell>
          <cell r="B121" t="str">
            <v>Esc. carga e transp. de mat. clas 2a cat 3500&lt;DMT&lt;4000 m</v>
          </cell>
          <cell r="C121" t="str">
            <v>m³</v>
          </cell>
          <cell r="D121">
            <v>6.65</v>
          </cell>
        </row>
        <row r="122">
          <cell r="A122">
            <v>51230</v>
          </cell>
          <cell r="B122" t="str">
            <v>Esc. carga e transp. de mat. clas 2a cat 4000&lt;DMT&lt;4500 m</v>
          </cell>
          <cell r="C122" t="str">
            <v>m³</v>
          </cell>
          <cell r="D122">
            <v>6.97</v>
          </cell>
        </row>
        <row r="123">
          <cell r="A123">
            <v>51240</v>
          </cell>
          <cell r="B123" t="str">
            <v>Esc. carga e transp. de mat. clas 2a cat 4500&lt;DMT&lt;5000 m</v>
          </cell>
          <cell r="C123" t="str">
            <v>m³</v>
          </cell>
          <cell r="D123">
            <v>7.44</v>
          </cell>
        </row>
        <row r="124">
          <cell r="A124">
            <v>51250</v>
          </cell>
          <cell r="B124" t="str">
            <v>Esc. carga e transp. de mat. clas 2a cat 5000&lt;DMT&lt;6000 m</v>
          </cell>
          <cell r="C124" t="str">
            <v>m³</v>
          </cell>
          <cell r="D124">
            <v>8.06</v>
          </cell>
        </row>
        <row r="125">
          <cell r="A125">
            <v>51260</v>
          </cell>
          <cell r="B125" t="str">
            <v>Esc. carga e transp. de mat. clas 2a cat 6000&lt;DMT&lt;7000 m</v>
          </cell>
          <cell r="C125" t="str">
            <v>m³</v>
          </cell>
          <cell r="D125">
            <v>8.69</v>
          </cell>
        </row>
        <row r="126">
          <cell r="A126">
            <v>51270</v>
          </cell>
          <cell r="B126" t="str">
            <v>Esc. carga e transp. de mat. clas 2a cat 7000&lt;DMT&lt;8000 m</v>
          </cell>
          <cell r="C126" t="str">
            <v>m³</v>
          </cell>
          <cell r="D126">
            <v>9.4</v>
          </cell>
        </row>
        <row r="127">
          <cell r="A127">
            <v>51280</v>
          </cell>
          <cell r="B127" t="str">
            <v>Esc. carga e transp. de mat. clas 2a cat 8000&lt;DMT&lt;9000 m</v>
          </cell>
          <cell r="C127" t="str">
            <v>m³</v>
          </cell>
          <cell r="D127">
            <v>10.029999999999999</v>
          </cell>
        </row>
        <row r="128">
          <cell r="A128">
            <v>51290</v>
          </cell>
          <cell r="B128" t="str">
            <v>Esc. carga e transp. de mat. clas 2a cat 9000&lt;DMT&lt;1000 m</v>
          </cell>
          <cell r="C128" t="str">
            <v>m³</v>
          </cell>
          <cell r="D128">
            <v>10.61</v>
          </cell>
        </row>
        <row r="129">
          <cell r="A129">
            <v>51500</v>
          </cell>
          <cell r="B129" t="str">
            <v>Esc. carga e transp. e espalh. mat. 3a cat 000&lt;DMT&lt;=050 m</v>
          </cell>
          <cell r="C129" t="str">
            <v>m³</v>
          </cell>
          <cell r="D129">
            <v>8.7799999999999994</v>
          </cell>
        </row>
        <row r="130">
          <cell r="A130">
            <v>51510</v>
          </cell>
          <cell r="B130" t="str">
            <v>Esc. carga e transp. e espalh. mat. 3a cat 050&lt;DMT&lt;=100 m</v>
          </cell>
          <cell r="C130" t="str">
            <v>m³</v>
          </cell>
          <cell r="D130">
            <v>10.54</v>
          </cell>
        </row>
        <row r="131">
          <cell r="A131">
            <v>51520</v>
          </cell>
          <cell r="B131" t="str">
            <v>Esc. carga e transp. e espalh. mat. 3a cat 100&lt;DMT&lt;=150 m</v>
          </cell>
          <cell r="C131" t="str">
            <v>m³</v>
          </cell>
          <cell r="D131">
            <v>10.65</v>
          </cell>
        </row>
        <row r="132">
          <cell r="A132">
            <v>51530</v>
          </cell>
          <cell r="B132" t="str">
            <v>Esc. carga e transp. e espalh. mat. 3a cat 150&lt;DMT&lt;=200 m</v>
          </cell>
          <cell r="C132" t="str">
            <v>m³</v>
          </cell>
          <cell r="D132">
            <v>10.79</v>
          </cell>
        </row>
        <row r="133">
          <cell r="A133">
            <v>51540</v>
          </cell>
          <cell r="B133" t="str">
            <v>Esc. carga e transp. e espalh. mat. 3a cat 200&lt;DMT&lt;=250 m</v>
          </cell>
          <cell r="C133" t="str">
            <v>m³</v>
          </cell>
          <cell r="D133">
            <v>11.06</v>
          </cell>
        </row>
        <row r="134">
          <cell r="A134">
            <v>51550</v>
          </cell>
          <cell r="B134" t="str">
            <v>Esc. carga e transp. e espalh. mat. 3a cat 250&lt;DMT&lt;=300 m</v>
          </cell>
          <cell r="C134" t="str">
            <v>m³</v>
          </cell>
          <cell r="D134">
            <v>11.16</v>
          </cell>
        </row>
        <row r="135">
          <cell r="A135">
            <v>51560</v>
          </cell>
          <cell r="B135" t="str">
            <v>Esc. carga e transp. e espalh. mat. 3a cat 300&lt;DMT&lt;=350 m</v>
          </cell>
          <cell r="C135" t="str">
            <v>m³</v>
          </cell>
          <cell r="D135">
            <v>11.24</v>
          </cell>
        </row>
        <row r="136">
          <cell r="A136">
            <v>51570</v>
          </cell>
          <cell r="B136" t="str">
            <v>Esc. carga e transp. e espalh. mat. 3a cat 350&lt;DMT&lt;=400 m</v>
          </cell>
          <cell r="C136" t="str">
            <v>m³</v>
          </cell>
          <cell r="D136">
            <v>11.49</v>
          </cell>
        </row>
        <row r="137">
          <cell r="A137">
            <v>51580</v>
          </cell>
          <cell r="B137" t="str">
            <v>Esc. carga e transp. e espalh. mat. 3a cat 400&lt;DMT&lt;=500 m</v>
          </cell>
          <cell r="C137" t="str">
            <v>m³</v>
          </cell>
          <cell r="D137">
            <v>11.61</v>
          </cell>
        </row>
        <row r="138">
          <cell r="A138">
            <v>51590</v>
          </cell>
          <cell r="B138" t="str">
            <v>Esc. carga e transp. e espalh. mat. 3a cat 500&lt;DMT&lt;=600 m</v>
          </cell>
          <cell r="C138" t="str">
            <v>m³</v>
          </cell>
          <cell r="D138">
            <v>11.78</v>
          </cell>
        </row>
        <row r="139">
          <cell r="A139">
            <v>51600</v>
          </cell>
          <cell r="B139" t="str">
            <v>Esc. carga e transp. e espalh. mat. 3a cat 600&lt;DMT&lt;=700 m</v>
          </cell>
          <cell r="C139" t="str">
            <v>m³</v>
          </cell>
          <cell r="D139">
            <v>12.1</v>
          </cell>
        </row>
        <row r="140">
          <cell r="A140">
            <v>51610</v>
          </cell>
          <cell r="B140" t="str">
            <v>Esc. carga e transp. e espalh. mat. 3a cat 700&lt;DMT&lt;=800 m</v>
          </cell>
          <cell r="C140" t="str">
            <v>m³</v>
          </cell>
          <cell r="D140">
            <v>12.15</v>
          </cell>
        </row>
        <row r="141">
          <cell r="A141">
            <v>51620</v>
          </cell>
          <cell r="B141" t="str">
            <v>Esc. carga e transp. e espalh. mat. 3a cat 800&lt;DMT&lt;=900 m</v>
          </cell>
          <cell r="C141" t="str">
            <v>m³</v>
          </cell>
          <cell r="D141">
            <v>12.23</v>
          </cell>
        </row>
        <row r="142">
          <cell r="A142">
            <v>51630</v>
          </cell>
          <cell r="B142" t="str">
            <v>Esc. carga e transp. e espalh. mat. 3a cat 900&lt;DMT&lt;=1000 m</v>
          </cell>
          <cell r="C142" t="str">
            <v>m³</v>
          </cell>
          <cell r="D142">
            <v>12.26</v>
          </cell>
        </row>
        <row r="143">
          <cell r="A143">
            <v>51640</v>
          </cell>
          <cell r="B143" t="str">
            <v>Esc. carga e transp. e espalh. mat. 3a cat 1000&lt;DMT&lt;=1200 m</v>
          </cell>
          <cell r="C143" t="str">
            <v>m³</v>
          </cell>
          <cell r="D143">
            <v>12.35</v>
          </cell>
        </row>
        <row r="144">
          <cell r="A144">
            <v>51650</v>
          </cell>
          <cell r="B144" t="str">
            <v>Esc. carga e transp. e espalh. mat. 3a cat 1200&lt;DMT&lt;=1400 m</v>
          </cell>
          <cell r="C144" t="str">
            <v>m³</v>
          </cell>
          <cell r="D144">
            <v>12.72</v>
          </cell>
        </row>
        <row r="145">
          <cell r="A145">
            <v>51660</v>
          </cell>
          <cell r="B145" t="str">
            <v>Esc. carga e transp. e espalh. mat. 3a cat 1400&lt;DMT&lt;=1600 m</v>
          </cell>
          <cell r="C145" t="str">
            <v>m³</v>
          </cell>
          <cell r="D145">
            <v>12.88</v>
          </cell>
        </row>
        <row r="146">
          <cell r="A146">
            <v>51670</v>
          </cell>
          <cell r="B146" t="str">
            <v>Esc. carga e transp. e espalh. mat. 3a cat 1600&lt;DMT&lt;=1800 m</v>
          </cell>
          <cell r="C146" t="str">
            <v>m³</v>
          </cell>
          <cell r="D146">
            <v>13.16</v>
          </cell>
        </row>
        <row r="147">
          <cell r="A147">
            <v>51690</v>
          </cell>
          <cell r="B147" t="str">
            <v>Esc. carga e transp. e espalh. mat. 3a cat 1800&lt;DMT&lt;=2000 m</v>
          </cell>
          <cell r="C147" t="str">
            <v>m³</v>
          </cell>
          <cell r="D147">
            <v>13.31</v>
          </cell>
        </row>
        <row r="148">
          <cell r="A148">
            <v>51700</v>
          </cell>
          <cell r="B148" t="str">
            <v>Esc. carga e transp. e espalh. mat. 3a cat 2000&lt;DMT&lt;=2500 m</v>
          </cell>
          <cell r="C148" t="str">
            <v>m³</v>
          </cell>
          <cell r="D148">
            <v>13.63</v>
          </cell>
        </row>
        <row r="149">
          <cell r="A149">
            <v>51710</v>
          </cell>
          <cell r="B149" t="str">
            <v>Esc. carga e transp. e espalh. mat. 3a cat 2500&lt;DMT&lt;=3000 m</v>
          </cell>
          <cell r="C149" t="str">
            <v>m³</v>
          </cell>
          <cell r="D149">
            <v>14.19</v>
          </cell>
        </row>
        <row r="150">
          <cell r="A150">
            <v>51720</v>
          </cell>
          <cell r="B150" t="str">
            <v>Esc. carga e transp. e espalh. mat. 3a cat 3000&lt;DMT&lt;=3500 m</v>
          </cell>
          <cell r="C150" t="str">
            <v>m³</v>
          </cell>
          <cell r="D150">
            <v>14.74</v>
          </cell>
        </row>
        <row r="151">
          <cell r="A151">
            <v>51730</v>
          </cell>
          <cell r="B151" t="str">
            <v>Esc. carga e transp. e espalh. mat. 3a cat 3500&lt;DMT&lt;=4000 m</v>
          </cell>
          <cell r="C151" t="str">
            <v>m³</v>
          </cell>
          <cell r="D151">
            <v>15.09</v>
          </cell>
        </row>
        <row r="152">
          <cell r="A152">
            <v>51740</v>
          </cell>
          <cell r="B152" t="str">
            <v>Esc. carga e transp. e espalh. mat. 3a cat 4000&lt;DMT&lt;=4500 m</v>
          </cell>
          <cell r="C152" t="str">
            <v>m³</v>
          </cell>
          <cell r="D152">
            <v>15.54</v>
          </cell>
        </row>
        <row r="153">
          <cell r="A153">
            <v>51750</v>
          </cell>
          <cell r="B153" t="str">
            <v>Esc. carga e transp. e espalh. mat. 3a cat 4500&lt;DMT&lt;=5000 m</v>
          </cell>
          <cell r="C153" t="str">
            <v>m³</v>
          </cell>
          <cell r="D153">
            <v>16.11</v>
          </cell>
        </row>
        <row r="154">
          <cell r="A154">
            <v>51760</v>
          </cell>
          <cell r="B154" t="str">
            <v>Esc. carga e transp. e espalh. mat. 3a cat 5000&lt;DMT&lt;=6000 m</v>
          </cell>
          <cell r="C154" t="str">
            <v>m³</v>
          </cell>
          <cell r="D154">
            <v>17.100000000000001</v>
          </cell>
        </row>
        <row r="155">
          <cell r="A155">
            <v>51850</v>
          </cell>
          <cell r="B155" t="str">
            <v>Fendilhamento de rebaixo de corte em rocha</v>
          </cell>
          <cell r="C155" t="str">
            <v>m³</v>
          </cell>
          <cell r="D155">
            <v>3.38</v>
          </cell>
        </row>
        <row r="156">
          <cell r="A156">
            <v>51900</v>
          </cell>
          <cell r="B156" t="str">
            <v>Extração carga e descarga de seixo com DRAG-LINE</v>
          </cell>
          <cell r="C156" t="str">
            <v>m³</v>
          </cell>
          <cell r="D156">
            <v>2.2599999999999998</v>
          </cell>
        </row>
        <row r="157">
          <cell r="A157">
            <v>51950</v>
          </cell>
          <cell r="B157" t="str">
            <v>Extração carga e descarga de seixo com trator</v>
          </cell>
          <cell r="C157" t="str">
            <v>m³</v>
          </cell>
          <cell r="D157">
            <v>1.82</v>
          </cell>
        </row>
        <row r="158">
          <cell r="A158">
            <v>52000</v>
          </cell>
          <cell r="B158" t="str">
            <v>Compactação de aterros a 95% do Proctor Normal</v>
          </cell>
          <cell r="C158" t="str">
            <v>m³</v>
          </cell>
          <cell r="D158">
            <v>0.94</v>
          </cell>
        </row>
        <row r="159">
          <cell r="A159">
            <v>52010</v>
          </cell>
          <cell r="B159" t="str">
            <v>Compactação de aterro a 100% do Proctor Normal</v>
          </cell>
          <cell r="C159" t="str">
            <v>m³</v>
          </cell>
          <cell r="D159">
            <v>1.1599999999999999</v>
          </cell>
        </row>
        <row r="160">
          <cell r="A160">
            <v>52015</v>
          </cell>
          <cell r="B160" t="str">
            <v>Compactação de aterro em rocha</v>
          </cell>
          <cell r="C160" t="str">
            <v>m³</v>
          </cell>
          <cell r="D160">
            <v>0.41</v>
          </cell>
        </row>
        <row r="161">
          <cell r="A161">
            <v>52020</v>
          </cell>
          <cell r="B161" t="str">
            <v>Esc. carga transp. e espalh. de mat. de jazida clas. 1a. cat.</v>
          </cell>
          <cell r="C161" t="str">
            <v>m³</v>
          </cell>
          <cell r="D161">
            <v>1.54</v>
          </cell>
        </row>
        <row r="162">
          <cell r="A162">
            <v>52030</v>
          </cell>
          <cell r="B162" t="str">
            <v>Esc. carga transp. e espalh. de mat. de jazida clas. 2a. cat.</v>
          </cell>
          <cell r="C162" t="str">
            <v>m³</v>
          </cell>
          <cell r="D162">
            <v>2.4</v>
          </cell>
        </row>
        <row r="163">
          <cell r="A163">
            <v>52040</v>
          </cell>
          <cell r="B163" t="str">
            <v>Revestimento primário - execução</v>
          </cell>
          <cell r="C163" t="str">
            <v>m³</v>
          </cell>
          <cell r="D163">
            <v>0.68</v>
          </cell>
        </row>
        <row r="164">
          <cell r="A164">
            <v>52045</v>
          </cell>
          <cell r="B164" t="str">
            <v>Remoção de solos moles sem transporte</v>
          </cell>
          <cell r="C164" t="str">
            <v>m³</v>
          </cell>
          <cell r="D164">
            <v>1.56</v>
          </cell>
        </row>
        <row r="165">
          <cell r="A165">
            <v>52050</v>
          </cell>
          <cell r="B165" t="str">
            <v>Remoção de solos moles com transporte 0&lt; DMT&lt;= 50 m</v>
          </cell>
          <cell r="C165" t="str">
            <v>m³</v>
          </cell>
          <cell r="D165">
            <v>3.49</v>
          </cell>
        </row>
        <row r="166">
          <cell r="A166">
            <v>52060</v>
          </cell>
          <cell r="B166" t="str">
            <v>Remoção de solos moles c/transporte  50&lt; DMT&lt;=100 m</v>
          </cell>
          <cell r="C166" t="str">
            <v>m³</v>
          </cell>
          <cell r="D166">
            <v>3.55</v>
          </cell>
        </row>
        <row r="167">
          <cell r="A167">
            <v>52070</v>
          </cell>
          <cell r="B167" t="str">
            <v>Remoção de solos moles c/transporte  100&lt; DMT&lt;=200 m</v>
          </cell>
          <cell r="C167" t="str">
            <v>m³</v>
          </cell>
          <cell r="D167">
            <v>3.72</v>
          </cell>
        </row>
        <row r="168">
          <cell r="A168">
            <v>52080</v>
          </cell>
          <cell r="B168" t="str">
            <v>Remoção de solos moles c/transporte  200&lt; DMT&lt;=300 m</v>
          </cell>
          <cell r="C168" t="str">
            <v>m³</v>
          </cell>
          <cell r="D168">
            <v>3.84</v>
          </cell>
        </row>
        <row r="169">
          <cell r="A169">
            <v>52084</v>
          </cell>
          <cell r="B169" t="str">
            <v>Remoção de solos moles c/transporte  300&lt; DMT&lt;=400 m</v>
          </cell>
          <cell r="C169" t="str">
            <v>m³</v>
          </cell>
          <cell r="D169">
            <v>3.93</v>
          </cell>
        </row>
        <row r="170">
          <cell r="A170">
            <v>52087</v>
          </cell>
          <cell r="B170" t="str">
            <v>Remoção de solos moles c/transporte  400&lt; DMT&lt;=600 m</v>
          </cell>
          <cell r="C170" t="str">
            <v>m³</v>
          </cell>
          <cell r="D170">
            <v>4.4400000000000004</v>
          </cell>
        </row>
        <row r="171">
          <cell r="A171">
            <v>52090</v>
          </cell>
          <cell r="B171" t="str">
            <v>Remoção de solos moles c/transporte  600&lt; DMT&lt;=800 m</v>
          </cell>
          <cell r="C171" t="str">
            <v>m³</v>
          </cell>
          <cell r="D171">
            <v>4.53</v>
          </cell>
        </row>
        <row r="172">
          <cell r="A172">
            <v>52095</v>
          </cell>
          <cell r="B172" t="str">
            <v>Remoção de solos moles c/transporte  800&lt; DMT&lt;=1000 m</v>
          </cell>
          <cell r="C172" t="str">
            <v>m³</v>
          </cell>
          <cell r="D172">
            <v>4.59</v>
          </cell>
        </row>
        <row r="173">
          <cell r="A173">
            <v>52100</v>
          </cell>
          <cell r="B173" t="str">
            <v>Remoção de solos moles c/transporte  1000&lt; DMT&lt;=1200 m</v>
          </cell>
          <cell r="C173" t="str">
            <v>m³</v>
          </cell>
          <cell r="D173">
            <v>4.7</v>
          </cell>
        </row>
        <row r="174">
          <cell r="A174">
            <v>52119</v>
          </cell>
          <cell r="B174" t="str">
            <v>Colchão de areia extraída</v>
          </cell>
          <cell r="C174" t="str">
            <v>m³</v>
          </cell>
          <cell r="D174">
            <v>15.319999999999999</v>
          </cell>
        </row>
        <row r="175">
          <cell r="A175">
            <v>52120</v>
          </cell>
          <cell r="B175" t="str">
            <v>Colchão de areia comercial</v>
          </cell>
          <cell r="C175" t="str">
            <v>m³</v>
          </cell>
          <cell r="D175">
            <v>19.32</v>
          </cell>
        </row>
        <row r="176">
          <cell r="A176">
            <v>52150</v>
          </cell>
          <cell r="B176" t="str">
            <v>Carga de material</v>
          </cell>
          <cell r="C176" t="str">
            <v>m³</v>
          </cell>
          <cell r="D176">
            <v>0.56000000000000005</v>
          </cell>
        </row>
        <row r="177">
          <cell r="A177">
            <v>52160</v>
          </cell>
          <cell r="B177" t="str">
            <v>Camada drenante c/ pedra pulmão - fechamento c/ brita</v>
          </cell>
          <cell r="C177" t="str">
            <v>m³</v>
          </cell>
          <cell r="D177">
            <v>25.28</v>
          </cell>
        </row>
        <row r="178">
          <cell r="A178">
            <v>52200</v>
          </cell>
          <cell r="B178" t="str">
            <v>Fornec. e espalh. de brita para regulariz. de corte em rocha</v>
          </cell>
          <cell r="C178" t="str">
            <v>m²</v>
          </cell>
          <cell r="D178">
            <v>1.38</v>
          </cell>
        </row>
        <row r="179">
          <cell r="A179">
            <v>53000</v>
          </cell>
          <cell r="B179" t="str">
            <v>Regularização do sub leito a 100% do Proctor Normal</v>
          </cell>
          <cell r="C179" t="str">
            <v>m²</v>
          </cell>
          <cell r="D179">
            <v>0.28999999999999998</v>
          </cell>
        </row>
        <row r="180">
          <cell r="A180">
            <v>53010</v>
          </cell>
          <cell r="B180" t="str">
            <v>Regularização do sub leito a 100% PI</v>
          </cell>
          <cell r="C180" t="str">
            <v>m²</v>
          </cell>
          <cell r="D180">
            <v>0.33</v>
          </cell>
        </row>
        <row r="181">
          <cell r="A181">
            <v>53020</v>
          </cell>
          <cell r="B181" t="str">
            <v>Decapagem de jazida classificada em 1a. cat.</v>
          </cell>
          <cell r="C181" t="str">
            <v>m³</v>
          </cell>
          <cell r="D181">
            <v>1.5</v>
          </cell>
        </row>
        <row r="182">
          <cell r="A182">
            <v>53030</v>
          </cell>
          <cell r="B182" t="str">
            <v>Decapagem de jazida classificada em 2a. cat.</v>
          </cell>
          <cell r="C182" t="str">
            <v>m³</v>
          </cell>
          <cell r="D182">
            <v>2.2200000000000002</v>
          </cell>
        </row>
        <row r="183">
          <cell r="A183">
            <v>53035</v>
          </cell>
          <cell r="B183" t="str">
            <v>Decapagem de jazida classificada em 3a. cat.</v>
          </cell>
          <cell r="C183" t="str">
            <v>m³</v>
          </cell>
          <cell r="D183">
            <v>5.44</v>
          </cell>
        </row>
        <row r="184">
          <cell r="A184">
            <v>53040</v>
          </cell>
          <cell r="B184" t="str">
            <v>Escavação e carga de mat. de jazida classif. em 1a. categoria</v>
          </cell>
          <cell r="C184" t="str">
            <v>m³</v>
          </cell>
          <cell r="D184">
            <v>1.54</v>
          </cell>
        </row>
        <row r="185">
          <cell r="A185">
            <v>53050</v>
          </cell>
          <cell r="B185" t="str">
            <v>Escavação e carga de mat. de jazida classif. em 2a. categoria</v>
          </cell>
          <cell r="C185" t="str">
            <v>m³</v>
          </cell>
          <cell r="D185">
            <v>2.4</v>
          </cell>
        </row>
        <row r="186">
          <cell r="A186">
            <v>53060</v>
          </cell>
          <cell r="B186" t="str">
            <v>Extração carga e peneiramento de seixo rejeitado</v>
          </cell>
          <cell r="C186" t="str">
            <v>m³</v>
          </cell>
          <cell r="D186">
            <v>3.39</v>
          </cell>
        </row>
        <row r="187">
          <cell r="A187">
            <v>53090</v>
          </cell>
          <cell r="B187" t="str">
            <v>Camada de reforço c/ solo estabilizado s/ mistura</v>
          </cell>
          <cell r="C187" t="str">
            <v>m³</v>
          </cell>
          <cell r="D187">
            <v>1.74</v>
          </cell>
        </row>
        <row r="188">
          <cell r="A188">
            <v>53100</v>
          </cell>
          <cell r="B188" t="str">
            <v>Camada de seixo bruto</v>
          </cell>
          <cell r="C188" t="str">
            <v>m³</v>
          </cell>
          <cell r="D188">
            <v>3.89</v>
          </cell>
        </row>
        <row r="189">
          <cell r="A189">
            <v>53105</v>
          </cell>
          <cell r="B189" t="str">
            <v>Camada de melafiro preenchido com brita</v>
          </cell>
          <cell r="C189" t="str">
            <v>m³</v>
          </cell>
          <cell r="D189">
            <v>11.96</v>
          </cell>
        </row>
        <row r="190">
          <cell r="A190">
            <v>53110</v>
          </cell>
          <cell r="B190" t="str">
            <v>Camada de seixo classificado</v>
          </cell>
          <cell r="C190" t="str">
            <v>m³</v>
          </cell>
          <cell r="D190">
            <v>7.07</v>
          </cell>
        </row>
        <row r="191">
          <cell r="A191">
            <v>53120</v>
          </cell>
          <cell r="B191" t="str">
            <v>Camada de seixo classificado britado no primário</v>
          </cell>
          <cell r="C191" t="str">
            <v>m³</v>
          </cell>
          <cell r="D191">
            <v>8.39</v>
          </cell>
        </row>
        <row r="192">
          <cell r="A192">
            <v>53130</v>
          </cell>
          <cell r="B192" t="str">
            <v>Camada de macadame seco</v>
          </cell>
          <cell r="C192" t="str">
            <v>m³</v>
          </cell>
          <cell r="D192">
            <v>33.19</v>
          </cell>
        </row>
        <row r="193">
          <cell r="A193">
            <v>53170</v>
          </cell>
          <cell r="B193" t="str">
            <v>Brita para acessos</v>
          </cell>
          <cell r="C193" t="str">
            <v>m²</v>
          </cell>
          <cell r="D193">
            <v>19.849999999999998</v>
          </cell>
        </row>
        <row r="194">
          <cell r="A194">
            <v>53180</v>
          </cell>
          <cell r="B194" t="str">
            <v>Camada de brita corrida</v>
          </cell>
          <cell r="C194" t="str">
            <v>m³</v>
          </cell>
          <cell r="D194">
            <v>32.17</v>
          </cell>
        </row>
        <row r="195">
          <cell r="A195">
            <v>53190</v>
          </cell>
          <cell r="B195" t="str">
            <v>Camada de brita graduada</v>
          </cell>
          <cell r="C195" t="str">
            <v>m³</v>
          </cell>
          <cell r="D195">
            <v>42.9</v>
          </cell>
        </row>
        <row r="196">
          <cell r="A196">
            <v>53195</v>
          </cell>
          <cell r="B196" t="str">
            <v>Brita graduada - na usina</v>
          </cell>
          <cell r="C196" t="str">
            <v>ton</v>
          </cell>
          <cell r="D196">
            <v>9.16</v>
          </cell>
        </row>
        <row r="197">
          <cell r="A197">
            <v>53200</v>
          </cell>
          <cell r="B197" t="str">
            <v>Camada de solo brita - 30/70</v>
          </cell>
          <cell r="C197" t="str">
            <v>m³</v>
          </cell>
          <cell r="D197">
            <v>19.14</v>
          </cell>
        </row>
        <row r="198">
          <cell r="A198">
            <v>53210</v>
          </cell>
          <cell r="B198" t="str">
            <v>Camada de seixo parcialmente britado - 70% britado</v>
          </cell>
          <cell r="C198" t="str">
            <v>m³</v>
          </cell>
          <cell r="D198">
            <v>13.02</v>
          </cell>
        </row>
        <row r="199">
          <cell r="A199">
            <v>53220</v>
          </cell>
          <cell r="B199" t="str">
            <v>Camada de seixo parcialmente britado - 65% britado</v>
          </cell>
          <cell r="C199" t="str">
            <v>m³</v>
          </cell>
          <cell r="D199">
            <v>12.76</v>
          </cell>
        </row>
        <row r="200">
          <cell r="A200">
            <v>53230</v>
          </cell>
          <cell r="B200" t="str">
            <v>Camada de seixo parcialmente britado - 60% britado</v>
          </cell>
          <cell r="C200" t="str">
            <v>m³</v>
          </cell>
          <cell r="D200">
            <v>12.51</v>
          </cell>
        </row>
        <row r="201">
          <cell r="A201">
            <v>53240</v>
          </cell>
          <cell r="B201" t="str">
            <v>Camada de seixo parcialmente britado - 50% britado</v>
          </cell>
          <cell r="C201" t="str">
            <v>m³</v>
          </cell>
          <cell r="D201">
            <v>11.97</v>
          </cell>
        </row>
        <row r="202">
          <cell r="A202">
            <v>53250</v>
          </cell>
          <cell r="B202" t="str">
            <v>Camada de seixo parcialmente britado - 40% britado</v>
          </cell>
          <cell r="C202" t="str">
            <v>m³</v>
          </cell>
          <cell r="D202">
            <v>11.44</v>
          </cell>
        </row>
        <row r="203">
          <cell r="A203">
            <v>53260</v>
          </cell>
          <cell r="B203" t="str">
            <v>Camada de seixo parcialmente britado - 30% britado</v>
          </cell>
          <cell r="C203" t="str">
            <v>m³</v>
          </cell>
          <cell r="D203">
            <v>10.93</v>
          </cell>
        </row>
        <row r="204">
          <cell r="A204">
            <v>53270</v>
          </cell>
          <cell r="B204" t="str">
            <v>Camada de seixo parcialmente britado - 20% britado</v>
          </cell>
          <cell r="C204" t="str">
            <v>m³</v>
          </cell>
          <cell r="D204">
            <v>10.4</v>
          </cell>
        </row>
        <row r="205">
          <cell r="A205">
            <v>53280</v>
          </cell>
          <cell r="B205" t="str">
            <v xml:space="preserve">Camada de seixo britado </v>
          </cell>
          <cell r="C205" t="str">
            <v>m³</v>
          </cell>
          <cell r="D205">
            <v>26.13</v>
          </cell>
        </row>
        <row r="206">
          <cell r="A206">
            <v>53300</v>
          </cell>
          <cell r="B206" t="str">
            <v>Imprimação</v>
          </cell>
          <cell r="C206" t="str">
            <v>m²</v>
          </cell>
          <cell r="D206">
            <v>0.1</v>
          </cell>
        </row>
        <row r="207">
          <cell r="A207">
            <v>53310</v>
          </cell>
          <cell r="B207" t="str">
            <v>Pintura de Ligação</v>
          </cell>
          <cell r="C207" t="str">
            <v>m²</v>
          </cell>
          <cell r="D207">
            <v>7.0000000000000007E-2</v>
          </cell>
        </row>
        <row r="208">
          <cell r="A208">
            <v>53320</v>
          </cell>
          <cell r="B208" t="str">
            <v>Tratamento superficial simples</v>
          </cell>
          <cell r="C208" t="str">
            <v>m²</v>
          </cell>
          <cell r="D208">
            <v>0.45999999999999996</v>
          </cell>
        </row>
        <row r="209">
          <cell r="A209">
            <v>53321</v>
          </cell>
          <cell r="B209" t="str">
            <v>Tratamento superficial simples com seixo</v>
          </cell>
          <cell r="C209" t="str">
            <v>m²</v>
          </cell>
          <cell r="D209">
            <v>0.32</v>
          </cell>
        </row>
        <row r="210">
          <cell r="A210">
            <v>53330</v>
          </cell>
          <cell r="B210" t="str">
            <v>Tratamento superficial duplo</v>
          </cell>
          <cell r="C210" t="str">
            <v>m²</v>
          </cell>
          <cell r="D210">
            <v>0.97</v>
          </cell>
        </row>
        <row r="211">
          <cell r="A211">
            <v>53331</v>
          </cell>
          <cell r="B211" t="str">
            <v>Tratamento superficial duplo com seixo</v>
          </cell>
          <cell r="C211" t="str">
            <v>m²</v>
          </cell>
          <cell r="D211">
            <v>0.82000000000000006</v>
          </cell>
        </row>
        <row r="212">
          <cell r="A212">
            <v>53350</v>
          </cell>
          <cell r="B212" t="str">
            <v>Tratamento superficial triplo</v>
          </cell>
          <cell r="C212" t="str">
            <v>m²</v>
          </cell>
          <cell r="D212">
            <v>1.06</v>
          </cell>
        </row>
        <row r="213">
          <cell r="A213">
            <v>53351</v>
          </cell>
          <cell r="B213" t="str">
            <v>Tratamento superficial triplo com seixo</v>
          </cell>
          <cell r="C213" t="str">
            <v>m²</v>
          </cell>
          <cell r="D213">
            <v>0.83</v>
          </cell>
        </row>
        <row r="214">
          <cell r="A214">
            <v>53360</v>
          </cell>
          <cell r="B214" t="str">
            <v>Camada de pre-misturado a frio</v>
          </cell>
          <cell r="C214" t="str">
            <v>ton</v>
          </cell>
          <cell r="D214">
            <v>18.36</v>
          </cell>
        </row>
        <row r="215">
          <cell r="A215">
            <v>53361</v>
          </cell>
          <cell r="B215" t="str">
            <v>Camada de pre-misturado a frio com seixo</v>
          </cell>
          <cell r="C215" t="str">
            <v>ton</v>
          </cell>
          <cell r="D215">
            <v>15.24</v>
          </cell>
        </row>
        <row r="216">
          <cell r="A216">
            <v>53365</v>
          </cell>
          <cell r="B216" t="str">
            <v>Pré-misturado a frio - na usina</v>
          </cell>
          <cell r="C216" t="str">
            <v>ton</v>
          </cell>
          <cell r="D216">
            <v>8.34</v>
          </cell>
        </row>
        <row r="217">
          <cell r="A217">
            <v>53370</v>
          </cell>
          <cell r="B217" t="str">
            <v>Camada de pré-misturado a quente</v>
          </cell>
          <cell r="C217" t="str">
            <v>ton</v>
          </cell>
          <cell r="D217">
            <v>29.86</v>
          </cell>
        </row>
        <row r="218">
          <cell r="A218">
            <v>53371</v>
          </cell>
          <cell r="B218" t="str">
            <v>Camada de pré-misturado a quente com seixo</v>
          </cell>
          <cell r="C218" t="str">
            <v>ton</v>
          </cell>
          <cell r="D218">
            <v>26.29</v>
          </cell>
        </row>
        <row r="219">
          <cell r="A219">
            <v>53375</v>
          </cell>
          <cell r="B219" t="str">
            <v>Pré-misturado a quente - na usina</v>
          </cell>
          <cell r="C219" t="str">
            <v>ton</v>
          </cell>
          <cell r="D219">
            <v>18.46</v>
          </cell>
        </row>
        <row r="220">
          <cell r="A220">
            <v>53380</v>
          </cell>
          <cell r="B220" t="str">
            <v>Camada de concreto asfáltico usinado a quente</v>
          </cell>
          <cell r="C220" t="str">
            <v>ton</v>
          </cell>
          <cell r="D220">
            <v>30.89</v>
          </cell>
        </row>
        <row r="221">
          <cell r="A221">
            <v>53381</v>
          </cell>
          <cell r="B221" t="str">
            <v>Camada de concreto asfáltico usinado a quente com seixo</v>
          </cell>
          <cell r="C221" t="str">
            <v>ton</v>
          </cell>
          <cell r="D221">
            <v>28.04</v>
          </cell>
        </row>
        <row r="222">
          <cell r="A222">
            <v>53382</v>
          </cell>
          <cell r="B222" t="str">
            <v>Concreto asfáltico usinado a quente  - na usina</v>
          </cell>
          <cell r="C222" t="str">
            <v>ton</v>
          </cell>
          <cell r="D222">
            <v>19.21</v>
          </cell>
        </row>
        <row r="223">
          <cell r="A223">
            <v>53383</v>
          </cell>
          <cell r="B223" t="str">
            <v>Camada de concreto asfáltico usinado a quente sem areia</v>
          </cell>
          <cell r="C223" t="str">
            <v>ton</v>
          </cell>
          <cell r="D223">
            <v>23.74</v>
          </cell>
        </row>
        <row r="224">
          <cell r="A224">
            <v>53390</v>
          </cell>
          <cell r="B224" t="str">
            <v>Capa selante</v>
          </cell>
          <cell r="C224" t="str">
            <v>m²</v>
          </cell>
          <cell r="D224">
            <v>0.18</v>
          </cell>
        </row>
        <row r="225">
          <cell r="A225">
            <v>53420</v>
          </cell>
          <cell r="B225" t="str">
            <v>Lama asfáltica</v>
          </cell>
          <cell r="C225" t="str">
            <v>m²</v>
          </cell>
          <cell r="D225">
            <v>0.18</v>
          </cell>
        </row>
        <row r="226">
          <cell r="A226">
            <v>53430</v>
          </cell>
          <cell r="B226" t="str">
            <v>Calçamento com paralelepipedos</v>
          </cell>
          <cell r="C226" t="str">
            <v>m²</v>
          </cell>
          <cell r="D226">
            <v>21.970000000000002</v>
          </cell>
        </row>
        <row r="227">
          <cell r="A227">
            <v>53440</v>
          </cell>
          <cell r="B227" t="str">
            <v>Meio-fio de pedra</v>
          </cell>
          <cell r="C227" t="str">
            <v>m</v>
          </cell>
          <cell r="D227">
            <v>7.5</v>
          </cell>
        </row>
        <row r="228">
          <cell r="A228">
            <v>53450</v>
          </cell>
          <cell r="B228" t="str">
            <v>Calçamento com lajotas sextavadas de 10 cm</v>
          </cell>
          <cell r="C228" t="str">
            <v>m²</v>
          </cell>
          <cell r="D228">
            <v>16.78</v>
          </cell>
        </row>
        <row r="229">
          <cell r="A229">
            <v>53460</v>
          </cell>
          <cell r="B229" t="str">
            <v>Calçamento com briquetes de 8 cm</v>
          </cell>
          <cell r="C229" t="str">
            <v>m²</v>
          </cell>
          <cell r="D229">
            <v>20.21</v>
          </cell>
        </row>
        <row r="230">
          <cell r="A230">
            <v>53470</v>
          </cell>
          <cell r="B230" t="str">
            <v>Pavimento rígido de concreto</v>
          </cell>
          <cell r="C230" t="str">
            <v>m³</v>
          </cell>
          <cell r="D230">
            <v>77.569999999999993</v>
          </cell>
        </row>
        <row r="231">
          <cell r="A231">
            <v>53480</v>
          </cell>
          <cell r="B231" t="str">
            <v>Concreto pobre rolado</v>
          </cell>
          <cell r="C231" t="str">
            <v>m³</v>
          </cell>
          <cell r="D231">
            <v>64.87</v>
          </cell>
        </row>
        <row r="232">
          <cell r="A232">
            <v>53481</v>
          </cell>
          <cell r="B232" t="str">
            <v>Camada drenante com brita para banqueta</v>
          </cell>
          <cell r="C232" t="str">
            <v>m³</v>
          </cell>
          <cell r="D232">
            <v>37.22</v>
          </cell>
        </row>
        <row r="233">
          <cell r="A233">
            <v>53482</v>
          </cell>
          <cell r="B233" t="str">
            <v>Banqueta de segurança com solo - execução</v>
          </cell>
          <cell r="C233" t="str">
            <v>m³</v>
          </cell>
          <cell r="D233">
            <v>15.28</v>
          </cell>
        </row>
        <row r="234">
          <cell r="A234">
            <v>53490</v>
          </cell>
          <cell r="B234" t="str">
            <v>Fornecimento de C.A.P. 20</v>
          </cell>
          <cell r="C234" t="str">
            <v>ton</v>
          </cell>
          <cell r="D234">
            <v>287.75</v>
          </cell>
        </row>
        <row r="235">
          <cell r="A235">
            <v>53500</v>
          </cell>
          <cell r="B235" t="str">
            <v>Fornecimento de C.A.P. 55</v>
          </cell>
          <cell r="C235" t="str">
            <v>ton</v>
          </cell>
          <cell r="D235">
            <v>259.63</v>
          </cell>
        </row>
        <row r="236">
          <cell r="A236">
            <v>53510</v>
          </cell>
          <cell r="B236" t="str">
            <v xml:space="preserve">Fornecimento de asfalto diluido CM-30 </v>
          </cell>
          <cell r="C236" t="str">
            <v>ton</v>
          </cell>
          <cell r="D236">
            <v>380.07000000000005</v>
          </cell>
        </row>
        <row r="237">
          <cell r="A237">
            <v>53520</v>
          </cell>
          <cell r="B237" t="str">
            <v>Fornecimento de asfalto diluido CR/70/250/800</v>
          </cell>
          <cell r="C237" t="str">
            <v>ton</v>
          </cell>
          <cell r="D237">
            <v>380.07000000000005</v>
          </cell>
        </row>
        <row r="238">
          <cell r="A238">
            <v>53530</v>
          </cell>
          <cell r="B238" t="str">
            <v>Fornecimento  de emulsão asfáltica RM-1C</v>
          </cell>
          <cell r="C238" t="str">
            <v>ton</v>
          </cell>
          <cell r="D238">
            <v>369.02000000000004</v>
          </cell>
        </row>
        <row r="239">
          <cell r="A239">
            <v>53540</v>
          </cell>
          <cell r="B239" t="str">
            <v>Fornecimento  de emulsão asfáltica RM-2C</v>
          </cell>
          <cell r="C239" t="str">
            <v>ton</v>
          </cell>
          <cell r="D239">
            <v>376.73</v>
          </cell>
        </row>
        <row r="240">
          <cell r="A240">
            <v>53550</v>
          </cell>
          <cell r="B240" t="str">
            <v>Fornecimento  de emulsão asfáltica RR-1C</v>
          </cell>
          <cell r="C240" t="str">
            <v>ton</v>
          </cell>
          <cell r="D240">
            <v>298.06</v>
          </cell>
        </row>
        <row r="241">
          <cell r="A241">
            <v>53560</v>
          </cell>
          <cell r="B241" t="str">
            <v>Fornecimento  de emulsão asfáltica RR-2C</v>
          </cell>
          <cell r="C241" t="str">
            <v>ton</v>
          </cell>
          <cell r="D241">
            <v>317.21000000000004</v>
          </cell>
        </row>
        <row r="242">
          <cell r="A242">
            <v>53570</v>
          </cell>
          <cell r="B242" t="str">
            <v>Fornecimento  de emulsão asfáltica RL-1C</v>
          </cell>
          <cell r="C242" t="str">
            <v>ton</v>
          </cell>
          <cell r="D242">
            <v>388.35</v>
          </cell>
        </row>
        <row r="243">
          <cell r="A243">
            <v>53580</v>
          </cell>
          <cell r="B243" t="str">
            <v>Fornecimento e transporte de cimento para pavimentação</v>
          </cell>
          <cell r="C243" t="str">
            <v>ton</v>
          </cell>
          <cell r="D243">
            <v>179.11</v>
          </cell>
        </row>
        <row r="244">
          <cell r="A244">
            <v>53610</v>
          </cell>
          <cell r="B244" t="str">
            <v>Solo melhorado com cimento (3%) - mistura na pista</v>
          </cell>
          <cell r="C244" t="str">
            <v>m³</v>
          </cell>
          <cell r="D244">
            <v>19.73</v>
          </cell>
        </row>
        <row r="245">
          <cell r="A245">
            <v>53620</v>
          </cell>
          <cell r="B245" t="str">
            <v>Solo melhorado com cimento (4%) - mistura na pista</v>
          </cell>
          <cell r="C245" t="str">
            <v>m³</v>
          </cell>
          <cell r="D245">
            <v>23.73</v>
          </cell>
        </row>
        <row r="246">
          <cell r="A246">
            <v>53630</v>
          </cell>
          <cell r="B246" t="str">
            <v>Solo melhorado com cimento (5%) - mistura na pista</v>
          </cell>
          <cell r="C246" t="str">
            <v>m³</v>
          </cell>
          <cell r="D246">
            <v>26.95</v>
          </cell>
        </row>
        <row r="247">
          <cell r="A247">
            <v>53636</v>
          </cell>
          <cell r="B247" t="str">
            <v>Solo melhorado com cimento (8%) - mistura na pista</v>
          </cell>
          <cell r="C247" t="str">
            <v>m³</v>
          </cell>
          <cell r="D247">
            <v>36.299999999999997</v>
          </cell>
        </row>
        <row r="248">
          <cell r="A248">
            <v>53640</v>
          </cell>
          <cell r="B248" t="str">
            <v>Solo-cal (2%) -cimento (3%) - mistura na pista</v>
          </cell>
          <cell r="C248" t="str">
            <v>m³</v>
          </cell>
          <cell r="D248">
            <v>22.11</v>
          </cell>
        </row>
        <row r="249">
          <cell r="A249">
            <v>53650</v>
          </cell>
          <cell r="B249" t="str">
            <v>Solo-cal (2%) -cimento (4%) - mistura na pista</v>
          </cell>
          <cell r="C249" t="str">
            <v>m³</v>
          </cell>
          <cell r="D249">
            <v>26.81</v>
          </cell>
        </row>
        <row r="250">
          <cell r="A250">
            <v>53660</v>
          </cell>
          <cell r="B250" t="str">
            <v>Solo-cal (2%) -cimento (5%) - mistura na pista</v>
          </cell>
          <cell r="C250" t="str">
            <v>m³</v>
          </cell>
          <cell r="D250">
            <v>28.86</v>
          </cell>
        </row>
        <row r="251">
          <cell r="A251">
            <v>53670</v>
          </cell>
          <cell r="B251" t="str">
            <v>Solo-cal (3%) -cimento (3%) - mistura na pista</v>
          </cell>
          <cell r="C251" t="str">
            <v>m³</v>
          </cell>
          <cell r="D251">
            <v>25.13</v>
          </cell>
        </row>
        <row r="252">
          <cell r="A252">
            <v>53680</v>
          </cell>
          <cell r="B252" t="str">
            <v>Solo-cal (3%) -cimento (4%) - mistura na pista</v>
          </cell>
          <cell r="C252" t="str">
            <v>m³</v>
          </cell>
          <cell r="D252">
            <v>28.02</v>
          </cell>
        </row>
        <row r="253">
          <cell r="A253">
            <v>53690</v>
          </cell>
          <cell r="B253" t="str">
            <v>Solo-cal (3%) -cimento (5%) - mistura na pista</v>
          </cell>
          <cell r="C253" t="str">
            <v>m³</v>
          </cell>
          <cell r="D253">
            <v>30.85</v>
          </cell>
        </row>
        <row r="254">
          <cell r="A254">
            <v>53700</v>
          </cell>
          <cell r="B254" t="str">
            <v>Solo-cal (4%) -cimento (4%) - mistura na pista</v>
          </cell>
          <cell r="C254" t="str">
            <v>m³</v>
          </cell>
          <cell r="D254">
            <v>30.01</v>
          </cell>
        </row>
        <row r="255">
          <cell r="A255">
            <v>53710</v>
          </cell>
          <cell r="B255" t="str">
            <v>Solo-cal (4%) -cimento (5%) - mistura na pista</v>
          </cell>
          <cell r="C255" t="str">
            <v>m³</v>
          </cell>
          <cell r="D255">
            <v>32.9</v>
          </cell>
        </row>
        <row r="256">
          <cell r="A256">
            <v>53720</v>
          </cell>
          <cell r="B256" t="str">
            <v>Solo-cal (5%) -cimento (5%) - mistura na pista</v>
          </cell>
          <cell r="C256" t="str">
            <v>m³</v>
          </cell>
          <cell r="D256">
            <v>34.89</v>
          </cell>
        </row>
        <row r="257">
          <cell r="A257">
            <v>53730</v>
          </cell>
          <cell r="B257" t="str">
            <v>Cascalho (local) - cal (3%) - cimento (3%)</v>
          </cell>
          <cell r="C257" t="str">
            <v>m³</v>
          </cell>
          <cell r="D257">
            <v>25.86</v>
          </cell>
        </row>
        <row r="258">
          <cell r="A258">
            <v>53740</v>
          </cell>
          <cell r="B258" t="str">
            <v>Cascalho (local) - cal (3%) - cimento (4%)</v>
          </cell>
          <cell r="C258" t="str">
            <v>m³</v>
          </cell>
          <cell r="D258">
            <v>29.61</v>
          </cell>
        </row>
        <row r="259">
          <cell r="A259">
            <v>53750</v>
          </cell>
          <cell r="B259" t="str">
            <v>Cascalho (local) - cal (4%) - cimento (4%)</v>
          </cell>
          <cell r="C259" t="str">
            <v>m³</v>
          </cell>
          <cell r="D259">
            <v>32.119999999999997</v>
          </cell>
        </row>
        <row r="260">
          <cell r="A260">
            <v>53760</v>
          </cell>
          <cell r="B260" t="str">
            <v>Cascalho (local) - cal (4%) - cimento (5%)</v>
          </cell>
          <cell r="C260" t="str">
            <v>m³</v>
          </cell>
          <cell r="D260">
            <v>35.619999999999997</v>
          </cell>
        </row>
        <row r="261">
          <cell r="A261">
            <v>53770</v>
          </cell>
          <cell r="B261" t="str">
            <v>Cascalho (local) - cal (5%) - cimento (5%)</v>
          </cell>
          <cell r="C261" t="str">
            <v>m³</v>
          </cell>
          <cell r="D261">
            <v>38.01</v>
          </cell>
        </row>
        <row r="262">
          <cell r="A262">
            <v>53780</v>
          </cell>
          <cell r="B262" t="str">
            <v xml:space="preserve">Cascalho (local) - cal (4%) </v>
          </cell>
          <cell r="C262" t="str">
            <v>m³</v>
          </cell>
          <cell r="D262">
            <v>17.149999999999999</v>
          </cell>
        </row>
        <row r="263">
          <cell r="A263">
            <v>53790</v>
          </cell>
          <cell r="B263" t="str">
            <v xml:space="preserve">Cascalho (local) - cal (5%) </v>
          </cell>
          <cell r="C263" t="str">
            <v>m³</v>
          </cell>
          <cell r="D263">
            <v>20.02</v>
          </cell>
        </row>
        <row r="264">
          <cell r="A264">
            <v>53800</v>
          </cell>
          <cell r="B264" t="str">
            <v xml:space="preserve">Cascalho (local) - cal (6%) </v>
          </cell>
          <cell r="C264" t="str">
            <v>m³</v>
          </cell>
          <cell r="D264">
            <v>22.65</v>
          </cell>
        </row>
        <row r="265">
          <cell r="A265">
            <v>53810</v>
          </cell>
          <cell r="B265" t="str">
            <v>Solo-brita (20-80) mistura  na pista (solo argiloso)</v>
          </cell>
          <cell r="C265" t="str">
            <v>m³</v>
          </cell>
          <cell r="D265">
            <v>18.420000000000002</v>
          </cell>
        </row>
        <row r="266">
          <cell r="A266">
            <v>53820</v>
          </cell>
          <cell r="B266" t="str">
            <v>Solo-brita (25-75) mistura  na pista (solo argiloso)</v>
          </cell>
          <cell r="C266" t="str">
            <v>m³</v>
          </cell>
          <cell r="D266">
            <v>18.2</v>
          </cell>
        </row>
        <row r="267">
          <cell r="A267">
            <v>53830</v>
          </cell>
          <cell r="B267" t="str">
            <v>Solo-brita (30-70) mistura  na pista (solo argiloso)</v>
          </cell>
          <cell r="C267" t="str">
            <v>m³</v>
          </cell>
          <cell r="D267">
            <v>17.989999999999998</v>
          </cell>
        </row>
        <row r="268">
          <cell r="A268">
            <v>53840</v>
          </cell>
          <cell r="B268" t="str">
            <v>Solo-brita (35-65) mistura  na pista (solo argiloso)</v>
          </cell>
          <cell r="C268" t="str">
            <v>m³</v>
          </cell>
          <cell r="D268">
            <v>17.79</v>
          </cell>
        </row>
        <row r="269">
          <cell r="A269">
            <v>53850</v>
          </cell>
          <cell r="B269" t="str">
            <v>Solo-brita (50-50) mistura  na pista (solo argiloso)</v>
          </cell>
          <cell r="C269" t="str">
            <v>m³</v>
          </cell>
          <cell r="D269">
            <v>17.13</v>
          </cell>
        </row>
        <row r="270">
          <cell r="A270">
            <v>53860</v>
          </cell>
          <cell r="B270" t="str">
            <v>TST I-4 com emulsão</v>
          </cell>
          <cell r="C270" t="str">
            <v>m²</v>
          </cell>
          <cell r="D270">
            <v>1.01</v>
          </cell>
        </row>
        <row r="271">
          <cell r="A271">
            <v>55000</v>
          </cell>
          <cell r="B271" t="str">
            <v>Escav.valas p/drenagem profunda em material de 1a. categoria</v>
          </cell>
          <cell r="C271" t="str">
            <v>m³</v>
          </cell>
          <cell r="D271">
            <v>6.57</v>
          </cell>
        </row>
        <row r="272">
          <cell r="A272">
            <v>55050</v>
          </cell>
          <cell r="B272" t="str">
            <v>Escav.valas p/drenagem profunda em material de 2a. categoria</v>
          </cell>
          <cell r="C272" t="str">
            <v>m³</v>
          </cell>
          <cell r="D272">
            <v>8.2899999999999991</v>
          </cell>
        </row>
        <row r="273">
          <cell r="A273">
            <v>55100</v>
          </cell>
          <cell r="B273" t="str">
            <v>Escav.valas p/drenagem profunda em material de 3a. categoria</v>
          </cell>
          <cell r="C273" t="str">
            <v>m³</v>
          </cell>
          <cell r="D273">
            <v>35.119999999999997</v>
          </cell>
        </row>
        <row r="274">
          <cell r="A274">
            <v>55150</v>
          </cell>
          <cell r="B274" t="str">
            <v>Escavação de valetas de proteção</v>
          </cell>
          <cell r="C274" t="str">
            <v>m³</v>
          </cell>
          <cell r="D274">
            <v>12.15</v>
          </cell>
        </row>
        <row r="275">
          <cell r="A275">
            <v>55200</v>
          </cell>
          <cell r="B275" t="str">
            <v>Produção carga e transporte de brita para drenos</v>
          </cell>
          <cell r="C275" t="str">
            <v>m³</v>
          </cell>
          <cell r="D275">
            <v>13.01</v>
          </cell>
        </row>
        <row r="276">
          <cell r="A276">
            <v>55250</v>
          </cell>
          <cell r="B276" t="str">
            <v>Sarjeta em meia calha com D=30 cm</v>
          </cell>
          <cell r="C276" t="str">
            <v>m</v>
          </cell>
          <cell r="D276">
            <v>8.17</v>
          </cell>
        </row>
        <row r="277">
          <cell r="A277">
            <v>55300</v>
          </cell>
          <cell r="B277" t="str">
            <v>Sarjeta em meia calha com D=40 cm</v>
          </cell>
          <cell r="C277" t="str">
            <v>m</v>
          </cell>
          <cell r="D277">
            <v>11</v>
          </cell>
        </row>
        <row r="278">
          <cell r="A278">
            <v>55350</v>
          </cell>
          <cell r="B278" t="str">
            <v>Sarjeta em meia calha com D=60 cm</v>
          </cell>
          <cell r="C278" t="str">
            <v>m</v>
          </cell>
          <cell r="D278">
            <v>20.260000000000002</v>
          </cell>
        </row>
        <row r="279">
          <cell r="A279">
            <v>55450</v>
          </cell>
          <cell r="B279" t="str">
            <v>Sarjeta triangular de concreto - tipo I</v>
          </cell>
          <cell r="C279" t="str">
            <v>m</v>
          </cell>
          <cell r="D279">
            <v>11.56</v>
          </cell>
        </row>
        <row r="280">
          <cell r="A280">
            <v>55500</v>
          </cell>
          <cell r="B280" t="str">
            <v>Sarjeta triangular de concreto - tipo II</v>
          </cell>
          <cell r="C280" t="str">
            <v>m</v>
          </cell>
          <cell r="D280">
            <v>14.270000000000001</v>
          </cell>
        </row>
        <row r="281">
          <cell r="A281">
            <v>55550</v>
          </cell>
          <cell r="B281" t="str">
            <v>Sarjeta triangular de concreto - tipo III</v>
          </cell>
          <cell r="C281" t="str">
            <v>m</v>
          </cell>
          <cell r="D281">
            <v>17.04</v>
          </cell>
        </row>
        <row r="282">
          <cell r="A282">
            <v>55650</v>
          </cell>
          <cell r="B282" t="str">
            <v>Sarjeta trapezoidal de concreto - tipo I</v>
          </cell>
          <cell r="C282" t="str">
            <v>m</v>
          </cell>
          <cell r="D282">
            <v>16.740000000000002</v>
          </cell>
        </row>
        <row r="283">
          <cell r="A283">
            <v>55700</v>
          </cell>
          <cell r="B283" t="str">
            <v>Sarjeta trapezoidal de concreto - tipo II</v>
          </cell>
          <cell r="C283" t="str">
            <v>m</v>
          </cell>
          <cell r="D283">
            <v>32.21</v>
          </cell>
        </row>
        <row r="284">
          <cell r="A284">
            <v>55850</v>
          </cell>
          <cell r="B284" t="str">
            <v>Sarjeta retangular de concreto armado - tipo I</v>
          </cell>
          <cell r="C284" t="str">
            <v>m</v>
          </cell>
          <cell r="D284">
            <v>83.36</v>
          </cell>
        </row>
        <row r="285">
          <cell r="A285">
            <v>55900</v>
          </cell>
          <cell r="B285" t="str">
            <v>Sarjeta retangular de concreto armado - tipo II</v>
          </cell>
          <cell r="C285" t="str">
            <v>m</v>
          </cell>
          <cell r="D285">
            <v>95.6</v>
          </cell>
        </row>
        <row r="286">
          <cell r="A286">
            <v>55950</v>
          </cell>
          <cell r="B286" t="str">
            <v>Sarjeta retangular de concreto armado - tipo III</v>
          </cell>
          <cell r="C286" t="str">
            <v>m</v>
          </cell>
          <cell r="D286">
            <v>114.44000000000001</v>
          </cell>
        </row>
        <row r="287">
          <cell r="A287">
            <v>56000</v>
          </cell>
          <cell r="B287" t="str">
            <v>Sarjeta retangular de concreto armado - tipo IV</v>
          </cell>
          <cell r="C287" t="str">
            <v>m</v>
          </cell>
          <cell r="D287">
            <v>143.44</v>
          </cell>
        </row>
        <row r="288">
          <cell r="A288">
            <v>56050</v>
          </cell>
          <cell r="B288" t="str">
            <v>Sarjeta de terraceamento</v>
          </cell>
          <cell r="C288" t="str">
            <v>m</v>
          </cell>
          <cell r="D288">
            <v>15.04</v>
          </cell>
        </row>
        <row r="289">
          <cell r="A289">
            <v>56150</v>
          </cell>
          <cell r="B289" t="str">
            <v>Banqueta de condução - tipo I</v>
          </cell>
          <cell r="C289" t="str">
            <v>m</v>
          </cell>
          <cell r="D289">
            <v>15.5</v>
          </cell>
        </row>
        <row r="290">
          <cell r="A290">
            <v>56200</v>
          </cell>
          <cell r="B290" t="str">
            <v>Banqueta de condução - tipo II</v>
          </cell>
          <cell r="C290" t="str">
            <v>m</v>
          </cell>
          <cell r="D290">
            <v>12.75</v>
          </cell>
        </row>
        <row r="291">
          <cell r="A291">
            <v>56250</v>
          </cell>
          <cell r="B291" t="str">
            <v>Rápidos</v>
          </cell>
          <cell r="C291" t="str">
            <v>m</v>
          </cell>
          <cell r="D291">
            <v>14.4</v>
          </cell>
        </row>
        <row r="292">
          <cell r="A292">
            <v>56300</v>
          </cell>
          <cell r="B292" t="str">
            <v>Meio-fio de concreto simples</v>
          </cell>
          <cell r="C292" t="str">
            <v>m</v>
          </cell>
          <cell r="D292">
            <v>16.7</v>
          </cell>
        </row>
        <row r="293">
          <cell r="A293">
            <v>56350</v>
          </cell>
          <cell r="B293" t="str">
            <v>Meio-fio de concreto armado</v>
          </cell>
          <cell r="C293" t="str">
            <v>m</v>
          </cell>
          <cell r="D293">
            <v>30.419999999999998</v>
          </cell>
        </row>
        <row r="294">
          <cell r="A294">
            <v>56400</v>
          </cell>
          <cell r="B294" t="str">
            <v>Meio-fio de concreto 12 x 15 cm - moldado por extrusão</v>
          </cell>
          <cell r="C294" t="str">
            <v>m</v>
          </cell>
          <cell r="D294">
            <v>3.4</v>
          </cell>
        </row>
        <row r="295">
          <cell r="A295">
            <v>56450</v>
          </cell>
          <cell r="B295" t="str">
            <v>Travessia sobre sarjeta em acesso secundário</v>
          </cell>
          <cell r="C295" t="str">
            <v>m</v>
          </cell>
          <cell r="D295">
            <v>44.46</v>
          </cell>
        </row>
        <row r="296">
          <cell r="A296">
            <v>56500</v>
          </cell>
          <cell r="B296" t="str">
            <v>Travessia sobre valetão em acesso secundário</v>
          </cell>
          <cell r="C296" t="str">
            <v>m</v>
          </cell>
          <cell r="D296">
            <v>49.800000000000004</v>
          </cell>
        </row>
        <row r="297">
          <cell r="A297">
            <v>56550</v>
          </cell>
          <cell r="B297" t="str">
            <v>Caixa coletora com boca de lobo tipo C1 com H=2,0 m</v>
          </cell>
          <cell r="C297" t="str">
            <v>un</v>
          </cell>
          <cell r="D297">
            <v>614.54999999999995</v>
          </cell>
        </row>
        <row r="298">
          <cell r="A298">
            <v>56600</v>
          </cell>
          <cell r="B298" t="str">
            <v>Caixa coletora com boca de lobo tipo C2 com H=2,0 m</v>
          </cell>
          <cell r="C298" t="str">
            <v>un</v>
          </cell>
          <cell r="D298">
            <v>804.09</v>
          </cell>
        </row>
        <row r="299">
          <cell r="A299">
            <v>56650</v>
          </cell>
          <cell r="B299" t="str">
            <v>Caixa coletora com boca de lobo tipo C1 com H=3,0 m</v>
          </cell>
          <cell r="C299" t="str">
            <v>un</v>
          </cell>
          <cell r="D299">
            <v>952.55000000000007</v>
          </cell>
        </row>
        <row r="300">
          <cell r="A300">
            <v>56700</v>
          </cell>
          <cell r="B300" t="str">
            <v>Caixa coletora com boca de lobo tipo C2 com H=3,5 m</v>
          </cell>
          <cell r="C300" t="str">
            <v>un</v>
          </cell>
          <cell r="D300">
            <v>1100.99</v>
          </cell>
        </row>
        <row r="301">
          <cell r="A301">
            <v>57050</v>
          </cell>
          <cell r="B301" t="str">
            <v>Caixa coletora sobre galeria</v>
          </cell>
          <cell r="C301" t="str">
            <v>un</v>
          </cell>
          <cell r="D301">
            <v>316.95</v>
          </cell>
        </row>
        <row r="302">
          <cell r="A302">
            <v>57100</v>
          </cell>
          <cell r="B302" t="str">
            <v>Caixa coletora com boca de lobo - tipo I</v>
          </cell>
          <cell r="C302" t="str">
            <v>un</v>
          </cell>
          <cell r="D302">
            <v>1049.42</v>
          </cell>
        </row>
        <row r="303">
          <cell r="A303">
            <v>57150</v>
          </cell>
          <cell r="B303" t="str">
            <v>Caixa coletora com boca de lobo - tipo II</v>
          </cell>
          <cell r="C303" t="str">
            <v>un</v>
          </cell>
          <cell r="D303">
            <v>881.63</v>
          </cell>
        </row>
        <row r="304">
          <cell r="A304">
            <v>57200</v>
          </cell>
          <cell r="B304" t="str">
            <v>Caixa coletora com boca de lobo para BSTC D=40 cm e H=1,5 m</v>
          </cell>
          <cell r="C304" t="str">
            <v>un</v>
          </cell>
          <cell r="D304">
            <v>487.98</v>
          </cell>
        </row>
        <row r="305">
          <cell r="A305">
            <v>57250</v>
          </cell>
          <cell r="B305" t="str">
            <v>Caixa coletora com boca de lobo para BSTC D=40 cm e H=2,0 m</v>
          </cell>
          <cell r="C305" t="str">
            <v>un</v>
          </cell>
          <cell r="D305">
            <v>601.89</v>
          </cell>
        </row>
        <row r="306">
          <cell r="A306">
            <v>57300</v>
          </cell>
          <cell r="B306" t="str">
            <v>Caixa coletora com boca de lobo para BSTC D=50 cm e H=1,5 m</v>
          </cell>
          <cell r="C306" t="str">
            <v>un</v>
          </cell>
          <cell r="D306">
            <v>515.80000000000007</v>
          </cell>
        </row>
        <row r="307">
          <cell r="A307">
            <v>57350</v>
          </cell>
          <cell r="B307" t="str">
            <v>Caixa coletora com boca de lobo para BSTC D=50 cm e H=2,0 m</v>
          </cell>
          <cell r="C307" t="str">
            <v>un</v>
          </cell>
          <cell r="D307">
            <v>636.0100000000001</v>
          </cell>
        </row>
        <row r="308">
          <cell r="A308">
            <v>57400</v>
          </cell>
          <cell r="B308" t="str">
            <v>Caixa coletora com boca de lobo para BSTC D=60 cm e H=1,5 m</v>
          </cell>
          <cell r="C308" t="str">
            <v>un</v>
          </cell>
          <cell r="D308">
            <v>545.13</v>
          </cell>
        </row>
        <row r="309">
          <cell r="A309">
            <v>57450</v>
          </cell>
          <cell r="B309" t="str">
            <v>Caixa coletora com boca de lobo para BSTC D=60 cm e H=2,0 m</v>
          </cell>
          <cell r="C309" t="str">
            <v>un</v>
          </cell>
          <cell r="D309">
            <v>673.43000000000006</v>
          </cell>
        </row>
        <row r="310">
          <cell r="A310">
            <v>57500</v>
          </cell>
          <cell r="B310" t="str">
            <v>Caixa coletora com boca de lobo para BSTC D=60 cm e H=2,5 m</v>
          </cell>
          <cell r="C310" t="str">
            <v>un</v>
          </cell>
          <cell r="D310">
            <v>801.77</v>
          </cell>
        </row>
        <row r="311">
          <cell r="A311">
            <v>57550</v>
          </cell>
          <cell r="B311" t="str">
            <v>Caixa coletora com boca de lobo para BSTC D=100 cm e H=2,0 m</v>
          </cell>
          <cell r="C311" t="str">
            <v>un</v>
          </cell>
          <cell r="D311">
            <v>780.62</v>
          </cell>
        </row>
        <row r="312">
          <cell r="A312">
            <v>57600</v>
          </cell>
          <cell r="B312" t="str">
            <v>Caixa coletora com boca de lobo para BSTC D=120 cm e H=2,0 m</v>
          </cell>
          <cell r="C312" t="str">
            <v>un</v>
          </cell>
          <cell r="D312">
            <v>828.1</v>
          </cell>
        </row>
        <row r="313">
          <cell r="A313">
            <v>57650</v>
          </cell>
          <cell r="B313" t="str">
            <v>Descida d'água para valetas de corte - tipo DDV</v>
          </cell>
          <cell r="C313" t="str">
            <v>m</v>
          </cell>
          <cell r="D313">
            <v>81.430000000000007</v>
          </cell>
        </row>
        <row r="314">
          <cell r="A314">
            <v>57700</v>
          </cell>
          <cell r="B314" t="str">
            <v>Entrada d'água para descida tipo DDV</v>
          </cell>
          <cell r="C314" t="str">
            <v>un</v>
          </cell>
          <cell r="D314">
            <v>73.5</v>
          </cell>
        </row>
        <row r="315">
          <cell r="A315">
            <v>57750</v>
          </cell>
          <cell r="B315" t="str">
            <v>Caixa de amortecimento para descida d'água tipo DDV</v>
          </cell>
          <cell r="C315" t="str">
            <v>un</v>
          </cell>
          <cell r="D315">
            <v>77.58</v>
          </cell>
        </row>
        <row r="316">
          <cell r="A316">
            <v>57800</v>
          </cell>
          <cell r="B316" t="str">
            <v>Descida d'água em cortes - tipo DD-1</v>
          </cell>
          <cell r="C316" t="str">
            <v>m</v>
          </cell>
          <cell r="D316">
            <v>125.19999999999999</v>
          </cell>
        </row>
        <row r="317">
          <cell r="A317">
            <v>57850</v>
          </cell>
          <cell r="B317" t="str">
            <v>Descida d'água em cortes - tipo DD-2</v>
          </cell>
          <cell r="C317" t="str">
            <v>m</v>
          </cell>
          <cell r="D317">
            <v>135.91</v>
          </cell>
        </row>
        <row r="318">
          <cell r="A318">
            <v>57900</v>
          </cell>
          <cell r="B318" t="str">
            <v>Descida d'água em cortes - tipo DD-3</v>
          </cell>
          <cell r="C318" t="str">
            <v>m</v>
          </cell>
          <cell r="D318">
            <v>146.51</v>
          </cell>
        </row>
        <row r="319">
          <cell r="A319">
            <v>57950</v>
          </cell>
          <cell r="B319" t="str">
            <v>Descida d'água em cortes - tipo DD-4</v>
          </cell>
          <cell r="C319" t="str">
            <v>m</v>
          </cell>
          <cell r="D319">
            <v>199.45</v>
          </cell>
        </row>
        <row r="320">
          <cell r="A320">
            <v>58000</v>
          </cell>
          <cell r="B320" t="str">
            <v>Descida d'água em cortes - tipo DD-5</v>
          </cell>
          <cell r="C320" t="str">
            <v>m</v>
          </cell>
          <cell r="D320">
            <v>224.54</v>
          </cell>
        </row>
        <row r="321">
          <cell r="A321">
            <v>58050</v>
          </cell>
          <cell r="B321" t="str">
            <v>Descida d'água em cortes - tipo DD-6</v>
          </cell>
          <cell r="C321" t="str">
            <v>m</v>
          </cell>
          <cell r="D321">
            <v>248.6</v>
          </cell>
        </row>
        <row r="322">
          <cell r="A322">
            <v>58100</v>
          </cell>
          <cell r="B322" t="str">
            <v>Descida d'água em aterros - tipo DD-1</v>
          </cell>
          <cell r="C322" t="str">
            <v>m</v>
          </cell>
          <cell r="D322">
            <v>156.13</v>
          </cell>
        </row>
        <row r="323">
          <cell r="A323">
            <v>58150</v>
          </cell>
          <cell r="B323" t="str">
            <v>Descida d'água em aterros - tipo DD-2</v>
          </cell>
          <cell r="C323" t="str">
            <v>m</v>
          </cell>
          <cell r="D323">
            <v>173.10000000000002</v>
          </cell>
        </row>
        <row r="324">
          <cell r="A324">
            <v>58200</v>
          </cell>
          <cell r="B324" t="str">
            <v>Descida d'água em aterros - tipo DD-3</v>
          </cell>
          <cell r="C324" t="str">
            <v>m</v>
          </cell>
          <cell r="D324">
            <v>189.79</v>
          </cell>
        </row>
        <row r="325">
          <cell r="A325">
            <v>58250</v>
          </cell>
          <cell r="B325" t="str">
            <v>Descida d'água em aterros - tipo DD-4</v>
          </cell>
          <cell r="C325" t="str">
            <v>m</v>
          </cell>
          <cell r="D325">
            <v>257.08999999999997</v>
          </cell>
        </row>
        <row r="326">
          <cell r="A326">
            <v>58300</v>
          </cell>
          <cell r="B326" t="str">
            <v>Descida d'água em aterros - tipo DD-5</v>
          </cell>
          <cell r="C326" t="str">
            <v>m</v>
          </cell>
          <cell r="D326">
            <v>314.51</v>
          </cell>
        </row>
        <row r="327">
          <cell r="A327">
            <v>58350</v>
          </cell>
          <cell r="B327" t="str">
            <v>Descida d'água em aterros - tipo DD-6</v>
          </cell>
          <cell r="C327" t="str">
            <v>m</v>
          </cell>
          <cell r="D327">
            <v>328.98</v>
          </cell>
        </row>
        <row r="328">
          <cell r="A328">
            <v>58400</v>
          </cell>
          <cell r="B328" t="str">
            <v>Descida d'água em aterros para BTTC D= 120 cm</v>
          </cell>
          <cell r="C328" t="str">
            <v>m</v>
          </cell>
          <cell r="D328">
            <v>579.87</v>
          </cell>
        </row>
        <row r="329">
          <cell r="A329">
            <v>58450</v>
          </cell>
          <cell r="B329" t="str">
            <v>Boca para descida d'água em cortes - tipo DD-1</v>
          </cell>
          <cell r="C329" t="str">
            <v>un</v>
          </cell>
          <cell r="D329">
            <v>126.08000000000001</v>
          </cell>
        </row>
        <row r="330">
          <cell r="A330">
            <v>58500</v>
          </cell>
          <cell r="B330" t="str">
            <v>Boca para descida d'água em cortes - tipo DD-2</v>
          </cell>
          <cell r="C330" t="str">
            <v>un</v>
          </cell>
          <cell r="D330">
            <v>138.61000000000001</v>
          </cell>
        </row>
        <row r="331">
          <cell r="A331">
            <v>58550</v>
          </cell>
          <cell r="B331" t="str">
            <v>Boca para descida d'água em cortes - tipo DD-3</v>
          </cell>
          <cell r="C331" t="str">
            <v>un</v>
          </cell>
          <cell r="D331">
            <v>151.62</v>
          </cell>
        </row>
        <row r="332">
          <cell r="A332">
            <v>58600</v>
          </cell>
          <cell r="B332" t="str">
            <v>Boca para descida d'água em cortes - tipo DD-4</v>
          </cell>
          <cell r="C332" t="str">
            <v>un</v>
          </cell>
          <cell r="D332">
            <v>216.17000000000002</v>
          </cell>
        </row>
        <row r="333">
          <cell r="A333">
            <v>58650</v>
          </cell>
          <cell r="B333" t="str">
            <v>Boca para descida d'água em cortes - tipo DD-5</v>
          </cell>
          <cell r="C333" t="str">
            <v>un</v>
          </cell>
          <cell r="D333">
            <v>247.35000000000002</v>
          </cell>
        </row>
        <row r="334">
          <cell r="A334">
            <v>58700</v>
          </cell>
          <cell r="B334" t="str">
            <v>Boca para descida d'água em cortes - tipo DD-6</v>
          </cell>
          <cell r="C334" t="str">
            <v>un</v>
          </cell>
          <cell r="D334">
            <v>276.43</v>
          </cell>
        </row>
        <row r="335">
          <cell r="A335">
            <v>58750</v>
          </cell>
          <cell r="B335" t="str">
            <v>Boca para descida d'água em aterros - tipo DD-1</v>
          </cell>
          <cell r="C335" t="str">
            <v>un</v>
          </cell>
          <cell r="D335">
            <v>298.39999999999998</v>
          </cell>
        </row>
        <row r="336">
          <cell r="A336">
            <v>58800</v>
          </cell>
          <cell r="B336" t="str">
            <v>Boca para descida d'água em aterros - tipo DD-2</v>
          </cell>
          <cell r="C336" t="str">
            <v>un</v>
          </cell>
          <cell r="D336">
            <v>417.74</v>
          </cell>
        </row>
        <row r="337">
          <cell r="A337">
            <v>58850</v>
          </cell>
          <cell r="B337" t="str">
            <v>Boca para descida d'água em aterros - tipo DD-3</v>
          </cell>
          <cell r="C337" t="str">
            <v>un</v>
          </cell>
          <cell r="D337">
            <v>515.94000000000005</v>
          </cell>
        </row>
        <row r="338">
          <cell r="A338">
            <v>58900</v>
          </cell>
          <cell r="B338" t="str">
            <v>Boca para descida d'água em aterros - tipo DD-4</v>
          </cell>
          <cell r="C338" t="str">
            <v>un</v>
          </cell>
          <cell r="D338">
            <v>430.45</v>
          </cell>
        </row>
        <row r="339">
          <cell r="A339">
            <v>58950</v>
          </cell>
          <cell r="B339" t="str">
            <v>Boca para descida d'água em aterros - tipo DD-5</v>
          </cell>
          <cell r="C339" t="str">
            <v>un</v>
          </cell>
          <cell r="D339">
            <v>614.89</v>
          </cell>
        </row>
        <row r="340">
          <cell r="A340">
            <v>59000</v>
          </cell>
          <cell r="B340" t="str">
            <v>Boca para descida d'água em aterros - tipo DD-6</v>
          </cell>
          <cell r="C340" t="str">
            <v>un</v>
          </cell>
          <cell r="D340">
            <v>823.26</v>
          </cell>
        </row>
        <row r="341">
          <cell r="A341">
            <v>59050</v>
          </cell>
          <cell r="B341" t="str">
            <v>Boca para descida d'água em aterros para BTTC D=120 cm</v>
          </cell>
          <cell r="C341" t="str">
            <v>un</v>
          </cell>
          <cell r="D341">
            <v>1039.94</v>
          </cell>
        </row>
        <row r="342">
          <cell r="A342">
            <v>59100</v>
          </cell>
          <cell r="B342" t="str">
            <v>Caixa para descida d'água em aterros - tipo DD-1</v>
          </cell>
          <cell r="C342" t="str">
            <v>un</v>
          </cell>
          <cell r="D342">
            <v>152.68</v>
          </cell>
        </row>
        <row r="343">
          <cell r="A343">
            <v>59150</v>
          </cell>
          <cell r="B343" t="str">
            <v>Caixa para descida d'água em aterros - tipo DD-2</v>
          </cell>
          <cell r="C343" t="str">
            <v>un</v>
          </cell>
          <cell r="D343">
            <v>163.63</v>
          </cell>
        </row>
        <row r="344">
          <cell r="A344">
            <v>59200</v>
          </cell>
          <cell r="B344" t="str">
            <v>Caixa para descida d'água em aterros - tipo DD-3</v>
          </cell>
          <cell r="C344" t="str">
            <v>un</v>
          </cell>
          <cell r="D344">
            <v>174.17000000000002</v>
          </cell>
        </row>
        <row r="345">
          <cell r="A345">
            <v>59250</v>
          </cell>
          <cell r="B345" t="str">
            <v>Caixa para descida d'água em aterros - tipo DD-4</v>
          </cell>
          <cell r="C345" t="str">
            <v>un</v>
          </cell>
          <cell r="D345">
            <v>217.56</v>
          </cell>
        </row>
        <row r="346">
          <cell r="A346">
            <v>59300</v>
          </cell>
          <cell r="B346" t="str">
            <v>Caixa para descida d'água em aterros - tipo DD-5</v>
          </cell>
          <cell r="C346" t="str">
            <v>un</v>
          </cell>
          <cell r="D346">
            <v>252.54000000000002</v>
          </cell>
        </row>
        <row r="347">
          <cell r="A347">
            <v>59350</v>
          </cell>
          <cell r="B347" t="str">
            <v>Caixa para descida d'água em aterros - tipo DD-6</v>
          </cell>
          <cell r="C347" t="str">
            <v>un</v>
          </cell>
          <cell r="D347">
            <v>263.90999999999997</v>
          </cell>
        </row>
        <row r="348">
          <cell r="A348">
            <v>59400</v>
          </cell>
          <cell r="B348" t="str">
            <v>Caixa para descida d'água em aterros para BTTC de D=120 cm</v>
          </cell>
          <cell r="C348" t="str">
            <v>un</v>
          </cell>
          <cell r="D348">
            <v>440.04</v>
          </cell>
        </row>
        <row r="349">
          <cell r="A349">
            <v>59450</v>
          </cell>
          <cell r="B349" t="str">
            <v>Caixa coletora com boca de lobo - Tipo C-1 com H=2,0 m</v>
          </cell>
          <cell r="C349" t="str">
            <v>un</v>
          </cell>
          <cell r="D349">
            <v>614.54999999999995</v>
          </cell>
        </row>
        <row r="350">
          <cell r="A350">
            <v>59500</v>
          </cell>
          <cell r="B350" t="str">
            <v>Caixa coletora com boca de lobo - Tipo C-2 com H=2,0 m</v>
          </cell>
          <cell r="C350" t="str">
            <v>un</v>
          </cell>
          <cell r="D350">
            <v>655.62</v>
          </cell>
        </row>
        <row r="351">
          <cell r="A351">
            <v>59550</v>
          </cell>
          <cell r="B351" t="str">
            <v>Caixa de inspeção de esgoto com D=60 cm</v>
          </cell>
          <cell r="C351" t="str">
            <v>un</v>
          </cell>
          <cell r="D351">
            <v>60.69</v>
          </cell>
        </row>
        <row r="352">
          <cell r="A352">
            <v>59650</v>
          </cell>
          <cell r="B352" t="str">
            <v>Dreno tipo I - execução</v>
          </cell>
          <cell r="C352" t="str">
            <v>m</v>
          </cell>
          <cell r="D352">
            <v>24.919999999999998</v>
          </cell>
        </row>
        <row r="353">
          <cell r="A353">
            <v>59700</v>
          </cell>
          <cell r="B353" t="str">
            <v>Dreno tipo II - execução</v>
          </cell>
          <cell r="C353" t="str">
            <v>m</v>
          </cell>
          <cell r="D353">
            <v>32.69</v>
          </cell>
        </row>
        <row r="354">
          <cell r="A354">
            <v>59750</v>
          </cell>
          <cell r="B354" t="str">
            <v>Dreno tipo III - execução</v>
          </cell>
          <cell r="C354" t="str">
            <v>m</v>
          </cell>
          <cell r="D354">
            <v>42.17</v>
          </cell>
        </row>
        <row r="355">
          <cell r="A355">
            <v>59800</v>
          </cell>
          <cell r="B355" t="str">
            <v>Dreno tipo IV - execução</v>
          </cell>
          <cell r="C355" t="str">
            <v>m</v>
          </cell>
          <cell r="D355">
            <v>19.93</v>
          </cell>
        </row>
        <row r="356">
          <cell r="A356">
            <v>59850</v>
          </cell>
          <cell r="B356" t="str">
            <v>Dreno tipo V - execução</v>
          </cell>
          <cell r="C356" t="str">
            <v>m</v>
          </cell>
          <cell r="D356">
            <v>22.7</v>
          </cell>
        </row>
        <row r="357">
          <cell r="A357">
            <v>59900</v>
          </cell>
          <cell r="B357" t="str">
            <v>Dreno tipo VI - execução</v>
          </cell>
          <cell r="C357" t="str">
            <v>m</v>
          </cell>
          <cell r="D357">
            <v>2.1800000000000002</v>
          </cell>
        </row>
        <row r="358">
          <cell r="A358">
            <v>60000</v>
          </cell>
          <cell r="B358" t="str">
            <v>Dreno tipo VII - execução</v>
          </cell>
          <cell r="C358" t="str">
            <v>m</v>
          </cell>
          <cell r="D358">
            <v>1.33</v>
          </cell>
        </row>
        <row r="359">
          <cell r="A359">
            <v>60050</v>
          </cell>
          <cell r="B359" t="str">
            <v>Dreno tipo VIII - execução</v>
          </cell>
          <cell r="C359" t="str">
            <v>m</v>
          </cell>
          <cell r="D359">
            <v>2.57</v>
          </cell>
        </row>
        <row r="360">
          <cell r="A360">
            <v>60100</v>
          </cell>
          <cell r="B360" t="str">
            <v>Dreno tipo IX - execução</v>
          </cell>
          <cell r="C360" t="str">
            <v>m</v>
          </cell>
          <cell r="D360">
            <v>4.66</v>
          </cell>
        </row>
        <row r="361">
          <cell r="A361">
            <v>60150</v>
          </cell>
          <cell r="B361" t="str">
            <v>Dreno tipo X - execução</v>
          </cell>
          <cell r="C361" t="str">
            <v>m</v>
          </cell>
          <cell r="D361">
            <v>38.800000000000004</v>
          </cell>
        </row>
        <row r="362">
          <cell r="A362">
            <v>60200</v>
          </cell>
          <cell r="B362" t="str">
            <v>Dreno tipo XI - execução</v>
          </cell>
          <cell r="C362" t="str">
            <v>m</v>
          </cell>
          <cell r="D362">
            <v>73.55</v>
          </cell>
        </row>
        <row r="363">
          <cell r="A363">
            <v>60250</v>
          </cell>
          <cell r="B363" t="str">
            <v>Dreno tipo XII - execução</v>
          </cell>
          <cell r="C363" t="str">
            <v>m</v>
          </cell>
          <cell r="D363">
            <v>60.3</v>
          </cell>
        </row>
        <row r="364">
          <cell r="A364">
            <v>60300</v>
          </cell>
          <cell r="B364" t="str">
            <v>Dreno tipo XIII - execução</v>
          </cell>
          <cell r="C364" t="str">
            <v>m</v>
          </cell>
          <cell r="D364">
            <v>56.16</v>
          </cell>
        </row>
        <row r="365">
          <cell r="A365">
            <v>60350</v>
          </cell>
          <cell r="B365" t="str">
            <v>Dreno tipo XIV - execução</v>
          </cell>
          <cell r="C365" t="str">
            <v>m</v>
          </cell>
          <cell r="D365">
            <v>42.91</v>
          </cell>
        </row>
        <row r="366">
          <cell r="A366">
            <v>60400</v>
          </cell>
          <cell r="B366" t="str">
            <v>Dreno tipo XV - execução</v>
          </cell>
          <cell r="C366" t="str">
            <v>m</v>
          </cell>
          <cell r="D366">
            <v>70.509999999999991</v>
          </cell>
        </row>
        <row r="367">
          <cell r="A367">
            <v>60450</v>
          </cell>
          <cell r="B367" t="str">
            <v>Dreno tipo XVI - execução</v>
          </cell>
          <cell r="C367" t="str">
            <v>m</v>
          </cell>
          <cell r="D367">
            <v>53.14</v>
          </cell>
        </row>
        <row r="368">
          <cell r="A368">
            <v>60500</v>
          </cell>
          <cell r="B368" t="str">
            <v>Dreno tipo XVII - execução</v>
          </cell>
          <cell r="C368" t="str">
            <v>m</v>
          </cell>
          <cell r="D368">
            <v>58.62</v>
          </cell>
        </row>
        <row r="369">
          <cell r="A369">
            <v>60550</v>
          </cell>
          <cell r="B369" t="str">
            <v>Dreno tipo XVIII - execução</v>
          </cell>
          <cell r="C369" t="str">
            <v>m</v>
          </cell>
          <cell r="D369">
            <v>41.24</v>
          </cell>
        </row>
        <row r="370">
          <cell r="A370">
            <v>60600</v>
          </cell>
          <cell r="B370" t="str">
            <v>Dreno tipo XIX - execução</v>
          </cell>
          <cell r="C370" t="str">
            <v>m</v>
          </cell>
          <cell r="D370">
            <v>53.19</v>
          </cell>
        </row>
        <row r="371">
          <cell r="A371">
            <v>60650</v>
          </cell>
          <cell r="B371" t="str">
            <v>Dreno tipo XX - execução</v>
          </cell>
          <cell r="C371" t="str">
            <v>m</v>
          </cell>
          <cell r="D371">
            <v>35.79</v>
          </cell>
        </row>
        <row r="372">
          <cell r="A372">
            <v>60750</v>
          </cell>
          <cell r="B372" t="str">
            <v>Dreno 0,5x2,0 m - com brita e bidim</v>
          </cell>
          <cell r="C372" t="str">
            <v>m</v>
          </cell>
          <cell r="D372">
            <v>42.239999999999995</v>
          </cell>
        </row>
        <row r="373">
          <cell r="A373">
            <v>60800</v>
          </cell>
          <cell r="B373" t="str">
            <v>Dreno 0,5x2,5 m - com areia grossa</v>
          </cell>
          <cell r="C373" t="str">
            <v>m</v>
          </cell>
          <cell r="D373">
            <v>16.28</v>
          </cell>
        </row>
        <row r="374">
          <cell r="A374">
            <v>60850</v>
          </cell>
          <cell r="B374" t="str">
            <v>Dreno 0,5x0,8 m - com brita - execução</v>
          </cell>
          <cell r="C374" t="str">
            <v>m</v>
          </cell>
          <cell r="D374">
            <v>9.08</v>
          </cell>
        </row>
        <row r="375">
          <cell r="A375">
            <v>61000</v>
          </cell>
          <cell r="B375" t="str">
            <v>Dreno 0,5x0,6 m - com areia</v>
          </cell>
          <cell r="C375" t="str">
            <v>m</v>
          </cell>
          <cell r="D375">
            <v>3.89</v>
          </cell>
        </row>
        <row r="376">
          <cell r="A376">
            <v>61200</v>
          </cell>
          <cell r="B376" t="str">
            <v>Dreno tipo XXI</v>
          </cell>
          <cell r="C376" t="str">
            <v>m</v>
          </cell>
          <cell r="D376">
            <v>17.169999999999998</v>
          </cell>
        </row>
        <row r="377">
          <cell r="A377">
            <v>61250</v>
          </cell>
          <cell r="B377" t="str">
            <v>Dreno tipo XXII</v>
          </cell>
          <cell r="C377" t="str">
            <v>m</v>
          </cell>
          <cell r="D377">
            <v>17.810000000000002</v>
          </cell>
        </row>
        <row r="378">
          <cell r="A378">
            <v>61300</v>
          </cell>
          <cell r="B378" t="str">
            <v>Dreno tipo XXIII</v>
          </cell>
          <cell r="C378" t="str">
            <v>m</v>
          </cell>
          <cell r="D378">
            <v>1.33</v>
          </cell>
        </row>
        <row r="379">
          <cell r="A379">
            <v>61350</v>
          </cell>
          <cell r="B379" t="str">
            <v>Saída para drenos profundos - tipo U</v>
          </cell>
          <cell r="C379" t="str">
            <v>un</v>
          </cell>
          <cell r="D379">
            <v>52.32</v>
          </cell>
        </row>
        <row r="380">
          <cell r="A380">
            <v>61400</v>
          </cell>
          <cell r="B380" t="str">
            <v>Saída para drenos profundos - tipo L</v>
          </cell>
          <cell r="C380" t="str">
            <v>un</v>
          </cell>
          <cell r="D380">
            <v>24.040000000000003</v>
          </cell>
        </row>
        <row r="381">
          <cell r="A381">
            <v>61450</v>
          </cell>
          <cell r="B381" t="str">
            <v>Fornecimento e assentamento de tubo para saida de dreno</v>
          </cell>
          <cell r="C381" t="str">
            <v>un</v>
          </cell>
          <cell r="D381">
            <v>8.49</v>
          </cell>
        </row>
        <row r="382">
          <cell r="A382">
            <v>61500</v>
          </cell>
          <cell r="B382" t="str">
            <v>execução do revestimento de valas de gabião - H=30 cm</v>
          </cell>
          <cell r="C382" t="str">
            <v>m²</v>
          </cell>
          <cell r="D382">
            <v>35.479999999999997</v>
          </cell>
        </row>
        <row r="383">
          <cell r="A383">
            <v>65000</v>
          </cell>
          <cell r="B383" t="str">
            <v>Esc. mec. de valas p/obras de arte correntes - 1a. categoria</v>
          </cell>
          <cell r="C383" t="str">
            <v>m³</v>
          </cell>
          <cell r="D383">
            <v>4.16</v>
          </cell>
        </row>
        <row r="384">
          <cell r="A384">
            <v>65050</v>
          </cell>
          <cell r="B384" t="str">
            <v>Esc. mec. de valas p/obras de arte correntes - 2a. categoria</v>
          </cell>
          <cell r="C384" t="str">
            <v>m³</v>
          </cell>
          <cell r="D384">
            <v>5.3</v>
          </cell>
        </row>
        <row r="385">
          <cell r="A385">
            <v>65100</v>
          </cell>
          <cell r="B385" t="str">
            <v>Esc. mec. de valas p/obras de arte correntes - 3a. categoria</v>
          </cell>
          <cell r="C385" t="str">
            <v>m³</v>
          </cell>
          <cell r="D385">
            <v>32.25</v>
          </cell>
        </row>
        <row r="386">
          <cell r="A386">
            <v>65150</v>
          </cell>
          <cell r="B386" t="str">
            <v>Escavação manual de solos</v>
          </cell>
          <cell r="C386" t="str">
            <v>m³</v>
          </cell>
          <cell r="D386">
            <v>12.15</v>
          </cell>
        </row>
        <row r="387">
          <cell r="A387">
            <v>65200</v>
          </cell>
          <cell r="B387" t="str">
            <v>Reaterro e apiloamento em camadas de 20 cm</v>
          </cell>
          <cell r="C387" t="str">
            <v>m³</v>
          </cell>
          <cell r="D387">
            <v>3.86</v>
          </cell>
        </row>
        <row r="388">
          <cell r="A388">
            <v>65850</v>
          </cell>
          <cell r="B388" t="str">
            <v>Execução de galerias D=40 cm</v>
          </cell>
          <cell r="C388" t="str">
            <v>m</v>
          </cell>
          <cell r="D388">
            <v>17.5</v>
          </cell>
        </row>
        <row r="389">
          <cell r="A389">
            <v>65900</v>
          </cell>
          <cell r="B389" t="str">
            <v>Execução de galerias D=60 cm</v>
          </cell>
          <cell r="C389" t="str">
            <v>m</v>
          </cell>
          <cell r="D389">
            <v>31.14</v>
          </cell>
        </row>
        <row r="390">
          <cell r="A390">
            <v>65940</v>
          </cell>
          <cell r="B390" t="str">
            <v>Corpo de BSTC D=20 cm com lastro de brita</v>
          </cell>
          <cell r="C390" t="str">
            <v>m</v>
          </cell>
          <cell r="D390">
            <v>14.58</v>
          </cell>
        </row>
        <row r="391">
          <cell r="A391">
            <v>65950</v>
          </cell>
          <cell r="B391" t="str">
            <v>Corpo de BSTC D=30 cm com lastro de brita</v>
          </cell>
          <cell r="C391" t="str">
            <v>m</v>
          </cell>
          <cell r="D391">
            <v>15.87</v>
          </cell>
        </row>
        <row r="392">
          <cell r="A392">
            <v>66000</v>
          </cell>
          <cell r="B392" t="str">
            <v>Corpo de BSTC D=40 cm com lastro de brita</v>
          </cell>
          <cell r="C392" t="str">
            <v>m</v>
          </cell>
          <cell r="D392">
            <v>21.18</v>
          </cell>
        </row>
        <row r="393">
          <cell r="A393">
            <v>66050</v>
          </cell>
          <cell r="B393" t="str">
            <v>Corpo de BSTC D=50 cm com lastro de brita</v>
          </cell>
          <cell r="C393" t="str">
            <v>m</v>
          </cell>
          <cell r="D393">
            <v>34.17</v>
          </cell>
        </row>
        <row r="394">
          <cell r="A394">
            <v>66100</v>
          </cell>
          <cell r="B394" t="str">
            <v>Corpo de BSTC D=60 cm com lastro de brita</v>
          </cell>
          <cell r="C394" t="str">
            <v>m</v>
          </cell>
          <cell r="D394">
            <v>42.79</v>
          </cell>
        </row>
        <row r="395">
          <cell r="A395">
            <v>66150</v>
          </cell>
          <cell r="B395" t="str">
            <v>Corpo de BSTC D=60 cm com lastro de brita - tubo CA 1</v>
          </cell>
          <cell r="C395" t="str">
            <v>m</v>
          </cell>
          <cell r="D395">
            <v>72.17</v>
          </cell>
        </row>
        <row r="396">
          <cell r="A396">
            <v>66200</v>
          </cell>
          <cell r="B396" t="str">
            <v>Corpo de BSTC D=60 cm com berço de concreto - tubo CA 2</v>
          </cell>
          <cell r="C396" t="str">
            <v>m</v>
          </cell>
          <cell r="D396">
            <v>124.16</v>
          </cell>
        </row>
        <row r="397">
          <cell r="A397">
            <v>66250</v>
          </cell>
          <cell r="B397" t="str">
            <v>Corpo de BSTC D=80 cm com berço de concreto - tubo CA 2</v>
          </cell>
          <cell r="C397" t="str">
            <v>m</v>
          </cell>
          <cell r="D397">
            <v>170.82</v>
          </cell>
        </row>
        <row r="398">
          <cell r="A398">
            <v>66300</v>
          </cell>
          <cell r="B398" t="str">
            <v>Corpo de BSTC D=100 cm com berço de concreto - tubo CA 2</v>
          </cell>
          <cell r="C398" t="str">
            <v>m</v>
          </cell>
          <cell r="D398">
            <v>233.88</v>
          </cell>
        </row>
        <row r="399">
          <cell r="A399">
            <v>66350</v>
          </cell>
          <cell r="B399" t="str">
            <v>Corpo de BSTC D=120 cm com berço de concreto - tubo CA 2</v>
          </cell>
          <cell r="C399" t="str">
            <v>m</v>
          </cell>
          <cell r="D399">
            <v>315.08</v>
          </cell>
        </row>
        <row r="400">
          <cell r="A400">
            <v>66400</v>
          </cell>
          <cell r="B400" t="str">
            <v>Corpo de BDTC D=80 cm com berço de concreto - tubo CA 2</v>
          </cell>
          <cell r="C400" t="str">
            <v>m</v>
          </cell>
          <cell r="D400">
            <v>314.56</v>
          </cell>
        </row>
        <row r="401">
          <cell r="A401">
            <v>66450</v>
          </cell>
          <cell r="B401" t="str">
            <v>Corpo de BDTC D=100 cm com berço de concreto - tubo CA 2</v>
          </cell>
          <cell r="C401" t="str">
            <v>m</v>
          </cell>
          <cell r="D401">
            <v>435.5</v>
          </cell>
        </row>
        <row r="402">
          <cell r="A402">
            <v>66500</v>
          </cell>
          <cell r="B402" t="str">
            <v>Corpo de BDTC D=120 cm com berço de concreto - tubo CA 2</v>
          </cell>
          <cell r="C402" t="str">
            <v>m</v>
          </cell>
          <cell r="D402">
            <v>588.61</v>
          </cell>
        </row>
        <row r="403">
          <cell r="A403">
            <v>66550</v>
          </cell>
          <cell r="B403" t="str">
            <v>Corpo de BTTC D=80 cm com berço de concreto - tubo CA 2</v>
          </cell>
          <cell r="C403" t="str">
            <v>m</v>
          </cell>
          <cell r="D403">
            <v>459.09000000000003</v>
          </cell>
        </row>
        <row r="404">
          <cell r="A404">
            <v>66600</v>
          </cell>
          <cell r="B404" t="str">
            <v>Corpo de BTTC D=100 cm com berço de concreto - tubo CA 2</v>
          </cell>
          <cell r="C404" t="str">
            <v>m</v>
          </cell>
          <cell r="D404">
            <v>637.95000000000005</v>
          </cell>
        </row>
        <row r="405">
          <cell r="A405">
            <v>66650</v>
          </cell>
          <cell r="B405" t="str">
            <v>Corpo de BTTC D=120 cm com berço de concreto - tubo CA 2</v>
          </cell>
          <cell r="C405" t="str">
            <v>m</v>
          </cell>
          <cell r="D405">
            <v>864.55000000000007</v>
          </cell>
        </row>
        <row r="406">
          <cell r="A406">
            <v>66700</v>
          </cell>
          <cell r="B406" t="str">
            <v>Corpo de BSTC D=80 cm com berço de concreto - tubo CA 3</v>
          </cell>
          <cell r="C406" t="str">
            <v>m</v>
          </cell>
          <cell r="D406">
            <v>167.76</v>
          </cell>
        </row>
        <row r="407">
          <cell r="A407">
            <v>66750</v>
          </cell>
          <cell r="B407" t="str">
            <v>Corpo de BSTC D=100 cm com berço de concreto - tubo CA 3</v>
          </cell>
          <cell r="C407" t="str">
            <v>m</v>
          </cell>
          <cell r="D407">
            <v>243.07</v>
          </cell>
        </row>
        <row r="408">
          <cell r="A408">
            <v>66800</v>
          </cell>
          <cell r="B408" t="str">
            <v>Corpo de BSTC D=120 cm com berço de concreto - tubo CA 3</v>
          </cell>
          <cell r="C408" t="str">
            <v>m</v>
          </cell>
          <cell r="D408">
            <v>315.08</v>
          </cell>
        </row>
        <row r="409">
          <cell r="A409">
            <v>66850</v>
          </cell>
          <cell r="B409" t="str">
            <v>Corpo de BDTC D=80 cm com berço de concreto - tubo CA 3</v>
          </cell>
          <cell r="C409" t="str">
            <v>m</v>
          </cell>
          <cell r="D409">
            <v>308.44</v>
          </cell>
        </row>
        <row r="410">
          <cell r="A410">
            <v>66900</v>
          </cell>
          <cell r="B410" t="str">
            <v>Corpo de BDTC D=100 cm com berço de concreto - tubo CA 3</v>
          </cell>
          <cell r="C410" t="str">
            <v>m</v>
          </cell>
          <cell r="D410">
            <v>453.87</v>
          </cell>
        </row>
        <row r="411">
          <cell r="A411">
            <v>66950</v>
          </cell>
          <cell r="B411" t="str">
            <v>Corpo de BDTC D=120 cm com berço de concreto - tubo CA 3</v>
          </cell>
          <cell r="C411" t="str">
            <v>m</v>
          </cell>
          <cell r="D411">
            <v>588.61</v>
          </cell>
        </row>
        <row r="412">
          <cell r="A412">
            <v>67000</v>
          </cell>
          <cell r="B412" t="str">
            <v>Corpo de BTTC D=80 cm com berço de concreto - tubo CA 3</v>
          </cell>
          <cell r="C412" t="str">
            <v>m</v>
          </cell>
          <cell r="D412">
            <v>449.9</v>
          </cell>
        </row>
        <row r="413">
          <cell r="A413">
            <v>67050</v>
          </cell>
          <cell r="B413" t="str">
            <v>Corpo de BTTC D=100 cm com berço de concreto - tubo CA 3</v>
          </cell>
          <cell r="C413" t="str">
            <v>m</v>
          </cell>
          <cell r="D413">
            <v>665.24</v>
          </cell>
        </row>
        <row r="414">
          <cell r="A414">
            <v>67100</v>
          </cell>
          <cell r="B414" t="str">
            <v>Corpo de BTTC D=120 cm com berço de concreto - tubo CA 3</v>
          </cell>
          <cell r="C414" t="str">
            <v>m</v>
          </cell>
          <cell r="D414">
            <v>864.55000000000007</v>
          </cell>
        </row>
        <row r="415">
          <cell r="A415">
            <v>67150</v>
          </cell>
          <cell r="B415" t="str">
            <v>Corpo de BSTC D=60 cm com enrocamento e laje de concreto</v>
          </cell>
          <cell r="C415" t="str">
            <v>m</v>
          </cell>
          <cell r="D415">
            <v>110.75</v>
          </cell>
        </row>
        <row r="416">
          <cell r="A416">
            <v>67200</v>
          </cell>
          <cell r="B416" t="str">
            <v>Corpo de BSTC D=80 cm com enrocamento e laje de concreto</v>
          </cell>
          <cell r="C416" t="str">
            <v>m</v>
          </cell>
          <cell r="D416">
            <v>145.69999999999999</v>
          </cell>
        </row>
        <row r="417">
          <cell r="A417">
            <v>67250</v>
          </cell>
          <cell r="B417" t="str">
            <v>Corpo de BSTC D=100 cm com enrocamento e laje de concreto</v>
          </cell>
          <cell r="C417" t="str">
            <v>m</v>
          </cell>
          <cell r="D417">
            <v>198.86</v>
          </cell>
        </row>
        <row r="418">
          <cell r="A418">
            <v>67300</v>
          </cell>
          <cell r="B418" t="str">
            <v>Corpo de BSTC D=120 cm com enrocamento e laje de concreto</v>
          </cell>
          <cell r="C418" t="str">
            <v>m</v>
          </cell>
          <cell r="D418">
            <v>268.74</v>
          </cell>
        </row>
        <row r="419">
          <cell r="A419">
            <v>67350</v>
          </cell>
          <cell r="B419" t="str">
            <v>Corpo de BSTC D=150 cm com enrocamento e laje de concreto</v>
          </cell>
          <cell r="C419" t="str">
            <v>m</v>
          </cell>
          <cell r="D419">
            <v>372.12</v>
          </cell>
        </row>
        <row r="420">
          <cell r="A420">
            <v>67400</v>
          </cell>
          <cell r="B420" t="str">
            <v>Corpo de BSTC D=200 cm com enrocamento e laje de concreto</v>
          </cell>
          <cell r="C420" t="str">
            <v>m</v>
          </cell>
          <cell r="D420">
            <v>637.98</v>
          </cell>
        </row>
        <row r="421">
          <cell r="A421">
            <v>67450</v>
          </cell>
          <cell r="B421" t="str">
            <v>Corpo de BDTC D=80 cm com enrocamento e laje de concreto</v>
          </cell>
          <cell r="C421" t="str">
            <v>m</v>
          </cell>
          <cell r="D421">
            <v>274.34000000000003</v>
          </cell>
        </row>
        <row r="422">
          <cell r="A422">
            <v>67500</v>
          </cell>
          <cell r="B422" t="str">
            <v>Corpo de BDTC D=100 cm com enrocamento e laje de concreto</v>
          </cell>
          <cell r="C422" t="str">
            <v>m</v>
          </cell>
          <cell r="D422">
            <v>377.54</v>
          </cell>
        </row>
        <row r="423">
          <cell r="A423">
            <v>67550</v>
          </cell>
          <cell r="B423" t="str">
            <v>Corpo de BDTC D=120 cm com enrocamento e laje de concreto</v>
          </cell>
          <cell r="C423" t="str">
            <v>m</v>
          </cell>
          <cell r="D423">
            <v>510.48</v>
          </cell>
        </row>
        <row r="424">
          <cell r="A424">
            <v>67600</v>
          </cell>
          <cell r="B424" t="str">
            <v>Corpo de BDTC D=150 cm com enrocamento e laje de concreto</v>
          </cell>
          <cell r="C424" t="str">
            <v>m</v>
          </cell>
          <cell r="D424">
            <v>720.94999999999993</v>
          </cell>
        </row>
        <row r="425">
          <cell r="A425">
            <v>67650</v>
          </cell>
          <cell r="B425" t="str">
            <v>Corpo de BDTC D=200 cm com enrocamento e laje de concreto</v>
          </cell>
          <cell r="C425" t="str">
            <v>m</v>
          </cell>
          <cell r="D425">
            <v>1244.1399999999999</v>
          </cell>
        </row>
        <row r="426">
          <cell r="A426">
            <v>67700</v>
          </cell>
          <cell r="B426" t="str">
            <v>Corpo de BTTC D=80 cm com enrocamento e laje de concreto</v>
          </cell>
          <cell r="C426" t="str">
            <v>m</v>
          </cell>
          <cell r="D426">
            <v>403.28</v>
          </cell>
        </row>
        <row r="427">
          <cell r="A427">
            <v>67750</v>
          </cell>
          <cell r="B427" t="str">
            <v>Corpo de BTTC D=100 cm com enrocamento e laje de concreto</v>
          </cell>
          <cell r="C427" t="str">
            <v>m</v>
          </cell>
          <cell r="D427">
            <v>556.84</v>
          </cell>
        </row>
        <row r="428">
          <cell r="A428">
            <v>67800</v>
          </cell>
          <cell r="B428" t="str">
            <v>Corpo de BTTC D=120 cm com enrocamento e laje de concreto</v>
          </cell>
          <cell r="C428" t="str">
            <v>m</v>
          </cell>
          <cell r="D428">
            <v>754.93</v>
          </cell>
        </row>
        <row r="429">
          <cell r="A429">
            <v>67850</v>
          </cell>
          <cell r="B429" t="str">
            <v>Corpo de BTTC D=150 cm com enrocamento e laje de concreto</v>
          </cell>
          <cell r="C429" t="str">
            <v>m</v>
          </cell>
          <cell r="D429">
            <v>1069.82</v>
          </cell>
        </row>
        <row r="430">
          <cell r="A430">
            <v>67900</v>
          </cell>
          <cell r="B430" t="str">
            <v>Corpo de BTTC D=200 cm com enrocamento e laje de concreto</v>
          </cell>
          <cell r="C430" t="str">
            <v>m</v>
          </cell>
          <cell r="D430">
            <v>1850.26</v>
          </cell>
        </row>
        <row r="431">
          <cell r="A431">
            <v>67950</v>
          </cell>
          <cell r="B431" t="str">
            <v>Corpo de BSTC D=80 cm c/ enroc. e laje de concreto - tubo CA 3</v>
          </cell>
          <cell r="C431" t="str">
            <v>m</v>
          </cell>
          <cell r="D431">
            <v>142.63</v>
          </cell>
        </row>
        <row r="432">
          <cell r="A432">
            <v>68000</v>
          </cell>
          <cell r="B432" t="str">
            <v>Corpo de BSTC D=100 cm c/ enroc. e laje de concreto - tubo CA 3</v>
          </cell>
          <cell r="C432" t="str">
            <v>m</v>
          </cell>
          <cell r="D432">
            <v>208.04</v>
          </cell>
        </row>
        <row r="433">
          <cell r="A433">
            <v>68050</v>
          </cell>
          <cell r="B433" t="str">
            <v>Corpo de BSTC D=120 cm c/ enroc. e laje de concreto - tubo CA 3</v>
          </cell>
          <cell r="C433" t="str">
            <v>m</v>
          </cell>
          <cell r="D433">
            <v>268.74</v>
          </cell>
        </row>
        <row r="434">
          <cell r="A434">
            <v>68100</v>
          </cell>
          <cell r="B434" t="str">
            <v>Corpo de BDTC D=80 cm c/ enroc. e laje de concreto - tubo CA 3</v>
          </cell>
          <cell r="C434" t="str">
            <v>m</v>
          </cell>
          <cell r="D434">
            <v>268.21000000000004</v>
          </cell>
        </row>
        <row r="435">
          <cell r="A435">
            <v>68150</v>
          </cell>
          <cell r="B435" t="str">
            <v>Corpo de BDTC D=100 cm c/ enroc. e laje de concreto - tubo CA 3</v>
          </cell>
          <cell r="C435" t="str">
            <v>m</v>
          </cell>
          <cell r="D435">
            <v>395.91</v>
          </cell>
        </row>
        <row r="436">
          <cell r="A436">
            <v>68200</v>
          </cell>
          <cell r="B436" t="str">
            <v>Corpo de BDTC D=120 cm c/ enroc. e laje de concreto - tubo CA 3</v>
          </cell>
          <cell r="C436" t="str">
            <v>m</v>
          </cell>
          <cell r="D436">
            <v>510.48</v>
          </cell>
        </row>
        <row r="437">
          <cell r="A437">
            <v>68250</v>
          </cell>
          <cell r="B437" t="str">
            <v>Corpo de BTTC D=80 cm c/ enroc. e laje de concreto - tubo CA 3</v>
          </cell>
          <cell r="C437" t="str">
            <v>m</v>
          </cell>
          <cell r="D437">
            <v>394.09999999999997</v>
          </cell>
        </row>
        <row r="438">
          <cell r="A438">
            <v>68300</v>
          </cell>
          <cell r="B438" t="str">
            <v>Corpo de BTTC D=100 cm c/ enroc. e laje de concreto - tubo CA 3</v>
          </cell>
          <cell r="C438" t="str">
            <v>m</v>
          </cell>
          <cell r="D438">
            <v>584.4</v>
          </cell>
        </row>
        <row r="439">
          <cell r="A439">
            <v>68350</v>
          </cell>
          <cell r="B439" t="str">
            <v>Corpo de BTTC D=120 cm c/ enroc. e laje de concreto - tubo CA 3</v>
          </cell>
          <cell r="C439" t="str">
            <v>m</v>
          </cell>
          <cell r="D439">
            <v>754.93</v>
          </cell>
        </row>
        <row r="440">
          <cell r="A440">
            <v>68400</v>
          </cell>
          <cell r="B440" t="str">
            <v>Corpo de BSCC de 1,3 x 2,0 m       1,0 &lt; H &lt;= 3,0 m</v>
          </cell>
          <cell r="C440" t="str">
            <v>m</v>
          </cell>
          <cell r="D440">
            <v>680.17000000000007</v>
          </cell>
        </row>
        <row r="441">
          <cell r="A441">
            <v>68450</v>
          </cell>
          <cell r="B441" t="str">
            <v>Corpo de BSCC de 1,3 x 2,0 m       3,0 &lt; H &lt;= 6,0 m</v>
          </cell>
          <cell r="C441" t="str">
            <v>m</v>
          </cell>
          <cell r="D441">
            <v>680.88</v>
          </cell>
        </row>
        <row r="442">
          <cell r="A442">
            <v>68500</v>
          </cell>
          <cell r="B442" t="str">
            <v>Corpo de BSCC de 1,6 x 2,4 m       1,0 &lt; H &lt;= 3,0 m</v>
          </cell>
          <cell r="C442" t="str">
            <v>m</v>
          </cell>
          <cell r="D442">
            <v>802.67000000000007</v>
          </cell>
        </row>
        <row r="443">
          <cell r="A443">
            <v>68550</v>
          </cell>
          <cell r="B443" t="str">
            <v>Corpo de BSCC de 1,5 x 1,5 m       1,0 &lt; H &lt;= 2,5 m</v>
          </cell>
          <cell r="C443" t="str">
            <v>m</v>
          </cell>
          <cell r="D443">
            <v>581.76</v>
          </cell>
        </row>
        <row r="444">
          <cell r="A444">
            <v>68600</v>
          </cell>
          <cell r="B444" t="str">
            <v>Corpo de BSCC de 1,9 x 2,9 m       1,0 &lt; H &lt;= 3,0 m</v>
          </cell>
          <cell r="C444" t="str">
            <v>m</v>
          </cell>
          <cell r="D444">
            <v>933.54</v>
          </cell>
        </row>
        <row r="445">
          <cell r="A445">
            <v>68650</v>
          </cell>
          <cell r="B445" t="str">
            <v>Corpo de BSCC de 2,0 x 1,5 m       1,0 &lt; H &lt;= 2,5 m</v>
          </cell>
          <cell r="C445" t="str">
            <v>m</v>
          </cell>
          <cell r="D445">
            <v>722.98</v>
          </cell>
        </row>
        <row r="446">
          <cell r="A446">
            <v>68700</v>
          </cell>
          <cell r="B446" t="str">
            <v>Corpo de BSCC de 2,0 x 2,0 m       1,0 &lt; H &lt;= 2,5 m</v>
          </cell>
          <cell r="C446" t="str">
            <v>m</v>
          </cell>
          <cell r="D446">
            <v>817.25</v>
          </cell>
        </row>
        <row r="447">
          <cell r="A447">
            <v>68750</v>
          </cell>
          <cell r="B447" t="str">
            <v>Corpo de BSCC de 2,1 x 3,2 m       1,0 &lt; H &lt;= 3,0 m</v>
          </cell>
          <cell r="C447" t="str">
            <v>m</v>
          </cell>
          <cell r="D447">
            <v>1113.97</v>
          </cell>
        </row>
        <row r="448">
          <cell r="A448">
            <v>68800</v>
          </cell>
          <cell r="B448" t="str">
            <v>Corpo de BSCC de 2,3 x 3,5 m       1,0 &lt; H &lt;= 3,0 m</v>
          </cell>
          <cell r="C448" t="str">
            <v>m</v>
          </cell>
          <cell r="D448">
            <v>1420.67</v>
          </cell>
        </row>
        <row r="449">
          <cell r="A449">
            <v>68850</v>
          </cell>
          <cell r="B449" t="str">
            <v>Corpo de BSCC de 2,5 x 2,0 m       1,0 &lt; H &lt;= 2,5 m</v>
          </cell>
          <cell r="C449" t="str">
            <v>m</v>
          </cell>
          <cell r="D449">
            <v>1016.5899999999999</v>
          </cell>
        </row>
        <row r="450">
          <cell r="A450">
            <v>68900</v>
          </cell>
          <cell r="B450" t="str">
            <v>Corpo de BSCC de 2,5 x 2,5 m       1,0 &lt; H &lt;= 2,5 m</v>
          </cell>
          <cell r="C450" t="str">
            <v>m</v>
          </cell>
          <cell r="D450">
            <v>1195.5800000000002</v>
          </cell>
        </row>
        <row r="451">
          <cell r="A451">
            <v>68950</v>
          </cell>
          <cell r="B451" t="str">
            <v>Corpo de BSCC de 3,0 x 1,0 m       1,0 &lt; H &lt;= 2,5 m</v>
          </cell>
          <cell r="C451" t="str">
            <v>m</v>
          </cell>
          <cell r="D451">
            <v>1089.75</v>
          </cell>
        </row>
        <row r="452">
          <cell r="A452">
            <v>69000</v>
          </cell>
          <cell r="B452" t="str">
            <v>Corpo de BSCC de 3,0 x 2,0 m       1,0 &lt; H &lt;= 2,5 m</v>
          </cell>
          <cell r="C452" t="str">
            <v>m</v>
          </cell>
          <cell r="D452">
            <v>1218.1600000000001</v>
          </cell>
        </row>
        <row r="453">
          <cell r="A453">
            <v>69050</v>
          </cell>
          <cell r="B453" t="str">
            <v>Corpo de BSCC de 3,0 x 2,5 m       1,0 &lt; H &lt;= 2,5 m</v>
          </cell>
          <cell r="C453" t="str">
            <v>m</v>
          </cell>
          <cell r="D453">
            <v>1343.8200000000002</v>
          </cell>
        </row>
        <row r="454">
          <cell r="A454">
            <v>69100</v>
          </cell>
          <cell r="B454" t="str">
            <v>Corpo de BSCC de 3,0 x 3,0 m       1,0 &lt; H &lt;= 2,5 m</v>
          </cell>
          <cell r="C454" t="str">
            <v>m</v>
          </cell>
          <cell r="D454">
            <v>1549.88</v>
          </cell>
        </row>
        <row r="455">
          <cell r="A455">
            <v>69150</v>
          </cell>
          <cell r="B455" t="str">
            <v>Corpo de BSCC de 1,5 x 1,5 m       2,5 &lt; H &lt;= 5,0 m</v>
          </cell>
          <cell r="C455" t="str">
            <v>m</v>
          </cell>
          <cell r="D455">
            <v>631.94000000000005</v>
          </cell>
        </row>
        <row r="456">
          <cell r="A456">
            <v>69200</v>
          </cell>
          <cell r="B456" t="str">
            <v>Corpo de BSCC de 1,3 x 2,0 m       3,0 &lt; H &lt;= 6,0 m</v>
          </cell>
          <cell r="C456" t="str">
            <v>m</v>
          </cell>
          <cell r="D456">
            <v>680.17000000000007</v>
          </cell>
        </row>
        <row r="457">
          <cell r="A457">
            <v>69250</v>
          </cell>
          <cell r="B457" t="str">
            <v>Corpo de BSCC de 2,0 x 1,5 m       2,5 &lt; H &lt;= 5,0 m</v>
          </cell>
          <cell r="C457" t="str">
            <v>m</v>
          </cell>
          <cell r="D457">
            <v>823.55</v>
          </cell>
        </row>
        <row r="458">
          <cell r="A458">
            <v>69300</v>
          </cell>
          <cell r="B458" t="str">
            <v>Corpo de BSCC de 1,6 x 2,4 m      3,0 &lt; H &lt;= 6,0 m</v>
          </cell>
          <cell r="C458" t="str">
            <v>m</v>
          </cell>
          <cell r="D458">
            <v>816.85</v>
          </cell>
        </row>
        <row r="459">
          <cell r="A459">
            <v>69350</v>
          </cell>
          <cell r="B459" t="str">
            <v>Corpo de BSCC de 2,0 x 2,0 m       2,5 &lt; H &lt;= 5,0 m</v>
          </cell>
          <cell r="C459" t="str">
            <v>m</v>
          </cell>
          <cell r="D459">
            <v>951.18000000000006</v>
          </cell>
        </row>
        <row r="460">
          <cell r="A460">
            <v>69400</v>
          </cell>
          <cell r="B460" t="str">
            <v>Corpo de BSCC de 2,5 x 2,0 m       2,5 &lt; H &lt;= 5,0 m</v>
          </cell>
          <cell r="C460" t="str">
            <v>m</v>
          </cell>
          <cell r="D460">
            <v>1167.27</v>
          </cell>
        </row>
        <row r="461">
          <cell r="A461">
            <v>69450</v>
          </cell>
          <cell r="B461" t="str">
            <v>Corpo de BSCC de 2,5 x 2,5 m       2,5 &lt; H &lt;= 5,0 m</v>
          </cell>
          <cell r="C461" t="str">
            <v>m</v>
          </cell>
          <cell r="D461">
            <v>1333.85</v>
          </cell>
        </row>
        <row r="462">
          <cell r="A462">
            <v>69500</v>
          </cell>
          <cell r="B462" t="str">
            <v>Corpo de BSCC de 3,0 x 2,5 m       2,5 &lt; H &lt;= 5,0 m</v>
          </cell>
          <cell r="C462" t="str">
            <v>m</v>
          </cell>
          <cell r="D462">
            <v>1541.07</v>
          </cell>
        </row>
        <row r="463">
          <cell r="A463">
            <v>69550</v>
          </cell>
          <cell r="B463" t="str">
            <v>Corpo de BSCC de 3,0 x 3,0 m       2,5 &lt; H &lt;= 5,0 m</v>
          </cell>
          <cell r="C463" t="str">
            <v>m</v>
          </cell>
          <cell r="D463">
            <v>1839.46</v>
          </cell>
        </row>
        <row r="464">
          <cell r="A464">
            <v>69600</v>
          </cell>
          <cell r="B464" t="str">
            <v>Corpo de BSCC de 1,5 x 1,5 m       5,0 &lt; H &lt;= 7,5 m</v>
          </cell>
          <cell r="C464" t="str">
            <v>m</v>
          </cell>
          <cell r="D464">
            <v>709.26</v>
          </cell>
        </row>
        <row r="465">
          <cell r="A465">
            <v>69650</v>
          </cell>
          <cell r="B465" t="str">
            <v>Corpo de BSCC de 1,3 x 2,0 m       6,0 &lt; H &lt;= 9,0 m</v>
          </cell>
          <cell r="C465" t="str">
            <v>m</v>
          </cell>
          <cell r="D465">
            <v>684.59</v>
          </cell>
        </row>
        <row r="466">
          <cell r="A466">
            <v>69700</v>
          </cell>
          <cell r="B466" t="str">
            <v>Corpo de BSCC de 1,6 x 2,4 m       6,0 &lt; H &lt;= 9,0 m</v>
          </cell>
          <cell r="C466" t="str">
            <v>m</v>
          </cell>
          <cell r="D466">
            <v>885.68999999999994</v>
          </cell>
        </row>
        <row r="467">
          <cell r="A467">
            <v>69750</v>
          </cell>
          <cell r="B467" t="str">
            <v>Corpo de BSCC de 2,0 x 2,0 m       5,0 &lt; H &lt;= 7,5 m</v>
          </cell>
          <cell r="C467" t="str">
            <v>m</v>
          </cell>
          <cell r="D467">
            <v>1073.19</v>
          </cell>
        </row>
        <row r="468">
          <cell r="A468">
            <v>69800</v>
          </cell>
          <cell r="B468" t="str">
            <v>Corpo de BSCC de 2,5 x 2,0 m       5,0 &lt; H &lt;= 7,5 m</v>
          </cell>
          <cell r="C468" t="str">
            <v>m</v>
          </cell>
          <cell r="D468">
            <v>1305.6100000000001</v>
          </cell>
        </row>
        <row r="469">
          <cell r="A469">
            <v>69850</v>
          </cell>
          <cell r="B469" t="str">
            <v>Corpo de BSCC de 2,5 x 2,5 m       5,0 &lt; H &lt;= 7,5 m</v>
          </cell>
          <cell r="C469" t="str">
            <v>m</v>
          </cell>
          <cell r="D469">
            <v>1490.62</v>
          </cell>
        </row>
        <row r="470">
          <cell r="A470">
            <v>69900</v>
          </cell>
          <cell r="B470" t="str">
            <v>Corpo de BSCC de 3,0 x 2,0 m       2,5 &lt; H &lt;= 5,0 m</v>
          </cell>
          <cell r="C470" t="str">
            <v>m</v>
          </cell>
          <cell r="D470">
            <v>1402.61</v>
          </cell>
        </row>
        <row r="471">
          <cell r="A471">
            <v>69950</v>
          </cell>
          <cell r="B471" t="str">
            <v>Corpo de BSCC de 3,0 x 3,0 m       5,0 &lt; H &lt;= 7,5 m</v>
          </cell>
          <cell r="C471" t="str">
            <v>m</v>
          </cell>
          <cell r="D471">
            <v>1947.1</v>
          </cell>
        </row>
        <row r="472">
          <cell r="A472">
            <v>70000</v>
          </cell>
          <cell r="B472" t="str">
            <v>Corpo de BSCC de 2,0 x 1,5 m       7,5 &lt; H &lt;= 10,0 m</v>
          </cell>
          <cell r="C472" t="str">
            <v>m</v>
          </cell>
          <cell r="D472">
            <v>1033.23</v>
          </cell>
        </row>
        <row r="473">
          <cell r="A473">
            <v>70050</v>
          </cell>
          <cell r="B473" t="str">
            <v>Corpo de BSCC de 2,0 x 2,0 m       7,5 &lt; H &lt;= 10,0 m</v>
          </cell>
          <cell r="C473" t="str">
            <v>m</v>
          </cell>
          <cell r="D473">
            <v>1168.06</v>
          </cell>
        </row>
        <row r="474">
          <cell r="A474">
            <v>70100</v>
          </cell>
          <cell r="B474" t="str">
            <v>Corpo de BSCC de 2,5 x 2,0 m       7,5 &lt; H &lt;= 10,0 m</v>
          </cell>
          <cell r="C474" t="str">
            <v>m</v>
          </cell>
          <cell r="D474">
            <v>1449.31</v>
          </cell>
        </row>
        <row r="475">
          <cell r="A475">
            <v>70150</v>
          </cell>
          <cell r="B475" t="str">
            <v>Corpo de BSCC de 2,5 x 2,5 m       7,5 &lt; H &lt;= 10,0 m</v>
          </cell>
          <cell r="C475" t="str">
            <v>m</v>
          </cell>
          <cell r="D475">
            <v>1663.78</v>
          </cell>
        </row>
        <row r="476">
          <cell r="A476">
            <v>70200</v>
          </cell>
          <cell r="B476" t="str">
            <v>Corpo de BSCC de 3,0 x 3,0 m       7,5 &lt; H &lt;= 10,0 m</v>
          </cell>
          <cell r="C476" t="str">
            <v>m</v>
          </cell>
          <cell r="D476">
            <v>2208.0299999999997</v>
          </cell>
        </row>
        <row r="477">
          <cell r="A477">
            <v>70250</v>
          </cell>
          <cell r="B477" t="str">
            <v>Corpo de BSCC de 1,5 x 1,5 m      10,0 &lt; H &lt;= 12,5 m</v>
          </cell>
          <cell r="C477" t="str">
            <v>m</v>
          </cell>
          <cell r="D477">
            <v>822.26</v>
          </cell>
        </row>
        <row r="478">
          <cell r="A478">
            <v>70300</v>
          </cell>
          <cell r="B478" t="str">
            <v>Corpo de BSCC de 2,0 x 2,0 m      10,0 &lt; H &lt;= 12,5 m</v>
          </cell>
          <cell r="C478" t="str">
            <v>m</v>
          </cell>
          <cell r="D478">
            <v>1243.19</v>
          </cell>
        </row>
        <row r="479">
          <cell r="A479">
            <v>70350</v>
          </cell>
          <cell r="B479" t="str">
            <v>Corpo de BSCC de 2,5 x 2,0 m      10,0 &lt; H &lt;= 12,5 m</v>
          </cell>
          <cell r="C479" t="str">
            <v>m</v>
          </cell>
          <cell r="D479">
            <v>1609.82</v>
          </cell>
        </row>
        <row r="480">
          <cell r="A480">
            <v>70400</v>
          </cell>
          <cell r="B480" t="str">
            <v>Corpo de BSCC de 2,5 x 2,5 m      10,0 &lt; H &lt;= 12,5 m</v>
          </cell>
          <cell r="C480" t="str">
            <v>m</v>
          </cell>
          <cell r="D480">
            <v>1782.23</v>
          </cell>
        </row>
        <row r="481">
          <cell r="A481">
            <v>70450</v>
          </cell>
          <cell r="B481" t="str">
            <v>Corpo de BSCC de 3,0 x 3,0 m      10,0 &lt; H &lt;= 12,5 m</v>
          </cell>
          <cell r="C481" t="str">
            <v>m</v>
          </cell>
          <cell r="D481">
            <v>2417.2600000000002</v>
          </cell>
        </row>
        <row r="482">
          <cell r="A482">
            <v>70455</v>
          </cell>
          <cell r="B482" t="str">
            <v>Corpo de BDCC de 1,5 x 1,0 m           0 &lt; H &lt;= 1,0 m</v>
          </cell>
          <cell r="C482" t="str">
            <v>m</v>
          </cell>
          <cell r="D482">
            <v>804.73</v>
          </cell>
        </row>
        <row r="483">
          <cell r="A483">
            <v>70500</v>
          </cell>
          <cell r="B483" t="str">
            <v>Corpo de BDCC de 1,5 x 1,5 m         1,0 &lt; H &lt;= 2,5 m</v>
          </cell>
          <cell r="C483" t="str">
            <v>m</v>
          </cell>
          <cell r="D483">
            <v>962.27</v>
          </cell>
        </row>
        <row r="484">
          <cell r="A484">
            <v>70550</v>
          </cell>
          <cell r="B484" t="str">
            <v>Corpo de BDCC de 2,0 x 1,5 m         1,0 &lt; H &lt;= 2,5 m</v>
          </cell>
          <cell r="C484" t="str">
            <v>m</v>
          </cell>
          <cell r="D484">
            <v>1190.49</v>
          </cell>
        </row>
        <row r="485">
          <cell r="A485">
            <v>70600</v>
          </cell>
          <cell r="B485" t="str">
            <v>Corpo de BDCC de 2,0 x 2,0 m         1,0 &lt; H &lt;= 2,5 m</v>
          </cell>
          <cell r="C485" t="str">
            <v>m</v>
          </cell>
          <cell r="D485">
            <v>1341.27</v>
          </cell>
        </row>
        <row r="486">
          <cell r="A486">
            <v>70650</v>
          </cell>
          <cell r="B486" t="str">
            <v>Corpo de BDCC de 2,5 x 2,0 m         1,0 &lt; H &lt;= 2,5 m</v>
          </cell>
          <cell r="C486" t="str">
            <v>m</v>
          </cell>
          <cell r="D486">
            <v>1657.6200000000001</v>
          </cell>
        </row>
        <row r="487">
          <cell r="A487">
            <v>70700</v>
          </cell>
          <cell r="B487" t="str">
            <v>Corpo de BDCC de 3,0 x 2,0 m         2,5 &lt; H &lt;= 5,0 m</v>
          </cell>
          <cell r="C487" t="str">
            <v>m</v>
          </cell>
          <cell r="D487">
            <v>2321.1799999999998</v>
          </cell>
        </row>
        <row r="488">
          <cell r="A488">
            <v>70750</v>
          </cell>
          <cell r="B488" t="str">
            <v>Corpo de BDCC de 2,3 x 3,5 m         1,5 &lt; H &lt;= 3,0 m</v>
          </cell>
          <cell r="C488" t="str">
            <v>m</v>
          </cell>
          <cell r="D488">
            <v>2310.02</v>
          </cell>
        </row>
        <row r="489">
          <cell r="A489">
            <v>70800</v>
          </cell>
          <cell r="B489" t="str">
            <v>Corpo de BDCC de 2,5 x 2,5 m         1,0 &lt; H &lt;= 2,5 m</v>
          </cell>
          <cell r="C489" t="str">
            <v>m</v>
          </cell>
          <cell r="D489">
            <v>1867.77</v>
          </cell>
        </row>
        <row r="490">
          <cell r="A490">
            <v>70850</v>
          </cell>
          <cell r="B490" t="str">
            <v>Corpo de BDCC de 3,0 x 2,0 m         1,0 &lt; H &lt;= 2,5 m</v>
          </cell>
          <cell r="C490" t="str">
            <v>m</v>
          </cell>
          <cell r="D490">
            <v>1754.2</v>
          </cell>
        </row>
        <row r="491">
          <cell r="A491">
            <v>70900</v>
          </cell>
          <cell r="B491" t="str">
            <v>Corpo de BDCC de 3,0 x 2,5 m         1,0 &lt; H &lt;= 2,5 m</v>
          </cell>
          <cell r="C491" t="str">
            <v>m</v>
          </cell>
          <cell r="D491">
            <v>2167.4300000000003</v>
          </cell>
        </row>
        <row r="492">
          <cell r="A492">
            <v>70950</v>
          </cell>
          <cell r="B492" t="str">
            <v>Corpo de BDCC de 3,0 x 2,5 m         2,5 &lt; H &lt;= 5,0 m</v>
          </cell>
          <cell r="C492" t="str">
            <v>m</v>
          </cell>
          <cell r="D492">
            <v>2510.4499999999998</v>
          </cell>
        </row>
        <row r="493">
          <cell r="A493">
            <v>71000</v>
          </cell>
          <cell r="B493" t="str">
            <v>Corpo de BDCC de 3,0 x 3,0 m         1,0 &lt; H &lt;= 2,5 m</v>
          </cell>
          <cell r="C493" t="str">
            <v>m</v>
          </cell>
          <cell r="D493">
            <v>2471.2199999999998</v>
          </cell>
        </row>
        <row r="494">
          <cell r="A494">
            <v>71050</v>
          </cell>
          <cell r="B494" t="str">
            <v>Corpo de BDCC de 2,0 x 1,5 m         2,5 &lt; H &lt;= 5,0 m</v>
          </cell>
          <cell r="C494" t="str">
            <v>m</v>
          </cell>
          <cell r="D494">
            <v>1357.64</v>
          </cell>
        </row>
        <row r="495">
          <cell r="A495">
            <v>71100</v>
          </cell>
          <cell r="B495" t="str">
            <v>Corpo de BDCC de 2,7 x 3,9 m         1,5 &lt; H &lt;= 3,0 m</v>
          </cell>
          <cell r="C495" t="str">
            <v>m</v>
          </cell>
          <cell r="D495">
            <v>2671.5299999999997</v>
          </cell>
        </row>
        <row r="496">
          <cell r="A496">
            <v>71150</v>
          </cell>
          <cell r="B496" t="str">
            <v>Corpo de BDCC de 2,0 x 2,0 m         2,5 &lt; H &lt;= 5,0 m</v>
          </cell>
          <cell r="C496" t="str">
            <v>m</v>
          </cell>
          <cell r="D496">
            <v>1500.29</v>
          </cell>
        </row>
        <row r="497">
          <cell r="A497">
            <v>71200</v>
          </cell>
          <cell r="B497" t="str">
            <v>Corpo de BDCC de 2,0 x 2,0 m         5,0 &lt; H &lt;= 7,5 m</v>
          </cell>
          <cell r="C497" t="str">
            <v>m</v>
          </cell>
          <cell r="D497">
            <v>1660.84</v>
          </cell>
        </row>
        <row r="498">
          <cell r="A498">
            <v>71250</v>
          </cell>
          <cell r="B498" t="str">
            <v>Corpo de BDCC de 3,0 x 3,0 m         5,0 &lt; H &lt;= 7,5 m</v>
          </cell>
          <cell r="C498" t="str">
            <v>m</v>
          </cell>
          <cell r="D498">
            <v>3172.5</v>
          </cell>
        </row>
        <row r="499">
          <cell r="A499">
            <v>71300</v>
          </cell>
          <cell r="B499" t="str">
            <v>Corpo de BDCC de 2,0 x 2,0 m         7,5 &lt; H &lt;= 10,0 m</v>
          </cell>
          <cell r="C499" t="str">
            <v>m</v>
          </cell>
          <cell r="D499">
            <v>1821.79</v>
          </cell>
        </row>
        <row r="500">
          <cell r="A500">
            <v>71350</v>
          </cell>
          <cell r="B500" t="str">
            <v>Corpo de BDCC de 2,5 x 2,5 m         7,5 &lt; H &lt;= 10,0 m</v>
          </cell>
          <cell r="C500" t="str">
            <v>m</v>
          </cell>
          <cell r="D500">
            <v>2528.35</v>
          </cell>
        </row>
        <row r="501">
          <cell r="A501">
            <v>71400</v>
          </cell>
          <cell r="B501" t="str">
            <v>Corpo de BDCC de 3,0 x 2,5 m         7,5 &lt; H &lt;= 10,0 m</v>
          </cell>
          <cell r="C501" t="str">
            <v>m</v>
          </cell>
          <cell r="D501">
            <v>3117.77</v>
          </cell>
        </row>
        <row r="502">
          <cell r="A502">
            <v>71450</v>
          </cell>
          <cell r="B502" t="str">
            <v>Corpo de BDCC de 2,0 x 2,0 m        10,0 &lt; H &lt;= 12,5 m</v>
          </cell>
          <cell r="C502" t="str">
            <v>m</v>
          </cell>
          <cell r="D502">
            <v>1973.79</v>
          </cell>
        </row>
        <row r="503">
          <cell r="A503">
            <v>71500</v>
          </cell>
          <cell r="B503" t="str">
            <v>Corpo de BTCC de 2,0 x 2,0 m           1,0 &lt; H &lt;= 2,5 m</v>
          </cell>
          <cell r="C503" t="str">
            <v>m</v>
          </cell>
          <cell r="D503">
            <v>1887.08</v>
          </cell>
        </row>
        <row r="504">
          <cell r="A504">
            <v>71550</v>
          </cell>
          <cell r="B504" t="str">
            <v>Corpo de BTCC de 2,5 x 2,0 m           1,0 &lt; H &lt;= 2,5 m</v>
          </cell>
          <cell r="C504" t="str">
            <v>m</v>
          </cell>
          <cell r="D504">
            <v>2358.1400000000003</v>
          </cell>
        </row>
        <row r="505">
          <cell r="A505">
            <v>71600</v>
          </cell>
          <cell r="B505" t="str">
            <v>Corpo de BTCC de 3,0 x 2,0 m           2,5 &lt; H &lt;= 5,0 m</v>
          </cell>
          <cell r="C505" t="str">
            <v>m</v>
          </cell>
          <cell r="D505">
            <v>3271.73</v>
          </cell>
        </row>
        <row r="506">
          <cell r="A506">
            <v>71650</v>
          </cell>
          <cell r="B506" t="str">
            <v>Corpo de BTCC de 1,7 x 3,9 m           1,5 &lt; H &lt;= 3,0 m</v>
          </cell>
          <cell r="C506" t="str">
            <v>m</v>
          </cell>
          <cell r="D506">
            <v>3980.2200000000003</v>
          </cell>
        </row>
        <row r="507">
          <cell r="A507">
            <v>71700</v>
          </cell>
          <cell r="B507" t="str">
            <v>Corpo de BTCC de 2,7 x 3,9 m           3,0 &lt; H &lt;= 6,0 m</v>
          </cell>
          <cell r="C507" t="str">
            <v>m</v>
          </cell>
          <cell r="D507">
            <v>4283.26</v>
          </cell>
        </row>
        <row r="508">
          <cell r="A508">
            <v>71750</v>
          </cell>
          <cell r="B508" t="str">
            <v>Corpo de BTCC de 2,7 x 3,9 m           6,0 &lt; H &lt;= 9,0 m</v>
          </cell>
          <cell r="C508" t="str">
            <v>m</v>
          </cell>
          <cell r="D508">
            <v>4644.5</v>
          </cell>
        </row>
        <row r="509">
          <cell r="A509">
            <v>71800</v>
          </cell>
          <cell r="B509" t="str">
            <v>Corpo de BTCC de 2,7 x 3,9 m           9,0 &lt; H &lt;= 12,0 m</v>
          </cell>
          <cell r="C509" t="str">
            <v>m</v>
          </cell>
          <cell r="D509">
            <v>5077.63</v>
          </cell>
        </row>
        <row r="510">
          <cell r="A510">
            <v>71850</v>
          </cell>
          <cell r="B510" t="str">
            <v>Corpo de BTCC de 3,0 x 3,0 m           1,0 &lt; H &lt;= 2,5 m</v>
          </cell>
          <cell r="C510" t="str">
            <v>m</v>
          </cell>
          <cell r="D510">
            <v>3508.51</v>
          </cell>
        </row>
        <row r="511">
          <cell r="A511">
            <v>72000</v>
          </cell>
          <cell r="B511" t="str">
            <v>Bueiro armco circular mp 152 c/epoxi - D = 2,75 m - E = 2,7mm</v>
          </cell>
          <cell r="C511" t="str">
            <v>m</v>
          </cell>
          <cell r="D511">
            <v>1962.1599999999999</v>
          </cell>
        </row>
        <row r="512">
          <cell r="A512">
            <v>72050</v>
          </cell>
          <cell r="B512" t="str">
            <v>Bueiro armco circular mp 152 c/epoxi - D = 4,60 m - E = 2,7mm</v>
          </cell>
          <cell r="C512" t="str">
            <v>m</v>
          </cell>
          <cell r="D512">
            <v>3331.86</v>
          </cell>
        </row>
        <row r="513">
          <cell r="A513">
            <v>72100</v>
          </cell>
          <cell r="B513" t="str">
            <v>Bueiro armco lenticular mp 152 c/epoxi (2,2 x 1,7) m - E=2,7 mm</v>
          </cell>
          <cell r="C513" t="str">
            <v>m</v>
          </cell>
          <cell r="D513">
            <v>1475.4</v>
          </cell>
        </row>
        <row r="514">
          <cell r="A514">
            <v>72150</v>
          </cell>
          <cell r="B514" t="str">
            <v>Bueiro armco circular mp 152 c/epoxi D = 1,80 m - E=2,7 mm</v>
          </cell>
          <cell r="C514" t="str">
            <v>m</v>
          </cell>
          <cell r="D514">
            <v>1313.1100000000001</v>
          </cell>
        </row>
        <row r="515">
          <cell r="A515">
            <v>72200</v>
          </cell>
          <cell r="B515" t="str">
            <v>Tunel liner c/ epoxi - D = 1,80 m - E = 4,7 mm com 1,5 &lt; H &lt; 17,7 m</v>
          </cell>
          <cell r="C515" t="str">
            <v>m</v>
          </cell>
          <cell r="D515">
            <v>2067.04</v>
          </cell>
        </row>
        <row r="516">
          <cell r="A516">
            <v>72300</v>
          </cell>
          <cell r="B516" t="str">
            <v>Boca para BSTC D=60 cm - normal (tipo DNER)</v>
          </cell>
          <cell r="C516" t="str">
            <v>un</v>
          </cell>
          <cell r="D516">
            <v>263.37</v>
          </cell>
        </row>
        <row r="517">
          <cell r="A517">
            <v>72350</v>
          </cell>
          <cell r="B517" t="str">
            <v>Boca para BSTC D=60 cm - tipo DER/SC , normal</v>
          </cell>
          <cell r="C517" t="str">
            <v>un</v>
          </cell>
          <cell r="D517">
            <v>197.86</v>
          </cell>
        </row>
        <row r="518">
          <cell r="A518">
            <v>72380</v>
          </cell>
          <cell r="B518" t="str">
            <v>Boca para BSTC D=60 cm - tipo DER/SC , esconsidade 15 graus</v>
          </cell>
          <cell r="C518" t="str">
            <v>un</v>
          </cell>
          <cell r="D518">
            <v>235.8</v>
          </cell>
        </row>
        <row r="519">
          <cell r="A519">
            <v>72390</v>
          </cell>
          <cell r="B519" t="str">
            <v>Boca para BSTC D=60 cm - tipo DER/SC , esconsidade 20 graus</v>
          </cell>
          <cell r="C519" t="str">
            <v>un</v>
          </cell>
          <cell r="D519">
            <v>244.34</v>
          </cell>
        </row>
        <row r="520">
          <cell r="A520">
            <v>72400</v>
          </cell>
          <cell r="B520" t="str">
            <v>Boca para BSTC D=60 cm - tipo DER/SC , esconsidade 30 graus</v>
          </cell>
          <cell r="C520" t="str">
            <v>un</v>
          </cell>
          <cell r="D520">
            <v>263.88</v>
          </cell>
        </row>
        <row r="521">
          <cell r="A521">
            <v>72450</v>
          </cell>
          <cell r="B521" t="str">
            <v>Boca para BSTC D=80 cm - normal (tipo DNER)</v>
          </cell>
          <cell r="C521" t="str">
            <v>un</v>
          </cell>
          <cell r="D521">
            <v>445.34000000000003</v>
          </cell>
        </row>
        <row r="522">
          <cell r="A522">
            <v>72480</v>
          </cell>
          <cell r="B522" t="str">
            <v>Boca para BSTC D=80 cm - tipo DER/SC , esconsidade 15 graus</v>
          </cell>
          <cell r="C522" t="str">
            <v>un</v>
          </cell>
          <cell r="D522">
            <v>351.77000000000004</v>
          </cell>
        </row>
        <row r="523">
          <cell r="A523">
            <v>72490</v>
          </cell>
          <cell r="B523" t="str">
            <v>Boca para BSTC D=80 cm - tipo DER/SC , esconsidade 20 graus</v>
          </cell>
          <cell r="C523" t="str">
            <v>un</v>
          </cell>
          <cell r="D523">
            <v>371.21</v>
          </cell>
        </row>
        <row r="524">
          <cell r="A524">
            <v>72500</v>
          </cell>
          <cell r="B524" t="str">
            <v>Boca para BSTC D=80 cm - tipo DER/SC , esconsidade 30 graus</v>
          </cell>
          <cell r="C524" t="str">
            <v>un</v>
          </cell>
          <cell r="D524">
            <v>399.8</v>
          </cell>
        </row>
        <row r="525">
          <cell r="A525">
            <v>72550</v>
          </cell>
          <cell r="B525" t="str">
            <v>Boca para BSTC D=80 cm - tipo DER/SC , normal</v>
          </cell>
          <cell r="C525" t="str">
            <v>un</v>
          </cell>
          <cell r="D525">
            <v>266.89999999999998</v>
          </cell>
        </row>
        <row r="526">
          <cell r="A526">
            <v>72600</v>
          </cell>
          <cell r="B526" t="str">
            <v>Boca para BSTC D=100 cm - normal (tipo DNER)</v>
          </cell>
          <cell r="C526" t="str">
            <v>un</v>
          </cell>
          <cell r="D526">
            <v>689.4</v>
          </cell>
        </row>
        <row r="527">
          <cell r="A527">
            <v>72630</v>
          </cell>
          <cell r="B527" t="str">
            <v>Boca para BSTC D=100 cm - tipo DER/SC , esconsidade 15 graus</v>
          </cell>
          <cell r="C527" t="str">
            <v>un</v>
          </cell>
          <cell r="D527">
            <v>517.41999999999996</v>
          </cell>
        </row>
        <row r="528">
          <cell r="A528">
            <v>72640</v>
          </cell>
          <cell r="B528" t="str">
            <v>Boca para BSTC D=100 cm - tipo DER/SC , esconsidade 20 graus</v>
          </cell>
          <cell r="C528" t="str">
            <v>un</v>
          </cell>
          <cell r="D528">
            <v>550.14</v>
          </cell>
        </row>
        <row r="529">
          <cell r="A529">
            <v>72650</v>
          </cell>
          <cell r="B529" t="str">
            <v>Boca para BSTC D=100 cm - tipo DER/SC , esconsidade 30 graus</v>
          </cell>
          <cell r="C529" t="str">
            <v>un</v>
          </cell>
          <cell r="D529">
            <v>598.29</v>
          </cell>
        </row>
        <row r="530">
          <cell r="A530">
            <v>72700</v>
          </cell>
          <cell r="B530" t="str">
            <v>Boca para BSTC D=100 cm - tipo DER/SC , normal</v>
          </cell>
          <cell r="C530" t="str">
            <v>un</v>
          </cell>
          <cell r="D530">
            <v>378.53999999999996</v>
          </cell>
        </row>
        <row r="531">
          <cell r="A531">
            <v>72750</v>
          </cell>
          <cell r="B531" t="str">
            <v>Boca para BSTC D=120 cm - normal (tipo DNER)</v>
          </cell>
          <cell r="C531" t="str">
            <v>un</v>
          </cell>
          <cell r="D531">
            <v>984.65</v>
          </cell>
        </row>
        <row r="532">
          <cell r="A532">
            <v>72780</v>
          </cell>
          <cell r="B532" t="str">
            <v>Boca para BSTC D=120 cm - tipo DER/SC , esconsidade 15 graus</v>
          </cell>
          <cell r="C532" t="str">
            <v>un</v>
          </cell>
          <cell r="D532">
            <v>697.81</v>
          </cell>
        </row>
        <row r="533">
          <cell r="A533">
            <v>72790</v>
          </cell>
          <cell r="B533" t="str">
            <v>Boca para BSTC D=120 cm - tipo DER/SC , esconsidade 20 graus</v>
          </cell>
          <cell r="C533" t="str">
            <v>un</v>
          </cell>
          <cell r="D533">
            <v>746.87</v>
          </cell>
        </row>
        <row r="534">
          <cell r="A534">
            <v>72800</v>
          </cell>
          <cell r="B534" t="str">
            <v>Boca para BSTC D=120 cm - tipo DER/SC , esconsidade 30 graus</v>
          </cell>
          <cell r="C534" t="str">
            <v>un</v>
          </cell>
          <cell r="D534">
            <v>816.6</v>
          </cell>
        </row>
        <row r="535">
          <cell r="A535">
            <v>72850</v>
          </cell>
          <cell r="B535" t="str">
            <v>Boca para BSTC D=120 cm - tipo DER/SC , normal</v>
          </cell>
          <cell r="C535" t="str">
            <v>un</v>
          </cell>
          <cell r="D535">
            <v>491.17999999999995</v>
          </cell>
        </row>
        <row r="536">
          <cell r="A536">
            <v>72900</v>
          </cell>
          <cell r="B536" t="str">
            <v>Boca para BSTC D=150 cm - tipo DER/SC , normal</v>
          </cell>
          <cell r="C536" t="str">
            <v>un</v>
          </cell>
          <cell r="D536">
            <v>740.01</v>
          </cell>
        </row>
        <row r="537">
          <cell r="A537">
            <v>72910</v>
          </cell>
          <cell r="B537" t="str">
            <v>Boca para BSTC D=150 cm - tipo DER/SC , esconsidade 15 graus</v>
          </cell>
          <cell r="C537" t="str">
            <v>un</v>
          </cell>
          <cell r="D537">
            <v>1003.35</v>
          </cell>
        </row>
        <row r="538">
          <cell r="A538">
            <v>72920</v>
          </cell>
          <cell r="B538" t="str">
            <v>Boca para BSTC D=150 cm - tipo DER/SC , esconsidade 20 graus</v>
          </cell>
          <cell r="C538" t="str">
            <v>un</v>
          </cell>
          <cell r="D538">
            <v>1072.94</v>
          </cell>
        </row>
        <row r="539">
          <cell r="A539">
            <v>72930</v>
          </cell>
          <cell r="B539" t="str">
            <v>Boca para BSTC D=150 cm - tipo DER/SC , esconsidade 30 graus</v>
          </cell>
          <cell r="C539" t="str">
            <v>un</v>
          </cell>
          <cell r="D539">
            <v>1165.6600000000001</v>
          </cell>
        </row>
        <row r="540">
          <cell r="A540">
            <v>72950</v>
          </cell>
          <cell r="B540" t="str">
            <v>Boca para BSTC D=200 cm - tipo DER/SC , normal</v>
          </cell>
          <cell r="C540" t="str">
            <v>un</v>
          </cell>
          <cell r="D540">
            <v>1282.3</v>
          </cell>
        </row>
        <row r="541">
          <cell r="A541">
            <v>72960</v>
          </cell>
          <cell r="B541" t="str">
            <v>Boca para BSTC D=200 cm - tipo DER/SC , esconsidade 15 graus</v>
          </cell>
          <cell r="C541" t="str">
            <v>un</v>
          </cell>
          <cell r="D541">
            <v>1627.46</v>
          </cell>
        </row>
        <row r="542">
          <cell r="A542">
            <v>72970</v>
          </cell>
          <cell r="B542" t="str">
            <v>Boca para BSTC D=200 cm - tipo DER/SC , esconsidade 20 graus</v>
          </cell>
          <cell r="C542" t="str">
            <v>un</v>
          </cell>
          <cell r="D542">
            <v>1749.01</v>
          </cell>
        </row>
        <row r="543">
          <cell r="A543">
            <v>72980</v>
          </cell>
          <cell r="B543" t="str">
            <v>Boca para BSTC D=200 cm - tipo DER/SC , esconsidade 30 graus</v>
          </cell>
          <cell r="C543" t="str">
            <v>un</v>
          </cell>
          <cell r="D543">
            <v>1918.74</v>
          </cell>
        </row>
        <row r="544">
          <cell r="A544">
            <v>73000</v>
          </cell>
          <cell r="B544" t="str">
            <v>Boca para BDTC D=80 cm - normal (tipo DNER)</v>
          </cell>
          <cell r="C544" t="str">
            <v>un</v>
          </cell>
          <cell r="D544">
            <v>601.46999999999991</v>
          </cell>
        </row>
        <row r="545">
          <cell r="A545">
            <v>73030</v>
          </cell>
          <cell r="B545" t="str">
            <v>Boca para BDTC D=80 cm - tipo DER/SC , esconsidade 15 graus</v>
          </cell>
          <cell r="C545" t="str">
            <v>un</v>
          </cell>
          <cell r="D545">
            <v>453.55</v>
          </cell>
        </row>
        <row r="546">
          <cell r="A546">
            <v>73040</v>
          </cell>
          <cell r="B546" t="str">
            <v>Boca para BDTC D=80 cm - tipo DER/SC , esconsidade 20 graus</v>
          </cell>
          <cell r="C546" t="str">
            <v>un</v>
          </cell>
          <cell r="D546">
            <v>473.01</v>
          </cell>
        </row>
        <row r="547">
          <cell r="A547">
            <v>73050</v>
          </cell>
          <cell r="B547" t="str">
            <v>Boca para BDTC D=80 cm - tipo DER/SC , esconsidade 30 graus</v>
          </cell>
          <cell r="C547" t="str">
            <v>un</v>
          </cell>
          <cell r="D547">
            <v>501.5</v>
          </cell>
        </row>
        <row r="548">
          <cell r="A548">
            <v>73100</v>
          </cell>
          <cell r="B548" t="str">
            <v>Boca para BDTC D=80 cm - tipo DER/SC , normal</v>
          </cell>
          <cell r="C548" t="str">
            <v>un</v>
          </cell>
          <cell r="D548">
            <v>381.61</v>
          </cell>
        </row>
        <row r="549">
          <cell r="A549">
            <v>73150</v>
          </cell>
          <cell r="B549" t="str">
            <v>Boca para BDTC D=100 cm - normal (tipo DNER)</v>
          </cell>
          <cell r="C549" t="str">
            <v>un</v>
          </cell>
          <cell r="D549">
            <v>911.33</v>
          </cell>
        </row>
        <row r="550">
          <cell r="A550">
            <v>73180</v>
          </cell>
          <cell r="B550" t="str">
            <v>Boca para BDTC D=100 cm - tipo DER/SC , esconsidade 15 graus</v>
          </cell>
          <cell r="C550" t="str">
            <v>un</v>
          </cell>
          <cell r="D550">
            <v>650.9899999999999</v>
          </cell>
        </row>
        <row r="551">
          <cell r="A551">
            <v>73190</v>
          </cell>
          <cell r="B551" t="str">
            <v>Boca para BDTC D=100 cm - tipo DER/SC , esconsidade 20 graus</v>
          </cell>
          <cell r="C551" t="str">
            <v>un</v>
          </cell>
          <cell r="D551">
            <v>683.58</v>
          </cell>
        </row>
        <row r="552">
          <cell r="A552">
            <v>73200</v>
          </cell>
          <cell r="B552" t="str">
            <v>Boca para BDTC D=100 cm - tipo DER/SC , esconsidade 30 graus</v>
          </cell>
          <cell r="C552" t="str">
            <v>un</v>
          </cell>
          <cell r="D552">
            <v>731.83999999999992</v>
          </cell>
        </row>
        <row r="553">
          <cell r="A553">
            <v>73250</v>
          </cell>
          <cell r="B553" t="str">
            <v>Boca para BDTC D=100 cm - tipo DER/SC , normal</v>
          </cell>
          <cell r="C553" t="str">
            <v>un</v>
          </cell>
          <cell r="D553">
            <v>528.32000000000005</v>
          </cell>
        </row>
        <row r="554">
          <cell r="A554">
            <v>73300</v>
          </cell>
          <cell r="B554" t="str">
            <v>Boca para BDTC D=120 cm - normal (tipo DNER)</v>
          </cell>
          <cell r="C554" t="str">
            <v>un</v>
          </cell>
          <cell r="D554">
            <v>1281.3499999999999</v>
          </cell>
        </row>
        <row r="555">
          <cell r="A555">
            <v>73330</v>
          </cell>
          <cell r="B555" t="str">
            <v>Boca para BDTC D=120 cm - tipo DER/SC , esconsidade 15 graus</v>
          </cell>
          <cell r="C555" t="str">
            <v>un</v>
          </cell>
          <cell r="D555">
            <v>877.46</v>
          </cell>
        </row>
        <row r="556">
          <cell r="A556">
            <v>73340</v>
          </cell>
          <cell r="B556" t="str">
            <v>Boca para BDTC D=120 cm - tipo DER/SC , esconsidade 20 graus</v>
          </cell>
          <cell r="C556" t="str">
            <v>un</v>
          </cell>
          <cell r="D556">
            <v>927.56</v>
          </cell>
        </row>
        <row r="557">
          <cell r="A557">
            <v>73350</v>
          </cell>
          <cell r="B557" t="str">
            <v>Boca para BDTC D=120 cm - tipo DER/SC , esconsidade 30 graus</v>
          </cell>
          <cell r="C557" t="str">
            <v>un</v>
          </cell>
          <cell r="D557">
            <v>997.31999999999994</v>
          </cell>
        </row>
        <row r="558">
          <cell r="A558">
            <v>73400</v>
          </cell>
          <cell r="B558" t="str">
            <v>Boca para BDTC D=120 cm - tipo DER/SC , normal</v>
          </cell>
          <cell r="C558" t="str">
            <v>un</v>
          </cell>
          <cell r="D558">
            <v>686.29</v>
          </cell>
        </row>
        <row r="559">
          <cell r="A559">
            <v>73450</v>
          </cell>
          <cell r="B559" t="str">
            <v>Boca para BDTC D=150 cm - tipo DER/SC , normal</v>
          </cell>
          <cell r="C559" t="str">
            <v>un</v>
          </cell>
          <cell r="D559">
            <v>994.31</v>
          </cell>
        </row>
        <row r="560">
          <cell r="A560">
            <v>73460</v>
          </cell>
          <cell r="B560" t="str">
            <v>Boca para BDTC D=150 cm - tipo DER/SC , esconsidade 15 graus</v>
          </cell>
          <cell r="C560" t="str">
            <v>un</v>
          </cell>
          <cell r="D560">
            <v>1244.1699999999998</v>
          </cell>
        </row>
        <row r="561">
          <cell r="A561">
            <v>73470</v>
          </cell>
          <cell r="B561" t="str">
            <v>Boca para BDTC D=150 cm - tipo DER/SC , esconsidade 20 graus</v>
          </cell>
          <cell r="C561" t="str">
            <v>un</v>
          </cell>
          <cell r="D561">
            <v>1313.6100000000001</v>
          </cell>
        </row>
        <row r="562">
          <cell r="A562">
            <v>73480</v>
          </cell>
          <cell r="B562" t="str">
            <v>Boca para BDTC D=150 cm - tipo DER/SC , esconsidade 30 graus</v>
          </cell>
          <cell r="C562" t="str">
            <v>un</v>
          </cell>
          <cell r="D562">
            <v>1410.53</v>
          </cell>
        </row>
        <row r="563">
          <cell r="A563">
            <v>73500</v>
          </cell>
          <cell r="B563" t="str">
            <v>Boca para BDTC D=200 cm - tipo DER/SC , normal</v>
          </cell>
          <cell r="C563" t="str">
            <v>un</v>
          </cell>
          <cell r="D563">
            <v>1644.8</v>
          </cell>
        </row>
        <row r="564">
          <cell r="A564">
            <v>73510</v>
          </cell>
          <cell r="B564" t="str">
            <v>Boca para BDTC D=200 cm - tipo DER/SC , esconsidade 15 graus</v>
          </cell>
          <cell r="C564" t="str">
            <v>un</v>
          </cell>
          <cell r="D564">
            <v>1975.8000000000002</v>
          </cell>
        </row>
        <row r="565">
          <cell r="A565">
            <v>73520</v>
          </cell>
          <cell r="B565" t="str">
            <v>Boca para BDTC D=200 cm - tipo DER/SC , esconsidade 20 graus</v>
          </cell>
          <cell r="C565" t="str">
            <v>un</v>
          </cell>
          <cell r="D565">
            <v>2097.0700000000002</v>
          </cell>
        </row>
        <row r="566">
          <cell r="A566">
            <v>73530</v>
          </cell>
          <cell r="B566" t="str">
            <v>Boca para BDTC D=200 cm - tipo DER/SC , esconsidade 30 graus</v>
          </cell>
          <cell r="C566" t="str">
            <v>un</v>
          </cell>
          <cell r="D566">
            <v>2266.79</v>
          </cell>
        </row>
        <row r="567">
          <cell r="A567">
            <v>73550</v>
          </cell>
          <cell r="B567" t="str">
            <v>Boca para BTTC D=80 cm - normal (tipo DNER)</v>
          </cell>
          <cell r="C567" t="str">
            <v>un</v>
          </cell>
          <cell r="D567">
            <v>757.34</v>
          </cell>
        </row>
        <row r="568">
          <cell r="A568">
            <v>73580</v>
          </cell>
          <cell r="B568" t="str">
            <v>Boca para BTTC D=80 cm - tipo DER/SC , esconsidade 15 graus</v>
          </cell>
          <cell r="C568" t="str">
            <v>un</v>
          </cell>
          <cell r="D568">
            <v>554.96</v>
          </cell>
        </row>
        <row r="569">
          <cell r="A569">
            <v>73590</v>
          </cell>
          <cell r="B569" t="str">
            <v>Boca para BTTC D=80 cm - tipo DER/SC , esconsidade 20 graus</v>
          </cell>
          <cell r="C569" t="str">
            <v>un</v>
          </cell>
          <cell r="D569">
            <v>574.35</v>
          </cell>
        </row>
        <row r="570">
          <cell r="A570">
            <v>73600</v>
          </cell>
          <cell r="B570" t="str">
            <v>Boca para BTTC D=80 cm - tipo DER/SC , esconsidade 30 graus</v>
          </cell>
          <cell r="C570" t="str">
            <v>un</v>
          </cell>
          <cell r="D570">
            <v>602.95000000000005</v>
          </cell>
        </row>
        <row r="571">
          <cell r="A571">
            <v>73650</v>
          </cell>
          <cell r="B571" t="str">
            <v>Boca para BTTC D=80 cm - tipo DER/SC , normal</v>
          </cell>
          <cell r="C571" t="str">
            <v>un</v>
          </cell>
          <cell r="D571">
            <v>488.6</v>
          </cell>
        </row>
        <row r="572">
          <cell r="A572">
            <v>73700</v>
          </cell>
          <cell r="B572" t="str">
            <v>Boca para BTTC D=100 cm - normal (tipo DNER)</v>
          </cell>
          <cell r="C572" t="str">
            <v>un</v>
          </cell>
          <cell r="D572">
            <v>1133.8399999999999</v>
          </cell>
        </row>
        <row r="573">
          <cell r="A573">
            <v>73730</v>
          </cell>
          <cell r="B573" t="str">
            <v>Boca para BTTC D=100 cm - tipo DER/SC , esconsidade 15 graus</v>
          </cell>
          <cell r="C573" t="str">
            <v>un</v>
          </cell>
          <cell r="D573">
            <v>784.89</v>
          </cell>
        </row>
        <row r="574">
          <cell r="A574">
            <v>73740</v>
          </cell>
          <cell r="B574" t="str">
            <v>Boca para BTTC D=100 cm - tipo DER/SC , esconsidade 20 graus</v>
          </cell>
          <cell r="C574" t="str">
            <v>un</v>
          </cell>
          <cell r="D574">
            <v>817.48</v>
          </cell>
        </row>
        <row r="575">
          <cell r="A575">
            <v>73750</v>
          </cell>
          <cell r="B575" t="str">
            <v>Boca para BTTC D=100 cm - tipo DER/SC , esconsidade 30 graus</v>
          </cell>
          <cell r="C575" t="str">
            <v>un</v>
          </cell>
          <cell r="D575">
            <v>865.6099999999999</v>
          </cell>
        </row>
        <row r="576">
          <cell r="A576">
            <v>73800</v>
          </cell>
          <cell r="B576" t="str">
            <v>Boca para BTTC D=100 cm - tipo DER/SC , normal</v>
          </cell>
          <cell r="C576" t="str">
            <v>un</v>
          </cell>
          <cell r="D576">
            <v>669.93999999999994</v>
          </cell>
        </row>
        <row r="577">
          <cell r="A577">
            <v>73850</v>
          </cell>
          <cell r="B577" t="str">
            <v>Boca para BTTC D=120 cm - normal (tipo DNER)</v>
          </cell>
          <cell r="C577" t="str">
            <v>un</v>
          </cell>
          <cell r="D577">
            <v>1578.39</v>
          </cell>
        </row>
        <row r="578">
          <cell r="A578">
            <v>73880</v>
          </cell>
          <cell r="B578" t="str">
            <v>Boca para BTTC D=120 cm - tipo DER/SC , esconsidade 15 graus</v>
          </cell>
          <cell r="C578" t="str">
            <v>un</v>
          </cell>
          <cell r="D578">
            <v>1057.8700000000001</v>
          </cell>
        </row>
        <row r="579">
          <cell r="A579">
            <v>73890</v>
          </cell>
          <cell r="B579" t="str">
            <v>Boca para BTTC D=120 cm - tipo DER/SC , esconsidade 20 graus</v>
          </cell>
          <cell r="C579" t="str">
            <v>un</v>
          </cell>
          <cell r="D579">
            <v>1108</v>
          </cell>
        </row>
        <row r="580">
          <cell r="A580">
            <v>73900</v>
          </cell>
          <cell r="B580" t="str">
            <v>Boca para BTTC D=120 cm - tipo DER/SC , esconsidade 30 graus</v>
          </cell>
          <cell r="C580" t="str">
            <v>un</v>
          </cell>
          <cell r="D580">
            <v>1178</v>
          </cell>
        </row>
        <row r="581">
          <cell r="A581">
            <v>73950</v>
          </cell>
          <cell r="B581" t="str">
            <v>Boca para BTTC D=120 cm - tipo DER/SC , normal</v>
          </cell>
          <cell r="C581" t="str">
            <v>un</v>
          </cell>
          <cell r="D581">
            <v>873.04</v>
          </cell>
        </row>
        <row r="582">
          <cell r="A582">
            <v>74000</v>
          </cell>
          <cell r="B582" t="str">
            <v>Boca para BTTC D=150 cm - tipo DER/SC , normal</v>
          </cell>
          <cell r="C582" t="str">
            <v>un</v>
          </cell>
          <cell r="D582">
            <v>1237.76</v>
          </cell>
        </row>
        <row r="583">
          <cell r="A583">
            <v>74010</v>
          </cell>
          <cell r="B583" t="str">
            <v>Boca para BTTC D=150 cm - tipo DER/SC , esconsidade 15 graus</v>
          </cell>
          <cell r="C583" t="str">
            <v>un</v>
          </cell>
          <cell r="D583">
            <v>1483.04</v>
          </cell>
        </row>
        <row r="584">
          <cell r="A584">
            <v>74020</v>
          </cell>
          <cell r="B584" t="str">
            <v>Boca para BTTC D=150 cm - tipo DER/SC , esconsidade 20 graus</v>
          </cell>
          <cell r="C584" t="str">
            <v>un</v>
          </cell>
          <cell r="D584">
            <v>1552.4499999999998</v>
          </cell>
        </row>
        <row r="585">
          <cell r="A585">
            <v>74030</v>
          </cell>
          <cell r="B585" t="str">
            <v>Boca para BTTC D=150 cm - tipo DER/SC , esconsidade 30 graus</v>
          </cell>
          <cell r="C585" t="str">
            <v>un</v>
          </cell>
          <cell r="D585">
            <v>1649.3600000000001</v>
          </cell>
        </row>
        <row r="586">
          <cell r="A586">
            <v>74050</v>
          </cell>
          <cell r="B586" t="str">
            <v>Boca para BTTC D=200 cm - tipo DER/SC , normal</v>
          </cell>
          <cell r="C586" t="str">
            <v>un</v>
          </cell>
          <cell r="D586">
            <v>1988.26</v>
          </cell>
        </row>
        <row r="587">
          <cell r="A587">
            <v>74060</v>
          </cell>
          <cell r="B587" t="str">
            <v>Boca para BTTC D=200 cm - tipo DER/SC , esconsidade 15 graus</v>
          </cell>
          <cell r="C587" t="str">
            <v>un</v>
          </cell>
          <cell r="D587">
            <v>2314.9199999999996</v>
          </cell>
        </row>
        <row r="588">
          <cell r="A588">
            <v>74070</v>
          </cell>
          <cell r="B588" t="str">
            <v>Boca para BTTC D=200 cm - tipo DER/SC , esconsidade 20 graus</v>
          </cell>
          <cell r="C588" t="str">
            <v>un</v>
          </cell>
          <cell r="D588">
            <v>2436.1699999999996</v>
          </cell>
        </row>
        <row r="589">
          <cell r="A589">
            <v>74080</v>
          </cell>
          <cell r="B589" t="str">
            <v>Boca para BTTC D=200 cm - tipo DER/SC , esconsidade 30 graus</v>
          </cell>
          <cell r="C589" t="str">
            <v>un</v>
          </cell>
          <cell r="D589">
            <v>2606.4499999999998</v>
          </cell>
        </row>
        <row r="590">
          <cell r="A590">
            <v>74100</v>
          </cell>
          <cell r="B590" t="str">
            <v>Boca para BSCC de 1,3 x 2,0 m - normal</v>
          </cell>
          <cell r="C590" t="str">
            <v>un</v>
          </cell>
          <cell r="D590">
            <v>3769.0099999999998</v>
          </cell>
        </row>
        <row r="591">
          <cell r="A591">
            <v>74150</v>
          </cell>
          <cell r="B591" t="str">
            <v>Boca para BSCC de 1,3 x 2,0 m - esconsidade de 10 graus</v>
          </cell>
          <cell r="C591" t="str">
            <v>un</v>
          </cell>
          <cell r="D591">
            <v>3914.96</v>
          </cell>
        </row>
        <row r="592">
          <cell r="A592">
            <v>74200</v>
          </cell>
          <cell r="B592" t="str">
            <v>Boca para BSCC de 1,3 x 2,0 m - esconsidade de 20 graus</v>
          </cell>
          <cell r="C592" t="str">
            <v>un</v>
          </cell>
          <cell r="D592">
            <v>4198.34</v>
          </cell>
        </row>
        <row r="593">
          <cell r="A593">
            <v>74250</v>
          </cell>
          <cell r="B593" t="str">
            <v>Boca para BSCC de 1,3 x 2,0 m - esconsidade de 30 graus</v>
          </cell>
          <cell r="C593" t="str">
            <v>un</v>
          </cell>
          <cell r="D593">
            <v>4921.53</v>
          </cell>
        </row>
        <row r="594">
          <cell r="A594">
            <v>74300</v>
          </cell>
          <cell r="B594" t="str">
            <v>Boca para BSCC de 1,5 x 1,5 m - normal</v>
          </cell>
          <cell r="C594" t="str">
            <v>un</v>
          </cell>
          <cell r="D594">
            <v>2526.54</v>
          </cell>
        </row>
        <row r="595">
          <cell r="A595">
            <v>74350</v>
          </cell>
          <cell r="B595" t="str">
            <v>Boca para BSCC de 1,5 x 1,5 m - esconsidade de 15 graus</v>
          </cell>
          <cell r="C595" t="str">
            <v>un</v>
          </cell>
          <cell r="D595">
            <v>2653.6000000000004</v>
          </cell>
        </row>
        <row r="596">
          <cell r="A596">
            <v>74400</v>
          </cell>
          <cell r="B596" t="str">
            <v>Boca para BSCC de 1,6 x 2,4 m - normal</v>
          </cell>
          <cell r="C596" t="str">
            <v>un</v>
          </cell>
          <cell r="D596">
            <v>4458</v>
          </cell>
        </row>
        <row r="597">
          <cell r="A597">
            <v>74450</v>
          </cell>
          <cell r="B597" t="str">
            <v>Boca para BSCC de 1,6 x 2,4 m - esconsidade de 5 graus</v>
          </cell>
          <cell r="C597" t="str">
            <v>un</v>
          </cell>
          <cell r="D597">
            <v>5690.28</v>
          </cell>
        </row>
        <row r="598">
          <cell r="A598">
            <v>74500</v>
          </cell>
          <cell r="B598" t="str">
            <v>Boca para BSCC de 1,6 x 2,4 m - esconsidade de 10 graus</v>
          </cell>
          <cell r="C598" t="str">
            <v>un</v>
          </cell>
          <cell r="D598">
            <v>5743.1200000000008</v>
          </cell>
        </row>
        <row r="599">
          <cell r="A599">
            <v>74550</v>
          </cell>
          <cell r="B599" t="str">
            <v>Boca para BSCC de 1,6 x 2,4 m - esconsidade de 30 graus</v>
          </cell>
          <cell r="C599" t="str">
            <v>un</v>
          </cell>
          <cell r="D599">
            <v>7137.3</v>
          </cell>
        </row>
        <row r="600">
          <cell r="A600">
            <v>74600</v>
          </cell>
          <cell r="B600" t="str">
            <v>Boca para BSCC de 2,0 x 1,5 m - normal</v>
          </cell>
          <cell r="C600" t="str">
            <v>un</v>
          </cell>
          <cell r="D600">
            <v>2950.79</v>
          </cell>
        </row>
        <row r="601">
          <cell r="A601">
            <v>74650</v>
          </cell>
          <cell r="B601" t="str">
            <v>Boca para BSCC de 2,0 x 1,5 m - esconsidade de 15 graus</v>
          </cell>
          <cell r="C601" t="str">
            <v>un</v>
          </cell>
          <cell r="D601">
            <v>3262.7999999999997</v>
          </cell>
        </row>
        <row r="602">
          <cell r="A602">
            <v>74700</v>
          </cell>
          <cell r="B602" t="str">
            <v>Boca para BSCC de 1,9 x 2,9 m - esconsidade de 10 graus</v>
          </cell>
          <cell r="C602" t="str">
            <v>un</v>
          </cell>
          <cell r="D602">
            <v>7513.0700000000006</v>
          </cell>
        </row>
        <row r="603">
          <cell r="A603">
            <v>74750</v>
          </cell>
          <cell r="B603" t="str">
            <v>Boca para BSCC de 1,9 x 2,9 m - esconsidade de 20 graus</v>
          </cell>
          <cell r="C603" t="str">
            <v>un</v>
          </cell>
          <cell r="D603">
            <v>8165.5199999999995</v>
          </cell>
        </row>
        <row r="604">
          <cell r="A604">
            <v>74800</v>
          </cell>
          <cell r="B604" t="str">
            <v>Boca para BSCC de 1,9 x 2,9 m - esconsidade de 30 graus</v>
          </cell>
          <cell r="C604" t="str">
            <v>un</v>
          </cell>
          <cell r="D604">
            <v>9833.9500000000007</v>
          </cell>
        </row>
        <row r="605">
          <cell r="A605">
            <v>74850</v>
          </cell>
          <cell r="B605" t="str">
            <v>Boca para BSCC de 2,0 x 2,0 m - normal</v>
          </cell>
          <cell r="C605" t="str">
            <v>un</v>
          </cell>
          <cell r="D605">
            <v>3694.44</v>
          </cell>
        </row>
        <row r="606">
          <cell r="A606">
            <v>74900</v>
          </cell>
          <cell r="B606" t="str">
            <v>Boca para BSCC de 2,0 x 2,0 m - esconsidade de 15 graus</v>
          </cell>
          <cell r="C606" t="str">
            <v>un</v>
          </cell>
          <cell r="D606">
            <v>3934.56</v>
          </cell>
        </row>
        <row r="607">
          <cell r="A607">
            <v>74950</v>
          </cell>
          <cell r="B607" t="str">
            <v>Boca para BSCC de 2,0 x 2,0 m - esconsidade de 25 graus</v>
          </cell>
          <cell r="C607" t="str">
            <v>un</v>
          </cell>
          <cell r="D607">
            <v>4895.7000000000007</v>
          </cell>
        </row>
        <row r="608">
          <cell r="A608">
            <v>75000</v>
          </cell>
          <cell r="B608" t="str">
            <v>Boca para BSCC de 2,0 x 2,0 m - esconsidade de 40 graus</v>
          </cell>
          <cell r="C608" t="str">
            <v>un</v>
          </cell>
          <cell r="D608">
            <v>6837.2000000000007</v>
          </cell>
        </row>
        <row r="609">
          <cell r="A609">
            <v>75050</v>
          </cell>
          <cell r="B609" t="str">
            <v>Boca para BSCC de 2,1 x 3,2 m - normal</v>
          </cell>
          <cell r="C609" t="str">
            <v>un</v>
          </cell>
          <cell r="D609">
            <v>9169.34</v>
          </cell>
        </row>
        <row r="610">
          <cell r="A610">
            <v>75100</v>
          </cell>
          <cell r="B610" t="str">
            <v>Boca para BSCC de 2,1 x 3,2 m - esconsidade de 10 graus</v>
          </cell>
          <cell r="C610" t="str">
            <v>un</v>
          </cell>
          <cell r="D610">
            <v>9002.26</v>
          </cell>
        </row>
        <row r="611">
          <cell r="A611">
            <v>75150</v>
          </cell>
          <cell r="B611" t="str">
            <v>Boca para BSCC de 2,1 x 3,2 m - esconsidade de 30 graus</v>
          </cell>
          <cell r="C611" t="str">
            <v>un</v>
          </cell>
          <cell r="D611">
            <v>9235.34</v>
          </cell>
        </row>
        <row r="612">
          <cell r="A612">
            <v>75200</v>
          </cell>
          <cell r="B612" t="str">
            <v>Boca para BSCC de 2,3 x 3,5 m - normal</v>
          </cell>
          <cell r="C612" t="str">
            <v>un</v>
          </cell>
          <cell r="D612">
            <v>10091.61</v>
          </cell>
        </row>
        <row r="613">
          <cell r="A613">
            <v>75250</v>
          </cell>
          <cell r="B613" t="str">
            <v>Boca para BSCC de 2,5 x 2,0 m - normal</v>
          </cell>
          <cell r="C613" t="str">
            <v>un</v>
          </cell>
          <cell r="D613">
            <v>4299.34</v>
          </cell>
        </row>
        <row r="614">
          <cell r="A614">
            <v>75300</v>
          </cell>
          <cell r="B614" t="str">
            <v>Boca para BSCC de 2,5 x 2,0 m - esconsidade de 15 graus</v>
          </cell>
          <cell r="C614" t="str">
            <v>un</v>
          </cell>
          <cell r="D614">
            <v>4523.5999999999995</v>
          </cell>
        </row>
        <row r="615">
          <cell r="A615">
            <v>75350</v>
          </cell>
          <cell r="B615" t="str">
            <v>Boca para BSCC de 2,5 x 2,5 m - normal</v>
          </cell>
          <cell r="C615" t="str">
            <v>un</v>
          </cell>
          <cell r="D615">
            <v>5467.25</v>
          </cell>
        </row>
        <row r="616">
          <cell r="A616">
            <v>75400</v>
          </cell>
          <cell r="B616" t="str">
            <v>Boca para BSCC de 2,5 x 2,5 m - esconsa</v>
          </cell>
          <cell r="C616" t="str">
            <v>un</v>
          </cell>
          <cell r="D616">
            <v>5788.26</v>
          </cell>
        </row>
        <row r="617">
          <cell r="A617">
            <v>75450</v>
          </cell>
          <cell r="B617" t="str">
            <v>Boca para BSCC de 3,0 x 2,0 m - normal</v>
          </cell>
          <cell r="C617" t="str">
            <v>un</v>
          </cell>
          <cell r="D617">
            <v>5136.12</v>
          </cell>
        </row>
        <row r="618">
          <cell r="A618">
            <v>75500</v>
          </cell>
          <cell r="B618" t="str">
            <v>Boca para BSCC de 3,0 x 2,5 m - normal</v>
          </cell>
          <cell r="C618" t="str">
            <v>un</v>
          </cell>
          <cell r="D618">
            <v>6405.8600000000006</v>
          </cell>
        </row>
        <row r="619">
          <cell r="A619">
            <v>75550</v>
          </cell>
          <cell r="B619" t="str">
            <v>Boca para BSCC de 3,0 x 3,0 m - normal</v>
          </cell>
          <cell r="C619" t="str">
            <v>un</v>
          </cell>
          <cell r="D619">
            <v>7375.6</v>
          </cell>
        </row>
        <row r="620">
          <cell r="A620">
            <v>75600</v>
          </cell>
          <cell r="B620" t="str">
            <v>Boca para BSCC de 3,0 x 3,0 m - esconsidade de 15 graus</v>
          </cell>
          <cell r="C620" t="str">
            <v>un</v>
          </cell>
          <cell r="D620">
            <v>7839.06</v>
          </cell>
        </row>
        <row r="621">
          <cell r="A621">
            <v>75645</v>
          </cell>
          <cell r="B621" t="str">
            <v>Boca para BDCC de 1,5 x 1,0 m - normal</v>
          </cell>
          <cell r="C621" t="str">
            <v>un</v>
          </cell>
          <cell r="D621">
            <v>2462.52</v>
          </cell>
        </row>
        <row r="622">
          <cell r="A622">
            <v>75650</v>
          </cell>
          <cell r="B622" t="str">
            <v>Boca para BDCC de 1,5 x 1,5 m - normal</v>
          </cell>
          <cell r="C622" t="str">
            <v>un</v>
          </cell>
          <cell r="D622">
            <v>3122.25</v>
          </cell>
        </row>
        <row r="623">
          <cell r="A623">
            <v>75700</v>
          </cell>
          <cell r="B623" t="str">
            <v>Boca para BDCC de 2,0 x 1,5 m - normal</v>
          </cell>
          <cell r="C623" t="str">
            <v>un</v>
          </cell>
          <cell r="D623">
            <v>3744.2999999999997</v>
          </cell>
        </row>
        <row r="624">
          <cell r="A624">
            <v>75750</v>
          </cell>
          <cell r="B624" t="str">
            <v>Boca para BDCC de 2,0 x 1,5 m - esconsidade de 35 graus</v>
          </cell>
          <cell r="C624" t="str">
            <v>un</v>
          </cell>
          <cell r="D624">
            <v>5237.1799999999994</v>
          </cell>
        </row>
        <row r="625">
          <cell r="A625">
            <v>75800</v>
          </cell>
          <cell r="B625" t="str">
            <v>Boca para BDCC de 2,0 x 2,0 m - normal</v>
          </cell>
          <cell r="C625" t="str">
            <v>un</v>
          </cell>
          <cell r="D625">
            <v>4563.67</v>
          </cell>
        </row>
        <row r="626">
          <cell r="A626">
            <v>75850</v>
          </cell>
          <cell r="B626" t="str">
            <v>Boca para BDCC de 2,0 x 2,0 m - esconsidade de 15 graus</v>
          </cell>
          <cell r="C626" t="str">
            <v>un</v>
          </cell>
          <cell r="D626">
            <v>4912.7699999999995</v>
          </cell>
        </row>
        <row r="627">
          <cell r="A627">
            <v>75900</v>
          </cell>
          <cell r="B627" t="str">
            <v>Boca para BDCC de 2,0 x 2,0 m - esconsidade de 40 graus</v>
          </cell>
          <cell r="C627" t="str">
            <v>un</v>
          </cell>
          <cell r="D627">
            <v>7568.55</v>
          </cell>
        </row>
        <row r="628">
          <cell r="A628">
            <v>75950</v>
          </cell>
          <cell r="B628" t="str">
            <v>Boca para BDCC de 2,5 x 2,0 m - normal</v>
          </cell>
          <cell r="C628" t="str">
            <v>un</v>
          </cell>
          <cell r="D628">
            <v>5487.7800000000007</v>
          </cell>
        </row>
        <row r="629">
          <cell r="A629">
            <v>76000</v>
          </cell>
          <cell r="B629" t="str">
            <v>Boca para BDCC de 2,5 x 2,0 m - esconsidade de 15 graus</v>
          </cell>
          <cell r="C629" t="str">
            <v>un</v>
          </cell>
          <cell r="D629">
            <v>5666.62</v>
          </cell>
        </row>
        <row r="630">
          <cell r="A630">
            <v>76050</v>
          </cell>
          <cell r="B630" t="str">
            <v>Boca para BDCC de 2,3 x 3,5 m - esconsidade de 20 graus</v>
          </cell>
          <cell r="C630" t="str">
            <v>un</v>
          </cell>
          <cell r="D630">
            <v>12982.48</v>
          </cell>
        </row>
        <row r="631">
          <cell r="A631">
            <v>76100</v>
          </cell>
          <cell r="B631" t="str">
            <v>Boca para BDCC de 2,5 x 2,5 m - normal</v>
          </cell>
          <cell r="C631" t="str">
            <v>un</v>
          </cell>
          <cell r="D631">
            <v>7128.9400000000005</v>
          </cell>
        </row>
        <row r="632">
          <cell r="A632">
            <v>76150</v>
          </cell>
          <cell r="B632" t="str">
            <v>Boca para BDCC de 3,0 x 2,0 m - normal</v>
          </cell>
          <cell r="C632" t="str">
            <v>un</v>
          </cell>
          <cell r="D632">
            <v>6517.86</v>
          </cell>
        </row>
        <row r="633">
          <cell r="A633">
            <v>76200</v>
          </cell>
          <cell r="B633" t="str">
            <v>Boca para BDCC de 3,0 x 2,5 m - esconsidade de 15 graus</v>
          </cell>
          <cell r="C633" t="str">
            <v>un</v>
          </cell>
          <cell r="D633">
            <v>8013.64</v>
          </cell>
        </row>
        <row r="634">
          <cell r="A634">
            <v>76250</v>
          </cell>
          <cell r="B634" t="str">
            <v>Boca para BDCC de 3,0 x 3,0 m - normal</v>
          </cell>
          <cell r="C634" t="str">
            <v>un</v>
          </cell>
          <cell r="D634">
            <v>9050.24</v>
          </cell>
        </row>
        <row r="635">
          <cell r="A635">
            <v>76300</v>
          </cell>
          <cell r="B635" t="str">
            <v>Boca para BDCC de 3,0 x 3,0 m - esconsidade de 15 graus</v>
          </cell>
          <cell r="C635" t="str">
            <v>un</v>
          </cell>
          <cell r="D635">
            <v>9570.6099999999988</v>
          </cell>
        </row>
        <row r="636">
          <cell r="A636">
            <v>76350</v>
          </cell>
          <cell r="B636" t="str">
            <v>Boca para BDCC de 2,7 x 3,9 m - normal</v>
          </cell>
          <cell r="C636" t="str">
            <v>un</v>
          </cell>
          <cell r="D636">
            <v>11053.35</v>
          </cell>
        </row>
        <row r="637">
          <cell r="A637">
            <v>76400</v>
          </cell>
          <cell r="B637" t="str">
            <v>Boca para BTCC de 2,0 x 2,0 m - normal</v>
          </cell>
          <cell r="C637" t="str">
            <v>un</v>
          </cell>
          <cell r="D637">
            <v>5493.13</v>
          </cell>
        </row>
        <row r="638">
          <cell r="A638">
            <v>76450</v>
          </cell>
          <cell r="B638" t="str">
            <v>Boca para BTCC de 2,5 x 2,0 m - normal</v>
          </cell>
          <cell r="C638" t="str">
            <v>un</v>
          </cell>
          <cell r="D638">
            <v>6674.98</v>
          </cell>
        </row>
        <row r="639">
          <cell r="A639">
            <v>76500</v>
          </cell>
          <cell r="B639" t="str">
            <v>Boca para BTCC de 3,0 x 2,0 m - normal</v>
          </cell>
          <cell r="C639" t="str">
            <v>un</v>
          </cell>
          <cell r="D639">
            <v>7904.41</v>
          </cell>
        </row>
        <row r="640">
          <cell r="A640">
            <v>76550</v>
          </cell>
          <cell r="B640" t="str">
            <v>Boca para BTCC de 2,7 x 3,9 m - normal</v>
          </cell>
          <cell r="C640" t="str">
            <v>un</v>
          </cell>
          <cell r="D640">
            <v>10751.11</v>
          </cell>
        </row>
        <row r="641">
          <cell r="A641">
            <v>76600</v>
          </cell>
          <cell r="B641" t="str">
            <v>Boca para BTCC de 2,7 x 3,9 m - esconsidade de 10 graus</v>
          </cell>
          <cell r="C641" t="str">
            <v>un</v>
          </cell>
          <cell r="D641">
            <v>11178.310000000001</v>
          </cell>
        </row>
        <row r="642">
          <cell r="A642">
            <v>76650</v>
          </cell>
          <cell r="B642" t="str">
            <v>Boca para BTCC de 2,7 x 3,9 m - esconsidade de 20 graus</v>
          </cell>
          <cell r="C642" t="str">
            <v>un</v>
          </cell>
          <cell r="D642">
            <v>12257.23</v>
          </cell>
        </row>
        <row r="643">
          <cell r="A643">
            <v>76700</v>
          </cell>
          <cell r="B643" t="str">
            <v>Boca para BTCC de 2,7 x 3,9 m - esconsidade de 30 graus</v>
          </cell>
          <cell r="C643" t="str">
            <v>un</v>
          </cell>
          <cell r="D643">
            <v>14441.89</v>
          </cell>
        </row>
        <row r="644">
          <cell r="A644">
            <v>76750</v>
          </cell>
          <cell r="B644" t="str">
            <v>Boca para BTCC de 3,0 x 3,0 m - normal</v>
          </cell>
          <cell r="C644" t="str">
            <v>un</v>
          </cell>
          <cell r="D644">
            <v>10826.220000000001</v>
          </cell>
        </row>
        <row r="645">
          <cell r="A645">
            <v>77000</v>
          </cell>
          <cell r="B645" t="str">
            <v>Caixa coletora de talvegue para BSTC D=60 cm e H=1,5 m</v>
          </cell>
          <cell r="C645" t="str">
            <v>un</v>
          </cell>
          <cell r="D645">
            <v>438.55</v>
          </cell>
        </row>
        <row r="646">
          <cell r="A646">
            <v>77050</v>
          </cell>
          <cell r="B646" t="str">
            <v>Caixa coletora de talvegue para BSTC D=60 cm e H=2,0 m</v>
          </cell>
          <cell r="C646" t="str">
            <v>un</v>
          </cell>
          <cell r="D646">
            <v>593.97</v>
          </cell>
        </row>
        <row r="647">
          <cell r="A647">
            <v>77100</v>
          </cell>
          <cell r="B647" t="str">
            <v>Caixa coletora de talvegue para BSTC D=80 cm e H=1,5 m</v>
          </cell>
          <cell r="C647" t="str">
            <v>un</v>
          </cell>
          <cell r="D647">
            <v>467.28000000000003</v>
          </cell>
        </row>
        <row r="648">
          <cell r="A648">
            <v>77150</v>
          </cell>
          <cell r="B648" t="str">
            <v>Caixa coletora de talvegue para BSTC D=100 cm e H=1,5 m</v>
          </cell>
          <cell r="C648" t="str">
            <v>un</v>
          </cell>
          <cell r="D648">
            <v>457.03000000000003</v>
          </cell>
        </row>
        <row r="649">
          <cell r="A649">
            <v>77200</v>
          </cell>
          <cell r="B649" t="str">
            <v>Caixa coletora de talvegue para BSTC D=80 cm e H=2,0 m</v>
          </cell>
          <cell r="C649" t="str">
            <v>un</v>
          </cell>
          <cell r="D649">
            <v>651.92999999999995</v>
          </cell>
        </row>
        <row r="650">
          <cell r="A650">
            <v>77250</v>
          </cell>
          <cell r="B650" t="str">
            <v>Caixa coletora de talvegue para BSTC D=100 cm e H=2,0 m</v>
          </cell>
          <cell r="C650" t="str">
            <v>un</v>
          </cell>
          <cell r="D650">
            <v>641.66000000000008</v>
          </cell>
        </row>
        <row r="651">
          <cell r="A651">
            <v>77300</v>
          </cell>
          <cell r="B651" t="str">
            <v>Caixa coletora de talvegue para BSTC D=120 cm e H=2,0 m</v>
          </cell>
          <cell r="C651" t="str">
            <v>un</v>
          </cell>
          <cell r="D651">
            <v>631.41</v>
          </cell>
        </row>
        <row r="652">
          <cell r="A652">
            <v>77350</v>
          </cell>
          <cell r="B652" t="str">
            <v>Caixa coletora de talvegue para BSTC D=150 cm e H=2,0 m</v>
          </cell>
          <cell r="C652" t="str">
            <v>un</v>
          </cell>
          <cell r="D652">
            <v>645.87</v>
          </cell>
        </row>
        <row r="653">
          <cell r="A653">
            <v>77400</v>
          </cell>
          <cell r="B653" t="str">
            <v>Caixa coletora de talvegue para BSTC D=80 cm e H=2,5 m</v>
          </cell>
          <cell r="C653" t="str">
            <v>un</v>
          </cell>
          <cell r="D653">
            <v>836.73</v>
          </cell>
        </row>
        <row r="654">
          <cell r="A654">
            <v>77450</v>
          </cell>
          <cell r="B654" t="str">
            <v>Caixa coletora de talvegue para BSTC D=100 cm e H=2,5 m</v>
          </cell>
          <cell r="C654" t="str">
            <v>un</v>
          </cell>
          <cell r="D654">
            <v>826.46</v>
          </cell>
        </row>
        <row r="655">
          <cell r="A655">
            <v>77500</v>
          </cell>
          <cell r="B655" t="str">
            <v>Caixa coletora de talvegue para BSTC D=120 cm e H=2,5 m</v>
          </cell>
          <cell r="C655" t="str">
            <v>un</v>
          </cell>
          <cell r="D655">
            <v>816.2</v>
          </cell>
        </row>
        <row r="656">
          <cell r="A656">
            <v>77550</v>
          </cell>
          <cell r="B656" t="str">
            <v>Caixa coletora de talvegue para BSTC D=150 cm e H=2,5 m</v>
          </cell>
          <cell r="C656" t="str">
            <v>un</v>
          </cell>
          <cell r="D656">
            <v>852.67</v>
          </cell>
        </row>
        <row r="657">
          <cell r="A657">
            <v>77600</v>
          </cell>
          <cell r="B657" t="str">
            <v>Caixa coletora de talvegue para BSTC D=60 cm e H=3,0 m</v>
          </cell>
          <cell r="C657" t="str">
            <v>un</v>
          </cell>
          <cell r="D657">
            <v>919.7</v>
          </cell>
        </row>
        <row r="658">
          <cell r="A658">
            <v>77650</v>
          </cell>
          <cell r="B658" t="str">
            <v>Caixa coletora de talvegue para BSTC D=80 cm e H=3,0 m</v>
          </cell>
          <cell r="C658" t="str">
            <v>un</v>
          </cell>
          <cell r="D658">
            <v>1020.8299999999999</v>
          </cell>
        </row>
        <row r="659">
          <cell r="A659">
            <v>77700</v>
          </cell>
          <cell r="B659" t="str">
            <v>Caixa coletora de talvegue para BSTC D=100 cm e H=3,0 m</v>
          </cell>
          <cell r="C659" t="str">
            <v>un</v>
          </cell>
          <cell r="D659">
            <v>1010.57</v>
          </cell>
        </row>
        <row r="660">
          <cell r="A660">
            <v>77750</v>
          </cell>
          <cell r="B660" t="str">
            <v>Caixa coletora de talvegue para BSTC D=120 cm e H=3,0 m</v>
          </cell>
          <cell r="C660" t="str">
            <v>un</v>
          </cell>
          <cell r="D660">
            <v>1000.3199999999999</v>
          </cell>
        </row>
        <row r="661">
          <cell r="A661">
            <v>77800</v>
          </cell>
          <cell r="B661" t="str">
            <v>Caixa coletora de talvegue para BSTC D=150 cm e H=3,0 m</v>
          </cell>
          <cell r="C661" t="str">
            <v>un</v>
          </cell>
          <cell r="D661">
            <v>1058.82</v>
          </cell>
        </row>
        <row r="662">
          <cell r="A662">
            <v>77850</v>
          </cell>
          <cell r="B662" t="str">
            <v>Caixa coletora de talvegue para BSTC D=80 cm e H=3,5 m</v>
          </cell>
          <cell r="C662" t="str">
            <v>un</v>
          </cell>
          <cell r="D662">
            <v>1205.6099999999999</v>
          </cell>
        </row>
        <row r="663">
          <cell r="A663">
            <v>77900</v>
          </cell>
          <cell r="B663" t="str">
            <v>Caixa coletora de talvegue para BSTC D=100 cm e H=3,5 m</v>
          </cell>
          <cell r="C663" t="str">
            <v>un</v>
          </cell>
          <cell r="D663">
            <v>1195.3500000000001</v>
          </cell>
        </row>
        <row r="664">
          <cell r="A664">
            <v>77950</v>
          </cell>
          <cell r="B664" t="str">
            <v>Caixa coletora de talvegue para BTTC D=100 cm e H=2,0 m</v>
          </cell>
          <cell r="C664" t="str">
            <v>un</v>
          </cell>
          <cell r="D664">
            <v>1270.52</v>
          </cell>
        </row>
        <row r="665">
          <cell r="A665">
            <v>78000</v>
          </cell>
          <cell r="B665" t="str">
            <v>Caixa coletora de talvegue para BSTC D=120 cm e H=3,5 m</v>
          </cell>
          <cell r="C665" t="str">
            <v>un</v>
          </cell>
          <cell r="D665">
            <v>1185.0999999999999</v>
          </cell>
        </row>
        <row r="666">
          <cell r="A666">
            <v>78050</v>
          </cell>
          <cell r="B666" t="str">
            <v>Caixa coletora de talvegue para BDTC D=120 cm e H=2,0 m</v>
          </cell>
          <cell r="C666" t="str">
            <v>un</v>
          </cell>
          <cell r="D666">
            <v>1469.61</v>
          </cell>
        </row>
        <row r="667">
          <cell r="A667">
            <v>78100</v>
          </cell>
          <cell r="B667" t="str">
            <v>Caixa coletora de talvegue para BDTC D=100 cm e H=3,5 m</v>
          </cell>
          <cell r="C667" t="str">
            <v>un</v>
          </cell>
          <cell r="D667">
            <v>2235.73</v>
          </cell>
        </row>
        <row r="668">
          <cell r="A668">
            <v>78150</v>
          </cell>
          <cell r="B668" t="str">
            <v>Caixa coletora de sarjeta para BSTC D=60 cm e H=1,0 m</v>
          </cell>
          <cell r="C668" t="str">
            <v>un</v>
          </cell>
          <cell r="D668">
            <v>347.53</v>
          </cell>
        </row>
        <row r="669">
          <cell r="A669">
            <v>78250</v>
          </cell>
          <cell r="B669" t="str">
            <v>Caixa coletora de sarjeta para BSTC D=80 cm e H=1,5 m</v>
          </cell>
          <cell r="C669" t="str">
            <v>un</v>
          </cell>
          <cell r="D669">
            <v>485.55</v>
          </cell>
        </row>
        <row r="670">
          <cell r="A670">
            <v>78300</v>
          </cell>
          <cell r="B670" t="str">
            <v>Caixa coletora de sarjeta para BSTC D=100 cm e H=1,5 m</v>
          </cell>
          <cell r="C670" t="str">
            <v>un</v>
          </cell>
          <cell r="D670">
            <v>499.58000000000004</v>
          </cell>
        </row>
        <row r="671">
          <cell r="A671">
            <v>78350</v>
          </cell>
          <cell r="B671" t="str">
            <v>Caixa coletora de sarjeta para BSTC D=60 cm e H=2,0 m</v>
          </cell>
          <cell r="C671" t="str">
            <v>un</v>
          </cell>
          <cell r="D671">
            <v>693.69</v>
          </cell>
        </row>
        <row r="672">
          <cell r="A672">
            <v>78400</v>
          </cell>
          <cell r="B672" t="str">
            <v>Caixa coletora de sarjeta para BSTC D=80 cm e H=2,0 m</v>
          </cell>
          <cell r="C672" t="str">
            <v>un</v>
          </cell>
          <cell r="D672">
            <v>688.91</v>
          </cell>
        </row>
        <row r="673">
          <cell r="A673">
            <v>78450</v>
          </cell>
          <cell r="B673" t="str">
            <v>Caixa coletora de sarjeta para BSTC D=100 cm e H=2,0 m</v>
          </cell>
          <cell r="C673" t="str">
            <v>un</v>
          </cell>
          <cell r="D673">
            <v>744.80000000000007</v>
          </cell>
        </row>
        <row r="674">
          <cell r="A674">
            <v>78500</v>
          </cell>
          <cell r="B674" t="str">
            <v>Caixa coletora de sarjeta para BSTC D=120 cm e H=2,0 m</v>
          </cell>
          <cell r="C674" t="str">
            <v>un</v>
          </cell>
          <cell r="D674">
            <v>766.28</v>
          </cell>
        </row>
        <row r="675">
          <cell r="A675">
            <v>78600</v>
          </cell>
          <cell r="B675" t="str">
            <v>Caixa coletora de sarjeta para BSTC D=80 cm e H=2,5 m</v>
          </cell>
          <cell r="C675" t="str">
            <v>un</v>
          </cell>
          <cell r="D675">
            <v>771.62</v>
          </cell>
        </row>
        <row r="676">
          <cell r="A676">
            <v>78650</v>
          </cell>
          <cell r="B676" t="str">
            <v>Caixa coletora de sarjeta para BSTC D=100 cm e H=2,5 m</v>
          </cell>
          <cell r="C676" t="str">
            <v>un</v>
          </cell>
          <cell r="D676">
            <v>860.93</v>
          </cell>
        </row>
        <row r="677">
          <cell r="A677">
            <v>78700</v>
          </cell>
          <cell r="B677" t="str">
            <v>Caixa coletora de sarjeta para BSTC D=120 cm e H=3,0 m</v>
          </cell>
          <cell r="C677" t="str">
            <v>un</v>
          </cell>
          <cell r="D677">
            <v>1022.52</v>
          </cell>
        </row>
        <row r="678">
          <cell r="A678">
            <v>78750</v>
          </cell>
          <cell r="B678" t="str">
            <v>Caixa coletora de sarjeta para BDTC D=80 cm e H=1,5 m</v>
          </cell>
          <cell r="C678" t="str">
            <v>un</v>
          </cell>
          <cell r="D678">
            <v>907.5</v>
          </cell>
        </row>
        <row r="679">
          <cell r="A679">
            <v>78900</v>
          </cell>
          <cell r="B679" t="str">
            <v>Caixa coletora de sarjeta para BTTC D=120 cm e H=2,0 m</v>
          </cell>
          <cell r="C679" t="str">
            <v>un</v>
          </cell>
          <cell r="D679">
            <v>1367.32</v>
          </cell>
        </row>
        <row r="680">
          <cell r="A680">
            <v>79450</v>
          </cell>
          <cell r="B680" t="str">
            <v>Tampa para caixa coletora inclusive vigote</v>
          </cell>
          <cell r="C680" t="str">
            <v>un</v>
          </cell>
          <cell r="D680">
            <v>106.84</v>
          </cell>
        </row>
        <row r="681">
          <cell r="A681">
            <v>79795</v>
          </cell>
          <cell r="B681" t="str">
            <v>Remoção de bueiro com D=30 cm</v>
          </cell>
          <cell r="C681" t="str">
            <v>m</v>
          </cell>
          <cell r="D681">
            <v>3.52</v>
          </cell>
        </row>
        <row r="682">
          <cell r="A682">
            <v>79800</v>
          </cell>
          <cell r="B682" t="str">
            <v>Remoção de bueiro com D=30 cm</v>
          </cell>
          <cell r="C682" t="str">
            <v>m</v>
          </cell>
          <cell r="D682">
            <v>4.8100000000000005</v>
          </cell>
        </row>
        <row r="683">
          <cell r="A683">
            <v>79850</v>
          </cell>
          <cell r="B683" t="str">
            <v>Remoção de bueiro com D=40 cm</v>
          </cell>
          <cell r="C683" t="str">
            <v>m</v>
          </cell>
          <cell r="D683">
            <v>6.39</v>
          </cell>
        </row>
        <row r="684">
          <cell r="A684">
            <v>79860</v>
          </cell>
          <cell r="B684" t="str">
            <v>Remoção de bueiro com D=50 cm</v>
          </cell>
          <cell r="C684" t="str">
            <v>m</v>
          </cell>
          <cell r="D684">
            <v>7.69</v>
          </cell>
        </row>
        <row r="685">
          <cell r="A685">
            <v>79880</v>
          </cell>
          <cell r="B685" t="str">
            <v>Remoção de bueiro com D=60 cm</v>
          </cell>
          <cell r="C685" t="str">
            <v>m</v>
          </cell>
          <cell r="D685">
            <v>10.95</v>
          </cell>
        </row>
        <row r="686">
          <cell r="A686">
            <v>79900</v>
          </cell>
          <cell r="B686" t="str">
            <v>Remoção de bueiro com D=80 cm</v>
          </cell>
          <cell r="C686" t="str">
            <v>m</v>
          </cell>
          <cell r="D686">
            <v>15.799999999999999</v>
          </cell>
        </row>
        <row r="687">
          <cell r="A687">
            <v>79920</v>
          </cell>
          <cell r="B687" t="str">
            <v>Remoção de bueiro com D=100 cm</v>
          </cell>
          <cell r="C687" t="str">
            <v>m</v>
          </cell>
          <cell r="D687">
            <v>18.580000000000002</v>
          </cell>
        </row>
        <row r="688">
          <cell r="A688">
            <v>79940</v>
          </cell>
          <cell r="B688" t="str">
            <v>Remoção de bueiro com D=120 cm</v>
          </cell>
          <cell r="C688" t="str">
            <v>m</v>
          </cell>
          <cell r="D688">
            <v>22.83</v>
          </cell>
        </row>
        <row r="689">
          <cell r="A689">
            <v>79945</v>
          </cell>
          <cell r="B689" t="str">
            <v>Remoção de bueiro com D=150 cm</v>
          </cell>
          <cell r="C689" t="str">
            <v>m</v>
          </cell>
          <cell r="D689">
            <v>27.39</v>
          </cell>
        </row>
        <row r="690">
          <cell r="A690">
            <v>79950</v>
          </cell>
          <cell r="B690" t="str">
            <v>Remoção de bueiro com D=200 cm</v>
          </cell>
          <cell r="C690" t="str">
            <v>m</v>
          </cell>
          <cell r="D690">
            <v>34.230000000000004</v>
          </cell>
        </row>
        <row r="691">
          <cell r="A691">
            <v>79960</v>
          </cell>
          <cell r="B691" t="str">
            <v>Remoção de bueiro duplo tubular de D=100 cm</v>
          </cell>
          <cell r="C691" t="str">
            <v>m</v>
          </cell>
          <cell r="D691">
            <v>41.67</v>
          </cell>
        </row>
        <row r="692">
          <cell r="A692">
            <v>80000</v>
          </cell>
          <cell r="B692" t="str">
            <v>Remoção de cercas de arame farpado</v>
          </cell>
          <cell r="C692" t="str">
            <v>m</v>
          </cell>
          <cell r="D692">
            <v>0.75</v>
          </cell>
        </row>
        <row r="693">
          <cell r="A693">
            <v>80050</v>
          </cell>
          <cell r="B693" t="str">
            <v>Remoção e recolocação de cercas de arame farpado</v>
          </cell>
          <cell r="C693" t="str">
            <v>m</v>
          </cell>
          <cell r="D693">
            <v>2.66</v>
          </cell>
        </row>
        <row r="694">
          <cell r="A694">
            <v>80100</v>
          </cell>
          <cell r="B694" t="str">
            <v>Cercas c/ mourões triangulares de concreto c/4 fios de arame</v>
          </cell>
          <cell r="C694" t="str">
            <v>m</v>
          </cell>
          <cell r="D694">
            <v>4.9300000000000006</v>
          </cell>
        </row>
        <row r="695">
          <cell r="A695">
            <v>80150</v>
          </cell>
          <cell r="B695" t="str">
            <v>Cercas c/ 4 fios de arame c/ mourões de concreto de 10x10x220</v>
          </cell>
          <cell r="C695" t="str">
            <v>m</v>
          </cell>
          <cell r="D695">
            <v>4.9800000000000004</v>
          </cell>
        </row>
        <row r="696">
          <cell r="A696">
            <v>80200</v>
          </cell>
          <cell r="B696" t="str">
            <v>Execução de porteira</v>
          </cell>
          <cell r="C696" t="str">
            <v>un</v>
          </cell>
          <cell r="D696">
            <v>487.01</v>
          </cell>
        </row>
        <row r="697">
          <cell r="A697">
            <v>80250</v>
          </cell>
          <cell r="B697" t="str">
            <v>Execução de mata-burro</v>
          </cell>
          <cell r="C697" t="str">
            <v>un</v>
          </cell>
          <cell r="D697">
            <v>576.79999999999995</v>
          </cell>
        </row>
        <row r="698">
          <cell r="A698">
            <v>80300</v>
          </cell>
          <cell r="B698" t="str">
            <v>Enleivamento</v>
          </cell>
          <cell r="C698" t="str">
            <v>m²</v>
          </cell>
          <cell r="D698">
            <v>3.81</v>
          </cell>
        </row>
        <row r="699">
          <cell r="A699">
            <v>80350</v>
          </cell>
          <cell r="B699" t="str">
            <v>Hidrosemeadura</v>
          </cell>
          <cell r="C699" t="str">
            <v>m²</v>
          </cell>
          <cell r="D699">
            <v>1.06</v>
          </cell>
        </row>
        <row r="700">
          <cell r="A700">
            <v>80400</v>
          </cell>
          <cell r="B700" t="str">
            <v>Pintura de faixa horizontal com tinta acrilica branca</v>
          </cell>
          <cell r="C700" t="str">
            <v>m²</v>
          </cell>
          <cell r="D700">
            <v>5.69</v>
          </cell>
        </row>
        <row r="701">
          <cell r="A701">
            <v>80450</v>
          </cell>
          <cell r="B701" t="str">
            <v>Pintura de faixa horizontal com tinta acrilica amarela</v>
          </cell>
          <cell r="C701" t="str">
            <v>m²</v>
          </cell>
          <cell r="D701">
            <v>5.69</v>
          </cell>
        </row>
        <row r="702">
          <cell r="A702">
            <v>80401</v>
          </cell>
          <cell r="B702" t="str">
            <v>Pintura de faixa horizontal com tinta termoplástica</v>
          </cell>
          <cell r="C702" t="str">
            <v>m²</v>
          </cell>
          <cell r="D702">
            <v>16.38</v>
          </cell>
        </row>
        <row r="703">
          <cell r="A703">
            <v>80402</v>
          </cell>
          <cell r="B703" t="str">
            <v>Pintura de faixa horizontal</v>
          </cell>
          <cell r="C703" t="str">
            <v>m²</v>
          </cell>
          <cell r="D703">
            <v>12</v>
          </cell>
        </row>
        <row r="704">
          <cell r="A704">
            <v>80451</v>
          </cell>
          <cell r="B704" t="str">
            <v>Pintura de faixa horizontal com tinta acrilica termoplástica amarela</v>
          </cell>
          <cell r="C704" t="str">
            <v>m²</v>
          </cell>
          <cell r="D704">
            <v>16.38</v>
          </cell>
        </row>
        <row r="705">
          <cell r="A705">
            <v>80550</v>
          </cell>
          <cell r="B705" t="str">
            <v>Pintura de seta e/ou dizeres na pista</v>
          </cell>
          <cell r="C705" t="str">
            <v>m²</v>
          </cell>
          <cell r="D705">
            <v>5.69</v>
          </cell>
        </row>
        <row r="706">
          <cell r="A706">
            <v>80551</v>
          </cell>
          <cell r="B706" t="str">
            <v>Pintura de seta e/ou dizeres na pista com tinta termoplástica</v>
          </cell>
          <cell r="C706" t="str">
            <v>m²</v>
          </cell>
          <cell r="D706">
            <v>16.38</v>
          </cell>
        </row>
        <row r="707">
          <cell r="A707">
            <v>80552</v>
          </cell>
          <cell r="B707" t="str">
            <v>Pintura de seta e/ou dizeres na pista</v>
          </cell>
          <cell r="C707" t="str">
            <v>m²</v>
          </cell>
          <cell r="D707">
            <v>12</v>
          </cell>
        </row>
        <row r="708">
          <cell r="A708">
            <v>80600</v>
          </cell>
          <cell r="B708" t="str">
            <v>Sinalização - placas D=80 cm</v>
          </cell>
          <cell r="C708" t="str">
            <v>un</v>
          </cell>
          <cell r="D708">
            <v>79.760000000000005</v>
          </cell>
        </row>
        <row r="709">
          <cell r="A709">
            <v>80650</v>
          </cell>
          <cell r="B709" t="str">
            <v>Sinalização - placas D=100 cm</v>
          </cell>
          <cell r="C709" t="str">
            <v>un</v>
          </cell>
          <cell r="D709">
            <v>110.53</v>
          </cell>
        </row>
        <row r="710">
          <cell r="A710">
            <v>80850</v>
          </cell>
          <cell r="B710" t="str">
            <v>Sinalização - placas de 80 x 80 cm</v>
          </cell>
          <cell r="C710" t="str">
            <v>un</v>
          </cell>
          <cell r="D710">
            <v>80.5</v>
          </cell>
        </row>
        <row r="711">
          <cell r="A711">
            <v>80900</v>
          </cell>
          <cell r="B711" t="str">
            <v>Sinalização - placas de 100 x 100 cm</v>
          </cell>
          <cell r="C711" t="str">
            <v>un</v>
          </cell>
          <cell r="D711">
            <v>111.45</v>
          </cell>
        </row>
        <row r="712">
          <cell r="A712">
            <v>81000</v>
          </cell>
          <cell r="B712" t="str">
            <v>Sinalização - placas de 50 x 200 cm</v>
          </cell>
          <cell r="C712" t="str">
            <v>un</v>
          </cell>
          <cell r="D712">
            <v>138.25</v>
          </cell>
        </row>
        <row r="713">
          <cell r="A713">
            <v>81050</v>
          </cell>
          <cell r="B713" t="str">
            <v>Sinalização - placas de 100 x 200 cm</v>
          </cell>
          <cell r="C713" t="str">
            <v>un</v>
          </cell>
          <cell r="D713">
            <v>224.32</v>
          </cell>
        </row>
        <row r="714">
          <cell r="A714">
            <v>81150</v>
          </cell>
          <cell r="B714" t="str">
            <v>Sinalização - placa triangualr com L = 75 cm</v>
          </cell>
          <cell r="C714" t="str">
            <v>un</v>
          </cell>
          <cell r="D714">
            <v>38.340000000000003</v>
          </cell>
        </row>
        <row r="715">
          <cell r="A715">
            <v>81200</v>
          </cell>
          <cell r="B715" t="str">
            <v>Sinalização - placa octogonal com L = 33 cm</v>
          </cell>
          <cell r="C715" t="str">
            <v>un</v>
          </cell>
          <cell r="D715">
            <v>79.760000000000005</v>
          </cell>
        </row>
        <row r="716">
          <cell r="A716">
            <v>81225</v>
          </cell>
          <cell r="B716" t="str">
            <v>Sinalização - placa octogonal com L = 41 cm</v>
          </cell>
          <cell r="C716" t="str">
            <v>un</v>
          </cell>
          <cell r="D716">
            <v>110.09</v>
          </cell>
        </row>
        <row r="717">
          <cell r="A717">
            <v>81240</v>
          </cell>
          <cell r="B717" t="str">
            <v>Sinalização - delineador com placa de 33 x 40 cm</v>
          </cell>
          <cell r="C717" t="str">
            <v>un</v>
          </cell>
          <cell r="D717">
            <v>27.4</v>
          </cell>
        </row>
        <row r="718">
          <cell r="A718">
            <v>81245</v>
          </cell>
          <cell r="B718" t="str">
            <v>Fornec. e colocação de porticos de sinalização rodoviária</v>
          </cell>
          <cell r="C718" t="str">
            <v>un</v>
          </cell>
          <cell r="D718">
            <v>8757.8799999999992</v>
          </cell>
        </row>
        <row r="719">
          <cell r="A719">
            <v>81246</v>
          </cell>
          <cell r="B719" t="str">
            <v>Placas refletivas para porticos de 150 x 300 cm</v>
          </cell>
          <cell r="C719" t="str">
            <v>un</v>
          </cell>
          <cell r="D719">
            <v>402.28</v>
          </cell>
        </row>
        <row r="720">
          <cell r="A720">
            <v>81250</v>
          </cell>
          <cell r="B720" t="str">
            <v>Fornecimento e colocação de tachões mono-refletivos</v>
          </cell>
          <cell r="C720" t="str">
            <v>un</v>
          </cell>
          <cell r="D720">
            <v>18.5</v>
          </cell>
        </row>
        <row r="721">
          <cell r="A721">
            <v>81251</v>
          </cell>
          <cell r="B721" t="str">
            <v>Fornecimento e colocação de tachões bi-refletivos</v>
          </cell>
          <cell r="C721" t="str">
            <v>un</v>
          </cell>
          <cell r="D721">
            <v>20.65</v>
          </cell>
        </row>
        <row r="722">
          <cell r="A722">
            <v>81252</v>
          </cell>
          <cell r="B722" t="str">
            <v>Fornecimento e colocação de tachinhas mono-refletivas</v>
          </cell>
          <cell r="C722" t="str">
            <v>un</v>
          </cell>
          <cell r="D722">
            <v>4.46</v>
          </cell>
        </row>
        <row r="723">
          <cell r="A723">
            <v>81253</v>
          </cell>
          <cell r="B723" t="str">
            <v>Fornecimento e colocação de tachinhas bi-refletivas</v>
          </cell>
          <cell r="C723" t="str">
            <v>un</v>
          </cell>
          <cell r="D723">
            <v>6.12</v>
          </cell>
        </row>
        <row r="724">
          <cell r="A724">
            <v>81254</v>
          </cell>
          <cell r="B724" t="str">
            <v>Fornecimento e colocação de tachões não refletivos</v>
          </cell>
          <cell r="C724" t="str">
            <v>un</v>
          </cell>
          <cell r="D724">
            <v>16.739999999999998</v>
          </cell>
        </row>
        <row r="725">
          <cell r="A725">
            <v>81255</v>
          </cell>
          <cell r="B725" t="str">
            <v>Fornecimento e colocação de calotas esféricas D=15 cm x 4  cm</v>
          </cell>
          <cell r="C725" t="str">
            <v>un</v>
          </cell>
          <cell r="D725">
            <v>13.54</v>
          </cell>
        </row>
        <row r="726">
          <cell r="A726">
            <v>81300</v>
          </cell>
          <cell r="B726" t="str">
            <v>Marco quilométrico de 50 x 67 cm</v>
          </cell>
          <cell r="C726" t="str">
            <v>un</v>
          </cell>
          <cell r="D726">
            <v>36.700000000000003</v>
          </cell>
        </row>
        <row r="727">
          <cell r="A727">
            <v>81350</v>
          </cell>
          <cell r="B727" t="str">
            <v>Balisador de concreto</v>
          </cell>
          <cell r="C727" t="str">
            <v>un</v>
          </cell>
          <cell r="D727">
            <v>30.77</v>
          </cell>
        </row>
        <row r="728">
          <cell r="A728">
            <v>81600</v>
          </cell>
          <cell r="B728" t="str">
            <v>Defensa singela semi-maleável</v>
          </cell>
          <cell r="C728" t="str">
            <v>m</v>
          </cell>
          <cell r="D728">
            <v>88.57</v>
          </cell>
        </row>
        <row r="729">
          <cell r="A729">
            <v>81650</v>
          </cell>
          <cell r="B729" t="str">
            <v>Remoção e recalçamento de pavimento a lajotas</v>
          </cell>
          <cell r="C729" t="str">
            <v>m²</v>
          </cell>
          <cell r="D729">
            <v>3.9299999999999997</v>
          </cell>
        </row>
        <row r="730">
          <cell r="A730">
            <v>81700</v>
          </cell>
          <cell r="B730" t="str">
            <v>Remoção e relocalização de postes</v>
          </cell>
          <cell r="C730" t="str">
            <v>un</v>
          </cell>
          <cell r="D730">
            <v>222.06</v>
          </cell>
        </row>
        <row r="731">
          <cell r="A731">
            <v>81800</v>
          </cell>
          <cell r="B731" t="str">
            <v>Recuperação de taludes com argila ensacada em polipropileno</v>
          </cell>
          <cell r="C731" t="str">
            <v>un</v>
          </cell>
          <cell r="D731">
            <v>3.98</v>
          </cell>
        </row>
        <row r="732">
          <cell r="A732">
            <v>81900</v>
          </cell>
          <cell r="B732" t="str">
            <v>Calçada em lastro de brita com revestimento em argamassa 1:3</v>
          </cell>
          <cell r="C732" t="str">
            <v>m²</v>
          </cell>
          <cell r="D732">
            <v>8.75</v>
          </cell>
        </row>
        <row r="733">
          <cell r="A733">
            <v>81950</v>
          </cell>
          <cell r="B733" t="str">
            <v>Calçada em lastro de brita com revestimento em concreto</v>
          </cell>
          <cell r="C733" t="str">
            <v>m²</v>
          </cell>
          <cell r="D733">
            <v>9.8800000000000008</v>
          </cell>
        </row>
        <row r="734">
          <cell r="A734">
            <v>82000</v>
          </cell>
          <cell r="B734" t="str">
            <v>Remoção de meio-fio</v>
          </cell>
          <cell r="C734" t="str">
            <v>m</v>
          </cell>
          <cell r="D734">
            <v>0.96</v>
          </cell>
        </row>
        <row r="735">
          <cell r="A735">
            <v>82050</v>
          </cell>
          <cell r="B735" t="str">
            <v>Remoção de camada granular</v>
          </cell>
          <cell r="C735" t="str">
            <v>m³</v>
          </cell>
          <cell r="D735">
            <v>1.2999999999999998</v>
          </cell>
        </row>
        <row r="736">
          <cell r="A736">
            <v>82100</v>
          </cell>
          <cell r="B736" t="str">
            <v>Remoção de pavimento a lajota</v>
          </cell>
          <cell r="C736" t="str">
            <v>m²</v>
          </cell>
          <cell r="D736">
            <v>0.44</v>
          </cell>
        </row>
        <row r="737">
          <cell r="A737">
            <v>82150</v>
          </cell>
          <cell r="B737" t="str">
            <v>Remoção de pavimento a paralelepípedos</v>
          </cell>
          <cell r="C737" t="str">
            <v>m²</v>
          </cell>
          <cell r="D737">
            <v>0.66999999999999993</v>
          </cell>
        </row>
        <row r="738">
          <cell r="A738">
            <v>82200</v>
          </cell>
          <cell r="B738" t="str">
            <v>Remoção de pavimento de CBUQ</v>
          </cell>
          <cell r="C738" t="str">
            <v>m³</v>
          </cell>
          <cell r="D738">
            <v>2.4000000000000004</v>
          </cell>
        </row>
        <row r="739">
          <cell r="A739">
            <v>82250</v>
          </cell>
          <cell r="B739" t="str">
            <v>Remoção de sarjeta em meia calha</v>
          </cell>
          <cell r="C739" t="str">
            <v>un</v>
          </cell>
          <cell r="D739">
            <v>0.6100000000000001</v>
          </cell>
        </row>
        <row r="740">
          <cell r="A740">
            <v>82300</v>
          </cell>
          <cell r="B740" t="str">
            <v>Demolição de alvenaria</v>
          </cell>
          <cell r="C740" t="str">
            <v>m³</v>
          </cell>
          <cell r="D740">
            <v>10.66</v>
          </cell>
        </row>
        <row r="741">
          <cell r="A741">
            <v>82350</v>
          </cell>
          <cell r="B741" t="str">
            <v>Demolição de estrutura em concreto simples</v>
          </cell>
          <cell r="C741" t="str">
            <v>m³</v>
          </cell>
          <cell r="D741">
            <v>13.96</v>
          </cell>
        </row>
        <row r="742">
          <cell r="A742">
            <v>82400</v>
          </cell>
          <cell r="B742" t="str">
            <v>Demolição de estrutura em concreto armado</v>
          </cell>
          <cell r="C742" t="str">
            <v>m³</v>
          </cell>
          <cell r="D742">
            <v>27.9</v>
          </cell>
        </row>
        <row r="743">
          <cell r="A743">
            <v>82600</v>
          </cell>
          <cell r="B743" t="str">
            <v>Gabião caixa galvanizada c/ H=50 cm</v>
          </cell>
          <cell r="C743" t="str">
            <v>m³</v>
          </cell>
          <cell r="D743">
            <v>117.59</v>
          </cell>
        </row>
        <row r="744">
          <cell r="A744">
            <v>82610</v>
          </cell>
          <cell r="B744" t="str">
            <v>Gabião caixa em PVC com H=50 cm</v>
          </cell>
          <cell r="C744" t="str">
            <v>m³</v>
          </cell>
          <cell r="D744">
            <v>130.93</v>
          </cell>
        </row>
        <row r="745">
          <cell r="A745">
            <v>82650</v>
          </cell>
          <cell r="B745" t="str">
            <v>Gabião caixa galvanizada com H=100 cm</v>
          </cell>
          <cell r="C745" t="str">
            <v>m³</v>
          </cell>
          <cell r="D745">
            <v>96.23</v>
          </cell>
        </row>
        <row r="746">
          <cell r="A746">
            <v>82660</v>
          </cell>
          <cell r="B746" t="str">
            <v>Gabião caixa em PVC com H=100 cm</v>
          </cell>
          <cell r="C746" t="str">
            <v>m³</v>
          </cell>
          <cell r="D746">
            <v>104.39</v>
          </cell>
        </row>
        <row r="747">
          <cell r="A747">
            <v>90000</v>
          </cell>
          <cell r="B747" t="str">
            <v>Torre de madeira para cravação de tubulão</v>
          </cell>
          <cell r="C747" t="str">
            <v>m</v>
          </cell>
          <cell r="D747">
            <v>450.9</v>
          </cell>
        </row>
        <row r="748">
          <cell r="A748">
            <v>90010</v>
          </cell>
          <cell r="B748" t="str">
            <v>Argamassa de cimento e areia 1:4 - preparo e materiais</v>
          </cell>
          <cell r="C748" t="str">
            <v>m³</v>
          </cell>
          <cell r="D748">
            <v>104.93</v>
          </cell>
        </row>
        <row r="749">
          <cell r="A749">
            <v>90020</v>
          </cell>
          <cell r="B749" t="str">
            <v>Formas de madeira</v>
          </cell>
          <cell r="C749" t="str">
            <v>m²</v>
          </cell>
          <cell r="D749">
            <v>29.37</v>
          </cell>
        </row>
        <row r="750">
          <cell r="A750">
            <v>90030</v>
          </cell>
          <cell r="B750" t="str">
            <v>Armadura de aço CA-50/CA-60 - fornec. dobr. e colocação</v>
          </cell>
          <cell r="C750" t="str">
            <v>kg</v>
          </cell>
          <cell r="D750">
            <v>2.15</v>
          </cell>
        </row>
        <row r="751">
          <cell r="A751">
            <v>90040</v>
          </cell>
          <cell r="B751" t="str">
            <v>Concreto fck 15 MPa - preparo lançamento e cura</v>
          </cell>
          <cell r="C751" t="str">
            <v>m³</v>
          </cell>
          <cell r="D751">
            <v>129.1</v>
          </cell>
        </row>
        <row r="752">
          <cell r="A752">
            <v>90050</v>
          </cell>
          <cell r="B752" t="str">
            <v>Concreto fck 18 MPa - preparo lançamento e cura</v>
          </cell>
          <cell r="C752" t="str">
            <v>m³</v>
          </cell>
          <cell r="D752">
            <v>134.51</v>
          </cell>
        </row>
        <row r="753">
          <cell r="A753">
            <v>90060</v>
          </cell>
          <cell r="B753" t="str">
            <v>Demolição de estrutura em concreto simples</v>
          </cell>
          <cell r="C753" t="str">
            <v>m³</v>
          </cell>
          <cell r="D753">
            <v>13.96</v>
          </cell>
        </row>
        <row r="754">
          <cell r="A754">
            <v>90070</v>
          </cell>
          <cell r="B754" t="str">
            <v>Demolição de estrutura em concreto armado</v>
          </cell>
          <cell r="C754" t="str">
            <v>m³</v>
          </cell>
          <cell r="D754">
            <v>27.9</v>
          </cell>
        </row>
        <row r="755">
          <cell r="A755">
            <v>90080</v>
          </cell>
          <cell r="B755" t="str">
            <v>Ensecadeiras duplas</v>
          </cell>
          <cell r="C755" t="str">
            <v>m²</v>
          </cell>
          <cell r="D755">
            <v>152.29</v>
          </cell>
        </row>
        <row r="756">
          <cell r="A756">
            <v>90100</v>
          </cell>
          <cell r="B756" t="str">
            <v>Escav. manual p/ cavas de fundação em 1a cat. H&lt;=4,0 m c/ esg.</v>
          </cell>
          <cell r="C756" t="str">
            <v>m³</v>
          </cell>
          <cell r="D756">
            <v>16.75</v>
          </cell>
        </row>
        <row r="757">
          <cell r="A757">
            <v>90110</v>
          </cell>
          <cell r="B757" t="str">
            <v>Escav. mecan. p/ cavas de fundação em 1a cat. H&lt;=4,0 m c/ esg.</v>
          </cell>
          <cell r="C757" t="str">
            <v>m³</v>
          </cell>
          <cell r="D757">
            <v>3.58</v>
          </cell>
        </row>
        <row r="758">
          <cell r="A758">
            <v>90120</v>
          </cell>
          <cell r="B758" t="str">
            <v>Escavação para cavas de fundação em mat. 3a. cat. c/ esgoto.</v>
          </cell>
          <cell r="C758" t="str">
            <v>m³</v>
          </cell>
          <cell r="D758">
            <v>49.13</v>
          </cell>
        </row>
        <row r="759">
          <cell r="A759">
            <v>90130</v>
          </cell>
          <cell r="B759" t="str">
            <v>Estacas matálicas 3 TR-32 - fornecimento e cravação</v>
          </cell>
          <cell r="C759" t="str">
            <v>m</v>
          </cell>
          <cell r="D759">
            <v>120.79</v>
          </cell>
        </row>
        <row r="760">
          <cell r="A760">
            <v>90140</v>
          </cell>
          <cell r="B760" t="str">
            <v>Estacas matálicas 3 TR-37 - fornecimento e cravação</v>
          </cell>
          <cell r="C760" t="str">
            <v>m</v>
          </cell>
          <cell r="D760">
            <v>130.56</v>
          </cell>
        </row>
        <row r="761">
          <cell r="A761">
            <v>90150</v>
          </cell>
          <cell r="B761" t="str">
            <v>Escavação em tubulão a céu aberto em material de 1a. cat.</v>
          </cell>
          <cell r="C761" t="str">
            <v>m³</v>
          </cell>
          <cell r="D761">
            <v>133.01</v>
          </cell>
        </row>
        <row r="762">
          <cell r="A762">
            <v>90160</v>
          </cell>
          <cell r="B762" t="str">
            <v>Escavação em tubulão a céu aberto em material de 3a. cat.</v>
          </cell>
          <cell r="C762" t="str">
            <v>m³</v>
          </cell>
          <cell r="D762">
            <v>548.16</v>
          </cell>
        </row>
        <row r="763">
          <cell r="A763">
            <v>90170</v>
          </cell>
          <cell r="B763" t="str">
            <v>Escavação em tubulão sob ar comprimido em mat. de 1a. cat.</v>
          </cell>
          <cell r="C763" t="str">
            <v>m³</v>
          </cell>
          <cell r="D763">
            <v>638.22</v>
          </cell>
        </row>
        <row r="764">
          <cell r="A764">
            <v>90180</v>
          </cell>
          <cell r="B764" t="str">
            <v>Escavação em tubulão sob ar comprimido em mat. de 3a. cat.</v>
          </cell>
          <cell r="C764" t="str">
            <v>m³</v>
          </cell>
          <cell r="D764">
            <v>1056.97</v>
          </cell>
        </row>
        <row r="765">
          <cell r="A765">
            <v>90190</v>
          </cell>
          <cell r="B765" t="str">
            <v>Cravação de fuste de tubulão a céu aberto</v>
          </cell>
          <cell r="C765" t="str">
            <v>m</v>
          </cell>
          <cell r="D765">
            <v>214.47</v>
          </cell>
        </row>
        <row r="766">
          <cell r="A766">
            <v>90200</v>
          </cell>
          <cell r="B766" t="str">
            <v>Cravação de fuste de tubulão sob ar comprimido</v>
          </cell>
          <cell r="C766" t="str">
            <v>m</v>
          </cell>
          <cell r="D766">
            <v>226.1</v>
          </cell>
        </row>
        <row r="767">
          <cell r="A767">
            <v>90210</v>
          </cell>
          <cell r="B767" t="str">
            <v>Formas de madeira</v>
          </cell>
          <cell r="C767" t="str">
            <v>m²</v>
          </cell>
          <cell r="D767">
            <v>29.37</v>
          </cell>
        </row>
        <row r="768">
          <cell r="A768">
            <v>90220</v>
          </cell>
          <cell r="B768" t="str">
            <v>Formas de placa compensada para mesoestrutura</v>
          </cell>
          <cell r="C768" t="str">
            <v>m²</v>
          </cell>
          <cell r="D768">
            <v>16.239999999999998</v>
          </cell>
        </row>
        <row r="769">
          <cell r="A769">
            <v>90230</v>
          </cell>
          <cell r="B769" t="str">
            <v>Armada de aço CA-50/CA-60 - Fornec. dobr. e colocação</v>
          </cell>
          <cell r="C769" t="str">
            <v>kg</v>
          </cell>
          <cell r="D769">
            <v>2.15</v>
          </cell>
        </row>
        <row r="770">
          <cell r="A770">
            <v>90240</v>
          </cell>
          <cell r="B770" t="str">
            <v>Concreto fck 15 MPa - preparo lançamento e cura</v>
          </cell>
          <cell r="C770" t="str">
            <v>m³</v>
          </cell>
          <cell r="D770">
            <v>129.1</v>
          </cell>
        </row>
        <row r="771">
          <cell r="A771">
            <v>90250</v>
          </cell>
          <cell r="B771" t="str">
            <v>Concreto fck 18 MPa - preparo lançamento e cura</v>
          </cell>
          <cell r="C771" t="str">
            <v>m³</v>
          </cell>
          <cell r="D771">
            <v>134.51</v>
          </cell>
        </row>
        <row r="772">
          <cell r="A772">
            <v>90260</v>
          </cell>
          <cell r="B772" t="str">
            <v>Concreto ciclopico fck 15 MPa - preparo lançamento e cura</v>
          </cell>
          <cell r="C772" t="str">
            <v>m³</v>
          </cell>
          <cell r="D772">
            <v>108.06</v>
          </cell>
        </row>
        <row r="773">
          <cell r="A773">
            <v>90270</v>
          </cell>
          <cell r="B773" t="str">
            <v>Fornecimento e colocação  de aparelho de apoio neoprene</v>
          </cell>
          <cell r="C773" t="str">
            <v>kg</v>
          </cell>
          <cell r="D773">
            <v>46.96</v>
          </cell>
        </row>
        <row r="774">
          <cell r="A774">
            <v>90280</v>
          </cell>
          <cell r="B774" t="str">
            <v>Fornecimento e colocação de aparelho de apoio neoprene</v>
          </cell>
          <cell r="C774" t="str">
            <v>dm³</v>
          </cell>
          <cell r="D774">
            <v>63.21</v>
          </cell>
        </row>
        <row r="775">
          <cell r="A775">
            <v>90500</v>
          </cell>
          <cell r="B775" t="str">
            <v>Escoramento de madeira (cimbramento)</v>
          </cell>
          <cell r="C775" t="str">
            <v>m³</v>
          </cell>
          <cell r="D775">
            <v>24.28</v>
          </cell>
        </row>
        <row r="776">
          <cell r="A776">
            <v>90510</v>
          </cell>
          <cell r="B776" t="str">
            <v>Formas de placa compensada</v>
          </cell>
          <cell r="C776" t="str">
            <v>m²</v>
          </cell>
          <cell r="D776">
            <v>16.239999999999998</v>
          </cell>
        </row>
        <row r="777">
          <cell r="A777">
            <v>90511</v>
          </cell>
          <cell r="B777" t="str">
            <v>Formas de placa compensada plastificada</v>
          </cell>
          <cell r="C777" t="str">
            <v>m²</v>
          </cell>
          <cell r="D777">
            <v>17.47</v>
          </cell>
        </row>
        <row r="778">
          <cell r="A778">
            <v>90520</v>
          </cell>
          <cell r="B778" t="str">
            <v>Armadura de aço CA-50/CA-6 - fornec. dobr. e colocação</v>
          </cell>
          <cell r="C778" t="str">
            <v>kg</v>
          </cell>
          <cell r="D778">
            <v>2.15</v>
          </cell>
        </row>
        <row r="779">
          <cell r="A779">
            <v>90530</v>
          </cell>
          <cell r="B779" t="str">
            <v>Concreto fck 15 MPa - preparo lançamento e cura</v>
          </cell>
          <cell r="C779" t="str">
            <v>m³</v>
          </cell>
          <cell r="D779">
            <v>129.1</v>
          </cell>
        </row>
        <row r="780">
          <cell r="A780">
            <v>90540</v>
          </cell>
          <cell r="B780" t="str">
            <v>Concreto fck 18 MPa - preparo lançamento e cura</v>
          </cell>
          <cell r="C780" t="str">
            <v>m³</v>
          </cell>
          <cell r="D780">
            <v>134.79</v>
          </cell>
        </row>
        <row r="781">
          <cell r="A781">
            <v>90550</v>
          </cell>
          <cell r="B781" t="str">
            <v>Concreto fck 20 MPa - preparo lançamento e cura</v>
          </cell>
          <cell r="C781" t="str">
            <v>m³</v>
          </cell>
          <cell r="D781">
            <v>136.37</v>
          </cell>
        </row>
        <row r="782">
          <cell r="A782">
            <v>90551</v>
          </cell>
          <cell r="B782" t="str">
            <v>Concreto fck 20 MPa - com aditivo plastificante</v>
          </cell>
          <cell r="C782" t="str">
            <v>m³</v>
          </cell>
          <cell r="D782">
            <v>157.04</v>
          </cell>
        </row>
        <row r="783">
          <cell r="A783">
            <v>90560</v>
          </cell>
          <cell r="B783" t="str">
            <v>Concreto fck 24 MPa - preparo lançamento e cura</v>
          </cell>
          <cell r="C783" t="str">
            <v>m³</v>
          </cell>
          <cell r="D783">
            <v>137.75</v>
          </cell>
        </row>
        <row r="784">
          <cell r="A784">
            <v>90570</v>
          </cell>
          <cell r="B784" t="str">
            <v>Concreto fck 32 MPa - preparo lançamento e cura</v>
          </cell>
          <cell r="C784" t="str">
            <v>m³</v>
          </cell>
          <cell r="D784">
            <v>141.86000000000001</v>
          </cell>
        </row>
        <row r="785">
          <cell r="A785">
            <v>90580</v>
          </cell>
          <cell r="B785" t="str">
            <v>Concreto para pavimentação de pista de rolamento</v>
          </cell>
          <cell r="C785" t="str">
            <v>m³</v>
          </cell>
          <cell r="D785">
            <v>132.38</v>
          </cell>
        </row>
        <row r="786">
          <cell r="A786">
            <v>90581</v>
          </cell>
          <cell r="B786" t="str">
            <v>Adesivo estrutural</v>
          </cell>
          <cell r="C786" t="str">
            <v>kg</v>
          </cell>
          <cell r="D786">
            <v>37.32</v>
          </cell>
        </row>
        <row r="787">
          <cell r="A787">
            <v>90582</v>
          </cell>
          <cell r="B787" t="str">
            <v>Argamassa sob adesivo estrutural</v>
          </cell>
          <cell r="C787" t="str">
            <v>m²</v>
          </cell>
          <cell r="D787">
            <v>21.27</v>
          </cell>
        </row>
        <row r="788">
          <cell r="A788">
            <v>90590</v>
          </cell>
          <cell r="B788" t="str">
            <v>Guarda-corpo - materiais moldagem e colocação</v>
          </cell>
          <cell r="C788" t="str">
            <v>m</v>
          </cell>
          <cell r="D788">
            <v>61.3</v>
          </cell>
        </row>
        <row r="789">
          <cell r="A789">
            <v>90600</v>
          </cell>
          <cell r="B789" t="str">
            <v>Dreno de PVC D=100 mm - fornecimento e colocação</v>
          </cell>
          <cell r="C789" t="str">
            <v>un</v>
          </cell>
          <cell r="D789">
            <v>5.32</v>
          </cell>
        </row>
        <row r="790">
          <cell r="A790">
            <v>90610</v>
          </cell>
          <cell r="B790" t="str">
            <v>Dreno de PVC D=50 mm - fornecimento e colocação</v>
          </cell>
          <cell r="C790" t="str">
            <v>un</v>
          </cell>
          <cell r="D790">
            <v>3.98</v>
          </cell>
        </row>
        <row r="791">
          <cell r="A791">
            <v>90611</v>
          </cell>
          <cell r="B791" t="str">
            <v>Corte de concreto</v>
          </cell>
          <cell r="C791" t="str">
            <v>m²</v>
          </cell>
          <cell r="D791">
            <v>46</v>
          </cell>
        </row>
        <row r="792">
          <cell r="A792">
            <v>90612</v>
          </cell>
          <cell r="B792" t="str">
            <v>Apicoamento de concreto</v>
          </cell>
          <cell r="C792" t="str">
            <v>m²</v>
          </cell>
          <cell r="D792">
            <v>19.29</v>
          </cell>
        </row>
        <row r="793">
          <cell r="A793">
            <v>90613</v>
          </cell>
          <cell r="B793" t="str">
            <v>Jateamento de estrutura de concreto</v>
          </cell>
          <cell r="C793" t="str">
            <v>m²</v>
          </cell>
          <cell r="D793">
            <v>14.43</v>
          </cell>
        </row>
        <row r="794">
          <cell r="A794">
            <v>90620</v>
          </cell>
          <cell r="B794" t="str">
            <v>Limpeza e pintura de cimento</v>
          </cell>
          <cell r="C794" t="str">
            <v>m²</v>
          </cell>
          <cell r="D794">
            <v>2.11</v>
          </cell>
        </row>
        <row r="795">
          <cell r="A795">
            <v>90630</v>
          </cell>
          <cell r="B795" t="str">
            <v>Pintura com silicone sobre estrutura nova de concreto</v>
          </cell>
          <cell r="C795" t="str">
            <v>m²</v>
          </cell>
          <cell r="D795">
            <v>12.33</v>
          </cell>
        </row>
        <row r="797">
          <cell r="A797" t="str">
            <v>*1</v>
          </cell>
          <cell r="B797" t="str">
            <v>Caixa coletora com boca de lobo p/ BSTC, D=80cm e h=1,5m</v>
          </cell>
          <cell r="C797" t="str">
            <v>un</v>
          </cell>
          <cell r="D797">
            <v>771.32</v>
          </cell>
        </row>
        <row r="798">
          <cell r="A798" t="str">
            <v>*2</v>
          </cell>
          <cell r="B798" t="str">
            <v>Caixa coletora com boca de lobo p/ BSTC, D=80cm e h=2,5m</v>
          </cell>
          <cell r="C798" t="str">
            <v>un</v>
          </cell>
          <cell r="D798">
            <v>820</v>
          </cell>
        </row>
        <row r="799">
          <cell r="A799" t="str">
            <v>*3</v>
          </cell>
          <cell r="B799" t="str">
            <v>Barreira Tipo DNER</v>
          </cell>
          <cell r="C799" t="str">
            <v>m</v>
          </cell>
          <cell r="D799">
            <v>66.55</v>
          </cell>
        </row>
        <row r="800">
          <cell r="A800" t="str">
            <v>*4</v>
          </cell>
          <cell r="B800" t="str">
            <v>Lombada eletrônica</v>
          </cell>
          <cell r="C800" t="str">
            <v>un</v>
          </cell>
          <cell r="D800">
            <v>36000</v>
          </cell>
        </row>
        <row r="801">
          <cell r="A801" t="str">
            <v>*5</v>
          </cell>
          <cell r="B801" t="str">
            <v>Meio-fio de concreto tipo MFC-03 (DNER)</v>
          </cell>
          <cell r="C801" t="str">
            <v>m</v>
          </cell>
          <cell r="D801">
            <v>24.040000000000003</v>
          </cell>
        </row>
        <row r="802">
          <cell r="A802" t="str">
            <v>*6</v>
          </cell>
          <cell r="B802" t="str">
            <v>Cortina atirantada</v>
          </cell>
          <cell r="C802" t="str">
            <v>m²</v>
          </cell>
          <cell r="D802">
            <v>400</v>
          </cell>
        </row>
        <row r="803">
          <cell r="A803" t="str">
            <v>*7</v>
          </cell>
          <cell r="B803" t="str">
            <v>Fornec. e plantio de mudas de árvores selecionadas</v>
          </cell>
          <cell r="C803" t="str">
            <v>un</v>
          </cell>
          <cell r="D803">
            <v>5.21</v>
          </cell>
        </row>
        <row r="804">
          <cell r="A804" t="str">
            <v>*8</v>
          </cell>
          <cell r="B804" t="str">
            <v>Semáforo</v>
          </cell>
          <cell r="C804" t="str">
            <v>un</v>
          </cell>
          <cell r="D804">
            <v>20000</v>
          </cell>
        </row>
        <row r="805">
          <cell r="A805" t="str">
            <v>*9</v>
          </cell>
          <cell r="B805" t="str">
            <v>Iluminação</v>
          </cell>
          <cell r="C805" t="str">
            <v>postes</v>
          </cell>
          <cell r="D805">
            <v>5000</v>
          </cell>
        </row>
        <row r="806">
          <cell r="A806" t="str">
            <v>*10</v>
          </cell>
          <cell r="B806" t="str">
            <v>Cancela automatizada</v>
          </cell>
          <cell r="C806" t="str">
            <v>un</v>
          </cell>
          <cell r="D806">
            <v>12000</v>
          </cell>
        </row>
        <row r="807">
          <cell r="A807" t="str">
            <v>*11</v>
          </cell>
          <cell r="B807" t="str">
            <v>Poste de sinalização automatizado</v>
          </cell>
          <cell r="C807" t="str">
            <v>un</v>
          </cell>
          <cell r="D807">
            <v>6000</v>
          </cell>
        </row>
        <row r="808">
          <cell r="A808" t="str">
            <v>*12</v>
          </cell>
          <cell r="B808" t="str">
            <v>Posto da Polícia Rodoviária Federal</v>
          </cell>
          <cell r="C808" t="str">
            <v>m²</v>
          </cell>
          <cell r="D808">
            <v>422.52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 abril 2000"/>
      <sheetName val="RELATÓRIO"/>
      <sheetName val="RESUMO-DVOP"/>
      <sheetName val="REAJU"/>
      <sheetName val="Cronograma Físico-Financeiro"/>
      <sheetName val="Desmatamento"/>
      <sheetName val="Aterro"/>
      <sheetName val="Aterro (2)"/>
      <sheetName val="Cortes"/>
      <sheetName val="Compac.95%"/>
      <sheetName val="Compac.100%"/>
      <sheetName val="DMT Terrap."/>
      <sheetName val="O.A.C."/>
      <sheetName val="Regularização"/>
      <sheetName val="Croquis"/>
      <sheetName val="Base"/>
      <sheetName val="Solo-Cimento"/>
      <sheetName val="Imprimação"/>
      <sheetName val="Concreto "/>
      <sheetName val="D.M.T. Brita"/>
      <sheetName val="T.S.D."/>
      <sheetName val="Meio-fio"/>
      <sheetName val="Dren. Superf."/>
      <sheetName val="GRAMA"/>
      <sheetName val="Sinal. Horizont."/>
      <sheetName val="DMT DIGITAÇÃ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EAIGESEN"/>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 val="AMV a Favor SUP"/>
      <sheetName val="CPT"/>
      <sheetName val="estgg"/>
      <sheetName val="Tabela1"/>
      <sheetName val="Principal"/>
      <sheetName val="TSP Est. El Hatillo"/>
      <sheetName val="KPI"/>
      <sheetName val="#REF"/>
      <sheetName val="PdcGesen9"/>
      <sheetName val="Manutenção Uberaba - FCA"/>
      <sheetName val="GESEN_MINA_-CR2"/>
      <sheetName val="GESEN_FERROVIA_CR2"/>
      <sheetName val="GESEN_PORTO_CR2"/>
      <sheetName val="H_EXTRAS2"/>
      <sheetName val="Princ_Materiais2"/>
      <sheetName val="ParticPessoal_CT2"/>
      <sheetName val="GESENAcid_2"/>
      <sheetName val="Inv99_GESEN2"/>
      <sheetName val="GESEN_MINA-CC2"/>
      <sheetName val="GESEN_FERROVIA-CC2"/>
      <sheetName val="GESEN_PORTO-CC2"/>
      <sheetName val="AMV_a_Favor_SUP2"/>
      <sheetName val="TSP_Est__El_Hatillo2"/>
      <sheetName val="GESEN_MINA_-CR"/>
      <sheetName val="GESEN_FERROVIA_CR"/>
      <sheetName val="GESEN_PORTO_CR"/>
      <sheetName val="H_EXTRAS"/>
      <sheetName val="Princ_Materiais"/>
      <sheetName val="ParticPessoal_CT"/>
      <sheetName val="GESENAcid_"/>
      <sheetName val="Inv99_GESEN"/>
      <sheetName val="GESEN_MINA-CC"/>
      <sheetName val="GESEN_FERROVIA-CC"/>
      <sheetName val="GESEN_PORTO-CC"/>
      <sheetName val="AMV_a_Favor_SUP"/>
      <sheetName val="TSP_Est__El_Hatillo"/>
      <sheetName val="GESEN_MINA_-CR1"/>
      <sheetName val="GESEN_FERROVIA_CR1"/>
      <sheetName val="GESEN_PORTO_CR1"/>
      <sheetName val="H_EXTRAS1"/>
      <sheetName val="Princ_Materiais1"/>
      <sheetName val="ParticPessoal_CT1"/>
      <sheetName val="GESENAcid_1"/>
      <sheetName val="Inv99_GESEN1"/>
      <sheetName val="GESEN_MINA-CC1"/>
      <sheetName val="GESEN_FERROVIA-CC1"/>
      <sheetName val="GESEN_PORTO-CC1"/>
      <sheetName val="AMV_a_Favor_SUP1"/>
      <sheetName val="TSP_Est__El_Hatillo1"/>
      <sheetName val="Sispec"/>
      <sheetName val="Premissas"/>
      <sheetName val="Decretos_PIS-COFINS"/>
      <sheetName val="pitch"/>
      <sheetName val="invest."/>
      <sheetName val="Previsão de Vagões"/>
      <sheetName val="Espera"/>
      <sheetName val="Saldos"/>
      <sheetName val="Gráficos"/>
      <sheetName val="Armazéns"/>
      <sheetName val="Resumo"/>
      <sheetName val="2007"/>
      <sheetName val="Solicitação Gestão"/>
      <sheetName val="Inputs_Unidades_Geradoras"/>
      <sheetName val="GDP"/>
      <sheetName val="Dados"/>
      <sheetName val="PLANO DE AÇÃO"/>
      <sheetName val="ORTONA - PORTO VASTO"/>
      <sheetName val="Farol de Metas"/>
      <sheetName val="Plan1"/>
      <sheetName val="Validacao"/>
      <sheetName val="Comparativo - Acumulado"/>
      <sheetName val="TE Negativo Setembro"/>
      <sheetName val="GESEN FERROVIA CR_x0000__x0000__x0000_"/>
      <sheetName val="Acionamento"/>
      <sheetName val="bdados 2005"/>
      <sheetName val="Sheet2"/>
      <sheetName val="Ref Numbers"/>
      <sheetName val="Summary"/>
      <sheetName val="inspect"/>
      <sheetName val="Inputs"/>
      <sheetName val="Debt"/>
      <sheetName val="Control"/>
      <sheetName val="Aderência D707"/>
      <sheetName val="Estatística"/>
      <sheetName val="Conhecendo a composição M1"/>
      <sheetName val="Cronograma"/>
      <sheetName val="Aux"/>
      <sheetName val="PERF"/>
      <sheetName val="ResMina"/>
      <sheetName val="Cod_perdas"/>
      <sheetName val="Assum"/>
      <sheetName val="Plan2"/>
      <sheetName val="COMPPROD"/>
      <sheetName val="Resumo do Efetivo (2)"/>
      <sheetName val="Lista"/>
      <sheetName val="Consolidada"/>
      <sheetName val="Defense Comps"/>
      <sheetName val="Validação"/>
      <sheetName val="p"/>
      <sheetName val="p (2)"/>
      <sheetName val="BD"/>
      <sheetName val="BASE DE DADOS"/>
      <sheetName val="B. Dados"/>
      <sheetName val="Caract. Contratos - Dez-00"/>
      <sheetName val="GESEN_MINA_-CR3"/>
      <sheetName val="GESEN_FERROVIA_CR3"/>
      <sheetName val="GESEN_PORTO_CR3"/>
      <sheetName val="H_EXTRAS3"/>
      <sheetName val="Princ_Materiais3"/>
      <sheetName val="ParticPessoal_CT3"/>
      <sheetName val="GESENAcid_3"/>
      <sheetName val="Inv99_GESEN3"/>
      <sheetName val="GESEN_MINA-CC3"/>
      <sheetName val="GESEN_FERROVIA-CC3"/>
      <sheetName val="GESEN_PORTO-CC3"/>
      <sheetName val="AMV_a_Favor_SUP3"/>
      <sheetName val="TSP_Est__El_Hatillo3"/>
      <sheetName val="Manutenção_Uberaba_-_FCA"/>
      <sheetName val="invest_"/>
      <sheetName val="Comparativo_-_Acumulado"/>
      <sheetName val="TE_Negativo_Setembro"/>
      <sheetName val="bdados_2005"/>
      <sheetName val="Solicitação_Gestão"/>
      <sheetName val="Previsão_de_Vagões"/>
      <sheetName val="Aderência_D707"/>
      <sheetName val="PLANO_DE_AÇÃO"/>
      <sheetName val="ORTONA_-_PORTO_VASTO"/>
      <sheetName val="Conhecendo_a_composição_M1"/>
      <sheetName val="Farol_de_Metas"/>
      <sheetName val="B__Dados"/>
      <sheetName val="Caract__Contratos_-_Dez-00"/>
      <sheetName val="GESEN_MINA_-CR4"/>
      <sheetName val="GESEN_FERROVIA_CR4"/>
      <sheetName val="GESEN_PORTO_CR4"/>
      <sheetName val="H_EXTRAS4"/>
      <sheetName val="Princ_Materiais4"/>
      <sheetName val="ParticPessoal_CT4"/>
      <sheetName val="GESENAcid_4"/>
      <sheetName val="Inv99_GESEN4"/>
      <sheetName val="GESEN_MINA-CC4"/>
      <sheetName val="GESEN_FERROVIA-CC4"/>
      <sheetName val="GESEN_PORTO-CC4"/>
      <sheetName val="AMV_a_Favor_SUP4"/>
      <sheetName val="TSP_Est__El_Hatillo4"/>
      <sheetName val="Manutenção_Uberaba_-_FCA1"/>
      <sheetName val="invest_1"/>
      <sheetName val="Comparativo_-_Acumulado1"/>
      <sheetName val="TE_Negativo_Setembro1"/>
      <sheetName val="bdados_20051"/>
      <sheetName val="Solicitação_Gestão1"/>
      <sheetName val="Previsão_de_Vagões1"/>
      <sheetName val="Aderência_D7071"/>
      <sheetName val="PLANO_DE_AÇÃO1"/>
      <sheetName val="ORTONA_-_PORTO_VASTO1"/>
      <sheetName val="Conhecendo_a_composição_M11"/>
      <sheetName val="Farol_de_Metas1"/>
      <sheetName val="B__Dados1"/>
      <sheetName val="Caract__Contratos_-_Dez-001"/>
      <sheetName val="Mês"/>
      <sheetName val="GESEN_MINA_-CR5"/>
      <sheetName val="GESEN_FERROVIA_CR5"/>
      <sheetName val="GESEN_PORTO_CR5"/>
      <sheetName val="H_EXTRAS5"/>
      <sheetName val="Princ_Materiais5"/>
      <sheetName val="ParticPessoal_CT5"/>
      <sheetName val="GESENAcid_5"/>
      <sheetName val="Inv99_GESEN5"/>
      <sheetName val="GESEN_MINA-CC5"/>
      <sheetName val="GESEN_FERROVIA-CC5"/>
      <sheetName val="GESEN_PORTO-CC5"/>
      <sheetName val="AMV_a_Favor_SUP5"/>
      <sheetName val="TSP_Est__El_Hatillo5"/>
      <sheetName val="Manutenção_Uberaba_-_FCA2"/>
      <sheetName val="Solicitação_Gestão2"/>
      <sheetName val="invest_2"/>
      <sheetName val="Previsão_de_Vagões2"/>
      <sheetName val="Comparativo_-_Acumulado2"/>
      <sheetName val="bdados_20052"/>
      <sheetName val="TE_Negativo_Setembro2"/>
      <sheetName val="Aderência_D7072"/>
      <sheetName val="PLANO_DE_AÇÃO2"/>
      <sheetName val="ORTONA_-_PORTO_VASTO2"/>
      <sheetName val="Conhecendo_a_composição_M12"/>
      <sheetName val="Farol_de_Metas2"/>
      <sheetName val="B__Dados2"/>
      <sheetName val="Caract__Contratos_-_Dez-002"/>
      <sheetName val="Configurações"/>
      <sheetName val="FAPMUT"/>
      <sheetName val="FAPPIT"/>
      <sheetName val="FAPTIG"/>
      <sheetName val="FAPCMT"/>
      <sheetName val="FAPABO"/>
      <sheetName val="FAPGAM"/>
      <sheetName val="FAPPIC"/>
      <sheetName val="Disp. produtos"/>
      <sheetName val="FAPTFA"/>
      <sheetName val="Dados Motivo"/>
      <sheetName val="Tabela"/>
      <sheetName val="Legenda"/>
      <sheetName val="GESEN FERROVIA CR_x005f_x0000__x005f_x0000_"/>
      <sheetName val="Base"/>
      <sheetName val="Lista1"/>
      <sheetName val="Lista de emails - Diretores"/>
      <sheetName val="Valores"/>
      <sheetName val="GESEN FERROVIA CR???"/>
      <sheetName val="GESEN FERROVIA CR_x005f_x005f_x005f_x0000__"/>
      <sheetName val="Padronização"/>
      <sheetName val="GESEN_MINA_-CR6"/>
      <sheetName val="GESEN_FERROVIA_CR6"/>
      <sheetName val="GESEN_PORTO_CR6"/>
      <sheetName val="H_EXTRAS6"/>
      <sheetName val="Princ_Materiais6"/>
      <sheetName val="ParticPessoal_CT6"/>
      <sheetName val="GESENAcid_6"/>
      <sheetName val="Inv99_GESEN6"/>
      <sheetName val="GESEN_MINA-CC6"/>
      <sheetName val="GESEN_FERROVIA-CC6"/>
      <sheetName val="GESEN_PORTO-CC6"/>
      <sheetName val="AMV_a_Favor_SUP6"/>
      <sheetName val="TSP_Est__El_Hatillo6"/>
      <sheetName val="Manutenção_Uberaba_-_FCA3"/>
      <sheetName val="invest_3"/>
      <sheetName val="Comparativo_-_Acumulado3"/>
      <sheetName val="TE_Negativo_Setembro3"/>
      <sheetName val="bdados_20053"/>
      <sheetName val="Solicitação_Gestão3"/>
      <sheetName val="Previsão_de_Vagões3"/>
      <sheetName val="Aderência_D7073"/>
      <sheetName val="PLANO_DE_AÇÃO3"/>
      <sheetName val="ORTONA_-_PORTO_VASTO3"/>
      <sheetName val="Conhecendo_a_composição_M13"/>
      <sheetName val="Farol_de_Metas3"/>
      <sheetName val="B__Dados3"/>
      <sheetName val="Caract__Contratos_-_Dez-003"/>
      <sheetName val="Tipificação 2017_NÃO ALTERAR"/>
      <sheetName val="Painel"/>
      <sheetName val="GESEN_MINA_-CR7"/>
      <sheetName val="GESEN_FERROVIA_CR7"/>
      <sheetName val="GESEN_PORTO_CR7"/>
      <sheetName val="H_EXTRAS7"/>
      <sheetName val="Princ_Materiais7"/>
      <sheetName val="ParticPessoal_CT7"/>
      <sheetName val="GESENAcid_7"/>
      <sheetName val="Inv99_GESEN7"/>
      <sheetName val="GESEN_MINA-CC7"/>
      <sheetName val="GESEN_FERROVIA-CC7"/>
      <sheetName val="GESEN_PORTO-CC7"/>
      <sheetName val="AMV_a_Favor_SUP7"/>
      <sheetName val="TSP_Est__El_Hatillo7"/>
      <sheetName val="Manutenção_Uberaba_-_FCA4"/>
      <sheetName val="Solicitação_Gestão4"/>
      <sheetName val="invest_4"/>
      <sheetName val="Previsão_de_Vagões4"/>
      <sheetName val="Comparativo_-_Acumulado4"/>
      <sheetName val="bdados_20054"/>
      <sheetName val="TE_Negativo_Setembro4"/>
      <sheetName val="Aderência_D7074"/>
      <sheetName val="PLANO_DE_AÇÃO4"/>
      <sheetName val="ORTONA_-_PORTO_VASTO4"/>
      <sheetName val="Farol_de_Metas4"/>
      <sheetName val="Conhecendo_a_composição_M14"/>
      <sheetName val="B__Dados4"/>
      <sheetName val="Caract__Contratos_-_Dez-004"/>
      <sheetName val="Tipificação_2017_NÃO_ALTERAR"/>
      <sheetName val="p_(2)"/>
      <sheetName val="BASE_DE_DADOS"/>
      <sheetName val="INCCTOT"/>
      <sheetName val="Farol"/>
      <sheetName val="REUNIÃO SKYPE"/>
      <sheetName val="OBRAS"/>
      <sheetName val="EXTINTORES DE INCÊNDIO"/>
      <sheetName val="CIPA - OBRAS"/>
      <sheetName val="SSO"/>
      <sheetName val="RAQA"/>
      <sheetName val="ROS"/>
      <sheetName val="Encarregados"/>
      <sheetName val="DADOS RAQA"/>
      <sheetName val="INSPESSÃO DE SSO"/>
      <sheetName val="DADOS TST"/>
      <sheetName val="GESEN FERROVIA CR_x0000__x0000_"/>
      <sheetName val="GESEN FERROVIA CR_x005f_x0000__"/>
      <sheetName val="GESEN FERROVIA CR_x005f_x005f_x"/>
      <sheetName val="GESEN FERROVIA CR___"/>
      <sheetName val="Defense_Comps"/>
      <sheetName val="Parâmetros"/>
      <sheetName val="db_cubagem"/>
      <sheetName val="Feriados"/>
      <sheetName val="Anual"/>
      <sheetName val="Memória"/>
      <sheetName val="CLASSE DE FALHA"/>
      <sheetName val="CAT"/>
      <sheetName val="Aux_Padrão"/>
      <sheetName val="Parâmetros | Parameters"/>
      <sheetName val="Dev.SAC "/>
      <sheetName val="Dev_SAC_"/>
      <sheetName val="Plan1 (3)"/>
      <sheetName val="DB RC"/>
      <sheetName val="EBT"/>
      <sheetName val="FIS-FIN NOV01"/>
      <sheetName val="Ref_Numbers"/>
      <sheetName val="GESEN_MINA_-CR8"/>
      <sheetName val="GESEN_FERROVIA_CR8"/>
      <sheetName val="GESEN_PORTO_CR8"/>
      <sheetName val="H_EXTRAS8"/>
      <sheetName val="Princ_Materiais8"/>
      <sheetName val="ParticPessoal_CT8"/>
      <sheetName val="GESENAcid_8"/>
      <sheetName val="Inv99_GESEN8"/>
      <sheetName val="GESEN_MINA-CC8"/>
      <sheetName val="GESEN_FERROVIA-CC8"/>
      <sheetName val="GESEN_PORTO-CC8"/>
      <sheetName val="AMV_a_Favor_SUP8"/>
      <sheetName val="TSP_Est__El_Hatillo8"/>
      <sheetName val="Manutenção_Uberaba_-_FCA5"/>
      <sheetName val="Solicitação_Gestão5"/>
      <sheetName val="invest_5"/>
      <sheetName val="Previsão_de_Vagões5"/>
      <sheetName val="Comparativo_-_Acumulado5"/>
      <sheetName val="bdados_20055"/>
      <sheetName val="TE_Negativo_Setembro5"/>
      <sheetName val="Aderência_D7075"/>
      <sheetName val="PLANO_DE_AÇÃO5"/>
      <sheetName val="ORTONA_-_PORTO_VASTO5"/>
      <sheetName val="Conhecendo_a_composição_M15"/>
      <sheetName val="Farol_de_Metas5"/>
      <sheetName val="B__Dados5"/>
      <sheetName val="Caract__Contratos_-_Dez-005"/>
      <sheetName val="p_(2)1"/>
      <sheetName val="BASE_DE_DADOS1"/>
      <sheetName val="Tipificação_2017_NÃO_ALTERAR1"/>
      <sheetName val="Disp__produtos"/>
      <sheetName val="Dados_Motivo"/>
      <sheetName val="Resumo_do_Efetivo_(2)"/>
      <sheetName val="Gráfico"/>
      <sheetName val="GESEN_MINA_-CR9"/>
      <sheetName val="GESEN_FERROVIA_CR9"/>
      <sheetName val="GESEN_PORTO_CR9"/>
      <sheetName val="H_EXTRAS9"/>
      <sheetName val="Princ_Materiais9"/>
      <sheetName val="ParticPessoal_CT9"/>
      <sheetName val="GESENAcid_9"/>
      <sheetName val="Inv99_GESEN9"/>
      <sheetName val="GESEN_MINA-CC9"/>
      <sheetName val="GESEN_FERROVIA-CC9"/>
      <sheetName val="GESEN_PORTO-CC9"/>
      <sheetName val="AMV_a_Favor_SUP9"/>
      <sheetName val="TSP_Est__El_Hatillo9"/>
      <sheetName val="Manutenção_Uberaba_-_FCA6"/>
      <sheetName val="Solicitação_Gestão6"/>
      <sheetName val="invest_6"/>
      <sheetName val="Previsão_de_Vagões6"/>
      <sheetName val="Comparativo_-_Acumulado6"/>
      <sheetName val="bdados_20056"/>
      <sheetName val="TE_Negativo_Setembro6"/>
      <sheetName val="Aderência_D7076"/>
      <sheetName val="PLANO_DE_AÇÃO6"/>
      <sheetName val="ORTONA_-_PORTO_VASTO6"/>
      <sheetName val="Conhecendo_a_composição_M16"/>
      <sheetName val="Farol_de_Metas6"/>
      <sheetName val="B__Dados6"/>
      <sheetName val="Caract__Contratos_-_Dez-006"/>
      <sheetName val="p_(2)2"/>
      <sheetName val="BASE_DE_DADOS2"/>
      <sheetName val="Tipificação_2017_NÃO_ALTERAR2"/>
      <sheetName val="Disp__produtos1"/>
      <sheetName val="Dados_Motivo1"/>
      <sheetName val="Defense_Comps1"/>
      <sheetName val="Ref_Numbers1"/>
      <sheetName val="Resumo_do_Efetivo_(2)1"/>
      <sheetName val="14-May"/>
      <sheetName val="Sispec99"/>
      <sheetName val="Tabelas"/>
      <sheetName val="Lista Suspensa"/>
      <sheetName val="QL"/>
      <sheetName val="GRAFICO HE DIÁRIO"/>
      <sheetName val="GESEN_FERROVIA_CR???"/>
      <sheetName val="GRAFICO_HE_DIÁRIO"/>
      <sheetName val="GESEN FERROVIA CR_x005f_x005f_x005f_x005f_x"/>
      <sheetName val="GESEN_MINA_-CR12"/>
      <sheetName val="GESEN_FERROVIA_CR12"/>
      <sheetName val="GESEN_PORTO_CR12"/>
      <sheetName val="H_EXTRAS12"/>
      <sheetName val="Princ_Materiais12"/>
      <sheetName val="ParticPessoal_CT12"/>
      <sheetName val="GESENAcid_12"/>
      <sheetName val="Inv99_GESEN12"/>
      <sheetName val="GESEN_MINA-CC12"/>
      <sheetName val="GESEN_FERROVIA-CC12"/>
      <sheetName val="GESEN_PORTO-CC12"/>
      <sheetName val="AMV_a_Favor_SUP12"/>
      <sheetName val="TSP_Est__El_Hatillo12"/>
      <sheetName val="Manutenção_Uberaba_-_FCA9"/>
      <sheetName val="Solicitação_Gestão9"/>
      <sheetName val="invest_9"/>
      <sheetName val="Previsão_de_Vagões9"/>
      <sheetName val="Comparativo_-_Acumulado9"/>
      <sheetName val="bdados_20059"/>
      <sheetName val="TE_Negativo_Setembro9"/>
      <sheetName val="Aderência_D7079"/>
      <sheetName val="PLANO_DE_AÇÃO9"/>
      <sheetName val="ORTONA_-_PORTO_VASTO9"/>
      <sheetName val="Conhecendo_a_composição_M19"/>
      <sheetName val="Farol_de_Metas9"/>
      <sheetName val="B__Dados9"/>
      <sheetName val="Caract__Contratos_-_Dez-009"/>
      <sheetName val="Tipificação_2017_NÃO_ALTERAR5"/>
      <sheetName val="p_(2)5"/>
      <sheetName val="BASE_DE_DADOS5"/>
      <sheetName val="Disp__produtos4"/>
      <sheetName val="Dados_Motivo4"/>
      <sheetName val="Defense_Comps4"/>
      <sheetName val="Ref_Numbers4"/>
      <sheetName val="Resumo_do_Efetivo_(2)4"/>
      <sheetName val="GESEN_MINA_-CR10"/>
      <sheetName val="GESEN_FERROVIA_CR10"/>
      <sheetName val="GESEN_PORTO_CR10"/>
      <sheetName val="H_EXTRAS10"/>
      <sheetName val="Princ_Materiais10"/>
      <sheetName val="ParticPessoal_CT10"/>
      <sheetName val="GESENAcid_10"/>
      <sheetName val="Inv99_GESEN10"/>
      <sheetName val="GESEN_MINA-CC10"/>
      <sheetName val="GESEN_FERROVIA-CC10"/>
      <sheetName val="GESEN_PORTO-CC10"/>
      <sheetName val="AMV_a_Favor_SUP10"/>
      <sheetName val="TSP_Est__El_Hatillo10"/>
      <sheetName val="Manutenção_Uberaba_-_FCA7"/>
      <sheetName val="Solicitação_Gestão7"/>
      <sheetName val="invest_7"/>
      <sheetName val="Previsão_de_Vagões7"/>
      <sheetName val="Comparativo_-_Acumulado7"/>
      <sheetName val="bdados_20057"/>
      <sheetName val="TE_Negativo_Setembro7"/>
      <sheetName val="Aderência_D7077"/>
      <sheetName val="PLANO_DE_AÇÃO7"/>
      <sheetName val="ORTONA_-_PORTO_VASTO7"/>
      <sheetName val="Conhecendo_a_composição_M17"/>
      <sheetName val="Farol_de_Metas7"/>
      <sheetName val="B__Dados7"/>
      <sheetName val="Caract__Contratos_-_Dez-007"/>
      <sheetName val="Tipificação_2017_NÃO_ALTERAR3"/>
      <sheetName val="p_(2)3"/>
      <sheetName val="BASE_DE_DADOS3"/>
      <sheetName val="Disp__produtos2"/>
      <sheetName val="Dados_Motivo2"/>
      <sheetName val="Defense_Comps2"/>
      <sheetName val="Ref_Numbers2"/>
      <sheetName val="Resumo_do_Efetivo_(2)2"/>
      <sheetName val="GESEN_MINA_-CR11"/>
      <sheetName val="GESEN_FERROVIA_CR11"/>
      <sheetName val="GESEN_PORTO_CR11"/>
      <sheetName val="H_EXTRAS11"/>
      <sheetName val="Princ_Materiais11"/>
      <sheetName val="ParticPessoal_CT11"/>
      <sheetName val="GESENAcid_11"/>
      <sheetName val="Inv99_GESEN11"/>
      <sheetName val="GESEN_MINA-CC11"/>
      <sheetName val="GESEN_FERROVIA-CC11"/>
      <sheetName val="GESEN_PORTO-CC11"/>
      <sheetName val="AMV_a_Favor_SUP11"/>
      <sheetName val="TSP_Est__El_Hatillo11"/>
      <sheetName val="Manutenção_Uberaba_-_FCA8"/>
      <sheetName val="Solicitação_Gestão8"/>
      <sheetName val="invest_8"/>
      <sheetName val="Previsão_de_Vagões8"/>
      <sheetName val="Comparativo_-_Acumulado8"/>
      <sheetName val="bdados_20058"/>
      <sheetName val="TE_Negativo_Setembro8"/>
      <sheetName val="Aderência_D7078"/>
      <sheetName val="PLANO_DE_AÇÃO8"/>
      <sheetName val="ORTONA_-_PORTO_VASTO8"/>
      <sheetName val="Conhecendo_a_composição_M18"/>
      <sheetName val="Farol_de_Metas8"/>
      <sheetName val="B__Dados8"/>
      <sheetName val="Caract__Contratos_-_Dez-008"/>
      <sheetName val="Tipificação_2017_NÃO_ALTERAR4"/>
      <sheetName val="p_(2)4"/>
      <sheetName val="BASE_DE_DADOS4"/>
      <sheetName val="Disp__produtos3"/>
      <sheetName val="Dados_Motivo3"/>
      <sheetName val="Defense_Comps3"/>
      <sheetName val="Ref_Numbers3"/>
      <sheetName val="Resumo_do_Efetivo_(2)3"/>
      <sheetName val="GESEN_MINA_-CR13"/>
      <sheetName val="GESEN_FERROVIA_CR13"/>
      <sheetName val="GESEN_PORTO_CR13"/>
      <sheetName val="H_EXTRAS13"/>
      <sheetName val="Princ_Materiais13"/>
      <sheetName val="ParticPessoal_CT13"/>
      <sheetName val="GESENAcid_13"/>
      <sheetName val="Inv99_GESEN13"/>
      <sheetName val="GESEN_MINA-CC13"/>
      <sheetName val="GESEN_FERROVIA-CC13"/>
      <sheetName val="GESEN_PORTO-CC13"/>
      <sheetName val="AMV_a_Favor_SUP13"/>
      <sheetName val="TSP_Est__El_Hatillo13"/>
      <sheetName val="Manutenção_Uberaba_-_FCA10"/>
      <sheetName val="Solicitação_Gestão10"/>
      <sheetName val="invest_10"/>
      <sheetName val="Previsão_de_Vagões10"/>
      <sheetName val="Comparativo_-_Acumulado10"/>
      <sheetName val="bdados_200510"/>
      <sheetName val="TE_Negativo_Setembro10"/>
      <sheetName val="Aderência_D70710"/>
      <sheetName val="PLANO_DE_AÇÃO10"/>
      <sheetName val="ORTONA_-_PORTO_VASTO10"/>
      <sheetName val="Conhecendo_a_composição_M110"/>
      <sheetName val="Farol_de_Metas10"/>
      <sheetName val="B__Dados10"/>
      <sheetName val="Caract__Contratos_-_Dez-0010"/>
      <sheetName val="Tipificação_2017_NÃO_ALTERAR6"/>
      <sheetName val="p_(2)6"/>
      <sheetName val="BASE_DE_DADOS6"/>
      <sheetName val="Disp__produtos5"/>
      <sheetName val="Dados_Motivo5"/>
      <sheetName val="Defense_Comps5"/>
      <sheetName val="Ref_Numbers5"/>
      <sheetName val="Resumo_do_Efetivo_(2)5"/>
      <sheetName val="Orç. Total"/>
      <sheetName val="1.6"/>
      <sheetName val="Vínculos (Não Mexer)"/>
      <sheetName val="Vínculos"/>
      <sheetName val="Listas Suspensas"/>
      <sheetName val="Apoio"/>
      <sheetName val="A0201"/>
      <sheetName val="2-painel frontal"/>
      <sheetName val="Absenteismo"/>
      <sheetName val="Relatórios"/>
      <sheetName val="IA"/>
      <sheetName val="Malária"/>
      <sheetName val="Efectivo"/>
      <sheetName val="MEX95IB"/>
      <sheetName val="POC_Diário "/>
      <sheetName val="PNR -  Perdas - Lacunas"/>
      <sheetName val="Distritos"/>
      <sheetName val="Metas 2021"/>
      <sheetName val="Poc_Diário_Mensal"/>
      <sheetName val="Informe_Diário Perdas"/>
      <sheetName val="BD Vand 2018"/>
      <sheetName val="Perdas por VP"/>
      <sheetName val="Perdas 2021"/>
      <sheetName val="Perfil de Perdas"/>
      <sheetName val="Link Web perdas Mês"/>
      <sheetName val="Restrições de Velocidade"/>
      <sheetName val="Renovação AMV "/>
      <sheetName val="Série EMBI"/>
      <sheetName val="Personnel"/>
      <sheetName val="GESEN_FERROVIA_CR_x005f_x0000__x005f_x0000_"/>
      <sheetName val="Lista_de_emails_-_Diretores"/>
      <sheetName val="GESEN_FERROVIA_CR_x005f_x005f_x005f_x0000__"/>
      <sheetName val="Classificações"/>
      <sheetName val="A"/>
      <sheetName val="BDI"/>
      <sheetName val="GESEN_FERROVIA_CR_x005f_x0000__"/>
      <sheetName val="Melhorias Vale-MRS"/>
      <sheetName val="Cotação-R0"/>
      <sheetName val="Cotação-R1"/>
      <sheetName val="Cotação-R2"/>
      <sheetName val="Sheet5"/>
      <sheetName val="4.Causa X Efeito"/>
      <sheetName val="Planilha2"/>
      <sheetName val="Base de Fornecedores"/>
      <sheetName val="4_Causa_X_Efeito"/>
      <sheetName val="a.2- resumo"/>
      <sheetName val="EXTENSO"/>
      <sheetName val="10"/>
      <sheetName val="Q.D.M."/>
      <sheetName val="LINEAR DISTR."/>
      <sheetName val="CORTES"/>
      <sheetName val="COMP. 95%"/>
      <sheetName val="COMP. 100%"/>
      <sheetName val="SOLO MOLE"/>
      <sheetName val="TROCA SOLO"/>
      <sheetName val="BOTA FORA"/>
      <sheetName val="RACHÃO"/>
      <sheetName val="ESCV. 3ª CAT"/>
      <sheetName val="BICA CORRIDA"/>
      <sheetName val="PQ"/>
      <sheetName val="EURO"/>
      <sheetName val="compo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8">
          <cell r="O8">
            <v>0</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refreshError="1"/>
      <sheetData sheetId="266" refreshError="1"/>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refreshError="1"/>
      <sheetData sheetId="298" refreshError="1"/>
      <sheetData sheetId="299"/>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sheetData sheetId="315"/>
      <sheetData sheetId="316"/>
      <sheetData sheetId="317"/>
      <sheetData sheetId="318"/>
      <sheetData sheetId="319"/>
      <sheetData sheetId="320"/>
      <sheetData sheetId="321"/>
      <sheetData sheetId="322"/>
      <sheetData sheetId="323"/>
      <sheetData sheetId="324" refreshError="1"/>
      <sheetData sheetId="325"/>
      <sheetData sheetId="326" refreshError="1"/>
      <sheetData sheetId="327" refreshError="1"/>
      <sheetData sheetId="328" refreshError="1"/>
      <sheetData sheetId="329" refreshError="1"/>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refreshError="1"/>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refreshError="1"/>
      <sheetData sheetId="401" refreshError="1"/>
      <sheetData sheetId="402" refreshError="1"/>
      <sheetData sheetId="403" refreshError="1"/>
      <sheetData sheetId="404" refreshError="1"/>
      <sheetData sheetId="405" refreshError="1"/>
      <sheetData sheetId="406"/>
      <sheetData sheetId="407"/>
      <sheetData sheetId="408" refreshError="1"/>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refreshError="1"/>
      <sheetData sheetId="550" refreshError="1"/>
      <sheetData sheetId="551" refreshError="1"/>
      <sheetData sheetId="552" refreshError="1"/>
      <sheetData sheetId="553" refreshError="1"/>
      <sheetData sheetId="554"/>
      <sheetData sheetId="555" refreshError="1"/>
      <sheetData sheetId="556" refreshError="1"/>
      <sheetData sheetId="557">
        <row r="8">
          <cell r="O8">
            <v>2</v>
          </cell>
        </row>
      </sheetData>
      <sheetData sheetId="558"/>
      <sheetData sheetId="559"/>
      <sheetData sheetId="560"/>
      <sheetData sheetId="561"/>
      <sheetData sheetId="562" refreshError="1"/>
      <sheetData sheetId="563" refreshError="1"/>
      <sheetData sheetId="564"/>
      <sheetData sheetId="565"/>
      <sheetData sheetId="566"/>
      <sheetData sheetId="567"/>
      <sheetData sheetId="568"/>
      <sheetData sheetId="569"/>
      <sheetData sheetId="570"/>
      <sheetData sheetId="571">
        <row r="8">
          <cell r="O8" t="str">
            <v>Outros</v>
          </cell>
        </row>
      </sheetData>
      <sheetData sheetId="572"/>
      <sheetData sheetId="573"/>
      <sheetData sheetId="574"/>
      <sheetData sheetId="575"/>
      <sheetData sheetId="576" refreshError="1"/>
      <sheetData sheetId="577" refreshError="1"/>
      <sheetData sheetId="578" refreshError="1"/>
      <sheetData sheetId="579" refreshError="1"/>
      <sheetData sheetId="580" refreshError="1"/>
      <sheetData sheetId="581" refreshError="1"/>
      <sheetData sheetId="582" refreshError="1"/>
      <sheetData sheetId="583"/>
      <sheetData sheetId="584" refreshError="1"/>
      <sheetData sheetId="585">
        <row r="16">
          <cell r="O16">
            <v>0</v>
          </cell>
        </row>
      </sheetData>
      <sheetData sheetId="586" refreshError="1"/>
      <sheetData sheetId="587" refreshError="1"/>
      <sheetData sheetId="588" refreshError="1"/>
      <sheetData sheetId="589" refreshError="1"/>
      <sheetData sheetId="590" refreshError="1"/>
      <sheetData sheetId="591" refreshError="1"/>
      <sheetData sheetId="592" refreshError="1"/>
      <sheetData sheetId="593"/>
      <sheetData sheetId="594" refreshError="1"/>
      <sheetData sheetId="595" refreshError="1"/>
      <sheetData sheetId="596" refreshError="1"/>
      <sheetData sheetId="597"/>
      <sheetData sheetId="598"/>
      <sheetData sheetId="599"/>
      <sheetData sheetId="600"/>
      <sheetData sheetId="601"/>
      <sheetData sheetId="602"/>
      <sheetData sheetId="603"/>
      <sheetData sheetId="604"/>
      <sheetData sheetId="605"/>
      <sheetData sheetId="606"/>
      <sheetData sheetId="607"/>
      <sheetData sheetId="608"/>
      <sheetData sheetId="609" refreshError="1"/>
      <sheetData sheetId="6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
      <sheetName val="TRAJESTÁGIOSENAI"/>
      <sheetName val="EST99TOTAL"/>
      <sheetName val="ESTFRQ99"/>
      <sheetName val="estgg"/>
      <sheetName val="GCorpo"/>
      <sheetName val="PARTE"/>
      <sheetName val="DIA"/>
      <sheetName val="IDADE"/>
      <sheetName val="TIPO"/>
      <sheetName val="LESÕES"/>
      <sheetName val="GRAVIDADE"/>
      <sheetName val="TEMPO"/>
      <sheetName val="ATIVIDADE"/>
      <sheetName val="HORAS T"/>
      <sheetName val="DEPTO"/>
      <sheetName val="JORNADA"/>
      <sheetName val="GERÊNCIA"/>
      <sheetName val="DIA SEMANA"/>
      <sheetName val="HORA"/>
      <sheetName val="MÊS"/>
      <sheetName val="GER.GERAL"/>
      <sheetName val="GER.ÁREA"/>
      <sheetName val="."/>
      <sheetName val="EAIGESEN"/>
      <sheetName val="Plan1"/>
      <sheetName val="Gráfico Esteril"/>
      <sheetName val="Acionamento"/>
      <sheetName val="FRQDFN99"/>
      <sheetName val="HORAS_T2"/>
      <sheetName val="DIA_SEMANA2"/>
      <sheetName val="GER_GERAL2"/>
      <sheetName val="GER_ÁREA2"/>
      <sheetName val="_2"/>
      <sheetName val="Gráfico_Esteril2"/>
      <sheetName val="HORAS_T"/>
      <sheetName val="DIA_SEMANA"/>
      <sheetName val="GER_GERAL"/>
      <sheetName val="GER_ÁREA"/>
      <sheetName val="_"/>
      <sheetName val="Gráfico_Esteril"/>
      <sheetName val="HORAS_T1"/>
      <sheetName val="DIA_SEMANA1"/>
      <sheetName val="GER_GERAL1"/>
      <sheetName val="GER_ÁREA1"/>
      <sheetName val="_1"/>
      <sheetName val="Gráfico_Esteril1"/>
      <sheetName val="PLANO DE AÇÃO"/>
      <sheetName val="LCGRAPH"/>
      <sheetName val="DETALHADO"/>
      <sheetName val="EXEC"/>
      <sheetName val="Dados"/>
      <sheetName val="Base "/>
      <sheetName val="DBM Mensal"/>
      <sheetName val="TSA"/>
      <sheetName val="BS-BR"/>
      <sheetName val="BS-R$-US"/>
      <sheetName val="P&amp;L Def BRGAAP"/>
      <sheetName val="P&amp;L BR GAAP"/>
      <sheetName val="Cash Flow BRGAAP"/>
      <sheetName val="Cash Flow USGAAP"/>
      <sheetName val="ResMina"/>
      <sheetName val="3.1 Av. Financ EAP"/>
      <sheetName val="3.2 Av. Econ EAP"/>
      <sheetName val="Graf Av. Financ"/>
      <sheetName val="HORAS_T3"/>
      <sheetName val="DIA_SEMANA3"/>
      <sheetName val="GER_GERAL3"/>
      <sheetName val="GER_ÁREA3"/>
      <sheetName val="_3"/>
      <sheetName val="Gráfico_Esteril3"/>
      <sheetName val="Base_"/>
      <sheetName val="DBM_Mensal"/>
      <sheetName val="3_1_Av__Financ_EAP"/>
      <sheetName val="3_2_Av__Econ_EAP"/>
      <sheetName val="Graf_Av__Financ"/>
      <sheetName val="PLANO_DE_AÇÃO"/>
      <sheetName val="P&amp;L_Def_BRGAAP"/>
      <sheetName val="P&amp;L_BR_GAAP"/>
      <sheetName val="Cash_Flow_BRGAAP"/>
      <sheetName val="Cash_Flow_USGAAP"/>
      <sheetName val="HORAS_T4"/>
      <sheetName val="DIA_SEMANA4"/>
      <sheetName val="GER_GERAL4"/>
      <sheetName val="GER_ÁREA4"/>
      <sheetName val="_4"/>
      <sheetName val="Gráfico_Esteril4"/>
      <sheetName val="Base_1"/>
      <sheetName val="DBM_Mensal1"/>
      <sheetName val="3_1_Av__Financ_EAP1"/>
      <sheetName val="3_2_Av__Econ_EAP1"/>
      <sheetName val="Graf_Av__Financ1"/>
      <sheetName val="PLANO_DE_AÇÃO1"/>
      <sheetName val="P&amp;L_Def_BRGAAP1"/>
      <sheetName val="P&amp;L_BR_GAAP1"/>
      <sheetName val="Cash_Flow_BRGAAP1"/>
      <sheetName val="Cash_Flow_USGAAP1"/>
      <sheetName val="HORAS_T5"/>
      <sheetName val="DIA_SEMANA5"/>
      <sheetName val="GER_GERAL5"/>
      <sheetName val="GER_ÁREA5"/>
      <sheetName val="_5"/>
      <sheetName val="Gráfico_Esteril5"/>
      <sheetName val="3_1_Av__Financ_EAP2"/>
      <sheetName val="3_2_Av__Econ_EAP2"/>
      <sheetName val="Graf_Av__Financ2"/>
      <sheetName val="Base_2"/>
      <sheetName val="DBM_Mensal2"/>
      <sheetName val="PLANO_DE_AÇÃO2"/>
      <sheetName val="P&amp;L_Def_BRGAAP2"/>
      <sheetName val="P&amp;L_BR_GAAP2"/>
      <sheetName val="Cash_Flow_BRGAAP2"/>
      <sheetName val="Cash_Flow_USGAAP2"/>
      <sheetName val="Anexo II - Calculadora"/>
      <sheetName val="AUX_Padrão"/>
      <sheetName val="MEX95IB"/>
      <sheetName val="Turmas"/>
      <sheetName val="Principal"/>
      <sheetName val="HORAS_T6"/>
      <sheetName val="DIA_SEMANA6"/>
      <sheetName val="GER_GERAL6"/>
      <sheetName val="GER_ÁREA6"/>
      <sheetName val="_6"/>
      <sheetName val="Gráfico_Esteril6"/>
      <sheetName val="Base_3"/>
      <sheetName val="DBM_Mensal3"/>
      <sheetName val="3_1_Av__Financ_EAP3"/>
      <sheetName val="3_2_Av__Econ_EAP3"/>
      <sheetName val="Graf_Av__Financ3"/>
      <sheetName val="PLANO_DE_AÇÃO3"/>
      <sheetName val="P&amp;L_Def_BRGAAP3"/>
      <sheetName val="P&amp;L_BR_GAAP3"/>
      <sheetName val="Cash_Flow_BRGAAP3"/>
      <sheetName val="Cash_Flow_USGAAP3"/>
      <sheetName val="Padrões"/>
      <sheetName val="Diagrama"/>
      <sheetName val="THP (2)"/>
      <sheetName val="Gráficos"/>
      <sheetName val="Config"/>
      <sheetName val="Thp Trem"/>
      <sheetName val="MCS"/>
      <sheetName val="Mapa"/>
      <sheetName val="Diagrama Trem"/>
      <sheetName val="Slide"/>
      <sheetName val="HORAS_T7"/>
      <sheetName val="DIA_SEMANA7"/>
      <sheetName val="GER_GERAL7"/>
      <sheetName val="GER_ÁREA7"/>
      <sheetName val="_7"/>
      <sheetName val="Gráfico_Esteril7"/>
      <sheetName val="3_1_Av__Financ_EAP4"/>
      <sheetName val="3_2_Av__Econ_EAP4"/>
      <sheetName val="Graf_Av__Financ4"/>
      <sheetName val="Base_4"/>
      <sheetName val="DBM_Mensal4"/>
      <sheetName val="PLANO_DE_AÇÃO4"/>
      <sheetName val="P&amp;L_Def_BRGAAP4"/>
      <sheetName val="P&amp;L_BR_GAAP4"/>
      <sheetName val="Cash_Flow_BRGAAP4"/>
      <sheetName val="Cash_Flow_USGAAP4"/>
      <sheetName val="THP_(2)"/>
      <sheetName val="Thp_Trem"/>
      <sheetName val="Diagrama_Trem"/>
      <sheetName val="HORAS_T8"/>
      <sheetName val="DIA_SEMANA8"/>
      <sheetName val="GER_GERAL8"/>
      <sheetName val="GER_ÁREA8"/>
      <sheetName val="_8"/>
      <sheetName val="Gráfico_Esteril8"/>
      <sheetName val="3_1_Av__Financ_EAP5"/>
      <sheetName val="3_2_Av__Econ_EAP5"/>
      <sheetName val="Graf_Av__Financ5"/>
      <sheetName val="Base_5"/>
      <sheetName val="DBM_Mensal5"/>
      <sheetName val="PLANO_DE_AÇÃO5"/>
      <sheetName val="P&amp;L_Def_BRGAAP5"/>
      <sheetName val="P&amp;L_BR_GAAP5"/>
      <sheetName val="Cash_Flow_BRGAAP5"/>
      <sheetName val="Cash_Flow_USGAAP5"/>
      <sheetName val="THP_(2)1"/>
      <sheetName val="Thp_Trem1"/>
      <sheetName val="Diagrama_Trem1"/>
      <sheetName val="HORAS_T9"/>
      <sheetName val="DIA_SEMANA9"/>
      <sheetName val="GER_GERAL9"/>
      <sheetName val="GER_ÁREA9"/>
      <sheetName val="_9"/>
      <sheetName val="Gráfico_Esteril9"/>
      <sheetName val="3_1_Av__Financ_EAP6"/>
      <sheetName val="3_2_Av__Econ_EAP6"/>
      <sheetName val="Graf_Av__Financ6"/>
      <sheetName val="Base_6"/>
      <sheetName val="DBM_Mensal6"/>
      <sheetName val="PLANO_DE_AÇÃO6"/>
      <sheetName val="P&amp;L_Def_BRGAAP6"/>
      <sheetName val="P&amp;L_BR_GAAP6"/>
      <sheetName val="Cash_Flow_BRGAAP6"/>
      <sheetName val="Cash_Flow_USGAAP6"/>
      <sheetName val="THP_(2)2"/>
      <sheetName val="Thp_Trem2"/>
      <sheetName val="Diagrama_Trem2"/>
      <sheetName val="AUX"/>
      <sheetName val="db_cubagem"/>
      <sheetName val="Feriados"/>
      <sheetName val="Anual"/>
      <sheetName val="INCCTOT"/>
      <sheetName val="Farol"/>
      <sheetName val="Encarregados"/>
      <sheetName val="DADOS RAQA"/>
      <sheetName val="DADOS TST"/>
      <sheetName val="COMPOS1"/>
      <sheetName val="Comparativo"/>
      <sheetName val="Anexo_II_-_Calculadora"/>
      <sheetName val="A"/>
      <sheetName val="HORAS_T12"/>
      <sheetName val="DIA_SEMANA12"/>
      <sheetName val="GER_GERAL12"/>
      <sheetName val="GER_ÁREA12"/>
      <sheetName val="_12"/>
      <sheetName val="Gráfico_Esteril12"/>
      <sheetName val="3_1_Av__Financ_EAP9"/>
      <sheetName val="3_2_Av__Econ_EAP9"/>
      <sheetName val="Graf_Av__Financ9"/>
      <sheetName val="Base_9"/>
      <sheetName val="DBM_Mensal9"/>
      <sheetName val="PLANO_DE_AÇÃO9"/>
      <sheetName val="P&amp;L_Def_BRGAAP9"/>
      <sheetName val="P&amp;L_BR_GAAP9"/>
      <sheetName val="Cash_Flow_BRGAAP9"/>
      <sheetName val="Cash_Flow_USGAAP9"/>
      <sheetName val="THP_(2)5"/>
      <sheetName val="Thp_Trem5"/>
      <sheetName val="Diagrama_Trem5"/>
      <sheetName val="HORAS_T10"/>
      <sheetName val="DIA_SEMANA10"/>
      <sheetName val="GER_GERAL10"/>
      <sheetName val="GER_ÁREA10"/>
      <sheetName val="_10"/>
      <sheetName val="Gráfico_Esteril10"/>
      <sheetName val="3_1_Av__Financ_EAP7"/>
      <sheetName val="3_2_Av__Econ_EAP7"/>
      <sheetName val="Graf_Av__Financ7"/>
      <sheetName val="Base_7"/>
      <sheetName val="DBM_Mensal7"/>
      <sheetName val="PLANO_DE_AÇÃO7"/>
      <sheetName val="P&amp;L_Def_BRGAAP7"/>
      <sheetName val="P&amp;L_BR_GAAP7"/>
      <sheetName val="Cash_Flow_BRGAAP7"/>
      <sheetName val="Cash_Flow_USGAAP7"/>
      <sheetName val="THP_(2)3"/>
      <sheetName val="Thp_Trem3"/>
      <sheetName val="Diagrama_Trem3"/>
      <sheetName val="HORAS_T11"/>
      <sheetName val="DIA_SEMANA11"/>
      <sheetName val="GER_GERAL11"/>
      <sheetName val="GER_ÁREA11"/>
      <sheetName val="_11"/>
      <sheetName val="Gráfico_Esteril11"/>
      <sheetName val="3_1_Av__Financ_EAP8"/>
      <sheetName val="3_2_Av__Econ_EAP8"/>
      <sheetName val="Graf_Av__Financ8"/>
      <sheetName val="Base_8"/>
      <sheetName val="DBM_Mensal8"/>
      <sheetName val="PLANO_DE_AÇÃO8"/>
      <sheetName val="P&amp;L_Def_BRGAAP8"/>
      <sheetName val="P&amp;L_BR_GAAP8"/>
      <sheetName val="Cash_Flow_BRGAAP8"/>
      <sheetName val="Cash_Flow_USGAAP8"/>
      <sheetName val="THP_(2)4"/>
      <sheetName val="Thp_Trem4"/>
      <sheetName val="Diagrama_Trem4"/>
      <sheetName val="HORAS_T13"/>
      <sheetName val="DIA_SEMANA13"/>
      <sheetName val="GER_GERAL13"/>
      <sheetName val="GER_ÁREA13"/>
      <sheetName val="_13"/>
      <sheetName val="Gráfico_Esteril13"/>
      <sheetName val="3_1_Av__Financ_EAP10"/>
      <sheetName val="3_2_Av__Econ_EAP10"/>
      <sheetName val="Graf_Av__Financ10"/>
      <sheetName val="Base_10"/>
      <sheetName val="DBM_Mensal10"/>
      <sheetName val="PLANO_DE_AÇÃO10"/>
      <sheetName val="P&amp;L_Def_BRGAAP10"/>
      <sheetName val="P&amp;L_BR_GAAP10"/>
      <sheetName val="Cash_Flow_BRGAAP10"/>
      <sheetName val="Cash_Flow_USGAAP10"/>
      <sheetName val="THP_(2)6"/>
      <sheetName val="Thp_Trem6"/>
      <sheetName val="Diagrama_Trem6"/>
      <sheetName val="Absenteismo"/>
      <sheetName val="Relatórios"/>
      <sheetName val="IA"/>
      <sheetName val="Malária"/>
      <sheetName val="Efectivo"/>
      <sheetName val="Validação"/>
      <sheetName val="Tabelas"/>
      <sheetName val="Arrendamento_2005"/>
      <sheetName val="Gerrot"/>
      <sheetName val="CUSTMETQ"/>
      <sheetName val="EXEMPLO"/>
      <sheetName val="FCD"/>
      <sheetName val="#REF"/>
      <sheetName val="PNR -  Perdas - Lacunas"/>
      <sheetName val="Distritos"/>
      <sheetName val="Metas 2021"/>
      <sheetName val="Poc_Diário_Mensal"/>
      <sheetName val="Informe_Diário Perdas"/>
      <sheetName val="BD Vand 2018"/>
      <sheetName val="Perdas por VP"/>
      <sheetName val="Perdas 2021"/>
      <sheetName val="Perfil de Perdas"/>
      <sheetName val="Link Web perdas Mês"/>
      <sheetName val="Restrições de Velocidade"/>
      <sheetName val="Renovação AMV "/>
      <sheetName val="base"/>
      <sheetName val="DB CGI"/>
      <sheetName val="DB USINASUL"/>
      <sheetName val="Pessoas 1;1 Felisberto"/>
      <sheetName val="Agenda USINASUL"/>
      <sheetName val="Pautas"/>
      <sheetName val="GA Corredor"/>
      <sheetName val="SupCood Corredor"/>
      <sheetName val="Detalhamento rotinas "/>
      <sheetName val="DB_SPINELLI"/>
      <sheetName val="Diretoria Engenharia"/>
      <sheetName val="GE Corredor"/>
      <sheetName val="GE Cross"/>
      <sheetName val="SupCoord Cross "/>
      <sheetName val="GA Cross"/>
      <sheetName val="Template Modelo"/>
      <sheetName val="RFP002"/>
      <sheetName val="Metas"/>
      <sheetName val="Paulo"/>
      <sheetName val="Baseline 2020"/>
      <sheetName val="Apresentação"/>
      <sheetName val="Projeção Dez"/>
      <sheetName val="Remanejamento"/>
      <sheetName val="Carteira 2021"/>
      <sheetName val="Banco"/>
      <sheetName val="Ciclo 2021 Integridade"/>
      <sheetName val="Id's Ferramenta"/>
      <sheetName val="Planilha1"/>
      <sheetName val="IOI"/>
      <sheetName val="RESUMO IOI"/>
      <sheetName val="Taxas"/>
      <sheetName val="Programa"/>
      <sheetName val="RPP tabelas"/>
      <sheetName val="RPP tabelas S11D"/>
      <sheetName val="Ponto"/>
      <sheetName val="Funcionários"/>
      <sheetName val="Turnos"/>
      <sheetName val="Resultados"/>
      <sheetName val="Calculos"/>
      <sheetName val="16-01 a 20"/>
      <sheetName val="TB1"/>
      <sheetName val="21-01 á 20-02"/>
      <sheetName val="TB2"/>
      <sheetName val="21-02 Á 20-03"/>
      <sheetName val="TB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 sheetId="206" refreshError="1"/>
      <sheetData sheetId="207" refreshError="1"/>
      <sheetData sheetId="208" refreshError="1"/>
      <sheetData sheetId="209" refreshError="1"/>
      <sheetData sheetId="210" refreshError="1"/>
      <sheetData sheetId="211" refreshError="1"/>
      <sheetData sheetId="212"/>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262"/>
      <sheetName val="DADOS"/>
      <sheetName val="CROQUIS"/>
      <sheetName val="MB-AQ"/>
      <sheetName val="MB-TR"/>
      <sheetName val="MOB"/>
      <sheetName val="CANT"/>
      <sheetName val="MAT PLACA"/>
      <sheetName val="BDI"/>
      <sheetName val="CONSUMO"/>
      <sheetName val="SERVIÇOS"/>
      <sheetName val="ORÇAMENTO"/>
      <sheetName val="CURVA ABC"/>
      <sheetName val="CRONOGAMA 1º"/>
      <sheetName val="CRONOGAMA 2º"/>
      <sheetName val="TLCB5"/>
      <sheetName val="TLMR"/>
      <sheetName val="TLCC4"/>
      <sheetName val="TCCC4"/>
      <sheetName val="TLCB10"/>
      <sheetName val="TCCB10"/>
      <sheetName val="TLMB"/>
      <sheetName val="COMPAUTO"/>
      <sheetName val="COMPMOTSER"/>
      <sheetName val="COMPSERVENC"/>
      <sheetName val="PLAN1"/>
      <sheetName val="PLAN2"/>
    </sheetNames>
    <sheetDataSet>
      <sheetData sheetId="0" refreshError="1"/>
      <sheetData sheetId="1" refreshError="1">
        <row r="12">
          <cell r="H12">
            <v>8.5</v>
          </cell>
        </row>
        <row r="36">
          <cell r="G36">
            <v>89.416899999999998</v>
          </cell>
          <cell r="J36">
            <v>17.939399999999999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B1" t="str">
            <v>M.T. / DNIT / SR-MS / UL: Anastácio</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sheetName val="Mat Asf"/>
      <sheetName val="aux"/>
      <sheetName val="coord. g rc"/>
      <sheetName val="PLE"/>
      <sheetName val="capa resumo"/>
      <sheetName val="capa documentação"/>
      <sheetName val="capa anexo i"/>
      <sheetName val="capa anexo ii"/>
      <sheetName val="capa anexo iii"/>
      <sheetName val="capa anexo iv"/>
      <sheetName val="CRONFISFIN_"/>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sheetName val="1.2"/>
      <sheetName val="1.3"/>
      <sheetName val="1.4"/>
      <sheetName val="1.5"/>
      <sheetName val="1.6"/>
      <sheetName val="1.7"/>
      <sheetName val="1.8"/>
      <sheetName val="1.9"/>
      <sheetName val="1.10"/>
      <sheetName val="1.11"/>
      <sheetName val="1.12"/>
      <sheetName val="1,13"/>
      <sheetName val="1,14"/>
      <sheetName val="1.15"/>
      <sheetName val="1,16"/>
      <sheetName val="1,17"/>
      <sheetName val="aux1"/>
      <sheetName val="1,19"/>
      <sheetName val="1,20"/>
      <sheetName val="1,21"/>
      <sheetName val="1,22"/>
      <sheetName val="1,23"/>
      <sheetName val="1.24"/>
      <sheetName val="1.25"/>
      <sheetName val="1.26"/>
      <sheetName val="1.28"/>
      <sheetName val="1.29"/>
      <sheetName val="3.4"/>
      <sheetName val="D"/>
      <sheetName val="2.1"/>
      <sheetName val="H"/>
      <sheetName val="I"/>
      <sheetName val="J"/>
      <sheetName val="K"/>
      <sheetName val="L"/>
      <sheetName val="M"/>
      <sheetName val="N"/>
      <sheetName val="O"/>
      <sheetName val="aux. 2"/>
      <sheetName val="Q"/>
      <sheetName val="R"/>
      <sheetName val="S"/>
      <sheetName val="T"/>
      <sheetName val="U"/>
      <sheetName val="B"/>
      <sheetName val="G"/>
      <sheetName val="P"/>
      <sheetName val="DMT modelo"/>
      <sheetName val="RESUMO"/>
      <sheetName val="REAJU"/>
      <sheetName val="Quadro Resumo"/>
      <sheetName val="TSD-FOG"/>
      <sheetName val="Sub e base"/>
      <sheetName val="AGREGADOS"/>
      <sheetName val="RELATÓRIO"/>
      <sheetName val="aux"/>
      <sheetName val="Página 16"/>
      <sheetName val="Recuperação da Pista"/>
      <sheetName val="Anual"/>
      <sheetName val="estgg"/>
      <sheetName val="compos1"/>
      <sheetName val="orcID nº1"/>
      <sheetName val="orc ID nº 15"/>
      <sheetName val="orc ID nº17"/>
      <sheetName val="orc ID nº 18"/>
      <sheetName val="orc ID nº19"/>
      <sheetName val="orc ID nº2 "/>
      <sheetName val="orc ID nº3"/>
      <sheetName val="orcID nº4"/>
      <sheetName val="orcID nº5"/>
      <sheetName val="orcID nº6"/>
      <sheetName val="orcID nº7"/>
      <sheetName val="orc ID nº8"/>
      <sheetName val="orc ID nº9"/>
      <sheetName val="orc ID nº12"/>
      <sheetName val="orc ID nº13"/>
      <sheetName val="orc ID nº 14"/>
      <sheetName val="orc ID nº16"/>
      <sheetName val="Rel-15ª med."/>
      <sheetName val="PMF"/>
      <sheetName val="Regula"/>
      <sheetName val="serviços"/>
      <sheetName val="tlmb"/>
      <sheetName val="Orçamento"/>
      <sheetName val="Dados"/>
      <sheetName val="eq"/>
      <sheetName val="mo"/>
      <sheetName val="1. Cadastro da LM"/>
      <sheetName val="4. Orçamento FD"/>
      <sheetName val="aterro"/>
      <sheetName val="tsd"/>
      <sheetName val="E"/>
      <sheetName val="F"/>
      <sheetName val="planilha"/>
      <sheetName val="ISSQN"/>
      <sheetName val="Prod. Equip. Mec.1"/>
      <sheetName val="relatório-1ª med."/>
      <sheetName val="DIPRVS12"/>
      <sheetName val="Produto 09"/>
      <sheetName val="Produto 10"/>
      <sheetName val="Produto 01"/>
      <sheetName val="Prod. 03A CREMA-CIB"/>
      <sheetName val="insumos básicos"/>
      <sheetName val="quadro 04 - planilhas preços"/>
      <sheetName val="reg_mec_fx_dm_"/>
      <sheetName val="Custo horário de Equip"/>
      <sheetName val="Custo Mão-de-Obra"/>
      <sheetName val="Res. dos Materias - Atividade"/>
      <sheetName val="f. mediçao"/>
      <sheetName val="LISTA SUSPENSA"/>
      <sheetName val="projeto"/>
      <sheetName val="p a t o 99 b"/>
      <sheetName val="TERRAPLENAGEM"/>
      <sheetName val="inventário"/>
      <sheetName val="TPU-MARÇO_2002"/>
      <sheetName val="produção"/>
      <sheetName val="ququant"/>
      <sheetName val="Relação de Pessoal"/>
      <sheetName val="Relação de Equipamentos"/>
      <sheetName val="Serv. Adm."/>
      <sheetName val="Mat. Bet."/>
      <sheetName val="DG"/>
      <sheetName val="ROÇCOL"/>
      <sheetName val="RO"/>
      <sheetName val="DRENO"/>
      <sheetName val="ENROC JOG"/>
      <sheetName val="MICRO"/>
      <sheetName val="PORTICO"/>
      <sheetName val="CONCR"/>
      <sheetName val="Sicro"/>
      <sheetName val="COMP-AC"/>
      <sheetName val="COMP-AM"/>
      <sheetName val="COMP-CE"/>
      <sheetName val="COMP-MA"/>
      <sheetName val="COMP-MT"/>
      <sheetName val="COMP-PA"/>
      <sheetName val="COMP-PI"/>
      <sheetName val="COMP-RN"/>
      <sheetName val="COMP-RR"/>
      <sheetName val="COMP-TO"/>
      <sheetName val="PREMISSAS"/>
      <sheetName val="p a t o"/>
      <sheetName val="B M Pl04"/>
      <sheetName val="Listas"/>
      <sheetName val="Composições"/>
      <sheetName val="Consultoria"/>
    </sheetNames>
    <sheetDataSet>
      <sheetData sheetId="0"/>
      <sheetData sheetId="1"/>
      <sheetData sheetId="2"/>
      <sheetData sheetId="3"/>
      <sheetData sheetId="4"/>
      <sheetData sheetId="5" refreshError="1">
        <row r="11">
          <cell r="A11" t="str">
            <v>a</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refreshError="1"/>
      <sheetData sheetId="89" refreshError="1"/>
      <sheetData sheetId="90" refreshError="1"/>
      <sheetData sheetId="91" refreshError="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refreshError="1"/>
      <sheetData sheetId="114"/>
      <sheetData sheetId="115"/>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SUMO-DVOP"/>
      <sheetName val="REAJU"/>
      <sheetName val="Crono Físico-Financeiro"/>
      <sheetName val="Mat Asf"/>
      <sheetName val="Meio fio"/>
      <sheetName val="Limpeza da faixa de domínio"/>
      <sheetName val="Remoção"/>
      <sheetName val="Compac alas"/>
      <sheetName val="OAC (2)"/>
      <sheetName val="OAC"/>
      <sheetName val="Regula"/>
      <sheetName val="Sub e base"/>
      <sheetName val="Imprimação"/>
      <sheetName val="TSD-FOG"/>
      <sheetName val="AGREGADOS"/>
      <sheetName val="Dreno"/>
      <sheetName val="Cerca"/>
      <sheetName val="Valeta"/>
      <sheetName val="Valeta (2)"/>
      <sheetName val="Valeta (3)"/>
      <sheetName val="DMT modelo (1)"/>
      <sheetName val="DMT modelo"/>
      <sheetName val="DMT_EV"/>
      <sheetName val="CÁLC.DMT-T"/>
      <sheetName val="DIST.MAT-T"/>
      <sheetName val="Croqui terra"/>
      <sheetName val="Aterro"/>
      <sheetName val="Defensa"/>
      <sheetName val="Grama"/>
      <sheetName val="Concreto "/>
      <sheetName val="PROTOTIPO DE MEDIÇÃO"/>
      <sheetName val="Indice de Reajuste"/>
      <sheetName val="pro-08"/>
    </sheetNames>
    <sheetDataSet>
      <sheetData sheetId="0"/>
      <sheetData sheetId="1"/>
      <sheetData sheetId="2"/>
      <sheetData sheetId="3"/>
      <sheetData sheetId="4">
        <row r="36">
          <cell r="C36" t="str">
            <v>Engº. ??????????????</v>
          </cell>
        </row>
        <row r="37">
          <cell r="C37" t="str">
            <v xml:space="preserve"> Membro Port. GP Nº. ??????????????</v>
          </cell>
          <cell r="H37" t="str">
            <v>Fiscal Port. GP Nº.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MED"/>
      <sheetName val="Relatório-1ª med."/>
      <sheetName val="DRENA"/>
      <sheetName val="ESCAVOCAR"/>
      <sheetName val="TRANSPTERR"/>
      <sheetName val="REG SUBLEITO"/>
      <sheetName val="SUBBASE"/>
      <sheetName val="BASE"/>
      <sheetName val="TRANSPBASE"/>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Relatório_1ª med_"/>
      <sheetName val=""/>
      <sheetName val="DADOS"/>
      <sheetName val="OFÍCIO"/>
      <sheetName val="BOLETIM"/>
      <sheetName val="CONTRATO(PI)"/>
      <sheetName val="RESUMO MEDIÇÃO"/>
      <sheetName val="CRON FISICO-FINAN"/>
      <sheetName val="CRON FISICO-FINAN RESUMO"/>
      <sheetName val="LINEAR SERVIÇOS"/>
      <sheetName val="DMT 1ª 50 a 200m"/>
      <sheetName val="COMPAC. 100% P.N."/>
      <sheetName val="MOB.E DESMOB. Equipamentos"/>
      <sheetName val="MOB.E DESMOB. PESSOAL"/>
      <sheetName val="ADM LOCAL"/>
      <sheetName val="CANTEIRO"/>
      <sheetName val="RECONF.PLATAFORMA"/>
      <sheetName val="DESMATAMENTO"/>
      <sheetName val="CONTROLE FIN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Materiais Betuminosos"/>
      <sheetName val="OR960887.XLS"/>
      <sheetName val="Acumulado"/>
      <sheetName val="Resumo Financeiro"/>
      <sheetName val="Qd05 Preço"/>
      <sheetName val="Qd06"/>
      <sheetName val="LOTE 6"/>
      <sheetName val="PROJETO"/>
      <sheetName val="Capa"/>
      <sheetName val="Sumário"/>
      <sheetName val="Capa Apres"/>
      <sheetName val="Apres"/>
      <sheetName val="Capa Mapa"/>
      <sheetName val="Mapa"/>
      <sheetName val="Capa Premissas"/>
      <sheetName val="Premissas"/>
      <sheetName val="Capa Caract. Seg."/>
      <sheetName val="Áreas gramadas"/>
      <sheetName val="OAE"/>
      <sheetName val="Drenagem"/>
      <sheetName val="Capa Memória de Calc"/>
      <sheetName val="Características"/>
      <sheetName val="Percentual"/>
      <sheetName val="M2"/>
      <sheetName val="Quantitativos"/>
      <sheetName val="CMB"/>
      <sheetName val="ESP"/>
      <sheetName val="Fresagem"/>
      <sheetName val="Capa Resumo"/>
      <sheetName val="Unifilar"/>
      <sheetName val="Orçamento Total"/>
      <sheetName val="Crono. Financ. (kmf) (2)"/>
      <sheetName val="Orçamento por Kmf"/>
      <sheetName val="Orçamento por solução"/>
      <sheetName val="Orçamento Kmf"/>
      <sheetName val="Orçam. Resumo"/>
      <sheetName val="Crono. Financ."/>
      <sheetName val="Canteiro"/>
      <sheetName val="Capa Documentação"/>
      <sheetName val="Capa Anexo I"/>
      <sheetName val="LVC"/>
      <sheetName val="Capa Anexo II"/>
      <sheetName val="Capa Anexo III"/>
      <sheetName val="Capa Anexo IV"/>
      <sheetName val="AVS"/>
      <sheetName val="Ctr."/>
      <sheetName val="Dados"/>
      <sheetName val="DG"/>
      <sheetName val="QuQuant"/>
      <sheetName val="Orçamentária"/>
      <sheetName val="Orçamento"/>
      <sheetName val="Insumos - Materiais"/>
      <sheetName val="Serviços"/>
      <sheetName val="CUSTO LARANJEIRAS"/>
      <sheetName val="//localhost/@/DFBSA00535/dyna01"/>
      <sheetName val="Plan1"/>
      <sheetName val="Plan2"/>
      <sheetName val="Plan3"/>
      <sheetName val="BR-267_TR01"/>
      <sheetName val="BR-267_TR02"/>
      <sheetName val="BR-267_TR03"/>
      <sheetName val="BR-376"/>
      <sheetName val="BR-463"/>
      <sheetName val="BR-487"/>
      <sheetName val="8ª MP_BR_459"/>
      <sheetName val="DSS_04"/>
      <sheetName val="Meio-fio"/>
      <sheetName val="PintLigacao"/>
      <sheetName val="PMQ"/>
      <sheetName val="STC_01"/>
      <sheetName val="8ª MP_BR-459"/>
      <sheetName val="RESUMO_AUT1"/>
      <sheetName val="PQ"/>
      <sheetName val="Carimbo de Nota"/>
      <sheetName val="FLUXO - EXECUÇÃO PRÓPRIA"/>
      <sheetName val="Equipamentos"/>
      <sheetName val="P A T O"/>
      <sheetName val="SICRO"/>
      <sheetName val="Quantidades e Preços - Lote 01"/>
      <sheetName val="Mat"/>
      <sheetName val="CONS_CORR"/>
      <sheetName val="Mobra"/>
      <sheetName val="TLMB"/>
      <sheetName val="Micro Revest MAN"/>
      <sheetName val="Micro Revest REC 1ªMP"/>
      <sheetName val="REM.MEC MAT.BET.MAN"/>
      <sheetName val="TRANSPORTE REC"/>
      <sheetName val="C"/>
      <sheetName val="08-IND. FÍSICOS"/>
      <sheetName val="PLANILHA"/>
      <sheetName val="[OR960887.XLS][OR960887.XLS][OR"/>
      <sheetName val="PGR"/>
      <sheetName val="Hora Máquina1"/>
      <sheetName val="Teor"/>
      <sheetName val="RELATA VÉIO"/>
      <sheetName val="#REF"/>
      <sheetName val="SERV SICRO SD"/>
      <sheetName val="EQ SICRO"/>
      <sheetName val="MO SICRO"/>
      <sheetName val="MAT SICRO"/>
      <sheetName val="QD DMT"/>
      <sheetName val="COT MAT"/>
      <sheetName val="COT EQUIP"/>
      <sheetName val="SERVICOS"/>
      <sheetName val="SERVICOS AUX"/>
      <sheetName val="MOBILIZACAO"/>
      <sheetName val=" EQUIPE MÍNIMA"/>
      <sheetName val="EQUIP MINIMO"/>
      <sheetName val="Momento de Transporte"/>
      <sheetName val="BINOMIO CBUQ"/>
      <sheetName val="BINOMIO CAP"/>
      <sheetName val="BINOMIO EAI"/>
      <sheetName val="BINOMIO RR-1C"/>
      <sheetName val="BINOMIO RM-1C"/>
      <sheetName val="BINOMIO RR-2C"/>
      <sheetName val="TERRAPLENAGEM"/>
      <sheetName val="5501710"/>
      <sheetName val="5502109"/>
      <sheetName val="5502110"/>
      <sheetName val="5502111"/>
      <sheetName val="5501878"/>
      <sheetName val="5502899"/>
      <sheetName val="5915320"/>
      <sheetName val="5915321"/>
      <sheetName val="5503041"/>
      <sheetName val="4011209"/>
      <sheetName val="4413984"/>
      <sheetName val="5501701"/>
      <sheetName val="5501700"/>
      <sheetName val="5501702"/>
      <sheetName val="1506055"/>
      <sheetName val="1516300"/>
      <sheetName val="9100000"/>
      <sheetName val="2003866"/>
      <sheetName val="2003369"/>
      <sheetName val="2003377"/>
      <sheetName val="2003319"/>
      <sheetName val="2003325"/>
      <sheetName val="2003349"/>
      <sheetName val="2003313"/>
      <sheetName val="2003315"/>
      <sheetName val="2003307"/>
      <sheetName val="2003309"/>
      <sheetName val="2003385 "/>
      <sheetName val="2003387"/>
      <sheetName val="2003391"/>
      <sheetName val="2003393 "/>
      <sheetName val="2003407"/>
      <sheetName val="2003411 "/>
      <sheetName val="2003415 "/>
      <sheetName val="2003419"/>
      <sheetName val="2003403 "/>
      <sheetName val="2003447"/>
      <sheetName val="2003449"/>
      <sheetName val="2003569"/>
      <sheetName val="2003611 "/>
      <sheetName val="2003613 "/>
      <sheetName val="2003641"/>
      <sheetName val="2003477"/>
      <sheetName val="2003678"/>
      <sheetName val="2003479 "/>
      <sheetName val="2003487 "/>
      <sheetName val="2003489"/>
      <sheetName val="2003495"/>
      <sheetName val="2003505 "/>
      <sheetName val="2003513"/>
      <sheetName val="2003658"/>
      <sheetName val="2003624"/>
      <sheetName val="0804021"/>
      <sheetName val="0804029 "/>
      <sheetName val="0804031 "/>
      <sheetName val="0804037"/>
      <sheetName val="0804081 "/>
      <sheetName val="0804101 "/>
      <sheetName val="0804121 "/>
      <sheetName val="4805757 "/>
      <sheetName val="4915671"/>
      <sheetName val="2106292 "/>
      <sheetName val="2106297"/>
      <sheetName val="9000001"/>
      <sheetName val="9000002"/>
      <sheetName val="9000003"/>
      <sheetName val="9000004"/>
      <sheetName val="9000005"/>
      <sheetName val="2003497"/>
      <sheetName val="PAVIMENTAÇÃO"/>
      <sheetName val="4011479"/>
      <sheetName val="4915667"/>
      <sheetName val="4915669"/>
      <sheetName val="1600438"/>
      <sheetName val="9300000"/>
      <sheetName val="9300001"/>
      <sheetName val="9300002"/>
      <sheetName val="9300003"/>
      <sheetName val="4011464"/>
      <sheetName val="4011360"/>
      <sheetName val="4011492"/>
      <sheetName val="4011352"/>
      <sheetName val="4011353"/>
      <sheetName val="9300004"/>
      <sheetName val="4011276"/>
      <sheetName val="4011282"/>
      <sheetName val="4011278"/>
      <sheetName val="4011537"/>
      <sheetName val="9300005"/>
      <sheetName val="M1943"/>
      <sheetName val="M1946"/>
      <sheetName val="M1947"/>
      <sheetName val="M2097"/>
      <sheetName val="M2092"/>
      <sheetName val="5914620"/>
      <sheetName val="5914622"/>
      <sheetName val="SINALIZACAO"/>
      <sheetName val="5213408"/>
      <sheetName val="5213410"/>
      <sheetName val="5214009"/>
      <sheetName val="9600000"/>
      <sheetName val="5213401 "/>
      <sheetName val="5213359"/>
      <sheetName val="5213393 "/>
      <sheetName val="5213361 "/>
      <sheetName val="5213446"/>
      <sheetName val="5213444"/>
      <sheetName val="5213442"/>
      <sheetName val="5213440"/>
      <sheetName val="5213450"/>
      <sheetName val="5213466"/>
      <sheetName val="5213477"/>
      <sheetName val="9100002"/>
      <sheetName val="5213476"/>
      <sheetName val="5213571"/>
      <sheetName val="5213577"/>
      <sheetName val="5213574"/>
      <sheetName val="5213485"/>
      <sheetName val="5213629"/>
      <sheetName val="5213631"/>
      <sheetName val="5213646"/>
      <sheetName val="5213857"/>
      <sheetName val="5213855"/>
      <sheetName val="5213861"/>
      <sheetName val="5213853"/>
      <sheetName val="5213851"/>
      <sheetName val="5213865"/>
      <sheetName val="5213868"/>
      <sheetName val="5213869"/>
      <sheetName val="5216111"/>
      <sheetName val="3713604"/>
      <sheetName val="3713605"/>
      <sheetName val="3713623"/>
      <sheetName val="3713828"/>
      <sheetName val="3713621"/>
      <sheetName val="9600001"/>
      <sheetName val="9600002"/>
      <sheetName val="9600003"/>
      <sheetName val="9600004"/>
      <sheetName val="1600966"/>
      <sheetName val="3713610"/>
      <sheetName val="5213368"/>
      <sheetName val="5213364"/>
      <sheetName val="SIN OBRAS"/>
      <sheetName val="5212560"/>
      <sheetName val="5212557"/>
      <sheetName val="5212556"/>
      <sheetName val="5213386"/>
      <sheetName val="5213838"/>
      <sheetName val="5213835"/>
      <sheetName val="5213840"/>
      <sheetName val="5213848"/>
      <sheetName val="5213833"/>
      <sheetName val="5213850"/>
      <sheetName val="5213845"/>
      <sheetName val="INTERFERÊNCIAS"/>
      <sheetName val="1600896"/>
      <sheetName val="1600436"/>
      <sheetName val="1600989"/>
      <sheetName val="1600442"/>
      <sheetName val="1600401"/>
      <sheetName val="1600402"/>
      <sheetName val="605621"/>
      <sheetName val="9700000"/>
      <sheetName val="5915440"/>
      <sheetName val="5914675"/>
      <sheetName val="5914621"/>
      <sheetName val="4011351"/>
      <sheetName val="5914314"/>
      <sheetName val="5914329"/>
      <sheetName val="5914344"/>
      <sheetName val="PAISAGISMO"/>
      <sheetName val="9800000"/>
      <sheetName val="4413948"/>
      <sheetName val="4413952"/>
      <sheetName val="ILUMINACAO"/>
      <sheetName val="9900000"/>
      <sheetName val="9900001"/>
      <sheetName val="9900002"/>
      <sheetName val="9900003"/>
      <sheetName val="9900004"/>
      <sheetName val="9900005"/>
      <sheetName val="9900006"/>
      <sheetName val="9900007"/>
      <sheetName val="9900008"/>
      <sheetName val="9900009"/>
      <sheetName val="9900010"/>
      <sheetName val="9900011"/>
      <sheetName val="9900012"/>
      <sheetName val="9900013"/>
      <sheetName val="9900014"/>
      <sheetName val="9900015"/>
      <sheetName val="9900016"/>
      <sheetName val="9900017"/>
      <sheetName val="9900018"/>
      <sheetName val="9900019"/>
      <sheetName val="9900020"/>
      <sheetName val="9900021"/>
      <sheetName val="9900022"/>
      <sheetName val="9900023"/>
      <sheetName val="9900024"/>
      <sheetName val="9900025"/>
      <sheetName val="9900026"/>
      <sheetName val="9900027"/>
      <sheetName val="9900028"/>
      <sheetName val="9900029"/>
      <sheetName val="9900030"/>
      <sheetName val="9900031"/>
      <sheetName val="9900032"/>
      <sheetName val="9900033"/>
      <sheetName val="9900034"/>
      <sheetName val="9900035"/>
      <sheetName val="9900036"/>
      <sheetName val="9900037"/>
      <sheetName val="9900038"/>
      <sheetName val="9900039"/>
      <sheetName val="9900040"/>
      <sheetName val="9900041"/>
      <sheetName val="9900042"/>
      <sheetName val="9900043"/>
      <sheetName val="9900044"/>
      <sheetName val="9900045"/>
      <sheetName val="9900046"/>
      <sheetName val="9900047"/>
      <sheetName val="9900048"/>
      <sheetName val="9900049"/>
      <sheetName val="9900050"/>
      <sheetName val="9900051"/>
      <sheetName val="9900052"/>
      <sheetName val="9900053"/>
      <sheetName val="9900054"/>
      <sheetName val="9900055"/>
      <sheetName val="9900056"/>
      <sheetName val="9900057"/>
      <sheetName val="9900058"/>
      <sheetName val="9900059"/>
      <sheetName val="9900060"/>
      <sheetName val="9900061"/>
      <sheetName val="9900062"/>
      <sheetName val="9900063"/>
      <sheetName val="9900064"/>
      <sheetName val="9900065"/>
      <sheetName val="9900066"/>
      <sheetName val="9900067"/>
      <sheetName val="9900068"/>
      <sheetName val="9900069"/>
      <sheetName val="9900070"/>
      <sheetName val="9900071"/>
      <sheetName val="9900072"/>
      <sheetName val="9900073"/>
      <sheetName val="9900074"/>
      <sheetName val="9900075"/>
      <sheetName val="9900076"/>
      <sheetName val="9900077"/>
      <sheetName val="9900078"/>
      <sheetName val="9900079"/>
      <sheetName val="9900080"/>
      <sheetName val="9900081"/>
      <sheetName val="9900082"/>
      <sheetName val="9900083"/>
      <sheetName val="9900084"/>
      <sheetName val="ARQUITETURA"/>
      <sheetName val="9010000"/>
      <sheetName val="9010001"/>
      <sheetName val="9010002"/>
      <sheetName val="9010003"/>
      <sheetName val="9010004"/>
      <sheetName val="9010005"/>
      <sheetName val="9010006"/>
      <sheetName val="9010007"/>
      <sheetName val="9010008"/>
      <sheetName val="9010009"/>
      <sheetName val="90100010"/>
      <sheetName val="90100011"/>
      <sheetName val="9010012"/>
      <sheetName val="9010013"/>
      <sheetName val="9010014"/>
      <sheetName val="9010015"/>
      <sheetName val="9010016"/>
      <sheetName val="9010017"/>
      <sheetName val="9010018"/>
      <sheetName val="9010019"/>
      <sheetName val="9010020"/>
      <sheetName val="9010021"/>
      <sheetName val="9010022"/>
      <sheetName val="9010023"/>
      <sheetName val="9010024"/>
      <sheetName val="9010025"/>
      <sheetName val="9010026"/>
      <sheetName val="9010027"/>
      <sheetName val="9010028"/>
      <sheetName val="9010029"/>
      <sheetName val="EST DE CONC. E METAL"/>
      <sheetName val="1107896"/>
      <sheetName val="1100657"/>
      <sheetName val="3108005"/>
      <sheetName val="407819"/>
      <sheetName val="407820"/>
      <sheetName val="2306010"/>
      <sheetName val="9010200"/>
      <sheetName val="9010201"/>
      <sheetName val="9010202"/>
      <sheetName val="9010203"/>
      <sheetName val="9010204"/>
      <sheetName val="9010205"/>
      <sheetName val="9010206"/>
      <sheetName val="9010207"/>
      <sheetName val="9010208"/>
      <sheetName val="9010209"/>
      <sheetName val="9010210"/>
      <sheetName val="9010211"/>
      <sheetName val="9010212"/>
      <sheetName val="9010213"/>
      <sheetName val="9010214"/>
      <sheetName val="9010215"/>
      <sheetName val="9010216"/>
      <sheetName val="ELETRICA"/>
      <sheetName val="9010300"/>
      <sheetName val="9010301"/>
      <sheetName val="9010302"/>
      <sheetName val="9010303"/>
      <sheetName val="9010304"/>
      <sheetName val="9010305"/>
      <sheetName val="9010306"/>
      <sheetName val="9010307"/>
      <sheetName val="9010308"/>
      <sheetName val="9010309"/>
      <sheetName val="9010310"/>
      <sheetName val="9010311"/>
      <sheetName val="9010312"/>
      <sheetName val="9010313"/>
      <sheetName val="9010314"/>
      <sheetName val="9010315"/>
      <sheetName val="9010316"/>
      <sheetName val="9010317"/>
      <sheetName val="9010318"/>
      <sheetName val="9010319"/>
      <sheetName val="9010320"/>
      <sheetName val="9010321"/>
      <sheetName val="9010322"/>
      <sheetName val="9010323"/>
      <sheetName val="9010324"/>
      <sheetName val="9010325"/>
      <sheetName val="9010326"/>
      <sheetName val="9010327"/>
      <sheetName val="9010328"/>
      <sheetName val="9010329"/>
      <sheetName val="9010330"/>
      <sheetName val="9010331"/>
      <sheetName val="9010332"/>
      <sheetName val="9010333"/>
      <sheetName val="9010334"/>
      <sheetName val="9010335"/>
      <sheetName val="9010336"/>
      <sheetName val="9010337"/>
      <sheetName val="9010338"/>
      <sheetName val="9010339"/>
      <sheetName val="9010340"/>
      <sheetName val="9010341"/>
      <sheetName val="9010342"/>
      <sheetName val="9010343"/>
      <sheetName val="9010344"/>
      <sheetName val="9010345"/>
      <sheetName val="9010346"/>
      <sheetName val="9010347"/>
      <sheetName val="9010348"/>
      <sheetName val="9010349"/>
      <sheetName val="9010350"/>
      <sheetName val="9010351"/>
      <sheetName val="9010352"/>
      <sheetName val="9010353"/>
      <sheetName val="9010354"/>
      <sheetName val="9010355"/>
      <sheetName val="9010356"/>
      <sheetName val="9010357"/>
      <sheetName val="9010358"/>
      <sheetName val="9010359"/>
      <sheetName val="9010360"/>
      <sheetName val="9010361"/>
      <sheetName val="9010362"/>
      <sheetName val="9010363"/>
      <sheetName val="9010364"/>
      <sheetName val="9010365"/>
      <sheetName val="9010366"/>
      <sheetName val="9010367"/>
      <sheetName val="9010368"/>
      <sheetName val="INST. HIDRÁULICAS"/>
      <sheetName val="1108111"/>
      <sheetName val="9010401"/>
      <sheetName val="9010402"/>
      <sheetName val="9010403"/>
      <sheetName val="9010404"/>
      <sheetName val="9010405"/>
      <sheetName val="9010406"/>
      <sheetName val="9010407"/>
      <sheetName val="9010408"/>
      <sheetName val="9010409"/>
      <sheetName val="9010410"/>
      <sheetName val="9010411"/>
      <sheetName val="9010412"/>
      <sheetName val="9010413"/>
      <sheetName val="9010414"/>
      <sheetName val="9010415"/>
      <sheetName val="9010416"/>
      <sheetName val="9010417"/>
      <sheetName val="9010418"/>
      <sheetName val="9010419"/>
      <sheetName val="9010420"/>
      <sheetName val="9010421"/>
      <sheetName val="9010422"/>
      <sheetName val="9010423"/>
      <sheetName val="9010424"/>
      <sheetName val="9010425"/>
      <sheetName val="9010426"/>
      <sheetName val="9010427"/>
      <sheetName val="9010428"/>
      <sheetName val="9010429"/>
      <sheetName val="9010430"/>
      <sheetName val="9010431"/>
      <sheetName val="9010432"/>
      <sheetName val="9010433"/>
      <sheetName val="9010434"/>
      <sheetName val="9010435"/>
      <sheetName val="9010436"/>
      <sheetName val="9010437"/>
      <sheetName val="9010438"/>
      <sheetName val="9010439"/>
      <sheetName val="9010440"/>
      <sheetName val="9010441"/>
      <sheetName val="9010442"/>
      <sheetName val="9010443"/>
      <sheetName val="9010444"/>
      <sheetName val="9010446"/>
      <sheetName val="9010447"/>
      <sheetName val="9010448"/>
      <sheetName val="9010449"/>
      <sheetName val="9010450"/>
      <sheetName val="9010451"/>
      <sheetName val="9010452"/>
      <sheetName val="9010453"/>
      <sheetName val="9010454"/>
      <sheetName val="9010455"/>
      <sheetName val="9010456"/>
      <sheetName val="9010457"/>
      <sheetName val="9010458"/>
      <sheetName val="9010459"/>
      <sheetName val="9010460"/>
      <sheetName val="9010461"/>
      <sheetName val="9010462"/>
      <sheetName val="9010463"/>
      <sheetName val="9010464"/>
      <sheetName val="9010465"/>
      <sheetName val="9010466"/>
      <sheetName val="9010467"/>
      <sheetName val="9010468"/>
      <sheetName val="9010469"/>
      <sheetName val="9010470"/>
      <sheetName val="9010471"/>
      <sheetName val="9010472"/>
      <sheetName val="9010473"/>
      <sheetName val="9010474"/>
      <sheetName val="9010475"/>
      <sheetName val="9010476"/>
      <sheetName val="9010477"/>
      <sheetName val="9010478"/>
      <sheetName val="9010479"/>
      <sheetName val="9010480"/>
      <sheetName val="9010481"/>
      <sheetName val="9010482"/>
      <sheetName val="9010483"/>
      <sheetName val="9010484"/>
      <sheetName val="9010485"/>
      <sheetName val="INCÊNDIO"/>
      <sheetName val="9010501"/>
      <sheetName val="9010502"/>
      <sheetName val="9010503"/>
      <sheetName val="9010504"/>
      <sheetName val="9010505"/>
      <sheetName val="9010506"/>
      <sheetName val="9010507"/>
      <sheetName val="9010508"/>
      <sheetName val="9010509"/>
      <sheetName val="9010510"/>
      <sheetName val="9010511"/>
      <sheetName val="AMBIENTAL"/>
      <sheetName val="4413905"/>
      <sheetName val="4413023"/>
      <sheetName val="9011000"/>
      <sheetName val="Sol. Tecnologicas"/>
      <sheetName val="9012100"/>
      <sheetName val="9012101"/>
      <sheetName val="9012102"/>
      <sheetName val="9012103"/>
      <sheetName val="9012104"/>
      <sheetName val="9012105"/>
      <sheetName val="9012106"/>
      <sheetName val="9012107"/>
      <sheetName val="9012108"/>
      <sheetName val="9012109"/>
      <sheetName val="9012110"/>
      <sheetName val="9012111"/>
      <sheetName val="9012112"/>
      <sheetName val="9012113"/>
      <sheetName val="9012114"/>
      <sheetName val="9012115"/>
      <sheetName val="9012116"/>
      <sheetName val="9012117"/>
      <sheetName val="9012118"/>
      <sheetName val="9012119"/>
      <sheetName val="9012120"/>
      <sheetName val="9012121"/>
      <sheetName val="9012122"/>
      <sheetName val="9012123"/>
      <sheetName val="9012124"/>
      <sheetName val="CANT E MOB"/>
      <sheetName val="0903804"/>
      <sheetName val="4011519"/>
      <sheetName val="4016096"/>
      <sheetName val="9002001"/>
      <sheetName val="9002002"/>
      <sheetName val="9002003"/>
      <sheetName val="9002004"/>
      <sheetName val="9002005"/>
      <sheetName val="9002006"/>
      <sheetName val="9002007"/>
      <sheetName val="9002008"/>
      <sheetName val="9002009"/>
      <sheetName val="9002010"/>
      <sheetName val="9002011"/>
      <sheetName val="9002012"/>
      <sheetName val="9002013"/>
      <sheetName val="0919101"/>
      <sheetName val="9002014"/>
      <sheetName val="9002015"/>
      <sheetName val="9002016"/>
      <sheetName val="9002017"/>
      <sheetName val="9002018"/>
      <sheetName val="AUXILIARES"/>
      <sheetName val="1109669"/>
      <sheetName val="2003842"/>
      <sheetName val="1107892"/>
      <sheetName val="4805751"/>
      <sheetName val="3103302"/>
      <sheetName val="3106121"/>
      <sheetName val="4805755"/>
      <sheetName val="3108022"/>
      <sheetName val="4413996"/>
      <sheetName val="4413995"/>
      <sheetName val="4816106"/>
      <sheetName val="4805757"/>
      <sheetName val="4816119"/>
      <sheetName val="4805750"/>
      <sheetName val="1109671"/>
      <sheetName val="1106165"/>
      <sheetName val="1106057"/>
      <sheetName val="2009619"/>
      <sheetName val="1109697"/>
      <sheetName val="5213414"/>
      <sheetName val="5212552"/>
      <sheetName val="5213421"/>
      <sheetName val="5213417"/>
      <sheetName val="5213423"/>
      <sheetName val="5213431"/>
      <sheetName val="5213436"/>
      <sheetName val="407740"/>
      <sheetName val="3107967"/>
      <sheetName val="3713824"/>
      <sheetName val="4816129"/>
      <sheetName val="4816131"/>
      <sheetName val="5216116"/>
      <sheetName val="2105605"/>
      <sheetName val="1119528"/>
      <sheetName val="1116127"/>
      <sheetName val="6416040"/>
      <sheetName val="6416042"/>
      <sheetName val="6416094"/>
      <sheetName val="1107871"/>
      <sheetName val="408067"/>
      <sheetName val="4816012"/>
      <sheetName val="4816010"/>
      <sheetName val="5213416"/>
      <sheetName val="5219546"/>
      <sheetName val="1419543"/>
      <sheetName val="2408057"/>
      <sheetName val="5219544"/>
      <sheetName val="2408070"/>
      <sheetName val="3807865"/>
      <sheetName val="4011211"/>
      <sheetName val="3713608"/>
      <sheetName val="5502986"/>
      <sheetName val="0903845"/>
      <sheetName val="0903846"/>
      <sheetName val="0919011"/>
      <sheetName val="5502985"/>
      <sheetName val="4805754"/>
      <sheetName val="3107997"/>
      <sheetName val="0903848"/>
      <sheetName val="1408173"/>
      <sheetName val="2408058"/>
      <sheetName val="1416139"/>
      <sheetName val="1400973"/>
      <sheetName val="1400974"/>
      <sheetName val="1416140 "/>
      <sheetName val="6416090"/>
    </sheetNames>
    <definedNames>
      <definedName name="PassaExtenso"/>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av.caixa 2"/>
      <sheetName val="Escav.caixa 1"/>
      <sheetName val="ESCAVAÇÃO LE"/>
      <sheetName val=" ESCAVAÇÃO LD"/>
      <sheetName val="Aterro Pista"/>
      <sheetName val="Aterro PonteNorte"/>
      <sheetName val="Aterro PonteSul"/>
      <sheetName val="Sub-base e base"/>
      <sheetName val="Construção OAC (BSTC)"/>
      <sheetName val="DMT_EV"/>
      <sheetName val="CALC.DMT-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SUMO-DVOP 4ª MED"/>
      <sheetName val="Reajuste"/>
      <sheetName val="Crono Físico-Financeiro"/>
      <sheetName val="Relatório do Contrato"/>
      <sheetName val="Boletim"/>
      <sheetName val="Cronograma Físico"/>
      <sheetName val="FOTOS"/>
      <sheetName val="Meio fio"/>
      <sheetName val="Apropriação de hora máquina"/>
      <sheetName val="Transp. de agregados"/>
      <sheetName val="Cubação"/>
      <sheetName val="Compactação leito estrada exist"/>
      <sheetName val="DMT TERRAPLENAGEM"/>
      <sheetName val="DMT_EV "/>
      <sheetName val="TSS e TSD"/>
      <sheetName val="Regula"/>
      <sheetName val="Reforço sub-leito"/>
      <sheetName val="Sub-base"/>
      <sheetName val=" base  "/>
      <sheetName val="OAC2"/>
      <sheetName val="Limpeza da faixa de domínio"/>
      <sheetName val="GRAMA MUDAS"/>
      <sheetName val="Imprimação"/>
      <sheetName val="Cerca"/>
      <sheetName val="secção tipo"/>
      <sheetName val="Dados Contratuais"/>
      <sheetName val="CÁLC.DMT-T "/>
    </sheetNames>
    <sheetDataSet>
      <sheetData sheetId="0"/>
      <sheetData sheetId="1">
        <row r="23">
          <cell r="V23" t="str">
            <v>Eng° Luiz Tadeu Parisi</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ETIM "/>
      <sheetName val="Ficha de medição"/>
      <sheetName val="Q.I.F."/>
      <sheetName val="PLUVIOM"/>
      <sheetName val="RESUMO"/>
      <sheetName val="2.2.4.Pintura de lig."/>
      <sheetName val="2.2.5.PMQ"/>
      <sheetName val="2.2.5.CBUQ"/>
      <sheetName val="2.2.9.Rem Mat Granular"/>
      <sheetName val="2.2.9.Medição de dop"/>
      <sheetName val="2.6.0.Fresagem"/>
      <sheetName val="3.4.5.DRENO_SUB_SUPERF"/>
      <sheetName val="3.4.9.Sarjeta"/>
      <sheetName val="3.4.9.TUBO O 40"/>
      <sheetName val="6.6.4.Cerca"/>
      <sheetName val="5.2.5.CBUQ"/>
      <sheetName val="5.2.9.RemMatBetum"/>
      <sheetName val="5.3.0.EscavavSoloSemEsgot."/>
      <sheetName val="5.3.1.Escoram"/>
      <sheetName val="5.3.1.Andaimes"/>
      <sheetName val="5.3.3.Concreto15"/>
      <sheetName val="5.3.3.Concreto18"/>
      <sheetName val="5.3.3.ConcretoProjet"/>
      <sheetName val="5.5.5.Aço"/>
      <sheetName val="5.3.3.Forma"/>
      <sheetName val="5.3.9.AcabPedreiro"/>
      <sheetName val="5.3.9.JateamAreia"/>
      <sheetName val="5.3.9.Apicoamento"/>
      <sheetName val="5.3.9.CorteEstConcreto"/>
      <sheetName val="5.3.9.DemEstrConcret"/>
      <sheetName val="7.2.9.Aquis.Mat.Bet. 59ªMP-REV"/>
    </sheetNames>
    <sheetDataSet>
      <sheetData sheetId="0"/>
      <sheetData sheetId="1"/>
      <sheetData sheetId="2"/>
      <sheetData sheetId="3"/>
      <sheetData sheetId="4"/>
      <sheetData sheetId="5">
        <row r="48">
          <cell r="L48">
            <v>47101.5</v>
          </cell>
        </row>
      </sheetData>
      <sheetData sheetId="6">
        <row r="30">
          <cell r="J30">
            <v>86.04498000000001</v>
          </cell>
        </row>
        <row r="39">
          <cell r="O39">
            <v>2458.4279999999999</v>
          </cell>
        </row>
      </sheetData>
      <sheetData sheetId="7">
        <row r="43">
          <cell r="J43">
            <v>225.33681599999997</v>
          </cell>
        </row>
      </sheetData>
      <sheetData sheetId="8">
        <row r="49">
          <cell r="L49">
            <v>408.01151999999996</v>
          </cell>
        </row>
      </sheetData>
      <sheetData sheetId="9">
        <row r="49">
          <cell r="I49">
            <v>1.245527184</v>
          </cell>
        </row>
      </sheetData>
      <sheetData sheetId="10"/>
      <sheetData sheetId="11">
        <row r="117">
          <cell r="I117">
            <v>3300.0500000000006</v>
          </cell>
        </row>
      </sheetData>
      <sheetData sheetId="12"/>
      <sheetData sheetId="13">
        <row r="52">
          <cell r="I52">
            <v>4</v>
          </cell>
        </row>
      </sheetData>
      <sheetData sheetId="14">
        <row r="56">
          <cell r="K56">
            <v>26663.5</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ETIM "/>
      <sheetName val="Ficha de medição"/>
      <sheetName val="Q.I.F."/>
      <sheetName val="PLUVIOM"/>
      <sheetName val="Planilha PI+R"/>
      <sheetName val="RESUMO"/>
      <sheetName val="2.2.4.Pintura de lig."/>
      <sheetName val="2.2.5.PMQ"/>
      <sheetName val="2.2.5.CBUQ"/>
      <sheetName val="2.2.9.Rem Mat Granular"/>
      <sheetName val="2.2.9.Medição de dop"/>
      <sheetName val="2.6.0.Fresagem"/>
      <sheetName val="3.4.5.DRENO_SUB_SUPERF"/>
      <sheetName val="3.4.9.Sarjeta"/>
      <sheetName val="3.4.9.TUBO O 40"/>
      <sheetName val="6.6.4.Cerca"/>
      <sheetName val="5.2.9.RemMatBetum"/>
      <sheetName val="5.3.0.EscavavSoloSemEsgot."/>
      <sheetName val="5.3.1.Escoram"/>
      <sheetName val="5.3.1.Andaimes"/>
      <sheetName val="5.3.9.JateamAreia"/>
      <sheetName val="5.3.9.Apicoamento"/>
      <sheetName val="5.3.9.CorteEstConcreto"/>
      <sheetName val="5.3.9.DemEstrConcret"/>
      <sheetName val="7.2.9.Aquis.Mat.Bet. 59ªMP-REV"/>
      <sheetName val="2.2.2.SUB_BASE_SEG"/>
      <sheetName val="2.2.0.Regularizacao"/>
      <sheetName val="2.2.2.BASESEG30%ARE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0">
          <cell r="J30">
            <v>199.13264000000001</v>
          </cell>
        </row>
      </sheetData>
      <sheetData sheetId="8" refreshError="1">
        <row r="43">
          <cell r="J43">
            <v>265.19196000000005</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atório-5ª med."/>
      <sheetName val="RESUMO-DVOP"/>
      <sheetName val="REAJUSTE "/>
      <sheetName val="Rem. e limpeza "/>
      <sheetName val="Cubação - Teórica"/>
      <sheetName val="DMT - TEORICO "/>
      <sheetName val="Cub.-Med 5"/>
      <sheetName val="DMT-5ª MEDIÇÃO "/>
      <sheetName val="Cronograma Físico-Financeiro"/>
      <sheetName val="Cronograma Semanal"/>
      <sheetName val="Bueiros"/>
      <sheetName val="Regula"/>
      <sheetName val="Sub-base"/>
      <sheetName val="Base"/>
      <sheetName val="Imprimação"/>
      <sheetName val="CBUQ"/>
      <sheetName val="Colchão drenante"/>
      <sheetName val="TSS"/>
      <sheetName val="TSD-FOG"/>
      <sheetName val="AGREGADOS"/>
      <sheetName val="Pintura"/>
      <sheetName val="Grama"/>
      <sheetName val="Transporte de brita"/>
      <sheetName val="DRENO"/>
      <sheetName val="DRENO SALDO"/>
      <sheetName val="AÇO CA-50"/>
      <sheetName val="AÇO CA-50 (2)"/>
      <sheetName val="DMT - TEORICO 2"/>
      <sheetName val="Acumulado"/>
      <sheetName val="PRO-08"/>
      <sheetName val="Sub_base"/>
      <sheetName val="relatório"/>
      <sheetName val="Página 16"/>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row r="39">
          <cell r="U39">
            <v>263049.59999999998</v>
          </cell>
        </row>
        <row r="40">
          <cell r="U40">
            <v>13152.48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de Áreas (2)"/>
      <sheetName val="Resumo Horizontal"/>
      <sheetName val="Ofício"/>
      <sheetName val="Fiscais"/>
      <sheetName val="Relatório Manutenção"/>
      <sheetName val="Relatório"/>
      <sheetName val="Resumo Manutenção"/>
      <sheetName val="Resumo"/>
      <sheetName val="Reajustamento"/>
      <sheetName val="Cronograma"/>
      <sheetName val="Desmatamento "/>
      <sheetName val="Corte"/>
      <sheetName val="Compac.95%"/>
      <sheetName val="Compac.100%"/>
      <sheetName val="DMT Terrap."/>
      <sheetName val="Aterro"/>
      <sheetName val="Planilha de Áreas"/>
      <sheetName val="Solo-Cimento"/>
      <sheetName val="Sub-base"/>
      <sheetName val="Imprimação "/>
      <sheetName val="TSS"/>
      <sheetName val="Planilha de Volumes"/>
      <sheetName val="Corte Jazida expurgo"/>
      <sheetName val="Corte Jazida"/>
      <sheetName val="Mat Asf "/>
      <sheetName val="Grama"/>
      <sheetName val="Grama Cont."/>
      <sheetName val="Transp. Brita "/>
      <sheetName val="Sinaliz. Horiz."/>
      <sheetName val="Meio fio"/>
      <sheetName val="Defensa"/>
      <sheetName val="Saída"/>
      <sheetName val="Placas"/>
      <sheetName val="RESUMO-DVOP 4ª MED"/>
      <sheetName val="Base"/>
      <sheetName val="Mat Asf"/>
      <sheetName val="relatório-1ª m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20">
          <cell r="U20">
            <v>0</v>
          </cell>
        </row>
        <row r="21">
          <cell r="U21">
            <v>0</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itativo"/>
      <sheetName val="Quadro Geral"/>
      <sheetName val="Especificações Tecnicas DNER"/>
      <sheetName val="PRO-08"/>
      <sheetName val="2.2.5.CBUQ"/>
      <sheetName val="2.2.5.PMQ"/>
      <sheetName val="Plan1"/>
      <sheetName val="Planilha"/>
      <sheetName val="QuQuant"/>
      <sheetName val="consultoria"/>
      <sheetName val="Códigos"/>
      <sheetName val="eq"/>
      <sheetName val="mo"/>
      <sheetName val="Desmat 0,15"/>
      <sheetName val="DMT modelo"/>
      <sheetName val="PSCEGERAL"/>
      <sheetName val="Ofício"/>
      <sheetName val="reaj"/>
      <sheetName val="alphaville"/>
      <sheetName val="qorcamentodnerL1"/>
      <sheetName val="Teor"/>
      <sheetName val="Equipamentos"/>
      <sheetName val="Vínculo"/>
      <sheetName val="Custo MB - (1)"/>
      <sheetName val="BRASIL"/>
      <sheetName val="Fator Reajustes"/>
      <sheetName val="RELATÓRIO"/>
      <sheetName val="projeto"/>
      <sheetName val="Price List"/>
      <sheetName val="CUSTO EQUIP"/>
      <sheetName val="Comp P Unit "/>
      <sheetName val="CALCULOS AUXILIARES"/>
      <sheetName val="CUSTO MATERIAL"/>
      <sheetName val="Croqui"/>
      <sheetName val="C MÃO OBRA"/>
      <sheetName val="p reaj x p atual"/>
      <sheetName val="resumo_aut1"/>
      <sheetName val="Conversão"/>
      <sheetName val="CORR MBUF MAN"/>
      <sheetName val="CORR MBUQ MAN"/>
      <sheetName val="CORR MBUQ REC"/>
      <sheetName val="CORR MBUF REC"/>
      <sheetName val="REMENDO MBUF MAN "/>
      <sheetName val="REMENDO MBUF REC"/>
      <sheetName val="TAPA BUR MBUF REC "/>
      <sheetName val="RECOMP. MAN MBUQ"/>
      <sheetName val="RECOMP. REC MBUQ OK"/>
      <sheetName val="REMENDO MBUQ REC"/>
      <sheetName val="TAPA BUR MBUQ REC"/>
      <sheetName val="resumo financeiro"/>
      <sheetName val="serviços"/>
      <sheetName val="resumo"/>
      <sheetName val="A"/>
      <sheetName val="ENGENHARIA"/>
      <sheetName val="Planilha de Quantitativo em Bra"/>
      <sheetName val="padrão"/>
      <sheetName val="saloper"/>
      <sheetName val="RELATORIO MENSAL ACOMP SERV CON"/>
      <sheetName val="reação"/>
      <sheetName val="DADOS"/>
      <sheetName val="LANÇAMENTO"/>
      <sheetName val="Feriados"/>
      <sheetName val="F. MEDIÇAO"/>
      <sheetName val="LIMP.DESOB.BUE E ESCAVAÇ."/>
      <sheetName val="Tapa Buraco"/>
      <sheetName val="Transportes"/>
      <sheetName val="dolar"/>
      <sheetName val="Materiais"/>
      <sheetName val="Mão de obra"/>
      <sheetName val="Quadro6_Composição"/>
      <sheetName val="BR 376 Km 181,85"/>
    </sheetNames>
    <sheetDataSet>
      <sheetData sheetId="0" refreshError="1"/>
      <sheetData sheetId="1" refreshError="1">
        <row r="1">
          <cell r="A1" t="str">
            <v>DNIT - Sistema de Custos Rodoviários</v>
          </cell>
          <cell r="D1" t="str">
            <v>Sicro2</v>
          </cell>
          <cell r="H1" t="str">
            <v>Esp. Técnica</v>
          </cell>
        </row>
        <row r="2">
          <cell r="A2" t="str">
            <v>Atividades Auxiliares</v>
          </cell>
          <cell r="D2" t="str">
            <v>Minas Gerais</v>
          </cell>
          <cell r="H2" t="str">
            <v>Minas Gerais</v>
          </cell>
        </row>
        <row r="3">
          <cell r="A3" t="str">
            <v>Resumo dos Custos Unitários de Referência: Maio de 2005</v>
          </cell>
          <cell r="D3" t="str">
            <v>RCtR0330</v>
          </cell>
          <cell r="H3" t="str">
            <v>=</v>
          </cell>
        </row>
        <row r="5">
          <cell r="A5" t="str">
            <v>Código</v>
          </cell>
          <cell r="C5" t="str">
            <v>Atividade / Serviço</v>
          </cell>
          <cell r="D5" t="str">
            <v>Unidade</v>
          </cell>
          <cell r="F5" t="str">
            <v>Preço Unitário</v>
          </cell>
          <cell r="H5" t="str">
            <v>Código</v>
          </cell>
        </row>
        <row r="6">
          <cell r="D6" t="str">
            <v>Und</v>
          </cell>
          <cell r="E6" t="str">
            <v>Direto</v>
          </cell>
          <cell r="F6" t="str">
            <v>LDI</v>
          </cell>
          <cell r="G6" t="str">
            <v>Total</v>
          </cell>
        </row>
        <row r="8">
          <cell r="A8" t="str">
            <v>1 A 00 001 00</v>
          </cell>
          <cell r="B8" t="str">
            <v>-</v>
          </cell>
          <cell r="C8" t="str">
            <v>Transporte local c/ basc. 5 m3 rodov. não pav.</v>
          </cell>
          <cell r="D8" t="str">
            <v>tkm</v>
          </cell>
          <cell r="E8">
            <v>0.46</v>
          </cell>
          <cell r="F8">
            <v>0</v>
          </cell>
          <cell r="G8">
            <v>0.46</v>
          </cell>
          <cell r="H8" t="str">
            <v>-</v>
          </cell>
        </row>
        <row r="9">
          <cell r="A9" t="str">
            <v>1 A 00 001 05</v>
          </cell>
          <cell r="B9" t="str">
            <v>-</v>
          </cell>
          <cell r="C9" t="str">
            <v>Transp. local c/ basc. 10m3 rodov. não pav (const)</v>
          </cell>
          <cell r="D9" t="str">
            <v>tkm</v>
          </cell>
          <cell r="E9">
            <v>0.42</v>
          </cell>
          <cell r="F9">
            <v>0</v>
          </cell>
          <cell r="G9">
            <v>0.42</v>
          </cell>
          <cell r="H9" t="str">
            <v>-</v>
          </cell>
        </row>
        <row r="10">
          <cell r="A10" t="str">
            <v>1 A 00 001 06</v>
          </cell>
          <cell r="B10" t="str">
            <v>-</v>
          </cell>
          <cell r="C10" t="str">
            <v>Transp. local c/ basc. 10m3 rodov. não pav (consv)</v>
          </cell>
          <cell r="D10" t="str">
            <v>tkm</v>
          </cell>
          <cell r="E10">
            <v>0.5</v>
          </cell>
          <cell r="F10">
            <v>0</v>
          </cell>
          <cell r="G10">
            <v>0.5</v>
          </cell>
          <cell r="H10" t="str">
            <v>-</v>
          </cell>
        </row>
        <row r="11">
          <cell r="A11" t="str">
            <v>1 A 00 001 07</v>
          </cell>
          <cell r="B11" t="str">
            <v>-</v>
          </cell>
          <cell r="C11" t="str">
            <v>Transp. local c/ basc. 10m3 rodov. não pav (restr)</v>
          </cell>
          <cell r="D11" t="str">
            <v>tkm</v>
          </cell>
          <cell r="E11">
            <v>0.49</v>
          </cell>
          <cell r="F11">
            <v>0</v>
          </cell>
          <cell r="G11">
            <v>0.49</v>
          </cell>
          <cell r="H11" t="str">
            <v>-</v>
          </cell>
        </row>
        <row r="12">
          <cell r="A12" t="str">
            <v>1 A 00 001 08</v>
          </cell>
          <cell r="B12" t="str">
            <v>-</v>
          </cell>
          <cell r="C12" t="str">
            <v>Transporte local c/ basc. p/ rocha rodov. não pav.</v>
          </cell>
          <cell r="D12" t="str">
            <v>tkm</v>
          </cell>
          <cell r="E12">
            <v>0.62</v>
          </cell>
          <cell r="F12">
            <v>0</v>
          </cell>
          <cell r="G12">
            <v>0.62</v>
          </cell>
          <cell r="H12" t="str">
            <v>-</v>
          </cell>
        </row>
        <row r="13">
          <cell r="A13" t="str">
            <v>1 A 00 001 40</v>
          </cell>
          <cell r="B13" t="str">
            <v>-</v>
          </cell>
          <cell r="C13" t="str">
            <v>Transp. local c/ carroceria 15 t rodov. não pav.</v>
          </cell>
          <cell r="D13" t="str">
            <v>tkm</v>
          </cell>
          <cell r="E13">
            <v>0.53</v>
          </cell>
          <cell r="F13">
            <v>0</v>
          </cell>
          <cell r="G13">
            <v>0.53</v>
          </cell>
          <cell r="H13" t="str">
            <v>-</v>
          </cell>
        </row>
        <row r="14">
          <cell r="A14" t="str">
            <v>1 A 00 001 41</v>
          </cell>
          <cell r="B14" t="str">
            <v>-</v>
          </cell>
          <cell r="C14" t="str">
            <v>Transporte local c/ carroceria 4t rodov. não pav.</v>
          </cell>
          <cell r="D14" t="str">
            <v>tkm</v>
          </cell>
          <cell r="E14">
            <v>0.66</v>
          </cell>
          <cell r="F14">
            <v>0</v>
          </cell>
          <cell r="G14">
            <v>0.66</v>
          </cell>
          <cell r="H14" t="str">
            <v>-</v>
          </cell>
        </row>
        <row r="15">
          <cell r="A15" t="str">
            <v>1 A 00 001 50</v>
          </cell>
          <cell r="B15" t="str">
            <v>-</v>
          </cell>
          <cell r="C15" t="str">
            <v>Transporte local c/ betoneira rodov. não pav.</v>
          </cell>
          <cell r="D15" t="str">
            <v>tkm</v>
          </cell>
          <cell r="E15">
            <v>0.62</v>
          </cell>
          <cell r="F15">
            <v>0</v>
          </cell>
          <cell r="G15">
            <v>0.62</v>
          </cell>
          <cell r="H15" t="str">
            <v>-</v>
          </cell>
        </row>
        <row r="16">
          <cell r="A16" t="str">
            <v>1 A 00 001 60</v>
          </cell>
          <cell r="B16" t="str">
            <v>-</v>
          </cell>
          <cell r="C16" t="str">
            <v>Transp. local c/ carroc. c/ guind. rodov. não pav.</v>
          </cell>
          <cell r="D16" t="str">
            <v>tkm</v>
          </cell>
          <cell r="E16">
            <v>0.71</v>
          </cell>
          <cell r="F16">
            <v>0</v>
          </cell>
          <cell r="G16">
            <v>0.71</v>
          </cell>
          <cell r="H16" t="str">
            <v>-</v>
          </cell>
        </row>
        <row r="17">
          <cell r="A17" t="str">
            <v>1 A 00 001 90</v>
          </cell>
          <cell r="B17" t="str">
            <v>-</v>
          </cell>
          <cell r="C17" t="str">
            <v>Transporte comercial c/ carroc. rodov. não pav.</v>
          </cell>
          <cell r="D17" t="str">
            <v>tkm</v>
          </cell>
          <cell r="E17">
            <v>0.32</v>
          </cell>
          <cell r="F17">
            <v>0</v>
          </cell>
          <cell r="G17">
            <v>0.32</v>
          </cell>
          <cell r="H17" t="str">
            <v>-</v>
          </cell>
        </row>
        <row r="18">
          <cell r="A18" t="str">
            <v>1 A 00 001 91</v>
          </cell>
          <cell r="B18" t="str">
            <v>-</v>
          </cell>
          <cell r="C18" t="str">
            <v>Transporte comercial c/ basc. 10m3 rod. não pav.</v>
          </cell>
          <cell r="D18" t="str">
            <v>tkm</v>
          </cell>
          <cell r="E18">
            <v>0.33</v>
          </cell>
          <cell r="F18">
            <v>0</v>
          </cell>
          <cell r="G18">
            <v>0.33</v>
          </cell>
          <cell r="H18" t="str">
            <v>-</v>
          </cell>
        </row>
        <row r="19">
          <cell r="A19" t="str">
            <v>1 A 00 002 00</v>
          </cell>
          <cell r="B19" t="str">
            <v>-</v>
          </cell>
          <cell r="C19" t="str">
            <v>Transporte local c/ basc. 5m3 rodov. pav.</v>
          </cell>
          <cell r="D19" t="str">
            <v>tkm</v>
          </cell>
          <cell r="E19">
            <v>0.37</v>
          </cell>
          <cell r="F19">
            <v>0</v>
          </cell>
          <cell r="G19">
            <v>0.37</v>
          </cell>
          <cell r="H19" t="str">
            <v>-</v>
          </cell>
        </row>
        <row r="20">
          <cell r="A20" t="str">
            <v>1 A 00 002 03</v>
          </cell>
          <cell r="B20" t="str">
            <v>-</v>
          </cell>
          <cell r="C20" t="str">
            <v>Transp. local material para remendos</v>
          </cell>
          <cell r="D20" t="str">
            <v>tkm</v>
          </cell>
          <cell r="E20">
            <v>0.75</v>
          </cell>
          <cell r="F20">
            <v>0</v>
          </cell>
          <cell r="G20">
            <v>0.75</v>
          </cell>
          <cell r="H20" t="str">
            <v>-</v>
          </cell>
        </row>
        <row r="21">
          <cell r="A21" t="str">
            <v>1 A 00 002 05</v>
          </cell>
          <cell r="B21" t="str">
            <v>-</v>
          </cell>
          <cell r="C21" t="str">
            <v>Transp. local c/ basc. 10m3 rodov. pav. (const)</v>
          </cell>
          <cell r="D21" t="str">
            <v>tkm</v>
          </cell>
          <cell r="E21">
            <v>0.33</v>
          </cell>
          <cell r="F21">
            <v>0</v>
          </cell>
          <cell r="G21">
            <v>0.33</v>
          </cell>
          <cell r="H21" t="str">
            <v>-</v>
          </cell>
        </row>
        <row r="22">
          <cell r="A22" t="str">
            <v>1 A 00 002 06</v>
          </cell>
          <cell r="B22" t="str">
            <v>-</v>
          </cell>
          <cell r="C22" t="str">
            <v>Transp. local c/ basc. 10m3 rodov. pav. (consv)</v>
          </cell>
          <cell r="D22" t="str">
            <v>tkm</v>
          </cell>
          <cell r="E22">
            <v>0.38</v>
          </cell>
          <cell r="F22">
            <v>0</v>
          </cell>
          <cell r="G22">
            <v>0.38</v>
          </cell>
          <cell r="H22" t="str">
            <v>-</v>
          </cell>
        </row>
        <row r="23">
          <cell r="A23" t="str">
            <v>1 A 00 002 07</v>
          </cell>
          <cell r="B23" t="str">
            <v>-</v>
          </cell>
          <cell r="C23" t="str">
            <v>Transp. local c/ basc. 10m3 rodov. pav. (restr)</v>
          </cell>
          <cell r="D23" t="str">
            <v>tkm</v>
          </cell>
          <cell r="E23">
            <v>0.37</v>
          </cell>
          <cell r="F23">
            <v>0</v>
          </cell>
          <cell r="G23">
            <v>0.37</v>
          </cell>
          <cell r="H23" t="str">
            <v>-</v>
          </cell>
        </row>
        <row r="24">
          <cell r="A24" t="str">
            <v>1 A 00 002 08</v>
          </cell>
          <cell r="B24" t="str">
            <v>-</v>
          </cell>
          <cell r="C24" t="str">
            <v>Transporte local c/ basc. p/ rocha rodov. pav.</v>
          </cell>
          <cell r="D24" t="str">
            <v>tkm</v>
          </cell>
          <cell r="E24">
            <v>0.47</v>
          </cell>
          <cell r="F24">
            <v>0</v>
          </cell>
          <cell r="G24">
            <v>0.47</v>
          </cell>
          <cell r="H24" t="str">
            <v>-</v>
          </cell>
        </row>
        <row r="25">
          <cell r="A25" t="str">
            <v>1 A 00 002 40</v>
          </cell>
          <cell r="B25" t="str">
            <v>-</v>
          </cell>
          <cell r="C25" t="str">
            <v>Transporte local c/ carroceria 15 t rodov. pav.</v>
          </cell>
          <cell r="D25" t="str">
            <v>tkm</v>
          </cell>
          <cell r="E25">
            <v>0.39</v>
          </cell>
          <cell r="F25">
            <v>0</v>
          </cell>
          <cell r="G25">
            <v>0.39</v>
          </cell>
          <cell r="H25" t="str">
            <v>-</v>
          </cell>
        </row>
        <row r="26">
          <cell r="A26" t="str">
            <v>1 A 00 002 41</v>
          </cell>
          <cell r="B26" t="str">
            <v>-</v>
          </cell>
          <cell r="C26" t="str">
            <v>Transporte local c/ carroceria 4t rodov. pav.</v>
          </cell>
          <cell r="D26" t="str">
            <v>tkm</v>
          </cell>
          <cell r="E26">
            <v>0.52</v>
          </cell>
          <cell r="F26">
            <v>0</v>
          </cell>
          <cell r="G26">
            <v>0.52</v>
          </cell>
          <cell r="H26" t="str">
            <v>-</v>
          </cell>
        </row>
        <row r="27">
          <cell r="A27" t="str">
            <v>1 A 00 002 50</v>
          </cell>
          <cell r="B27" t="str">
            <v>-</v>
          </cell>
          <cell r="C27" t="str">
            <v>Transporte local c/ betoneira rodov. pav.</v>
          </cell>
          <cell r="D27" t="str">
            <v>tkm</v>
          </cell>
          <cell r="E27">
            <v>0.46</v>
          </cell>
          <cell r="F27">
            <v>0</v>
          </cell>
          <cell r="G27">
            <v>0.46</v>
          </cell>
          <cell r="H27" t="str">
            <v>-</v>
          </cell>
        </row>
        <row r="28">
          <cell r="A28" t="str">
            <v>1 A 00 002 60</v>
          </cell>
          <cell r="B28" t="str">
            <v>-</v>
          </cell>
          <cell r="C28" t="str">
            <v>Transp. local c/ carroceria c/ guind. rodov. pav.</v>
          </cell>
          <cell r="D28" t="str">
            <v>tkm</v>
          </cell>
          <cell r="E28">
            <v>0.63</v>
          </cell>
          <cell r="F28">
            <v>0</v>
          </cell>
          <cell r="G28">
            <v>0.63</v>
          </cell>
          <cell r="H28" t="str">
            <v>-</v>
          </cell>
        </row>
        <row r="29">
          <cell r="A29" t="str">
            <v>1 A 00 002 90</v>
          </cell>
          <cell r="B29" t="str">
            <v>-</v>
          </cell>
          <cell r="C29" t="str">
            <v>Transporte comercial c/ carroceria rodov. pav.</v>
          </cell>
          <cell r="D29" t="str">
            <v>tkm</v>
          </cell>
          <cell r="E29">
            <v>0.21</v>
          </cell>
          <cell r="F29">
            <v>0</v>
          </cell>
          <cell r="G29">
            <v>0.21</v>
          </cell>
          <cell r="H29" t="str">
            <v>-</v>
          </cell>
        </row>
        <row r="30">
          <cell r="A30" t="str">
            <v>1 A 00 002 91</v>
          </cell>
          <cell r="B30" t="str">
            <v>-</v>
          </cell>
          <cell r="C30" t="str">
            <v>Transporte comercial c/ basc. 10m3 rod. pav.</v>
          </cell>
          <cell r="D30" t="str">
            <v>tkm</v>
          </cell>
          <cell r="E30">
            <v>0.22</v>
          </cell>
          <cell r="F30">
            <v>0</v>
          </cell>
          <cell r="G30">
            <v>0.22</v>
          </cell>
          <cell r="H30" t="str">
            <v>-</v>
          </cell>
        </row>
        <row r="31">
          <cell r="A31" t="str">
            <v>1 A 00 102 00</v>
          </cell>
          <cell r="B31" t="str">
            <v>-</v>
          </cell>
          <cell r="C31" t="str">
            <v>Transporte local de material betuminoso</v>
          </cell>
          <cell r="D31" t="str">
            <v>tkm</v>
          </cell>
          <cell r="E31">
            <v>0.88</v>
          </cell>
          <cell r="F31">
            <v>0</v>
          </cell>
          <cell r="G31">
            <v>0.88</v>
          </cell>
          <cell r="H31" t="str">
            <v>-</v>
          </cell>
        </row>
        <row r="32">
          <cell r="A32" t="str">
            <v>1 A 00 112 90</v>
          </cell>
          <cell r="B32" t="str">
            <v>-</v>
          </cell>
          <cell r="C32" t="str">
            <v>Transporte comercial material betuminoso a quente</v>
          </cell>
          <cell r="D32" t="str">
            <v>tkm</v>
          </cell>
          <cell r="E32">
            <v>0</v>
          </cell>
          <cell r="F32">
            <v>0</v>
          </cell>
          <cell r="G32">
            <v>0</v>
          </cell>
          <cell r="H32" t="str">
            <v>-</v>
          </cell>
        </row>
        <row r="33">
          <cell r="A33" t="str">
            <v>1 A 00 112 91</v>
          </cell>
          <cell r="B33" t="str">
            <v>-</v>
          </cell>
          <cell r="C33" t="str">
            <v>Transporte comercial material betuminoso a frio</v>
          </cell>
          <cell r="D33" t="str">
            <v>tkm</v>
          </cell>
          <cell r="E33">
            <v>0</v>
          </cell>
          <cell r="F33">
            <v>0</v>
          </cell>
          <cell r="G33">
            <v>0</v>
          </cell>
          <cell r="H33" t="str">
            <v>-</v>
          </cell>
        </row>
        <row r="34">
          <cell r="A34" t="str">
            <v>1 A 00 201 70</v>
          </cell>
          <cell r="B34" t="str">
            <v>-</v>
          </cell>
          <cell r="C34" t="str">
            <v>Transp. local água c/ cam. tanque rodov. não pav.</v>
          </cell>
          <cell r="D34" t="str">
            <v>tkm</v>
          </cell>
          <cell r="E34">
            <v>0.59</v>
          </cell>
          <cell r="F34">
            <v>0</v>
          </cell>
          <cell r="G34">
            <v>0.59</v>
          </cell>
          <cell r="H34" t="str">
            <v>-</v>
          </cell>
        </row>
        <row r="35">
          <cell r="A35" t="str">
            <v>1 A 00 202 70</v>
          </cell>
          <cell r="B35" t="str">
            <v>-</v>
          </cell>
          <cell r="C35" t="str">
            <v>Transp. local de água c/ cam. tanque rodov. pav.</v>
          </cell>
          <cell r="D35" t="str">
            <v>tkm</v>
          </cell>
          <cell r="E35">
            <v>0.44</v>
          </cell>
          <cell r="F35">
            <v>0</v>
          </cell>
          <cell r="G35">
            <v>0.44</v>
          </cell>
          <cell r="H35" t="str">
            <v>-</v>
          </cell>
        </row>
        <row r="36">
          <cell r="A36" t="str">
            <v>1 A 00 301 00</v>
          </cell>
          <cell r="B36" t="str">
            <v>-</v>
          </cell>
          <cell r="C36" t="str">
            <v>Fornecimento de Aço CA-25</v>
          </cell>
          <cell r="D36" t="str">
            <v>kg</v>
          </cell>
          <cell r="E36">
            <v>3.47</v>
          </cell>
          <cell r="F36">
            <v>0</v>
          </cell>
          <cell r="G36">
            <v>3.47</v>
          </cell>
          <cell r="H36" t="str">
            <v>-</v>
          </cell>
        </row>
        <row r="37">
          <cell r="A37" t="str">
            <v>1 A 00 302 00</v>
          </cell>
          <cell r="B37" t="str">
            <v>-</v>
          </cell>
          <cell r="C37" t="str">
            <v>Fornecimento de Aço CA-50</v>
          </cell>
          <cell r="D37" t="str">
            <v>kg</v>
          </cell>
          <cell r="E37">
            <v>3.31</v>
          </cell>
          <cell r="F37">
            <v>0</v>
          </cell>
          <cell r="G37">
            <v>3.31</v>
          </cell>
          <cell r="H37" t="str">
            <v>-</v>
          </cell>
        </row>
        <row r="38">
          <cell r="A38" t="str">
            <v>1 A 00 303 00</v>
          </cell>
          <cell r="B38" t="str">
            <v>-</v>
          </cell>
          <cell r="C38" t="str">
            <v>Fornecimento de Aço CA-60</v>
          </cell>
          <cell r="D38" t="str">
            <v>kg</v>
          </cell>
          <cell r="E38">
            <v>3.83</v>
          </cell>
          <cell r="F38">
            <v>0</v>
          </cell>
          <cell r="G38">
            <v>3.83</v>
          </cell>
          <cell r="H38" t="str">
            <v>-</v>
          </cell>
        </row>
        <row r="39">
          <cell r="A39" t="str">
            <v>1 A 00 716 00</v>
          </cell>
          <cell r="B39" t="str">
            <v>-</v>
          </cell>
          <cell r="C39" t="str">
            <v>Areia comercial</v>
          </cell>
          <cell r="D39" t="str">
            <v>m³</v>
          </cell>
          <cell r="E39">
            <v>20.25</v>
          </cell>
          <cell r="F39">
            <v>0</v>
          </cell>
          <cell r="G39">
            <v>20.25</v>
          </cell>
          <cell r="H39" t="str">
            <v>-</v>
          </cell>
        </row>
        <row r="40">
          <cell r="A40" t="str">
            <v>1 A 00 717 00</v>
          </cell>
          <cell r="B40" t="str">
            <v>-</v>
          </cell>
          <cell r="C40" t="str">
            <v>Brita Comercial</v>
          </cell>
          <cell r="D40" t="str">
            <v>m³</v>
          </cell>
          <cell r="E40">
            <v>20.75</v>
          </cell>
          <cell r="F40">
            <v>0</v>
          </cell>
          <cell r="G40">
            <v>20.75</v>
          </cell>
          <cell r="H40" t="str">
            <v>-</v>
          </cell>
        </row>
        <row r="41">
          <cell r="A41" t="str">
            <v>1 A 00 901 01</v>
          </cell>
          <cell r="B41" t="str">
            <v>-</v>
          </cell>
          <cell r="C41" t="str">
            <v>Alvenaria de pedra argamassada</v>
          </cell>
          <cell r="D41" t="str">
            <v>m³</v>
          </cell>
          <cell r="E41">
            <v>106.44</v>
          </cell>
          <cell r="F41">
            <v>0</v>
          </cell>
          <cell r="G41">
            <v>106.44</v>
          </cell>
          <cell r="H41" t="str">
            <v>-</v>
          </cell>
        </row>
        <row r="42">
          <cell r="A42" t="str">
            <v>1 A 00 901 51</v>
          </cell>
          <cell r="B42" t="str">
            <v>-</v>
          </cell>
          <cell r="C42" t="str">
            <v>Alvenaria de pedra argamassada AC/PC</v>
          </cell>
          <cell r="D42" t="str">
            <v>m³</v>
          </cell>
          <cell r="E42">
            <v>114.39</v>
          </cell>
          <cell r="F42">
            <v>0</v>
          </cell>
          <cell r="G42">
            <v>114.39</v>
          </cell>
          <cell r="H42" t="str">
            <v>-</v>
          </cell>
        </row>
        <row r="43">
          <cell r="A43" t="str">
            <v>1 A 00 902 01</v>
          </cell>
          <cell r="B43" t="str">
            <v>-</v>
          </cell>
          <cell r="C43" t="str">
            <v>Alvenaria de tijolos</v>
          </cell>
          <cell r="D43" t="str">
            <v>m²</v>
          </cell>
          <cell r="E43">
            <v>29.49</v>
          </cell>
          <cell r="F43">
            <v>0</v>
          </cell>
          <cell r="G43">
            <v>29.49</v>
          </cell>
          <cell r="H43" t="str">
            <v>-</v>
          </cell>
        </row>
        <row r="44">
          <cell r="A44" t="str">
            <v>1 A 00 902 51</v>
          </cell>
          <cell r="B44" t="str">
            <v>-</v>
          </cell>
          <cell r="C44" t="str">
            <v>Alvenaria de tijolos AC</v>
          </cell>
          <cell r="D44" t="str">
            <v>m²</v>
          </cell>
          <cell r="E44">
            <v>30.05</v>
          </cell>
          <cell r="F44">
            <v>0</v>
          </cell>
          <cell r="G44">
            <v>30.05</v>
          </cell>
          <cell r="H44" t="str">
            <v>-</v>
          </cell>
        </row>
        <row r="45">
          <cell r="A45" t="str">
            <v>1 A 00 903 01</v>
          </cell>
          <cell r="B45" t="str">
            <v>-</v>
          </cell>
          <cell r="C45" t="str">
            <v>Dentes para bueiros duplos D=1,00 m</v>
          </cell>
          <cell r="D45" t="str">
            <v>und</v>
          </cell>
          <cell r="E45">
            <v>84.5</v>
          </cell>
          <cell r="F45">
            <v>0</v>
          </cell>
          <cell r="G45">
            <v>84.5</v>
          </cell>
          <cell r="H45" t="str">
            <v>-</v>
          </cell>
        </row>
        <row r="46">
          <cell r="A46" t="str">
            <v>1 A 00 903 51</v>
          </cell>
          <cell r="B46" t="str">
            <v>-</v>
          </cell>
          <cell r="C46" t="str">
            <v>Dentes para bueiros duplos D=1,00 m AC/BC/PC</v>
          </cell>
          <cell r="D46" t="str">
            <v>und</v>
          </cell>
          <cell r="E46">
            <v>88.02</v>
          </cell>
          <cell r="F46">
            <v>0</v>
          </cell>
          <cell r="G46">
            <v>88.02</v>
          </cell>
          <cell r="H46" t="str">
            <v>-</v>
          </cell>
        </row>
        <row r="47">
          <cell r="A47" t="str">
            <v>1 A 00 904 01</v>
          </cell>
          <cell r="B47" t="str">
            <v>-</v>
          </cell>
          <cell r="C47" t="str">
            <v>Dentes para bueiros duplos D=1,20 m</v>
          </cell>
          <cell r="D47" t="str">
            <v>und</v>
          </cell>
          <cell r="E47">
            <v>95.11</v>
          </cell>
          <cell r="F47">
            <v>0</v>
          </cell>
          <cell r="G47">
            <v>95.11</v>
          </cell>
          <cell r="H47" t="str">
            <v>-</v>
          </cell>
        </row>
        <row r="48">
          <cell r="A48" t="str">
            <v>1 A 00 904 51</v>
          </cell>
          <cell r="B48" t="str">
            <v>-</v>
          </cell>
          <cell r="C48" t="str">
            <v>Dentes para bueiros duplos D=1,20 m AC/BC/PC</v>
          </cell>
          <cell r="D48" t="str">
            <v>und</v>
          </cell>
          <cell r="E48">
            <v>99.17</v>
          </cell>
          <cell r="F48">
            <v>0</v>
          </cell>
          <cell r="G48">
            <v>99.17</v>
          </cell>
          <cell r="H48" t="str">
            <v>-</v>
          </cell>
        </row>
        <row r="49">
          <cell r="A49" t="str">
            <v>1 A 00 905 01</v>
          </cell>
          <cell r="B49" t="str">
            <v>-</v>
          </cell>
          <cell r="C49" t="str">
            <v>Dentes para bueiros duplos D=1,50 m</v>
          </cell>
          <cell r="D49" t="str">
            <v>und</v>
          </cell>
          <cell r="E49">
            <v>118.65</v>
          </cell>
          <cell r="F49">
            <v>0</v>
          </cell>
          <cell r="G49">
            <v>118.65</v>
          </cell>
          <cell r="H49" t="str">
            <v>-</v>
          </cell>
        </row>
        <row r="50">
          <cell r="A50" t="str">
            <v>1 A 00 905 51</v>
          </cell>
          <cell r="B50" t="str">
            <v>-</v>
          </cell>
          <cell r="C50" t="str">
            <v>Dentes para bueiros duplos D=1,50 m AC/BC/PC</v>
          </cell>
          <cell r="D50" t="str">
            <v>und</v>
          </cell>
          <cell r="E50">
            <v>123.5</v>
          </cell>
          <cell r="F50">
            <v>0</v>
          </cell>
          <cell r="G50">
            <v>123.5</v>
          </cell>
          <cell r="H50" t="str">
            <v>-</v>
          </cell>
        </row>
        <row r="51">
          <cell r="A51" t="str">
            <v>1 A 00 906 01</v>
          </cell>
          <cell r="B51" t="str">
            <v>-</v>
          </cell>
          <cell r="C51" t="str">
            <v>Dentes para bueiros simples D=0,60 m</v>
          </cell>
          <cell r="D51" t="str">
            <v>und</v>
          </cell>
          <cell r="E51">
            <v>28.55</v>
          </cell>
          <cell r="F51">
            <v>0</v>
          </cell>
          <cell r="G51">
            <v>28.55</v>
          </cell>
          <cell r="H51" t="str">
            <v>-</v>
          </cell>
        </row>
        <row r="52">
          <cell r="A52" t="str">
            <v>1 A 00 906 51</v>
          </cell>
          <cell r="B52" t="str">
            <v>-</v>
          </cell>
          <cell r="C52" t="str">
            <v>Dentes para bueiros simples D=0,60 m AC/BC/PC</v>
          </cell>
          <cell r="D52" t="str">
            <v>und</v>
          </cell>
          <cell r="E52">
            <v>29.73</v>
          </cell>
          <cell r="F52">
            <v>0</v>
          </cell>
          <cell r="G52">
            <v>29.73</v>
          </cell>
          <cell r="H52" t="str">
            <v>-</v>
          </cell>
        </row>
        <row r="53">
          <cell r="A53" t="str">
            <v>1 A 00 907 01</v>
          </cell>
          <cell r="B53" t="str">
            <v>-</v>
          </cell>
          <cell r="C53" t="str">
            <v>Dentes para bueiros simples D=0,80 m</v>
          </cell>
          <cell r="D53" t="str">
            <v>und</v>
          </cell>
          <cell r="E53">
            <v>35.630000000000003</v>
          </cell>
          <cell r="F53">
            <v>0</v>
          </cell>
          <cell r="G53">
            <v>35.630000000000003</v>
          </cell>
          <cell r="H53" t="str">
            <v>-</v>
          </cell>
        </row>
        <row r="54">
          <cell r="A54" t="str">
            <v>1 A 00 907 51</v>
          </cell>
          <cell r="B54" t="str">
            <v>-</v>
          </cell>
          <cell r="C54" t="str">
            <v>Dentes para bueiros simples D=0,80 m AC/BC/PC</v>
          </cell>
          <cell r="D54" t="str">
            <v>und</v>
          </cell>
          <cell r="E54">
            <v>37.1</v>
          </cell>
          <cell r="F54">
            <v>0</v>
          </cell>
          <cell r="G54">
            <v>37.1</v>
          </cell>
          <cell r="H54" t="str">
            <v>-</v>
          </cell>
        </row>
        <row r="55">
          <cell r="A55" t="str">
            <v>1 A 00 908 01</v>
          </cell>
          <cell r="B55" t="str">
            <v>-</v>
          </cell>
          <cell r="C55" t="str">
            <v>Dentes para bueiros simples D=1,00 m</v>
          </cell>
          <cell r="D55" t="str">
            <v>und</v>
          </cell>
          <cell r="E55">
            <v>42.18</v>
          </cell>
          <cell r="F55">
            <v>0</v>
          </cell>
          <cell r="G55">
            <v>42.18</v>
          </cell>
          <cell r="H55" t="str">
            <v>-</v>
          </cell>
        </row>
        <row r="56">
          <cell r="A56" t="str">
            <v>1 A 00 908 51</v>
          </cell>
          <cell r="B56" t="str">
            <v>-</v>
          </cell>
          <cell r="C56" t="str">
            <v>Dentes para bueiros simples D=1,00 m AC/BC/PC</v>
          </cell>
          <cell r="D56" t="str">
            <v>und</v>
          </cell>
          <cell r="E56">
            <v>43.94</v>
          </cell>
          <cell r="F56">
            <v>0</v>
          </cell>
          <cell r="G56">
            <v>43.94</v>
          </cell>
          <cell r="H56" t="str">
            <v>-</v>
          </cell>
        </row>
        <row r="57">
          <cell r="A57" t="str">
            <v>1 A 00 909 01</v>
          </cell>
          <cell r="B57" t="str">
            <v>-</v>
          </cell>
          <cell r="C57" t="str">
            <v>Dentes para bueiros simples D=1,20 m</v>
          </cell>
          <cell r="D57" t="str">
            <v>und</v>
          </cell>
          <cell r="E57">
            <v>47.62</v>
          </cell>
          <cell r="F57">
            <v>0</v>
          </cell>
          <cell r="G57">
            <v>47.62</v>
          </cell>
          <cell r="H57" t="str">
            <v>-</v>
          </cell>
        </row>
        <row r="58">
          <cell r="A58" t="str">
            <v>1 A 00 909 51</v>
          </cell>
          <cell r="B58" t="str">
            <v>-</v>
          </cell>
          <cell r="C58" t="str">
            <v>Dentes para bueiros simples D=1,20 m AC/BC/PC</v>
          </cell>
          <cell r="D58" t="str">
            <v>und</v>
          </cell>
          <cell r="E58">
            <v>49.65</v>
          </cell>
          <cell r="F58">
            <v>0</v>
          </cell>
          <cell r="G58">
            <v>49.65</v>
          </cell>
          <cell r="H58" t="str">
            <v>-</v>
          </cell>
        </row>
        <row r="59">
          <cell r="A59" t="str">
            <v>1 A 00 910 01</v>
          </cell>
          <cell r="B59" t="str">
            <v>-</v>
          </cell>
          <cell r="C59" t="str">
            <v>Dentes para bueiros simples D=1,50 m</v>
          </cell>
          <cell r="D59" t="str">
            <v>und</v>
          </cell>
          <cell r="E59">
            <v>61.76</v>
          </cell>
          <cell r="F59">
            <v>0</v>
          </cell>
          <cell r="G59">
            <v>61.76</v>
          </cell>
          <cell r="H59" t="str">
            <v>-</v>
          </cell>
        </row>
        <row r="60">
          <cell r="A60" t="str">
            <v>1 A 00 910 51</v>
          </cell>
          <cell r="B60" t="str">
            <v>-</v>
          </cell>
          <cell r="C60" t="str">
            <v>Dentes para bueiros simples D=1,50 m AC/BC/PC</v>
          </cell>
          <cell r="D60" t="str">
            <v>und</v>
          </cell>
          <cell r="E60">
            <v>64.180000000000007</v>
          </cell>
          <cell r="F60">
            <v>0</v>
          </cell>
          <cell r="G60">
            <v>64.180000000000007</v>
          </cell>
          <cell r="H60" t="str">
            <v>-</v>
          </cell>
        </row>
        <row r="61">
          <cell r="A61" t="str">
            <v>1 A 00 911 01</v>
          </cell>
          <cell r="B61" t="str">
            <v>-</v>
          </cell>
          <cell r="C61" t="str">
            <v>Dentes para bueiros triplos D=1,00 m</v>
          </cell>
          <cell r="D61" t="str">
            <v>und</v>
          </cell>
          <cell r="E61">
            <v>122.69</v>
          </cell>
          <cell r="F61">
            <v>0</v>
          </cell>
          <cell r="G61">
            <v>122.69</v>
          </cell>
          <cell r="H61" t="str">
            <v>-</v>
          </cell>
        </row>
        <row r="62">
          <cell r="A62" t="str">
            <v>1 A 00 911 51</v>
          </cell>
          <cell r="B62" t="str">
            <v>-</v>
          </cell>
          <cell r="C62" t="str">
            <v>Dentes para bueiros triplos D=1,00 m AC/BC/PC</v>
          </cell>
          <cell r="D62" t="str">
            <v>und</v>
          </cell>
          <cell r="E62">
            <v>127.97</v>
          </cell>
          <cell r="F62">
            <v>0</v>
          </cell>
          <cell r="G62">
            <v>127.97</v>
          </cell>
          <cell r="H62" t="str">
            <v>-</v>
          </cell>
        </row>
        <row r="63">
          <cell r="A63" t="str">
            <v>1 A 00 912 01</v>
          </cell>
          <cell r="B63" t="str">
            <v>-</v>
          </cell>
          <cell r="C63" t="str">
            <v>Dentes para bueiros triplos D=1,20 m</v>
          </cell>
          <cell r="D63" t="str">
            <v>und</v>
          </cell>
          <cell r="E63">
            <v>142.74</v>
          </cell>
          <cell r="F63">
            <v>0</v>
          </cell>
          <cell r="G63">
            <v>142.74</v>
          </cell>
          <cell r="H63" t="str">
            <v>-</v>
          </cell>
        </row>
        <row r="64">
          <cell r="A64" t="str">
            <v>1 A 00 912 51</v>
          </cell>
          <cell r="B64" t="str">
            <v>-</v>
          </cell>
          <cell r="C64" t="str">
            <v>Dentes para bueiros triplos D=1,20 m AC/BC/PC</v>
          </cell>
          <cell r="D64" t="str">
            <v>und</v>
          </cell>
          <cell r="E64">
            <v>148.83000000000001</v>
          </cell>
          <cell r="F64">
            <v>0</v>
          </cell>
          <cell r="G64">
            <v>148.83000000000001</v>
          </cell>
          <cell r="H64" t="str">
            <v>-</v>
          </cell>
        </row>
        <row r="65">
          <cell r="A65" t="str">
            <v>1 A 00 913 01</v>
          </cell>
          <cell r="B65" t="str">
            <v>-</v>
          </cell>
          <cell r="C65" t="str">
            <v>Dentes para bueiros triplos D=1,50 m</v>
          </cell>
          <cell r="D65" t="str">
            <v>und</v>
          </cell>
          <cell r="E65">
            <v>175.01</v>
          </cell>
          <cell r="F65">
            <v>0</v>
          </cell>
          <cell r="G65">
            <v>175.01</v>
          </cell>
          <cell r="H65" t="str">
            <v>-</v>
          </cell>
        </row>
        <row r="66">
          <cell r="A66" t="str">
            <v>1 A 00 913 51</v>
          </cell>
          <cell r="B66" t="str">
            <v>-</v>
          </cell>
          <cell r="C66" t="str">
            <v>Dentes para bueiros triplos D=1,50 m AC/BC/PC</v>
          </cell>
          <cell r="D66" t="str">
            <v>und</v>
          </cell>
          <cell r="E66">
            <v>182.27</v>
          </cell>
          <cell r="F66">
            <v>0</v>
          </cell>
          <cell r="G66">
            <v>182.27</v>
          </cell>
          <cell r="H66" t="str">
            <v>-</v>
          </cell>
        </row>
        <row r="67">
          <cell r="A67" t="str">
            <v>1 A 00 961 00</v>
          </cell>
          <cell r="B67" t="str">
            <v>-</v>
          </cell>
          <cell r="C67" t="str">
            <v>Peças de Desgaste do Britador 30m3/h</v>
          </cell>
          <cell r="D67" t="str">
            <v>cjh</v>
          </cell>
          <cell r="E67">
            <v>46.15</v>
          </cell>
          <cell r="F67">
            <v>0</v>
          </cell>
          <cell r="G67">
            <v>46.15</v>
          </cell>
          <cell r="H67" t="str">
            <v>-</v>
          </cell>
        </row>
        <row r="68">
          <cell r="A68" t="str">
            <v>1 A 00 962 00</v>
          </cell>
          <cell r="B68" t="str">
            <v>-</v>
          </cell>
          <cell r="C68" t="str">
            <v>Peças de Desgaste do Britador 9 a 20m3/h</v>
          </cell>
          <cell r="D68" t="str">
            <v>cjh</v>
          </cell>
          <cell r="E68">
            <v>19.72</v>
          </cell>
          <cell r="F68">
            <v>0</v>
          </cell>
          <cell r="G68">
            <v>19.72</v>
          </cell>
          <cell r="H68" t="str">
            <v>-</v>
          </cell>
        </row>
        <row r="69">
          <cell r="A69" t="str">
            <v>1 A 00 963 00</v>
          </cell>
          <cell r="B69" t="str">
            <v>-</v>
          </cell>
          <cell r="C69" t="str">
            <v>Peças de Desgaste do Britador 80m3/h</v>
          </cell>
          <cell r="D69" t="str">
            <v>cjh</v>
          </cell>
          <cell r="E69">
            <v>112.13</v>
          </cell>
          <cell r="F69">
            <v>0</v>
          </cell>
          <cell r="G69">
            <v>112.13</v>
          </cell>
          <cell r="H69" t="str">
            <v>-</v>
          </cell>
        </row>
        <row r="70">
          <cell r="A70" t="str">
            <v>1 A 00 964 00</v>
          </cell>
          <cell r="B70" t="str">
            <v>-</v>
          </cell>
          <cell r="C70" t="str">
            <v>Peças de desgaste britador prod. de rachão</v>
          </cell>
          <cell r="D70" t="str">
            <v>cjh</v>
          </cell>
          <cell r="E70">
            <v>36.07</v>
          </cell>
          <cell r="F70">
            <v>0</v>
          </cell>
          <cell r="G70">
            <v>36.07</v>
          </cell>
          <cell r="H70" t="str">
            <v>-</v>
          </cell>
        </row>
        <row r="71">
          <cell r="A71" t="str">
            <v>1 A 00 999 06</v>
          </cell>
          <cell r="B71" t="str">
            <v>-</v>
          </cell>
          <cell r="C71" t="str">
            <v>Solo local / selo de argila apiloado</v>
          </cell>
          <cell r="D71" t="str">
            <v>m³</v>
          </cell>
          <cell r="E71">
            <v>9.01</v>
          </cell>
          <cell r="F71">
            <v>0</v>
          </cell>
          <cell r="G71">
            <v>9.01</v>
          </cell>
          <cell r="H71" t="str">
            <v>-</v>
          </cell>
        </row>
        <row r="72">
          <cell r="A72" t="str">
            <v>1 A 01 100 01</v>
          </cell>
          <cell r="B72" t="str">
            <v>-</v>
          </cell>
          <cell r="C72" t="str">
            <v>Limpeza camada vegetal em jazida (const e restr.)</v>
          </cell>
          <cell r="D72" t="str">
            <v>m²</v>
          </cell>
          <cell r="E72">
            <v>0.28999999999999998</v>
          </cell>
          <cell r="F72">
            <v>0</v>
          </cell>
          <cell r="G72">
            <v>0.28999999999999998</v>
          </cell>
          <cell r="H72" t="str">
            <v>-</v>
          </cell>
        </row>
        <row r="73">
          <cell r="A73" t="str">
            <v>1 A 01 100 02</v>
          </cell>
          <cell r="B73" t="str">
            <v>-</v>
          </cell>
          <cell r="C73" t="str">
            <v>Limpeza de camada vegetal em jazida (consv)</v>
          </cell>
          <cell r="D73" t="str">
            <v>m²</v>
          </cell>
          <cell r="E73">
            <v>0.59</v>
          </cell>
          <cell r="F73">
            <v>0</v>
          </cell>
          <cell r="G73">
            <v>0.59</v>
          </cell>
          <cell r="H73" t="str">
            <v>-</v>
          </cell>
        </row>
        <row r="74">
          <cell r="A74" t="str">
            <v>1 A 01 105 01</v>
          </cell>
          <cell r="B74" t="str">
            <v>-</v>
          </cell>
          <cell r="C74" t="str">
            <v>Expurgo de jazida (const e restr)</v>
          </cell>
          <cell r="D74" t="str">
            <v>m³</v>
          </cell>
          <cell r="E74">
            <v>1.57</v>
          </cell>
          <cell r="F74">
            <v>0</v>
          </cell>
          <cell r="G74">
            <v>1.57</v>
          </cell>
          <cell r="H74" t="str">
            <v>-</v>
          </cell>
        </row>
        <row r="75">
          <cell r="A75" t="str">
            <v>1 A 01 105 02</v>
          </cell>
          <cell r="B75" t="str">
            <v>-</v>
          </cell>
          <cell r="C75" t="str">
            <v>Expurgo de jazida (consv)</v>
          </cell>
          <cell r="D75" t="str">
            <v>m³</v>
          </cell>
          <cell r="E75">
            <v>3.23</v>
          </cell>
          <cell r="F75">
            <v>0</v>
          </cell>
          <cell r="G75">
            <v>3.23</v>
          </cell>
          <cell r="H75" t="str">
            <v>-</v>
          </cell>
        </row>
        <row r="76">
          <cell r="A76" t="str">
            <v>1 A 01 111 00</v>
          </cell>
          <cell r="B76" t="str">
            <v>-</v>
          </cell>
          <cell r="C76" t="str">
            <v>Material de base (consv)</v>
          </cell>
          <cell r="D76" t="str">
            <v>m³</v>
          </cell>
          <cell r="E76">
            <v>0</v>
          </cell>
          <cell r="F76">
            <v>0</v>
          </cell>
          <cell r="G76">
            <v>0</v>
          </cell>
          <cell r="H76" t="str">
            <v>-</v>
          </cell>
        </row>
        <row r="77">
          <cell r="A77" t="str">
            <v>1 A 01 111 01</v>
          </cell>
          <cell r="B77" t="str">
            <v>-</v>
          </cell>
          <cell r="C77" t="str">
            <v>Esc. e carga material de jazida (consv)</v>
          </cell>
          <cell r="D77" t="str">
            <v>m³</v>
          </cell>
          <cell r="E77">
            <v>6.07</v>
          </cell>
          <cell r="F77">
            <v>0</v>
          </cell>
          <cell r="G77">
            <v>6.07</v>
          </cell>
          <cell r="H77" t="str">
            <v>-</v>
          </cell>
        </row>
        <row r="78">
          <cell r="A78" t="str">
            <v>1 A 01 120 01</v>
          </cell>
          <cell r="B78" t="str">
            <v>-</v>
          </cell>
          <cell r="C78" t="str">
            <v>Escav. e carga de mater. de jazida(const e restr)</v>
          </cell>
          <cell r="D78" t="str">
            <v>m³</v>
          </cell>
          <cell r="E78">
            <v>3.26</v>
          </cell>
          <cell r="F78">
            <v>0</v>
          </cell>
          <cell r="G78">
            <v>3.26</v>
          </cell>
          <cell r="H78" t="str">
            <v>-</v>
          </cell>
        </row>
        <row r="79">
          <cell r="A79" t="str">
            <v>1 A 01 150 01</v>
          </cell>
          <cell r="B79" t="str">
            <v>-</v>
          </cell>
          <cell r="C79" t="str">
            <v>Rocha p/ britagem c/ perfur. sobre esteira</v>
          </cell>
          <cell r="D79" t="str">
            <v>m³</v>
          </cell>
          <cell r="E79">
            <v>21.78</v>
          </cell>
          <cell r="F79">
            <v>0</v>
          </cell>
          <cell r="G79">
            <v>21.78</v>
          </cell>
          <cell r="H79" t="str">
            <v>-</v>
          </cell>
        </row>
        <row r="80">
          <cell r="A80" t="str">
            <v>1 A 01 150 02</v>
          </cell>
          <cell r="B80" t="str">
            <v>-</v>
          </cell>
          <cell r="C80" t="str">
            <v>Rocha p/ britagem com perfuratriz manual</v>
          </cell>
          <cell r="D80" t="str">
            <v>m³</v>
          </cell>
          <cell r="E80">
            <v>22.5</v>
          </cell>
          <cell r="F80">
            <v>0</v>
          </cell>
          <cell r="G80">
            <v>22.5</v>
          </cell>
          <cell r="H80" t="str">
            <v>-</v>
          </cell>
        </row>
        <row r="81">
          <cell r="A81" t="str">
            <v>1 A 01 155 01</v>
          </cell>
          <cell r="B81" t="str">
            <v>-</v>
          </cell>
          <cell r="C81" t="str">
            <v>Rachão ou pedra-de-mão produzidos-(const e rest)</v>
          </cell>
          <cell r="D81" t="str">
            <v>m³</v>
          </cell>
          <cell r="E81">
            <v>17.39</v>
          </cell>
          <cell r="F81">
            <v>0</v>
          </cell>
          <cell r="G81">
            <v>17.39</v>
          </cell>
          <cell r="H81" t="str">
            <v>-</v>
          </cell>
        </row>
        <row r="82">
          <cell r="A82" t="str">
            <v>1 A 01 155 51</v>
          </cell>
          <cell r="B82" t="str">
            <v>-</v>
          </cell>
          <cell r="C82" t="str">
            <v>Rachão ou pedra-de-mão comercial (cont e rest)/ PC</v>
          </cell>
          <cell r="D82" t="str">
            <v>m³</v>
          </cell>
          <cell r="E82">
            <v>21</v>
          </cell>
          <cell r="F82">
            <v>0</v>
          </cell>
          <cell r="G82">
            <v>21</v>
          </cell>
          <cell r="H82" t="str">
            <v>-</v>
          </cell>
        </row>
        <row r="83">
          <cell r="A83" t="str">
            <v>1 A 01 170 01</v>
          </cell>
          <cell r="B83" t="str">
            <v>-</v>
          </cell>
          <cell r="C83" t="str">
            <v>Areia extraída com escavadeira hidráulica</v>
          </cell>
          <cell r="D83" t="str">
            <v>m³</v>
          </cell>
          <cell r="E83">
            <v>5.16</v>
          </cell>
          <cell r="F83">
            <v>0</v>
          </cell>
          <cell r="G83">
            <v>5.16</v>
          </cell>
          <cell r="H83" t="str">
            <v>-</v>
          </cell>
        </row>
        <row r="84">
          <cell r="A84" t="str">
            <v>1 A 01 170 02</v>
          </cell>
          <cell r="B84" t="str">
            <v>-</v>
          </cell>
          <cell r="C84" t="str">
            <v>Areia extraída com trator e carregadeira</v>
          </cell>
          <cell r="D84" t="str">
            <v>m³</v>
          </cell>
          <cell r="E84">
            <v>4.37</v>
          </cell>
          <cell r="F84">
            <v>0</v>
          </cell>
          <cell r="G84">
            <v>4.37</v>
          </cell>
          <cell r="H84" t="str">
            <v>-</v>
          </cell>
        </row>
        <row r="85">
          <cell r="A85" t="str">
            <v>1 A 01 170 03</v>
          </cell>
          <cell r="B85" t="str">
            <v>-</v>
          </cell>
          <cell r="C85" t="str">
            <v>Areia extraída com draga de sucção (tipo bomba)</v>
          </cell>
          <cell r="D85" t="str">
            <v>m³</v>
          </cell>
          <cell r="E85">
            <v>14.15</v>
          </cell>
          <cell r="F85">
            <v>0</v>
          </cell>
          <cell r="G85">
            <v>14.15</v>
          </cell>
          <cell r="H85" t="str">
            <v>-</v>
          </cell>
        </row>
        <row r="86">
          <cell r="A86" t="str">
            <v>1 A 01 200 01</v>
          </cell>
          <cell r="B86" t="str">
            <v>-</v>
          </cell>
          <cell r="C86" t="str">
            <v>Brita produzida em central de britagem de 80 m3/h</v>
          </cell>
          <cell r="D86" t="str">
            <v>m³</v>
          </cell>
          <cell r="E86">
            <v>21.28</v>
          </cell>
          <cell r="F86">
            <v>0</v>
          </cell>
          <cell r="G86">
            <v>21.28</v>
          </cell>
          <cell r="H86" t="str">
            <v>-</v>
          </cell>
        </row>
        <row r="87">
          <cell r="A87" t="str">
            <v>1 A 01 200 02</v>
          </cell>
          <cell r="B87" t="str">
            <v>-</v>
          </cell>
          <cell r="C87" t="str">
            <v>Brita produzida em central de britagem de 30 m3/h</v>
          </cell>
          <cell r="D87" t="str">
            <v>m³</v>
          </cell>
          <cell r="E87">
            <v>26.92</v>
          </cell>
          <cell r="F87">
            <v>0</v>
          </cell>
          <cell r="G87">
            <v>26.92</v>
          </cell>
          <cell r="H87" t="str">
            <v>-</v>
          </cell>
        </row>
        <row r="88">
          <cell r="A88" t="str">
            <v>1 A 01 200 04</v>
          </cell>
          <cell r="B88" t="str">
            <v>-</v>
          </cell>
          <cell r="C88" t="str">
            <v>Pedra de mão produzida manualmente (consv)</v>
          </cell>
          <cell r="D88" t="str">
            <v>m³</v>
          </cell>
          <cell r="E88">
            <v>28.38</v>
          </cell>
          <cell r="F88">
            <v>0</v>
          </cell>
          <cell r="G88">
            <v>28.38</v>
          </cell>
          <cell r="H88" t="str">
            <v>-</v>
          </cell>
        </row>
        <row r="89">
          <cell r="A89" t="str">
            <v>1 A 01 390 02</v>
          </cell>
          <cell r="B89" t="str">
            <v>-</v>
          </cell>
          <cell r="C89" t="str">
            <v>Usinagem de CBUQ (capa de rolamento)</v>
          </cell>
          <cell r="D89" t="str">
            <v>t</v>
          </cell>
          <cell r="E89">
            <v>26.16</v>
          </cell>
          <cell r="F89">
            <v>0</v>
          </cell>
          <cell r="G89">
            <v>26.16</v>
          </cell>
          <cell r="H89" t="str">
            <v>-</v>
          </cell>
        </row>
        <row r="90">
          <cell r="A90" t="str">
            <v>1 A 01 390 03</v>
          </cell>
          <cell r="B90" t="str">
            <v>-</v>
          </cell>
          <cell r="C90" t="str">
            <v>Usinagem de CBUQ (binder)</v>
          </cell>
          <cell r="D90" t="str">
            <v>t</v>
          </cell>
          <cell r="E90">
            <v>25.61</v>
          </cell>
          <cell r="F90">
            <v>0</v>
          </cell>
          <cell r="G90">
            <v>25.61</v>
          </cell>
          <cell r="H90" t="str">
            <v>-</v>
          </cell>
        </row>
        <row r="91">
          <cell r="A91" t="str">
            <v>1 A 01 390 52</v>
          </cell>
          <cell r="B91" t="str">
            <v>-</v>
          </cell>
          <cell r="C91" t="str">
            <v>Usinagem de CBUQ (capa de rolamento) AC/BC</v>
          </cell>
          <cell r="D91" t="str">
            <v>t</v>
          </cell>
          <cell r="E91">
            <v>28.35</v>
          </cell>
          <cell r="F91">
            <v>0</v>
          </cell>
          <cell r="G91">
            <v>28.35</v>
          </cell>
          <cell r="H91" t="str">
            <v>-</v>
          </cell>
        </row>
        <row r="92">
          <cell r="A92" t="str">
            <v>1 A 01 390 53</v>
          </cell>
          <cell r="B92" t="str">
            <v>-</v>
          </cell>
          <cell r="C92" t="str">
            <v>Usinagem de CBUQ (binder) AC/BC</v>
          </cell>
          <cell r="D92" t="str">
            <v>t</v>
          </cell>
          <cell r="E92">
            <v>27.78</v>
          </cell>
          <cell r="F92">
            <v>0</v>
          </cell>
          <cell r="G92">
            <v>27.78</v>
          </cell>
          <cell r="H92" t="str">
            <v>-</v>
          </cell>
        </row>
        <row r="93">
          <cell r="A93" t="str">
            <v>1 A 01 391 02</v>
          </cell>
          <cell r="B93" t="str">
            <v>-</v>
          </cell>
          <cell r="C93" t="str">
            <v>Usinagem de areia-asfalto</v>
          </cell>
          <cell r="D93" t="str">
            <v>t</v>
          </cell>
          <cell r="E93">
            <v>28.44</v>
          </cell>
          <cell r="F93">
            <v>0</v>
          </cell>
          <cell r="G93">
            <v>28.44</v>
          </cell>
          <cell r="H93" t="str">
            <v>-</v>
          </cell>
        </row>
        <row r="94">
          <cell r="A94" t="str">
            <v>1 A 01 391 52</v>
          </cell>
          <cell r="B94" t="str">
            <v>-</v>
          </cell>
          <cell r="C94" t="str">
            <v>Usinagem de areia-asfalto AC</v>
          </cell>
          <cell r="D94" t="str">
            <v>t</v>
          </cell>
          <cell r="E94">
            <v>39.31</v>
          </cell>
          <cell r="F94">
            <v>0</v>
          </cell>
          <cell r="G94">
            <v>39.31</v>
          </cell>
          <cell r="H94" t="str">
            <v>-</v>
          </cell>
        </row>
        <row r="95">
          <cell r="A95" t="str">
            <v>1 A 01 395 01</v>
          </cell>
          <cell r="B95" t="str">
            <v>-</v>
          </cell>
          <cell r="C95" t="str">
            <v>Usinagem de brita graduada</v>
          </cell>
          <cell r="D95" t="str">
            <v>m³</v>
          </cell>
          <cell r="E95">
            <v>36.54</v>
          </cell>
          <cell r="F95">
            <v>0</v>
          </cell>
          <cell r="G95">
            <v>36.54</v>
          </cell>
          <cell r="H95" t="str">
            <v>-</v>
          </cell>
        </row>
        <row r="96">
          <cell r="A96" t="str">
            <v>1 A 01 395 02</v>
          </cell>
          <cell r="B96" t="str">
            <v>-</v>
          </cell>
          <cell r="C96" t="str">
            <v>Usinagem de solo-brita</v>
          </cell>
          <cell r="D96" t="str">
            <v>m³</v>
          </cell>
          <cell r="E96">
            <v>19.72</v>
          </cell>
          <cell r="F96">
            <v>0</v>
          </cell>
          <cell r="G96">
            <v>19.72</v>
          </cell>
          <cell r="H96" t="str">
            <v>-</v>
          </cell>
        </row>
        <row r="97">
          <cell r="A97" t="str">
            <v>1 A 01 395 51</v>
          </cell>
          <cell r="B97" t="str">
            <v>-</v>
          </cell>
          <cell r="C97" t="str">
            <v>Usinagem de brita graduada BC</v>
          </cell>
          <cell r="D97" t="str">
            <v>m³</v>
          </cell>
          <cell r="E97">
            <v>35.69</v>
          </cell>
          <cell r="F97">
            <v>0</v>
          </cell>
          <cell r="G97">
            <v>35.69</v>
          </cell>
          <cell r="H97" t="str">
            <v>-</v>
          </cell>
        </row>
        <row r="98">
          <cell r="A98" t="str">
            <v>1 A 01 395 52</v>
          </cell>
          <cell r="B98" t="str">
            <v>-</v>
          </cell>
          <cell r="C98" t="str">
            <v>Usinagem de solo-brita BC</v>
          </cell>
          <cell r="D98" t="str">
            <v>m³</v>
          </cell>
          <cell r="E98">
            <v>19.37</v>
          </cell>
          <cell r="F98">
            <v>0</v>
          </cell>
          <cell r="G98">
            <v>19.37</v>
          </cell>
          <cell r="H98" t="str">
            <v>-</v>
          </cell>
        </row>
        <row r="99">
          <cell r="A99" t="str">
            <v>1 A 01 396 01</v>
          </cell>
          <cell r="B99" t="str">
            <v>-</v>
          </cell>
          <cell r="C99" t="str">
            <v>Usinagem de solo-cimento</v>
          </cell>
          <cell r="D99" t="str">
            <v>m³</v>
          </cell>
          <cell r="E99">
            <v>64.83</v>
          </cell>
          <cell r="F99">
            <v>0</v>
          </cell>
          <cell r="G99">
            <v>64.83</v>
          </cell>
          <cell r="H99" t="str">
            <v>-</v>
          </cell>
        </row>
        <row r="100">
          <cell r="A100" t="str">
            <v>1 A 01 396 02</v>
          </cell>
          <cell r="B100" t="str">
            <v>-</v>
          </cell>
          <cell r="C100" t="str">
            <v>Usinagem de solo melhorado com cimento.</v>
          </cell>
          <cell r="D100" t="str">
            <v>m³</v>
          </cell>
          <cell r="E100">
            <v>35.6</v>
          </cell>
          <cell r="F100">
            <v>0</v>
          </cell>
          <cell r="G100">
            <v>35.6</v>
          </cell>
          <cell r="H100" t="str">
            <v>-</v>
          </cell>
        </row>
        <row r="101">
          <cell r="A101" t="str">
            <v>1 A 01 397 02</v>
          </cell>
          <cell r="B101" t="str">
            <v>-</v>
          </cell>
          <cell r="C101" t="str">
            <v>Usinagem de P.M.F.</v>
          </cell>
          <cell r="D101" t="str">
            <v>m³</v>
          </cell>
          <cell r="E101">
            <v>34.97</v>
          </cell>
          <cell r="F101">
            <v>0</v>
          </cell>
          <cell r="G101">
            <v>34.97</v>
          </cell>
          <cell r="H101" t="str">
            <v>-</v>
          </cell>
        </row>
        <row r="102">
          <cell r="A102" t="str">
            <v>1 A 01 397 52</v>
          </cell>
          <cell r="B102" t="str">
            <v>-</v>
          </cell>
          <cell r="C102" t="str">
            <v>Usinagem de P.M.F. AC/BC</v>
          </cell>
          <cell r="D102" t="str">
            <v>m³</v>
          </cell>
          <cell r="E102">
            <v>37.020000000000003</v>
          </cell>
          <cell r="F102">
            <v>0</v>
          </cell>
          <cell r="G102">
            <v>37.020000000000003</v>
          </cell>
          <cell r="H102" t="str">
            <v>-</v>
          </cell>
        </row>
        <row r="103">
          <cell r="A103" t="str">
            <v>1 A 01 398 02</v>
          </cell>
          <cell r="B103" t="str">
            <v>-</v>
          </cell>
          <cell r="C103" t="str">
            <v>Usinagem de CBUQ p/ reciclagem em usina fixa.</v>
          </cell>
          <cell r="D103" t="str">
            <v>t</v>
          </cell>
          <cell r="E103">
            <v>21.63</v>
          </cell>
          <cell r="F103">
            <v>0</v>
          </cell>
          <cell r="G103">
            <v>21.63</v>
          </cell>
          <cell r="H103" t="str">
            <v>-</v>
          </cell>
        </row>
        <row r="104">
          <cell r="A104" t="str">
            <v>1 A 01 398 52</v>
          </cell>
          <cell r="B104" t="str">
            <v>-</v>
          </cell>
          <cell r="C104" t="str">
            <v>Usinagem de CBUQ p/ reciclagem em usina fixa BC</v>
          </cell>
          <cell r="D104" t="str">
            <v>t</v>
          </cell>
          <cell r="E104">
            <v>21.45</v>
          </cell>
          <cell r="F104">
            <v>0</v>
          </cell>
          <cell r="G104">
            <v>21.45</v>
          </cell>
          <cell r="H104" t="str">
            <v>-</v>
          </cell>
        </row>
        <row r="105">
          <cell r="A105" t="str">
            <v>1 A 01 401 01</v>
          </cell>
          <cell r="B105" t="str">
            <v>-</v>
          </cell>
          <cell r="C105" t="str">
            <v>Fôrma comum de madeira</v>
          </cell>
          <cell r="D105" t="str">
            <v>m²</v>
          </cell>
          <cell r="E105">
            <v>30.39</v>
          </cell>
          <cell r="F105">
            <v>0</v>
          </cell>
          <cell r="G105">
            <v>30.39</v>
          </cell>
          <cell r="H105" t="str">
            <v>-</v>
          </cell>
        </row>
        <row r="106">
          <cell r="A106" t="str">
            <v>1 A 01 402 01</v>
          </cell>
          <cell r="B106" t="str">
            <v>-</v>
          </cell>
          <cell r="C106" t="str">
            <v>Fôrma de placa compensada resinada</v>
          </cell>
          <cell r="D106" t="str">
            <v>m²</v>
          </cell>
          <cell r="E106">
            <v>21.9</v>
          </cell>
          <cell r="F106">
            <v>0</v>
          </cell>
          <cell r="G106">
            <v>21.9</v>
          </cell>
          <cell r="H106" t="str">
            <v>-</v>
          </cell>
        </row>
        <row r="107">
          <cell r="A107" t="str">
            <v>1 A 01 403 01</v>
          </cell>
          <cell r="B107" t="str">
            <v>-</v>
          </cell>
          <cell r="C107" t="str">
            <v>Fôrma de placa compensada plastificada</v>
          </cell>
          <cell r="D107" t="str">
            <v>m²</v>
          </cell>
          <cell r="E107">
            <v>24.01</v>
          </cell>
          <cell r="F107">
            <v>0</v>
          </cell>
          <cell r="G107">
            <v>24.01</v>
          </cell>
          <cell r="H107" t="str">
            <v>-</v>
          </cell>
        </row>
        <row r="108">
          <cell r="A108" t="str">
            <v>1 A 01 404 01</v>
          </cell>
          <cell r="B108" t="str">
            <v>-</v>
          </cell>
          <cell r="C108" t="str">
            <v>Fôrma para tubulão</v>
          </cell>
          <cell r="D108" t="str">
            <v>m²</v>
          </cell>
          <cell r="E108">
            <v>15.85</v>
          </cell>
          <cell r="F108">
            <v>0</v>
          </cell>
          <cell r="G108">
            <v>15.85</v>
          </cell>
          <cell r="H108" t="str">
            <v>-</v>
          </cell>
        </row>
        <row r="109">
          <cell r="A109" t="str">
            <v>1 A 01 407 01</v>
          </cell>
          <cell r="B109" t="str">
            <v>-</v>
          </cell>
          <cell r="C109" t="str">
            <v>Confecção e lançam. de concreto magro em betoneira</v>
          </cell>
          <cell r="D109" t="str">
            <v>m³</v>
          </cell>
          <cell r="E109">
            <v>134.13999999999999</v>
          </cell>
          <cell r="F109">
            <v>0</v>
          </cell>
          <cell r="G109">
            <v>134.13999999999999</v>
          </cell>
          <cell r="H109" t="str">
            <v>-</v>
          </cell>
        </row>
        <row r="110">
          <cell r="A110" t="str">
            <v>1 A 01 407 51</v>
          </cell>
          <cell r="B110" t="str">
            <v>-</v>
          </cell>
          <cell r="C110" t="str">
            <v>Conf.e lanç. de concreto magro em betoneira AC/BC</v>
          </cell>
          <cell r="D110" t="str">
            <v>m³</v>
          </cell>
          <cell r="E110">
            <v>144.44999999999999</v>
          </cell>
          <cell r="F110">
            <v>0</v>
          </cell>
          <cell r="G110">
            <v>144.44999999999999</v>
          </cell>
          <cell r="H110" t="str">
            <v>-</v>
          </cell>
        </row>
        <row r="111">
          <cell r="A111" t="str">
            <v>1 A 01 408 01</v>
          </cell>
          <cell r="B111" t="str">
            <v>-</v>
          </cell>
          <cell r="C111" t="str">
            <v>Concreto fck=8MPa contr raz uso geral conf e lanç</v>
          </cell>
          <cell r="D111" t="str">
            <v>m³</v>
          </cell>
          <cell r="E111">
            <v>156.01</v>
          </cell>
          <cell r="F111">
            <v>0</v>
          </cell>
          <cell r="G111">
            <v>156.01</v>
          </cell>
          <cell r="H111" t="str">
            <v>-</v>
          </cell>
        </row>
        <row r="112">
          <cell r="A112" t="str">
            <v>1 A 01 408 51</v>
          </cell>
          <cell r="B112" t="str">
            <v>-</v>
          </cell>
          <cell r="C112" t="str">
            <v>Concr.fck=8MPa c.raz uso ger conf e lanç AC/BC</v>
          </cell>
          <cell r="D112" t="str">
            <v>m³</v>
          </cell>
          <cell r="E112">
            <v>165.63</v>
          </cell>
          <cell r="F112">
            <v>0</v>
          </cell>
          <cell r="G112">
            <v>165.63</v>
          </cell>
          <cell r="H112" t="str">
            <v>-</v>
          </cell>
        </row>
        <row r="113">
          <cell r="A113" t="str">
            <v>1 A 01 410 01</v>
          </cell>
          <cell r="B113" t="str">
            <v>-</v>
          </cell>
          <cell r="C113" t="str">
            <v>Concreto fck=10MPa contr raz uso geral conf e lanç</v>
          </cell>
          <cell r="D113" t="str">
            <v>m³</v>
          </cell>
          <cell r="E113">
            <v>163.52000000000001</v>
          </cell>
          <cell r="F113">
            <v>0</v>
          </cell>
          <cell r="G113">
            <v>163.52000000000001</v>
          </cell>
          <cell r="H113" t="str">
            <v>-</v>
          </cell>
        </row>
        <row r="114">
          <cell r="A114" t="str">
            <v>1 A 01 410 51</v>
          </cell>
          <cell r="B114" t="str">
            <v>-</v>
          </cell>
          <cell r="C114" t="str">
            <v>Concr.fck=10MPa c.raz uso ger conf/lanç AC/BC</v>
          </cell>
          <cell r="D114" t="str">
            <v>m³</v>
          </cell>
          <cell r="E114">
            <v>172.9</v>
          </cell>
          <cell r="F114">
            <v>0</v>
          </cell>
          <cell r="G114">
            <v>172.9</v>
          </cell>
          <cell r="H114" t="str">
            <v>-</v>
          </cell>
        </row>
        <row r="115">
          <cell r="A115" t="str">
            <v>1 A 01 412 01</v>
          </cell>
          <cell r="B115" t="str">
            <v>-</v>
          </cell>
          <cell r="C115" t="str">
            <v>Concreto fck=12MPa contr raz uso geral conf e lanç</v>
          </cell>
          <cell r="D115" t="str">
            <v>m³</v>
          </cell>
          <cell r="E115">
            <v>171.35</v>
          </cell>
          <cell r="F115">
            <v>0</v>
          </cell>
          <cell r="G115">
            <v>171.35</v>
          </cell>
          <cell r="H115" t="str">
            <v>-</v>
          </cell>
        </row>
        <row r="116">
          <cell r="A116" t="str">
            <v>1 A 01 412 51</v>
          </cell>
          <cell r="B116" t="str">
            <v>-</v>
          </cell>
          <cell r="C116" t="str">
            <v>Concr.fck=12MPa c.raz uso ger conf/lanç AC/BC</v>
          </cell>
          <cell r="D116" t="str">
            <v>m³</v>
          </cell>
          <cell r="E116">
            <v>180.49</v>
          </cell>
          <cell r="F116">
            <v>0</v>
          </cell>
          <cell r="G116">
            <v>180.49</v>
          </cell>
          <cell r="H116" t="str">
            <v>-</v>
          </cell>
        </row>
        <row r="117">
          <cell r="A117" t="str">
            <v>1 A 01 415 01</v>
          </cell>
          <cell r="B117" t="str">
            <v>-</v>
          </cell>
          <cell r="C117" t="str">
            <v>Concr estr fck=15MPa contr raz uso ger conf e lanç</v>
          </cell>
          <cell r="D117" t="str">
            <v>m³</v>
          </cell>
          <cell r="E117">
            <v>179.84</v>
          </cell>
          <cell r="F117">
            <v>0</v>
          </cell>
          <cell r="G117">
            <v>179.84</v>
          </cell>
          <cell r="H117" t="str">
            <v>-</v>
          </cell>
        </row>
        <row r="118">
          <cell r="A118" t="str">
            <v>1 A 01 415 51</v>
          </cell>
          <cell r="B118" t="str">
            <v>-</v>
          </cell>
          <cell r="C118" t="str">
            <v>Concr estr fck=15MPa c.raz uso ger conf/lanç AC/BC</v>
          </cell>
          <cell r="D118" t="str">
            <v>m³</v>
          </cell>
          <cell r="E118">
            <v>188.71</v>
          </cell>
          <cell r="F118">
            <v>0</v>
          </cell>
          <cell r="G118">
            <v>188.71</v>
          </cell>
          <cell r="H118" t="str">
            <v>-</v>
          </cell>
        </row>
        <row r="119">
          <cell r="A119" t="str">
            <v>1 A 01 518 01</v>
          </cell>
          <cell r="B119" t="str">
            <v>-</v>
          </cell>
          <cell r="C119" t="str">
            <v>Concr estr fck=18MPa contr raz uso ger conf e lanç</v>
          </cell>
          <cell r="D119" t="str">
            <v>m³</v>
          </cell>
          <cell r="E119">
            <v>188</v>
          </cell>
          <cell r="F119">
            <v>0</v>
          </cell>
          <cell r="G119">
            <v>188</v>
          </cell>
          <cell r="H119" t="str">
            <v>-</v>
          </cell>
        </row>
        <row r="120">
          <cell r="A120" t="str">
            <v>1 A 01 418 51</v>
          </cell>
          <cell r="B120" t="str">
            <v>-</v>
          </cell>
          <cell r="C120" t="str">
            <v>Concr.estr fck=18MPa c.raz uso ger conf/lanç AC/BC</v>
          </cell>
          <cell r="D120" t="str">
            <v>m³</v>
          </cell>
          <cell r="E120">
            <v>196.59</v>
          </cell>
          <cell r="F120">
            <v>0</v>
          </cell>
          <cell r="G120">
            <v>196.59</v>
          </cell>
          <cell r="H120" t="str">
            <v>-</v>
          </cell>
        </row>
        <row r="121">
          <cell r="A121" t="str">
            <v>1 A 01 422 00</v>
          </cell>
          <cell r="B121" t="str">
            <v>-</v>
          </cell>
          <cell r="C121" t="str">
            <v>Concr estr fck=22MPa contr raz uso ger conf e lanç</v>
          </cell>
          <cell r="D121" t="str">
            <v>m³</v>
          </cell>
          <cell r="E121">
            <v>202.69</v>
          </cell>
          <cell r="F121">
            <v>0</v>
          </cell>
          <cell r="G121">
            <v>202.69</v>
          </cell>
          <cell r="H121" t="str">
            <v>-</v>
          </cell>
        </row>
        <row r="122">
          <cell r="A122" t="str">
            <v>1 A 01 422 51</v>
          </cell>
          <cell r="B122" t="str">
            <v>-</v>
          </cell>
          <cell r="C122" t="str">
            <v>Concr.estr.fck=22MPa c.raz uso ger conf/lanç AC/BC</v>
          </cell>
          <cell r="D122" t="str">
            <v>m³</v>
          </cell>
          <cell r="E122">
            <v>210.82</v>
          </cell>
          <cell r="F122">
            <v>0</v>
          </cell>
          <cell r="G122">
            <v>210.82</v>
          </cell>
          <cell r="H122" t="str">
            <v>-</v>
          </cell>
        </row>
        <row r="123">
          <cell r="A123" t="str">
            <v>1 A 01 423 00</v>
          </cell>
          <cell r="B123" t="str">
            <v>-</v>
          </cell>
          <cell r="C123" t="str">
            <v>Concreto fck=18MPa para pré-moldados (tubos)</v>
          </cell>
          <cell r="D123" t="str">
            <v>m³</v>
          </cell>
          <cell r="E123">
            <v>182.22</v>
          </cell>
          <cell r="F123">
            <v>0</v>
          </cell>
          <cell r="G123">
            <v>182.22</v>
          </cell>
          <cell r="H123" t="str">
            <v>-</v>
          </cell>
        </row>
        <row r="124">
          <cell r="A124" t="str">
            <v>1 A 01 423 50</v>
          </cell>
          <cell r="B124" t="str">
            <v>-</v>
          </cell>
          <cell r="C124" t="str">
            <v>Concr.fck=18MPa para pré-moldados (tubos) AC/BC</v>
          </cell>
          <cell r="D124" t="str">
            <v>m³</v>
          </cell>
          <cell r="E124">
            <v>191.1</v>
          </cell>
          <cell r="F124">
            <v>0</v>
          </cell>
          <cell r="G124">
            <v>191.1</v>
          </cell>
          <cell r="H124" t="str">
            <v>-</v>
          </cell>
        </row>
        <row r="125">
          <cell r="A125" t="str">
            <v>1 A 01 424 00</v>
          </cell>
          <cell r="B125" t="str">
            <v>-</v>
          </cell>
          <cell r="C125" t="str">
            <v>Concreto poroso para pré-moldados (tubos)</v>
          </cell>
          <cell r="D125" t="str">
            <v>m³</v>
          </cell>
          <cell r="E125">
            <v>187.06</v>
          </cell>
          <cell r="F125">
            <v>0</v>
          </cell>
          <cell r="G125">
            <v>187.06</v>
          </cell>
          <cell r="H125" t="str">
            <v>-</v>
          </cell>
        </row>
        <row r="126">
          <cell r="A126" t="str">
            <v>1 A 01 424 50</v>
          </cell>
          <cell r="B126" t="str">
            <v>-</v>
          </cell>
          <cell r="C126" t="str">
            <v>Concreto poroso para pré-moldados (tubos) AC/BC</v>
          </cell>
          <cell r="D126" t="str">
            <v>m³</v>
          </cell>
          <cell r="E126">
            <v>191.25</v>
          </cell>
          <cell r="F126">
            <v>0</v>
          </cell>
          <cell r="G126">
            <v>191.25</v>
          </cell>
          <cell r="H126" t="str">
            <v>-</v>
          </cell>
        </row>
        <row r="127">
          <cell r="A127" t="str">
            <v>1 A 01 450 01</v>
          </cell>
          <cell r="B127" t="str">
            <v>-</v>
          </cell>
          <cell r="C127" t="str">
            <v>Escoramento de bueiros celulares</v>
          </cell>
          <cell r="D127" t="str">
            <v>m³</v>
          </cell>
          <cell r="E127">
            <v>27.96</v>
          </cell>
          <cell r="F127">
            <v>0</v>
          </cell>
          <cell r="G127">
            <v>27.96</v>
          </cell>
          <cell r="H127" t="str">
            <v>-</v>
          </cell>
        </row>
        <row r="128">
          <cell r="A128" t="str">
            <v>1 A 01 512 10</v>
          </cell>
          <cell r="B128" t="str">
            <v>-</v>
          </cell>
          <cell r="C128" t="str">
            <v>Concreto ciclópico fck=12 MPa</v>
          </cell>
          <cell r="D128" t="str">
            <v>m³</v>
          </cell>
          <cell r="E128">
            <v>132.57</v>
          </cell>
          <cell r="F128">
            <v>0</v>
          </cell>
          <cell r="G128">
            <v>132.57</v>
          </cell>
          <cell r="H128" t="str">
            <v>-</v>
          </cell>
        </row>
        <row r="129">
          <cell r="A129" t="str">
            <v>1 A 01 512 60</v>
          </cell>
          <cell r="B129" t="str">
            <v>-</v>
          </cell>
          <cell r="C129" t="str">
            <v>Concreto ciclópico fck=12 MPa AC/BC/PC</v>
          </cell>
          <cell r="D129" t="str">
            <v>m³</v>
          </cell>
          <cell r="E129">
            <v>140.21</v>
          </cell>
          <cell r="F129">
            <v>0</v>
          </cell>
          <cell r="G129">
            <v>140.21</v>
          </cell>
          <cell r="H129" t="str">
            <v>-</v>
          </cell>
        </row>
        <row r="130">
          <cell r="A130" t="str">
            <v>1 A 01 515 10</v>
          </cell>
          <cell r="B130" t="str">
            <v>-</v>
          </cell>
          <cell r="C130" t="str">
            <v>Concreto ciclópico fck=15 MPa</v>
          </cell>
          <cell r="D130" t="str">
            <v>m³</v>
          </cell>
          <cell r="E130">
            <v>138.51</v>
          </cell>
          <cell r="F130">
            <v>0</v>
          </cell>
          <cell r="G130">
            <v>138.51</v>
          </cell>
          <cell r="H130" t="str">
            <v>-</v>
          </cell>
        </row>
        <row r="131">
          <cell r="A131" t="str">
            <v>1 A 01 515 60</v>
          </cell>
          <cell r="B131" t="str">
            <v>-</v>
          </cell>
          <cell r="C131" t="str">
            <v>Concreto ciclópico fck=15 MPa AC/BC/PC</v>
          </cell>
          <cell r="D131" t="str">
            <v>m³</v>
          </cell>
          <cell r="E131">
            <v>145.96</v>
          </cell>
          <cell r="F131">
            <v>0</v>
          </cell>
          <cell r="G131">
            <v>145.96</v>
          </cell>
          <cell r="H131" t="str">
            <v>-</v>
          </cell>
        </row>
        <row r="132">
          <cell r="A132" t="str">
            <v>1 A 01 580 01</v>
          </cell>
          <cell r="B132" t="str">
            <v>-</v>
          </cell>
          <cell r="C132" t="str">
            <v>Fornecimento, preparo e colocação formas aço CA 60</v>
          </cell>
          <cell r="D132" t="str">
            <v>kg</v>
          </cell>
          <cell r="E132">
            <v>5.86</v>
          </cell>
          <cell r="F132">
            <v>0</v>
          </cell>
          <cell r="G132">
            <v>5.86</v>
          </cell>
          <cell r="H132" t="str">
            <v>-</v>
          </cell>
        </row>
        <row r="133">
          <cell r="A133" t="str">
            <v>1 A 01 580 02</v>
          </cell>
          <cell r="B133" t="str">
            <v>-</v>
          </cell>
          <cell r="C133" t="str">
            <v>Fornecimento, preparo e colocação formas aço CA 50</v>
          </cell>
          <cell r="D133" t="str">
            <v>kg</v>
          </cell>
          <cell r="E133">
            <v>5.29</v>
          </cell>
          <cell r="F133">
            <v>0</v>
          </cell>
          <cell r="G133">
            <v>5.29</v>
          </cell>
          <cell r="H133" t="str">
            <v>-</v>
          </cell>
        </row>
        <row r="134">
          <cell r="A134" t="str">
            <v>1 A 01 580 03</v>
          </cell>
          <cell r="B134" t="str">
            <v>-</v>
          </cell>
          <cell r="C134" t="str">
            <v>Fornecimento, preparo e colocação formas aço CA 25</v>
          </cell>
          <cell r="D134" t="str">
            <v>kg</v>
          </cell>
          <cell r="E134">
            <v>5.46</v>
          </cell>
          <cell r="F134">
            <v>0</v>
          </cell>
          <cell r="G134">
            <v>5.46</v>
          </cell>
          <cell r="H134" t="str">
            <v>-</v>
          </cell>
        </row>
        <row r="135">
          <cell r="A135" t="str">
            <v>1 A 01 603 01</v>
          </cell>
          <cell r="B135" t="str">
            <v>-</v>
          </cell>
          <cell r="C135" t="str">
            <v>Argamassa cimento-areia 1:3</v>
          </cell>
          <cell r="D135" t="str">
            <v>m³</v>
          </cell>
          <cell r="E135">
            <v>196.53</v>
          </cell>
          <cell r="F135">
            <v>0</v>
          </cell>
          <cell r="G135">
            <v>196.53</v>
          </cell>
          <cell r="H135" t="str">
            <v>-</v>
          </cell>
        </row>
        <row r="136">
          <cell r="A136" t="str">
            <v>1 A 01 603 51</v>
          </cell>
          <cell r="B136" t="str">
            <v>-</v>
          </cell>
          <cell r="C136" t="str">
            <v>Argamassa cimento-areia 1:3 AC</v>
          </cell>
          <cell r="D136" t="str">
            <v>m³</v>
          </cell>
          <cell r="E136">
            <v>212.37</v>
          </cell>
          <cell r="F136">
            <v>0</v>
          </cell>
          <cell r="G136">
            <v>212.37</v>
          </cell>
          <cell r="H136" t="str">
            <v>-</v>
          </cell>
        </row>
        <row r="137">
          <cell r="A137" t="str">
            <v>1 A 01 604 01</v>
          </cell>
          <cell r="B137" t="str">
            <v>-</v>
          </cell>
          <cell r="C137" t="str">
            <v>Argamassa cimento-areia 1:4</v>
          </cell>
          <cell r="D137" t="str">
            <v>m³</v>
          </cell>
          <cell r="E137">
            <v>164.05</v>
          </cell>
          <cell r="F137">
            <v>0</v>
          </cell>
          <cell r="G137">
            <v>164.05</v>
          </cell>
          <cell r="H137" t="str">
            <v>-</v>
          </cell>
        </row>
        <row r="138">
          <cell r="A138" t="str">
            <v>1 A 01 604 51</v>
          </cell>
          <cell r="B138" t="str">
            <v>-</v>
          </cell>
          <cell r="C138" t="str">
            <v>Argamassa cimento-areia 1:4 AC</v>
          </cell>
          <cell r="D138" t="str">
            <v>m³</v>
          </cell>
          <cell r="E138">
            <v>181.4</v>
          </cell>
          <cell r="F138">
            <v>0</v>
          </cell>
          <cell r="G138">
            <v>181.4</v>
          </cell>
          <cell r="H138" t="str">
            <v>-</v>
          </cell>
        </row>
        <row r="139">
          <cell r="A139" t="str">
            <v>1 A 01 606 01</v>
          </cell>
          <cell r="B139" t="str">
            <v>-</v>
          </cell>
          <cell r="C139" t="str">
            <v>Argamassa cimento-areia 1:6</v>
          </cell>
          <cell r="D139" t="str">
            <v>m³</v>
          </cell>
          <cell r="E139">
            <v>139.56</v>
          </cell>
          <cell r="F139">
            <v>0</v>
          </cell>
          <cell r="G139">
            <v>139.56</v>
          </cell>
          <cell r="H139" t="str">
            <v>-</v>
          </cell>
        </row>
        <row r="140">
          <cell r="A140" t="str">
            <v>1 A 01 606 51</v>
          </cell>
          <cell r="B140" t="str">
            <v>-</v>
          </cell>
          <cell r="C140" t="str">
            <v xml:space="preserve"> Argamassa cimento-areia 1:6 AC</v>
          </cell>
          <cell r="D140" t="str">
            <v>m³</v>
          </cell>
          <cell r="E140">
            <v>157.66</v>
          </cell>
          <cell r="F140">
            <v>0</v>
          </cell>
          <cell r="G140">
            <v>157.66</v>
          </cell>
          <cell r="H140" t="str">
            <v>-</v>
          </cell>
        </row>
        <row r="141">
          <cell r="A141" t="str">
            <v>1 A 01 620 01</v>
          </cell>
          <cell r="B141" t="str">
            <v>-</v>
          </cell>
          <cell r="C141" t="str">
            <v>Argamassa cimento-solo 1:10</v>
          </cell>
          <cell r="D141" t="str">
            <v>m³</v>
          </cell>
          <cell r="E141">
            <v>91.73</v>
          </cell>
          <cell r="F141">
            <v>0</v>
          </cell>
          <cell r="G141">
            <v>91.73</v>
          </cell>
          <cell r="H141" t="str">
            <v>-</v>
          </cell>
        </row>
        <row r="142">
          <cell r="A142" t="str">
            <v>1 A 01 653 00</v>
          </cell>
          <cell r="B142" t="str">
            <v>-</v>
          </cell>
          <cell r="C142" t="str">
            <v>Usinagem para sub-base de concreto rolado</v>
          </cell>
          <cell r="D142" t="str">
            <v>m³</v>
          </cell>
          <cell r="E142">
            <v>64.599999999999994</v>
          </cell>
          <cell r="F142">
            <v>0</v>
          </cell>
          <cell r="G142">
            <v>64.599999999999994</v>
          </cell>
          <cell r="H142" t="str">
            <v>-</v>
          </cell>
        </row>
        <row r="143">
          <cell r="A143" t="str">
            <v>1 A 01 653 50</v>
          </cell>
          <cell r="B143" t="str">
            <v>-</v>
          </cell>
          <cell r="C143" t="str">
            <v>Usinagem p/ sub-base de concreto rolado AC/BC</v>
          </cell>
          <cell r="D143" t="str">
            <v>m³</v>
          </cell>
          <cell r="E143">
            <v>63.74</v>
          </cell>
          <cell r="F143">
            <v>0</v>
          </cell>
          <cell r="G143">
            <v>63.74</v>
          </cell>
          <cell r="H143" t="str">
            <v>-</v>
          </cell>
        </row>
        <row r="144">
          <cell r="A144" t="str">
            <v>1 A 01 654 00</v>
          </cell>
          <cell r="B144" t="str">
            <v>-</v>
          </cell>
          <cell r="C144" t="str">
            <v>Usinagem p/ sub-base de concr. de cimento portland</v>
          </cell>
          <cell r="D144" t="str">
            <v>m³</v>
          </cell>
          <cell r="E144">
            <v>85.55</v>
          </cell>
          <cell r="F144">
            <v>0</v>
          </cell>
          <cell r="G144">
            <v>85.55</v>
          </cell>
          <cell r="H144" t="str">
            <v>-</v>
          </cell>
        </row>
        <row r="145">
          <cell r="A145" t="str">
            <v>1 A 01 654 50</v>
          </cell>
          <cell r="B145" t="str">
            <v>-</v>
          </cell>
          <cell r="C145" t="str">
            <v>Usinagem p/sub-base de concr.cimento portl. AC/BC</v>
          </cell>
          <cell r="D145" t="str">
            <v>m³</v>
          </cell>
          <cell r="E145">
            <v>84.69</v>
          </cell>
          <cell r="F145">
            <v>0</v>
          </cell>
          <cell r="G145">
            <v>84.69</v>
          </cell>
          <cell r="H145" t="str">
            <v>-</v>
          </cell>
        </row>
        <row r="146">
          <cell r="A146" t="str">
            <v>1 A 01 656 00</v>
          </cell>
          <cell r="B146" t="str">
            <v>-</v>
          </cell>
          <cell r="C146" t="str">
            <v>Usinagem p/ conc. de cim. portland c/ forma desliz</v>
          </cell>
          <cell r="D146" t="str">
            <v>m³</v>
          </cell>
          <cell r="E146">
            <v>125.33</v>
          </cell>
          <cell r="F146">
            <v>0</v>
          </cell>
          <cell r="G146">
            <v>125.33</v>
          </cell>
          <cell r="H146" t="str">
            <v>-</v>
          </cell>
        </row>
        <row r="147">
          <cell r="A147" t="str">
            <v>1 A 01 656 50</v>
          </cell>
          <cell r="B147" t="str">
            <v>-</v>
          </cell>
          <cell r="C147" t="str">
            <v>Usinagem p/ conc.cim.portl.c/ forma desliz AC/BC</v>
          </cell>
          <cell r="D147" t="str">
            <v>m³</v>
          </cell>
          <cell r="E147">
            <v>135.15</v>
          </cell>
          <cell r="F147">
            <v>0</v>
          </cell>
          <cell r="G147">
            <v>135.15</v>
          </cell>
          <cell r="H147" t="str">
            <v>-</v>
          </cell>
        </row>
        <row r="148">
          <cell r="A148" t="str">
            <v>1 A 01 657 00</v>
          </cell>
          <cell r="B148" t="str">
            <v>-</v>
          </cell>
          <cell r="C148" t="str">
            <v>Usinagem p/ conc.cim. portland c/ equip. peq. por.</v>
          </cell>
          <cell r="D148" t="str">
            <v>m³</v>
          </cell>
          <cell r="E148">
            <v>185.09</v>
          </cell>
          <cell r="F148">
            <v>0</v>
          </cell>
          <cell r="G148">
            <v>185.09</v>
          </cell>
          <cell r="H148" t="str">
            <v>-</v>
          </cell>
        </row>
        <row r="149">
          <cell r="A149" t="str">
            <v>1 A 01 657 50</v>
          </cell>
          <cell r="B149" t="str">
            <v>-</v>
          </cell>
          <cell r="C149" t="str">
            <v>Usinagem p/conc.cim. portl.c/ equip.peq.por.AC/BC</v>
          </cell>
          <cell r="D149" t="str">
            <v>m³</v>
          </cell>
          <cell r="E149">
            <v>193.21</v>
          </cell>
          <cell r="F149">
            <v>0</v>
          </cell>
          <cell r="G149">
            <v>193.21</v>
          </cell>
          <cell r="H149" t="str">
            <v>-</v>
          </cell>
        </row>
        <row r="150">
          <cell r="A150" t="str">
            <v>1 A 01 700 00</v>
          </cell>
          <cell r="B150" t="str">
            <v>-</v>
          </cell>
          <cell r="C150" t="str">
            <v>Fabricação de peças pré mold. de conc. p/ pavim.</v>
          </cell>
          <cell r="D150" t="str">
            <v>m³</v>
          </cell>
          <cell r="E150">
            <v>201.84</v>
          </cell>
          <cell r="F150">
            <v>0</v>
          </cell>
          <cell r="G150">
            <v>201.84</v>
          </cell>
          <cell r="H150" t="str">
            <v>-</v>
          </cell>
        </row>
        <row r="151">
          <cell r="A151" t="str">
            <v>1 A 01 700 50</v>
          </cell>
          <cell r="B151" t="str">
            <v>-</v>
          </cell>
          <cell r="C151" t="str">
            <v>Fabric.de peças pré mold.de conc. p/pavim.AC/BC</v>
          </cell>
          <cell r="D151" t="str">
            <v>m³</v>
          </cell>
          <cell r="E151">
            <v>209.49</v>
          </cell>
          <cell r="F151">
            <v>0</v>
          </cell>
          <cell r="G151">
            <v>209.49</v>
          </cell>
          <cell r="H151" t="str">
            <v>-</v>
          </cell>
        </row>
        <row r="152">
          <cell r="A152" t="str">
            <v>1 A 01 720 00</v>
          </cell>
          <cell r="B152" t="str">
            <v>-</v>
          </cell>
          <cell r="C152" t="str">
            <v>Concreto fck=18MPa p/ pré-moldados (guarda-corpo)</v>
          </cell>
          <cell r="D152" t="str">
            <v>m³</v>
          </cell>
          <cell r="E152">
            <v>184.93</v>
          </cell>
          <cell r="F152">
            <v>0</v>
          </cell>
          <cell r="G152">
            <v>184.93</v>
          </cell>
          <cell r="H152" t="str">
            <v>-</v>
          </cell>
        </row>
        <row r="153">
          <cell r="A153" t="str">
            <v>1 A 01 720 01</v>
          </cell>
          <cell r="B153" t="str">
            <v>-</v>
          </cell>
          <cell r="C153" t="str">
            <v>Guarda-corpo tipo GM, moldado no local</v>
          </cell>
          <cell r="D153" t="str">
            <v>m³</v>
          </cell>
          <cell r="E153">
            <v>165.48</v>
          </cell>
          <cell r="F153">
            <v>0</v>
          </cell>
          <cell r="G153">
            <v>165.48</v>
          </cell>
          <cell r="H153" t="str">
            <v>-</v>
          </cell>
        </row>
        <row r="154">
          <cell r="A154" t="str">
            <v>1 A 01 720 02</v>
          </cell>
          <cell r="B154" t="str">
            <v>-</v>
          </cell>
          <cell r="C154" t="str">
            <v>Fabricação de Guarda-corpo</v>
          </cell>
          <cell r="D154" t="str">
            <v>m³</v>
          </cell>
          <cell r="E154">
            <v>30.74</v>
          </cell>
          <cell r="F154">
            <v>0</v>
          </cell>
          <cell r="G154">
            <v>30.74</v>
          </cell>
          <cell r="H154" t="str">
            <v>-</v>
          </cell>
        </row>
        <row r="155">
          <cell r="A155" t="str">
            <v>1 A 01 720 50</v>
          </cell>
          <cell r="B155" t="str">
            <v>-</v>
          </cell>
          <cell r="C155" t="str">
            <v>Concr.fck = 18 mPa p/pré-mold.(guarda-corpo)AC/BC</v>
          </cell>
          <cell r="D155" t="str">
            <v>m³</v>
          </cell>
          <cell r="E155">
            <v>193.82</v>
          </cell>
          <cell r="F155">
            <v>0</v>
          </cell>
          <cell r="G155">
            <v>193.82</v>
          </cell>
          <cell r="H155" t="str">
            <v>-</v>
          </cell>
        </row>
        <row r="156">
          <cell r="A156" t="str">
            <v>1 A 01 720 51</v>
          </cell>
          <cell r="B156" t="str">
            <v>-</v>
          </cell>
          <cell r="C156" t="str">
            <v>Guarda-corpo tipo GM, moldado no local AC/BC</v>
          </cell>
          <cell r="D156" t="str">
            <v>m</v>
          </cell>
          <cell r="E156">
            <v>167.48</v>
          </cell>
          <cell r="F156">
            <v>0</v>
          </cell>
          <cell r="G156">
            <v>167.48</v>
          </cell>
          <cell r="H156" t="str">
            <v>-</v>
          </cell>
        </row>
        <row r="157">
          <cell r="A157" t="str">
            <v>1 A 01 720 52</v>
          </cell>
          <cell r="B157" t="str">
            <v>-</v>
          </cell>
          <cell r="C157" t="str">
            <v>Fabricação de guarda - corpo AC/BC</v>
          </cell>
          <cell r="D157" t="str">
            <v>m</v>
          </cell>
          <cell r="E157">
            <v>0</v>
          </cell>
          <cell r="F157">
            <v>0</v>
          </cell>
          <cell r="G157">
            <v>0</v>
          </cell>
          <cell r="H157" t="str">
            <v>-</v>
          </cell>
        </row>
        <row r="158">
          <cell r="A158" t="str">
            <v>1 A 01 725 01</v>
          </cell>
          <cell r="B158" t="str">
            <v>-</v>
          </cell>
          <cell r="C158" t="str">
            <v>Fabricação de balizador de concreto</v>
          </cell>
          <cell r="D158" t="str">
            <v>un</v>
          </cell>
          <cell r="E158">
            <v>9.0399999999999991</v>
          </cell>
          <cell r="F158">
            <v>0</v>
          </cell>
          <cell r="G158">
            <v>9.0399999999999991</v>
          </cell>
          <cell r="H158" t="str">
            <v>-</v>
          </cell>
        </row>
        <row r="159">
          <cell r="A159" t="str">
            <v>1 A 01 725 51</v>
          </cell>
          <cell r="B159" t="str">
            <v>-</v>
          </cell>
          <cell r="C159" t="str">
            <v>Fabricação de balizador de concreto AC/BC</v>
          </cell>
          <cell r="D159" t="str">
            <v>un</v>
          </cell>
          <cell r="E159">
            <v>9.08</v>
          </cell>
          <cell r="F159">
            <v>0</v>
          </cell>
          <cell r="G159">
            <v>9.08</v>
          </cell>
          <cell r="H159" t="str">
            <v>-</v>
          </cell>
        </row>
        <row r="160">
          <cell r="A160" t="str">
            <v>1 A 01 730 00</v>
          </cell>
          <cell r="B160" t="str">
            <v>-</v>
          </cell>
          <cell r="C160" t="str">
            <v>Concreto fck=18MPa p/ pré moldados (mourões)</v>
          </cell>
          <cell r="D160" t="str">
            <v>m³</v>
          </cell>
          <cell r="E160">
            <v>156.22999999999999</v>
          </cell>
          <cell r="F160">
            <v>0</v>
          </cell>
          <cell r="G160">
            <v>156.22999999999999</v>
          </cell>
          <cell r="H160" t="str">
            <v>-</v>
          </cell>
        </row>
        <row r="161">
          <cell r="A161" t="str">
            <v>1 A 01 730 01</v>
          </cell>
          <cell r="B161" t="str">
            <v>-</v>
          </cell>
          <cell r="C161" t="str">
            <v>Fabr. mourão de concr. esticador seção quad. 15cm</v>
          </cell>
          <cell r="D161" t="str">
            <v>un</v>
          </cell>
          <cell r="E161">
            <v>25.25</v>
          </cell>
          <cell r="F161">
            <v>0</v>
          </cell>
          <cell r="G161">
            <v>25.25</v>
          </cell>
          <cell r="H161" t="str">
            <v>-</v>
          </cell>
        </row>
        <row r="162">
          <cell r="A162" t="str">
            <v>1 A 01 730 02</v>
          </cell>
          <cell r="B162" t="str">
            <v>-</v>
          </cell>
          <cell r="C162" t="str">
            <v>Fabr. mourão de concr esticador seção triang. 15cm</v>
          </cell>
          <cell r="D162" t="str">
            <v>un</v>
          </cell>
          <cell r="E162">
            <v>16.96</v>
          </cell>
          <cell r="F162">
            <v>0</v>
          </cell>
          <cell r="G162">
            <v>16.96</v>
          </cell>
          <cell r="H162" t="str">
            <v>-</v>
          </cell>
        </row>
        <row r="163">
          <cell r="A163" t="str">
            <v>1 A 01 730 50</v>
          </cell>
          <cell r="B163" t="str">
            <v>-</v>
          </cell>
          <cell r="C163" t="str">
            <v>Concreto fck=18MPa p/pré moldados (mourões) AC/BC</v>
          </cell>
          <cell r="D163" t="str">
            <v>m³</v>
          </cell>
          <cell r="E163">
            <v>165.11</v>
          </cell>
          <cell r="F163">
            <v>0</v>
          </cell>
          <cell r="G163">
            <v>165.11</v>
          </cell>
          <cell r="H163" t="str">
            <v>-</v>
          </cell>
        </row>
        <row r="164">
          <cell r="A164" t="str">
            <v>1 A 01 730 51</v>
          </cell>
          <cell r="B164" t="str">
            <v>-</v>
          </cell>
          <cell r="C164" t="str">
            <v>Fabric.Mourão concr.estic.seção quadr.15cm AC/BC</v>
          </cell>
          <cell r="D164" t="str">
            <v>un</v>
          </cell>
          <cell r="E164">
            <v>25.69</v>
          </cell>
          <cell r="F164">
            <v>0</v>
          </cell>
          <cell r="G164">
            <v>25.69</v>
          </cell>
          <cell r="H164" t="str">
            <v>-</v>
          </cell>
        </row>
        <row r="165">
          <cell r="A165" t="str">
            <v>1 A 01 730 52</v>
          </cell>
          <cell r="B165" t="str">
            <v>-</v>
          </cell>
          <cell r="C165" t="str">
            <v>Fabric.Mourão concr.estic.seção triang.15cm AC/BC</v>
          </cell>
          <cell r="D165" t="str">
            <v>un</v>
          </cell>
          <cell r="E165">
            <v>17.18</v>
          </cell>
          <cell r="F165">
            <v>0</v>
          </cell>
          <cell r="G165">
            <v>17.18</v>
          </cell>
          <cell r="H165" t="str">
            <v>-</v>
          </cell>
        </row>
        <row r="166">
          <cell r="A166" t="str">
            <v>1 A 01 735 01</v>
          </cell>
          <cell r="B166" t="str">
            <v>-</v>
          </cell>
          <cell r="C166" t="str">
            <v>Fabr. mourão de concreto suporte seção quad. 11cm</v>
          </cell>
          <cell r="D166" t="str">
            <v>un</v>
          </cell>
          <cell r="E166">
            <v>18.850000000000001</v>
          </cell>
          <cell r="F166">
            <v>0</v>
          </cell>
          <cell r="G166">
            <v>18.850000000000001</v>
          </cell>
          <cell r="H166" t="str">
            <v>-</v>
          </cell>
        </row>
        <row r="167">
          <cell r="A167" t="str">
            <v>1 A 01 735 02</v>
          </cell>
          <cell r="B167" t="str">
            <v>-</v>
          </cell>
          <cell r="C167" t="str">
            <v>Fabr. mourão de concr. suporte seção triang. 11cm</v>
          </cell>
          <cell r="D167" t="str">
            <v>un</v>
          </cell>
          <cell r="E167">
            <v>12.94</v>
          </cell>
          <cell r="F167">
            <v>0</v>
          </cell>
          <cell r="G167">
            <v>12.94</v>
          </cell>
          <cell r="H167" t="str">
            <v>-</v>
          </cell>
        </row>
        <row r="168">
          <cell r="A168" t="str">
            <v>1 A 01 735 51</v>
          </cell>
          <cell r="B168" t="str">
            <v>-</v>
          </cell>
          <cell r="C168" t="str">
            <v>Fabric.Mourão concr.suporte seção quadr.11cm AC/BC</v>
          </cell>
          <cell r="D168" t="str">
            <v>un</v>
          </cell>
          <cell r="E168">
            <v>19.079999999999998</v>
          </cell>
          <cell r="F168">
            <v>0</v>
          </cell>
          <cell r="G168">
            <v>19.079999999999998</v>
          </cell>
          <cell r="H168" t="str">
            <v>-</v>
          </cell>
        </row>
        <row r="169">
          <cell r="A169" t="str">
            <v>1 A 01 735 52</v>
          </cell>
          <cell r="B169" t="str">
            <v>-</v>
          </cell>
          <cell r="C169" t="str">
            <v>Fabric.Mourão concr.suporte sec.triang.11cm AC/BC</v>
          </cell>
          <cell r="D169" t="str">
            <v>un</v>
          </cell>
          <cell r="E169">
            <v>13.05</v>
          </cell>
          <cell r="F169">
            <v>0</v>
          </cell>
          <cell r="G169">
            <v>13.05</v>
          </cell>
          <cell r="H169" t="str">
            <v>-</v>
          </cell>
        </row>
        <row r="170">
          <cell r="A170" t="str">
            <v>1 A 01 739 01</v>
          </cell>
          <cell r="B170" t="str">
            <v>-</v>
          </cell>
          <cell r="C170" t="str">
            <v>Confecção de tubos de concreto D=0,20m</v>
          </cell>
          <cell r="D170" t="str">
            <v>m</v>
          </cell>
          <cell r="E170">
            <v>10.199999999999999</v>
          </cell>
          <cell r="F170">
            <v>0</v>
          </cell>
          <cell r="G170">
            <v>10.199999999999999</v>
          </cell>
          <cell r="H170" t="str">
            <v>-</v>
          </cell>
        </row>
        <row r="171">
          <cell r="A171" t="str">
            <v>1 A 01 739 51</v>
          </cell>
          <cell r="B171" t="str">
            <v>-</v>
          </cell>
          <cell r="C171" t="str">
            <v>Confecção de tubos de concreto D=0,20m AC/BC</v>
          </cell>
          <cell r="D171" t="str">
            <v>m</v>
          </cell>
          <cell r="E171">
            <v>10.47</v>
          </cell>
          <cell r="F171">
            <v>0</v>
          </cell>
          <cell r="G171">
            <v>10.47</v>
          </cell>
          <cell r="H171" t="str">
            <v>-</v>
          </cell>
        </row>
        <row r="172">
          <cell r="A172" t="str">
            <v>1 A 01 740 01</v>
          </cell>
          <cell r="B172" t="str">
            <v>-</v>
          </cell>
          <cell r="C172" t="str">
            <v>Confecção de tubos de concreto perfurado D=0,20m</v>
          </cell>
          <cell r="D172" t="str">
            <v>m</v>
          </cell>
          <cell r="E172">
            <v>10.46</v>
          </cell>
          <cell r="F172">
            <v>0</v>
          </cell>
          <cell r="G172">
            <v>10.46</v>
          </cell>
          <cell r="H172" t="str">
            <v>-</v>
          </cell>
        </row>
        <row r="173">
          <cell r="A173" t="str">
            <v>1 A 01 740 51</v>
          </cell>
          <cell r="B173" t="str">
            <v>-</v>
          </cell>
          <cell r="C173" t="str">
            <v>Confecção tubos concr.perfurado D=0,20m AC/BC</v>
          </cell>
          <cell r="D173" t="str">
            <v>m</v>
          </cell>
          <cell r="E173">
            <v>10.73</v>
          </cell>
          <cell r="F173">
            <v>0</v>
          </cell>
          <cell r="G173">
            <v>10.73</v>
          </cell>
          <cell r="H173" t="str">
            <v>-</v>
          </cell>
        </row>
        <row r="174">
          <cell r="A174" t="str">
            <v>1 A 01 741 01</v>
          </cell>
          <cell r="B174" t="str">
            <v>-</v>
          </cell>
          <cell r="C174" t="str">
            <v>Confecção de tubos de concreto poroso D=0,20m</v>
          </cell>
          <cell r="D174" t="str">
            <v>m</v>
          </cell>
          <cell r="E174">
            <v>10.34</v>
          </cell>
          <cell r="F174">
            <v>0</v>
          </cell>
          <cell r="G174">
            <v>10.34</v>
          </cell>
          <cell r="H174" t="str">
            <v>-</v>
          </cell>
        </row>
        <row r="175">
          <cell r="A175" t="str">
            <v>1 A 01 741 51</v>
          </cell>
          <cell r="B175" t="str">
            <v>-</v>
          </cell>
          <cell r="C175" t="str">
            <v>Confecção de tubos de concr.poroso D=0,20m AC/BC</v>
          </cell>
          <cell r="D175" t="str">
            <v>m</v>
          </cell>
          <cell r="E175">
            <v>10.47</v>
          </cell>
          <cell r="F175">
            <v>0</v>
          </cell>
          <cell r="G175">
            <v>10.47</v>
          </cell>
          <cell r="H175" t="str">
            <v>-</v>
          </cell>
        </row>
        <row r="176">
          <cell r="A176" t="str">
            <v>1 A 01 745 01</v>
          </cell>
          <cell r="B176" t="str">
            <v>-</v>
          </cell>
          <cell r="C176" t="str">
            <v>Confecção de tubos de concreto D=0,30m</v>
          </cell>
          <cell r="D176" t="str">
            <v>m</v>
          </cell>
          <cell r="E176">
            <v>16.41</v>
          </cell>
          <cell r="F176">
            <v>0</v>
          </cell>
          <cell r="G176">
            <v>16.41</v>
          </cell>
          <cell r="H176" t="str">
            <v>-</v>
          </cell>
        </row>
        <row r="177">
          <cell r="A177" t="str">
            <v>1 A 01 745 51</v>
          </cell>
          <cell r="B177" t="str">
            <v>-</v>
          </cell>
          <cell r="C177" t="str">
            <v>Confecção de tubos de concreto D=0,30m AC/BC</v>
          </cell>
          <cell r="D177" t="str">
            <v>m</v>
          </cell>
          <cell r="E177">
            <v>16.899999999999999</v>
          </cell>
          <cell r="F177">
            <v>0</v>
          </cell>
          <cell r="G177">
            <v>16.899999999999999</v>
          </cell>
          <cell r="H177" t="str">
            <v>-</v>
          </cell>
        </row>
        <row r="178">
          <cell r="A178" t="str">
            <v xml:space="preserve">1 A 01 746 01 </v>
          </cell>
          <cell r="B178" t="str">
            <v>-</v>
          </cell>
          <cell r="C178" t="str">
            <v>Confecção de tubos de concreto perfurado D=0,30m</v>
          </cell>
          <cell r="D178" t="str">
            <v>m</v>
          </cell>
          <cell r="E178">
            <v>16.670000000000002</v>
          </cell>
          <cell r="F178">
            <v>0</v>
          </cell>
          <cell r="G178">
            <v>16.670000000000002</v>
          </cell>
          <cell r="H178" t="str">
            <v>-</v>
          </cell>
        </row>
        <row r="179">
          <cell r="A179" t="str">
            <v>1 A 01 746 51</v>
          </cell>
          <cell r="B179" t="str">
            <v>-</v>
          </cell>
          <cell r="C179" t="str">
            <v>Confecção de tubos concr.perfurado D=0,30m AC/BC</v>
          </cell>
          <cell r="D179" t="str">
            <v>m</v>
          </cell>
          <cell r="E179">
            <v>17.16</v>
          </cell>
          <cell r="F179">
            <v>0</v>
          </cell>
          <cell r="G179">
            <v>17.16</v>
          </cell>
          <cell r="H179" t="str">
            <v>-</v>
          </cell>
        </row>
        <row r="180">
          <cell r="A180" t="str">
            <v>1 A 01 747 01</v>
          </cell>
          <cell r="B180" t="str">
            <v>-</v>
          </cell>
          <cell r="C180" t="str">
            <v>Confecção de tubos de concreto poroso D=0,30m</v>
          </cell>
          <cell r="D180" t="str">
            <v>m</v>
          </cell>
          <cell r="E180">
            <v>16.68</v>
          </cell>
          <cell r="F180">
            <v>0</v>
          </cell>
          <cell r="G180">
            <v>16.68</v>
          </cell>
          <cell r="H180" t="str">
            <v>-</v>
          </cell>
        </row>
        <row r="181">
          <cell r="A181" t="str">
            <v>1 A 01 747 51</v>
          </cell>
          <cell r="B181" t="str">
            <v>-</v>
          </cell>
          <cell r="C181" t="str">
            <v>Confecção de tubos concr.poroso D=0,30m AC/BC</v>
          </cell>
          <cell r="D181" t="str">
            <v>m</v>
          </cell>
          <cell r="E181">
            <v>16.91</v>
          </cell>
          <cell r="F181">
            <v>0</v>
          </cell>
          <cell r="G181">
            <v>16.91</v>
          </cell>
          <cell r="H181" t="str">
            <v>-</v>
          </cell>
        </row>
        <row r="182">
          <cell r="A182" t="str">
            <v>1 A 01 751 01</v>
          </cell>
          <cell r="B182" t="str">
            <v>-</v>
          </cell>
          <cell r="C182" t="str">
            <v>Confecção de tubos de concreto D=0,40m</v>
          </cell>
          <cell r="D182" t="str">
            <v>m</v>
          </cell>
          <cell r="E182">
            <v>23.89</v>
          </cell>
          <cell r="F182">
            <v>0</v>
          </cell>
          <cell r="G182">
            <v>23.89</v>
          </cell>
          <cell r="H182" t="str">
            <v>-</v>
          </cell>
        </row>
        <row r="183">
          <cell r="A183" t="str">
            <v>1 A 01 751 51</v>
          </cell>
          <cell r="B183" t="str">
            <v>-</v>
          </cell>
          <cell r="C183" t="str">
            <v>Confecção de tubos de concreto D=0,40m AC/BC</v>
          </cell>
          <cell r="D183" t="str">
            <v>m</v>
          </cell>
          <cell r="E183">
            <v>24.66</v>
          </cell>
          <cell r="F183">
            <v>0</v>
          </cell>
          <cell r="G183">
            <v>24.66</v>
          </cell>
          <cell r="H183" t="str">
            <v>-</v>
          </cell>
        </row>
        <row r="184">
          <cell r="A184" t="str">
            <v>1 A 01 752 01</v>
          </cell>
          <cell r="B184" t="str">
            <v>-</v>
          </cell>
          <cell r="C184" t="str">
            <v>Confecção de tubos de concreto perfurado D=0,40m</v>
          </cell>
          <cell r="D184" t="str">
            <v>m</v>
          </cell>
          <cell r="E184">
            <v>24.15</v>
          </cell>
          <cell r="F184">
            <v>0</v>
          </cell>
          <cell r="G184">
            <v>24.15</v>
          </cell>
          <cell r="H184" t="str">
            <v>-</v>
          </cell>
        </row>
        <row r="185">
          <cell r="A185" t="str">
            <v>1 A 01 752 51</v>
          </cell>
          <cell r="B185" t="str">
            <v>-</v>
          </cell>
          <cell r="C185" t="str">
            <v>Confecção de tubos concr.perfurado D=0,40m AC/BC</v>
          </cell>
          <cell r="D185" t="str">
            <v>m</v>
          </cell>
          <cell r="E185">
            <v>24.92</v>
          </cell>
          <cell r="F185">
            <v>0</v>
          </cell>
          <cell r="G185">
            <v>24.92</v>
          </cell>
          <cell r="H185" t="str">
            <v>-</v>
          </cell>
        </row>
        <row r="186">
          <cell r="A186" t="str">
            <v>1 A 01 753 01</v>
          </cell>
          <cell r="B186" t="str">
            <v>-</v>
          </cell>
          <cell r="C186" t="str">
            <v>Confecção de tubos de concreto poroso D=0,40m</v>
          </cell>
          <cell r="D186" t="str">
            <v>m</v>
          </cell>
          <cell r="E186">
            <v>24.31</v>
          </cell>
          <cell r="F186">
            <v>0</v>
          </cell>
          <cell r="G186">
            <v>24.31</v>
          </cell>
          <cell r="H186" t="str">
            <v>-</v>
          </cell>
        </row>
        <row r="187">
          <cell r="A187" t="str">
            <v>1 A 01 753 51</v>
          </cell>
          <cell r="B187" t="str">
            <v>-</v>
          </cell>
          <cell r="C187" t="str">
            <v>Confecção de tubos concr.poroso D=0,40m AC/BC</v>
          </cell>
          <cell r="D187" t="str">
            <v>m</v>
          </cell>
          <cell r="E187">
            <v>24.68</v>
          </cell>
          <cell r="F187">
            <v>0</v>
          </cell>
          <cell r="G187">
            <v>24.68</v>
          </cell>
          <cell r="H187" t="str">
            <v>-</v>
          </cell>
        </row>
        <row r="188">
          <cell r="A188" t="str">
            <v>1 A 01 755 01</v>
          </cell>
          <cell r="B188" t="str">
            <v>-</v>
          </cell>
          <cell r="C188" t="str">
            <v>Confecção de tubos de concreto armado D=0,60m CA-4</v>
          </cell>
          <cell r="D188" t="str">
            <v>m</v>
          </cell>
          <cell r="E188">
            <v>118.18</v>
          </cell>
          <cell r="F188">
            <v>0</v>
          </cell>
          <cell r="G188">
            <v>118.18</v>
          </cell>
          <cell r="H188" t="str">
            <v>-</v>
          </cell>
        </row>
        <row r="189">
          <cell r="A189" t="str">
            <v>1 A 01 755 51</v>
          </cell>
          <cell r="B189" t="str">
            <v>-</v>
          </cell>
          <cell r="C189" t="str">
            <v xml:space="preserve"> Confecção de tubos concr.armado D=0,60m CA-4 AC/BC</v>
          </cell>
          <cell r="D189" t="str">
            <v>m</v>
          </cell>
          <cell r="E189">
            <v>119.69</v>
          </cell>
          <cell r="F189">
            <v>0</v>
          </cell>
          <cell r="G189">
            <v>119.69</v>
          </cell>
          <cell r="H189" t="str">
            <v>-</v>
          </cell>
        </row>
        <row r="190">
          <cell r="A190" t="str">
            <v>1 A 01 760 01</v>
          </cell>
          <cell r="B190" t="str">
            <v>-</v>
          </cell>
          <cell r="C190" t="str">
            <v>Confecção de tubos de concreto armado D=0,80m CA-4</v>
          </cell>
          <cell r="D190" t="str">
            <v>m</v>
          </cell>
          <cell r="E190">
            <v>179.6</v>
          </cell>
          <cell r="F190">
            <v>0</v>
          </cell>
          <cell r="G190">
            <v>179.6</v>
          </cell>
          <cell r="H190" t="str">
            <v>-</v>
          </cell>
        </row>
        <row r="191">
          <cell r="A191" t="str">
            <v>1 A 01 760 51</v>
          </cell>
          <cell r="B191" t="str">
            <v>-</v>
          </cell>
          <cell r="C191" t="str">
            <v>Confecção de tubos concr.armado D=0,80m CA-4 AC/BC</v>
          </cell>
          <cell r="D191" t="str">
            <v>m</v>
          </cell>
          <cell r="E191">
            <v>182.11</v>
          </cell>
          <cell r="F191">
            <v>0</v>
          </cell>
          <cell r="G191">
            <v>182.11</v>
          </cell>
          <cell r="H191" t="str">
            <v>-</v>
          </cell>
        </row>
        <row r="192">
          <cell r="A192" t="str">
            <v>1 A 01 765 01</v>
          </cell>
          <cell r="B192" t="str">
            <v>-</v>
          </cell>
          <cell r="C192" t="str">
            <v>Confecção de tubos de concreto armado D=1,00m CA-4</v>
          </cell>
          <cell r="D192" t="str">
            <v>m</v>
          </cell>
          <cell r="E192">
            <v>271.69</v>
          </cell>
          <cell r="F192">
            <v>0</v>
          </cell>
          <cell r="G192">
            <v>271.69</v>
          </cell>
          <cell r="H192" t="str">
            <v>-</v>
          </cell>
        </row>
        <row r="193">
          <cell r="A193" t="str">
            <v>1 A 01 765 51</v>
          </cell>
          <cell r="B193" t="str">
            <v>-</v>
          </cell>
          <cell r="C193" t="str">
            <v>Confecção de tubos concr.armado D=1,00m CA-4 AC/BC</v>
          </cell>
          <cell r="D193" t="str">
            <v>m</v>
          </cell>
          <cell r="E193">
            <v>275.44</v>
          </cell>
          <cell r="F193">
            <v>0</v>
          </cell>
          <cell r="G193">
            <v>275.44</v>
          </cell>
          <cell r="H193" t="str">
            <v>-</v>
          </cell>
        </row>
        <row r="194">
          <cell r="A194" t="str">
            <v>1 A 01 770 01</v>
          </cell>
          <cell r="B194" t="str">
            <v>-</v>
          </cell>
          <cell r="C194" t="str">
            <v>Confecção de tubos de concreto armado D=1,20m CA-4</v>
          </cell>
          <cell r="D194" t="str">
            <v>m</v>
          </cell>
          <cell r="E194">
            <v>382.35</v>
          </cell>
          <cell r="F194">
            <v>0</v>
          </cell>
          <cell r="G194">
            <v>382.35</v>
          </cell>
          <cell r="H194" t="str">
            <v>-</v>
          </cell>
        </row>
        <row r="195">
          <cell r="A195" t="str">
            <v>1 A 01 700 51</v>
          </cell>
          <cell r="B195" t="str">
            <v>-</v>
          </cell>
          <cell r="C195" t="str">
            <v>Confecção de tubos concr.armado D=1,20m CA-4 AC/BC</v>
          </cell>
          <cell r="D195" t="str">
            <v>m</v>
          </cell>
          <cell r="E195">
            <v>387.18</v>
          </cell>
          <cell r="F195">
            <v>0</v>
          </cell>
          <cell r="G195">
            <v>387.18</v>
          </cell>
          <cell r="H195" t="str">
            <v>-</v>
          </cell>
        </row>
        <row r="196">
          <cell r="A196" t="str">
            <v>1 A 01 775 01</v>
          </cell>
          <cell r="B196" t="str">
            <v>-</v>
          </cell>
          <cell r="C196" t="str">
            <v>Confecção de tubos de concreto armado D=1,50m CA-4</v>
          </cell>
          <cell r="D196" t="str">
            <v>m</v>
          </cell>
          <cell r="E196">
            <v>608.49</v>
          </cell>
          <cell r="F196">
            <v>0</v>
          </cell>
          <cell r="G196">
            <v>608.49</v>
          </cell>
          <cell r="H196" t="str">
            <v>-</v>
          </cell>
        </row>
        <row r="197">
          <cell r="A197" t="str">
            <v>1 A 01 775 51</v>
          </cell>
          <cell r="B197" t="str">
            <v>-</v>
          </cell>
          <cell r="C197" t="str">
            <v>Confecção de tubos concr.armado D=1,50m CA-4 AC/BC</v>
          </cell>
          <cell r="D197" t="str">
            <v>m</v>
          </cell>
          <cell r="E197">
            <v>614.9</v>
          </cell>
          <cell r="F197">
            <v>0</v>
          </cell>
          <cell r="G197">
            <v>614.9</v>
          </cell>
          <cell r="H197" t="str">
            <v>-</v>
          </cell>
        </row>
        <row r="198">
          <cell r="A198" t="str">
            <v>1 A 01 780 01</v>
          </cell>
          <cell r="B198" t="str">
            <v>-</v>
          </cell>
          <cell r="C198" t="str">
            <v>Obtenção de grama para replantio</v>
          </cell>
          <cell r="D198" t="str">
            <v>m²</v>
          </cell>
          <cell r="E198">
            <v>0.8</v>
          </cell>
          <cell r="F198">
            <v>0</v>
          </cell>
          <cell r="G198">
            <v>0.8</v>
          </cell>
          <cell r="H198" t="str">
            <v>-</v>
          </cell>
        </row>
        <row r="199">
          <cell r="A199" t="str">
            <v>1 A 01 790 01</v>
          </cell>
          <cell r="B199" t="str">
            <v>-</v>
          </cell>
          <cell r="C199" t="str">
            <v>Guia de madeira - 2,5 x 7,0 cm</v>
          </cell>
          <cell r="D199" t="str">
            <v>m</v>
          </cell>
          <cell r="E199">
            <v>1.66</v>
          </cell>
          <cell r="F199">
            <v>0</v>
          </cell>
          <cell r="G199">
            <v>1.66</v>
          </cell>
          <cell r="H199" t="str">
            <v>-</v>
          </cell>
        </row>
        <row r="200">
          <cell r="A200" t="str">
            <v>1 A 01 790 02</v>
          </cell>
          <cell r="B200" t="str">
            <v>-</v>
          </cell>
          <cell r="C200" t="str">
            <v>Guia de madeira - 2,5 x 10,0 cm</v>
          </cell>
          <cell r="D200" t="str">
            <v>m</v>
          </cell>
          <cell r="E200">
            <v>1.88</v>
          </cell>
          <cell r="F200">
            <v>0</v>
          </cell>
          <cell r="G200">
            <v>1.88</v>
          </cell>
          <cell r="H200" t="str">
            <v>-</v>
          </cell>
        </row>
        <row r="201">
          <cell r="A201" t="str">
            <v>1 A 01 800 01</v>
          </cell>
          <cell r="B201" t="str">
            <v>-</v>
          </cell>
          <cell r="C201" t="str">
            <v>Recuperação de chapa para placa de sinalização</v>
          </cell>
          <cell r="D201" t="str">
            <v>m²</v>
          </cell>
          <cell r="E201">
            <v>18.18</v>
          </cell>
          <cell r="F201">
            <v>0</v>
          </cell>
          <cell r="G201">
            <v>18.18</v>
          </cell>
          <cell r="H201" t="str">
            <v>-</v>
          </cell>
        </row>
        <row r="202">
          <cell r="A202" t="str">
            <v>1 A 01 810 01</v>
          </cell>
          <cell r="B202" t="str">
            <v>-</v>
          </cell>
          <cell r="C202" t="str">
            <v>Calha metálica semi-circular D=0,40 m</v>
          </cell>
          <cell r="D202" t="str">
            <v>m</v>
          </cell>
          <cell r="E202">
            <v>146.99</v>
          </cell>
          <cell r="F202">
            <v>0</v>
          </cell>
          <cell r="G202">
            <v>146.99</v>
          </cell>
          <cell r="H202" t="str">
            <v>-</v>
          </cell>
        </row>
        <row r="203">
          <cell r="A203" t="str">
            <v>1 A 01 850 01</v>
          </cell>
          <cell r="B203" t="str">
            <v>-</v>
          </cell>
          <cell r="C203" t="str">
            <v>Confecção de placa de sinalização semi-refletiva</v>
          </cell>
          <cell r="D203" t="str">
            <v>m²</v>
          </cell>
          <cell r="E203">
            <v>147.69</v>
          </cell>
          <cell r="F203">
            <v>0</v>
          </cell>
          <cell r="G203">
            <v>147.69</v>
          </cell>
          <cell r="H203" t="str">
            <v>-</v>
          </cell>
        </row>
        <row r="204">
          <cell r="A204" t="str">
            <v>1 A 01 860 01</v>
          </cell>
          <cell r="B204" t="str">
            <v>-</v>
          </cell>
          <cell r="C204" t="str">
            <v>Confecção de placa de sinalização tot. refletiva</v>
          </cell>
          <cell r="D204" t="str">
            <v>m²</v>
          </cell>
          <cell r="E204">
            <v>199.35</v>
          </cell>
          <cell r="F204">
            <v>0</v>
          </cell>
          <cell r="G204">
            <v>199.35</v>
          </cell>
          <cell r="H204" t="str">
            <v>-</v>
          </cell>
        </row>
        <row r="205">
          <cell r="A205" t="str">
            <v>1 A 01 870 01</v>
          </cell>
          <cell r="B205" t="str">
            <v>-</v>
          </cell>
          <cell r="C205" t="str">
            <v>Confecção de suporte e travessa p/ placa de sinal.</v>
          </cell>
          <cell r="D205" t="str">
            <v>un</v>
          </cell>
          <cell r="E205">
            <v>18.57</v>
          </cell>
          <cell r="F205">
            <v>0</v>
          </cell>
          <cell r="G205">
            <v>18.57</v>
          </cell>
          <cell r="H205" t="str">
            <v>-</v>
          </cell>
        </row>
        <row r="206">
          <cell r="A206" t="str">
            <v>1 A 01 890 01</v>
          </cell>
          <cell r="B206" t="str">
            <v>-</v>
          </cell>
          <cell r="C206" t="str">
            <v>Escavação manual em material de 1a categoria</v>
          </cell>
          <cell r="D206" t="str">
            <v>m³</v>
          </cell>
          <cell r="E206">
            <v>16.68</v>
          </cell>
          <cell r="F206">
            <v>0</v>
          </cell>
          <cell r="G206">
            <v>16.68</v>
          </cell>
          <cell r="H206" t="str">
            <v>-</v>
          </cell>
        </row>
        <row r="207">
          <cell r="A207" t="str">
            <v>1 A 01 891 01</v>
          </cell>
          <cell r="B207" t="str">
            <v>-</v>
          </cell>
          <cell r="C207" t="str">
            <v>Escavação manual de vala em material de 1a cat.</v>
          </cell>
          <cell r="D207" t="str">
            <v>m³</v>
          </cell>
          <cell r="E207">
            <v>19.27</v>
          </cell>
          <cell r="F207">
            <v>0</v>
          </cell>
          <cell r="G207">
            <v>19.27</v>
          </cell>
          <cell r="H207" t="str">
            <v>-</v>
          </cell>
        </row>
        <row r="208">
          <cell r="A208" t="str">
            <v>1 A 01 892 01</v>
          </cell>
          <cell r="B208" t="str">
            <v>-</v>
          </cell>
          <cell r="C208" t="str">
            <v>Escavação mecânica de vala em material de 1a cat.</v>
          </cell>
          <cell r="D208" t="str">
            <v>m³</v>
          </cell>
          <cell r="E208">
            <v>3.09</v>
          </cell>
          <cell r="F208">
            <v>0</v>
          </cell>
          <cell r="G208">
            <v>3.09</v>
          </cell>
          <cell r="H208" t="str">
            <v>-</v>
          </cell>
        </row>
        <row r="209">
          <cell r="A209" t="str">
            <v>1 A 01 893 01</v>
          </cell>
          <cell r="B209" t="str">
            <v>-</v>
          </cell>
          <cell r="C209" t="str">
            <v>Compactação manual</v>
          </cell>
          <cell r="D209" t="str">
            <v>m³</v>
          </cell>
          <cell r="E209">
            <v>8.01</v>
          </cell>
          <cell r="F209">
            <v>0</v>
          </cell>
          <cell r="G209">
            <v>8.01</v>
          </cell>
          <cell r="H209" t="str">
            <v>-</v>
          </cell>
        </row>
        <row r="210">
          <cell r="A210" t="str">
            <v>1 A 01 894 01</v>
          </cell>
          <cell r="B210" t="str">
            <v>-</v>
          </cell>
          <cell r="C210" t="str">
            <v>Lastro de brita</v>
          </cell>
          <cell r="D210" t="str">
            <v>m³</v>
          </cell>
          <cell r="E210">
            <v>30.79</v>
          </cell>
          <cell r="F210">
            <v>0</v>
          </cell>
          <cell r="G210">
            <v>30.79</v>
          </cell>
          <cell r="H210" t="str">
            <v>-</v>
          </cell>
        </row>
        <row r="211">
          <cell r="A211" t="str">
            <v>1 A 01 894 51</v>
          </cell>
          <cell r="B211" t="str">
            <v>-</v>
          </cell>
          <cell r="C211" t="str">
            <v>Lastro de brita BC</v>
          </cell>
          <cell r="D211" t="str">
            <v>m³</v>
          </cell>
          <cell r="E211">
            <v>30.15</v>
          </cell>
          <cell r="F211">
            <v>0</v>
          </cell>
          <cell r="G211">
            <v>30.15</v>
          </cell>
          <cell r="H211" t="str">
            <v>-</v>
          </cell>
        </row>
        <row r="212">
          <cell r="A212" t="str">
            <v>1 A 02 702 00</v>
          </cell>
          <cell r="B212" t="str">
            <v>-</v>
          </cell>
          <cell r="C212" t="str">
            <v>Limpeza e enchim. junta pav. concr.(const e rest)</v>
          </cell>
          <cell r="D212" t="str">
            <v>m</v>
          </cell>
          <cell r="E212">
            <v>4.8</v>
          </cell>
          <cell r="F212">
            <v>0</v>
          </cell>
          <cell r="G212">
            <v>4.8</v>
          </cell>
          <cell r="H212" t="str">
            <v>-</v>
          </cell>
        </row>
        <row r="213">
          <cell r="A213" t="str">
            <v>1 A 99 001 00</v>
          </cell>
          <cell r="B213" t="str">
            <v>-</v>
          </cell>
          <cell r="C213" t="str">
            <v>Mistura areia-asfalto usinada a frio</v>
          </cell>
          <cell r="D213" t="str">
            <v>m³</v>
          </cell>
          <cell r="E213">
            <v>0</v>
          </cell>
          <cell r="F213">
            <v>0</v>
          </cell>
          <cell r="G213">
            <v>0</v>
          </cell>
          <cell r="H213" t="str">
            <v>-</v>
          </cell>
        </row>
        <row r="214">
          <cell r="A214" t="str">
            <v>1 A 99 002 00</v>
          </cell>
          <cell r="B214" t="str">
            <v>-</v>
          </cell>
          <cell r="C214" t="str">
            <v>Mistura areia-asfalto usinada a quente</v>
          </cell>
          <cell r="D214" t="str">
            <v>m³</v>
          </cell>
          <cell r="E214">
            <v>0</v>
          </cell>
          <cell r="F214">
            <v>0</v>
          </cell>
          <cell r="G214">
            <v>0</v>
          </cell>
          <cell r="H214" t="str">
            <v>-</v>
          </cell>
        </row>
        <row r="215">
          <cell r="A215" t="str">
            <v>1 A 99 003 00</v>
          </cell>
          <cell r="B215" t="str">
            <v>-</v>
          </cell>
          <cell r="C215" t="str">
            <v>Mistura betuminosa usinada a frio</v>
          </cell>
          <cell r="D215" t="str">
            <v>m³</v>
          </cell>
          <cell r="E215">
            <v>0</v>
          </cell>
          <cell r="F215">
            <v>0</v>
          </cell>
          <cell r="G215">
            <v>0</v>
          </cell>
          <cell r="H215" t="str">
            <v>-</v>
          </cell>
        </row>
        <row r="216">
          <cell r="A216" t="str">
            <v>1 A 99 004 00</v>
          </cell>
          <cell r="B216" t="str">
            <v>-</v>
          </cell>
          <cell r="C216" t="str">
            <v>Mistura betuminosa usinada a quente</v>
          </cell>
          <cell r="D216" t="str">
            <v>m³</v>
          </cell>
          <cell r="E216">
            <v>0</v>
          </cell>
          <cell r="F216">
            <v>0</v>
          </cell>
          <cell r="G216">
            <v>0</v>
          </cell>
          <cell r="H216" t="str">
            <v>-</v>
          </cell>
        </row>
        <row r="217">
          <cell r="A217" t="str">
            <v>1 A 99 005 00</v>
          </cell>
          <cell r="B217" t="str">
            <v>-</v>
          </cell>
          <cell r="C217" t="str">
            <v>Mistura betuminosa</v>
          </cell>
          <cell r="D217" t="str">
            <v>m³</v>
          </cell>
          <cell r="E217">
            <v>0</v>
          </cell>
          <cell r="F217">
            <v>0</v>
          </cell>
          <cell r="G217">
            <v>0</v>
          </cell>
          <cell r="H217" t="str">
            <v>-</v>
          </cell>
        </row>
        <row r="219">
          <cell r="A219" t="str">
            <v>DNIT - Sistema de Custos Rodoviários</v>
          </cell>
          <cell r="D219" t="str">
            <v>Sicro2</v>
          </cell>
          <cell r="H219" t="str">
            <v>Esp. Técnica</v>
          </cell>
        </row>
        <row r="220">
          <cell r="A220" t="str">
            <v>construção Rodoviária</v>
          </cell>
          <cell r="D220" t="str">
            <v>Minas Gerais</v>
          </cell>
          <cell r="H220" t="str">
            <v>Minas Gerais</v>
          </cell>
        </row>
        <row r="221">
          <cell r="A221" t="str">
            <v>Resumo dos Custos Unitários de Referência: Maio de 2005</v>
          </cell>
          <cell r="D221" t="str">
            <v>RCtR0330</v>
          </cell>
          <cell r="H221" t="str">
            <v>=</v>
          </cell>
        </row>
        <row r="223">
          <cell r="A223" t="str">
            <v>Código</v>
          </cell>
          <cell r="C223" t="str">
            <v>Atividade / Serviço</v>
          </cell>
          <cell r="D223" t="str">
            <v>Unidade</v>
          </cell>
          <cell r="F223" t="str">
            <v>Preço Unitário</v>
          </cell>
          <cell r="H223" t="str">
            <v>Código</v>
          </cell>
        </row>
        <row r="224">
          <cell r="D224" t="str">
            <v>Und</v>
          </cell>
          <cell r="E224" t="str">
            <v>Direto</v>
          </cell>
          <cell r="F224" t="str">
            <v>LDI</v>
          </cell>
          <cell r="G224" t="str">
            <v>Total</v>
          </cell>
        </row>
        <row r="226">
          <cell r="A226" t="str">
            <v>2 S 01 000 00</v>
          </cell>
          <cell r="B226" t="str">
            <v>-</v>
          </cell>
          <cell r="C226" t="str">
            <v>Desm. dest. limpeza áreas c/arv. diam. até 0,15 m</v>
          </cell>
          <cell r="D226" t="str">
            <v>m²</v>
          </cell>
          <cell r="E226">
            <v>0.2</v>
          </cell>
          <cell r="F226">
            <v>0.04</v>
          </cell>
          <cell r="G226">
            <v>0.25</v>
          </cell>
          <cell r="H226" t="str">
            <v>DNER-ES-278/97</v>
          </cell>
        </row>
        <row r="227">
          <cell r="A227" t="str">
            <v>2 S 01 010 00</v>
          </cell>
          <cell r="B227" t="str">
            <v>-</v>
          </cell>
          <cell r="C227" t="str">
            <v>Destocamento de árvores D=0,15 a 0,30 m</v>
          </cell>
          <cell r="D227" t="str">
            <v>und</v>
          </cell>
          <cell r="E227">
            <v>19.420000000000002</v>
          </cell>
          <cell r="F227">
            <v>4.6399999999999997</v>
          </cell>
          <cell r="G227">
            <v>24.07</v>
          </cell>
          <cell r="H227" t="str">
            <v>DNER-ES-278/97</v>
          </cell>
        </row>
        <row r="228">
          <cell r="A228" t="str">
            <v>2 S 01 012 00</v>
          </cell>
          <cell r="B228" t="str">
            <v>-</v>
          </cell>
          <cell r="C228" t="str">
            <v>Destocamento de árvores c/diâm. &gt; 0,30 m</v>
          </cell>
          <cell r="D228" t="str">
            <v>und</v>
          </cell>
          <cell r="E228">
            <v>48.56</v>
          </cell>
          <cell r="F228">
            <v>11.6</v>
          </cell>
          <cell r="G228">
            <v>60.17</v>
          </cell>
          <cell r="H228" t="str">
            <v>DNER-ES-278/97</v>
          </cell>
        </row>
        <row r="229">
          <cell r="A229" t="str">
            <v>2 S 01 100 01</v>
          </cell>
          <cell r="B229" t="str">
            <v>-</v>
          </cell>
          <cell r="C229" t="str">
            <v>Esc. carga transp. mat 1ª cat DMT 50 m</v>
          </cell>
          <cell r="D229" t="str">
            <v>m³</v>
          </cell>
          <cell r="E229">
            <v>1.03</v>
          </cell>
          <cell r="F229">
            <v>0.24</v>
          </cell>
          <cell r="G229">
            <v>1.28</v>
          </cell>
          <cell r="H229" t="str">
            <v>DNER-ES-280/97</v>
          </cell>
        </row>
        <row r="230">
          <cell r="A230" t="str">
            <v>2 S 01 100 02</v>
          </cell>
          <cell r="B230" t="str">
            <v>-</v>
          </cell>
          <cell r="C230" t="str">
            <v>Esc. carga transp. mat 1ª cat DMT 50 a 200m c/m</v>
          </cell>
          <cell r="D230" t="str">
            <v>m³</v>
          </cell>
          <cell r="E230">
            <v>3.41</v>
          </cell>
          <cell r="F230">
            <v>0.81</v>
          </cell>
          <cell r="G230">
            <v>4.22</v>
          </cell>
          <cell r="H230" t="str">
            <v>DNER-ES-280/97</v>
          </cell>
        </row>
        <row r="231">
          <cell r="A231" t="str">
            <v>2 S 01 100 03</v>
          </cell>
          <cell r="B231" t="str">
            <v>-</v>
          </cell>
          <cell r="C231" t="str">
            <v>Esc. carga transp. mat 1ª cat DMT 200 a 400m c/m</v>
          </cell>
          <cell r="D231" t="str">
            <v>m³</v>
          </cell>
          <cell r="E231">
            <v>4.1500000000000004</v>
          </cell>
          <cell r="F231">
            <v>0.99</v>
          </cell>
          <cell r="G231">
            <v>5.14</v>
          </cell>
          <cell r="H231" t="str">
            <v>DNER-ES-280/97</v>
          </cell>
        </row>
        <row r="232">
          <cell r="A232" t="str">
            <v>2 S 01 100 04</v>
          </cell>
          <cell r="B232" t="str">
            <v>-</v>
          </cell>
          <cell r="C232" t="str">
            <v>Esc. carga transp. mat 1ª cat DMT 400 a 600m c/m</v>
          </cell>
          <cell r="D232" t="str">
            <v>m³</v>
          </cell>
          <cell r="E232">
            <v>4.9400000000000004</v>
          </cell>
          <cell r="F232">
            <v>1.18</v>
          </cell>
          <cell r="G232">
            <v>6.12</v>
          </cell>
          <cell r="H232" t="str">
            <v>DNER-ES-280/97</v>
          </cell>
        </row>
        <row r="233">
          <cell r="A233" t="str">
            <v>2 S 01 100 05</v>
          </cell>
          <cell r="B233" t="str">
            <v>-</v>
          </cell>
          <cell r="C233" t="str">
            <v>Esc. carga transp. mat 1ª cat DMT 600 a 800m c/m</v>
          </cell>
          <cell r="D233" t="str">
            <v>m³</v>
          </cell>
          <cell r="E233">
            <v>5.64</v>
          </cell>
          <cell r="F233">
            <v>1.34</v>
          </cell>
          <cell r="G233">
            <v>6.99</v>
          </cell>
          <cell r="H233" t="str">
            <v>DNER-ES-280/97</v>
          </cell>
        </row>
        <row r="234">
          <cell r="A234" t="str">
            <v>2 S 01 100 06</v>
          </cell>
          <cell r="B234" t="str">
            <v>-</v>
          </cell>
          <cell r="C234" t="str">
            <v>Esc. carga transp. mat 1ª cat DMT 800 a 1000m c/m</v>
          </cell>
          <cell r="D234" t="str">
            <v>m³</v>
          </cell>
          <cell r="E234">
            <v>6.52</v>
          </cell>
          <cell r="F234">
            <v>1.55</v>
          </cell>
          <cell r="G234">
            <v>8.07</v>
          </cell>
          <cell r="H234" t="str">
            <v>DNER-ES-280/97</v>
          </cell>
        </row>
        <row r="235">
          <cell r="A235" t="str">
            <v>2 S 01 100 07</v>
          </cell>
          <cell r="B235" t="str">
            <v>-</v>
          </cell>
          <cell r="C235" t="str">
            <v>Esc. carga transp. mat 1ª cat DMT 1000 a 1200m c/m</v>
          </cell>
          <cell r="D235" t="str">
            <v>m³</v>
          </cell>
          <cell r="E235">
            <v>7.44</v>
          </cell>
          <cell r="F235">
            <v>1.77</v>
          </cell>
          <cell r="G235">
            <v>9.2200000000000006</v>
          </cell>
          <cell r="H235" t="str">
            <v>DNER-ES-280/97</v>
          </cell>
        </row>
        <row r="236">
          <cell r="A236" t="str">
            <v>2 S 01 100 08</v>
          </cell>
          <cell r="B236" t="str">
            <v>-</v>
          </cell>
          <cell r="C236" t="str">
            <v>Esc. carga transp. mat 1ª cat DMT 1200 a 1400m c/m</v>
          </cell>
          <cell r="D236" t="str">
            <v>m³</v>
          </cell>
          <cell r="E236">
            <v>8.2899999999999991</v>
          </cell>
          <cell r="F236">
            <v>1.98</v>
          </cell>
          <cell r="G236">
            <v>10.27</v>
          </cell>
          <cell r="H236" t="str">
            <v>DNER-ES-280/97</v>
          </cell>
        </row>
        <row r="237">
          <cell r="A237" t="str">
            <v>2 S 01 100 09</v>
          </cell>
          <cell r="B237" t="str">
            <v>-</v>
          </cell>
          <cell r="C237" t="str">
            <v>Esc. carga tr. mat 1ª c. DMT 50 a 200m c/carreg</v>
          </cell>
          <cell r="D237" t="str">
            <v>m³</v>
          </cell>
          <cell r="E237">
            <v>3.92</v>
          </cell>
          <cell r="F237">
            <v>0.93</v>
          </cell>
          <cell r="G237">
            <v>4.8499999999999996</v>
          </cell>
          <cell r="H237" t="str">
            <v>DNER-ES-280/97</v>
          </cell>
        </row>
        <row r="238">
          <cell r="A238" t="str">
            <v>2 S 01 100 10</v>
          </cell>
          <cell r="B238" t="str">
            <v>-</v>
          </cell>
          <cell r="C238" t="str">
            <v>Esc. carga tr. mat 1ª c. DMT 200 a 400m c/carreg</v>
          </cell>
          <cell r="D238" t="str">
            <v>m³</v>
          </cell>
          <cell r="E238">
            <v>4.26</v>
          </cell>
          <cell r="F238">
            <v>1.01</v>
          </cell>
          <cell r="G238">
            <v>5.28</v>
          </cell>
          <cell r="H238" t="str">
            <v>DNER-ES-280/97</v>
          </cell>
        </row>
        <row r="239">
          <cell r="A239" t="str">
            <v>2 S 01 100 11</v>
          </cell>
          <cell r="B239" t="str">
            <v>-</v>
          </cell>
          <cell r="C239" t="str">
            <v>Esc. carga tr. mat 1ª c. DMT 400 a 600m c/carreg</v>
          </cell>
          <cell r="D239" t="str">
            <v>m³</v>
          </cell>
          <cell r="E239">
            <v>4.4400000000000004</v>
          </cell>
          <cell r="F239">
            <v>1.06</v>
          </cell>
          <cell r="G239">
            <v>5.5</v>
          </cell>
          <cell r="H239" t="str">
            <v>DNER-ES-280/97</v>
          </cell>
        </row>
        <row r="240">
          <cell r="A240" t="str">
            <v>2 S 01 100 12</v>
          </cell>
          <cell r="B240" t="str">
            <v>-</v>
          </cell>
          <cell r="C240" t="str">
            <v>Esc. carga tr. mat 1ª c. DMT 600 a 800m c/carreg</v>
          </cell>
          <cell r="D240" t="str">
            <v>m³</v>
          </cell>
          <cell r="E240">
            <v>4.6500000000000004</v>
          </cell>
          <cell r="F240">
            <v>1.1100000000000001</v>
          </cell>
          <cell r="G240">
            <v>5.76</v>
          </cell>
          <cell r="H240" t="str">
            <v>DNER-ES-280/97</v>
          </cell>
        </row>
        <row r="241">
          <cell r="A241" t="str">
            <v>2 S 01 100 13</v>
          </cell>
          <cell r="B241" t="str">
            <v>-</v>
          </cell>
          <cell r="C241" t="str">
            <v>Esc. carga tr. mat 1ª c. DMT 800 a 1000m c/carreg</v>
          </cell>
          <cell r="D241" t="str">
            <v>m³</v>
          </cell>
          <cell r="E241">
            <v>4.9800000000000004</v>
          </cell>
          <cell r="F241">
            <v>1.19</v>
          </cell>
          <cell r="G241">
            <v>6.17</v>
          </cell>
          <cell r="H241" t="str">
            <v>DNER-ES-280/97</v>
          </cell>
        </row>
        <row r="242">
          <cell r="A242" t="str">
            <v>2 S 01 100 14</v>
          </cell>
          <cell r="B242" t="str">
            <v>-</v>
          </cell>
          <cell r="C242" t="str">
            <v>Esc. carga tr. mat 1ª c. DMT 1000 a 1200m c/carreg</v>
          </cell>
          <cell r="D242" t="str">
            <v>m³</v>
          </cell>
          <cell r="E242">
            <v>5.17</v>
          </cell>
          <cell r="F242">
            <v>1.23</v>
          </cell>
          <cell r="G242">
            <v>6.41</v>
          </cell>
          <cell r="H242" t="str">
            <v>DNER-ES-280/97</v>
          </cell>
        </row>
        <row r="243">
          <cell r="A243" t="str">
            <v>2 S 01 100 15</v>
          </cell>
          <cell r="B243" t="str">
            <v>-</v>
          </cell>
          <cell r="C243" t="str">
            <v>Esc. carga tr. mat 1ª c. DMT 1200 a 1400m c/carreg</v>
          </cell>
          <cell r="D243" t="str">
            <v>m³</v>
          </cell>
          <cell r="E243">
            <v>5.34</v>
          </cell>
          <cell r="F243">
            <v>1.27</v>
          </cell>
          <cell r="G243">
            <v>6.62</v>
          </cell>
          <cell r="H243" t="str">
            <v>DNER-ES-280/97</v>
          </cell>
        </row>
        <row r="244">
          <cell r="A244" t="str">
            <v>2 S 01 100 16</v>
          </cell>
          <cell r="B244" t="str">
            <v>-</v>
          </cell>
          <cell r="C244" t="str">
            <v>Esc. carga tr. mat 1ª c. DMT 1400 a 1600m c/carreg</v>
          </cell>
          <cell r="D244" t="str">
            <v>m³</v>
          </cell>
          <cell r="E244">
            <v>5.6</v>
          </cell>
          <cell r="F244">
            <v>1.34</v>
          </cell>
          <cell r="G244">
            <v>6.94</v>
          </cell>
          <cell r="H244" t="str">
            <v>DNER-ES-280/97</v>
          </cell>
        </row>
        <row r="245">
          <cell r="A245" t="str">
            <v>2 S 01 100 17</v>
          </cell>
          <cell r="B245" t="str">
            <v>-</v>
          </cell>
          <cell r="C245" t="str">
            <v>Esc. carga tr. mat 1ª c. DMT 1600 a 1800m c/carreg</v>
          </cell>
          <cell r="D245" t="str">
            <v>m³</v>
          </cell>
          <cell r="E245">
            <v>5.69</v>
          </cell>
          <cell r="F245">
            <v>1.36</v>
          </cell>
          <cell r="G245">
            <v>7.05</v>
          </cell>
          <cell r="H245" t="str">
            <v>DNER-ES-280/97</v>
          </cell>
        </row>
        <row r="246">
          <cell r="A246" t="str">
            <v>2 S 01 100 18</v>
          </cell>
          <cell r="B246" t="str">
            <v>-</v>
          </cell>
          <cell r="C246" t="str">
            <v>Esc. carga tr. mat 1ª c. DMT 1800 a 2000m c/carreg</v>
          </cell>
          <cell r="D246" t="str">
            <v>m³</v>
          </cell>
          <cell r="E246">
            <v>6.02</v>
          </cell>
          <cell r="F246">
            <v>1.44</v>
          </cell>
          <cell r="G246">
            <v>7.47</v>
          </cell>
          <cell r="H246" t="str">
            <v>DNER-ES-280/97</v>
          </cell>
        </row>
        <row r="247">
          <cell r="A247" t="str">
            <v>2 S 01 100 19</v>
          </cell>
          <cell r="B247" t="str">
            <v>-</v>
          </cell>
          <cell r="C247" t="str">
            <v>Esc. carga tr. mat 1ª c. DMT 2000 a 3000m c/carreg</v>
          </cell>
          <cell r="D247" t="str">
            <v>m³</v>
          </cell>
          <cell r="E247">
            <v>6.71</v>
          </cell>
          <cell r="F247">
            <v>1.6</v>
          </cell>
          <cell r="G247">
            <v>8.31</v>
          </cell>
          <cell r="H247" t="str">
            <v>DNER-ES-280/97</v>
          </cell>
        </row>
        <row r="248">
          <cell r="A248" t="str">
            <v>2 S 01 100 20</v>
          </cell>
          <cell r="B248" t="str">
            <v>-</v>
          </cell>
          <cell r="C248" t="str">
            <v>Esc. carga tr. mat 1ª c. DMT 3000 a 5000m c/carreg</v>
          </cell>
          <cell r="D248" t="str">
            <v>m³</v>
          </cell>
          <cell r="E248">
            <v>8.57</v>
          </cell>
          <cell r="F248">
            <v>2.04</v>
          </cell>
          <cell r="G248">
            <v>10.62</v>
          </cell>
          <cell r="H248" t="str">
            <v>DNER-ES-280/97</v>
          </cell>
        </row>
        <row r="249">
          <cell r="A249" t="str">
            <v>2 S 01 100 21</v>
          </cell>
          <cell r="B249" t="str">
            <v>-</v>
          </cell>
          <cell r="C249" t="str">
            <v>Escavação carga transp. manual mat.1a cat. DT=20m</v>
          </cell>
          <cell r="D249" t="str">
            <v>m³</v>
          </cell>
          <cell r="E249">
            <v>14.05</v>
          </cell>
          <cell r="F249">
            <v>3.35</v>
          </cell>
          <cell r="G249">
            <v>117.41</v>
          </cell>
          <cell r="H249" t="str">
            <v>DNER-ES-280/97</v>
          </cell>
        </row>
        <row r="250">
          <cell r="A250" t="str">
            <v>2 S 01 100 22</v>
          </cell>
          <cell r="B250" t="str">
            <v>-</v>
          </cell>
          <cell r="C250" t="str">
            <v>Esc. carga transp. mat 1ª cat DMT 50 a 200m c/e</v>
          </cell>
          <cell r="D250" t="str">
            <v>m³</v>
          </cell>
          <cell r="E250">
            <v>3.31</v>
          </cell>
          <cell r="F250">
            <v>0.79</v>
          </cell>
          <cell r="G250">
            <v>4.0999999999999996</v>
          </cell>
          <cell r="H250" t="str">
            <v>DNER-ES-280/97</v>
          </cell>
        </row>
        <row r="251">
          <cell r="A251" t="str">
            <v>2 S 01 100 23</v>
          </cell>
          <cell r="B251" t="str">
            <v>-</v>
          </cell>
          <cell r="C251" t="str">
            <v>Esc. carga transp. mat 1ª cat DMT 200 a 400m c/e</v>
          </cell>
          <cell r="D251" t="str">
            <v>m³</v>
          </cell>
          <cell r="E251">
            <v>3.58</v>
          </cell>
          <cell r="F251">
            <v>0.85</v>
          </cell>
          <cell r="G251">
            <v>4.43</v>
          </cell>
          <cell r="H251" t="str">
            <v>DNER-ES-280/97</v>
          </cell>
        </row>
        <row r="252">
          <cell r="A252" t="str">
            <v>2 S 01 100 24</v>
          </cell>
          <cell r="B252" t="str">
            <v>-</v>
          </cell>
          <cell r="C252" t="str">
            <v>Esc. carga transp. mat 1ª cat DMT 400 a 600m c/e</v>
          </cell>
          <cell r="D252" t="str">
            <v>m³</v>
          </cell>
          <cell r="E252">
            <v>3.85</v>
          </cell>
          <cell r="F252">
            <v>0.92</v>
          </cell>
          <cell r="G252">
            <v>4.78</v>
          </cell>
          <cell r="H252" t="str">
            <v>DNER-ES-280/97</v>
          </cell>
        </row>
        <row r="253">
          <cell r="A253" t="str">
            <v>2 S 01 100 25</v>
          </cell>
          <cell r="B253" t="str">
            <v>-</v>
          </cell>
          <cell r="C253" t="str">
            <v>Esc. carga transp. mat 1ª cat DMT 600 a 800m c/e</v>
          </cell>
          <cell r="D253" t="str">
            <v>m³</v>
          </cell>
          <cell r="E253">
            <v>4.1100000000000003</v>
          </cell>
          <cell r="F253">
            <v>0.98</v>
          </cell>
          <cell r="G253">
            <v>5.0999999999999996</v>
          </cell>
          <cell r="H253" t="str">
            <v>DNER-ES-280/97</v>
          </cell>
        </row>
        <row r="254">
          <cell r="A254" t="str">
            <v>2 S 01 100 26</v>
          </cell>
          <cell r="B254" t="str">
            <v>-</v>
          </cell>
          <cell r="C254" t="str">
            <v>Esc. carga transp. mat 1ª cat DMT 800 a 1000m c/e</v>
          </cell>
          <cell r="D254" t="str">
            <v>m³</v>
          </cell>
          <cell r="E254">
            <v>4.34</v>
          </cell>
          <cell r="F254">
            <v>1.03</v>
          </cell>
          <cell r="G254">
            <v>5.38</v>
          </cell>
          <cell r="H254" t="str">
            <v>DNER-ES-280/97</v>
          </cell>
        </row>
        <row r="255">
          <cell r="A255" t="str">
            <v>2 S 01 100 27</v>
          </cell>
          <cell r="B255" t="str">
            <v>-</v>
          </cell>
          <cell r="C255" t="str">
            <v>Esc. carga transp. mat 1ª cat DMT 1000 a 1200m c/e</v>
          </cell>
          <cell r="D255" t="str">
            <v>m³</v>
          </cell>
          <cell r="E255">
            <v>4.57</v>
          </cell>
          <cell r="F255">
            <v>1.0900000000000001</v>
          </cell>
          <cell r="G255">
            <v>5.67</v>
          </cell>
          <cell r="H255" t="str">
            <v>DNER-ES-280/97</v>
          </cell>
        </row>
        <row r="256">
          <cell r="A256" t="str">
            <v>2 S 01 100 28</v>
          </cell>
          <cell r="B256" t="str">
            <v>-</v>
          </cell>
          <cell r="C256" t="str">
            <v>Esc. carga transp. mat 1ª cat DMT 1200 a 1400m c/e</v>
          </cell>
          <cell r="D256" t="str">
            <v>m³</v>
          </cell>
          <cell r="E256">
            <v>4.8</v>
          </cell>
          <cell r="F256">
            <v>1.1399999999999999</v>
          </cell>
          <cell r="G256">
            <v>5.94</v>
          </cell>
          <cell r="H256" t="str">
            <v>DNER-ES-280/97</v>
          </cell>
        </row>
        <row r="257">
          <cell r="A257" t="str">
            <v>2 S 01 100 29</v>
          </cell>
          <cell r="B257" t="str">
            <v>-</v>
          </cell>
          <cell r="C257" t="str">
            <v>Esc. carga transp. mat 1ª cat DMT 1400 a 1600m c/e</v>
          </cell>
          <cell r="D257" t="str">
            <v>m³</v>
          </cell>
          <cell r="E257">
            <v>4.9800000000000004</v>
          </cell>
          <cell r="F257">
            <v>1.19</v>
          </cell>
          <cell r="G257">
            <v>6.17</v>
          </cell>
          <cell r="H257" t="str">
            <v>DNER-ES-280/97</v>
          </cell>
        </row>
        <row r="258">
          <cell r="A258" t="str">
            <v>2 S 01 100 30</v>
          </cell>
          <cell r="B258" t="str">
            <v>-</v>
          </cell>
          <cell r="C258" t="str">
            <v>Esc. carga transp. mat 1ª cat DMT 1600 a 1800m c/e</v>
          </cell>
          <cell r="D258" t="str">
            <v>m³</v>
          </cell>
          <cell r="E258">
            <v>5.0599999999999996</v>
          </cell>
          <cell r="F258">
            <v>1.2</v>
          </cell>
          <cell r="G258">
            <v>6.26</v>
          </cell>
          <cell r="H258" t="str">
            <v>DNER-ES-280/97</v>
          </cell>
        </row>
        <row r="259">
          <cell r="A259" t="str">
            <v>2 S 01 100 31</v>
          </cell>
          <cell r="B259" t="str">
            <v>-</v>
          </cell>
          <cell r="C259" t="str">
            <v>Esc. carga transp. mat 1ª cat DMT 1800 a 2000m c/e</v>
          </cell>
          <cell r="D259" t="str">
            <v>m³</v>
          </cell>
          <cell r="E259">
            <v>5.42</v>
          </cell>
          <cell r="F259">
            <v>1.29</v>
          </cell>
          <cell r="G259">
            <v>6.71</v>
          </cell>
          <cell r="H259" t="str">
            <v>DNER-ES-280/97</v>
          </cell>
        </row>
        <row r="260">
          <cell r="A260" t="str">
            <v>2 S 01 100 32</v>
          </cell>
          <cell r="B260" t="str">
            <v>-</v>
          </cell>
          <cell r="C260" t="str">
            <v>Esc. carga transp. mat 1ª cat DMT 2000 a 3000m c/e</v>
          </cell>
          <cell r="D260" t="str">
            <v>m³</v>
          </cell>
          <cell r="E260">
            <v>6.06</v>
          </cell>
          <cell r="F260">
            <v>1.44</v>
          </cell>
          <cell r="G260">
            <v>7.51</v>
          </cell>
          <cell r="H260" t="str">
            <v>DNER-ES-280/97</v>
          </cell>
        </row>
        <row r="261">
          <cell r="A261" t="str">
            <v>2 S 01 100 33</v>
          </cell>
          <cell r="B261" t="str">
            <v>-</v>
          </cell>
          <cell r="C261" t="str">
            <v>Esc. carga transp. mat 1ª cat DMT 3000 a 5000m c/e</v>
          </cell>
          <cell r="D261" t="str">
            <v>m³</v>
          </cell>
          <cell r="E261">
            <v>8</v>
          </cell>
          <cell r="F261">
            <v>1.91</v>
          </cell>
          <cell r="G261">
            <v>9.91</v>
          </cell>
          <cell r="H261" t="str">
            <v>DNER-ES-280/97</v>
          </cell>
        </row>
        <row r="262">
          <cell r="A262" t="str">
            <v>2 S 01 101 01</v>
          </cell>
          <cell r="B262" t="str">
            <v>-</v>
          </cell>
          <cell r="C262" t="str">
            <v>Esc. carga transp. mat 2ª cat DMT 50m</v>
          </cell>
          <cell r="D262" t="str">
            <v>m³</v>
          </cell>
          <cell r="E262">
            <v>2.2000000000000002</v>
          </cell>
          <cell r="F262">
            <v>0.52</v>
          </cell>
          <cell r="G262">
            <v>2.72</v>
          </cell>
          <cell r="H262" t="str">
            <v>DNER-ES-280/97</v>
          </cell>
        </row>
        <row r="263">
          <cell r="A263" t="str">
            <v>2 S 01 101 02</v>
          </cell>
          <cell r="B263" t="str">
            <v>-</v>
          </cell>
          <cell r="C263" t="str">
            <v>Esc. carga transp. mat 2ª cat DMT 50 a 200m c/m</v>
          </cell>
          <cell r="D263" t="str">
            <v>m³</v>
          </cell>
          <cell r="E263">
            <v>5.88</v>
          </cell>
          <cell r="F263">
            <v>1.4</v>
          </cell>
          <cell r="G263">
            <v>7.29</v>
          </cell>
          <cell r="H263" t="str">
            <v>DNER-ES-280/97</v>
          </cell>
        </row>
        <row r="264">
          <cell r="A264" t="str">
            <v>2 S 01 101 03</v>
          </cell>
          <cell r="B264" t="str">
            <v>-</v>
          </cell>
          <cell r="C264" t="str">
            <v>Esc. carga transp. mat 2ª cat DMT 200 a 400m c/m</v>
          </cell>
          <cell r="D264" t="str">
            <v>m³</v>
          </cell>
          <cell r="E264">
            <v>5.9</v>
          </cell>
          <cell r="F264">
            <v>1.41</v>
          </cell>
          <cell r="G264">
            <v>7.31</v>
          </cell>
          <cell r="H264" t="str">
            <v>DNER-ES-280/97</v>
          </cell>
        </row>
        <row r="265">
          <cell r="A265" t="str">
            <v>2 S 01 101 04</v>
          </cell>
          <cell r="B265" t="str">
            <v>-</v>
          </cell>
          <cell r="C265" t="str">
            <v>Esc. carga transp. mat 2ª cat DMT 400 a 600m c/m</v>
          </cell>
          <cell r="D265" t="str">
            <v>m³</v>
          </cell>
          <cell r="E265">
            <v>7.2</v>
          </cell>
          <cell r="F265">
            <v>1.72</v>
          </cell>
          <cell r="G265">
            <v>8.92</v>
          </cell>
          <cell r="H265" t="str">
            <v>DNER-ES-280/97</v>
          </cell>
        </row>
        <row r="266">
          <cell r="A266" t="str">
            <v>2 S 01 101 05</v>
          </cell>
          <cell r="B266" t="str">
            <v>-</v>
          </cell>
          <cell r="C266" t="str">
            <v>Esc. carga transp. mat 2ª cat DMT 600 a 800m c/m</v>
          </cell>
          <cell r="D266" t="str">
            <v>m³</v>
          </cell>
          <cell r="E266">
            <v>8.49</v>
          </cell>
          <cell r="F266">
            <v>2.0299999999999998</v>
          </cell>
          <cell r="G266">
            <v>10.52</v>
          </cell>
          <cell r="H266" t="str">
            <v>DNER-ES-280/97</v>
          </cell>
        </row>
        <row r="267">
          <cell r="A267" t="str">
            <v>2 S 01 101 06</v>
          </cell>
          <cell r="B267" t="str">
            <v>-</v>
          </cell>
          <cell r="C267" t="str">
            <v>Esc. carga transp. mat 2ª cat DMT 800 a 1000m c/m</v>
          </cell>
          <cell r="D267" t="str">
            <v>m³</v>
          </cell>
          <cell r="E267">
            <v>9.7899999999999991</v>
          </cell>
          <cell r="F267">
            <v>2.34</v>
          </cell>
          <cell r="G267">
            <v>12.13</v>
          </cell>
          <cell r="H267" t="str">
            <v>DNER-ES-280/97</v>
          </cell>
        </row>
        <row r="268">
          <cell r="A268" t="str">
            <v>2 S 01 101 07</v>
          </cell>
          <cell r="B268" t="str">
            <v>-</v>
          </cell>
          <cell r="C268" t="str">
            <v>Esc. carga transp. mat 2ª cat DMT 1000 a 1200m c/m</v>
          </cell>
          <cell r="D268" t="str">
            <v>m³</v>
          </cell>
          <cell r="E268">
            <v>9.8000000000000007</v>
          </cell>
          <cell r="F268">
            <v>2.34</v>
          </cell>
          <cell r="G268">
            <v>12.15</v>
          </cell>
          <cell r="H268" t="str">
            <v>DNER-ES-280/97</v>
          </cell>
        </row>
        <row r="269">
          <cell r="A269" t="str">
            <v>2 S 01 101 08</v>
          </cell>
          <cell r="B269" t="str">
            <v>-</v>
          </cell>
          <cell r="C269" t="str">
            <v>Esc. carga transp. mat 2ª cat DMT 1200 a 1400m c/m</v>
          </cell>
          <cell r="D269" t="str">
            <v>m³</v>
          </cell>
          <cell r="E269">
            <v>11.1</v>
          </cell>
          <cell r="F269">
            <v>2.65</v>
          </cell>
          <cell r="G269">
            <v>13.76</v>
          </cell>
          <cell r="H269" t="str">
            <v>DNER-ES-280/97</v>
          </cell>
        </row>
        <row r="270">
          <cell r="A270" t="str">
            <v>2 S 01 101 09</v>
          </cell>
          <cell r="B270" t="str">
            <v>-</v>
          </cell>
          <cell r="C270" t="str">
            <v>Esc. carga tr. mat 2ª c. DMT 50 a 200m c/carreg</v>
          </cell>
          <cell r="D270" t="str">
            <v>m³</v>
          </cell>
          <cell r="E270">
            <v>6.07</v>
          </cell>
          <cell r="F270">
            <v>1.45</v>
          </cell>
          <cell r="G270">
            <v>7.52</v>
          </cell>
          <cell r="H270" t="str">
            <v>DNER-ES-280/97</v>
          </cell>
        </row>
        <row r="271">
          <cell r="A271" t="str">
            <v>2 S 01 101 10</v>
          </cell>
          <cell r="B271" t="str">
            <v>-</v>
          </cell>
          <cell r="C271" t="str">
            <v>Esc. carga tr. mat 2ª c. DMT 200 a 400m c/carreg</v>
          </cell>
          <cell r="D271" t="str">
            <v>m³</v>
          </cell>
          <cell r="E271">
            <v>6.36</v>
          </cell>
          <cell r="F271">
            <v>1.52</v>
          </cell>
          <cell r="G271">
            <v>7.88</v>
          </cell>
          <cell r="H271" t="str">
            <v>DNER-ES-280/97</v>
          </cell>
        </row>
        <row r="272">
          <cell r="A272" t="str">
            <v>2 S 01 101 11</v>
          </cell>
          <cell r="B272" t="str">
            <v>-</v>
          </cell>
          <cell r="C272" t="str">
            <v>Esc. carga tr. mat 2a c. DMT 400 a 600m c/carreg</v>
          </cell>
          <cell r="D272" t="str">
            <v>m³</v>
          </cell>
          <cell r="E272">
            <v>6.72</v>
          </cell>
          <cell r="F272">
            <v>1.6</v>
          </cell>
          <cell r="G272">
            <v>8.33</v>
          </cell>
          <cell r="H272" t="str">
            <v>DNER-ES-280/97</v>
          </cell>
        </row>
        <row r="273">
          <cell r="A273" t="str">
            <v>2 S 01 101 12</v>
          </cell>
          <cell r="B273" t="str">
            <v>-</v>
          </cell>
          <cell r="C273" t="str">
            <v>Esc. carga tr. mat 2a c. DMT 600 a 800m c/carreg</v>
          </cell>
          <cell r="D273" t="str">
            <v>m³</v>
          </cell>
          <cell r="E273">
            <v>7.06</v>
          </cell>
          <cell r="F273">
            <v>1.68</v>
          </cell>
          <cell r="G273">
            <v>8.75</v>
          </cell>
          <cell r="H273" t="str">
            <v>DNER-ES-280/97</v>
          </cell>
        </row>
        <row r="274">
          <cell r="A274" t="str">
            <v>2 S 01 101 13</v>
          </cell>
          <cell r="B274" t="str">
            <v>-</v>
          </cell>
          <cell r="C274" t="str">
            <v>Esc. carga tr. mat 2a c. DMT 800 a 1000m c/carreg</v>
          </cell>
          <cell r="D274" t="str">
            <v>m³</v>
          </cell>
          <cell r="E274">
            <v>7.27</v>
          </cell>
          <cell r="F274">
            <v>1.73</v>
          </cell>
          <cell r="G274">
            <v>9.01</v>
          </cell>
          <cell r="H274" t="str">
            <v>DNER-ES-280/97</v>
          </cell>
        </row>
        <row r="275">
          <cell r="A275" t="str">
            <v>2 S 01 101 14</v>
          </cell>
          <cell r="B275" t="str">
            <v>-</v>
          </cell>
          <cell r="C275" t="str">
            <v>Esc. carga tr. mat 2a c. DMT 1000 a 1200m c/carreg</v>
          </cell>
          <cell r="D275" t="str">
            <v>m³</v>
          </cell>
          <cell r="E275">
            <v>7.66</v>
          </cell>
          <cell r="F275">
            <v>1.83</v>
          </cell>
          <cell r="G275">
            <v>9.49</v>
          </cell>
          <cell r="H275" t="str">
            <v>DNER-ES-280/97</v>
          </cell>
        </row>
        <row r="276">
          <cell r="A276" t="str">
            <v>2 S 01 101 15</v>
          </cell>
          <cell r="B276" t="str">
            <v>-</v>
          </cell>
          <cell r="C276" t="str">
            <v>Esc. carga tr. mat 2a c. DMT 1200 a 1400m c/carreg</v>
          </cell>
          <cell r="D276" t="str">
            <v>m³</v>
          </cell>
          <cell r="E276">
            <v>7.88</v>
          </cell>
          <cell r="F276">
            <v>1.88</v>
          </cell>
          <cell r="G276">
            <v>9.77</v>
          </cell>
          <cell r="H276" t="str">
            <v>DNER-ES-280/97</v>
          </cell>
        </row>
        <row r="277">
          <cell r="A277" t="str">
            <v>2 S 01 101 16</v>
          </cell>
          <cell r="B277" t="str">
            <v>-</v>
          </cell>
          <cell r="C277" t="str">
            <v>Esc. carga tr. mat 2a c. DMT 1400 a 1600m c/carreg</v>
          </cell>
          <cell r="D277" t="str">
            <v>m³</v>
          </cell>
          <cell r="E277">
            <v>8.1</v>
          </cell>
          <cell r="F277">
            <v>1.93</v>
          </cell>
          <cell r="G277">
            <v>10.029999999999999</v>
          </cell>
          <cell r="H277" t="str">
            <v>DNER-ES-280/97</v>
          </cell>
        </row>
        <row r="278">
          <cell r="A278" t="str">
            <v>2 S 01 101 17</v>
          </cell>
          <cell r="B278" t="str">
            <v>-</v>
          </cell>
          <cell r="C278" t="str">
            <v>Esc. carga tr. mat 2a c. DMT 1600 a 1800m c/carreg</v>
          </cell>
          <cell r="D278" t="str">
            <v>m³</v>
          </cell>
          <cell r="E278">
            <v>8.19</v>
          </cell>
          <cell r="F278">
            <v>1.95</v>
          </cell>
          <cell r="G278">
            <v>10.15</v>
          </cell>
          <cell r="H278" t="str">
            <v>DNER-ES-280/97</v>
          </cell>
        </row>
        <row r="279">
          <cell r="A279" t="str">
            <v>2 S 01 101 18</v>
          </cell>
          <cell r="B279" t="str">
            <v>-</v>
          </cell>
          <cell r="C279" t="str">
            <v>Esc. carga tr. mat 2a c. DMT 1800 a 2000m c/carreg</v>
          </cell>
          <cell r="D279" t="str">
            <v>m³</v>
          </cell>
          <cell r="E279">
            <v>8.59</v>
          </cell>
          <cell r="F279">
            <v>2.0499999999999998</v>
          </cell>
          <cell r="G279">
            <v>10.64</v>
          </cell>
          <cell r="H279" t="str">
            <v>DNER-ES-280/97</v>
          </cell>
        </row>
        <row r="280">
          <cell r="A280" t="str">
            <v>2 S 01 101 19</v>
          </cell>
          <cell r="B280" t="str">
            <v>-</v>
          </cell>
          <cell r="C280" t="str">
            <v>Esc. carga tr. mat 2a c. DMT 2000 a 3000m c/carreg</v>
          </cell>
          <cell r="D280" t="str">
            <v>m³</v>
          </cell>
          <cell r="E280">
            <v>9.36</v>
          </cell>
          <cell r="F280">
            <v>2.23</v>
          </cell>
          <cell r="G280">
            <v>11.6</v>
          </cell>
          <cell r="H280" t="str">
            <v>DNER-ES-280/97</v>
          </cell>
        </row>
        <row r="281">
          <cell r="A281" t="str">
            <v>2 S 01 101 20</v>
          </cell>
          <cell r="B281" t="str">
            <v>-</v>
          </cell>
          <cell r="C281" t="str">
            <v>Esc. carga tr. mat 2a c. DMT 3000 a 5000m c/carreg</v>
          </cell>
          <cell r="D281" t="str">
            <v>m³</v>
          </cell>
          <cell r="E281">
            <v>11.82</v>
          </cell>
          <cell r="F281">
            <v>2.82</v>
          </cell>
          <cell r="G281">
            <v>14.64</v>
          </cell>
          <cell r="H281" t="str">
            <v>DNER-ES-280/97</v>
          </cell>
        </row>
        <row r="282">
          <cell r="A282" t="str">
            <v>2 S 01 101 22</v>
          </cell>
          <cell r="B282" t="str">
            <v>-</v>
          </cell>
          <cell r="C282" t="str">
            <v>Esc. carga transp. mat 2a cat DMT 50 a 200m c/e</v>
          </cell>
          <cell r="D282" t="str">
            <v>m³</v>
          </cell>
          <cell r="E282">
            <v>4.6399999999999997</v>
          </cell>
          <cell r="F282">
            <v>1.1100000000000001</v>
          </cell>
          <cell r="G282">
            <v>5.75</v>
          </cell>
          <cell r="H282" t="str">
            <v>DNER-ES-280/97</v>
          </cell>
        </row>
        <row r="283">
          <cell r="A283" t="str">
            <v>2 S 01 101 23</v>
          </cell>
          <cell r="B283" t="str">
            <v>-</v>
          </cell>
          <cell r="C283" t="str">
            <v>Esc. carga transp. mat 2a cat DMT 200 a 400m c/e</v>
          </cell>
          <cell r="D283" t="str">
            <v>m³</v>
          </cell>
          <cell r="E283">
            <v>4.99</v>
          </cell>
          <cell r="F283">
            <v>1.19</v>
          </cell>
          <cell r="G283">
            <v>6.18</v>
          </cell>
          <cell r="H283" t="str">
            <v>DNER-ES-280/97</v>
          </cell>
        </row>
        <row r="284">
          <cell r="A284" t="str">
            <v>2 S 01 101 24</v>
          </cell>
          <cell r="B284" t="str">
            <v>-</v>
          </cell>
          <cell r="C284" t="str">
            <v>Esc. carga transp. mat 2a cat DMT 400 a 600m c/e</v>
          </cell>
          <cell r="D284" t="str">
            <v>m³</v>
          </cell>
          <cell r="E284">
            <v>5.25</v>
          </cell>
          <cell r="F284">
            <v>1.25</v>
          </cell>
          <cell r="G284">
            <v>6.5</v>
          </cell>
          <cell r="H284" t="str">
            <v>DNER-ES-280/97</v>
          </cell>
        </row>
        <row r="285">
          <cell r="A285" t="str">
            <v>2 S 01 101 25</v>
          </cell>
          <cell r="B285" t="str">
            <v>-</v>
          </cell>
          <cell r="C285" t="str">
            <v>Esc. carga transp. mat 2a cat DMT 600 a 800m c/e</v>
          </cell>
          <cell r="D285" t="str">
            <v>m³</v>
          </cell>
          <cell r="E285">
            <v>5.46</v>
          </cell>
          <cell r="F285">
            <v>1.3</v>
          </cell>
          <cell r="G285">
            <v>6.76</v>
          </cell>
          <cell r="H285" t="str">
            <v>DNER-ES-280/97</v>
          </cell>
        </row>
        <row r="286">
          <cell r="A286" t="str">
            <v>2 S 01 101 26</v>
          </cell>
          <cell r="B286" t="str">
            <v>-</v>
          </cell>
          <cell r="C286" t="str">
            <v>Esc. carga transp. mat 2a cat DMT 800 a 1000m c/e</v>
          </cell>
          <cell r="D286" t="str">
            <v>m³</v>
          </cell>
          <cell r="E286">
            <v>5.92</v>
          </cell>
          <cell r="F286">
            <v>1.41</v>
          </cell>
          <cell r="G286">
            <v>7.34</v>
          </cell>
          <cell r="H286" t="str">
            <v>DNER-ES-280/97</v>
          </cell>
        </row>
        <row r="287">
          <cell r="A287" t="str">
            <v>2 S 01 101 27</v>
          </cell>
          <cell r="B287" t="str">
            <v>-</v>
          </cell>
          <cell r="C287" t="str">
            <v>Esc. carga transp. mat 2a cat DMT 1000 a 1200m c/e</v>
          </cell>
          <cell r="D287" t="str">
            <v>m³</v>
          </cell>
          <cell r="E287">
            <v>6.23</v>
          </cell>
          <cell r="F287">
            <v>1.48</v>
          </cell>
          <cell r="G287">
            <v>7.72</v>
          </cell>
          <cell r="H287" t="str">
            <v>DNER-ES-280/97</v>
          </cell>
        </row>
        <row r="288">
          <cell r="A288" t="str">
            <v>2 S 01 101 28</v>
          </cell>
          <cell r="B288" t="str">
            <v>-</v>
          </cell>
          <cell r="C288" t="str">
            <v>Esc. carga transp. mat 2a cat DMT 1200 a 1400m c/e</v>
          </cell>
          <cell r="D288" t="str">
            <v>m³</v>
          </cell>
          <cell r="E288">
            <v>6.46</v>
          </cell>
          <cell r="F288">
            <v>1.54</v>
          </cell>
          <cell r="G288">
            <v>8.01</v>
          </cell>
          <cell r="H288" t="str">
            <v>DNER-ES-280/97</v>
          </cell>
        </row>
        <row r="289">
          <cell r="A289" t="str">
            <v>2 S 01 101 29</v>
          </cell>
          <cell r="B289" t="str">
            <v>-</v>
          </cell>
          <cell r="C289" t="str">
            <v>Esc. carga transp. mat 2a cat DMT 1400 a 1600m c/e</v>
          </cell>
          <cell r="D289" t="str">
            <v>m³</v>
          </cell>
          <cell r="E289">
            <v>6.64</v>
          </cell>
          <cell r="F289">
            <v>1.58</v>
          </cell>
          <cell r="G289">
            <v>8.23</v>
          </cell>
          <cell r="H289" t="str">
            <v>DNER-ES-280/97</v>
          </cell>
        </row>
        <row r="290">
          <cell r="A290" t="str">
            <v>2 S 01 101 30</v>
          </cell>
          <cell r="B290" t="str">
            <v>-</v>
          </cell>
          <cell r="C290" t="str">
            <v>Esc. carga transp. mat 2a cat DMT 1600 a 1800m c/e</v>
          </cell>
          <cell r="D290" t="str">
            <v>m³</v>
          </cell>
          <cell r="E290">
            <v>6.84</v>
          </cell>
          <cell r="F290">
            <v>1.63</v>
          </cell>
          <cell r="G290">
            <v>8.48</v>
          </cell>
          <cell r="H290" t="str">
            <v>DNER-ES-280/97</v>
          </cell>
        </row>
        <row r="291">
          <cell r="A291" t="str">
            <v>2 S 01 101 31</v>
          </cell>
          <cell r="B291" t="str">
            <v>-</v>
          </cell>
          <cell r="C291" t="str">
            <v>Esc. carga transp. mat 2a cat DMT 1800 a 2000m c/e</v>
          </cell>
          <cell r="D291" t="str">
            <v>m³</v>
          </cell>
          <cell r="E291">
            <v>7.17</v>
          </cell>
          <cell r="F291">
            <v>1.71</v>
          </cell>
          <cell r="G291">
            <v>8.8800000000000008</v>
          </cell>
          <cell r="H291" t="str">
            <v>DNER-ES-280/97</v>
          </cell>
        </row>
        <row r="292">
          <cell r="A292" t="str">
            <v>2 S 01 101 32</v>
          </cell>
          <cell r="B292" t="str">
            <v>-</v>
          </cell>
          <cell r="C292" t="str">
            <v>Esc. carga transp. mat 2a cat DMT 2000 a 3000m c/e</v>
          </cell>
          <cell r="D292" t="str">
            <v>m³</v>
          </cell>
          <cell r="E292">
            <v>7.84</v>
          </cell>
          <cell r="F292">
            <v>1.87</v>
          </cell>
          <cell r="G292">
            <v>9.7200000000000006</v>
          </cell>
          <cell r="H292" t="str">
            <v>DNER-ES-280/97</v>
          </cell>
        </row>
        <row r="293">
          <cell r="A293" t="str">
            <v>2 S 01 101 33</v>
          </cell>
          <cell r="B293" t="str">
            <v>-</v>
          </cell>
          <cell r="C293" t="str">
            <v>Esc. carga transp. mat 2a cat DMT 3000 a 5000m c/e</v>
          </cell>
          <cell r="D293" t="str">
            <v>m³</v>
          </cell>
          <cell r="E293">
            <v>10.199999999999999</v>
          </cell>
          <cell r="F293">
            <v>2.4300000000000002</v>
          </cell>
          <cell r="G293">
            <v>12.64</v>
          </cell>
          <cell r="H293" t="str">
            <v>DNER-ES-280/97</v>
          </cell>
        </row>
        <row r="294">
          <cell r="A294" t="str">
            <v>2 S 01 102 01</v>
          </cell>
          <cell r="B294" t="str">
            <v>-</v>
          </cell>
          <cell r="C294" t="str">
            <v>Esc. carga transp. mat 3a cat DMT até 50m</v>
          </cell>
          <cell r="D294" t="str">
            <v>m³</v>
          </cell>
          <cell r="E294">
            <v>15.07</v>
          </cell>
          <cell r="F294">
            <v>3.6</v>
          </cell>
          <cell r="G294">
            <v>18.670000000000002</v>
          </cell>
          <cell r="H294" t="str">
            <v>DNER-ES-280/97</v>
          </cell>
        </row>
        <row r="295">
          <cell r="A295" t="str">
            <v>2 S 01 102 02</v>
          </cell>
          <cell r="B295" t="str">
            <v>-</v>
          </cell>
          <cell r="C295" t="str">
            <v>Esc. carga transp. mat 3a cat DMT 50 a 200m</v>
          </cell>
          <cell r="D295" t="str">
            <v>m³</v>
          </cell>
          <cell r="E295">
            <v>17.62</v>
          </cell>
          <cell r="F295">
            <v>4.21</v>
          </cell>
          <cell r="G295">
            <v>21.83</v>
          </cell>
          <cell r="H295" t="str">
            <v>DNER-ES-280/97</v>
          </cell>
        </row>
        <row r="296">
          <cell r="A296" t="str">
            <v>2 S 01 102 03</v>
          </cell>
          <cell r="B296" t="str">
            <v>-</v>
          </cell>
          <cell r="C296" t="str">
            <v>Esc. carga transp. mat 3a cat DMT 200 a 400m</v>
          </cell>
          <cell r="D296" t="str">
            <v>m³</v>
          </cell>
          <cell r="E296">
            <v>18.14</v>
          </cell>
          <cell r="F296">
            <v>4.33</v>
          </cell>
          <cell r="G296">
            <v>22.48</v>
          </cell>
          <cell r="H296" t="str">
            <v>DNER-ES-280/97</v>
          </cell>
        </row>
        <row r="297">
          <cell r="A297" t="str">
            <v>2 S 01 102 04</v>
          </cell>
          <cell r="B297" t="str">
            <v>-</v>
          </cell>
          <cell r="C297" t="str">
            <v>Esc. carga transp. mat 3a cat DMT 400 a 600m</v>
          </cell>
          <cell r="D297" t="str">
            <v>m³</v>
          </cell>
          <cell r="E297">
            <v>18.87</v>
          </cell>
          <cell r="F297">
            <v>4.51</v>
          </cell>
          <cell r="G297">
            <v>23.38</v>
          </cell>
          <cell r="H297" t="str">
            <v>DNER-ES-280/97</v>
          </cell>
        </row>
        <row r="298">
          <cell r="A298" t="str">
            <v>2 S 01 102 05</v>
          </cell>
          <cell r="B298" t="str">
            <v>-</v>
          </cell>
          <cell r="C298" t="str">
            <v>Esc. carga transp. mat 3a cat DMT 600 a 800m</v>
          </cell>
          <cell r="D298" t="str">
            <v>m³</v>
          </cell>
          <cell r="E298">
            <v>19.39</v>
          </cell>
          <cell r="F298">
            <v>4.63</v>
          </cell>
          <cell r="G298">
            <v>24.03</v>
          </cell>
          <cell r="H298" t="str">
            <v>DNER-ES-280/97</v>
          </cell>
        </row>
        <row r="299">
          <cell r="A299" t="str">
            <v>2 S 01 102 06</v>
          </cell>
          <cell r="B299" t="str">
            <v>-</v>
          </cell>
          <cell r="C299" t="str">
            <v>Esc. carga transp. mat 3a cat DMT 800 a 1000m</v>
          </cell>
          <cell r="D299" t="str">
            <v>m³</v>
          </cell>
          <cell r="E299">
            <v>19.920000000000002</v>
          </cell>
          <cell r="F299">
            <v>4.76</v>
          </cell>
          <cell r="G299">
            <v>24.68</v>
          </cell>
          <cell r="H299" t="str">
            <v>DNER-ES-280/97</v>
          </cell>
        </row>
        <row r="300">
          <cell r="A300" t="str">
            <v>2 S 01 102 07</v>
          </cell>
          <cell r="B300" t="str">
            <v>-</v>
          </cell>
          <cell r="C300" t="str">
            <v>Esc. carga transp. mat 3a cat DMT 1000 a 1200m</v>
          </cell>
          <cell r="D300" t="str">
            <v>m³</v>
          </cell>
          <cell r="E300">
            <v>20.14</v>
          </cell>
          <cell r="F300">
            <v>4.8099999999999996</v>
          </cell>
          <cell r="G300">
            <v>24.96</v>
          </cell>
          <cell r="H300" t="str">
            <v>DNER-ES-280/97</v>
          </cell>
        </row>
        <row r="301">
          <cell r="A301" t="str">
            <v>2 S 01 102 08</v>
          </cell>
          <cell r="B301" t="str">
            <v>-</v>
          </cell>
          <cell r="C301" t="str">
            <v>Esc. carga transp. mat 3a cat DMT 1200 a 1400m</v>
          </cell>
          <cell r="D301" t="str">
            <v>m³</v>
          </cell>
          <cell r="E301">
            <v>20.14</v>
          </cell>
          <cell r="F301">
            <v>4.8099999999999996</v>
          </cell>
          <cell r="G301">
            <v>24.96</v>
          </cell>
          <cell r="H301" t="str">
            <v>DNER-ES-280/97</v>
          </cell>
        </row>
        <row r="302">
          <cell r="A302" t="str">
            <v>2 S 01 300 01</v>
          </cell>
          <cell r="B302" t="str">
            <v>-</v>
          </cell>
          <cell r="C302" t="str">
            <v>Esc. carga transp. solos moles DMT 0 a 200m</v>
          </cell>
          <cell r="D302" t="str">
            <v>m³</v>
          </cell>
          <cell r="E302">
            <v>9.0500000000000007</v>
          </cell>
          <cell r="F302">
            <v>2.16</v>
          </cell>
          <cell r="G302">
            <v>11.21</v>
          </cell>
          <cell r="H302" t="str">
            <v>DNER-ES-280/97</v>
          </cell>
        </row>
        <row r="303">
          <cell r="A303" t="str">
            <v>2 S 01 300 02</v>
          </cell>
          <cell r="B303" t="str">
            <v>-</v>
          </cell>
          <cell r="C303" t="str">
            <v>Esc. carga transp. solos moles DMT 200 a 400m</v>
          </cell>
          <cell r="D303" t="str">
            <v>m³</v>
          </cell>
          <cell r="E303">
            <v>9.6999999999999993</v>
          </cell>
          <cell r="F303">
            <v>2.3199999999999998</v>
          </cell>
          <cell r="G303">
            <v>12.02</v>
          </cell>
          <cell r="H303" t="str">
            <v>DNER-ES-280/97</v>
          </cell>
        </row>
        <row r="304">
          <cell r="A304" t="str">
            <v>2 S 01 300 03</v>
          </cell>
          <cell r="B304" t="str">
            <v>-</v>
          </cell>
          <cell r="C304" t="str">
            <v>Esc. carga transp. solos moles DMT 400 a 600m</v>
          </cell>
          <cell r="D304" t="str">
            <v>m³</v>
          </cell>
          <cell r="E304">
            <v>9.98</v>
          </cell>
          <cell r="F304">
            <v>2.38</v>
          </cell>
          <cell r="G304">
            <v>12.37</v>
          </cell>
          <cell r="H304" t="str">
            <v>DNER-ES-280/97</v>
          </cell>
        </row>
        <row r="305">
          <cell r="A305" t="str">
            <v>2 S 01 300 04</v>
          </cell>
          <cell r="B305" t="str">
            <v>-</v>
          </cell>
          <cell r="C305" t="str">
            <v>Esc. carga transp. solos moles DMT 600 a 800m</v>
          </cell>
          <cell r="D305" t="str">
            <v>m³</v>
          </cell>
          <cell r="E305">
            <v>10.31</v>
          </cell>
          <cell r="F305">
            <v>2.46</v>
          </cell>
          <cell r="G305">
            <v>12.77</v>
          </cell>
          <cell r="H305" t="str">
            <v>DNER-ES-280/97</v>
          </cell>
        </row>
        <row r="306">
          <cell r="A306" t="str">
            <v>2 S 01 300 05</v>
          </cell>
          <cell r="B306" t="str">
            <v>-</v>
          </cell>
          <cell r="C306" t="str">
            <v>Esc. carga transp. solos moles DMT 800 a 1000m</v>
          </cell>
          <cell r="D306" t="str">
            <v>m³</v>
          </cell>
          <cell r="E306">
            <v>10.96</v>
          </cell>
          <cell r="F306">
            <v>2.61</v>
          </cell>
          <cell r="G306">
            <v>13.58</v>
          </cell>
          <cell r="H306" t="str">
            <v>DNER-ES-280/97</v>
          </cell>
        </row>
        <row r="307">
          <cell r="A307" t="str">
            <v>2 S 01 510 00</v>
          </cell>
          <cell r="B307" t="str">
            <v>-</v>
          </cell>
          <cell r="C307" t="str">
            <v>Compactação de aterros a 95% proctor normal</v>
          </cell>
          <cell r="D307" t="str">
            <v>m³</v>
          </cell>
          <cell r="E307">
            <v>1.39</v>
          </cell>
          <cell r="F307">
            <v>0.33</v>
          </cell>
          <cell r="G307">
            <v>1.73</v>
          </cell>
          <cell r="H307" t="str">
            <v>DNER-ES-282/97</v>
          </cell>
        </row>
        <row r="308">
          <cell r="A308" t="str">
            <v>2 S 01 511 00</v>
          </cell>
          <cell r="B308" t="str">
            <v>-</v>
          </cell>
          <cell r="C308" t="str">
            <v>Compactação de aterros a 100% proctor normal</v>
          </cell>
          <cell r="D308" t="str">
            <v>m³</v>
          </cell>
          <cell r="E308">
            <v>1.63</v>
          </cell>
          <cell r="F308">
            <v>0.38</v>
          </cell>
          <cell r="G308">
            <v>2.0099999999999998</v>
          </cell>
          <cell r="H308" t="str">
            <v>DNER-ES-282/97</v>
          </cell>
        </row>
        <row r="309">
          <cell r="A309" t="str">
            <v>2 S 01 512 01</v>
          </cell>
          <cell r="B309" t="str">
            <v>-</v>
          </cell>
          <cell r="C309" t="str">
            <v>Construção de corpo de aterro em rocha</v>
          </cell>
          <cell r="D309" t="str">
            <v>m³</v>
          </cell>
          <cell r="E309">
            <v>4.71</v>
          </cell>
          <cell r="F309">
            <v>1.1200000000000001</v>
          </cell>
          <cell r="G309">
            <v>5.83</v>
          </cell>
          <cell r="H309" t="str">
            <v>DNER-ES-282/97</v>
          </cell>
        </row>
        <row r="310">
          <cell r="A310" t="str">
            <v>2 S 01 512 02</v>
          </cell>
          <cell r="B310" t="str">
            <v>-</v>
          </cell>
          <cell r="C310" t="str">
            <v>Compactação de camada final de aterro de rocha</v>
          </cell>
          <cell r="D310" t="str">
            <v>m³</v>
          </cell>
          <cell r="E310">
            <v>13.34</v>
          </cell>
          <cell r="F310">
            <v>3.18</v>
          </cell>
          <cell r="G310">
            <v>16.53</v>
          </cell>
          <cell r="H310" t="str">
            <v>DNER-ES-282/97</v>
          </cell>
        </row>
        <row r="311">
          <cell r="A311" t="str">
            <v>2 S 01 512 52</v>
          </cell>
          <cell r="B311" t="str">
            <v>-</v>
          </cell>
          <cell r="C311" t="str">
            <v>Compactação camada final de aterro de rocha BC</v>
          </cell>
          <cell r="D311" t="str">
            <v>m³</v>
          </cell>
          <cell r="E311">
            <v>12.66</v>
          </cell>
          <cell r="F311">
            <v>3.02</v>
          </cell>
          <cell r="G311">
            <v>15.68</v>
          </cell>
          <cell r="H311" t="str">
            <v>DNER-ES-282/97</v>
          </cell>
        </row>
        <row r="312">
          <cell r="A312" t="str">
            <v>2 S 01 513 01</v>
          </cell>
          <cell r="B312" t="str">
            <v>-</v>
          </cell>
          <cell r="C312" t="str">
            <v>Compactação de material de "bota-fora"</v>
          </cell>
          <cell r="D312" t="str">
            <v>m³</v>
          </cell>
          <cell r="E312">
            <v>1.0900000000000001</v>
          </cell>
          <cell r="F312">
            <v>0.26</v>
          </cell>
          <cell r="G312">
            <v>1.35</v>
          </cell>
          <cell r="H312" t="str">
            <v>DNER-ES-282/97</v>
          </cell>
        </row>
        <row r="313">
          <cell r="A313" t="str">
            <v>2 S 02 100 00</v>
          </cell>
          <cell r="B313" t="str">
            <v>-</v>
          </cell>
          <cell r="C313" t="str">
            <v>Reforço do subleito</v>
          </cell>
          <cell r="D313" t="str">
            <v>m³</v>
          </cell>
          <cell r="E313">
            <v>7.32</v>
          </cell>
          <cell r="F313">
            <v>1.75</v>
          </cell>
          <cell r="G313">
            <v>9.07</v>
          </cell>
          <cell r="H313" t="str">
            <v>DNER-ES-300/97</v>
          </cell>
        </row>
        <row r="314">
          <cell r="A314" t="str">
            <v>2 S 02 110 00</v>
          </cell>
          <cell r="B314" t="str">
            <v>-</v>
          </cell>
          <cell r="C314" t="str">
            <v>Regularização do subleito</v>
          </cell>
          <cell r="D314" t="str">
            <v>m²</v>
          </cell>
          <cell r="E314">
            <v>0.42</v>
          </cell>
          <cell r="F314">
            <v>0.1</v>
          </cell>
          <cell r="G314">
            <v>0.52</v>
          </cell>
          <cell r="H314" t="str">
            <v>DNER-ES-299/97</v>
          </cell>
        </row>
        <row r="315">
          <cell r="A315" t="str">
            <v>2 S 02 110 01</v>
          </cell>
          <cell r="B315" t="str">
            <v>-</v>
          </cell>
          <cell r="C315" t="str">
            <v>Regul. subleito c/ fres. corte contr.autom. greide</v>
          </cell>
          <cell r="D315" t="str">
            <v>m²</v>
          </cell>
          <cell r="E315">
            <v>0.57999999999999996</v>
          </cell>
          <cell r="F315">
            <v>0.14000000000000001</v>
          </cell>
          <cell r="G315">
            <v>0.72</v>
          </cell>
          <cell r="H315" t="str">
            <v>-</v>
          </cell>
        </row>
        <row r="316">
          <cell r="A316" t="str">
            <v>2 S 02 200 00</v>
          </cell>
          <cell r="B316" t="str">
            <v>-</v>
          </cell>
          <cell r="C316" t="str">
            <v>Sub-base solo estabilizado granul. s/ mistura</v>
          </cell>
          <cell r="D316" t="str">
            <v>m³</v>
          </cell>
          <cell r="E316">
            <v>7.32</v>
          </cell>
          <cell r="F316">
            <v>1.75</v>
          </cell>
          <cell r="G316">
            <v>9.07</v>
          </cell>
          <cell r="H316" t="str">
            <v>DNER-ES-301/97</v>
          </cell>
        </row>
        <row r="317">
          <cell r="A317" t="str">
            <v>2 S 02 200 01</v>
          </cell>
          <cell r="B317" t="str">
            <v>-</v>
          </cell>
          <cell r="C317" t="str">
            <v>Base solo estabilizado granul. s/ mistura</v>
          </cell>
          <cell r="D317" t="str">
            <v>m³</v>
          </cell>
          <cell r="E317">
            <v>7.32</v>
          </cell>
          <cell r="F317">
            <v>1.75</v>
          </cell>
          <cell r="G317">
            <v>9.07</v>
          </cell>
          <cell r="H317" t="str">
            <v>DNER-ES-303/97</v>
          </cell>
        </row>
        <row r="318">
          <cell r="A318" t="str">
            <v>2 S 02 210 00</v>
          </cell>
          <cell r="B318" t="str">
            <v>-</v>
          </cell>
          <cell r="C318" t="str">
            <v>Sub-base estab. granul. c/ mistura solo na pista</v>
          </cell>
          <cell r="D318" t="str">
            <v>m³</v>
          </cell>
          <cell r="E318">
            <v>7.88</v>
          </cell>
          <cell r="F318">
            <v>1.88</v>
          </cell>
          <cell r="G318">
            <v>9.77</v>
          </cell>
          <cell r="H318" t="str">
            <v>-</v>
          </cell>
        </row>
        <row r="319">
          <cell r="A319" t="str">
            <v>2 S 02 210 01</v>
          </cell>
          <cell r="B319" t="str">
            <v>-</v>
          </cell>
          <cell r="C319" t="str">
            <v>Sub-base estab. granul. c/ mist. solo-areia pista</v>
          </cell>
          <cell r="D319" t="str">
            <v>m³</v>
          </cell>
          <cell r="E319">
            <v>8.8000000000000007</v>
          </cell>
          <cell r="F319">
            <v>2.1</v>
          </cell>
          <cell r="G319">
            <v>10.91</v>
          </cell>
          <cell r="H319" t="str">
            <v>-</v>
          </cell>
        </row>
        <row r="320">
          <cell r="A320" t="str">
            <v>2 S 02 210 02</v>
          </cell>
          <cell r="B320" t="str">
            <v>-</v>
          </cell>
          <cell r="C320" t="str">
            <v>Base estab.granul.c/ mist.solo - areia na pista</v>
          </cell>
          <cell r="D320" t="str">
            <v>m³</v>
          </cell>
          <cell r="E320">
            <v>8.8000000000000007</v>
          </cell>
          <cell r="F320">
            <v>2.1</v>
          </cell>
          <cell r="G320">
            <v>10.91</v>
          </cell>
          <cell r="H320" t="str">
            <v>-</v>
          </cell>
        </row>
        <row r="321">
          <cell r="A321" t="str">
            <v>2 S 02 210 51</v>
          </cell>
          <cell r="B321" t="str">
            <v>-</v>
          </cell>
          <cell r="C321" t="str">
            <v>Sub-base estab.granul.c/mist.soloareia pista AC</v>
          </cell>
          <cell r="D321" t="str">
            <v>m³</v>
          </cell>
          <cell r="E321">
            <v>14.09</v>
          </cell>
          <cell r="F321">
            <v>3.36</v>
          </cell>
          <cell r="G321">
            <v>17.45</v>
          </cell>
          <cell r="H321" t="str">
            <v>-</v>
          </cell>
        </row>
        <row r="322">
          <cell r="A322" t="str">
            <v>2 S 02 210 52</v>
          </cell>
          <cell r="B322" t="str">
            <v>-</v>
          </cell>
          <cell r="C322" t="str">
            <v>Base estab.granul.c/mist.soloareia na pista AC</v>
          </cell>
          <cell r="D322" t="str">
            <v>m³</v>
          </cell>
          <cell r="E322">
            <v>14.09</v>
          </cell>
          <cell r="F322">
            <v>3.36</v>
          </cell>
          <cell r="G322">
            <v>17.45</v>
          </cell>
          <cell r="H322" t="str">
            <v>-</v>
          </cell>
        </row>
        <row r="323">
          <cell r="A323" t="str">
            <v>2 S 02 220 00</v>
          </cell>
          <cell r="B323" t="str">
            <v>-</v>
          </cell>
          <cell r="C323" t="str">
            <v>Base estab.granul.c/ mistura solo - brita</v>
          </cell>
          <cell r="D323" t="str">
            <v>m³</v>
          </cell>
          <cell r="E323">
            <v>25.35</v>
          </cell>
          <cell r="F323">
            <v>6.05</v>
          </cell>
          <cell r="G323">
            <v>31.41</v>
          </cell>
          <cell r="H323" t="str">
            <v>-</v>
          </cell>
        </row>
        <row r="324">
          <cell r="A324" t="str">
            <v>2 S 02 220 50</v>
          </cell>
          <cell r="B324" t="str">
            <v>-</v>
          </cell>
          <cell r="C324" t="str">
            <v>Base estab.granul.c/ mistura solo - brita BC</v>
          </cell>
          <cell r="D324" t="str">
            <v>m³</v>
          </cell>
          <cell r="E324">
            <v>25</v>
          </cell>
          <cell r="F324">
            <v>5.97</v>
          </cell>
          <cell r="G324">
            <v>30.98</v>
          </cell>
          <cell r="H324" t="str">
            <v>-</v>
          </cell>
        </row>
        <row r="325">
          <cell r="A325" t="str">
            <v>2 S 02 230 00</v>
          </cell>
          <cell r="B325" t="str">
            <v>-</v>
          </cell>
          <cell r="C325" t="str">
            <v>Base de brita graduada</v>
          </cell>
          <cell r="D325" t="str">
            <v>m³</v>
          </cell>
          <cell r="E325">
            <v>41.4</v>
          </cell>
          <cell r="F325">
            <v>9.89</v>
          </cell>
          <cell r="G325">
            <v>51.3</v>
          </cell>
          <cell r="H325" t="str">
            <v>EP-P-01</v>
          </cell>
        </row>
        <row r="326">
          <cell r="A326" t="str">
            <v>2 S 02 230 01</v>
          </cell>
          <cell r="B326" t="str">
            <v>-</v>
          </cell>
          <cell r="C326" t="str">
            <v>Base brita grad. c/ dist. agreg. contr. de greide</v>
          </cell>
          <cell r="D326" t="str">
            <v>m³</v>
          </cell>
          <cell r="E326">
            <v>41.92</v>
          </cell>
          <cell r="F326">
            <v>10.02</v>
          </cell>
          <cell r="G326">
            <v>51.94</v>
          </cell>
          <cell r="H326" t="str">
            <v>-</v>
          </cell>
        </row>
        <row r="327">
          <cell r="A327" t="str">
            <v>2 S 02 230 50</v>
          </cell>
          <cell r="B327" t="str">
            <v>-</v>
          </cell>
          <cell r="C327" t="str">
            <v>Base de brita graduada BC</v>
          </cell>
          <cell r="D327" t="str">
            <v>m³</v>
          </cell>
          <cell r="E327">
            <v>40.549999999999997</v>
          </cell>
          <cell r="F327">
            <v>9.69</v>
          </cell>
          <cell r="G327">
            <v>50.24</v>
          </cell>
          <cell r="H327" t="str">
            <v>-</v>
          </cell>
        </row>
        <row r="328">
          <cell r="A328" t="str">
            <v>2 S 02 230 51</v>
          </cell>
          <cell r="B328" t="str">
            <v>-</v>
          </cell>
          <cell r="C328" t="str">
            <v>Base brita grad.c/dist.agreg.contr.de greide BC</v>
          </cell>
          <cell r="D328" t="str">
            <v>m³</v>
          </cell>
          <cell r="E328">
            <v>41.06</v>
          </cell>
          <cell r="F328">
            <v>9.81</v>
          </cell>
          <cell r="G328">
            <v>50.88</v>
          </cell>
          <cell r="H328" t="str">
            <v>-</v>
          </cell>
        </row>
        <row r="329">
          <cell r="A329" t="str">
            <v>2 S 02 231 00</v>
          </cell>
          <cell r="B329" t="str">
            <v>-</v>
          </cell>
          <cell r="C329" t="str">
            <v>Base de macadame hidráulico</v>
          </cell>
          <cell r="D329" t="str">
            <v>m³</v>
          </cell>
          <cell r="E329">
            <v>36.39</v>
          </cell>
          <cell r="F329">
            <v>8.69</v>
          </cell>
          <cell r="G329">
            <v>45.09</v>
          </cell>
          <cell r="H329" t="str">
            <v>-</v>
          </cell>
        </row>
        <row r="330">
          <cell r="A330" t="str">
            <v>2 S 02 231 50</v>
          </cell>
          <cell r="B330" t="str">
            <v>-</v>
          </cell>
          <cell r="C330" t="str">
            <v>Base de macadame hidráulico BC</v>
          </cell>
          <cell r="D330" t="str">
            <v>m³</v>
          </cell>
          <cell r="E330">
            <v>35.590000000000003</v>
          </cell>
          <cell r="F330">
            <v>8.5</v>
          </cell>
          <cell r="G330">
            <v>44.1</v>
          </cell>
          <cell r="H330" t="str">
            <v>-</v>
          </cell>
        </row>
        <row r="331">
          <cell r="A331" t="str">
            <v>2 S 02 241 01</v>
          </cell>
          <cell r="B331" t="str">
            <v>-</v>
          </cell>
          <cell r="C331" t="str">
            <v>Base de solo cimento c/ mistura em usina</v>
          </cell>
          <cell r="D331" t="str">
            <v>m³</v>
          </cell>
          <cell r="E331">
            <v>72.59</v>
          </cell>
          <cell r="F331">
            <v>17.350000000000001</v>
          </cell>
          <cell r="G331">
            <v>89.94</v>
          </cell>
          <cell r="H331" t="str">
            <v>-</v>
          </cell>
        </row>
        <row r="332">
          <cell r="A332" t="str">
            <v>2 S 02 243 01</v>
          </cell>
          <cell r="B332" t="str">
            <v>-</v>
          </cell>
          <cell r="C332" t="str">
            <v>Sub-base de solo melhor. c/ cimento mist. em usina</v>
          </cell>
          <cell r="D332" t="str">
            <v>m³</v>
          </cell>
          <cell r="E332">
            <v>42.86</v>
          </cell>
          <cell r="F332">
            <v>10.24</v>
          </cell>
          <cell r="G332">
            <v>53.1</v>
          </cell>
          <cell r="H332" t="str">
            <v>-</v>
          </cell>
        </row>
        <row r="333">
          <cell r="A333" t="str">
            <v>2 S 02 300 00</v>
          </cell>
          <cell r="B333" t="str">
            <v>-</v>
          </cell>
          <cell r="C333" t="str">
            <v>Imprimação</v>
          </cell>
          <cell r="D333" t="str">
            <v>m²</v>
          </cell>
          <cell r="E333">
            <v>0.12</v>
          </cell>
          <cell r="F333">
            <v>0.03</v>
          </cell>
          <cell r="G333">
            <v>0.16</v>
          </cell>
          <cell r="H333" t="str">
            <v>DNER-ES-306/97</v>
          </cell>
        </row>
        <row r="334">
          <cell r="A334" t="str">
            <v>2 S 02 400 00</v>
          </cell>
          <cell r="B334" t="str">
            <v>-</v>
          </cell>
          <cell r="C334" t="str">
            <v>Pintura de ligação</v>
          </cell>
          <cell r="D334" t="str">
            <v>m²</v>
          </cell>
          <cell r="E334">
            <v>0.09</v>
          </cell>
          <cell r="F334">
            <v>0.02</v>
          </cell>
          <cell r="G334">
            <v>0.11</v>
          </cell>
          <cell r="H334" t="str">
            <v>DNER-ES-307/97</v>
          </cell>
        </row>
        <row r="335">
          <cell r="A335" t="str">
            <v>2 S 02 500 00</v>
          </cell>
          <cell r="B335" t="str">
            <v>-</v>
          </cell>
          <cell r="C335" t="str">
            <v>Tratamento superficial simples c/ cap</v>
          </cell>
          <cell r="D335" t="str">
            <v>m²</v>
          </cell>
          <cell r="E335">
            <v>0.46</v>
          </cell>
          <cell r="F335">
            <v>0.11</v>
          </cell>
          <cell r="G335">
            <v>0.56999999999999995</v>
          </cell>
          <cell r="H335" t="str">
            <v>DNER-ES-308/97</v>
          </cell>
        </row>
        <row r="336">
          <cell r="A336" t="str">
            <v>2 S 02 500 01</v>
          </cell>
          <cell r="B336" t="str">
            <v>-</v>
          </cell>
          <cell r="C336" t="str">
            <v>Tratamento superficial simples c/ emulsão</v>
          </cell>
          <cell r="D336" t="str">
            <v>m²</v>
          </cell>
          <cell r="E336">
            <v>0.43</v>
          </cell>
          <cell r="F336">
            <v>0.1</v>
          </cell>
          <cell r="G336">
            <v>0.53</v>
          </cell>
          <cell r="H336" t="str">
            <v>DNER-ES-308/97</v>
          </cell>
        </row>
        <row r="337">
          <cell r="A337" t="str">
            <v>2 S 02 500 02</v>
          </cell>
          <cell r="B337" t="str">
            <v>-</v>
          </cell>
          <cell r="C337" t="str">
            <v>Tratamento superficial simples c/ banho diluído</v>
          </cell>
          <cell r="D337" t="str">
            <v>m²</v>
          </cell>
          <cell r="E337">
            <v>0.5</v>
          </cell>
          <cell r="F337">
            <v>0.11</v>
          </cell>
          <cell r="G337">
            <v>0.62</v>
          </cell>
          <cell r="H337" t="str">
            <v>DNER-ES-308/97</v>
          </cell>
        </row>
        <row r="338">
          <cell r="A338" t="str">
            <v>2 S 02 500 50</v>
          </cell>
          <cell r="B338" t="str">
            <v>-</v>
          </cell>
          <cell r="C338" t="str">
            <v>Tratamento superficial simples c/cap BC</v>
          </cell>
          <cell r="D338" t="str">
            <v>m²</v>
          </cell>
          <cell r="E338">
            <v>0.46</v>
          </cell>
          <cell r="F338">
            <v>0.11</v>
          </cell>
          <cell r="G338">
            <v>0.56999999999999995</v>
          </cell>
          <cell r="H338" t="str">
            <v>DNER-ES-308/97</v>
          </cell>
        </row>
        <row r="339">
          <cell r="A339" t="str">
            <v>2 S 02 500 51</v>
          </cell>
          <cell r="B339" t="str">
            <v>-</v>
          </cell>
          <cell r="C339" t="str">
            <v>Tratamento superficial simples c/emulsão BC</v>
          </cell>
          <cell r="D339" t="str">
            <v>m²</v>
          </cell>
          <cell r="E339">
            <v>0.43</v>
          </cell>
          <cell r="F339">
            <v>0.1</v>
          </cell>
          <cell r="G339">
            <v>0.53</v>
          </cell>
          <cell r="H339" t="str">
            <v>DNER-ES-308/97</v>
          </cell>
        </row>
        <row r="340">
          <cell r="A340" t="str">
            <v>2 S 02 500 52</v>
          </cell>
          <cell r="B340" t="str">
            <v>-</v>
          </cell>
          <cell r="C340" t="str">
            <v>Tratamento superf.simples c/banho diluído BC</v>
          </cell>
          <cell r="D340" t="str">
            <v>m²</v>
          </cell>
          <cell r="E340">
            <v>0.49</v>
          </cell>
          <cell r="F340">
            <v>0.11</v>
          </cell>
          <cell r="G340">
            <v>0.61</v>
          </cell>
          <cell r="H340" t="str">
            <v>DNER-ES-308/97</v>
          </cell>
        </row>
        <row r="341">
          <cell r="A341" t="str">
            <v>2 S 02 501 00</v>
          </cell>
          <cell r="B341" t="str">
            <v>-</v>
          </cell>
          <cell r="C341" t="str">
            <v>Tratamento superficial duplo c/ cap</v>
          </cell>
          <cell r="D341" t="str">
            <v>m²</v>
          </cell>
          <cell r="E341">
            <v>1.35</v>
          </cell>
          <cell r="F341">
            <v>0.32</v>
          </cell>
          <cell r="G341">
            <v>1.68</v>
          </cell>
          <cell r="H341" t="str">
            <v>DNER-ES-309/97</v>
          </cell>
        </row>
        <row r="342">
          <cell r="A342" t="str">
            <v>2 S 02 501 01</v>
          </cell>
          <cell r="B342" t="str">
            <v>-</v>
          </cell>
          <cell r="C342" t="str">
            <v>Tratamento superficial duplo c/ emulsão</v>
          </cell>
          <cell r="D342" t="str">
            <v>m²</v>
          </cell>
          <cell r="E342">
            <v>1.34</v>
          </cell>
          <cell r="F342">
            <v>0.32</v>
          </cell>
          <cell r="G342">
            <v>1.66</v>
          </cell>
          <cell r="H342" t="str">
            <v>DNER-ES-309/97</v>
          </cell>
        </row>
        <row r="343">
          <cell r="A343" t="str">
            <v>2 S 02 501 02</v>
          </cell>
          <cell r="B343" t="str">
            <v>-</v>
          </cell>
          <cell r="C343" t="str">
            <v>Tratamento superficial duplo c/ banho diluído</v>
          </cell>
          <cell r="D343" t="str">
            <v>m²</v>
          </cell>
          <cell r="E343">
            <v>1.49</v>
          </cell>
          <cell r="F343">
            <v>0.35</v>
          </cell>
          <cell r="G343">
            <v>1.84</v>
          </cell>
          <cell r="H343" t="str">
            <v>DNER-ES-309/97</v>
          </cell>
        </row>
        <row r="344">
          <cell r="A344" t="str">
            <v>2 S 02 501 50</v>
          </cell>
          <cell r="B344" t="str">
            <v>-</v>
          </cell>
          <cell r="C344" t="str">
            <v>Tratamento superficial duplo c/cap BC</v>
          </cell>
          <cell r="D344" t="str">
            <v>m²</v>
          </cell>
          <cell r="E344">
            <v>1.34</v>
          </cell>
          <cell r="F344">
            <v>0.32</v>
          </cell>
          <cell r="G344">
            <v>1.66</v>
          </cell>
          <cell r="H344" t="str">
            <v>DNER-ES-309/97</v>
          </cell>
        </row>
        <row r="345">
          <cell r="A345" t="str">
            <v>2 S 02 501 51</v>
          </cell>
          <cell r="B345" t="str">
            <v>-</v>
          </cell>
          <cell r="C345" t="str">
            <v>Tratamento superficial duplo c/ emulsão BC</v>
          </cell>
          <cell r="D345" t="str">
            <v>m²</v>
          </cell>
          <cell r="E345">
            <v>1.33</v>
          </cell>
          <cell r="F345">
            <v>0.31</v>
          </cell>
          <cell r="G345">
            <v>1.65</v>
          </cell>
          <cell r="H345" t="str">
            <v>DNER-ES-309/97</v>
          </cell>
        </row>
        <row r="346">
          <cell r="A346" t="str">
            <v>2 S 02 501 52</v>
          </cell>
          <cell r="B346" t="str">
            <v>-</v>
          </cell>
          <cell r="C346" t="str">
            <v>Tratamento superficial duplo c/banho diluído BC</v>
          </cell>
          <cell r="D346" t="str">
            <v>m²</v>
          </cell>
          <cell r="E346">
            <v>1.47</v>
          </cell>
          <cell r="F346">
            <v>0.35</v>
          </cell>
          <cell r="G346">
            <v>1.83</v>
          </cell>
          <cell r="H346" t="str">
            <v>DNER-ES-309/97</v>
          </cell>
        </row>
        <row r="347">
          <cell r="A347" t="str">
            <v>2 S 02 502 00</v>
          </cell>
          <cell r="B347" t="str">
            <v>-</v>
          </cell>
          <cell r="C347" t="str">
            <v>Tratamento superficial triplo c/ cap</v>
          </cell>
          <cell r="D347" t="str">
            <v>m²</v>
          </cell>
          <cell r="E347">
            <v>1.91</v>
          </cell>
          <cell r="F347">
            <v>0.45</v>
          </cell>
          <cell r="G347">
            <v>2.37</v>
          </cell>
          <cell r="H347" t="str">
            <v>DNER-ES-310/97</v>
          </cell>
        </row>
        <row r="348">
          <cell r="A348" t="str">
            <v>2 S 02 502 01</v>
          </cell>
          <cell r="B348" t="str">
            <v>-</v>
          </cell>
          <cell r="C348" t="str">
            <v>Tratamento superficial triplo c/ emulsão</v>
          </cell>
          <cell r="D348" t="str">
            <v>m²</v>
          </cell>
          <cell r="E348">
            <v>1.94</v>
          </cell>
          <cell r="F348">
            <v>0.46</v>
          </cell>
          <cell r="G348">
            <v>2.4</v>
          </cell>
          <cell r="H348" t="str">
            <v>DNER-ES-310/97</v>
          </cell>
        </row>
        <row r="349">
          <cell r="A349" t="str">
            <v>2 S 02 502 02</v>
          </cell>
          <cell r="B349" t="str">
            <v>-</v>
          </cell>
          <cell r="C349" t="str">
            <v>Tratamento superficial triplo c/ banho diluído</v>
          </cell>
          <cell r="D349" t="str">
            <v>m²</v>
          </cell>
          <cell r="E349">
            <v>2.11</v>
          </cell>
          <cell r="F349">
            <v>0.5</v>
          </cell>
          <cell r="G349">
            <v>2.61</v>
          </cell>
          <cell r="H349" t="str">
            <v>DNER-ES-310/97</v>
          </cell>
        </row>
        <row r="350">
          <cell r="A350" t="str">
            <v>2 S 02 502 50</v>
          </cell>
          <cell r="B350" t="str">
            <v>-</v>
          </cell>
          <cell r="C350" t="str">
            <v>Tratamento superficial triplo c/ cap BC</v>
          </cell>
          <cell r="D350" t="str">
            <v>m²</v>
          </cell>
          <cell r="E350">
            <v>1.9</v>
          </cell>
          <cell r="F350">
            <v>0.45</v>
          </cell>
          <cell r="G350">
            <v>2.35</v>
          </cell>
          <cell r="H350" t="str">
            <v>DNER-ES-310/97</v>
          </cell>
        </row>
        <row r="351">
          <cell r="A351" t="str">
            <v>2 S 02 502 51</v>
          </cell>
          <cell r="B351" t="str">
            <v>-</v>
          </cell>
          <cell r="C351" t="str">
            <v>Tratamento superficial triplo c/ emulsão BC</v>
          </cell>
          <cell r="D351" t="str">
            <v>m²</v>
          </cell>
          <cell r="E351">
            <v>1.92</v>
          </cell>
          <cell r="F351">
            <v>0.46</v>
          </cell>
          <cell r="G351">
            <v>2.38</v>
          </cell>
          <cell r="H351" t="str">
            <v>DNER-ES-310/97</v>
          </cell>
        </row>
        <row r="352">
          <cell r="A352" t="str">
            <v>2 S 02 502 52</v>
          </cell>
          <cell r="B352" t="str">
            <v>-</v>
          </cell>
          <cell r="C352" t="str">
            <v>Tratamento superficial triplo c/banho diluído BC</v>
          </cell>
          <cell r="D352" t="str">
            <v>m²</v>
          </cell>
          <cell r="E352">
            <v>2.09</v>
          </cell>
          <cell r="F352">
            <v>0.5</v>
          </cell>
          <cell r="G352">
            <v>2.59</v>
          </cell>
          <cell r="H352" t="str">
            <v>DNER-ES-310/97</v>
          </cell>
        </row>
        <row r="353">
          <cell r="A353" t="str">
            <v>2 S 02 530 00</v>
          </cell>
          <cell r="B353" t="str">
            <v>-</v>
          </cell>
          <cell r="C353" t="str">
            <v>Pré-misturado a frio</v>
          </cell>
          <cell r="D353" t="str">
            <v>m³</v>
          </cell>
          <cell r="E353">
            <v>54.99</v>
          </cell>
          <cell r="F353">
            <v>13.14</v>
          </cell>
          <cell r="G353">
            <v>68.14</v>
          </cell>
          <cell r="H353" t="str">
            <v>DNER-ES-317/97</v>
          </cell>
        </row>
        <row r="354">
          <cell r="A354" t="str">
            <v>2 S 02 530 50</v>
          </cell>
          <cell r="B354" t="str">
            <v>-</v>
          </cell>
          <cell r="C354" t="str">
            <v>Pré-misturado a frio AC/BC</v>
          </cell>
          <cell r="D354" t="str">
            <v>m³</v>
          </cell>
          <cell r="E354">
            <v>57.04</v>
          </cell>
          <cell r="F354">
            <v>13.63</v>
          </cell>
          <cell r="G354">
            <v>70.67</v>
          </cell>
          <cell r="H354" t="str">
            <v>DNER-ES-317/97</v>
          </cell>
        </row>
        <row r="355">
          <cell r="A355" t="str">
            <v>2 S 02 531 00</v>
          </cell>
          <cell r="B355" t="str">
            <v>-</v>
          </cell>
          <cell r="C355" t="str">
            <v>Macadame betuminoso por penetração</v>
          </cell>
          <cell r="D355" t="str">
            <v>m³</v>
          </cell>
          <cell r="E355">
            <v>48.57</v>
          </cell>
          <cell r="F355">
            <v>11.61</v>
          </cell>
          <cell r="G355">
            <v>60.18</v>
          </cell>
          <cell r="H355" t="str">
            <v>DNER-ES-311/97</v>
          </cell>
        </row>
        <row r="356">
          <cell r="A356" t="str">
            <v>2 S 02 531 50</v>
          </cell>
          <cell r="B356" t="str">
            <v>-</v>
          </cell>
          <cell r="C356" t="str">
            <v>Macadame betuminoso por penetração BC</v>
          </cell>
          <cell r="D356" t="str">
            <v>m³</v>
          </cell>
          <cell r="E356">
            <v>47.83</v>
          </cell>
          <cell r="F356">
            <v>11.43</v>
          </cell>
          <cell r="G356">
            <v>59.26</v>
          </cell>
          <cell r="H356" t="str">
            <v>DNER-ES-311/97</v>
          </cell>
        </row>
        <row r="357">
          <cell r="A357" t="str">
            <v>2 S 02 532 00</v>
          </cell>
          <cell r="B357" t="str">
            <v>-</v>
          </cell>
          <cell r="C357" t="str">
            <v>Areia-asfalto a quente</v>
          </cell>
          <cell r="D357" t="str">
            <v>t</v>
          </cell>
          <cell r="E357">
            <v>34.79</v>
          </cell>
          <cell r="F357">
            <v>8.31</v>
          </cell>
          <cell r="G357">
            <v>43.11</v>
          </cell>
          <cell r="H357" t="str">
            <v>DNIT 032/2005-ES</v>
          </cell>
        </row>
        <row r="358">
          <cell r="A358" t="str">
            <v>2 S 02 532 50</v>
          </cell>
          <cell r="B358" t="str">
            <v>-</v>
          </cell>
          <cell r="C358" t="str">
            <v>Areia-asfalto a quente AC</v>
          </cell>
          <cell r="D358" t="str">
            <v>t</v>
          </cell>
          <cell r="E358">
            <v>45.66</v>
          </cell>
          <cell r="F358">
            <v>10.91</v>
          </cell>
          <cell r="G358">
            <v>56.57</v>
          </cell>
          <cell r="H358" t="str">
            <v>DNIT 032/2005-ES</v>
          </cell>
        </row>
        <row r="359">
          <cell r="A359" t="str">
            <v>2 S 02 540 01</v>
          </cell>
          <cell r="B359" t="str">
            <v>-</v>
          </cell>
          <cell r="C359" t="str">
            <v>Conc. betuminoso usinado a quente - capa rolamento</v>
          </cell>
          <cell r="D359" t="str">
            <v>t</v>
          </cell>
          <cell r="E359">
            <v>31.75</v>
          </cell>
          <cell r="F359">
            <v>7.58</v>
          </cell>
          <cell r="G359">
            <v>39.340000000000003</v>
          </cell>
          <cell r="H359" t="str">
            <v>DNIT 031/2004-ES</v>
          </cell>
        </row>
        <row r="360">
          <cell r="A360" t="str">
            <v>2 S 02 540 02</v>
          </cell>
          <cell r="B360" t="str">
            <v>-</v>
          </cell>
          <cell r="C360" t="str">
            <v>Concreto betuminoso usinado a quente - "blinder"</v>
          </cell>
          <cell r="D360" t="str">
            <v>t</v>
          </cell>
          <cell r="E360">
            <v>31.2</v>
          </cell>
          <cell r="F360">
            <v>7.45</v>
          </cell>
          <cell r="G360">
            <v>38.659999999999997</v>
          </cell>
          <cell r="H360" t="str">
            <v>DNIT 031/2004-ES</v>
          </cell>
        </row>
        <row r="361">
          <cell r="A361" t="str">
            <v>2 S 02 540 51</v>
          </cell>
          <cell r="B361" t="str">
            <v>-</v>
          </cell>
          <cell r="C361" t="str">
            <v>CBUQ - capa rolamento AC/BC</v>
          </cell>
          <cell r="D361" t="str">
            <v>t</v>
          </cell>
          <cell r="E361">
            <v>33.94</v>
          </cell>
          <cell r="F361">
            <v>8.11</v>
          </cell>
          <cell r="G361">
            <v>42.05</v>
          </cell>
          <cell r="H361" t="str">
            <v>DNIT 031/2004-ES</v>
          </cell>
        </row>
        <row r="362">
          <cell r="A362" t="str">
            <v>2 S 02 540 52</v>
          </cell>
          <cell r="B362" t="str">
            <v>-</v>
          </cell>
          <cell r="C362" t="str">
            <v>CBUQ - "binder" AC/BC</v>
          </cell>
          <cell r="D362" t="str">
            <v>t</v>
          </cell>
          <cell r="E362">
            <v>33.380000000000003</v>
          </cell>
          <cell r="F362">
            <v>7.97</v>
          </cell>
          <cell r="G362">
            <v>41.35</v>
          </cell>
          <cell r="H362" t="str">
            <v>DNIT 031/2004-ES</v>
          </cell>
        </row>
        <row r="363">
          <cell r="A363" t="str">
            <v>2 S 02 603 00</v>
          </cell>
          <cell r="B363" t="str">
            <v>-</v>
          </cell>
          <cell r="C363" t="str">
            <v>Sub-base de concreto rolado</v>
          </cell>
          <cell r="D363" t="str">
            <v>m³</v>
          </cell>
          <cell r="E363">
            <v>68.31</v>
          </cell>
          <cell r="F363">
            <v>16.32</v>
          </cell>
          <cell r="G363">
            <v>84.63</v>
          </cell>
        </row>
        <row r="364">
          <cell r="A364" t="str">
            <v>2 S 02 603 50</v>
          </cell>
          <cell r="B364" t="str">
            <v>-</v>
          </cell>
          <cell r="C364" t="str">
            <v>Sub-base de concreto rolado AC/BC</v>
          </cell>
          <cell r="D364" t="str">
            <v>m³</v>
          </cell>
          <cell r="E364">
            <v>67.45</v>
          </cell>
          <cell r="F364">
            <v>16.12</v>
          </cell>
          <cell r="G364">
            <v>83.57</v>
          </cell>
        </row>
        <row r="365">
          <cell r="A365" t="str">
            <v>2 S 02 604 00</v>
          </cell>
          <cell r="B365" t="str">
            <v>-</v>
          </cell>
          <cell r="C365" t="str">
            <v>Sub-base de concreto de cimento portland</v>
          </cell>
          <cell r="D365" t="str">
            <v>m³</v>
          </cell>
          <cell r="E365">
            <v>112.16</v>
          </cell>
          <cell r="F365">
            <v>26.8</v>
          </cell>
          <cell r="G365">
            <v>138.97</v>
          </cell>
        </row>
        <row r="366">
          <cell r="A366" t="str">
            <v>2 S 02 604 50</v>
          </cell>
          <cell r="B366" t="str">
            <v>-</v>
          </cell>
          <cell r="C366" t="str">
            <v>Sub-base de concreto de cimento portland AC/BC</v>
          </cell>
          <cell r="D366" t="str">
            <v>m³</v>
          </cell>
          <cell r="E366">
            <v>111.31</v>
          </cell>
          <cell r="F366">
            <v>26.6</v>
          </cell>
          <cell r="G366">
            <v>137.91</v>
          </cell>
        </row>
        <row r="367">
          <cell r="A367" t="str">
            <v>2 S 02 606 00</v>
          </cell>
          <cell r="B367" t="str">
            <v>-</v>
          </cell>
          <cell r="C367" t="str">
            <v>Concreto de cimento portland com fôrma deslizante</v>
          </cell>
          <cell r="D367" t="str">
            <v>m³</v>
          </cell>
          <cell r="E367">
            <v>146.22</v>
          </cell>
          <cell r="F367">
            <v>34.94</v>
          </cell>
          <cell r="G367">
            <v>181.17</v>
          </cell>
        </row>
        <row r="368">
          <cell r="A368" t="str">
            <v>2 S 02 606 50</v>
          </cell>
          <cell r="B368" t="str">
            <v>-</v>
          </cell>
          <cell r="C368" t="str">
            <v>Concr.de cimento portl.com fôrma deslizante AC/BC</v>
          </cell>
          <cell r="D368" t="str">
            <v>m³</v>
          </cell>
          <cell r="E368">
            <v>156.04</v>
          </cell>
          <cell r="F368">
            <v>37.29</v>
          </cell>
          <cell r="G368">
            <v>193.34</v>
          </cell>
        </row>
        <row r="369">
          <cell r="A369" t="str">
            <v>2 S 02 607 00</v>
          </cell>
          <cell r="B369" t="str">
            <v>-</v>
          </cell>
          <cell r="C369" t="str">
            <v>Concreto cimento portland c/ equip. pequeno porte</v>
          </cell>
          <cell r="D369" t="str">
            <v>m³</v>
          </cell>
          <cell r="E369">
            <v>221.2</v>
          </cell>
          <cell r="F369">
            <v>52.86</v>
          </cell>
          <cell r="G369">
            <v>274.07</v>
          </cell>
        </row>
        <row r="370">
          <cell r="A370" t="str">
            <v>2 S 02 607 50</v>
          </cell>
          <cell r="B370" t="str">
            <v>-</v>
          </cell>
          <cell r="C370" t="str">
            <v>Concr.cimento portl.c/equip.pequeno porte AC/BC</v>
          </cell>
          <cell r="D370" t="str">
            <v>m³</v>
          </cell>
          <cell r="E370">
            <v>229.32</v>
          </cell>
          <cell r="F370">
            <v>54.8</v>
          </cell>
          <cell r="G370">
            <v>284.13</v>
          </cell>
        </row>
        <row r="371">
          <cell r="A371" t="str">
            <v>2 S 02 700 01</v>
          </cell>
          <cell r="B371" t="str">
            <v>-</v>
          </cell>
          <cell r="C371" t="str">
            <v>Execução pavim. c/ peças pré-moldadas concr.</v>
          </cell>
          <cell r="D371" t="str">
            <v>m²</v>
          </cell>
          <cell r="E371">
            <v>34.06</v>
          </cell>
          <cell r="F371">
            <v>8.14</v>
          </cell>
          <cell r="G371">
            <v>42.2</v>
          </cell>
        </row>
        <row r="372">
          <cell r="A372" t="str">
            <v>2 S 02 700 51</v>
          </cell>
          <cell r="B372" t="str">
            <v>-</v>
          </cell>
          <cell r="C372" t="str">
            <v>Execução pavim.c/peças pré-moldadas concr. AC/BC</v>
          </cell>
          <cell r="D372" t="str">
            <v>m²</v>
          </cell>
          <cell r="E372">
            <v>35.43</v>
          </cell>
          <cell r="F372">
            <v>8.4600000000000009</v>
          </cell>
          <cell r="G372">
            <v>43.9</v>
          </cell>
        </row>
        <row r="373">
          <cell r="A373" t="str">
            <v>2 S 02 702 00</v>
          </cell>
          <cell r="B373" t="str">
            <v>-</v>
          </cell>
          <cell r="C373" t="str">
            <v>Limpeza e enchimento de junta de pavimento de conc</v>
          </cell>
          <cell r="D373" t="str">
            <v>m</v>
          </cell>
          <cell r="E373">
            <v>4.8</v>
          </cell>
          <cell r="F373">
            <v>1.1399999999999999</v>
          </cell>
          <cell r="G373">
            <v>5.94</v>
          </cell>
        </row>
        <row r="374">
          <cell r="A374" t="str">
            <v>2 S 03 000 02</v>
          </cell>
          <cell r="B374" t="str">
            <v>-</v>
          </cell>
          <cell r="C374" t="str">
            <v>Escavação manual de cavas em material 1a cat</v>
          </cell>
          <cell r="D374" t="str">
            <v>m³</v>
          </cell>
          <cell r="E374">
            <v>23.32</v>
          </cell>
          <cell r="F374">
            <v>5.57</v>
          </cell>
          <cell r="G374">
            <v>29.9</v>
          </cell>
        </row>
        <row r="375">
          <cell r="A375" t="str">
            <v>2 S 03 000 03</v>
          </cell>
          <cell r="B375" t="str">
            <v>-</v>
          </cell>
          <cell r="C375" t="str">
            <v>Escavação manual de cavas em material 2a cat</v>
          </cell>
          <cell r="D375" t="str">
            <v>m³</v>
          </cell>
          <cell r="E375">
            <v>31.1</v>
          </cell>
          <cell r="F375">
            <v>7.43</v>
          </cell>
          <cell r="G375">
            <v>38.54</v>
          </cell>
        </row>
        <row r="376">
          <cell r="A376" t="str">
            <v>2 S 03 010 01</v>
          </cell>
          <cell r="B376" t="str">
            <v>-</v>
          </cell>
          <cell r="C376" t="str">
            <v>Escavação em cavas de fundação com esgotamento</v>
          </cell>
          <cell r="D376" t="str">
            <v>m³</v>
          </cell>
          <cell r="E376">
            <v>26.55</v>
          </cell>
          <cell r="F376">
            <v>6.34</v>
          </cell>
          <cell r="G376">
            <v>32.89</v>
          </cell>
        </row>
        <row r="377">
          <cell r="A377" t="str">
            <v>2 S 03 119 01</v>
          </cell>
          <cell r="B377" t="str">
            <v>-</v>
          </cell>
          <cell r="C377" t="str">
            <v>Escoramento com madeira de OAE</v>
          </cell>
          <cell r="D377" t="str">
            <v>m³</v>
          </cell>
          <cell r="E377">
            <v>23.68</v>
          </cell>
          <cell r="F377">
            <v>5.66</v>
          </cell>
          <cell r="G377">
            <v>29.35</v>
          </cell>
        </row>
        <row r="378">
          <cell r="A378" t="str">
            <v>2 S 03 300 01</v>
          </cell>
          <cell r="B378" t="str">
            <v>-</v>
          </cell>
          <cell r="C378" t="str">
            <v>Confecção e lançamento concr. magro em betoneira</v>
          </cell>
          <cell r="D378" t="str">
            <v>m³</v>
          </cell>
          <cell r="E378">
            <v>136.08000000000001</v>
          </cell>
          <cell r="F378">
            <v>32.520000000000003</v>
          </cell>
          <cell r="G378">
            <v>168.61</v>
          </cell>
        </row>
        <row r="379">
          <cell r="A379" t="str">
            <v>2 S 03 300 51</v>
          </cell>
          <cell r="B379" t="str">
            <v>-</v>
          </cell>
          <cell r="C379" t="str">
            <v>Confecção e lanç.de concr.magro em betoneira AC/BC</v>
          </cell>
          <cell r="D379" t="str">
            <v>m³</v>
          </cell>
          <cell r="E379">
            <v>146.4</v>
          </cell>
          <cell r="F379">
            <v>34.99</v>
          </cell>
          <cell r="G379">
            <v>181.39</v>
          </cell>
        </row>
        <row r="380">
          <cell r="A380" t="str">
            <v>2 S 03 321 00</v>
          </cell>
          <cell r="B380" t="str">
            <v>-</v>
          </cell>
          <cell r="C380" t="str">
            <v>Conc.estr.fck=8 MPa-contr.raz.uso ger.conf. e lanç</v>
          </cell>
          <cell r="D380" t="str">
            <v>m³</v>
          </cell>
          <cell r="E380">
            <v>158.27000000000001</v>
          </cell>
          <cell r="F380">
            <v>37.82</v>
          </cell>
          <cell r="G380">
            <v>196.1</v>
          </cell>
          <cell r="H380" t="str">
            <v>DNER-ES-335/97</v>
          </cell>
        </row>
        <row r="381">
          <cell r="A381" t="str">
            <v>2 S 03 321 50</v>
          </cell>
          <cell r="B381" t="str">
            <v>-</v>
          </cell>
          <cell r="C381" t="str">
            <v>Concr.estr.fck=8 MPa-c.raz.uso ger.conf.lanç.AC/BC</v>
          </cell>
          <cell r="D381" t="str">
            <v>m³</v>
          </cell>
          <cell r="E381">
            <v>167.9</v>
          </cell>
          <cell r="F381">
            <v>40.119999999999997</v>
          </cell>
          <cell r="G381">
            <v>208.02</v>
          </cell>
          <cell r="H381" t="str">
            <v>DNER-ES-335/97</v>
          </cell>
        </row>
        <row r="382">
          <cell r="A382" t="str">
            <v>2 S 03 322 00</v>
          </cell>
          <cell r="B382" t="str">
            <v>-</v>
          </cell>
          <cell r="C382" t="str">
            <v>Conc.estr.fck=10 MPa-contr.raz.uso ger.conf.e lanç</v>
          </cell>
          <cell r="D382" t="str">
            <v>m³</v>
          </cell>
          <cell r="E382">
            <v>165.78</v>
          </cell>
          <cell r="F382">
            <v>39.619999999999997</v>
          </cell>
          <cell r="G382">
            <v>205.4</v>
          </cell>
          <cell r="H382" t="str">
            <v>DNER-ES-335/97</v>
          </cell>
        </row>
        <row r="383">
          <cell r="A383" t="str">
            <v>2 S 03 322 50</v>
          </cell>
          <cell r="B383" t="str">
            <v>-</v>
          </cell>
          <cell r="C383" t="str">
            <v>Concr.estr.fck=10MPa-c.raz.uso ger.conf.lanç.AC/BC</v>
          </cell>
          <cell r="D383" t="str">
            <v>m³</v>
          </cell>
          <cell r="E383">
            <v>175.16</v>
          </cell>
          <cell r="F383">
            <v>41.86</v>
          </cell>
          <cell r="G383">
            <v>217.03</v>
          </cell>
          <cell r="H383" t="str">
            <v>DNER-ES-335/97</v>
          </cell>
        </row>
        <row r="384">
          <cell r="A384" t="str">
            <v>2 S 03 323 00</v>
          </cell>
          <cell r="B384" t="str">
            <v>-</v>
          </cell>
          <cell r="C384" t="str">
            <v>Conc.estr.fck=12 MPa-contr.raz.uso ger.conf.e lanç</v>
          </cell>
          <cell r="D384" t="str">
            <v>m³</v>
          </cell>
          <cell r="E384">
            <v>173.94</v>
          </cell>
          <cell r="F384">
            <v>41.57</v>
          </cell>
          <cell r="G384">
            <v>215.51</v>
          </cell>
          <cell r="H384" t="str">
            <v>DNER-ES-335/97</v>
          </cell>
        </row>
        <row r="385">
          <cell r="A385" t="str">
            <v>2 S 03 323 50</v>
          </cell>
          <cell r="B385" t="str">
            <v>-</v>
          </cell>
          <cell r="C385" t="str">
            <v>Concr.estr.fck=12MPa-c.raz.uso ger.conf.lanç.AC/BC</v>
          </cell>
          <cell r="D385" t="str">
            <v>m³</v>
          </cell>
          <cell r="E385">
            <v>183.08</v>
          </cell>
          <cell r="F385">
            <v>43.75</v>
          </cell>
          <cell r="G385">
            <v>226.83</v>
          </cell>
          <cell r="H385" t="str">
            <v>DNER-ES-335/97</v>
          </cell>
        </row>
        <row r="386">
          <cell r="A386" t="str">
            <v>2 S 03 324 00</v>
          </cell>
          <cell r="B386" t="str">
            <v>-</v>
          </cell>
          <cell r="C386" t="str">
            <v>Conc.estr.fck=15 MPa-contr.raz.uso ger.conf.e lanç</v>
          </cell>
          <cell r="D386" t="str">
            <v>m³</v>
          </cell>
          <cell r="E386">
            <v>182.43</v>
          </cell>
          <cell r="F386">
            <v>43.6</v>
          </cell>
          <cell r="G386">
            <v>226.03</v>
          </cell>
          <cell r="H386" t="str">
            <v>DNER-ES-335/97</v>
          </cell>
        </row>
        <row r="387">
          <cell r="A387" t="str">
            <v>2 S 03 324 01</v>
          </cell>
          <cell r="B387" t="str">
            <v>-</v>
          </cell>
          <cell r="C387" t="str">
            <v>Conc.estr.fck=15 MPa-contr.raz.c/adit.conf. e lanç</v>
          </cell>
          <cell r="D387" t="str">
            <v>m³</v>
          </cell>
          <cell r="E387">
            <v>167.69</v>
          </cell>
          <cell r="F387">
            <v>40.08</v>
          </cell>
          <cell r="G387">
            <v>207.77</v>
          </cell>
          <cell r="H387" t="str">
            <v>DNER-ES-335/97</v>
          </cell>
        </row>
        <row r="388">
          <cell r="A388" t="str">
            <v>2 S 03 324 50</v>
          </cell>
          <cell r="B388" t="str">
            <v>-</v>
          </cell>
          <cell r="C388" t="str">
            <v>Concr.estr.fck=15MPa-c.raz.c/adit conf.lanç.AC/BC</v>
          </cell>
          <cell r="D388" t="str">
            <v>m³</v>
          </cell>
          <cell r="E388">
            <v>191.29</v>
          </cell>
          <cell r="F388">
            <v>45.72</v>
          </cell>
          <cell r="G388">
            <v>237.01</v>
          </cell>
          <cell r="H388" t="str">
            <v>DNER-ES-335/97</v>
          </cell>
        </row>
        <row r="389">
          <cell r="A389" t="str">
            <v>2 S 03 324 51</v>
          </cell>
          <cell r="B389" t="str">
            <v>-</v>
          </cell>
          <cell r="C389" t="str">
            <v>Concr.estr.fck=15MPa-c.raz.uso ger conf.lançAC/BC</v>
          </cell>
          <cell r="D389" t="str">
            <v>m³</v>
          </cell>
          <cell r="E389">
            <v>176.96</v>
          </cell>
          <cell r="F389">
            <v>42.29</v>
          </cell>
          <cell r="G389">
            <v>219.26</v>
          </cell>
          <cell r="H389" t="str">
            <v>DNER-ES-335/97</v>
          </cell>
        </row>
        <row r="390">
          <cell r="A390" t="str">
            <v>2 S 03 325 00</v>
          </cell>
          <cell r="B390" t="str">
            <v>-</v>
          </cell>
          <cell r="C390" t="str">
            <v>Conc.estr.fck=18 MPa-contr.raz.uso ger.conf.e lanç</v>
          </cell>
          <cell r="D390" t="str">
            <v>m³</v>
          </cell>
          <cell r="E390">
            <v>190.9</v>
          </cell>
          <cell r="F390">
            <v>45.62</v>
          </cell>
          <cell r="G390">
            <v>236.53</v>
          </cell>
          <cell r="H390" t="str">
            <v>DNER-ES-335/97</v>
          </cell>
        </row>
        <row r="391">
          <cell r="A391" t="str">
            <v>2 S 03 325 01</v>
          </cell>
          <cell r="B391" t="str">
            <v>-</v>
          </cell>
          <cell r="C391" t="str">
            <v>Conc.estr.fck=18 MPa-contr.raz.c/adit.conf. e lanç</v>
          </cell>
          <cell r="D391" t="str">
            <v>m³</v>
          </cell>
          <cell r="E391">
            <v>175.53</v>
          </cell>
          <cell r="F391">
            <v>41.95</v>
          </cell>
          <cell r="G391">
            <v>217.48</v>
          </cell>
          <cell r="H391" t="str">
            <v>DNER-ES-335/97</v>
          </cell>
        </row>
        <row r="392">
          <cell r="A392" t="str">
            <v>2 S 03 325 50</v>
          </cell>
          <cell r="B392" t="str">
            <v>-</v>
          </cell>
          <cell r="C392" t="str">
            <v>Concr.estr.fck=18MPa-c.raz.uso ger.conf.lanç.AC/BC</v>
          </cell>
          <cell r="D392" t="str">
            <v>m³</v>
          </cell>
          <cell r="E392">
            <v>199.5</v>
          </cell>
          <cell r="F392">
            <v>47.68</v>
          </cell>
          <cell r="G392">
            <v>247.18</v>
          </cell>
          <cell r="H392" t="str">
            <v>DNER-ES-335/97</v>
          </cell>
        </row>
        <row r="393">
          <cell r="A393" t="str">
            <v>2 S 03 325 51</v>
          </cell>
          <cell r="B393" t="str">
            <v>-</v>
          </cell>
          <cell r="C393" t="str">
            <v>Concr.estr.fck=18MPa-c.raz.c/adit conf. lanç.AC/BC</v>
          </cell>
          <cell r="D393" t="str">
            <v>m³</v>
          </cell>
          <cell r="E393">
            <v>184.54</v>
          </cell>
          <cell r="F393">
            <v>44.1</v>
          </cell>
          <cell r="G393">
            <v>228.65</v>
          </cell>
          <cell r="H393" t="str">
            <v>DNER-ES-335/97</v>
          </cell>
        </row>
        <row r="394">
          <cell r="A394" t="str">
            <v>2 S 03 326 00</v>
          </cell>
          <cell r="B394" t="str">
            <v>-</v>
          </cell>
          <cell r="C394" t="str">
            <v>Conc.estr.fck=20 MPa-contr.raz.uso ger.conf.e lanç</v>
          </cell>
          <cell r="D394" t="str">
            <v>m³</v>
          </cell>
          <cell r="E394">
            <v>197.76</v>
          </cell>
          <cell r="F394">
            <v>47.26</v>
          </cell>
          <cell r="G394">
            <v>245.03</v>
          </cell>
          <cell r="H394" t="str">
            <v>DNER-ES-335/97</v>
          </cell>
        </row>
        <row r="395">
          <cell r="A395" t="str">
            <v>2 S 03 326 01</v>
          </cell>
          <cell r="B395" t="str">
            <v>-</v>
          </cell>
          <cell r="C395" t="str">
            <v>Conc.estr.fck=20 MPa-contr.raz.c/adit.conf. e lanç</v>
          </cell>
          <cell r="D395" t="str">
            <v>m³</v>
          </cell>
          <cell r="E395">
            <v>182.52</v>
          </cell>
          <cell r="F395">
            <v>43.62</v>
          </cell>
          <cell r="G395">
            <v>226.14</v>
          </cell>
          <cell r="H395" t="str">
            <v>DNER-ES-335/97</v>
          </cell>
        </row>
        <row r="396">
          <cell r="A396" t="str">
            <v>2 S 03 326 50</v>
          </cell>
          <cell r="B396" t="str">
            <v>-</v>
          </cell>
          <cell r="C396" t="str">
            <v>Concr.estr.fck=20MPa-c.raz.uso ger.conf.lanç AC/BC</v>
          </cell>
          <cell r="D396" t="str">
            <v>m³</v>
          </cell>
          <cell r="E396">
            <v>206.14</v>
          </cell>
          <cell r="F396">
            <v>49.26</v>
          </cell>
          <cell r="G396">
            <v>255.41</v>
          </cell>
          <cell r="H396" t="str">
            <v>DNER-ES-335/97</v>
          </cell>
        </row>
        <row r="397">
          <cell r="A397" t="str">
            <v>2 S 03 326 51</v>
          </cell>
          <cell r="B397" t="str">
            <v>-</v>
          </cell>
          <cell r="C397" t="str">
            <v>Concr.estr.fck=20MPa-c.raz.c/adit conf.lanç.AC/BC</v>
          </cell>
          <cell r="D397" t="str">
            <v>m³</v>
          </cell>
          <cell r="E397">
            <v>191.32</v>
          </cell>
          <cell r="F397">
            <v>45.72</v>
          </cell>
          <cell r="G397">
            <v>237.05</v>
          </cell>
          <cell r="H397" t="str">
            <v>DNER-ES-335/97</v>
          </cell>
        </row>
        <row r="398">
          <cell r="A398" t="str">
            <v>2 S 03 327 00</v>
          </cell>
          <cell r="B398" t="str">
            <v>-</v>
          </cell>
          <cell r="C398" t="str">
            <v>Conc.estr.fck=22 MPa-contr.raz.uso ger.conf.e lanç</v>
          </cell>
          <cell r="D398" t="str">
            <v>m³</v>
          </cell>
          <cell r="E398">
            <v>205.91</v>
          </cell>
          <cell r="F398">
            <v>49.21</v>
          </cell>
          <cell r="G398">
            <v>255.13</v>
          </cell>
          <cell r="H398" t="str">
            <v>DNER-ES-335/97</v>
          </cell>
        </row>
        <row r="399">
          <cell r="A399" t="str">
            <v>2 S 03 327 50</v>
          </cell>
          <cell r="B399" t="str">
            <v>-</v>
          </cell>
          <cell r="C399" t="str">
            <v>Concr estr.fck=24MPa-c.raz.uso ger conf.lanç.AC/BC</v>
          </cell>
          <cell r="D399" t="str">
            <v>m³</v>
          </cell>
          <cell r="E399">
            <v>214.04</v>
          </cell>
          <cell r="F399">
            <v>51.15</v>
          </cell>
          <cell r="G399">
            <v>265.2</v>
          </cell>
          <cell r="H399" t="str">
            <v>DNER-ES-335/97</v>
          </cell>
        </row>
        <row r="400">
          <cell r="A400" t="str">
            <v>2 S 03 328 00</v>
          </cell>
          <cell r="B400" t="str">
            <v>-</v>
          </cell>
          <cell r="C400" t="str">
            <v>Conc.estr.fck=24 MPa-contr.raz.uso ger.conf.e lanç</v>
          </cell>
          <cell r="D400" t="str">
            <v>m³</v>
          </cell>
          <cell r="E400">
            <v>214.16</v>
          </cell>
          <cell r="F400">
            <v>51.18</v>
          </cell>
          <cell r="G400">
            <v>265.35000000000002</v>
          </cell>
          <cell r="H400" t="str">
            <v>DNER-ES-335/97</v>
          </cell>
        </row>
        <row r="401">
          <cell r="A401" t="str">
            <v>2 S 03 328 50</v>
          </cell>
          <cell r="B401" t="str">
            <v>-</v>
          </cell>
          <cell r="C401" t="str">
            <v>Concr.estr.fck=25MPa-c.raz.c/adit conf.lanç.AC/BC</v>
          </cell>
          <cell r="D401" t="str">
            <v>m³</v>
          </cell>
          <cell r="E401">
            <v>222.29</v>
          </cell>
          <cell r="F401">
            <v>53.12</v>
          </cell>
          <cell r="G401">
            <v>275.42</v>
          </cell>
          <cell r="H401" t="str">
            <v>DNER-ES-335/97</v>
          </cell>
        </row>
        <row r="402">
          <cell r="A402" t="str">
            <v>2 S 03 329 00</v>
          </cell>
          <cell r="B402" t="str">
            <v>-</v>
          </cell>
          <cell r="C402" t="str">
            <v>Conc.estr.fck=25 MPa-contr.raz.c/adit.conf. e lanç</v>
          </cell>
          <cell r="D402" t="str">
            <v>m³</v>
          </cell>
          <cell r="E402">
            <v>198.24</v>
          </cell>
          <cell r="F402">
            <v>47.37</v>
          </cell>
          <cell r="G402">
            <v>245.61</v>
          </cell>
          <cell r="H402" t="str">
            <v>DNER-ES-335/97</v>
          </cell>
        </row>
        <row r="403">
          <cell r="A403" t="str">
            <v>2 S 03 329 01</v>
          </cell>
          <cell r="B403" t="str">
            <v>-</v>
          </cell>
          <cell r="C403" t="str">
            <v>Conc.estr.fck=26 MPa-contr.raz.uso ger.conf.e lanç</v>
          </cell>
          <cell r="D403" t="str">
            <v>m³</v>
          </cell>
          <cell r="E403">
            <v>221.66</v>
          </cell>
          <cell r="F403">
            <v>52.97</v>
          </cell>
          <cell r="G403">
            <v>274.64</v>
          </cell>
          <cell r="H403" t="str">
            <v>DNER-ES-335/97</v>
          </cell>
        </row>
        <row r="404">
          <cell r="A404" t="str">
            <v>2 S 03 329 02</v>
          </cell>
          <cell r="B404" t="str">
            <v>-</v>
          </cell>
          <cell r="C404" t="str">
            <v>Conc.estr.fck=30 MPa-contr.raz.uso ger.conf.e lanç</v>
          </cell>
          <cell r="D404" t="str">
            <v>m³</v>
          </cell>
          <cell r="E404">
            <v>229.08</v>
          </cell>
          <cell r="F404">
            <v>54.75</v>
          </cell>
          <cell r="G404">
            <v>283.83</v>
          </cell>
          <cell r="H404" t="str">
            <v>DNER-ES-335/97</v>
          </cell>
        </row>
        <row r="405">
          <cell r="A405" t="str">
            <v>2 S 03 329 03</v>
          </cell>
          <cell r="B405" t="str">
            <v>-</v>
          </cell>
          <cell r="C405" t="str">
            <v>Conc.estr.fck=30 MPa-contr.raz. c/adit.conf.e lanç</v>
          </cell>
          <cell r="D405" t="str">
            <v>m³</v>
          </cell>
          <cell r="E405">
            <v>212.58</v>
          </cell>
          <cell r="F405">
            <v>50.8</v>
          </cell>
          <cell r="G405">
            <v>263.39</v>
          </cell>
          <cell r="H405" t="str">
            <v>DNER-ES-335/97</v>
          </cell>
        </row>
        <row r="406">
          <cell r="A406" t="str">
            <v>2 S 03 329 04</v>
          </cell>
          <cell r="B406" t="str">
            <v>-</v>
          </cell>
          <cell r="C406" t="str">
            <v>Conc.estr.fck=35 MPa-contr.raz.c/adit.conf. e lanç</v>
          </cell>
          <cell r="D406" t="str">
            <v>m³</v>
          </cell>
          <cell r="E406">
            <v>226.67</v>
          </cell>
          <cell r="F406">
            <v>54.17</v>
          </cell>
          <cell r="G406">
            <v>280.83999999999997</v>
          </cell>
          <cell r="H406" t="str">
            <v>DNER-ES-335/97</v>
          </cell>
        </row>
        <row r="407">
          <cell r="A407" t="str">
            <v>2 S 03 329 50</v>
          </cell>
          <cell r="B407" t="str">
            <v>-</v>
          </cell>
          <cell r="C407" t="str">
            <v>Concr.estr.fck=26MPa-c.raz.uso ger conf.lanc.AC/BC</v>
          </cell>
          <cell r="D407" t="str">
            <v>m³</v>
          </cell>
          <cell r="E407">
            <v>206.55</v>
          </cell>
          <cell r="F407">
            <v>49.36</v>
          </cell>
          <cell r="G407">
            <v>255.92</v>
          </cell>
          <cell r="H407" t="str">
            <v>DNER-ES-335/97</v>
          </cell>
        </row>
        <row r="408">
          <cell r="A408" t="str">
            <v>2 S 03 329 51</v>
          </cell>
          <cell r="B408" t="str">
            <v>-</v>
          </cell>
          <cell r="C408" t="str">
            <v>Concr.estr.fck=30MPa-c.raz.uso ger.conf.lanc.AC/BC</v>
          </cell>
          <cell r="D408" t="str">
            <v>m³</v>
          </cell>
          <cell r="E408">
            <v>229.52</v>
          </cell>
          <cell r="F408">
            <v>54.85</v>
          </cell>
          <cell r="G408">
            <v>284.37</v>
          </cell>
          <cell r="H408" t="str">
            <v>DNER-ES-335/97</v>
          </cell>
        </row>
        <row r="409">
          <cell r="A409" t="str">
            <v>2 S 03 329 52</v>
          </cell>
          <cell r="B409" t="str">
            <v>-</v>
          </cell>
          <cell r="C409" t="str">
            <v>Concr.estr.fck=30MPa-c.raz.c/adit.conf.lanc.AC/BC</v>
          </cell>
          <cell r="D409" t="str">
            <v>m³</v>
          </cell>
          <cell r="E409">
            <v>236.47</v>
          </cell>
          <cell r="F409">
            <v>56.51</v>
          </cell>
          <cell r="G409">
            <v>292.98</v>
          </cell>
          <cell r="H409" t="str">
            <v>DNER-ES-335/97</v>
          </cell>
        </row>
        <row r="410">
          <cell r="A410" t="str">
            <v>2 S 03 329 53</v>
          </cell>
          <cell r="B410" t="str">
            <v>-</v>
          </cell>
          <cell r="C410" t="str">
            <v>Concr.estr.fck=35MPa-c.raz.uso ger.conf.lanc.AC/BC</v>
          </cell>
          <cell r="D410" t="str">
            <v>m³</v>
          </cell>
          <cell r="E410">
            <v>220.48</v>
          </cell>
          <cell r="F410">
            <v>52.69</v>
          </cell>
          <cell r="G410">
            <v>273.17</v>
          </cell>
          <cell r="H410" t="str">
            <v>DNER-ES-335/97</v>
          </cell>
        </row>
        <row r="411">
          <cell r="A411" t="str">
            <v>2 S 03 329 54</v>
          </cell>
          <cell r="B411" t="str">
            <v>-</v>
          </cell>
          <cell r="C411" t="str">
            <v>Concr.estr.fck=35Mpa-c.raz c/adit.conf.lanc.AC/BC</v>
          </cell>
          <cell r="D411" t="str">
            <v>m³</v>
          </cell>
          <cell r="E411">
            <v>234.05</v>
          </cell>
          <cell r="F411">
            <v>55.93</v>
          </cell>
          <cell r="G411">
            <v>289.99</v>
          </cell>
          <cell r="H411" t="str">
            <v>DNER-ES-335/97</v>
          </cell>
        </row>
        <row r="412">
          <cell r="A412" t="str">
            <v>2 S 03 370 00</v>
          </cell>
          <cell r="B412" t="str">
            <v>-</v>
          </cell>
          <cell r="C412" t="str">
            <v>Forma comum de madeira</v>
          </cell>
          <cell r="D412" t="str">
            <v>m²</v>
          </cell>
          <cell r="E412">
            <v>30.39</v>
          </cell>
          <cell r="F412">
            <v>7.26</v>
          </cell>
          <cell r="G412">
            <v>37.659999999999997</v>
          </cell>
          <cell r="H412" t="str">
            <v>DNER-ES-333/97</v>
          </cell>
        </row>
        <row r="413">
          <cell r="A413" t="str">
            <v>2 S 03 371 01</v>
          </cell>
          <cell r="B413" t="str">
            <v>-</v>
          </cell>
          <cell r="C413" t="str">
            <v>Forma de placa compensada resinada</v>
          </cell>
          <cell r="D413" t="str">
            <v>m²</v>
          </cell>
          <cell r="E413">
            <v>21.9</v>
          </cell>
          <cell r="F413">
            <v>5.23</v>
          </cell>
          <cell r="G413">
            <v>27.13</v>
          </cell>
          <cell r="H413" t="str">
            <v>DNER-ES-333/97</v>
          </cell>
        </row>
        <row r="414">
          <cell r="A414" t="str">
            <v>2 S 03 371 02</v>
          </cell>
          <cell r="B414" t="str">
            <v>-</v>
          </cell>
          <cell r="C414" t="str">
            <v>Forma de placa compensada plastificada</v>
          </cell>
          <cell r="D414" t="str">
            <v>m²</v>
          </cell>
          <cell r="E414">
            <v>24.01</v>
          </cell>
          <cell r="F414">
            <v>5.74</v>
          </cell>
          <cell r="G414">
            <v>29.75</v>
          </cell>
          <cell r="H414" t="str">
            <v>DNER-ES-333/97</v>
          </cell>
        </row>
        <row r="415">
          <cell r="A415" t="str">
            <v>2 S 03 372 01</v>
          </cell>
          <cell r="B415" t="str">
            <v>-</v>
          </cell>
          <cell r="C415" t="str">
            <v>Formas para tubulão</v>
          </cell>
          <cell r="D415" t="str">
            <v>m²</v>
          </cell>
          <cell r="E415">
            <v>14.83</v>
          </cell>
          <cell r="F415">
            <v>3.54</v>
          </cell>
          <cell r="G415">
            <v>18.37</v>
          </cell>
          <cell r="H415" t="str">
            <v>DNER-ES-333/97</v>
          </cell>
        </row>
        <row r="416">
          <cell r="A416" t="str">
            <v>2 S 03 401 01</v>
          </cell>
          <cell r="B416" t="str">
            <v>-</v>
          </cell>
          <cell r="C416" t="str">
            <v>Estaca tipo Franki D=350 mm</v>
          </cell>
          <cell r="D416" t="str">
            <v>m</v>
          </cell>
          <cell r="E416">
            <v>110.41</v>
          </cell>
          <cell r="F416">
            <v>26.38</v>
          </cell>
          <cell r="G416">
            <v>136.80000000000001</v>
          </cell>
          <cell r="H416" t="str">
            <v>EC-OAE-22</v>
          </cell>
        </row>
        <row r="417">
          <cell r="A417" t="str">
            <v>2 S 03 401 02</v>
          </cell>
          <cell r="B417" t="str">
            <v>-</v>
          </cell>
          <cell r="C417" t="str">
            <v>Estaca tipo Franki D=400 mm</v>
          </cell>
          <cell r="D417" t="str">
            <v>m</v>
          </cell>
          <cell r="E417">
            <v>120.22</v>
          </cell>
          <cell r="F417">
            <v>28.73</v>
          </cell>
          <cell r="G417">
            <v>148.94999999999999</v>
          </cell>
          <cell r="H417" t="str">
            <v>EC-OAE-22</v>
          </cell>
        </row>
        <row r="418">
          <cell r="A418" t="str">
            <v>2 S 03 401 03</v>
          </cell>
          <cell r="B418" t="str">
            <v>-</v>
          </cell>
          <cell r="C418" t="str">
            <v>Estaca tipo Franki D=520 mm</v>
          </cell>
          <cell r="D418" t="str">
            <v>m</v>
          </cell>
          <cell r="E418">
            <v>166.79</v>
          </cell>
          <cell r="F418">
            <v>39.86</v>
          </cell>
          <cell r="G418">
            <v>206.66</v>
          </cell>
          <cell r="H418" t="str">
            <v>EC-OAE-22</v>
          </cell>
        </row>
        <row r="419">
          <cell r="A419" t="str">
            <v>2 S 03 401 04</v>
          </cell>
          <cell r="B419" t="str">
            <v>-</v>
          </cell>
          <cell r="C419" t="str">
            <v>Estaca tipo Franki D=600 mm</v>
          </cell>
          <cell r="D419" t="str">
            <v>m</v>
          </cell>
          <cell r="E419">
            <v>209.15</v>
          </cell>
          <cell r="F419">
            <v>49.98</v>
          </cell>
          <cell r="G419">
            <v>259.14</v>
          </cell>
          <cell r="H419" t="str">
            <v>EC-OAE-22</v>
          </cell>
        </row>
        <row r="420">
          <cell r="A420" t="str">
            <v>2 S 03 401 51</v>
          </cell>
          <cell r="B420" t="str">
            <v>-</v>
          </cell>
          <cell r="C420" t="str">
            <v>Estaca tipo Franki D=350 mm AC/BC</v>
          </cell>
          <cell r="D420" t="str">
            <v>m</v>
          </cell>
          <cell r="E420">
            <v>111.3</v>
          </cell>
          <cell r="F420">
            <v>26.6</v>
          </cell>
          <cell r="G420">
            <v>137.9</v>
          </cell>
          <cell r="H420" t="str">
            <v>EC-OAE-22</v>
          </cell>
        </row>
        <row r="421">
          <cell r="A421" t="str">
            <v>2 S 03 401 52</v>
          </cell>
          <cell r="B421" t="str">
            <v>-</v>
          </cell>
          <cell r="C421" t="str">
            <v>Estaca tipo Franki D=400 mm AC/BC</v>
          </cell>
          <cell r="D421" t="str">
            <v>m</v>
          </cell>
          <cell r="E421">
            <v>121.28</v>
          </cell>
          <cell r="F421">
            <v>28.98</v>
          </cell>
          <cell r="G421">
            <v>150.27000000000001</v>
          </cell>
          <cell r="H421" t="str">
            <v>EC-OAE-22</v>
          </cell>
        </row>
        <row r="422">
          <cell r="A422" t="str">
            <v>2 S 03 401 53</v>
          </cell>
          <cell r="B422" t="str">
            <v>-</v>
          </cell>
          <cell r="C422" t="str">
            <v>Estaca tipo Franki D=520 mm AC/BC</v>
          </cell>
          <cell r="D422" t="str">
            <v>m</v>
          </cell>
          <cell r="E422">
            <v>168.66</v>
          </cell>
          <cell r="F422">
            <v>40.299999999999997</v>
          </cell>
          <cell r="G422">
            <v>208.97</v>
          </cell>
          <cell r="H422" t="str">
            <v>EC-OAE-22</v>
          </cell>
        </row>
        <row r="423">
          <cell r="A423" t="str">
            <v>2 S 03 401 54</v>
          </cell>
          <cell r="B423" t="str">
            <v>-</v>
          </cell>
          <cell r="C423" t="str">
            <v>Estaca tipo Franki D=600 mm AC/BC</v>
          </cell>
          <cell r="D423" t="str">
            <v>m</v>
          </cell>
          <cell r="E423">
            <v>211.64</v>
          </cell>
          <cell r="F423">
            <v>50.58</v>
          </cell>
          <cell r="G423">
            <v>262.22000000000003</v>
          </cell>
          <cell r="H423" t="str">
            <v>EC-OAE-22</v>
          </cell>
        </row>
        <row r="424">
          <cell r="A424" t="str">
            <v>2 S 03 402 01</v>
          </cell>
          <cell r="B424" t="str">
            <v>-</v>
          </cell>
          <cell r="C424" t="str">
            <v>Cravação estacas pré-mold. de concreto 30 x 30 cm</v>
          </cell>
          <cell r="D424" t="str">
            <v>m</v>
          </cell>
          <cell r="E424">
            <v>114.46</v>
          </cell>
          <cell r="F424">
            <v>27.35</v>
          </cell>
          <cell r="G424">
            <v>141.81</v>
          </cell>
        </row>
        <row r="425">
          <cell r="A425" t="str">
            <v>2 S 03 402 51</v>
          </cell>
          <cell r="B425" t="str">
            <v>-</v>
          </cell>
          <cell r="C425" t="str">
            <v>Cravação estacas pré-mold. concreto 30x30 cm AC/BC</v>
          </cell>
          <cell r="D425" t="str">
            <v>m</v>
          </cell>
          <cell r="E425">
            <v>115.26</v>
          </cell>
          <cell r="F425">
            <v>27.54</v>
          </cell>
          <cell r="G425">
            <v>142.80000000000001</v>
          </cell>
        </row>
        <row r="426">
          <cell r="A426" t="str">
            <v>2 S 03 404 01</v>
          </cell>
          <cell r="B426" t="str">
            <v>-</v>
          </cell>
          <cell r="C426" t="str">
            <v>Forn. e crav. estacas perfil met. I de 10" simples</v>
          </cell>
          <cell r="D426" t="str">
            <v>m</v>
          </cell>
          <cell r="E426">
            <v>257.24</v>
          </cell>
          <cell r="F426">
            <v>61.48</v>
          </cell>
          <cell r="G426">
            <v>318.72000000000003</v>
          </cell>
        </row>
        <row r="427">
          <cell r="A427" t="str">
            <v>2 S 03 404 04</v>
          </cell>
          <cell r="B427" t="str">
            <v>-</v>
          </cell>
          <cell r="C427" t="str">
            <v>Forn. e crav. estacas perfil met. I de 10" duplo</v>
          </cell>
          <cell r="D427" t="str">
            <v>m</v>
          </cell>
          <cell r="E427">
            <v>416.51</v>
          </cell>
          <cell r="F427">
            <v>99.54</v>
          </cell>
          <cell r="G427">
            <v>516.05999999999995</v>
          </cell>
        </row>
        <row r="428">
          <cell r="A428" t="str">
            <v>2 S 03 404 11</v>
          </cell>
          <cell r="B428" t="str">
            <v>-</v>
          </cell>
          <cell r="C428" t="str">
            <v>Cravação estacas met. trilhos soldados - estrela</v>
          </cell>
          <cell r="D428" t="str">
            <v>m</v>
          </cell>
          <cell r="E428">
            <v>463.98</v>
          </cell>
          <cell r="F428">
            <v>110.89</v>
          </cell>
          <cell r="G428">
            <v>574.87</v>
          </cell>
        </row>
        <row r="429">
          <cell r="A429" t="str">
            <v>2 S 03 410 01</v>
          </cell>
          <cell r="B429" t="str">
            <v>-</v>
          </cell>
          <cell r="C429" t="str">
            <v>Tubulão a céu aberto diâmetro externo = 1,00 m</v>
          </cell>
          <cell r="D429" t="str">
            <v>m</v>
          </cell>
          <cell r="E429">
            <v>741.31</v>
          </cell>
          <cell r="F429">
            <v>177.17</v>
          </cell>
          <cell r="G429">
            <v>918.49</v>
          </cell>
          <cell r="H429" t="str">
            <v>DNER-ES-334/97</v>
          </cell>
        </row>
        <row r="430">
          <cell r="A430" t="str">
            <v>2 S 03 410 11</v>
          </cell>
          <cell r="B430" t="str">
            <v>-</v>
          </cell>
          <cell r="C430" t="str">
            <v>Tubulão a céu aberto diâmetro externo = 1,20 m</v>
          </cell>
          <cell r="D430" t="str">
            <v>m</v>
          </cell>
          <cell r="E430">
            <v>947.19</v>
          </cell>
          <cell r="F430">
            <v>226.37</v>
          </cell>
          <cell r="G430">
            <v>1173.57</v>
          </cell>
          <cell r="H430" t="str">
            <v>DNER-ES-334/97</v>
          </cell>
        </row>
        <row r="431">
          <cell r="A431" t="str">
            <v>2 S 03 410 21</v>
          </cell>
          <cell r="B431" t="str">
            <v>-</v>
          </cell>
          <cell r="C431" t="str">
            <v>Tubulão a céu aberto diâmetro externo = 1,40 m</v>
          </cell>
          <cell r="D431" t="str">
            <v>m</v>
          </cell>
          <cell r="E431">
            <v>1171</v>
          </cell>
          <cell r="F431">
            <v>279.86</v>
          </cell>
          <cell r="G431">
            <v>1450.87</v>
          </cell>
          <cell r="H431" t="str">
            <v>DNER-ES-334/97</v>
          </cell>
        </row>
        <row r="432">
          <cell r="A432" t="str">
            <v>2 S 03 410 31</v>
          </cell>
          <cell r="B432" t="str">
            <v>-</v>
          </cell>
          <cell r="C432" t="str">
            <v>Tubulão a céu aberto diâmetro externo = 1,60 m</v>
          </cell>
          <cell r="D432" t="str">
            <v>m</v>
          </cell>
          <cell r="E432">
            <v>1399.71</v>
          </cell>
          <cell r="F432">
            <v>334.53</v>
          </cell>
          <cell r="G432">
            <v>1734.24</v>
          </cell>
          <cell r="H432" t="str">
            <v>DNER-ES-334/97</v>
          </cell>
        </row>
        <row r="433">
          <cell r="A433" t="str">
            <v>2 S 03 410 41</v>
          </cell>
          <cell r="B433" t="str">
            <v>-</v>
          </cell>
          <cell r="C433" t="str">
            <v>Tubulão a céu aberto diâmetro externo = 1,80 m</v>
          </cell>
          <cell r="D433" t="str">
            <v>m</v>
          </cell>
          <cell r="E433">
            <v>1672.3</v>
          </cell>
          <cell r="F433">
            <v>399.68</v>
          </cell>
          <cell r="G433">
            <v>2071.98</v>
          </cell>
          <cell r="H433" t="str">
            <v>DNER-ES-334/97</v>
          </cell>
        </row>
        <row r="434">
          <cell r="A434" t="str">
            <v>2 S 03 410 51</v>
          </cell>
          <cell r="B434" t="str">
            <v>-</v>
          </cell>
          <cell r="C434" t="str">
            <v>Tubulão a céu aberto diâmetro externo = 2,00 m</v>
          </cell>
          <cell r="D434" t="str">
            <v>m</v>
          </cell>
          <cell r="E434">
            <v>1976.96</v>
          </cell>
          <cell r="F434">
            <v>472.49</v>
          </cell>
          <cell r="G434">
            <v>2449.46</v>
          </cell>
          <cell r="H434" t="str">
            <v>DNER-ES-334/97</v>
          </cell>
        </row>
        <row r="435">
          <cell r="A435" t="str">
            <v>2 S 03 410 61</v>
          </cell>
          <cell r="B435" t="str">
            <v>-</v>
          </cell>
          <cell r="C435" t="str">
            <v>Tubulão a céu aberto diâmetro externo = 2,20 m</v>
          </cell>
          <cell r="D435" t="str">
            <v>m</v>
          </cell>
          <cell r="E435">
            <v>2349.23</v>
          </cell>
          <cell r="F435">
            <v>561.46</v>
          </cell>
          <cell r="G435">
            <v>2910.69</v>
          </cell>
          <cell r="H435" t="str">
            <v>DNER-ES-334/97</v>
          </cell>
        </row>
        <row r="436">
          <cell r="A436" t="str">
            <v>2 S 03 411 11</v>
          </cell>
          <cell r="B436" t="str">
            <v>-</v>
          </cell>
          <cell r="C436" t="str">
            <v>Tub.ar comp.D=1,2 m prof.até 12 m lâmina d'água LF</v>
          </cell>
          <cell r="D436" t="str">
            <v>m</v>
          </cell>
          <cell r="E436">
            <v>1993.4</v>
          </cell>
          <cell r="F436">
            <v>476.42</v>
          </cell>
          <cell r="G436">
            <v>2469.8200000000002</v>
          </cell>
          <cell r="H436" t="str">
            <v>DNER-ES-334/97</v>
          </cell>
        </row>
        <row r="437">
          <cell r="A437" t="str">
            <v>2 S 03 411 12</v>
          </cell>
          <cell r="B437" t="str">
            <v>-</v>
          </cell>
          <cell r="C437" t="str">
            <v>Tub.ar comp.D=1,2 m prof. 12/18 m lâmina d'água LF</v>
          </cell>
          <cell r="D437" t="str">
            <v>m</v>
          </cell>
          <cell r="E437">
            <v>2202.86</v>
          </cell>
          <cell r="F437">
            <v>526.48</v>
          </cell>
          <cell r="G437">
            <v>2739.35</v>
          </cell>
          <cell r="H437" t="str">
            <v>DNER-ES-334/97</v>
          </cell>
        </row>
        <row r="438">
          <cell r="A438" t="str">
            <v>2 S 03 411 13</v>
          </cell>
          <cell r="B438" t="str">
            <v>-</v>
          </cell>
          <cell r="C438" t="str">
            <v>Tub.ar comp.D=1,2 m prof. 18/24 m lâmina d'água LF</v>
          </cell>
          <cell r="D438" t="str">
            <v>m</v>
          </cell>
          <cell r="E438">
            <v>2431.29</v>
          </cell>
          <cell r="F438">
            <v>581.08000000000004</v>
          </cell>
          <cell r="G438">
            <v>3012.37</v>
          </cell>
          <cell r="H438" t="str">
            <v>DNER-ES-334/97</v>
          </cell>
        </row>
        <row r="439">
          <cell r="A439" t="str">
            <v>2 S 03 411 14</v>
          </cell>
          <cell r="B439" t="str">
            <v>-</v>
          </cell>
          <cell r="C439" t="str">
            <v>Tub.ar comp.D=1,2 m prof. 24/27 m lâmina d'água LF</v>
          </cell>
          <cell r="D439" t="str">
            <v>m</v>
          </cell>
          <cell r="E439">
            <v>2767.64</v>
          </cell>
          <cell r="F439">
            <v>661.46</v>
          </cell>
          <cell r="G439">
            <v>3429.11</v>
          </cell>
          <cell r="H439" t="str">
            <v>DNER-ES-334/97</v>
          </cell>
        </row>
        <row r="440">
          <cell r="A440" t="str">
            <v>2 S 03 411 15</v>
          </cell>
          <cell r="B440" t="str">
            <v>-</v>
          </cell>
          <cell r="C440" t="str">
            <v>Tub.ar.comp.D=1,2 m prof. 27/31 m lâmina d'água LF</v>
          </cell>
          <cell r="D440" t="str">
            <v>m</v>
          </cell>
          <cell r="E440">
            <v>3253.02</v>
          </cell>
          <cell r="F440">
            <v>777.47</v>
          </cell>
          <cell r="G440">
            <v>4030.5</v>
          </cell>
          <cell r="H440" t="str">
            <v>DNER-ES-334/97</v>
          </cell>
        </row>
        <row r="441">
          <cell r="A441" t="str">
            <v>2 S 03 411 21</v>
          </cell>
          <cell r="B441" t="str">
            <v>-</v>
          </cell>
          <cell r="C441" t="str">
            <v>Tub.ar.comp.D=1,4 m prof.até 12 m lâmina d'água LF</v>
          </cell>
          <cell r="D441" t="str">
            <v>m</v>
          </cell>
          <cell r="E441">
            <v>2555.09</v>
          </cell>
          <cell r="F441">
            <v>610.66</v>
          </cell>
          <cell r="G441">
            <v>3165.76</v>
          </cell>
          <cell r="H441" t="str">
            <v>DNER-ES-334/97</v>
          </cell>
        </row>
        <row r="442">
          <cell r="A442" t="str">
            <v>2 S 03 411 22</v>
          </cell>
          <cell r="B442" t="str">
            <v>-</v>
          </cell>
          <cell r="C442" t="str">
            <v>Tub.ar comp.D=1,4 m prof. 12/18 m lâmina d'água LF</v>
          </cell>
          <cell r="D442" t="str">
            <v>m</v>
          </cell>
          <cell r="E442">
            <v>2836.51</v>
          </cell>
          <cell r="F442">
            <v>677.92</v>
          </cell>
          <cell r="G442">
            <v>3514.44</v>
          </cell>
          <cell r="H442" t="str">
            <v>DNER-ES-334/97</v>
          </cell>
        </row>
        <row r="443">
          <cell r="A443" t="str">
            <v>2 S 03 411 23</v>
          </cell>
          <cell r="B443" t="str">
            <v>-</v>
          </cell>
          <cell r="C443" t="str">
            <v>Tub.ar comp.D=1,4 m prof. 18/24 m lâmina d'água LF</v>
          </cell>
          <cell r="D443" t="str">
            <v>m</v>
          </cell>
          <cell r="E443">
            <v>3142.81</v>
          </cell>
          <cell r="F443">
            <v>751.13</v>
          </cell>
          <cell r="G443">
            <v>3893.94</v>
          </cell>
          <cell r="H443" t="str">
            <v>DNER-ES-334/97</v>
          </cell>
        </row>
        <row r="444">
          <cell r="A444" t="str">
            <v>2 S 03 411 24</v>
          </cell>
          <cell r="B444" t="str">
            <v>-</v>
          </cell>
          <cell r="C444" t="str">
            <v>Tub.ar comp.D=1,4 m prof. 24/27 m lâmina d'água LF</v>
          </cell>
          <cell r="D444" t="str">
            <v>m</v>
          </cell>
          <cell r="E444">
            <v>3594.12</v>
          </cell>
          <cell r="F444">
            <v>858.99</v>
          </cell>
          <cell r="G444">
            <v>4453.1099999999997</v>
          </cell>
          <cell r="H444" t="str">
            <v>DNER-ES-334/97</v>
          </cell>
        </row>
        <row r="445">
          <cell r="A445" t="str">
            <v>2 S 03 411 25</v>
          </cell>
          <cell r="B445" t="str">
            <v>-</v>
          </cell>
          <cell r="C445" t="str">
            <v>Tub.ar comp.D=1,4 m prof. 27/31 m lâmina d'água LF</v>
          </cell>
          <cell r="D445" t="str">
            <v>m</v>
          </cell>
          <cell r="E445">
            <v>4360.33</v>
          </cell>
          <cell r="F445">
            <v>1042.1199999999999</v>
          </cell>
          <cell r="G445">
            <v>5402.45</v>
          </cell>
          <cell r="H445" t="str">
            <v>DNER-ES-334/97</v>
          </cell>
        </row>
        <row r="446">
          <cell r="A446" t="str">
            <v>2 S 03 411 31</v>
          </cell>
          <cell r="B446" t="str">
            <v>-</v>
          </cell>
          <cell r="C446" t="str">
            <v>Tub.ar comp.D=1,6 m prof.até 12 m lâmina d'água LF</v>
          </cell>
          <cell r="D446" t="str">
            <v>m</v>
          </cell>
          <cell r="E446">
            <v>3218.92</v>
          </cell>
          <cell r="F446">
            <v>769.32</v>
          </cell>
          <cell r="G446">
            <v>3988.25</v>
          </cell>
          <cell r="H446" t="str">
            <v>DNER-ES-334/97</v>
          </cell>
        </row>
        <row r="447">
          <cell r="A447" t="str">
            <v>2 S 03 411 32</v>
          </cell>
          <cell r="B447" t="str">
            <v>-</v>
          </cell>
          <cell r="C447" t="str">
            <v>Tub.ar comp.D=1,6 m prof. 12/18 m lâmina d'água LF</v>
          </cell>
          <cell r="D447" t="str">
            <v>m</v>
          </cell>
          <cell r="E447">
            <v>3590.53</v>
          </cell>
          <cell r="F447">
            <v>858.13</v>
          </cell>
          <cell r="G447">
            <v>4448.67</v>
          </cell>
          <cell r="H447" t="str">
            <v>DNER-ES-334/97</v>
          </cell>
        </row>
        <row r="448">
          <cell r="A448" t="str">
            <v>2 S 03 411 33</v>
          </cell>
          <cell r="B448" t="str">
            <v>-</v>
          </cell>
          <cell r="C448" t="str">
            <v>Tub.ar comp.D=1,6 m prof. 18/24 m lâmina d'água LF</v>
          </cell>
          <cell r="D448" t="str">
            <v>m</v>
          </cell>
          <cell r="E448">
            <v>3995.32</v>
          </cell>
          <cell r="F448">
            <v>954.88</v>
          </cell>
          <cell r="G448">
            <v>4950.2</v>
          </cell>
          <cell r="H448" t="str">
            <v>DNER-ES-334/97</v>
          </cell>
        </row>
        <row r="449">
          <cell r="A449" t="str">
            <v>2 S 03 411 34</v>
          </cell>
          <cell r="B449" t="str">
            <v>-</v>
          </cell>
          <cell r="C449" t="str">
            <v>Tub.ar comp.D=1,6 m prof. 24/27 m lâmina d'água LF</v>
          </cell>
          <cell r="D449" t="str">
            <v>m</v>
          </cell>
          <cell r="E449">
            <v>4591.9799999999996</v>
          </cell>
          <cell r="F449">
            <v>1097.48</v>
          </cell>
          <cell r="G449">
            <v>5689.47</v>
          </cell>
          <cell r="H449" t="str">
            <v>DNER-ES-334/97</v>
          </cell>
        </row>
        <row r="450">
          <cell r="A450" t="str">
            <v>2 S 03 411 35</v>
          </cell>
          <cell r="B450" t="str">
            <v>-</v>
          </cell>
          <cell r="C450" t="str">
            <v>Tub.ar comp.D=1,6 m prof. 27/31 m lâmina d'água LF</v>
          </cell>
          <cell r="D450" t="str">
            <v>m</v>
          </cell>
          <cell r="E450">
            <v>5604.28</v>
          </cell>
          <cell r="F450">
            <v>1339.42</v>
          </cell>
          <cell r="G450">
            <v>6943.7</v>
          </cell>
          <cell r="H450" t="str">
            <v>DNER-ES-334/97</v>
          </cell>
        </row>
        <row r="451">
          <cell r="A451" t="str">
            <v>2 S 03 411 41</v>
          </cell>
          <cell r="B451" t="str">
            <v>-</v>
          </cell>
          <cell r="C451" t="str">
            <v>Tub.ar comp.D=1,8 m prof.até 12 m lâmina d'água LF</v>
          </cell>
          <cell r="D451" t="str">
            <v>m</v>
          </cell>
          <cell r="E451">
            <v>4011.6</v>
          </cell>
          <cell r="F451">
            <v>958.77</v>
          </cell>
          <cell r="G451">
            <v>4970.38</v>
          </cell>
          <cell r="H451" t="str">
            <v>DNER-ES-334/97</v>
          </cell>
        </row>
        <row r="452">
          <cell r="A452" t="str">
            <v>2 S 03 411 42</v>
          </cell>
          <cell r="B452" t="str">
            <v>-</v>
          </cell>
          <cell r="C452" t="str">
            <v>Tub.ar comp.D=1,8 m prof. 12/18 m lâmina d'água LF</v>
          </cell>
          <cell r="D452" t="str">
            <v>m</v>
          </cell>
          <cell r="E452">
            <v>4488.34</v>
          </cell>
          <cell r="F452">
            <v>1072.71</v>
          </cell>
          <cell r="G452">
            <v>5561.06</v>
          </cell>
          <cell r="H452" t="str">
            <v>DNER-ES-334/97</v>
          </cell>
        </row>
        <row r="453">
          <cell r="A453" t="str">
            <v>2 S 03 411 43</v>
          </cell>
          <cell r="B453" t="str">
            <v>-</v>
          </cell>
          <cell r="C453" t="str">
            <v>Tub.ar comp.D=1,8 m prof. 18/24 m lâmina d'água LF</v>
          </cell>
          <cell r="D453" t="str">
            <v>m</v>
          </cell>
          <cell r="E453">
            <v>5011.3999999999996</v>
          </cell>
          <cell r="F453">
            <v>1197.72</v>
          </cell>
          <cell r="G453">
            <v>6219.13</v>
          </cell>
          <cell r="H453" t="str">
            <v>DNER-ES-334/97</v>
          </cell>
        </row>
        <row r="454">
          <cell r="A454" t="str">
            <v>2 S 03 411 44</v>
          </cell>
          <cell r="B454" t="str">
            <v>-</v>
          </cell>
          <cell r="C454" t="str">
            <v>Tub.ar comp.D=1,8 m prof. 24/27 m lâmina d'água LF</v>
          </cell>
          <cell r="D454" t="str">
            <v>m</v>
          </cell>
          <cell r="E454">
            <v>5785.53</v>
          </cell>
          <cell r="F454">
            <v>1382.74</v>
          </cell>
          <cell r="G454">
            <v>7168.28</v>
          </cell>
          <cell r="H454" t="str">
            <v>DNER-ES-334/97</v>
          </cell>
        </row>
        <row r="455">
          <cell r="A455" t="str">
            <v>2 S 03 411 45</v>
          </cell>
          <cell r="B455" t="str">
            <v>-</v>
          </cell>
          <cell r="C455" t="str">
            <v>Tub.ar comp.D=1,8 m prof. 27/31 m lâmina d'água LF</v>
          </cell>
          <cell r="D455" t="str">
            <v>m</v>
          </cell>
          <cell r="E455">
            <v>7093.4</v>
          </cell>
          <cell r="F455">
            <v>1695.32</v>
          </cell>
          <cell r="G455">
            <v>8788.7199999999993</v>
          </cell>
          <cell r="H455" t="str">
            <v>DNER-ES-334/97</v>
          </cell>
        </row>
        <row r="456">
          <cell r="A456" t="str">
            <v>2 S 03 411 51</v>
          </cell>
          <cell r="B456" t="str">
            <v>-</v>
          </cell>
          <cell r="C456" t="str">
            <v>Tub.ar comp.D=2,0 m até 12 m lâmina d'água LF</v>
          </cell>
          <cell r="D456" t="str">
            <v>m</v>
          </cell>
          <cell r="E456">
            <v>4766.1899999999996</v>
          </cell>
          <cell r="F456">
            <v>1139.1199999999999</v>
          </cell>
          <cell r="G456">
            <v>5905.32</v>
          </cell>
          <cell r="H456" t="str">
            <v>DNER-ES-334/97</v>
          </cell>
        </row>
        <row r="457">
          <cell r="A457" t="str">
            <v>2 S 03 411 52</v>
          </cell>
          <cell r="B457" t="str">
            <v>-</v>
          </cell>
          <cell r="C457" t="str">
            <v>Tub.ar comp.D=2,0 m prof. 12/18 m lâmina d'água LF</v>
          </cell>
          <cell r="D457" t="str">
            <v>m</v>
          </cell>
          <cell r="E457">
            <v>5342</v>
          </cell>
          <cell r="F457">
            <v>1276.73</v>
          </cell>
          <cell r="G457">
            <v>6618.74</v>
          </cell>
          <cell r="H457" t="str">
            <v>DNER-ES-334/97</v>
          </cell>
        </row>
        <row r="458">
          <cell r="A458" t="str">
            <v>2 S 03 411 53</v>
          </cell>
          <cell r="B458" t="str">
            <v>-</v>
          </cell>
          <cell r="C458" t="str">
            <v>Tub.ar comp.D=2,0 m prof.18/24 m lâmina d'água LF</v>
          </cell>
          <cell r="D458" t="str">
            <v>m</v>
          </cell>
          <cell r="E458">
            <v>5991.78</v>
          </cell>
          <cell r="F458">
            <v>1432.03</v>
          </cell>
          <cell r="G458">
            <v>7423.81</v>
          </cell>
          <cell r="H458" t="str">
            <v>DNER-ES-334/97</v>
          </cell>
        </row>
        <row r="459">
          <cell r="A459" t="str">
            <v>2 S 03 411 54</v>
          </cell>
          <cell r="B459" t="str">
            <v>-</v>
          </cell>
          <cell r="C459" t="str">
            <v>Tub.ar comp.D=2,0 m prof.24/27 m lâmina d'água LF</v>
          </cell>
          <cell r="D459" t="str">
            <v>m</v>
          </cell>
          <cell r="E459">
            <v>6894.5</v>
          </cell>
          <cell r="F459">
            <v>1647.78</v>
          </cell>
          <cell r="G459">
            <v>8542.2800000000007</v>
          </cell>
          <cell r="H459" t="str">
            <v>DNER-ES-334/97</v>
          </cell>
        </row>
        <row r="460">
          <cell r="A460" t="str">
            <v>2 S 03 411 55</v>
          </cell>
          <cell r="B460" t="str">
            <v>-</v>
          </cell>
          <cell r="C460" t="str">
            <v>Tub.ar comp.D=2,0 m prof.27/31 m lâmina d'água LF</v>
          </cell>
          <cell r="D460" t="str">
            <v>m</v>
          </cell>
          <cell r="E460">
            <v>8463.9500000000007</v>
          </cell>
          <cell r="F460">
            <v>2022.88</v>
          </cell>
          <cell r="G460">
            <v>10486.84</v>
          </cell>
          <cell r="H460" t="str">
            <v>DNER-ES-334/97</v>
          </cell>
        </row>
        <row r="461">
          <cell r="A461" t="str">
            <v>2 S 03 411 61</v>
          </cell>
          <cell r="B461" t="str">
            <v>-</v>
          </cell>
          <cell r="C461" t="str">
            <v>Tub.ar comp.D=2,2 m prof.até 12 m lâmina d'água LF</v>
          </cell>
          <cell r="D461" t="str">
            <v>m</v>
          </cell>
          <cell r="E461">
            <v>5836.08</v>
          </cell>
          <cell r="F461">
            <v>1394.82</v>
          </cell>
          <cell r="G461">
            <v>7230.9</v>
          </cell>
          <cell r="H461" t="str">
            <v>DNER-ES-334/97</v>
          </cell>
        </row>
        <row r="462">
          <cell r="A462" t="str">
            <v>2 S 03 411 62</v>
          </cell>
          <cell r="B462" t="str">
            <v>-</v>
          </cell>
          <cell r="C462" t="str">
            <v>Tub.ar comp.D=2,2 m prof.12/18 m lâmina d'água LF</v>
          </cell>
          <cell r="D462" t="str">
            <v>m</v>
          </cell>
          <cell r="E462">
            <v>6555.67</v>
          </cell>
          <cell r="F462">
            <v>1566.8</v>
          </cell>
          <cell r="G462">
            <v>8122.48</v>
          </cell>
          <cell r="H462" t="str">
            <v>DNER-ES-334/97</v>
          </cell>
        </row>
        <row r="463">
          <cell r="A463" t="str">
            <v>2 S 03 411 63</v>
          </cell>
          <cell r="B463" t="str">
            <v>-</v>
          </cell>
          <cell r="C463" t="str">
            <v>Tub.ar comp.D=2,2 m prof.18/24 m lâmina d'água LF</v>
          </cell>
          <cell r="D463" t="str">
            <v>m</v>
          </cell>
          <cell r="E463">
            <v>7341.13</v>
          </cell>
          <cell r="F463">
            <v>1754.53</v>
          </cell>
          <cell r="G463">
            <v>9095.66</v>
          </cell>
          <cell r="H463" t="str">
            <v>DNER-ES-334/97</v>
          </cell>
        </row>
        <row r="464">
          <cell r="A464" t="str">
            <v>2 S 03 411 64</v>
          </cell>
          <cell r="B464" t="str">
            <v>-</v>
          </cell>
          <cell r="C464" t="str">
            <v>Tub.ar comp.D=2,2 m prof.24/27 m lâmina d'água LF</v>
          </cell>
          <cell r="D464" t="str">
            <v>m</v>
          </cell>
          <cell r="E464">
            <v>8496.82</v>
          </cell>
          <cell r="F464">
            <v>2030.74</v>
          </cell>
          <cell r="G464">
            <v>10527.56</v>
          </cell>
          <cell r="H464" t="str">
            <v>DNER-ES-334/97</v>
          </cell>
        </row>
        <row r="465">
          <cell r="A465" t="str">
            <v>2 S 03 411 65</v>
          </cell>
          <cell r="B465" t="str">
            <v>-</v>
          </cell>
          <cell r="C465" t="str">
            <v>Tub.ar comp.D=2,2 m prof.27/31m lâmina d'água LF</v>
          </cell>
          <cell r="D465" t="str">
            <v>m</v>
          </cell>
          <cell r="E465">
            <v>10119.93</v>
          </cell>
          <cell r="F465">
            <v>2418.66</v>
          </cell>
          <cell r="G465">
            <v>12538.6</v>
          </cell>
          <cell r="H465" t="str">
            <v>DNER-ES-334/97</v>
          </cell>
        </row>
        <row r="466">
          <cell r="A466" t="str">
            <v>2 S 03 412 01</v>
          </cell>
          <cell r="B466" t="str">
            <v>-</v>
          </cell>
          <cell r="C466" t="str">
            <v>Esc.p/alarg. base tub.ar comp.prof. até 12 m LF</v>
          </cell>
          <cell r="D466" t="str">
            <v>m³</v>
          </cell>
          <cell r="E466">
            <v>1048.28</v>
          </cell>
          <cell r="F466">
            <v>250.54</v>
          </cell>
          <cell r="G466">
            <v>1298.82</v>
          </cell>
        </row>
        <row r="467">
          <cell r="A467" t="str">
            <v>2 S 03 412 02</v>
          </cell>
          <cell r="B467" t="str">
            <v>-</v>
          </cell>
          <cell r="C467" t="str">
            <v>Esc.p/alarg. base tub.ar comp.prof.12/18 m LF</v>
          </cell>
          <cell r="D467" t="str">
            <v>m³</v>
          </cell>
          <cell r="E467">
            <v>1230.58</v>
          </cell>
          <cell r="F467">
            <v>294.11</v>
          </cell>
          <cell r="G467">
            <v>1524.7</v>
          </cell>
        </row>
        <row r="468">
          <cell r="A468" t="str">
            <v>2 S 03 412 03</v>
          </cell>
          <cell r="B468" t="str">
            <v>-</v>
          </cell>
          <cell r="C468" t="str">
            <v>Esc.p/alarg. base tub.ar comp.prof.18/24 m LF</v>
          </cell>
          <cell r="D468" t="str">
            <v>m³</v>
          </cell>
          <cell r="E468">
            <v>1429.1</v>
          </cell>
          <cell r="F468">
            <v>341.55</v>
          </cell>
          <cell r="G468">
            <v>1770.66</v>
          </cell>
        </row>
        <row r="469">
          <cell r="A469" t="str">
            <v>2 S 03 411 04</v>
          </cell>
          <cell r="B469" t="str">
            <v>-</v>
          </cell>
          <cell r="C469" t="str">
            <v>Esc.p/alarg. base tub.ar comp.prof.24/27 m LF</v>
          </cell>
          <cell r="D469" t="str">
            <v>m³</v>
          </cell>
          <cell r="E469">
            <v>1721.3</v>
          </cell>
          <cell r="F469">
            <v>411.39</v>
          </cell>
          <cell r="G469">
            <v>2132.69</v>
          </cell>
        </row>
        <row r="470">
          <cell r="A470" t="str">
            <v>2 S 03 411 05</v>
          </cell>
          <cell r="B470" t="str">
            <v>-</v>
          </cell>
          <cell r="C470" t="str">
            <v>Esc.p/alarg. base tub.ar comp.prof.27/31m LF</v>
          </cell>
          <cell r="D470" t="str">
            <v>m³</v>
          </cell>
          <cell r="E470">
            <v>2118.37</v>
          </cell>
          <cell r="F470">
            <v>530.19000000000005</v>
          </cell>
          <cell r="G470">
            <v>2648.56</v>
          </cell>
        </row>
        <row r="471">
          <cell r="A471" t="str">
            <v>2 S 03 411 11</v>
          </cell>
          <cell r="B471" t="str">
            <v>-</v>
          </cell>
          <cell r="C471" t="str">
            <v>Forn.lanç.conc. base tub.ar comp.até 12m LF</v>
          </cell>
          <cell r="D471" t="str">
            <v>m³</v>
          </cell>
          <cell r="E471">
            <v>219.67</v>
          </cell>
          <cell r="F471">
            <v>52.5</v>
          </cell>
          <cell r="G471">
            <v>272.17</v>
          </cell>
          <cell r="H471" t="str">
            <v>DNER-ES-335/97</v>
          </cell>
        </row>
        <row r="472">
          <cell r="A472" t="str">
            <v>2 S 03 411 12</v>
          </cell>
          <cell r="B472" t="str">
            <v>-</v>
          </cell>
          <cell r="C472" t="str">
            <v>Forn.lanc.conc.base tub.ar comp.prof.12/18m LF</v>
          </cell>
          <cell r="D472" t="str">
            <v>m³</v>
          </cell>
          <cell r="E472">
            <v>235.26</v>
          </cell>
          <cell r="F472">
            <v>56.22</v>
          </cell>
          <cell r="G472">
            <v>291.49</v>
          </cell>
          <cell r="H472" t="str">
            <v>DNER-ES-335/97</v>
          </cell>
        </row>
        <row r="473">
          <cell r="A473" t="str">
            <v>2 S 03 411 13</v>
          </cell>
          <cell r="B473" t="str">
            <v>-</v>
          </cell>
          <cell r="C473" t="str">
            <v>Forn.lanç.conc.base tub.ar comp.prof.18/24m LF</v>
          </cell>
          <cell r="D473" t="str">
            <v>m³</v>
          </cell>
          <cell r="E473">
            <v>252.27</v>
          </cell>
          <cell r="F473">
            <v>60.29</v>
          </cell>
          <cell r="G473">
            <v>312.57</v>
          </cell>
          <cell r="H473" t="str">
            <v>DNER-ES-335/97</v>
          </cell>
        </row>
        <row r="474">
          <cell r="A474" t="str">
            <v>2 S 03 411 14</v>
          </cell>
          <cell r="B474" t="str">
            <v>-</v>
          </cell>
          <cell r="C474" t="str">
            <v>Forn.lanç.conc.base tub.ar comp.prof.24/27m LF</v>
          </cell>
          <cell r="D474" t="str">
            <v>m³</v>
          </cell>
          <cell r="E474">
            <v>276.95999999999998</v>
          </cell>
          <cell r="F474">
            <v>66.19</v>
          </cell>
          <cell r="G474">
            <v>343.15</v>
          </cell>
          <cell r="H474" t="str">
            <v>DNER-ES-335/97</v>
          </cell>
        </row>
        <row r="475">
          <cell r="A475" t="str">
            <v>2 S 03 411 15</v>
          </cell>
          <cell r="B475" t="str">
            <v>-</v>
          </cell>
          <cell r="C475" t="str">
            <v>Forn.lanç.conc.base tub.ar comp.prof. 27/31m LF</v>
          </cell>
          <cell r="D475" t="str">
            <v>m³</v>
          </cell>
          <cell r="E475">
            <v>318.41000000000003</v>
          </cell>
          <cell r="F475">
            <v>76.099999999999994</v>
          </cell>
          <cell r="G475">
            <v>394.51</v>
          </cell>
          <cell r="H475" t="str">
            <v>DNER-ES-335/97</v>
          </cell>
        </row>
        <row r="476">
          <cell r="A476" t="str">
            <v>2 S 03 411 61</v>
          </cell>
          <cell r="B476" t="str">
            <v>-</v>
          </cell>
          <cell r="C476" t="str">
            <v>Forn.lanç.c. base tub.ar comp.até 12m LF/AC/BC/PC</v>
          </cell>
          <cell r="D476" t="str">
            <v>m³</v>
          </cell>
          <cell r="E476">
            <v>227.12</v>
          </cell>
          <cell r="F476">
            <v>54.28</v>
          </cell>
          <cell r="G476">
            <v>281.39999999999998</v>
          </cell>
          <cell r="H476" t="str">
            <v>DNER-ES-335/97</v>
          </cell>
        </row>
        <row r="477">
          <cell r="A477" t="str">
            <v>2 S 03 411 62</v>
          </cell>
          <cell r="B477" t="str">
            <v>-</v>
          </cell>
          <cell r="C477" t="str">
            <v>Forn.lanc.c.base tub.ar comp.pr.12/18m LF/AC/BC/PC</v>
          </cell>
          <cell r="D477" t="str">
            <v>m³</v>
          </cell>
          <cell r="E477">
            <v>263.70999999999998</v>
          </cell>
          <cell r="F477">
            <v>63.02</v>
          </cell>
          <cell r="G477">
            <v>326.74</v>
          </cell>
          <cell r="H477" t="str">
            <v>DNER-ES-335/97</v>
          </cell>
        </row>
        <row r="478">
          <cell r="A478" t="str">
            <v>2 S 03 411 63</v>
          </cell>
          <cell r="B478" t="str">
            <v>-</v>
          </cell>
          <cell r="C478" t="str">
            <v>Forn.lanç.c.base tub.ar comp.pr.18/24m LF/AC/BC/PC</v>
          </cell>
          <cell r="D478" t="str">
            <v>m³</v>
          </cell>
          <cell r="E478">
            <v>259.72000000000003</v>
          </cell>
          <cell r="F478">
            <v>62.07</v>
          </cell>
          <cell r="G478">
            <v>321.8</v>
          </cell>
          <cell r="H478" t="str">
            <v>DNER-ES-335/97</v>
          </cell>
        </row>
        <row r="479">
          <cell r="A479" t="str">
            <v>2 S 03 411 64</v>
          </cell>
          <cell r="B479" t="str">
            <v>-</v>
          </cell>
          <cell r="C479" t="str">
            <v>Forn.lanç.c.base tub.ar comp.pr.24/27m LF/AC/BC/PC</v>
          </cell>
          <cell r="D479" t="str">
            <v>m³</v>
          </cell>
          <cell r="E479">
            <v>284.41000000000003</v>
          </cell>
          <cell r="F479">
            <v>67.97</v>
          </cell>
          <cell r="G479">
            <v>352.38</v>
          </cell>
          <cell r="H479" t="str">
            <v>DNER-ES-335/97</v>
          </cell>
        </row>
        <row r="480">
          <cell r="A480" t="str">
            <v>2 S 03 411 65</v>
          </cell>
          <cell r="B480" t="str">
            <v>-</v>
          </cell>
          <cell r="C480" t="str">
            <v>Forn.lanç.c.base tub.ar comp.pr.27/31m LF/AC/BC/PC</v>
          </cell>
          <cell r="D480" t="str">
            <v>m³</v>
          </cell>
          <cell r="E480">
            <v>325.86</v>
          </cell>
          <cell r="F480">
            <v>77.88</v>
          </cell>
          <cell r="G480">
            <v>403.74</v>
          </cell>
          <cell r="H480" t="str">
            <v>DNER-ES-335/97</v>
          </cell>
        </row>
        <row r="481">
          <cell r="A481" t="str">
            <v>2 S 03 415 01</v>
          </cell>
          <cell r="B481" t="str">
            <v>-</v>
          </cell>
          <cell r="C481" t="str">
            <v>Tub.céu aberto diâmetro externo=1,00 m c/AC/BC/PC</v>
          </cell>
          <cell r="D481" t="str">
            <v>m</v>
          </cell>
          <cell r="E481">
            <v>747.73</v>
          </cell>
          <cell r="F481">
            <v>178.7</v>
          </cell>
          <cell r="G481">
            <v>926.44</v>
          </cell>
        </row>
        <row r="482">
          <cell r="A482" t="str">
            <v>2 S 03 415 11</v>
          </cell>
          <cell r="B482" t="str">
            <v>-</v>
          </cell>
          <cell r="C482" t="str">
            <v>Tub.céu aberto diâmetro externo =1,20 m c/AC/BC/PC</v>
          </cell>
          <cell r="D482" t="str">
            <v>m</v>
          </cell>
          <cell r="E482">
            <v>956.5</v>
          </cell>
          <cell r="F482">
            <v>228.6</v>
          </cell>
          <cell r="G482">
            <v>1185.0999999999999</v>
          </cell>
        </row>
        <row r="483">
          <cell r="A483" t="str">
            <v>2 S03 415 21</v>
          </cell>
          <cell r="B483" t="str">
            <v>-</v>
          </cell>
          <cell r="C483" t="str">
            <v>Tub.céu aberto diâmetro externo=1,40 m c/AC/BC/PC</v>
          </cell>
          <cell r="D483" t="str">
            <v>m</v>
          </cell>
          <cell r="E483">
            <v>1183.53</v>
          </cell>
          <cell r="F483">
            <v>282.86</v>
          </cell>
          <cell r="G483">
            <v>1466.4</v>
          </cell>
        </row>
        <row r="484">
          <cell r="A484" t="str">
            <v>2 S 03 415 31</v>
          </cell>
          <cell r="B484" t="str">
            <v>-</v>
          </cell>
          <cell r="C484" t="str">
            <v>Tub.céu aberto diâmetro externo=1,60 m c/AC/BC/PC</v>
          </cell>
          <cell r="D484" t="str">
            <v>m</v>
          </cell>
          <cell r="E484">
            <v>1415.92</v>
          </cell>
          <cell r="F484">
            <v>338.4</v>
          </cell>
          <cell r="G484">
            <v>1754.33</v>
          </cell>
        </row>
        <row r="485">
          <cell r="A485" t="str">
            <v>2 S 03 415 41</v>
          </cell>
          <cell r="B485" t="str">
            <v>-</v>
          </cell>
          <cell r="C485" t="str">
            <v>Tub.céu aberto diâmetro externo=1,80 m c/AC/BC/PC</v>
          </cell>
          <cell r="D485" t="str">
            <v>m</v>
          </cell>
          <cell r="E485">
            <v>1692.98</v>
          </cell>
          <cell r="F485">
            <v>404.62</v>
          </cell>
          <cell r="G485">
            <v>2097.6</v>
          </cell>
        </row>
        <row r="486">
          <cell r="A486" t="str">
            <v>2 S 03 415 51</v>
          </cell>
          <cell r="B486" t="str">
            <v>-</v>
          </cell>
          <cell r="C486" t="str">
            <v>Tub.céu aberto diâmetro externo=2,00 m c/AC/BC/PC</v>
          </cell>
          <cell r="D486" t="str">
            <v>m</v>
          </cell>
          <cell r="E486">
            <v>2002.62</v>
          </cell>
          <cell r="F486">
            <v>478.62</v>
          </cell>
          <cell r="G486">
            <v>2481.25</v>
          </cell>
        </row>
        <row r="487">
          <cell r="A487" t="str">
            <v>2 S 03 415 61</v>
          </cell>
          <cell r="B487" t="str">
            <v>-</v>
          </cell>
          <cell r="C487" t="str">
            <v>Tub.céu aberto diâmetro externo=2,20 m c/AC/BC/PC</v>
          </cell>
          <cell r="D487" t="str">
            <v>m</v>
          </cell>
          <cell r="E487">
            <v>2380.08</v>
          </cell>
          <cell r="F487">
            <v>568.83000000000004</v>
          </cell>
          <cell r="G487">
            <v>2948.92</v>
          </cell>
        </row>
        <row r="488">
          <cell r="A488" t="str">
            <v>2 S 03 416 11</v>
          </cell>
          <cell r="B488" t="str">
            <v>-</v>
          </cell>
          <cell r="C488" t="str">
            <v>Tub.ar comp.D=1,2m prof.12m lâm.d'água LF/AC/BC/PC</v>
          </cell>
          <cell r="D488" t="str">
            <v>m</v>
          </cell>
          <cell r="E488">
            <v>2002.71</v>
          </cell>
          <cell r="F488">
            <v>478.64</v>
          </cell>
          <cell r="G488">
            <v>2481.36</v>
          </cell>
        </row>
        <row r="489">
          <cell r="A489" t="str">
            <v>2 S 03 416 12</v>
          </cell>
          <cell r="B489" t="str">
            <v>-</v>
          </cell>
          <cell r="C489" t="str">
            <v>Tub.ar c.D=1,2m prof.12/18m lâm.d'água LF/AC/BC/PC</v>
          </cell>
          <cell r="D489" t="str">
            <v>m</v>
          </cell>
          <cell r="E489">
            <v>2212.17</v>
          </cell>
          <cell r="F489">
            <v>528.71</v>
          </cell>
          <cell r="G489">
            <v>2740.88</v>
          </cell>
        </row>
        <row r="490">
          <cell r="A490" t="str">
            <v>2 S 03 416 13</v>
          </cell>
          <cell r="B490" t="str">
            <v>-</v>
          </cell>
          <cell r="C490" t="str">
            <v>Tub.ar c.D=1,2m prof.18/24m lâm.d'água LF/AC/BC/PC</v>
          </cell>
          <cell r="D490" t="str">
            <v>m</v>
          </cell>
          <cell r="E490">
            <v>2440.6</v>
          </cell>
          <cell r="F490">
            <v>583.29999999999995</v>
          </cell>
          <cell r="G490">
            <v>3023.91</v>
          </cell>
        </row>
        <row r="491">
          <cell r="A491" t="str">
            <v>2 S 03 416 14</v>
          </cell>
          <cell r="B491" t="str">
            <v>-</v>
          </cell>
          <cell r="C491" t="str">
            <v>Tub.ar c.D=1,2m prof.24/27m lâm.d'água LF/AC/BC/PC</v>
          </cell>
          <cell r="D491" t="str">
            <v>m</v>
          </cell>
          <cell r="E491">
            <v>2776.95</v>
          </cell>
          <cell r="F491">
            <v>663.69</v>
          </cell>
          <cell r="G491">
            <v>3440.65</v>
          </cell>
        </row>
        <row r="492">
          <cell r="A492" t="str">
            <v>2 S 03 416 15</v>
          </cell>
          <cell r="B492" t="str">
            <v>-</v>
          </cell>
          <cell r="C492" t="str">
            <v>Tub.ar.c.D=1,2m prof.27/31m lâm.d'água LF/AC/BC/PC</v>
          </cell>
          <cell r="D492" t="str">
            <v>m</v>
          </cell>
          <cell r="E492">
            <v>3262.33</v>
          </cell>
          <cell r="F492">
            <v>779.69</v>
          </cell>
          <cell r="G492">
            <v>4042.03</v>
          </cell>
        </row>
        <row r="493">
          <cell r="A493" t="str">
            <v>2 S 03 416 21</v>
          </cell>
          <cell r="B493" t="str">
            <v>-</v>
          </cell>
          <cell r="C493" t="str">
            <v>Tub.ar c.D=1,4m prof.até12m lâm.d'água LF/AC/BC/PC</v>
          </cell>
          <cell r="D493" t="str">
            <v>m</v>
          </cell>
          <cell r="E493">
            <v>2567.62</v>
          </cell>
          <cell r="F493">
            <v>613.66</v>
          </cell>
          <cell r="G493">
            <v>3181.29</v>
          </cell>
        </row>
        <row r="494">
          <cell r="A494" t="str">
            <v>2 S 03 416 22</v>
          </cell>
          <cell r="B494" t="str">
            <v>-</v>
          </cell>
          <cell r="C494" t="str">
            <v>Tub.ar c.D=1,4m prof.12/18m lâm.d'água LF/AC/BC/PC</v>
          </cell>
          <cell r="D494" t="str">
            <v>m</v>
          </cell>
          <cell r="E494">
            <v>2849.05</v>
          </cell>
          <cell r="F494">
            <v>680.92</v>
          </cell>
          <cell r="G494">
            <v>3529.97</v>
          </cell>
        </row>
        <row r="495">
          <cell r="A495" t="str">
            <v>2 S 03 416 23</v>
          </cell>
          <cell r="B495" t="str">
            <v>-</v>
          </cell>
          <cell r="C495" t="str">
            <v>Tub.ar c.D=1,4m prof.18/24m lâm.d'água LF/AC/BC/PC</v>
          </cell>
          <cell r="D495" t="str">
            <v>m</v>
          </cell>
          <cell r="E495">
            <v>3155.34</v>
          </cell>
          <cell r="F495">
            <v>754.12</v>
          </cell>
          <cell r="G495">
            <v>3909.47</v>
          </cell>
        </row>
        <row r="496">
          <cell r="A496" t="str">
            <v>2 S 03 416 24</v>
          </cell>
          <cell r="B496" t="str">
            <v>-</v>
          </cell>
          <cell r="C496" t="str">
            <v>Tub.ar c.D=1,4m prof.24/27m lâm.d'água LF/AC/BC/PC</v>
          </cell>
          <cell r="D496" t="str">
            <v>m</v>
          </cell>
          <cell r="E496">
            <v>3606.65</v>
          </cell>
          <cell r="F496">
            <v>861.99</v>
          </cell>
          <cell r="G496">
            <v>4468.6400000000003</v>
          </cell>
        </row>
        <row r="497">
          <cell r="A497" t="str">
            <v>2 S 03 416 25</v>
          </cell>
          <cell r="B497" t="str">
            <v>-</v>
          </cell>
          <cell r="C497" t="str">
            <v>Tub.ar c.D=1,4m prof.27/31m lâm.d'água LF/AC/BC/PC</v>
          </cell>
          <cell r="D497" t="str">
            <v>m</v>
          </cell>
          <cell r="E497">
            <v>4372.87</v>
          </cell>
          <cell r="F497">
            <v>1045.1099999999999</v>
          </cell>
          <cell r="G497">
            <v>5417.98</v>
          </cell>
        </row>
        <row r="498">
          <cell r="A498" t="str">
            <v>2 S 03 416 31</v>
          </cell>
          <cell r="B498" t="str">
            <v>-</v>
          </cell>
          <cell r="C498" t="str">
            <v>Tub.ar c.D=1,6m prof.até12m lâm.d'água LF/AC/BC/PC</v>
          </cell>
          <cell r="D498" t="str">
            <v>m</v>
          </cell>
          <cell r="E498">
            <v>3235.14</v>
          </cell>
          <cell r="F498">
            <v>773.19</v>
          </cell>
          <cell r="G498">
            <v>4008.34</v>
          </cell>
        </row>
        <row r="499">
          <cell r="A499" t="str">
            <v>2 S 03 416 32</v>
          </cell>
          <cell r="B499" t="str">
            <v>-</v>
          </cell>
          <cell r="C499" t="str">
            <v>Tub.ar c.D=1,6m prof.12/18m lâm.d'água LF/AC/BC/PC</v>
          </cell>
          <cell r="D499" t="str">
            <v>m</v>
          </cell>
          <cell r="E499">
            <v>3606.75</v>
          </cell>
          <cell r="F499">
            <v>862.01</v>
          </cell>
          <cell r="G499">
            <v>4468.76</v>
          </cell>
        </row>
        <row r="500">
          <cell r="A500" t="str">
            <v>2 S 03 416 33</v>
          </cell>
          <cell r="B500" t="str">
            <v>-</v>
          </cell>
          <cell r="C500" t="str">
            <v>Tub.ar c.D=1,6m prof.18/24m lâm.d'água LF/AC/BC/PC</v>
          </cell>
          <cell r="D500" t="str">
            <v>m</v>
          </cell>
          <cell r="E500">
            <v>4011.53</v>
          </cell>
          <cell r="F500">
            <v>958.75</v>
          </cell>
          <cell r="G500">
            <v>4970.29</v>
          </cell>
        </row>
        <row r="501">
          <cell r="A501" t="str">
            <v>2 S 03 416 34</v>
          </cell>
          <cell r="B501" t="str">
            <v>-</v>
          </cell>
          <cell r="C501" t="str">
            <v>Tub.ar c.D=1,6m prof.24/27m lâm.d'água LF/AC/BC/PC</v>
          </cell>
          <cell r="D501" t="str">
            <v>m</v>
          </cell>
          <cell r="E501">
            <v>4608.2</v>
          </cell>
          <cell r="F501">
            <v>1101.3599999999999</v>
          </cell>
          <cell r="G501">
            <v>5709.56</v>
          </cell>
        </row>
        <row r="502">
          <cell r="A502" t="str">
            <v>2 S 03 416 35</v>
          </cell>
          <cell r="B502" t="str">
            <v>-</v>
          </cell>
          <cell r="C502" t="str">
            <v>Tub.ar c.D=1,6m prof.27/31m lâm.d'água LF/AC/BC/PC</v>
          </cell>
          <cell r="D502" t="str">
            <v>m</v>
          </cell>
          <cell r="E502">
            <v>5620.49</v>
          </cell>
          <cell r="F502">
            <v>1343.29</v>
          </cell>
          <cell r="G502">
            <v>6963.79</v>
          </cell>
        </row>
        <row r="503">
          <cell r="A503" t="str">
            <v>2 S 03 416 41</v>
          </cell>
          <cell r="B503" t="str">
            <v>-</v>
          </cell>
          <cell r="C503" t="str">
            <v>Tub.ar c.D=1,8m prof.até12m lâm.d'água LF/AC/BC/PC</v>
          </cell>
          <cell r="D503" t="str">
            <v>m</v>
          </cell>
        </row>
        <row r="504">
          <cell r="A504" t="str">
            <v>2 S 03 416 42</v>
          </cell>
          <cell r="B504" t="str">
            <v>-</v>
          </cell>
          <cell r="C504" t="str">
            <v>Tub.ar c.D=1,8m prof.12/18m lâm.d'água LF AC/BC/PC</v>
          </cell>
          <cell r="D504" t="str">
            <v>m</v>
          </cell>
        </row>
        <row r="505">
          <cell r="A505" t="str">
            <v>2 S 03 416 43</v>
          </cell>
          <cell r="B505" t="str">
            <v>-</v>
          </cell>
          <cell r="C505" t="str">
            <v>Tub.ar c.D=1,8m prof.18/24m lâm.d'água LF/AC/BC/PC</v>
          </cell>
          <cell r="D505" t="str">
            <v>m</v>
          </cell>
        </row>
        <row r="506">
          <cell r="A506" t="str">
            <v>2 S 03 416 44</v>
          </cell>
          <cell r="B506" t="str">
            <v>-</v>
          </cell>
          <cell r="C506" t="str">
            <v>Tub.ar c.D=1,8m prof.24/27m lâm.d'água LF/AC/BC/PC</v>
          </cell>
          <cell r="D506" t="str">
            <v>m</v>
          </cell>
        </row>
        <row r="507">
          <cell r="A507" t="str">
            <v>2 S 03 416 45</v>
          </cell>
          <cell r="B507" t="str">
            <v>-</v>
          </cell>
          <cell r="C507" t="str">
            <v>Tub.ar c.D=1,8m prof.27/31m lâm.d'água LF/AC/BC/PC</v>
          </cell>
          <cell r="D507" t="str">
            <v>m</v>
          </cell>
        </row>
        <row r="508">
          <cell r="A508" t="str">
            <v>2 S 03 416 51</v>
          </cell>
          <cell r="B508" t="str">
            <v>-</v>
          </cell>
          <cell r="C508" t="str">
            <v>Tub.ar c.D=2,0m prof.até12m lâm.d'água LF/AC/BC/PC</v>
          </cell>
          <cell r="D508" t="str">
            <v>m</v>
          </cell>
        </row>
        <row r="509">
          <cell r="A509" t="str">
            <v>2 S 03 416 52</v>
          </cell>
          <cell r="B509" t="str">
            <v>-</v>
          </cell>
          <cell r="C509" t="str">
            <v>Tub.ar c.D=2,0m prof.12/18m lâm.d'água LF/AC/BC/PC</v>
          </cell>
          <cell r="D509" t="str">
            <v>m</v>
          </cell>
        </row>
        <row r="510">
          <cell r="A510" t="str">
            <v>2 S 03 416 53</v>
          </cell>
          <cell r="B510" t="str">
            <v>-</v>
          </cell>
          <cell r="C510" t="str">
            <v>Tub.ar c.D=2,0m prof.18/24m lâm.d'água LF/AC/BC/PC</v>
          </cell>
          <cell r="D510" t="str">
            <v>m</v>
          </cell>
        </row>
        <row r="511">
          <cell r="A511" t="str">
            <v>2 S 03 416 54</v>
          </cell>
          <cell r="B511" t="str">
            <v>-</v>
          </cell>
          <cell r="C511" t="str">
            <v>Tub.ar c.D=2,0m prof.24/27m lâm.d'água LF/AC/BC/PC</v>
          </cell>
          <cell r="D511" t="str">
            <v>m</v>
          </cell>
        </row>
        <row r="512">
          <cell r="A512" t="str">
            <v>2 S 03 416 55</v>
          </cell>
          <cell r="B512" t="str">
            <v>-</v>
          </cell>
          <cell r="C512" t="str">
            <v>Tub.ar c.D=2,0m prof.27/31m lâm.d'água LF/AC/BC/PC</v>
          </cell>
          <cell r="D512" t="str">
            <v>m</v>
          </cell>
        </row>
        <row r="513">
          <cell r="A513" t="str">
            <v>2 S 03 416 61</v>
          </cell>
          <cell r="B513" t="str">
            <v>-</v>
          </cell>
          <cell r="C513" t="str">
            <v>Tub.ar c.D=2,2m prof.até12m lâm.d'água LF/AC/BC/PC</v>
          </cell>
          <cell r="D513" t="str">
            <v>m</v>
          </cell>
        </row>
        <row r="514">
          <cell r="A514" t="str">
            <v>2 S 03 416 62</v>
          </cell>
          <cell r="B514" t="str">
            <v>-</v>
          </cell>
          <cell r="C514" t="str">
            <v>Tub.ar c.D=2,2m prof.12/18m lâm.d'água LF/AC/BC/PC</v>
          </cell>
          <cell r="D514" t="str">
            <v>m</v>
          </cell>
        </row>
        <row r="515">
          <cell r="A515" t="str">
            <v>2 S 03 416 63</v>
          </cell>
          <cell r="B515" t="str">
            <v>-</v>
          </cell>
          <cell r="C515" t="str">
            <v>Tub.ar c.D=2,2m prof.18/24m lâm.d'água LF/AC/BC/PC</v>
          </cell>
          <cell r="D515" t="str">
            <v>m</v>
          </cell>
        </row>
        <row r="516">
          <cell r="A516" t="str">
            <v>2 S 03 416 64</v>
          </cell>
          <cell r="B516" t="str">
            <v>-</v>
          </cell>
          <cell r="C516" t="str">
            <v>Tub.ar c.D=2,2m prof.24/27m lâm.d'água LF/AC/BC/PC</v>
          </cell>
          <cell r="D516" t="str">
            <v>m</v>
          </cell>
        </row>
        <row r="517">
          <cell r="A517" t="str">
            <v>2 S 03 416 65</v>
          </cell>
          <cell r="B517" t="str">
            <v>-</v>
          </cell>
          <cell r="C517" t="str">
            <v>Tub.ar c.D=2,2m prof.27/31m lâm.d'água LF/AC/BC/PC</v>
          </cell>
          <cell r="D517" t="str">
            <v>m</v>
          </cell>
        </row>
        <row r="518">
          <cell r="A518" t="str">
            <v>2 S 03 510 00</v>
          </cell>
          <cell r="B518" t="str">
            <v>-</v>
          </cell>
          <cell r="C518" t="str">
            <v>Aparelho Apoio em Neoperene Fretado - forn. e aplic.</v>
          </cell>
          <cell r="D518" t="str">
            <v>kg</v>
          </cell>
          <cell r="H518" t="str">
            <v>EC-OAE-03</v>
          </cell>
        </row>
        <row r="519">
          <cell r="A519" t="str">
            <v>2 S 03 510 50</v>
          </cell>
          <cell r="B519" t="str">
            <v>-</v>
          </cell>
          <cell r="C519" t="str">
            <v>Fabric.guarda-corpo tipo GM,moldado no local AC/BC</v>
          </cell>
          <cell r="D519" t="str">
            <v>kg</v>
          </cell>
        </row>
        <row r="520">
          <cell r="A520" t="str">
            <v>2 S 03 580 01</v>
          </cell>
          <cell r="B520" t="str">
            <v>-</v>
          </cell>
          <cell r="C520" t="str">
            <v>Fornecimento, preparo e colocação formas aço CA 60</v>
          </cell>
          <cell r="D520" t="str">
            <v>kg</v>
          </cell>
          <cell r="H520" t="str">
            <v>DNER-ES-331/97</v>
          </cell>
        </row>
        <row r="521">
          <cell r="A521" t="str">
            <v>2 S 03 580 02</v>
          </cell>
          <cell r="B521" t="str">
            <v>-</v>
          </cell>
          <cell r="C521" t="str">
            <v>Fornecimento, preparo e colocação formas aço CA 50</v>
          </cell>
          <cell r="D521" t="str">
            <v>kg</v>
          </cell>
          <cell r="H521" t="str">
            <v>DNER-ES-331/97</v>
          </cell>
        </row>
        <row r="522">
          <cell r="A522" t="str">
            <v>2 S 03 580 03</v>
          </cell>
          <cell r="B522" t="str">
            <v>-</v>
          </cell>
          <cell r="C522" t="str">
            <v>Fornecimento, preparo e colocação formas aço CA 25</v>
          </cell>
          <cell r="D522" t="str">
            <v>kg</v>
          </cell>
          <cell r="H522" t="str">
            <v>DNER-ES-331/97</v>
          </cell>
        </row>
        <row r="523">
          <cell r="A523" t="str">
            <v>2 S 03 700 01</v>
          </cell>
          <cell r="B523" t="str">
            <v>-</v>
          </cell>
          <cell r="C523" t="str">
            <v>Fabricação guarda-corpo tipo GM, moldado no local</v>
          </cell>
          <cell r="D523" t="str">
            <v>m</v>
          </cell>
        </row>
        <row r="524">
          <cell r="A524" t="str">
            <v>2 S 03 700 51</v>
          </cell>
          <cell r="B524" t="str">
            <v>-</v>
          </cell>
          <cell r="C524" t="str">
            <v>Abertura concretag.bases tubulões céu aberto AC/BC</v>
          </cell>
          <cell r="D524" t="str">
            <v>m</v>
          </cell>
        </row>
        <row r="525">
          <cell r="A525" t="str">
            <v>2 S 03 920 01</v>
          </cell>
          <cell r="B525" t="str">
            <v>-</v>
          </cell>
          <cell r="C525" t="str">
            <v>Abertura concretagem bases tubulões céu aberto</v>
          </cell>
          <cell r="D525" t="str">
            <v>m³</v>
          </cell>
        </row>
        <row r="526">
          <cell r="A526" t="str">
            <v>2 S 03 930 00</v>
          </cell>
          <cell r="B526" t="str">
            <v>-</v>
          </cell>
          <cell r="C526" t="str">
            <v>Junta de cantoneira</v>
          </cell>
          <cell r="D526" t="str">
            <v>m</v>
          </cell>
        </row>
        <row r="527">
          <cell r="A527" t="str">
            <v>2 S 03 940 00</v>
          </cell>
          <cell r="B527" t="str">
            <v>-</v>
          </cell>
          <cell r="C527" t="str">
            <v>Compactação manual</v>
          </cell>
          <cell r="D527" t="str">
            <v>m³</v>
          </cell>
        </row>
        <row r="528">
          <cell r="A528" t="str">
            <v>2 S 03 940 01</v>
          </cell>
          <cell r="B528" t="str">
            <v>-</v>
          </cell>
          <cell r="C528" t="str">
            <v>Reaterro e compactação</v>
          </cell>
          <cell r="D528" t="str">
            <v>m³</v>
          </cell>
          <cell r="H528" t="str">
            <v>EC-D-01</v>
          </cell>
        </row>
        <row r="529">
          <cell r="A529" t="str">
            <v>2 S 03 951 01</v>
          </cell>
          <cell r="B529" t="str">
            <v>-</v>
          </cell>
          <cell r="C529" t="str">
            <v>Pintura com nata de cimento</v>
          </cell>
          <cell r="D529" t="str">
            <v>m²</v>
          </cell>
          <cell r="H529" t="str">
            <v>DNER-ES-330/97</v>
          </cell>
        </row>
        <row r="530">
          <cell r="A530" t="str">
            <v>2 S 03 990 01</v>
          </cell>
          <cell r="B530" t="str">
            <v>-</v>
          </cell>
          <cell r="C530" t="str">
            <v>Confecção e colocação cabo 4 cord de 12,7 mm - MAC</v>
          </cell>
          <cell r="D530" t="str">
            <v>kg</v>
          </cell>
        </row>
        <row r="531">
          <cell r="A531" t="str">
            <v>2 S 03 990 02</v>
          </cell>
          <cell r="B531" t="str">
            <v>-</v>
          </cell>
          <cell r="C531" t="str">
            <v>Confecção e colocação cabo 6 cord de 12,7 mm - MAC</v>
          </cell>
          <cell r="D531" t="str">
            <v>kg</v>
          </cell>
        </row>
        <row r="532">
          <cell r="A532" t="str">
            <v>2 S 03 990 03</v>
          </cell>
          <cell r="B532" t="str">
            <v>-</v>
          </cell>
          <cell r="C532" t="str">
            <v>Confecção e colocação cabo 7 cord de 12,7 mm - MAC</v>
          </cell>
          <cell r="D532" t="str">
            <v>kg</v>
          </cell>
        </row>
        <row r="533">
          <cell r="A533" t="str">
            <v>2 S 03 990 04</v>
          </cell>
          <cell r="B533" t="str">
            <v>-</v>
          </cell>
          <cell r="C533" t="str">
            <v>Confecção e colocação cabo 12 cord de 12,7 mm -MAC</v>
          </cell>
          <cell r="D533" t="str">
            <v>kg</v>
          </cell>
        </row>
        <row r="534">
          <cell r="A534" t="str">
            <v>2 S 03 990 05</v>
          </cell>
          <cell r="B534" t="str">
            <v>-</v>
          </cell>
          <cell r="C534" t="str">
            <v>Confecção e colocação cabo 4 cord. D=12,7mm FREYSS</v>
          </cell>
          <cell r="D534" t="str">
            <v>kg</v>
          </cell>
        </row>
        <row r="535">
          <cell r="A535" t="str">
            <v>2 S 03 990 06</v>
          </cell>
          <cell r="B535" t="str">
            <v>-</v>
          </cell>
          <cell r="C535" t="str">
            <v>Confecção e colocação cabo 6 cord. D=12,7mm FREYSS</v>
          </cell>
          <cell r="D535" t="str">
            <v>kg</v>
          </cell>
        </row>
        <row r="536">
          <cell r="A536" t="str">
            <v>2 S 03 990 07</v>
          </cell>
          <cell r="B536" t="str">
            <v>-</v>
          </cell>
          <cell r="C536" t="str">
            <v>Confecção e colocação cabo 7 cord. D=12,7mm FREYSS</v>
          </cell>
          <cell r="D536" t="str">
            <v>kg</v>
          </cell>
        </row>
        <row r="537">
          <cell r="A537" t="str">
            <v>2 S 03 990 08</v>
          </cell>
          <cell r="B537" t="str">
            <v>-</v>
          </cell>
          <cell r="C537" t="str">
            <v>Confecção e colocação cabo 12cord. D=12,7mm FREYSS</v>
          </cell>
          <cell r="D537" t="str">
            <v>kg</v>
          </cell>
        </row>
        <row r="538">
          <cell r="A538" t="str">
            <v>2 S 03 991 01</v>
          </cell>
          <cell r="B538" t="str">
            <v>-</v>
          </cell>
          <cell r="C538" t="str">
            <v>Dreno de PVC D=75 mm</v>
          </cell>
          <cell r="D538" t="str">
            <v>und</v>
          </cell>
          <cell r="H538" t="str">
            <v>DNIT 015-204-ES</v>
          </cell>
        </row>
        <row r="539">
          <cell r="A539" t="str">
            <v>2 S 03 991 02</v>
          </cell>
          <cell r="B539" t="str">
            <v>-</v>
          </cell>
          <cell r="C539" t="str">
            <v>Dreno de PVC D=100 mm</v>
          </cell>
          <cell r="D539" t="str">
            <v>und</v>
          </cell>
          <cell r="H539" t="str">
            <v>DNIT 015-204-ES</v>
          </cell>
        </row>
        <row r="540">
          <cell r="A540" t="str">
            <v>2 S 03 999 01</v>
          </cell>
          <cell r="B540" t="str">
            <v>-</v>
          </cell>
          <cell r="C540" t="str">
            <v>Protensão e injeção cabo 4 cord. D=12,7 mm - MAC</v>
          </cell>
          <cell r="D540" t="str">
            <v>und</v>
          </cell>
        </row>
        <row r="541">
          <cell r="A541" t="str">
            <v>2 S 03 999 02</v>
          </cell>
          <cell r="B541" t="str">
            <v>-</v>
          </cell>
          <cell r="C541" t="str">
            <v>Protensão e injeção cabo 6 cord. D=12,7 mm - MAC</v>
          </cell>
          <cell r="D541" t="str">
            <v>und</v>
          </cell>
        </row>
        <row r="542">
          <cell r="A542" t="str">
            <v>2 S 03 999 03</v>
          </cell>
          <cell r="B542" t="str">
            <v>-</v>
          </cell>
          <cell r="C542" t="str">
            <v>Protensão e injeção cabo 7 cord. D=12,7 mm - MAC</v>
          </cell>
          <cell r="D542" t="str">
            <v>und</v>
          </cell>
        </row>
        <row r="543">
          <cell r="A543" t="str">
            <v>2 S 03 999 04</v>
          </cell>
          <cell r="B543" t="str">
            <v>-</v>
          </cell>
          <cell r="C543" t="str">
            <v>Protensão e injeção cabo 12 cord. D=12,7 mm - MAC</v>
          </cell>
          <cell r="D543" t="str">
            <v>und</v>
          </cell>
        </row>
        <row r="544">
          <cell r="A544" t="str">
            <v>2 S 03 999 05</v>
          </cell>
          <cell r="B544" t="str">
            <v>-</v>
          </cell>
          <cell r="C544" t="str">
            <v>Protensão e injeção cabo 4 cord. D=12,7mm - FREYSS</v>
          </cell>
          <cell r="D544" t="str">
            <v>und</v>
          </cell>
        </row>
        <row r="545">
          <cell r="A545" t="str">
            <v>2 S 03 999 06</v>
          </cell>
          <cell r="B545" t="str">
            <v>-</v>
          </cell>
          <cell r="C545" t="str">
            <v>Protensão e injeção cabo 6 cord. D=12,7mm - FREYSS</v>
          </cell>
          <cell r="D545" t="str">
            <v>und</v>
          </cell>
        </row>
        <row r="546">
          <cell r="A546" t="str">
            <v>2 S 03 999 07</v>
          </cell>
          <cell r="B546" t="str">
            <v>-</v>
          </cell>
          <cell r="C546" t="str">
            <v>Protensão e injeção cabo 7 cord. D=12,7mm - FREYSS</v>
          </cell>
          <cell r="D546" t="str">
            <v>und</v>
          </cell>
        </row>
        <row r="547">
          <cell r="A547" t="str">
            <v>2 S 03 999 08</v>
          </cell>
          <cell r="B547" t="str">
            <v>-</v>
          </cell>
          <cell r="C547" t="str">
            <v>Protensão e injeção cabo 12 cord. D=12,7mm FREYSS</v>
          </cell>
          <cell r="D547" t="str">
            <v>und</v>
          </cell>
        </row>
        <row r="548">
          <cell r="A548" t="str">
            <v>2 S 04 000 00</v>
          </cell>
          <cell r="B548" t="str">
            <v>-</v>
          </cell>
          <cell r="C548" t="str">
            <v>Escavação manual em material de 1a cat</v>
          </cell>
          <cell r="D548" t="str">
            <v>m³</v>
          </cell>
          <cell r="H548" t="str">
            <v>EC-D-02</v>
          </cell>
        </row>
        <row r="549">
          <cell r="A549" t="str">
            <v>2 S 04 000 01</v>
          </cell>
          <cell r="B549" t="str">
            <v>-</v>
          </cell>
          <cell r="C549" t="str">
            <v>Escavação manual reat.compact.mat.1a cat.</v>
          </cell>
          <cell r="D549" t="str">
            <v>m³</v>
          </cell>
          <cell r="H549" t="str">
            <v>EC-D-02</v>
          </cell>
        </row>
        <row r="550">
          <cell r="A550" t="str">
            <v>2 S 04 001 00</v>
          </cell>
          <cell r="B550" t="str">
            <v>-</v>
          </cell>
          <cell r="C550" t="str">
            <v>Escavação mecânica de vala em mat.1a cat.</v>
          </cell>
          <cell r="D550" t="str">
            <v>m³</v>
          </cell>
          <cell r="H550" t="str">
            <v>EC-D-01</v>
          </cell>
        </row>
        <row r="551">
          <cell r="A551" t="str">
            <v>2 S 04 001 01</v>
          </cell>
          <cell r="B551" t="str">
            <v>-</v>
          </cell>
          <cell r="C551" t="str">
            <v>Escavação mecânica reat. e comp. vala mat.1a cat.</v>
          </cell>
          <cell r="D551" t="str">
            <v>m³</v>
          </cell>
          <cell r="H551" t="str">
            <v>EC-D-03</v>
          </cell>
        </row>
        <row r="552">
          <cell r="A552" t="str">
            <v>2 S 04 002 01</v>
          </cell>
          <cell r="B552" t="str">
            <v>-</v>
          </cell>
          <cell r="C552" t="str">
            <v>Perfuração para dreno sub-horizontal mat. 1a cat.</v>
          </cell>
          <cell r="D552" t="str">
            <v>m</v>
          </cell>
        </row>
        <row r="553">
          <cell r="A553" t="str">
            <v>2 S 04 010 00</v>
          </cell>
          <cell r="B553" t="str">
            <v>-</v>
          </cell>
          <cell r="C553" t="str">
            <v>Escavação manual material 2a categoria</v>
          </cell>
          <cell r="D553" t="str">
            <v>m³</v>
          </cell>
          <cell r="H553" t="str">
            <v>EC-D-02</v>
          </cell>
        </row>
        <row r="554">
          <cell r="A554" t="str">
            <v>2 S 04 010 01</v>
          </cell>
          <cell r="B554" t="str">
            <v>-</v>
          </cell>
          <cell r="C554" t="str">
            <v>Escavação manual reat.compactação em mat.2a cat.</v>
          </cell>
          <cell r="D554" t="str">
            <v>m³</v>
          </cell>
          <cell r="H554" t="str">
            <v>EC-D-02</v>
          </cell>
        </row>
        <row r="555">
          <cell r="A555" t="str">
            <v>2 S 04 011 00</v>
          </cell>
          <cell r="B555" t="str">
            <v>-</v>
          </cell>
          <cell r="C555" t="str">
            <v>Escavação mecânica de vala em mat. 2a categoria</v>
          </cell>
          <cell r="D555" t="str">
            <v>m³</v>
          </cell>
          <cell r="H555" t="str">
            <v>EC-D-01</v>
          </cell>
        </row>
        <row r="556">
          <cell r="A556" t="str">
            <v>2 S 04 011 01</v>
          </cell>
          <cell r="B556" t="str">
            <v>-</v>
          </cell>
          <cell r="C556" t="str">
            <v>Escavação mecânica reat.compact. vala mat.2a cat.</v>
          </cell>
          <cell r="D556" t="str">
            <v>m³</v>
          </cell>
          <cell r="H556" t="str">
            <v>EC-D-03</v>
          </cell>
        </row>
        <row r="557">
          <cell r="A557" t="str">
            <v>2 S 04 012 01</v>
          </cell>
          <cell r="B557" t="str">
            <v>-</v>
          </cell>
          <cell r="C557" t="str">
            <v>Perfuração para dreno sub-horizontal mat 2a cat.</v>
          </cell>
          <cell r="D557" t="str">
            <v>m</v>
          </cell>
        </row>
        <row r="558">
          <cell r="A558" t="str">
            <v>2 S 04 020 00</v>
          </cell>
          <cell r="B558" t="str">
            <v>-</v>
          </cell>
          <cell r="C558" t="str">
            <v>Escavação em vala material de 3a categoria</v>
          </cell>
          <cell r="D558" t="str">
            <v>m³</v>
          </cell>
          <cell r="H558" t="str">
            <v>EC-D-02</v>
          </cell>
        </row>
        <row r="559">
          <cell r="A559" t="str">
            <v>2 S 04 100 01</v>
          </cell>
          <cell r="B559" t="str">
            <v>-</v>
          </cell>
          <cell r="C559" t="str">
            <v>Corpo BSTC D=0,60m</v>
          </cell>
          <cell r="D559" t="str">
            <v>m</v>
          </cell>
          <cell r="H559" t="str">
            <v>DNIT 023/2004-ES</v>
          </cell>
        </row>
        <row r="560">
          <cell r="A560" t="str">
            <v>2 S 04 100 02</v>
          </cell>
          <cell r="B560" t="str">
            <v>-</v>
          </cell>
          <cell r="C560" t="str">
            <v>Corpo BSTC D=0,80m</v>
          </cell>
          <cell r="D560" t="str">
            <v>m</v>
          </cell>
          <cell r="H560" t="str">
            <v>DNIT 023/2004-ES</v>
          </cell>
        </row>
        <row r="561">
          <cell r="A561" t="str">
            <v>2 S 04 100 03</v>
          </cell>
          <cell r="B561" t="str">
            <v>-</v>
          </cell>
          <cell r="C561" t="str">
            <v>Corpo BSTC D=1,00m</v>
          </cell>
          <cell r="D561" t="str">
            <v>m</v>
          </cell>
          <cell r="H561" t="str">
            <v>DNIT 023/2004-ES</v>
          </cell>
        </row>
        <row r="562">
          <cell r="A562" t="str">
            <v>2 S 04 100 04</v>
          </cell>
          <cell r="B562" t="str">
            <v>-</v>
          </cell>
          <cell r="C562" t="str">
            <v>Corpo BSTC D=1,20m</v>
          </cell>
          <cell r="D562" t="str">
            <v>m</v>
          </cell>
          <cell r="H562" t="str">
            <v>DNIT 023/2004-ES</v>
          </cell>
        </row>
        <row r="563">
          <cell r="A563" t="str">
            <v>2 S 04 100 05</v>
          </cell>
          <cell r="B563" t="str">
            <v>-</v>
          </cell>
          <cell r="C563" t="str">
            <v>Corpo BSTC D=1,50m</v>
          </cell>
          <cell r="D563" t="str">
            <v>m</v>
          </cell>
          <cell r="H563" t="str">
            <v>DNIT 023/2004-ES</v>
          </cell>
        </row>
        <row r="564">
          <cell r="A564" t="str">
            <v>2 S 04 100 51</v>
          </cell>
          <cell r="B564" t="str">
            <v>-</v>
          </cell>
          <cell r="C564" t="str">
            <v>Corpo BSTC D=0,60 m AC/BC/PC</v>
          </cell>
          <cell r="D564" t="str">
            <v>m</v>
          </cell>
          <cell r="H564" t="str">
            <v>DNIT 023/2004-ES</v>
          </cell>
        </row>
        <row r="565">
          <cell r="A565" t="str">
            <v>2 S 04 100 52</v>
          </cell>
          <cell r="B565" t="str">
            <v>-</v>
          </cell>
          <cell r="C565" t="str">
            <v>Corpo BSTC D=0,80 m AC/BC/PC</v>
          </cell>
          <cell r="D565" t="str">
            <v>m</v>
          </cell>
          <cell r="H565" t="str">
            <v>DNIT 023/2004-ES</v>
          </cell>
        </row>
        <row r="566">
          <cell r="A566" t="str">
            <v>2 S 04 100 53</v>
          </cell>
          <cell r="B566" t="str">
            <v>-</v>
          </cell>
          <cell r="C566" t="str">
            <v>Corpo BSTC D=1,00 m AC/BC/PC</v>
          </cell>
          <cell r="D566" t="str">
            <v>m</v>
          </cell>
          <cell r="H566" t="str">
            <v>DNIT 023/2004-ES</v>
          </cell>
        </row>
        <row r="567">
          <cell r="A567" t="str">
            <v>2 S 04 100 54</v>
          </cell>
          <cell r="B567" t="str">
            <v>-</v>
          </cell>
          <cell r="C567" t="str">
            <v>Corpo BSTC D=1,20 m AC/BC/PC</v>
          </cell>
          <cell r="D567" t="str">
            <v>m</v>
          </cell>
          <cell r="H567" t="str">
            <v>DNIT 023/2004-ES</v>
          </cell>
        </row>
        <row r="568">
          <cell r="A568" t="str">
            <v>2 S 04 100 55</v>
          </cell>
          <cell r="B568" t="str">
            <v>-</v>
          </cell>
          <cell r="C568" t="str">
            <v>Corpo BSTC D=1,50 m AC/BC/PC</v>
          </cell>
          <cell r="D568" t="str">
            <v>m</v>
          </cell>
          <cell r="H568" t="str">
            <v>DNIT 023/2004-ES</v>
          </cell>
        </row>
        <row r="569">
          <cell r="A569" t="str">
            <v>2 S 04 101 01</v>
          </cell>
          <cell r="B569" t="str">
            <v>-</v>
          </cell>
          <cell r="C569" t="str">
            <v>Boca BSTC D=0,60 m normal</v>
          </cell>
          <cell r="D569" t="str">
            <v>und</v>
          </cell>
          <cell r="H569" t="str">
            <v>DNIT 023/2004-ES</v>
          </cell>
        </row>
        <row r="570">
          <cell r="A570" t="str">
            <v>2 S 04 101 02</v>
          </cell>
          <cell r="B570" t="str">
            <v>-</v>
          </cell>
          <cell r="C570" t="str">
            <v>Boca BSTC D=0,80m normal</v>
          </cell>
          <cell r="D570" t="str">
            <v>und</v>
          </cell>
          <cell r="H570" t="str">
            <v>DNIT 023/2004-ES</v>
          </cell>
        </row>
        <row r="571">
          <cell r="A571" t="str">
            <v>2 S 04 101 03</v>
          </cell>
          <cell r="B571" t="str">
            <v>-</v>
          </cell>
          <cell r="C571" t="str">
            <v>Boca BSTC D=1,00m normal</v>
          </cell>
          <cell r="D571" t="str">
            <v>und</v>
          </cell>
          <cell r="H571" t="str">
            <v>DNIT 023/2004-ES</v>
          </cell>
        </row>
        <row r="572">
          <cell r="A572" t="str">
            <v>2 S 04 101 04</v>
          </cell>
          <cell r="B572" t="str">
            <v>-</v>
          </cell>
          <cell r="C572" t="str">
            <v>Boca BSTC D=1,20m normal</v>
          </cell>
          <cell r="D572" t="str">
            <v>und</v>
          </cell>
          <cell r="H572" t="str">
            <v>DNIT 023/2004-ES</v>
          </cell>
        </row>
        <row r="573">
          <cell r="A573" t="str">
            <v>2 S 04 101 05</v>
          </cell>
          <cell r="B573" t="str">
            <v>-</v>
          </cell>
          <cell r="C573" t="str">
            <v>Boca BSTC D=1,50m normal</v>
          </cell>
          <cell r="D573" t="str">
            <v>und</v>
          </cell>
          <cell r="H573" t="str">
            <v>DNIT 023/2004-ES</v>
          </cell>
        </row>
        <row r="574">
          <cell r="A574" t="str">
            <v>2 S 04 101 06</v>
          </cell>
          <cell r="B574" t="str">
            <v>-</v>
          </cell>
          <cell r="C574" t="str">
            <v>Boca BSTC D=0,60m - esc.=15</v>
          </cell>
          <cell r="D574" t="str">
            <v>und</v>
          </cell>
          <cell r="H574" t="str">
            <v>DNIT 023/2004-ES</v>
          </cell>
        </row>
        <row r="575">
          <cell r="A575" t="str">
            <v>2 S 04 101 07</v>
          </cell>
          <cell r="B575" t="str">
            <v>-</v>
          </cell>
          <cell r="C575" t="str">
            <v>Boca BSTC D=0,80 m - esc.=15</v>
          </cell>
          <cell r="D575" t="str">
            <v>und</v>
          </cell>
          <cell r="H575" t="str">
            <v>DNIT 023/2004-ES</v>
          </cell>
        </row>
        <row r="576">
          <cell r="A576" t="str">
            <v>2 S 04 101 08</v>
          </cell>
          <cell r="B576" t="str">
            <v>-</v>
          </cell>
          <cell r="C576" t="str">
            <v>Boca BSTC D=1,00 m - esc.=15</v>
          </cell>
          <cell r="D576" t="str">
            <v>und</v>
          </cell>
          <cell r="H576" t="str">
            <v>DNIT 023/2004-ES</v>
          </cell>
        </row>
        <row r="577">
          <cell r="A577" t="str">
            <v>2 S 04 101 09</v>
          </cell>
          <cell r="B577" t="str">
            <v>-</v>
          </cell>
          <cell r="C577" t="str">
            <v>Boca BSTC D=1,20 m - esc.=15</v>
          </cell>
          <cell r="D577" t="str">
            <v>und</v>
          </cell>
          <cell r="H577" t="str">
            <v>DNIT 023/2004-ES</v>
          </cell>
        </row>
        <row r="578">
          <cell r="A578" t="str">
            <v>2 S 04 101 10</v>
          </cell>
          <cell r="B578" t="str">
            <v>-</v>
          </cell>
          <cell r="C578" t="str">
            <v>Boca BSTC D=1,50 m - esc.=15</v>
          </cell>
          <cell r="D578" t="str">
            <v>und</v>
          </cell>
          <cell r="H578" t="str">
            <v>DNIT 023/2004-ES</v>
          </cell>
        </row>
        <row r="579">
          <cell r="A579" t="str">
            <v>2 S 04 101 11</v>
          </cell>
          <cell r="B579" t="str">
            <v>-</v>
          </cell>
          <cell r="C579" t="str">
            <v>Boca BSTC D=0,60 m - esc.=30</v>
          </cell>
          <cell r="D579" t="str">
            <v>und</v>
          </cell>
          <cell r="H579" t="str">
            <v>DNIT 023/2004-ES</v>
          </cell>
        </row>
        <row r="580">
          <cell r="A580" t="str">
            <v>2 S 04 101 12</v>
          </cell>
          <cell r="B580" t="str">
            <v>-</v>
          </cell>
          <cell r="C580" t="str">
            <v>Boca BSTC D=0,80 m - esc.=30</v>
          </cell>
          <cell r="D580" t="str">
            <v>und</v>
          </cell>
          <cell r="H580" t="str">
            <v>DNIT 023/2004-ES</v>
          </cell>
        </row>
        <row r="581">
          <cell r="A581" t="str">
            <v>2 S 04 101 13</v>
          </cell>
          <cell r="B581" t="str">
            <v>-</v>
          </cell>
          <cell r="C581" t="str">
            <v>Boca BSTC D=1,00 m - esc.=30</v>
          </cell>
          <cell r="D581" t="str">
            <v>und</v>
          </cell>
          <cell r="H581" t="str">
            <v>DNIT 023/2004-ES</v>
          </cell>
        </row>
        <row r="582">
          <cell r="A582" t="str">
            <v>2 S 04 101 14</v>
          </cell>
          <cell r="B582" t="str">
            <v>-</v>
          </cell>
          <cell r="C582" t="str">
            <v>Boca BSTC D=1,20 m - esc.=30</v>
          </cell>
          <cell r="D582" t="str">
            <v>und</v>
          </cell>
          <cell r="H582" t="str">
            <v>DNIT 023/2004-ES</v>
          </cell>
        </row>
        <row r="583">
          <cell r="A583" t="str">
            <v>2 S 04 101 15</v>
          </cell>
          <cell r="B583" t="str">
            <v>-</v>
          </cell>
          <cell r="C583" t="str">
            <v>Boca BSTC D=1,50 m - esc.=30</v>
          </cell>
          <cell r="D583" t="str">
            <v>und</v>
          </cell>
          <cell r="H583" t="str">
            <v>DNIT 023/2004-ES</v>
          </cell>
        </row>
        <row r="584">
          <cell r="A584" t="str">
            <v>2 S 04 101 16</v>
          </cell>
          <cell r="B584" t="str">
            <v>-</v>
          </cell>
          <cell r="C584" t="str">
            <v>Boca BSTC D=0,60 m - esc.=45</v>
          </cell>
          <cell r="D584" t="str">
            <v>und</v>
          </cell>
          <cell r="H584" t="str">
            <v>DNIT 023/2004-ES</v>
          </cell>
        </row>
        <row r="585">
          <cell r="A585" t="str">
            <v>2 S 04 101 17</v>
          </cell>
          <cell r="B585" t="str">
            <v>-</v>
          </cell>
          <cell r="C585" t="str">
            <v>Boca BSTC D=0,80 m - esc.=45</v>
          </cell>
          <cell r="D585" t="str">
            <v>und</v>
          </cell>
          <cell r="H585" t="str">
            <v>DNIT 023/2004-ES</v>
          </cell>
        </row>
        <row r="586">
          <cell r="A586" t="str">
            <v>2 S 04 101 18</v>
          </cell>
          <cell r="B586" t="str">
            <v>-</v>
          </cell>
          <cell r="C586" t="str">
            <v>Boca BSTC D=1,00 m - esc.=45</v>
          </cell>
          <cell r="D586" t="str">
            <v>und</v>
          </cell>
          <cell r="H586" t="str">
            <v>DNIT 023/2004-ES</v>
          </cell>
        </row>
        <row r="587">
          <cell r="A587" t="str">
            <v>2 S 04 101 19</v>
          </cell>
          <cell r="B587" t="str">
            <v>-</v>
          </cell>
          <cell r="C587" t="str">
            <v>Boca BSTC D=1,20 m - esc.=45</v>
          </cell>
          <cell r="D587" t="str">
            <v>und</v>
          </cell>
          <cell r="H587" t="str">
            <v>DNIT 023/2004-ES</v>
          </cell>
        </row>
        <row r="588">
          <cell r="A588" t="str">
            <v>2 S 04 101 20</v>
          </cell>
          <cell r="B588" t="str">
            <v>-</v>
          </cell>
          <cell r="C588" t="str">
            <v>Boca BSTC D=1,50 m - esc.=45</v>
          </cell>
          <cell r="D588" t="str">
            <v>und</v>
          </cell>
          <cell r="H588" t="str">
            <v>DNIT 023/2004-ES</v>
          </cell>
        </row>
        <row r="589">
          <cell r="A589" t="str">
            <v>2 S 04 101 51</v>
          </cell>
          <cell r="B589" t="str">
            <v>-</v>
          </cell>
          <cell r="C589" t="str">
            <v>Boca BSTC D=0,60 m normal AC/BC/PC</v>
          </cell>
          <cell r="D589" t="str">
            <v>und</v>
          </cell>
          <cell r="H589" t="str">
            <v>DNIT 023/2004-ES</v>
          </cell>
        </row>
        <row r="590">
          <cell r="A590" t="str">
            <v>2 S 04 101 52</v>
          </cell>
          <cell r="B590" t="str">
            <v>-</v>
          </cell>
          <cell r="C590" t="str">
            <v>Boca BSTC D=0,80 m normal AC/BC/PC</v>
          </cell>
          <cell r="D590" t="str">
            <v>und</v>
          </cell>
          <cell r="H590" t="str">
            <v>DNIT 023/2004-ES</v>
          </cell>
        </row>
        <row r="591">
          <cell r="A591" t="str">
            <v>2 S 04 101 53</v>
          </cell>
          <cell r="B591" t="str">
            <v>-</v>
          </cell>
          <cell r="C591" t="str">
            <v>Boca BSTC D=1,00 m normal AC/BC/PC</v>
          </cell>
          <cell r="D591" t="str">
            <v>und</v>
          </cell>
          <cell r="H591" t="str">
            <v>DNIT 023/2004-ES</v>
          </cell>
        </row>
        <row r="592">
          <cell r="A592" t="str">
            <v>2 S 04 101 54</v>
          </cell>
          <cell r="B592" t="str">
            <v>-</v>
          </cell>
          <cell r="C592" t="str">
            <v>Boca BSTC D=1,20 m normal AC/BC/PC</v>
          </cell>
          <cell r="D592" t="str">
            <v>und</v>
          </cell>
          <cell r="H592" t="str">
            <v>DNIT 023/2004-ES</v>
          </cell>
        </row>
        <row r="593">
          <cell r="A593" t="str">
            <v>2 S 04 101 55</v>
          </cell>
          <cell r="B593" t="str">
            <v>-</v>
          </cell>
          <cell r="C593" t="str">
            <v>Boca BSTC D=1,50 m normal AC/BC/PC</v>
          </cell>
          <cell r="D593" t="str">
            <v>und</v>
          </cell>
          <cell r="H593" t="str">
            <v>DNIT 023/2004-ES</v>
          </cell>
        </row>
        <row r="594">
          <cell r="A594" t="str">
            <v>2 S 04 101 56</v>
          </cell>
          <cell r="B594" t="str">
            <v>-</v>
          </cell>
          <cell r="C594" t="str">
            <v>Boca BSTC D=0,60 m - esc=15 AC/BC/PC</v>
          </cell>
          <cell r="D594" t="str">
            <v>und</v>
          </cell>
          <cell r="H594" t="str">
            <v>DNIT 023/2004-ES</v>
          </cell>
        </row>
        <row r="595">
          <cell r="A595" t="str">
            <v>2 S 04 101 57</v>
          </cell>
          <cell r="B595" t="str">
            <v>-</v>
          </cell>
          <cell r="C595" t="str">
            <v>Boca BSTC D=0,80 m - esc=15 AC/BC/PC</v>
          </cell>
          <cell r="D595" t="str">
            <v>und</v>
          </cell>
          <cell r="H595" t="str">
            <v>DNIT 023/2004-ES</v>
          </cell>
        </row>
        <row r="596">
          <cell r="A596" t="str">
            <v>2 S 04 101 58</v>
          </cell>
          <cell r="B596" t="str">
            <v>-</v>
          </cell>
          <cell r="C596" t="str">
            <v>Boca BSTC D=1,00 m - esc=15 AC/BC/PC</v>
          </cell>
          <cell r="D596" t="str">
            <v>und</v>
          </cell>
          <cell r="H596" t="str">
            <v>DNIT 023/2004-ES</v>
          </cell>
        </row>
        <row r="597">
          <cell r="A597" t="str">
            <v>2 S 04 101 59</v>
          </cell>
          <cell r="B597" t="str">
            <v>-</v>
          </cell>
          <cell r="C597" t="str">
            <v>Boca BSTC D=1,20 m - esc=15 AC/BC/PC</v>
          </cell>
          <cell r="D597" t="str">
            <v>und</v>
          </cell>
          <cell r="H597" t="str">
            <v>DNIT 023/2004-ES</v>
          </cell>
        </row>
        <row r="598">
          <cell r="A598" t="str">
            <v>2 S 04 101 60</v>
          </cell>
          <cell r="B598" t="str">
            <v>-</v>
          </cell>
          <cell r="C598" t="str">
            <v>Boca BSTC D=1,50 m - esc=15 AC/BC/PC</v>
          </cell>
          <cell r="D598" t="str">
            <v>und</v>
          </cell>
          <cell r="H598" t="str">
            <v>DNIT 023/2004-ES</v>
          </cell>
        </row>
        <row r="599">
          <cell r="A599" t="str">
            <v>2 S 04 101 61</v>
          </cell>
          <cell r="B599" t="str">
            <v>-</v>
          </cell>
          <cell r="C599" t="str">
            <v>Boca BSTC D=0,60 m - esc=30 AC/BC/PC</v>
          </cell>
          <cell r="D599" t="str">
            <v>und</v>
          </cell>
          <cell r="H599" t="str">
            <v>DNIT 023/2004-ES</v>
          </cell>
        </row>
        <row r="600">
          <cell r="A600" t="str">
            <v>2 S 04 101 62</v>
          </cell>
          <cell r="B600" t="str">
            <v>-</v>
          </cell>
          <cell r="C600" t="str">
            <v>Boca BSTC D=0,80 m - esc=30 AC/BC/PC</v>
          </cell>
          <cell r="D600" t="str">
            <v>und</v>
          </cell>
          <cell r="H600" t="str">
            <v>DNIT 023/2004-ES</v>
          </cell>
        </row>
        <row r="601">
          <cell r="A601" t="str">
            <v>2 S 04 101 63</v>
          </cell>
          <cell r="B601" t="str">
            <v>-</v>
          </cell>
          <cell r="C601" t="str">
            <v>Boca BSTC D=1,00 m - esc=30 AC/BC/PC</v>
          </cell>
          <cell r="D601" t="str">
            <v>und</v>
          </cell>
          <cell r="H601" t="str">
            <v>DNIT 023/2004-ES</v>
          </cell>
        </row>
        <row r="602">
          <cell r="A602" t="str">
            <v>2 S 04 101 64</v>
          </cell>
          <cell r="B602" t="str">
            <v>-</v>
          </cell>
          <cell r="C602" t="str">
            <v>Boca BSTC D=1,20 m - esc=30 AC/BC/PC</v>
          </cell>
          <cell r="D602" t="str">
            <v>und</v>
          </cell>
          <cell r="H602" t="str">
            <v>DNIT 023/2004-ES</v>
          </cell>
        </row>
        <row r="603">
          <cell r="A603" t="str">
            <v>2 S 04 101 65</v>
          </cell>
          <cell r="B603" t="str">
            <v>-</v>
          </cell>
          <cell r="C603" t="str">
            <v>Boca BSTC D=1,50 m - esc=30 AC/BC/PC</v>
          </cell>
          <cell r="D603" t="str">
            <v>und</v>
          </cell>
          <cell r="H603" t="str">
            <v>DNIT 023/2004-ES</v>
          </cell>
        </row>
        <row r="604">
          <cell r="A604" t="str">
            <v>2 S 04 101 66</v>
          </cell>
          <cell r="B604" t="str">
            <v>-</v>
          </cell>
          <cell r="C604" t="str">
            <v>Boca BSTC D=0,60 m - esc=45 AC/BC/PC</v>
          </cell>
          <cell r="D604" t="str">
            <v>und</v>
          </cell>
          <cell r="H604" t="str">
            <v>DNIT 023/2004-ES</v>
          </cell>
        </row>
        <row r="605">
          <cell r="A605" t="str">
            <v>2 S 04 101 67</v>
          </cell>
          <cell r="B605" t="str">
            <v>-</v>
          </cell>
          <cell r="C605" t="str">
            <v>Boca BSTC D=0,80 m - esc=45 AC/BC/PC</v>
          </cell>
          <cell r="D605" t="str">
            <v>und</v>
          </cell>
          <cell r="H605" t="str">
            <v>DNIT 023/2004-ES</v>
          </cell>
        </row>
        <row r="606">
          <cell r="A606" t="str">
            <v>2 S 04 101 68</v>
          </cell>
          <cell r="B606" t="str">
            <v>-</v>
          </cell>
          <cell r="C606" t="str">
            <v>Boca BSTC D=1,00 m - esc=45 AC/BC/PC</v>
          </cell>
          <cell r="D606" t="str">
            <v>und</v>
          </cell>
          <cell r="H606" t="str">
            <v>DNIT 023/2004-ES</v>
          </cell>
        </row>
        <row r="607">
          <cell r="A607" t="str">
            <v>2 S 04 101 69</v>
          </cell>
          <cell r="B607" t="str">
            <v>-</v>
          </cell>
          <cell r="C607" t="str">
            <v>Boca BSTC D=1,20 m - esc=45 AC/BC/PC</v>
          </cell>
          <cell r="D607" t="str">
            <v>und</v>
          </cell>
          <cell r="H607" t="str">
            <v>DNIT 023/2004-ES</v>
          </cell>
        </row>
        <row r="608">
          <cell r="A608" t="str">
            <v>2 S 04 101 70</v>
          </cell>
          <cell r="B608" t="str">
            <v>-</v>
          </cell>
          <cell r="C608" t="str">
            <v>Boca BSTC D=1,50 m - esc=45 AC/BC/PC</v>
          </cell>
          <cell r="D608" t="str">
            <v>und</v>
          </cell>
          <cell r="H608" t="str">
            <v>DNIT 023/2004-ES</v>
          </cell>
        </row>
        <row r="609">
          <cell r="A609" t="str">
            <v>2 S 04 110 01</v>
          </cell>
          <cell r="B609" t="str">
            <v>-</v>
          </cell>
          <cell r="C609" t="str">
            <v>Corpo BDTC D=1,00m</v>
          </cell>
          <cell r="D609" t="str">
            <v>m</v>
          </cell>
          <cell r="H609" t="str">
            <v>DNIT 023/2004-ES</v>
          </cell>
        </row>
        <row r="610">
          <cell r="A610" t="str">
            <v>2 S 04 110 02</v>
          </cell>
          <cell r="B610" t="str">
            <v>-</v>
          </cell>
          <cell r="C610" t="str">
            <v>Corpo BDTC D=1,20m</v>
          </cell>
          <cell r="D610" t="str">
            <v>m</v>
          </cell>
          <cell r="H610" t="str">
            <v>DNIT 023/2004-ES</v>
          </cell>
        </row>
        <row r="611">
          <cell r="A611" t="str">
            <v>2 S 04 110 03</v>
          </cell>
          <cell r="B611" t="str">
            <v>-</v>
          </cell>
          <cell r="C611" t="str">
            <v>Corpo BDTC D=1,50m</v>
          </cell>
          <cell r="D611" t="str">
            <v>m</v>
          </cell>
          <cell r="H611" t="str">
            <v>DNIT 023/2004-ES</v>
          </cell>
        </row>
        <row r="612">
          <cell r="A612" t="str">
            <v>2 S 04 110 51</v>
          </cell>
          <cell r="B612" t="str">
            <v>-</v>
          </cell>
          <cell r="C612" t="str">
            <v>Corpo BDTC D=1,00 m AC/BC/PC</v>
          </cell>
          <cell r="D612" t="str">
            <v>m</v>
          </cell>
          <cell r="H612" t="str">
            <v>DNIT 023/2004-ES</v>
          </cell>
        </row>
        <row r="613">
          <cell r="A613" t="str">
            <v>2 S 04 110 52</v>
          </cell>
          <cell r="B613" t="str">
            <v>-</v>
          </cell>
          <cell r="C613" t="str">
            <v>Corpo BDTC D=1,20 m AC/BC/PC</v>
          </cell>
          <cell r="D613" t="str">
            <v>m</v>
          </cell>
          <cell r="H613" t="str">
            <v>DNIT 023/2004-ES</v>
          </cell>
        </row>
        <row r="614">
          <cell r="A614" t="str">
            <v>2 S 04 110 53</v>
          </cell>
          <cell r="B614" t="str">
            <v>-</v>
          </cell>
          <cell r="C614" t="str">
            <v>Corpo BDTC D=1,50 m AC/BC/PC</v>
          </cell>
          <cell r="D614" t="str">
            <v>m</v>
          </cell>
          <cell r="H614" t="str">
            <v>DNIT 023/2004-ES</v>
          </cell>
        </row>
        <row r="615">
          <cell r="A615" t="str">
            <v>2 S 04 111 01</v>
          </cell>
          <cell r="B615" t="str">
            <v>-</v>
          </cell>
          <cell r="C615" t="str">
            <v>Boca BDTC D=1,00m normal</v>
          </cell>
          <cell r="D615" t="str">
            <v>und</v>
          </cell>
          <cell r="H615" t="str">
            <v>DNIT 023/2004-ES</v>
          </cell>
        </row>
        <row r="616">
          <cell r="A616" t="str">
            <v>2 S 04 111 02</v>
          </cell>
          <cell r="B616" t="str">
            <v>-</v>
          </cell>
          <cell r="C616" t="str">
            <v>Boca BDTC D=1,20m normal</v>
          </cell>
          <cell r="D616" t="str">
            <v>und</v>
          </cell>
          <cell r="H616" t="str">
            <v>DNIT 023/2004-ES</v>
          </cell>
        </row>
        <row r="617">
          <cell r="A617" t="str">
            <v>2 S 04 111 03</v>
          </cell>
          <cell r="B617" t="str">
            <v>-</v>
          </cell>
          <cell r="C617" t="str">
            <v>Boca BDTC D=1,50m normal</v>
          </cell>
          <cell r="D617" t="str">
            <v>und</v>
          </cell>
          <cell r="H617" t="str">
            <v>DNIT 023/2004-ES</v>
          </cell>
        </row>
        <row r="618">
          <cell r="A618" t="str">
            <v>2 S 04 111 05</v>
          </cell>
          <cell r="B618" t="str">
            <v>-</v>
          </cell>
          <cell r="C618" t="str">
            <v>Boca BDTC D=1,00 m - esc.=15</v>
          </cell>
          <cell r="D618" t="str">
            <v>und</v>
          </cell>
          <cell r="H618" t="str">
            <v>DNIT 023/2004-ES</v>
          </cell>
        </row>
        <row r="619">
          <cell r="A619" t="str">
            <v>2 S 04 111 06</v>
          </cell>
          <cell r="B619" t="str">
            <v>-</v>
          </cell>
          <cell r="C619" t="str">
            <v>Boca BDTC D=1,20 m - esc.=15</v>
          </cell>
          <cell r="D619" t="str">
            <v>und</v>
          </cell>
          <cell r="H619" t="str">
            <v>DNIT 023/2004-ES</v>
          </cell>
        </row>
        <row r="620">
          <cell r="A620" t="str">
            <v>2 S 04 111 07</v>
          </cell>
          <cell r="B620" t="str">
            <v>-</v>
          </cell>
          <cell r="C620" t="str">
            <v>Boca BDTC D=1,50 m - esc.=15</v>
          </cell>
          <cell r="D620" t="str">
            <v>und</v>
          </cell>
          <cell r="H620" t="str">
            <v>DNIT 023/2004-ES</v>
          </cell>
        </row>
        <row r="621">
          <cell r="A621" t="str">
            <v>2 S 04 111 08</v>
          </cell>
          <cell r="B621" t="str">
            <v>-</v>
          </cell>
          <cell r="C621" t="str">
            <v>Boca BDTC D=1,00 - esc.=30</v>
          </cell>
          <cell r="D621" t="str">
            <v>und</v>
          </cell>
          <cell r="H621" t="str">
            <v>DNIT 023/2004-ES</v>
          </cell>
        </row>
        <row r="622">
          <cell r="A622" t="str">
            <v>2 S 04 111 09</v>
          </cell>
          <cell r="B622" t="str">
            <v>-</v>
          </cell>
          <cell r="C622" t="str">
            <v>Boca BDTC D=1,20 m - esc.=30</v>
          </cell>
          <cell r="D622" t="str">
            <v>und</v>
          </cell>
          <cell r="H622" t="str">
            <v>DNIT 023/2004-ES</v>
          </cell>
        </row>
        <row r="623">
          <cell r="A623" t="str">
            <v>2 S 04 111 10</v>
          </cell>
          <cell r="B623" t="str">
            <v>-</v>
          </cell>
          <cell r="C623" t="str">
            <v>Boca BDTC D=1,50 m - esc.=30</v>
          </cell>
          <cell r="D623" t="str">
            <v>und</v>
          </cell>
          <cell r="H623" t="str">
            <v>DNIT 023/2004-ES</v>
          </cell>
        </row>
        <row r="624">
          <cell r="A624" t="str">
            <v>2 S 04 111 11</v>
          </cell>
          <cell r="B624" t="str">
            <v>-</v>
          </cell>
          <cell r="C624" t="str">
            <v>Boca BDTC D=1,00 m - esc.=45</v>
          </cell>
          <cell r="D624" t="str">
            <v>und</v>
          </cell>
          <cell r="H624" t="str">
            <v>DNIT 023/2004-ES</v>
          </cell>
        </row>
        <row r="625">
          <cell r="A625" t="str">
            <v>2 S 04 111 12</v>
          </cell>
          <cell r="B625" t="str">
            <v>-</v>
          </cell>
          <cell r="C625" t="str">
            <v>Boca BDTC D=1,20 m - esc.=45</v>
          </cell>
          <cell r="D625" t="str">
            <v>und</v>
          </cell>
          <cell r="H625" t="str">
            <v>DNIT 023/2004-ES</v>
          </cell>
        </row>
        <row r="626">
          <cell r="A626" t="str">
            <v>2 S 04 111 13</v>
          </cell>
          <cell r="B626" t="str">
            <v>-</v>
          </cell>
          <cell r="C626" t="str">
            <v>Boca BDTC D=1,50 m - esc.=45</v>
          </cell>
          <cell r="D626" t="str">
            <v>und</v>
          </cell>
          <cell r="H626" t="str">
            <v>DNIT 023/2004-ES</v>
          </cell>
        </row>
        <row r="627">
          <cell r="A627" t="str">
            <v>2 S 04 111 51</v>
          </cell>
          <cell r="B627" t="str">
            <v>-</v>
          </cell>
          <cell r="C627" t="str">
            <v>Boca BDTC D=1,00 m normal AC/BC/PC</v>
          </cell>
          <cell r="D627" t="str">
            <v>und</v>
          </cell>
          <cell r="H627" t="str">
            <v>DNIT 023/2004-ES</v>
          </cell>
        </row>
        <row r="628">
          <cell r="A628" t="str">
            <v>2 S 04 111 52</v>
          </cell>
          <cell r="B628" t="str">
            <v>-</v>
          </cell>
          <cell r="C628" t="str">
            <v>Boca BDTC D=1,20 m normal AC/BC/PC</v>
          </cell>
          <cell r="D628" t="str">
            <v>und</v>
          </cell>
          <cell r="H628" t="str">
            <v>DNIT 023/2004-ES</v>
          </cell>
        </row>
        <row r="629">
          <cell r="A629" t="str">
            <v>2 S 04 111 53</v>
          </cell>
          <cell r="B629" t="str">
            <v>-</v>
          </cell>
          <cell r="C629" t="str">
            <v>Boca BDTC D=1,50 m normal AC/BC/PC</v>
          </cell>
          <cell r="D629" t="str">
            <v>und</v>
          </cell>
          <cell r="H629" t="str">
            <v>DNIT 023/2004-ES</v>
          </cell>
        </row>
        <row r="630">
          <cell r="A630" t="str">
            <v>2 S 04 111 55</v>
          </cell>
          <cell r="B630" t="str">
            <v>-</v>
          </cell>
          <cell r="C630" t="str">
            <v>Boca BDTC D=1,00 m - esc=15 AC/BC/PC</v>
          </cell>
          <cell r="D630" t="str">
            <v>und</v>
          </cell>
          <cell r="H630" t="str">
            <v>DNIT 023/2004-ES</v>
          </cell>
        </row>
        <row r="631">
          <cell r="A631" t="str">
            <v>2 S 04 111 56</v>
          </cell>
          <cell r="B631" t="str">
            <v>-</v>
          </cell>
          <cell r="C631" t="str">
            <v>Boca BDTC D=1,20 m - esc=15 AC/BC/PC</v>
          </cell>
          <cell r="D631" t="str">
            <v>und</v>
          </cell>
          <cell r="H631" t="str">
            <v>DNIT 023/2004-ES</v>
          </cell>
        </row>
        <row r="632">
          <cell r="A632" t="str">
            <v>2 S 04 111 57</v>
          </cell>
          <cell r="B632" t="str">
            <v>-</v>
          </cell>
          <cell r="C632" t="str">
            <v>Boca BDTC D=1,50 m - esc=15 AC/BC/PC</v>
          </cell>
          <cell r="D632" t="str">
            <v>und</v>
          </cell>
          <cell r="H632" t="str">
            <v>DNIT 023/2004-ES</v>
          </cell>
        </row>
        <row r="633">
          <cell r="A633" t="str">
            <v>2 S 04 111 58</v>
          </cell>
          <cell r="B633" t="str">
            <v>-</v>
          </cell>
          <cell r="C633" t="str">
            <v>Boca BDTC D=1,00 m - esc=30 AC/BC/PC</v>
          </cell>
          <cell r="D633" t="str">
            <v>und</v>
          </cell>
          <cell r="H633" t="str">
            <v>DNIT 023/2004-ES</v>
          </cell>
        </row>
        <row r="634">
          <cell r="A634" t="str">
            <v>2 S 04 111 59</v>
          </cell>
          <cell r="B634" t="str">
            <v>-</v>
          </cell>
          <cell r="C634" t="str">
            <v>Boca BDTC D=1,20 m - esc=30 AC/BC/PC</v>
          </cell>
          <cell r="D634" t="str">
            <v>und</v>
          </cell>
          <cell r="H634" t="str">
            <v>DNIT 023/2004-ES</v>
          </cell>
        </row>
        <row r="635">
          <cell r="A635" t="str">
            <v>2 S 04 111 60</v>
          </cell>
          <cell r="B635" t="str">
            <v>-</v>
          </cell>
          <cell r="C635" t="str">
            <v>Boca BDTC D=1,50 m - esc=30 AC/BC/PC</v>
          </cell>
          <cell r="D635" t="str">
            <v>und</v>
          </cell>
          <cell r="H635" t="str">
            <v>DNIT 023/2004-ES</v>
          </cell>
        </row>
        <row r="636">
          <cell r="A636" t="str">
            <v>2 S 04 111 61</v>
          </cell>
          <cell r="B636" t="str">
            <v>-</v>
          </cell>
          <cell r="C636" t="str">
            <v>Boca BDTC D=1,00 m - esc=45 AC/BC/PC</v>
          </cell>
          <cell r="D636" t="str">
            <v>und</v>
          </cell>
          <cell r="H636" t="str">
            <v>DNIT 023/2004-ES</v>
          </cell>
        </row>
        <row r="637">
          <cell r="A637" t="str">
            <v>2 S 04 111 62</v>
          </cell>
          <cell r="B637" t="str">
            <v>-</v>
          </cell>
          <cell r="C637" t="str">
            <v>Boca BDTC D=1,20 m - esc=45 AC/BC/PC</v>
          </cell>
          <cell r="D637" t="str">
            <v>und</v>
          </cell>
          <cell r="H637" t="str">
            <v>DNIT 023/2004-ES</v>
          </cell>
        </row>
        <row r="638">
          <cell r="A638" t="str">
            <v>2 S 04 111 63</v>
          </cell>
          <cell r="B638" t="str">
            <v>-</v>
          </cell>
          <cell r="C638" t="str">
            <v>Boca BDTC D=1,50 m - esc=45 AC/BC/PC</v>
          </cell>
          <cell r="D638" t="str">
            <v>und</v>
          </cell>
          <cell r="H638" t="str">
            <v>DNIT 023/2004-ES</v>
          </cell>
        </row>
        <row r="639">
          <cell r="A639" t="str">
            <v>2 S 04 120 01</v>
          </cell>
          <cell r="B639" t="str">
            <v>-</v>
          </cell>
          <cell r="C639" t="str">
            <v>Corpo BTTC D=1,00m</v>
          </cell>
          <cell r="D639" t="str">
            <v>m</v>
          </cell>
          <cell r="H639" t="str">
            <v>DNIT 023/2004-ES</v>
          </cell>
        </row>
        <row r="640">
          <cell r="A640" t="str">
            <v>2 S 04 120 02</v>
          </cell>
          <cell r="B640" t="str">
            <v>-</v>
          </cell>
          <cell r="C640" t="str">
            <v>Corpo BTTC D=1,20m</v>
          </cell>
          <cell r="D640" t="str">
            <v>m</v>
          </cell>
          <cell r="H640" t="str">
            <v>DNIT 023/2004-ES</v>
          </cell>
        </row>
        <row r="641">
          <cell r="A641" t="str">
            <v>2 S 04 120 03</v>
          </cell>
          <cell r="B641" t="str">
            <v>-</v>
          </cell>
          <cell r="C641" t="str">
            <v>Corpo BTTC D=1,50m</v>
          </cell>
          <cell r="D641" t="str">
            <v>m</v>
          </cell>
          <cell r="H641" t="str">
            <v>DNIT 023/2004-ES</v>
          </cell>
        </row>
        <row r="642">
          <cell r="A642" t="str">
            <v>2 S 04 120 51</v>
          </cell>
          <cell r="B642" t="str">
            <v>-</v>
          </cell>
          <cell r="C642" t="str">
            <v>Corpo BTTC D=1,00 m AC/BC/PC</v>
          </cell>
          <cell r="D642" t="str">
            <v>m</v>
          </cell>
          <cell r="H642" t="str">
            <v>DNIT 023/2004-ES</v>
          </cell>
        </row>
        <row r="643">
          <cell r="A643" t="str">
            <v>2 S 04 120 52</v>
          </cell>
          <cell r="B643" t="str">
            <v>-</v>
          </cell>
          <cell r="C643" t="str">
            <v>Corpo BTTC D=1,20 m AC/BC/PC</v>
          </cell>
          <cell r="D643" t="str">
            <v>m</v>
          </cell>
          <cell r="H643" t="str">
            <v>DNIT 023/2004-ES</v>
          </cell>
        </row>
        <row r="644">
          <cell r="A644" t="str">
            <v>2 S 04 120 53</v>
          </cell>
          <cell r="B644" t="str">
            <v>-</v>
          </cell>
          <cell r="C644" t="str">
            <v>Corpo BTTC D=1,50 m AC/BC/PC</v>
          </cell>
          <cell r="D644" t="str">
            <v>m</v>
          </cell>
          <cell r="H644" t="str">
            <v>DNIT 023/2004-ES</v>
          </cell>
        </row>
        <row r="645">
          <cell r="A645" t="str">
            <v>2 S 04 121 01</v>
          </cell>
          <cell r="B645" t="str">
            <v>-</v>
          </cell>
          <cell r="C645" t="str">
            <v>Boca BTTC D=1,00m normal</v>
          </cell>
          <cell r="D645" t="str">
            <v>und</v>
          </cell>
          <cell r="H645" t="str">
            <v>DNIT 023/2004-ES</v>
          </cell>
        </row>
        <row r="646">
          <cell r="A646" t="str">
            <v>2 S 04 121 02</v>
          </cell>
          <cell r="B646" t="str">
            <v>-</v>
          </cell>
          <cell r="C646" t="str">
            <v>Boca BTTC D=1,20m normal</v>
          </cell>
          <cell r="D646" t="str">
            <v>und</v>
          </cell>
          <cell r="H646" t="str">
            <v>DNIT 023/2004-ES</v>
          </cell>
        </row>
        <row r="647">
          <cell r="A647" t="str">
            <v>2 S 04 121 03</v>
          </cell>
          <cell r="B647" t="str">
            <v>-</v>
          </cell>
          <cell r="C647" t="str">
            <v>Boca BTTC D=1,50m normal</v>
          </cell>
          <cell r="D647" t="str">
            <v>und</v>
          </cell>
          <cell r="H647" t="str">
            <v>DNIT 023/2004-ES</v>
          </cell>
        </row>
        <row r="648">
          <cell r="A648" t="str">
            <v>2 S 04 121 04</v>
          </cell>
          <cell r="B648" t="str">
            <v>-</v>
          </cell>
          <cell r="C648" t="str">
            <v>Boca BTTC D=1,00 m - esc.=15</v>
          </cell>
          <cell r="D648" t="str">
            <v>und</v>
          </cell>
          <cell r="H648" t="str">
            <v>DNIT 023/2004-ES</v>
          </cell>
        </row>
        <row r="649">
          <cell r="A649" t="str">
            <v>2 S 04 121 05</v>
          </cell>
          <cell r="B649" t="str">
            <v>-</v>
          </cell>
          <cell r="C649" t="str">
            <v>Boca BTTC D=1,20 m - esc.=15</v>
          </cell>
          <cell r="D649" t="str">
            <v>und</v>
          </cell>
          <cell r="H649" t="str">
            <v>DNIT 023/2004-ES</v>
          </cell>
        </row>
        <row r="650">
          <cell r="A650" t="str">
            <v>2 S 04 121 06</v>
          </cell>
          <cell r="B650" t="str">
            <v>-</v>
          </cell>
          <cell r="C650" t="str">
            <v>Boca BTTC D=1,50 m - esc.=15</v>
          </cell>
          <cell r="D650" t="str">
            <v>und</v>
          </cell>
          <cell r="H650" t="str">
            <v>DNIT 023/2004-ES</v>
          </cell>
        </row>
        <row r="651">
          <cell r="A651" t="str">
            <v>2 S 04 121 07</v>
          </cell>
          <cell r="B651" t="str">
            <v>-</v>
          </cell>
          <cell r="C651" t="str">
            <v>Boca BTTC D=1,00 m - esc.=30</v>
          </cell>
          <cell r="D651" t="str">
            <v>und</v>
          </cell>
          <cell r="H651" t="str">
            <v>DNIT 023/2004-ES</v>
          </cell>
        </row>
        <row r="652">
          <cell r="A652" t="str">
            <v>2 S 04 121 08</v>
          </cell>
          <cell r="B652" t="str">
            <v>-</v>
          </cell>
          <cell r="C652" t="str">
            <v>Boca BTTC D=1,20 m - esc.=30</v>
          </cell>
          <cell r="D652" t="str">
            <v>und</v>
          </cell>
          <cell r="H652" t="str">
            <v>DNIT 023/2004-ES</v>
          </cell>
        </row>
        <row r="653">
          <cell r="A653" t="str">
            <v>2 S 04 121 09</v>
          </cell>
          <cell r="B653" t="str">
            <v>-</v>
          </cell>
          <cell r="C653" t="str">
            <v>Boca BTTC D=1,50 m - esc.=30</v>
          </cell>
          <cell r="D653" t="str">
            <v>und</v>
          </cell>
          <cell r="H653" t="str">
            <v>DNIT 023/2004-ES</v>
          </cell>
        </row>
        <row r="654">
          <cell r="A654" t="str">
            <v>2 S 04 121 10</v>
          </cell>
          <cell r="B654" t="str">
            <v>-</v>
          </cell>
          <cell r="C654" t="str">
            <v>Boca BTTC D=1,00 m - esc.=45</v>
          </cell>
          <cell r="D654" t="str">
            <v>und</v>
          </cell>
          <cell r="H654" t="str">
            <v>DNIT 023/2004-ES</v>
          </cell>
        </row>
        <row r="655">
          <cell r="A655" t="str">
            <v>2 S 04 121 11</v>
          </cell>
          <cell r="B655" t="str">
            <v>-</v>
          </cell>
          <cell r="C655" t="str">
            <v>Boca BTTC D=1,20 m - esc.=45</v>
          </cell>
          <cell r="D655" t="str">
            <v>und</v>
          </cell>
          <cell r="H655" t="str">
            <v>DNIT 023/2004-ES</v>
          </cell>
        </row>
        <row r="656">
          <cell r="A656" t="str">
            <v>2 S 04 121 12</v>
          </cell>
          <cell r="B656" t="str">
            <v>-</v>
          </cell>
          <cell r="C656" t="str">
            <v>Boca BTTC D=1,50 m - esc.=45</v>
          </cell>
          <cell r="D656" t="str">
            <v>und</v>
          </cell>
          <cell r="H656" t="str">
            <v>DNIT 023/2004-ES</v>
          </cell>
        </row>
        <row r="657">
          <cell r="A657" t="str">
            <v>2 S 04 121 51</v>
          </cell>
          <cell r="B657" t="str">
            <v>-</v>
          </cell>
          <cell r="C657" t="str">
            <v>Boca BTTC D=1,00 m normal AC/BC/PC</v>
          </cell>
          <cell r="D657" t="str">
            <v>und</v>
          </cell>
          <cell r="H657" t="str">
            <v>DNIT 023/2004-ES</v>
          </cell>
        </row>
        <row r="658">
          <cell r="A658" t="str">
            <v>2 S 04 121 52</v>
          </cell>
          <cell r="B658" t="str">
            <v>-</v>
          </cell>
          <cell r="C658" t="str">
            <v>Boca BTTC D=1,20 m normal AC/BC/PC</v>
          </cell>
          <cell r="D658" t="str">
            <v>und</v>
          </cell>
          <cell r="H658" t="str">
            <v>DNIT 023/2004-ES</v>
          </cell>
        </row>
        <row r="659">
          <cell r="A659" t="str">
            <v>2 S 04 121 53</v>
          </cell>
          <cell r="B659" t="str">
            <v>-</v>
          </cell>
          <cell r="C659" t="str">
            <v>Boca BTTC D=1,50 m normal AC/BC/PC</v>
          </cell>
          <cell r="D659" t="str">
            <v>und</v>
          </cell>
          <cell r="H659" t="str">
            <v>DNIT 023/2004-ES</v>
          </cell>
        </row>
        <row r="660">
          <cell r="A660" t="str">
            <v>2 S 04 121 54</v>
          </cell>
          <cell r="B660" t="str">
            <v>-</v>
          </cell>
          <cell r="C660" t="str">
            <v>Boca BTTC D=1,00 m - esc=15 AC/BC/PC</v>
          </cell>
          <cell r="D660" t="str">
            <v>und</v>
          </cell>
          <cell r="H660" t="str">
            <v>DNIT 023/2004-ES</v>
          </cell>
        </row>
        <row r="661">
          <cell r="A661" t="str">
            <v>2 S 04 121 55</v>
          </cell>
          <cell r="B661" t="str">
            <v>-</v>
          </cell>
          <cell r="C661" t="str">
            <v>Boca BTTC D=1,20 m - esc=15 AC/BC/PC</v>
          </cell>
          <cell r="D661" t="str">
            <v>und</v>
          </cell>
          <cell r="H661" t="str">
            <v>DNIT 023/2004-ES</v>
          </cell>
        </row>
        <row r="662">
          <cell r="A662" t="str">
            <v>2 S 04 121 56</v>
          </cell>
          <cell r="B662" t="str">
            <v>-</v>
          </cell>
          <cell r="C662" t="str">
            <v>Boca BTTC D=1,50 m - esc=15 AC/BC/PC</v>
          </cell>
          <cell r="D662" t="str">
            <v>und</v>
          </cell>
          <cell r="H662" t="str">
            <v>DNIT 023/2004-ES</v>
          </cell>
        </row>
        <row r="663">
          <cell r="A663" t="str">
            <v>2 S 04 121 57</v>
          </cell>
          <cell r="B663" t="str">
            <v>-</v>
          </cell>
          <cell r="C663" t="str">
            <v>Boca BTTC D=1,00 m - esc=30 AC/BC/PC</v>
          </cell>
          <cell r="D663" t="str">
            <v>und</v>
          </cell>
          <cell r="H663" t="str">
            <v>DNIT 023/2004-ES</v>
          </cell>
        </row>
        <row r="664">
          <cell r="A664" t="str">
            <v>2 S 04 121 58</v>
          </cell>
          <cell r="B664" t="str">
            <v>-</v>
          </cell>
          <cell r="C664" t="str">
            <v>Boca BTTC D=1,20 m - esc=30 AC/BC/PC</v>
          </cell>
          <cell r="D664" t="str">
            <v>und</v>
          </cell>
          <cell r="H664" t="str">
            <v>DNIT 023/2004-ES</v>
          </cell>
        </row>
        <row r="665">
          <cell r="A665" t="str">
            <v>2 S 04 121 59</v>
          </cell>
          <cell r="B665" t="str">
            <v>-</v>
          </cell>
          <cell r="C665" t="str">
            <v>Boca BTTC D=1,50 m - esc=30 AC/BC/PC</v>
          </cell>
          <cell r="D665" t="str">
            <v>und</v>
          </cell>
          <cell r="H665" t="str">
            <v>DNIT 023/2004-ES</v>
          </cell>
        </row>
        <row r="666">
          <cell r="A666" t="str">
            <v>2 S 04 121 60</v>
          </cell>
          <cell r="B666" t="str">
            <v>-</v>
          </cell>
          <cell r="C666" t="str">
            <v>Boca BTTC D=1,00 m - esc=45 AC/BC/PC</v>
          </cell>
          <cell r="D666" t="str">
            <v>und</v>
          </cell>
          <cell r="H666" t="str">
            <v>DNIT 023/2004-ES</v>
          </cell>
        </row>
        <row r="667">
          <cell r="A667" t="str">
            <v>2 S 04 121 61</v>
          </cell>
          <cell r="B667" t="str">
            <v>-</v>
          </cell>
          <cell r="C667" t="str">
            <v>Boca BTTC D=1,20 m - esc=45 AC/BC/PC</v>
          </cell>
          <cell r="D667" t="str">
            <v>und</v>
          </cell>
          <cell r="H667" t="str">
            <v>DNIT 023/2004-ES</v>
          </cell>
        </row>
        <row r="668">
          <cell r="A668" t="str">
            <v>2 S 04 121 62</v>
          </cell>
          <cell r="B668" t="str">
            <v>-</v>
          </cell>
          <cell r="C668" t="str">
            <v>Boca BTTC D=1,50 m - esc=45 AC/BC/PC</v>
          </cell>
          <cell r="D668" t="str">
            <v>und</v>
          </cell>
          <cell r="H668" t="str">
            <v>DNIT 023/2004-ES</v>
          </cell>
        </row>
        <row r="669">
          <cell r="A669" t="str">
            <v>2 S 04 200 01</v>
          </cell>
          <cell r="B669" t="str">
            <v>-</v>
          </cell>
          <cell r="C669" t="str">
            <v>Corpo BSCC 1,50 x 1,50 m alt. 0 a 1,00 m</v>
          </cell>
          <cell r="D669" t="str">
            <v>und</v>
          </cell>
          <cell r="H669" t="str">
            <v>DNIT 025/2004-ES</v>
          </cell>
        </row>
        <row r="670">
          <cell r="A670" t="str">
            <v>2 S 04 200 02</v>
          </cell>
          <cell r="B670" t="str">
            <v>-</v>
          </cell>
          <cell r="C670" t="str">
            <v>Corpo BSCC 2,00 x 2,00 m alt. 0 a 1,00 m</v>
          </cell>
          <cell r="D670" t="str">
            <v>und</v>
          </cell>
          <cell r="H670" t="str">
            <v>DNIT 025/2004-ES</v>
          </cell>
        </row>
        <row r="671">
          <cell r="A671" t="str">
            <v>2 S 04 200 03</v>
          </cell>
          <cell r="B671" t="str">
            <v>-</v>
          </cell>
          <cell r="C671" t="str">
            <v>Corpo BSCC 2,50 x 2,50 m alt. 0 a 1,00 m</v>
          </cell>
          <cell r="D671" t="str">
            <v>m</v>
          </cell>
          <cell r="H671" t="str">
            <v>DNIT 025/2004-ES</v>
          </cell>
        </row>
        <row r="672">
          <cell r="A672" t="str">
            <v>2 S 04 200 04</v>
          </cell>
          <cell r="B672" t="str">
            <v>-</v>
          </cell>
          <cell r="C672" t="str">
            <v>Corpo BSCC 3,00 x 3,00 m alt. 0 a 1,00 m</v>
          </cell>
          <cell r="D672" t="str">
            <v>m</v>
          </cell>
          <cell r="H672" t="str">
            <v>DNIT 025/2004-ES</v>
          </cell>
        </row>
        <row r="673">
          <cell r="A673" t="str">
            <v>2 S 04 200 05</v>
          </cell>
          <cell r="B673" t="str">
            <v>-</v>
          </cell>
          <cell r="C673" t="str">
            <v>Corpo BSCC 1,50 x 1,50 m alt. 1,00 a 2,50 m</v>
          </cell>
          <cell r="D673" t="str">
            <v>m</v>
          </cell>
          <cell r="H673" t="str">
            <v>DNIT 025/2004-ES</v>
          </cell>
        </row>
        <row r="674">
          <cell r="A674" t="str">
            <v>2 S 04 200 06</v>
          </cell>
          <cell r="B674" t="str">
            <v>-</v>
          </cell>
          <cell r="C674" t="str">
            <v>Corpo BSCC 2,00 x 2,00 m alt. 1,00 a 2,50 m</v>
          </cell>
          <cell r="D674" t="str">
            <v>m</v>
          </cell>
          <cell r="H674" t="str">
            <v>DNIT 025/2004-ES</v>
          </cell>
        </row>
        <row r="675">
          <cell r="A675" t="str">
            <v>2 S 04 200 07</v>
          </cell>
          <cell r="B675" t="str">
            <v>-</v>
          </cell>
          <cell r="C675" t="str">
            <v>Corpo BSCC 2,50 x 2,50 m alt. 1,00 a 2,50 m</v>
          </cell>
          <cell r="D675" t="str">
            <v>m</v>
          </cell>
          <cell r="H675" t="str">
            <v>DNIT 025/2004-ES</v>
          </cell>
        </row>
        <row r="676">
          <cell r="A676" t="str">
            <v>2 S 04 200 08</v>
          </cell>
          <cell r="B676" t="str">
            <v>-</v>
          </cell>
          <cell r="C676" t="str">
            <v>Corpo BSCC 3,00 x 3,00 m alt. 1,00 a 2,50 m</v>
          </cell>
          <cell r="D676" t="str">
            <v>m</v>
          </cell>
          <cell r="H676" t="str">
            <v>DNIT 025/2004-ES</v>
          </cell>
        </row>
        <row r="677">
          <cell r="A677" t="str">
            <v>2 S 04 200 09</v>
          </cell>
          <cell r="B677" t="str">
            <v>-</v>
          </cell>
          <cell r="C677" t="str">
            <v>Corpo BSCC 1,50 x 1,50 m alt. 2,50 a 5,00 m</v>
          </cell>
          <cell r="D677" t="str">
            <v>m</v>
          </cell>
          <cell r="H677" t="str">
            <v>DNIT 025/2004-ES</v>
          </cell>
        </row>
        <row r="678">
          <cell r="A678" t="str">
            <v>2 S 04 200 10</v>
          </cell>
          <cell r="B678" t="str">
            <v>-</v>
          </cell>
          <cell r="C678" t="str">
            <v>Corpo BSCC 2,00 x 2,00 m alt. 2,50 a 5,00 m</v>
          </cell>
          <cell r="D678" t="str">
            <v>m</v>
          </cell>
          <cell r="H678" t="str">
            <v>DNIT 025/2004-ES</v>
          </cell>
        </row>
        <row r="679">
          <cell r="A679" t="str">
            <v>2 S 04 200 11</v>
          </cell>
          <cell r="B679" t="str">
            <v>-</v>
          </cell>
          <cell r="C679" t="str">
            <v>Corpo BSCC 2,50 x 2,50 m alt. 2,50 a 5,00 m</v>
          </cell>
          <cell r="D679" t="str">
            <v>m</v>
          </cell>
          <cell r="H679" t="str">
            <v>DNIT 025/2004-ES</v>
          </cell>
        </row>
        <row r="680">
          <cell r="A680" t="str">
            <v>2 S 04 200 12</v>
          </cell>
          <cell r="B680" t="str">
            <v>-</v>
          </cell>
          <cell r="C680" t="str">
            <v>Corpo BSCC 3,00 x 3,00 m alt. 2,50 a 5,00 m</v>
          </cell>
          <cell r="D680" t="str">
            <v>m</v>
          </cell>
          <cell r="H680" t="str">
            <v>DNIT 025/2004-ES</v>
          </cell>
        </row>
        <row r="681">
          <cell r="A681" t="str">
            <v>2 S 04 200 13</v>
          </cell>
          <cell r="B681" t="str">
            <v>-</v>
          </cell>
          <cell r="C681" t="str">
            <v>Corpo BSCC 1,50 x 1,50 m alt. 5,00 a 7,50 m</v>
          </cell>
          <cell r="D681" t="str">
            <v>m</v>
          </cell>
          <cell r="H681" t="str">
            <v>DNIT 025/2004-ES</v>
          </cell>
        </row>
        <row r="682">
          <cell r="A682" t="str">
            <v>2 S 04 200 14</v>
          </cell>
          <cell r="B682" t="str">
            <v>-</v>
          </cell>
          <cell r="C682" t="str">
            <v>Corpo BSCC 2,00 x 2,00 m alt. 5,00 a 7,50 m</v>
          </cell>
          <cell r="D682" t="str">
            <v>m</v>
          </cell>
          <cell r="H682" t="str">
            <v>DNIT 025/2004-ES</v>
          </cell>
        </row>
        <row r="683">
          <cell r="A683" t="str">
            <v>2 S 04 200 15</v>
          </cell>
          <cell r="B683" t="str">
            <v>-</v>
          </cell>
          <cell r="C683" t="str">
            <v>Corpo BSCC 2,50 x 2,50 m alt. 5,00 a 7,50 m</v>
          </cell>
          <cell r="D683" t="str">
            <v>m</v>
          </cell>
          <cell r="H683" t="str">
            <v>DNIT 025/2004-ES</v>
          </cell>
        </row>
        <row r="684">
          <cell r="A684" t="str">
            <v>2 S 04 200 16</v>
          </cell>
          <cell r="B684" t="str">
            <v>-</v>
          </cell>
          <cell r="C684" t="str">
            <v>Corpo BSCC 3,00 x 3,00 m alt. 5,00 a 7,50 m</v>
          </cell>
          <cell r="D684" t="str">
            <v>m</v>
          </cell>
          <cell r="H684" t="str">
            <v>DNIT 025/2004-ES</v>
          </cell>
        </row>
        <row r="685">
          <cell r="A685" t="str">
            <v>2 S 04 200 17</v>
          </cell>
          <cell r="B685" t="str">
            <v>-</v>
          </cell>
          <cell r="C685" t="str">
            <v>Corpo BSCC 1,50 x 1,50 m alt. 7,50 a 10,00 m</v>
          </cell>
          <cell r="D685" t="str">
            <v>m</v>
          </cell>
          <cell r="H685" t="str">
            <v>DNIT 025/2004-ES</v>
          </cell>
        </row>
        <row r="686">
          <cell r="A686" t="str">
            <v>2 S 04 200 18</v>
          </cell>
          <cell r="B686" t="str">
            <v>-</v>
          </cell>
          <cell r="C686" t="str">
            <v>Corpo BSCC 2,00 x 2,00 m alt. 7,50 a 10,00 m</v>
          </cell>
          <cell r="D686" t="str">
            <v>m</v>
          </cell>
          <cell r="H686" t="str">
            <v>DNIT 025/2004-ES</v>
          </cell>
        </row>
        <row r="687">
          <cell r="A687" t="str">
            <v>2 S 04 200 19</v>
          </cell>
          <cell r="B687" t="str">
            <v>-</v>
          </cell>
          <cell r="C687" t="str">
            <v>Corpo BSCC 2,50 x 2,50 m alt. 7,50 a 10,00 m</v>
          </cell>
          <cell r="D687" t="str">
            <v>m</v>
          </cell>
          <cell r="H687" t="str">
            <v>DNIT 025/2004-ES</v>
          </cell>
        </row>
        <row r="688">
          <cell r="A688" t="str">
            <v>2 S 04 200 20</v>
          </cell>
          <cell r="B688" t="str">
            <v>-</v>
          </cell>
          <cell r="C688" t="str">
            <v>Corpo BSCC 3,00 x 3,00 m alt. 7,50 a 10,00 m</v>
          </cell>
          <cell r="D688" t="str">
            <v>m</v>
          </cell>
          <cell r="H688" t="str">
            <v>DNIT 025/2004-ES</v>
          </cell>
        </row>
        <row r="689">
          <cell r="A689" t="str">
            <v>2 S 04 200 21</v>
          </cell>
          <cell r="B689" t="str">
            <v>-</v>
          </cell>
          <cell r="C689" t="str">
            <v>Corpo BSCC 1,50 x 1,50 m alt. 10,00 a 12,50 m</v>
          </cell>
          <cell r="D689" t="str">
            <v>m</v>
          </cell>
          <cell r="H689" t="str">
            <v>DNIT 025/2004-ES</v>
          </cell>
        </row>
        <row r="690">
          <cell r="A690" t="str">
            <v>2 S 04 200 22</v>
          </cell>
          <cell r="B690" t="str">
            <v>-</v>
          </cell>
          <cell r="C690" t="str">
            <v>Corpo BSCC 2,00 x 2,00 m alt. 10,00 a 12,50 m</v>
          </cell>
          <cell r="D690" t="str">
            <v>m</v>
          </cell>
          <cell r="H690" t="str">
            <v>DNIT 025/2004-ES</v>
          </cell>
        </row>
        <row r="691">
          <cell r="A691" t="str">
            <v>2 S 04 200 23</v>
          </cell>
          <cell r="B691" t="str">
            <v>-</v>
          </cell>
          <cell r="C691" t="str">
            <v>Corpo BSCC 2,50 x 2,50 m alt. 10,00 a 12,50 m</v>
          </cell>
          <cell r="D691" t="str">
            <v>m</v>
          </cell>
          <cell r="H691" t="str">
            <v>DNIT 025/2004-ES</v>
          </cell>
        </row>
        <row r="692">
          <cell r="A692" t="str">
            <v>2 S 04 200 24</v>
          </cell>
          <cell r="B692" t="str">
            <v>-</v>
          </cell>
          <cell r="C692" t="str">
            <v>Corpo BSCC 3,00 a 3,00 m alt. 10,00 a 12,50 m</v>
          </cell>
          <cell r="D692" t="str">
            <v>m</v>
          </cell>
          <cell r="H692" t="str">
            <v>DNIT 025/2004-ES</v>
          </cell>
        </row>
        <row r="693">
          <cell r="A693" t="str">
            <v>2 S 04 200 25</v>
          </cell>
          <cell r="B693" t="str">
            <v>-</v>
          </cell>
          <cell r="C693" t="str">
            <v>Corpo BSCC 1,50 x 1,50 m alt. 12,50 a 15,00 m</v>
          </cell>
          <cell r="D693" t="str">
            <v>m</v>
          </cell>
          <cell r="H693" t="str">
            <v>DNIT 025/2004-ES</v>
          </cell>
        </row>
        <row r="694">
          <cell r="A694" t="str">
            <v>2 S 04 200 26</v>
          </cell>
          <cell r="B694" t="str">
            <v>-</v>
          </cell>
          <cell r="C694" t="str">
            <v>Corpo BSCC 2,00 a 2,00 m alt. 12,50 a 15,00 m</v>
          </cell>
          <cell r="D694" t="str">
            <v>m</v>
          </cell>
          <cell r="H694" t="str">
            <v>DNIT 025/2004-ES</v>
          </cell>
        </row>
        <row r="695">
          <cell r="A695" t="str">
            <v>2 S 04 200 27</v>
          </cell>
          <cell r="B695" t="str">
            <v>-</v>
          </cell>
          <cell r="C695" t="str">
            <v>Corpo BSCC 2,50 x 2,50 m alt. 12,50 a 15,00 m</v>
          </cell>
          <cell r="D695" t="str">
            <v>m</v>
          </cell>
          <cell r="H695" t="str">
            <v>DNIT 025/2004-ES</v>
          </cell>
        </row>
        <row r="696">
          <cell r="A696" t="str">
            <v>2 S 04 200 28</v>
          </cell>
          <cell r="B696" t="str">
            <v>-</v>
          </cell>
          <cell r="C696" t="str">
            <v>Corpo BSCC 3,00 x 3,00 m alt. 12,50 a 15,00 m</v>
          </cell>
          <cell r="D696" t="str">
            <v>m</v>
          </cell>
          <cell r="H696" t="str">
            <v>DNIT 025/2004-ES</v>
          </cell>
        </row>
        <row r="697">
          <cell r="A697" t="str">
            <v>2 S 04 200 51</v>
          </cell>
          <cell r="B697" t="str">
            <v>-</v>
          </cell>
          <cell r="C697" t="str">
            <v>Corpo BSCC 1,50 x 1,50 m alt. 0 a 1,00 m AC/BC</v>
          </cell>
          <cell r="D697" t="str">
            <v>und</v>
          </cell>
          <cell r="H697" t="str">
            <v>DNIT 025/2004-ES</v>
          </cell>
        </row>
        <row r="698">
          <cell r="A698" t="str">
            <v>2 S 04 200 52</v>
          </cell>
          <cell r="B698" t="str">
            <v>-</v>
          </cell>
          <cell r="C698" t="str">
            <v>Corpo BSCC 2,00 x 2,00 m alt. 0 a 1,00 m AC/BC</v>
          </cell>
          <cell r="D698" t="str">
            <v>und</v>
          </cell>
          <cell r="H698" t="str">
            <v>DNIT 025/2004-ES</v>
          </cell>
        </row>
        <row r="699">
          <cell r="A699" t="str">
            <v>2 S 04 200 53</v>
          </cell>
          <cell r="B699" t="str">
            <v>-</v>
          </cell>
          <cell r="C699" t="str">
            <v>Corpo BSCC 2,50 x 2,50 m alt. 0 a 1,00 m AC/BC</v>
          </cell>
          <cell r="D699" t="str">
            <v>m</v>
          </cell>
          <cell r="H699" t="str">
            <v>DNIT 025/2004-ES</v>
          </cell>
        </row>
        <row r="700">
          <cell r="A700" t="str">
            <v>2 S 04 200 54</v>
          </cell>
          <cell r="B700" t="str">
            <v>-</v>
          </cell>
          <cell r="C700" t="str">
            <v>Corpo BSCC 3,00 x 3,00 m alt. 0 a 1,00 m AC/BC</v>
          </cell>
          <cell r="D700" t="str">
            <v>m</v>
          </cell>
          <cell r="H700" t="str">
            <v>DNIT 025/2004-ES</v>
          </cell>
        </row>
        <row r="701">
          <cell r="A701" t="str">
            <v>2 S 04 200 55</v>
          </cell>
          <cell r="B701" t="str">
            <v>-</v>
          </cell>
          <cell r="C701" t="str">
            <v>Corpo BSCC 1,50 x 1,50 m alt. 1,00 a 2,50 m AC/BC</v>
          </cell>
          <cell r="D701" t="str">
            <v>m</v>
          </cell>
          <cell r="H701" t="str">
            <v>DNIT 025/2004-ES</v>
          </cell>
        </row>
        <row r="702">
          <cell r="A702" t="str">
            <v>2 S 04 200 56</v>
          </cell>
          <cell r="B702" t="str">
            <v>-</v>
          </cell>
          <cell r="C702" t="str">
            <v>Corpo BSCC 2,00 x 2,00 m alt. 1,00 a 2,50 m AC/BC</v>
          </cell>
          <cell r="D702" t="str">
            <v>m</v>
          </cell>
          <cell r="H702" t="str">
            <v>DNIT 025/2004-ES</v>
          </cell>
        </row>
        <row r="703">
          <cell r="A703" t="str">
            <v>2 S 04 200 57</v>
          </cell>
          <cell r="B703" t="str">
            <v>-</v>
          </cell>
          <cell r="C703" t="str">
            <v>Corpo BSCC 2,50 x 2,50 m alt. 1,00 a 2,50 m AC/BC</v>
          </cell>
          <cell r="D703" t="str">
            <v>m</v>
          </cell>
          <cell r="H703" t="str">
            <v>DNIT 025/2004-ES</v>
          </cell>
        </row>
        <row r="704">
          <cell r="A704" t="str">
            <v>2 S 04 200 58</v>
          </cell>
          <cell r="B704" t="str">
            <v>-</v>
          </cell>
          <cell r="C704" t="str">
            <v>Corpo BSCC 3,00 x 3,00 m alt. 1,00 a 2,50 m AC/BC</v>
          </cell>
          <cell r="D704" t="str">
            <v>m</v>
          </cell>
          <cell r="H704" t="str">
            <v>DNIT 025/2004-ES</v>
          </cell>
        </row>
        <row r="705">
          <cell r="A705" t="str">
            <v>2 S 04 200 59</v>
          </cell>
          <cell r="B705" t="str">
            <v>-</v>
          </cell>
          <cell r="C705" t="str">
            <v>Corpo BSCC 1,50 x 1,50 m alt. 2,50 a 5,00 m AC/BC</v>
          </cell>
          <cell r="D705" t="str">
            <v>m</v>
          </cell>
          <cell r="H705" t="str">
            <v>DNIT 025/2004-ES</v>
          </cell>
        </row>
        <row r="706">
          <cell r="A706" t="str">
            <v>2 S 04 200 60</v>
          </cell>
          <cell r="B706" t="str">
            <v>-</v>
          </cell>
          <cell r="C706" t="str">
            <v>Corpo BSCC 2,00 x 2,00 m alt. 2,50 a 5,00 m AC/BC</v>
          </cell>
          <cell r="D706" t="str">
            <v>m</v>
          </cell>
          <cell r="H706" t="str">
            <v>DNIT 025/2004-ES</v>
          </cell>
        </row>
        <row r="707">
          <cell r="A707" t="str">
            <v>2 S 04 200 61</v>
          </cell>
          <cell r="B707" t="str">
            <v>-</v>
          </cell>
          <cell r="C707" t="str">
            <v>Corpo BSCC 2,50 x 2,50 m alt. 2,50 a 5,00 m AC/BC</v>
          </cell>
          <cell r="D707" t="str">
            <v>m</v>
          </cell>
          <cell r="H707" t="str">
            <v>DNIT 025/2004-ES</v>
          </cell>
        </row>
        <row r="708">
          <cell r="A708" t="str">
            <v>2 S 04 200 62</v>
          </cell>
          <cell r="B708" t="str">
            <v>-</v>
          </cell>
          <cell r="C708" t="str">
            <v>Corpo BSCC 3,00 x 3,00 m alt. 2,50 a 5,00 m AC/BC</v>
          </cell>
          <cell r="D708" t="str">
            <v>m</v>
          </cell>
          <cell r="H708" t="str">
            <v>DNIT 025/2004-ES</v>
          </cell>
        </row>
        <row r="709">
          <cell r="A709" t="str">
            <v>2 S 04 200 63</v>
          </cell>
          <cell r="B709" t="str">
            <v>-</v>
          </cell>
          <cell r="C709" t="str">
            <v>Corpo BSCC 1,50 a 1,50 m alt. 5,00 a 7,50 m AC/BC</v>
          </cell>
          <cell r="D709" t="str">
            <v>m</v>
          </cell>
          <cell r="H709" t="str">
            <v>DNIT 025/2004-ES</v>
          </cell>
        </row>
        <row r="710">
          <cell r="A710" t="str">
            <v>2 S 04 200 64</v>
          </cell>
          <cell r="B710" t="str">
            <v>-</v>
          </cell>
          <cell r="C710" t="str">
            <v>Corpo BSCC 2,00 x 2,00 m alt. 5,00 a 7,50 m AC/BC</v>
          </cell>
          <cell r="D710" t="str">
            <v>m</v>
          </cell>
          <cell r="H710" t="str">
            <v>DNIT 025/2004-ES</v>
          </cell>
        </row>
        <row r="711">
          <cell r="A711" t="str">
            <v>2 S 04 200 65</v>
          </cell>
          <cell r="B711" t="str">
            <v>-</v>
          </cell>
          <cell r="C711" t="str">
            <v>Corpo BSCC 2,50 x 2,50 m alt. 5,00 a 7,50 m AC/BC</v>
          </cell>
          <cell r="D711" t="str">
            <v>m</v>
          </cell>
          <cell r="H711" t="str">
            <v>DNIT 025/2004-ES</v>
          </cell>
        </row>
        <row r="712">
          <cell r="A712" t="str">
            <v>2 S 04 200 66</v>
          </cell>
          <cell r="B712" t="str">
            <v>-</v>
          </cell>
          <cell r="C712" t="str">
            <v>Corpo BSCC 3,00 x 3,00 m alt. 5,00 a 7,50 m AC/BC</v>
          </cell>
          <cell r="D712" t="str">
            <v>m</v>
          </cell>
          <cell r="H712" t="str">
            <v>DNIT 025/2004-ES</v>
          </cell>
        </row>
        <row r="713">
          <cell r="A713" t="str">
            <v>2 S 04 200 67</v>
          </cell>
          <cell r="B713" t="str">
            <v>-</v>
          </cell>
          <cell r="C713" t="str">
            <v>Corpo BSCC 1,50 x 1,50 m alt. 7,50 a 10,00 m AC/BC</v>
          </cell>
          <cell r="D713" t="str">
            <v>m</v>
          </cell>
          <cell r="H713" t="str">
            <v>DNIT 025/2004-ES</v>
          </cell>
        </row>
        <row r="714">
          <cell r="A714" t="str">
            <v>2 S 04 200 68</v>
          </cell>
          <cell r="B714" t="str">
            <v>-</v>
          </cell>
          <cell r="C714" t="str">
            <v>Corpo BSCC 2,00 x 2,00 m alt. 7,50 a 10,00 m AC/BC</v>
          </cell>
          <cell r="D714" t="str">
            <v>m</v>
          </cell>
          <cell r="H714" t="str">
            <v>DNIT 025/2004-ES</v>
          </cell>
        </row>
        <row r="715">
          <cell r="A715" t="str">
            <v>2 S 04 200 69</v>
          </cell>
          <cell r="B715" t="str">
            <v>-</v>
          </cell>
          <cell r="C715" t="str">
            <v>Corpo BSCC 2,50 x 2,50 m alt. 7,50 a 10,00 m AC/BC</v>
          </cell>
          <cell r="D715" t="str">
            <v>m</v>
          </cell>
          <cell r="H715" t="str">
            <v>DNIT 025/2004-ES</v>
          </cell>
        </row>
        <row r="716">
          <cell r="A716" t="str">
            <v>2 S 04 200 70</v>
          </cell>
          <cell r="B716" t="str">
            <v>-</v>
          </cell>
          <cell r="C716" t="str">
            <v>Corpo BSCC 3,00 x 3,00 m alt. 7,50 a 10,00 m AC/BC</v>
          </cell>
          <cell r="D716" t="str">
            <v>m</v>
          </cell>
          <cell r="H716" t="str">
            <v>DNIT 025/2004-ES</v>
          </cell>
        </row>
        <row r="717">
          <cell r="A717" t="str">
            <v>2 S 04 200 71</v>
          </cell>
          <cell r="B717" t="str">
            <v>-</v>
          </cell>
          <cell r="C717" t="str">
            <v>Corpo BSCC 1,50 x 1,50 m alt.10,00 a 12,50 m AC/BC</v>
          </cell>
          <cell r="D717" t="str">
            <v>m</v>
          </cell>
          <cell r="H717" t="str">
            <v>DNIT 025/2004-ES</v>
          </cell>
        </row>
        <row r="718">
          <cell r="A718" t="str">
            <v>2 S 04 200 72</v>
          </cell>
          <cell r="B718" t="str">
            <v>-</v>
          </cell>
          <cell r="C718" t="str">
            <v>Corpo BSCC 2,00 a 2,00 m alt.10,00 a 12,50 m AC/BC</v>
          </cell>
          <cell r="D718" t="str">
            <v>m</v>
          </cell>
          <cell r="H718" t="str">
            <v>DNIT 025/2004-ES</v>
          </cell>
        </row>
        <row r="719">
          <cell r="A719" t="str">
            <v>2 S 04 200 73</v>
          </cell>
          <cell r="B719" t="str">
            <v>-</v>
          </cell>
          <cell r="C719" t="str">
            <v>Corpo BSCC 2,50 x 2,50 m alt.10,00 a 12,50 m AC/BC</v>
          </cell>
          <cell r="D719" t="str">
            <v>m</v>
          </cell>
          <cell r="H719" t="str">
            <v>DNIT 025/2004-ES</v>
          </cell>
        </row>
        <row r="720">
          <cell r="A720" t="str">
            <v>2 S 04 200 74</v>
          </cell>
          <cell r="B720" t="str">
            <v>-</v>
          </cell>
          <cell r="C720" t="str">
            <v>Corpo BSCC 3,00 x 3,00 m alt.10,00 a 12,50 m AC/BC</v>
          </cell>
          <cell r="D720" t="str">
            <v>m</v>
          </cell>
          <cell r="H720" t="str">
            <v>DNIT 025/2004-ES</v>
          </cell>
        </row>
        <row r="721">
          <cell r="A721" t="str">
            <v>2 S 04 200 75</v>
          </cell>
          <cell r="B721" t="str">
            <v>-</v>
          </cell>
          <cell r="C721" t="str">
            <v>Corpo BSCC 1,50 x 1,50 m alt.12,50 a 15,00 m AC/BC</v>
          </cell>
          <cell r="D721" t="str">
            <v>m</v>
          </cell>
          <cell r="H721" t="str">
            <v>DNIT 025/2004-ES</v>
          </cell>
        </row>
        <row r="722">
          <cell r="A722" t="str">
            <v>2 S 04 200 76</v>
          </cell>
          <cell r="B722" t="str">
            <v>-</v>
          </cell>
          <cell r="C722" t="str">
            <v>Corpo BSCC 2,00 x 2,00 m alt.12,50 a 15,00 m AC/BC</v>
          </cell>
          <cell r="D722" t="str">
            <v>m</v>
          </cell>
          <cell r="H722" t="str">
            <v>DNIT 025/2004-ES</v>
          </cell>
        </row>
        <row r="723">
          <cell r="A723" t="str">
            <v>2 S 04 200 77</v>
          </cell>
          <cell r="B723" t="str">
            <v>-</v>
          </cell>
          <cell r="C723" t="str">
            <v>Corpo BSCC 2,50 a 2,50 m alt.12,50 a 15,00 m AC/BC</v>
          </cell>
          <cell r="D723" t="str">
            <v>m</v>
          </cell>
          <cell r="H723" t="str">
            <v>DNIT 025/2004-ES</v>
          </cell>
        </row>
        <row r="724">
          <cell r="A724" t="str">
            <v>2 S 04 200 78</v>
          </cell>
          <cell r="B724" t="str">
            <v>-</v>
          </cell>
          <cell r="C724" t="str">
            <v>Corpo BSCC 3,00 x 3,00 m alt.12,50 a 15,00 m AC/BC</v>
          </cell>
          <cell r="D724" t="str">
            <v>m</v>
          </cell>
          <cell r="H724" t="str">
            <v>DNIT 025/2004-ES</v>
          </cell>
        </row>
        <row r="725">
          <cell r="A725" t="str">
            <v>2 S 04 201 01</v>
          </cell>
          <cell r="B725" t="str">
            <v>-</v>
          </cell>
          <cell r="C725" t="str">
            <v>Boca BSCC 1,50 x 1,50 m normal</v>
          </cell>
          <cell r="D725" t="str">
            <v>und</v>
          </cell>
          <cell r="H725" t="str">
            <v>DNIT 025/2004-ES</v>
          </cell>
        </row>
        <row r="726">
          <cell r="A726" t="str">
            <v>2 S 04 201 02</v>
          </cell>
          <cell r="B726" t="str">
            <v>-</v>
          </cell>
          <cell r="C726" t="str">
            <v>Boca BSCC 2,00 x 2,00 m normal</v>
          </cell>
          <cell r="D726" t="str">
            <v>und</v>
          </cell>
          <cell r="H726" t="str">
            <v>DNIT 025/2004-ES</v>
          </cell>
        </row>
        <row r="727">
          <cell r="A727" t="str">
            <v>2 S 04 201 03</v>
          </cell>
          <cell r="B727" t="str">
            <v>-</v>
          </cell>
          <cell r="C727" t="str">
            <v>Boca BSCC 2,50 x 2,50 m normal</v>
          </cell>
          <cell r="D727" t="str">
            <v>und</v>
          </cell>
          <cell r="H727" t="str">
            <v>DNIT 025/2004-ES</v>
          </cell>
        </row>
        <row r="728">
          <cell r="A728" t="str">
            <v>2 S 04 201 04</v>
          </cell>
          <cell r="B728" t="str">
            <v>-</v>
          </cell>
          <cell r="C728" t="str">
            <v>Boca BSCC 3,00 x 3,00 m normal</v>
          </cell>
          <cell r="D728" t="str">
            <v>und</v>
          </cell>
          <cell r="H728" t="str">
            <v>DNIT 025/2004-ES</v>
          </cell>
        </row>
        <row r="729">
          <cell r="A729" t="str">
            <v>2 S 04 201 05</v>
          </cell>
          <cell r="B729" t="str">
            <v>-</v>
          </cell>
          <cell r="C729" t="str">
            <v>Boca BSCC 1,50 x 1,50 m - esc.=15</v>
          </cell>
          <cell r="D729" t="str">
            <v>und</v>
          </cell>
          <cell r="H729" t="str">
            <v>DNIT 025/2004-ES</v>
          </cell>
        </row>
        <row r="730">
          <cell r="A730" t="str">
            <v>2 S 04 201 06</v>
          </cell>
          <cell r="B730" t="str">
            <v>-</v>
          </cell>
          <cell r="C730" t="str">
            <v>Boca BSCC 2,00 x 2,00 m - esc.=15</v>
          </cell>
          <cell r="D730" t="str">
            <v>und</v>
          </cell>
          <cell r="H730" t="str">
            <v>DNIT 025/2004-ES</v>
          </cell>
        </row>
        <row r="731">
          <cell r="A731" t="str">
            <v>2 S 04 201 07</v>
          </cell>
          <cell r="B731" t="str">
            <v>-</v>
          </cell>
          <cell r="C731" t="str">
            <v>Boca BSCC 2,50 x 2,50 m - esc.=15</v>
          </cell>
          <cell r="D731" t="str">
            <v>und</v>
          </cell>
          <cell r="H731" t="str">
            <v>DNIT 025/2004-ES</v>
          </cell>
        </row>
        <row r="732">
          <cell r="A732" t="str">
            <v>2 S 04 201 08</v>
          </cell>
          <cell r="B732" t="str">
            <v>-</v>
          </cell>
          <cell r="C732" t="str">
            <v>Boca BSCC 3,00 x 3,00 m - esc.=15</v>
          </cell>
          <cell r="D732" t="str">
            <v>und</v>
          </cell>
          <cell r="H732" t="str">
            <v>DNIT 025/2004-ES</v>
          </cell>
        </row>
        <row r="733">
          <cell r="A733" t="str">
            <v>2 S 04 201 09</v>
          </cell>
          <cell r="B733" t="str">
            <v>-</v>
          </cell>
          <cell r="C733" t="str">
            <v>Boca BSCC 1,50 x 1,50 m - esc.=30</v>
          </cell>
          <cell r="D733" t="str">
            <v>und</v>
          </cell>
          <cell r="H733" t="str">
            <v>DNIT 025/2004-ES</v>
          </cell>
        </row>
        <row r="734">
          <cell r="A734" t="str">
            <v>2 S 04 201 10</v>
          </cell>
          <cell r="B734" t="str">
            <v>-</v>
          </cell>
          <cell r="C734" t="str">
            <v>Boca BSCC 2,00 x 2,00 m - esc.=30</v>
          </cell>
          <cell r="D734" t="str">
            <v>und</v>
          </cell>
          <cell r="H734" t="str">
            <v>DNIT 025/2004-ES</v>
          </cell>
        </row>
        <row r="735">
          <cell r="A735" t="str">
            <v>2 S 04 201 11</v>
          </cell>
          <cell r="B735" t="str">
            <v>-</v>
          </cell>
          <cell r="C735" t="str">
            <v>Boca BSCC 2,50 x 2,50 m - esc.=30</v>
          </cell>
          <cell r="D735" t="str">
            <v>und</v>
          </cell>
          <cell r="H735" t="str">
            <v>DNIT 025/2004-ES</v>
          </cell>
        </row>
        <row r="736">
          <cell r="A736" t="str">
            <v>2 S 04 201 12</v>
          </cell>
          <cell r="B736" t="str">
            <v>-</v>
          </cell>
          <cell r="C736" t="str">
            <v>Boca BSCC 3,00 x 3,00 m =esc.=30</v>
          </cell>
          <cell r="D736" t="str">
            <v>und</v>
          </cell>
          <cell r="H736" t="str">
            <v>DNIT 025/2004-ES</v>
          </cell>
        </row>
        <row r="737">
          <cell r="A737" t="str">
            <v>2 S 04 201 13</v>
          </cell>
          <cell r="B737" t="str">
            <v>-</v>
          </cell>
          <cell r="C737" t="str">
            <v>Boca BSCC 1,50 x 1,50 m - esc.=45</v>
          </cell>
          <cell r="D737" t="str">
            <v>und</v>
          </cell>
          <cell r="H737" t="str">
            <v>DNIT 025/2004-ES</v>
          </cell>
        </row>
        <row r="738">
          <cell r="A738" t="str">
            <v>2 S 04 201 14</v>
          </cell>
          <cell r="B738" t="str">
            <v>-</v>
          </cell>
          <cell r="C738" t="str">
            <v>Boca BSCC 2,00 x 2,00 m - esc.=45</v>
          </cell>
          <cell r="D738" t="str">
            <v>und</v>
          </cell>
          <cell r="H738" t="str">
            <v>DNIT 025/2004-ES</v>
          </cell>
        </row>
        <row r="739">
          <cell r="A739" t="str">
            <v>2 S 04 201 15</v>
          </cell>
          <cell r="B739" t="str">
            <v>-</v>
          </cell>
          <cell r="C739" t="str">
            <v>Boca BSCC 2,50 x 2,50 m - esc.=45</v>
          </cell>
          <cell r="D739" t="str">
            <v>und</v>
          </cell>
          <cell r="H739" t="str">
            <v>DNIT 025/2004-ES</v>
          </cell>
        </row>
        <row r="740">
          <cell r="A740" t="str">
            <v>2 S 04 201 16</v>
          </cell>
          <cell r="B740" t="str">
            <v>-</v>
          </cell>
          <cell r="C740" t="str">
            <v>Boca BSCC 3,00 x 3,00 m - esc.=45</v>
          </cell>
          <cell r="D740" t="str">
            <v>und</v>
          </cell>
          <cell r="H740" t="str">
            <v>DNIT 025/2004-ES</v>
          </cell>
        </row>
        <row r="741">
          <cell r="A741" t="str">
            <v>2 S 04 201 51</v>
          </cell>
          <cell r="B741" t="str">
            <v>-</v>
          </cell>
          <cell r="C741" t="str">
            <v>Boca BSCC 1,50 x 1,50 m normal AC/BC</v>
          </cell>
          <cell r="D741" t="str">
            <v>und</v>
          </cell>
          <cell r="H741" t="str">
            <v>DNIT 025/2004-ES</v>
          </cell>
        </row>
        <row r="742">
          <cell r="A742" t="str">
            <v>2 S 04 201 52</v>
          </cell>
          <cell r="B742" t="str">
            <v>-</v>
          </cell>
          <cell r="C742" t="str">
            <v>Boca BSCC 2,00 x 2,00 m normal AC/BC</v>
          </cell>
          <cell r="D742" t="str">
            <v>und</v>
          </cell>
          <cell r="H742" t="str">
            <v>DNIT 025/2004-ES</v>
          </cell>
        </row>
        <row r="743">
          <cell r="A743" t="str">
            <v>2 S 04 201 53</v>
          </cell>
          <cell r="B743" t="str">
            <v>-</v>
          </cell>
          <cell r="C743" t="str">
            <v>Boca BSCC 2,50 x 2,50 m normal AC/BC</v>
          </cell>
          <cell r="D743" t="str">
            <v>und</v>
          </cell>
          <cell r="H743" t="str">
            <v>DNIT 025/2004-ES</v>
          </cell>
        </row>
        <row r="744">
          <cell r="A744" t="str">
            <v>2 S 04 201 54</v>
          </cell>
          <cell r="B744" t="str">
            <v>-</v>
          </cell>
          <cell r="C744" t="str">
            <v>Boca BSCC 3,00 x 3,00 m normal AC/BC</v>
          </cell>
          <cell r="D744" t="str">
            <v>und</v>
          </cell>
          <cell r="H744" t="str">
            <v>DNIT 025/2004-ES</v>
          </cell>
        </row>
        <row r="745">
          <cell r="A745" t="str">
            <v>2 S 04 201 55</v>
          </cell>
          <cell r="B745" t="str">
            <v>-</v>
          </cell>
          <cell r="C745" t="str">
            <v>Boca BSCC 1,50 x 1,50 m - esc=15 AC/BC</v>
          </cell>
          <cell r="D745" t="str">
            <v>und</v>
          </cell>
          <cell r="H745" t="str">
            <v>DNIT 025/2004-ES</v>
          </cell>
        </row>
        <row r="746">
          <cell r="A746" t="str">
            <v>2 S 04 201 56</v>
          </cell>
          <cell r="B746" t="str">
            <v>-</v>
          </cell>
          <cell r="C746" t="str">
            <v>Boca BSCC 2,00 x 2,00 m - esc=15 AC/BC</v>
          </cell>
          <cell r="D746" t="str">
            <v>und</v>
          </cell>
          <cell r="H746" t="str">
            <v>DNIT 025/2004-ES</v>
          </cell>
        </row>
        <row r="747">
          <cell r="A747" t="str">
            <v>2 S 04 201 57</v>
          </cell>
          <cell r="B747" t="str">
            <v>-</v>
          </cell>
          <cell r="C747" t="str">
            <v>Boca BSCC 2,50 x 2,50 m - esc=15 AC/BC</v>
          </cell>
          <cell r="D747" t="str">
            <v>und</v>
          </cell>
          <cell r="H747" t="str">
            <v>DNIT 025/2004-ES</v>
          </cell>
        </row>
        <row r="748">
          <cell r="A748" t="str">
            <v>2 S 04 201 58</v>
          </cell>
          <cell r="B748" t="str">
            <v>-</v>
          </cell>
          <cell r="C748" t="str">
            <v>Boca BSCC 3,00 x 3,00 m - esc=15 AC/BC</v>
          </cell>
          <cell r="D748" t="str">
            <v>und</v>
          </cell>
          <cell r="H748" t="str">
            <v>DNIT 025/2004-ES</v>
          </cell>
        </row>
        <row r="749">
          <cell r="A749" t="str">
            <v>2 S 04 201 59</v>
          </cell>
          <cell r="B749" t="str">
            <v>-</v>
          </cell>
          <cell r="C749" t="str">
            <v>Boca BSCC 1,50 x 1,50 m - esc=30 AC/BC</v>
          </cell>
          <cell r="D749" t="str">
            <v>und</v>
          </cell>
          <cell r="H749" t="str">
            <v>DNIT 025/2004-ES</v>
          </cell>
        </row>
        <row r="750">
          <cell r="A750" t="str">
            <v>2 S 04 201 60</v>
          </cell>
          <cell r="B750" t="str">
            <v>-</v>
          </cell>
          <cell r="C750" t="str">
            <v>Boca BSCC 2,00 x 2,00 m - esc=30 AC/BC</v>
          </cell>
          <cell r="D750" t="str">
            <v>und</v>
          </cell>
          <cell r="H750" t="str">
            <v>DNIT 025/2004-ES</v>
          </cell>
        </row>
        <row r="751">
          <cell r="A751" t="str">
            <v>2 S 04 201 61</v>
          </cell>
          <cell r="B751" t="str">
            <v>-</v>
          </cell>
          <cell r="C751" t="str">
            <v>Boca BSCC 2,50 x 2,50 m - esc=30 AC/BC</v>
          </cell>
          <cell r="D751" t="str">
            <v>und</v>
          </cell>
          <cell r="H751" t="str">
            <v>DNIT 025/2004-ES</v>
          </cell>
        </row>
        <row r="752">
          <cell r="A752" t="str">
            <v>2 S 04 201 62</v>
          </cell>
          <cell r="B752" t="str">
            <v>-</v>
          </cell>
          <cell r="C752" t="str">
            <v>Boca BSCC 3,00 x 3,00 m - esc=30 AC/BC</v>
          </cell>
          <cell r="D752" t="str">
            <v>und</v>
          </cell>
          <cell r="H752" t="str">
            <v>DNIT 025/2004-ES</v>
          </cell>
        </row>
        <row r="753">
          <cell r="A753" t="str">
            <v>2 S 04 201 63</v>
          </cell>
          <cell r="B753" t="str">
            <v>-</v>
          </cell>
          <cell r="C753" t="str">
            <v>Boca BSCC 1,50 x 1,50 m - esc=45 AC/BC</v>
          </cell>
          <cell r="D753" t="str">
            <v>und</v>
          </cell>
          <cell r="H753" t="str">
            <v>DNIT 025/2004-ES</v>
          </cell>
        </row>
        <row r="754">
          <cell r="A754" t="str">
            <v>2 S 04 201 64</v>
          </cell>
          <cell r="B754" t="str">
            <v>-</v>
          </cell>
          <cell r="C754" t="str">
            <v>Boca BSCC 2,00 x 2,00 m - esc=45 AC/BC</v>
          </cell>
          <cell r="D754" t="str">
            <v>und</v>
          </cell>
          <cell r="H754" t="str">
            <v>DNIT 025/2004-ES</v>
          </cell>
        </row>
        <row r="755">
          <cell r="A755" t="str">
            <v>2 S 04 201 65</v>
          </cell>
          <cell r="B755" t="str">
            <v>-</v>
          </cell>
          <cell r="C755" t="str">
            <v>Boca BSCC 2,50 x 2,50 m - esc=45 AC/BC</v>
          </cell>
          <cell r="D755" t="str">
            <v>und</v>
          </cell>
          <cell r="H755" t="str">
            <v>DNIT 025/2004-ES</v>
          </cell>
        </row>
        <row r="756">
          <cell r="A756" t="str">
            <v>2 S 04 201 66</v>
          </cell>
          <cell r="B756" t="str">
            <v>-</v>
          </cell>
          <cell r="C756" t="str">
            <v>Boca BSCC 3,00 x 3,00 m - esc=45 AC/BC</v>
          </cell>
          <cell r="D756" t="str">
            <v>und</v>
          </cell>
          <cell r="H756" t="str">
            <v>DNIT 025/2004-ES</v>
          </cell>
        </row>
        <row r="757">
          <cell r="A757" t="str">
            <v>2 S 04 210 01</v>
          </cell>
          <cell r="B757" t="str">
            <v>-</v>
          </cell>
          <cell r="C757" t="str">
            <v>Corpo BDCC 1,50 x 1,50 m alt. 0 a 1,00 m</v>
          </cell>
          <cell r="D757" t="str">
            <v>m</v>
          </cell>
          <cell r="H757" t="str">
            <v>DNIT 025/2004-ES</v>
          </cell>
        </row>
        <row r="758">
          <cell r="A758" t="str">
            <v>2 S 04 210 02</v>
          </cell>
          <cell r="B758" t="str">
            <v>-</v>
          </cell>
          <cell r="C758" t="str">
            <v>Corpo BDCC 2,00 x 2,00 m alt. 0 a 1,00 m</v>
          </cell>
          <cell r="D758" t="str">
            <v>m</v>
          </cell>
          <cell r="H758" t="str">
            <v>DNIT 025/2004-ES</v>
          </cell>
        </row>
        <row r="759">
          <cell r="A759" t="str">
            <v>2 S 04 210 03</v>
          </cell>
          <cell r="B759" t="str">
            <v>-</v>
          </cell>
          <cell r="C759" t="str">
            <v>Corpo BDCC 2,50 x 2,50 m alt. 0 a 1,00 m</v>
          </cell>
          <cell r="D759" t="str">
            <v>m</v>
          </cell>
          <cell r="H759" t="str">
            <v>DNIT 025/2004-ES</v>
          </cell>
        </row>
        <row r="760">
          <cell r="A760" t="str">
            <v>2 S 04 210 04</v>
          </cell>
          <cell r="B760" t="str">
            <v>-</v>
          </cell>
          <cell r="C760" t="str">
            <v>Corpo BDCC 3,00 x 3,00 m alt. 0 a 1,00</v>
          </cell>
          <cell r="D760" t="str">
            <v>m</v>
          </cell>
          <cell r="H760" t="str">
            <v>DNIT 025/2004-ES</v>
          </cell>
        </row>
        <row r="761">
          <cell r="A761" t="str">
            <v>2 S 04 210 05</v>
          </cell>
          <cell r="B761" t="str">
            <v>-</v>
          </cell>
          <cell r="C761" t="str">
            <v>Corpo BDCC 1,50 x 1,50 m alt. 1,00 a 2,50 m</v>
          </cell>
          <cell r="D761" t="str">
            <v>m</v>
          </cell>
          <cell r="H761" t="str">
            <v>DNIT 025/2004-ES</v>
          </cell>
        </row>
        <row r="762">
          <cell r="A762" t="str">
            <v>2 S 04 210 06</v>
          </cell>
          <cell r="B762" t="str">
            <v>-</v>
          </cell>
          <cell r="C762" t="str">
            <v>Corpo BDCC 2,00 x 2,00 m alt. 1,00 a 2,50 m</v>
          </cell>
          <cell r="D762" t="str">
            <v>m</v>
          </cell>
          <cell r="H762" t="str">
            <v>DNIT 025/2004-ES</v>
          </cell>
        </row>
        <row r="763">
          <cell r="A763" t="str">
            <v>2 S 04 210 07</v>
          </cell>
          <cell r="B763" t="str">
            <v>-</v>
          </cell>
          <cell r="C763" t="str">
            <v>Corpo BDCC 2,50 x 2,50 m alt. 1,00 a 2,50 m</v>
          </cell>
          <cell r="D763" t="str">
            <v>m</v>
          </cell>
          <cell r="H763" t="str">
            <v>DNIT 025/2004-ES</v>
          </cell>
        </row>
        <row r="764">
          <cell r="A764" t="str">
            <v>2 S 04 210 08</v>
          </cell>
          <cell r="B764" t="str">
            <v>-</v>
          </cell>
          <cell r="C764" t="str">
            <v>Corpo BDCC 3,00 x 3,00 m alt. 1,00 a 2,50 m</v>
          </cell>
          <cell r="D764" t="str">
            <v>m</v>
          </cell>
          <cell r="H764" t="str">
            <v>DNIT 025/2004-ES</v>
          </cell>
        </row>
        <row r="765">
          <cell r="A765" t="str">
            <v>2 S 04 210 09</v>
          </cell>
          <cell r="B765" t="str">
            <v>-</v>
          </cell>
          <cell r="C765" t="str">
            <v>Corpo BDCC 1,50 x 1,50 m alt. 2,50 a 5,00 m</v>
          </cell>
          <cell r="D765" t="str">
            <v>m</v>
          </cell>
          <cell r="H765" t="str">
            <v>DNIT 025/2004-ES</v>
          </cell>
        </row>
        <row r="766">
          <cell r="A766" t="str">
            <v>2 S 04 210 10</v>
          </cell>
          <cell r="B766" t="str">
            <v>-</v>
          </cell>
          <cell r="C766" t="str">
            <v>Corpo BDCC 2,00 x 2,00 m alt. 2,50 a 5,00 m</v>
          </cell>
          <cell r="D766" t="str">
            <v>m</v>
          </cell>
          <cell r="H766" t="str">
            <v>DNIT 025/2004-ES</v>
          </cell>
        </row>
        <row r="767">
          <cell r="A767" t="str">
            <v>2 S 04 210 11</v>
          </cell>
          <cell r="B767" t="str">
            <v>-</v>
          </cell>
          <cell r="C767" t="str">
            <v>Corpo BDCC 2,50 x 2,50 m alt. 2,50 a 5,00 m</v>
          </cell>
          <cell r="D767" t="str">
            <v>m</v>
          </cell>
          <cell r="H767" t="str">
            <v>DNIT 025/2004-ES</v>
          </cell>
        </row>
        <row r="768">
          <cell r="A768" t="str">
            <v>2 S 04 210 12</v>
          </cell>
          <cell r="B768" t="str">
            <v>-</v>
          </cell>
          <cell r="C768" t="str">
            <v>Corpo BDCC 3,00 x 3,00 m alt. 2,50 a 5,00 m</v>
          </cell>
          <cell r="D768" t="str">
            <v>m</v>
          </cell>
          <cell r="H768" t="str">
            <v>DNIT 025/2004-ES</v>
          </cell>
        </row>
        <row r="769">
          <cell r="A769" t="str">
            <v>2 S 04 210 13</v>
          </cell>
          <cell r="B769" t="str">
            <v>-</v>
          </cell>
          <cell r="C769" t="str">
            <v>Corpo BDCC 1,50 x 1,50 m alt. 5,00 a 7,50 m</v>
          </cell>
          <cell r="D769" t="str">
            <v>m</v>
          </cell>
          <cell r="H769" t="str">
            <v>DNIT 025/2004-ES</v>
          </cell>
        </row>
        <row r="770">
          <cell r="A770" t="str">
            <v>2 S 04 210 14</v>
          </cell>
          <cell r="B770" t="str">
            <v>-</v>
          </cell>
          <cell r="C770" t="str">
            <v>Corpo BDCC 2,00 a 2,00 m alt. 5,00 a 7,50 m</v>
          </cell>
          <cell r="D770" t="str">
            <v>m</v>
          </cell>
          <cell r="H770" t="str">
            <v>DNIT 025/2004-ES</v>
          </cell>
        </row>
        <row r="771">
          <cell r="A771" t="str">
            <v>2 S 04 210 15</v>
          </cell>
          <cell r="B771" t="str">
            <v>-</v>
          </cell>
          <cell r="C771" t="str">
            <v>Corpo BDCC 2,50 x 2,50 m alt. 5,00 a 7,50 m</v>
          </cell>
          <cell r="D771" t="str">
            <v>m</v>
          </cell>
          <cell r="H771" t="str">
            <v>DNIT 025/2004-ES</v>
          </cell>
        </row>
        <row r="772">
          <cell r="A772" t="str">
            <v>2 S 04 210 16</v>
          </cell>
          <cell r="B772" t="str">
            <v>-</v>
          </cell>
          <cell r="C772" t="str">
            <v>Corpo BDCC 3,00 x 3,00 m alt. 5,00 a 7,50 m</v>
          </cell>
          <cell r="D772" t="str">
            <v>m</v>
          </cell>
          <cell r="H772" t="str">
            <v>DNIT 025/2004-ES</v>
          </cell>
        </row>
        <row r="773">
          <cell r="A773" t="str">
            <v>2 S 04 210 17</v>
          </cell>
          <cell r="B773" t="str">
            <v>-</v>
          </cell>
          <cell r="C773" t="str">
            <v>Corpo BDCC 1,50 x 1,50 m alt. 7,50 a 10,00 m</v>
          </cell>
          <cell r="D773" t="str">
            <v>m</v>
          </cell>
          <cell r="H773" t="str">
            <v>DNIT 025/2004-ES</v>
          </cell>
        </row>
        <row r="774">
          <cell r="A774" t="str">
            <v>2 S 04 210 18</v>
          </cell>
          <cell r="B774" t="str">
            <v>-</v>
          </cell>
          <cell r="C774" t="str">
            <v>Corpo BDCC 2,00 x 2,00 m alt. 7,50 a 10,00 m</v>
          </cell>
          <cell r="D774" t="str">
            <v>m</v>
          </cell>
          <cell r="H774" t="str">
            <v>DNIT 025/2004-ES</v>
          </cell>
        </row>
        <row r="775">
          <cell r="A775" t="str">
            <v>2 S 04 210 19</v>
          </cell>
          <cell r="B775" t="str">
            <v>-</v>
          </cell>
          <cell r="C775" t="str">
            <v>Corpo BDCC 2,50 x 2,50 m alt. 7,50 a 10,00 m</v>
          </cell>
          <cell r="D775" t="str">
            <v>m</v>
          </cell>
          <cell r="H775" t="str">
            <v>DNIT 025/2004-ES</v>
          </cell>
        </row>
        <row r="776">
          <cell r="A776" t="str">
            <v>2 S 04 210 20</v>
          </cell>
          <cell r="B776" t="str">
            <v>-</v>
          </cell>
          <cell r="C776" t="str">
            <v>Corpo BDCC 3,00 x 3,00 m alt. 7,50 a 10,00 m</v>
          </cell>
          <cell r="D776" t="str">
            <v>m</v>
          </cell>
          <cell r="H776" t="str">
            <v>DNIT 025/2004-ES</v>
          </cell>
        </row>
        <row r="777">
          <cell r="A777" t="str">
            <v>2 S 04 210 21</v>
          </cell>
          <cell r="B777" t="str">
            <v>-</v>
          </cell>
          <cell r="C777" t="str">
            <v>Corpo BDCC 1,50 x 1,50 m alt. 10,00 a 12,50 m</v>
          </cell>
          <cell r="D777" t="str">
            <v>m</v>
          </cell>
          <cell r="H777" t="str">
            <v>DNIT 025/2004-ES</v>
          </cell>
        </row>
        <row r="778">
          <cell r="A778" t="str">
            <v>2 S 04 210 22</v>
          </cell>
          <cell r="B778" t="str">
            <v>-</v>
          </cell>
          <cell r="C778" t="str">
            <v>Corpo BDCC 2,00 x 2,00 m alt. 10,00 a 12,50 m</v>
          </cell>
          <cell r="D778" t="str">
            <v>m</v>
          </cell>
          <cell r="H778" t="str">
            <v>DNIT 025/2004-ES</v>
          </cell>
        </row>
        <row r="779">
          <cell r="A779" t="str">
            <v>2 S 04 210 23</v>
          </cell>
          <cell r="B779" t="str">
            <v>-</v>
          </cell>
          <cell r="C779" t="str">
            <v>Corpo BDCC 2,50 x 2,50 m alt. 10,00 a 12,50 m</v>
          </cell>
          <cell r="D779" t="str">
            <v>m</v>
          </cell>
          <cell r="H779" t="str">
            <v>DNIT 025/2004-ES</v>
          </cell>
        </row>
        <row r="780">
          <cell r="A780" t="str">
            <v>2 S 04 210 24</v>
          </cell>
          <cell r="B780" t="str">
            <v>-</v>
          </cell>
          <cell r="C780" t="str">
            <v>Corpo BDCC 3,00 x 3,00 m alt. 10,00 a 12,50 m</v>
          </cell>
          <cell r="D780" t="str">
            <v>m</v>
          </cell>
          <cell r="H780" t="str">
            <v>DNIT 025/2004-ES</v>
          </cell>
        </row>
        <row r="781">
          <cell r="A781" t="str">
            <v>2 S 04 210 25</v>
          </cell>
          <cell r="B781" t="str">
            <v>-</v>
          </cell>
          <cell r="C781" t="str">
            <v>Corpo BDCC 1,50 x 1,50 m alt. 12,50 a 15,00 m</v>
          </cell>
          <cell r="D781" t="str">
            <v>m</v>
          </cell>
          <cell r="H781" t="str">
            <v>DNIT 025/2004-ES</v>
          </cell>
        </row>
        <row r="782">
          <cell r="A782" t="str">
            <v>2 S 04 210 26</v>
          </cell>
          <cell r="B782" t="str">
            <v>-</v>
          </cell>
          <cell r="C782" t="str">
            <v>Corpo BDCC 2,00 x 2,00 m alt. 12,50 a 15,00 m</v>
          </cell>
          <cell r="D782" t="str">
            <v>m</v>
          </cell>
          <cell r="H782" t="str">
            <v>DNIT 025/2004-ES</v>
          </cell>
        </row>
        <row r="783">
          <cell r="A783" t="str">
            <v>2 S 04 210 27</v>
          </cell>
          <cell r="B783" t="str">
            <v>-</v>
          </cell>
          <cell r="C783" t="str">
            <v>Corpo BDCC 2,50 x 2,50 m alt. 12,50 a 15,00 m</v>
          </cell>
          <cell r="D783" t="str">
            <v>m</v>
          </cell>
          <cell r="H783" t="str">
            <v>DNIT 025/2004-ES</v>
          </cell>
        </row>
        <row r="784">
          <cell r="A784" t="str">
            <v>2 S 04 210 28</v>
          </cell>
          <cell r="B784" t="str">
            <v>-</v>
          </cell>
          <cell r="C784" t="str">
            <v>Corpo BDCC 3,00 x 3,00 m alt. 12,50 a 15,00 m</v>
          </cell>
          <cell r="D784" t="str">
            <v>m</v>
          </cell>
          <cell r="H784" t="str">
            <v>DNIT 025/2004-ES</v>
          </cell>
        </row>
        <row r="785">
          <cell r="A785" t="str">
            <v>2 S 04 210 51</v>
          </cell>
          <cell r="B785" t="str">
            <v>-</v>
          </cell>
          <cell r="C785" t="str">
            <v>Corpo BDCC 1,50 x 1,50 m alt. 0 a 1,00 m AC/BC</v>
          </cell>
          <cell r="D785" t="str">
            <v>m</v>
          </cell>
          <cell r="H785" t="str">
            <v>DNIT 025/2004-ES</v>
          </cell>
        </row>
        <row r="786">
          <cell r="A786" t="str">
            <v>2 S 04 210 52</v>
          </cell>
          <cell r="B786" t="str">
            <v>-</v>
          </cell>
          <cell r="C786" t="str">
            <v>Corpo BDCC 2,00 x 2,00 m alt. 0 a 1,00 m AC/BC</v>
          </cell>
          <cell r="D786" t="str">
            <v>m</v>
          </cell>
          <cell r="H786" t="str">
            <v>DNIT 025/2004-ES</v>
          </cell>
        </row>
        <row r="787">
          <cell r="A787" t="str">
            <v>2 S 04 210 53</v>
          </cell>
          <cell r="B787" t="str">
            <v>-</v>
          </cell>
          <cell r="C787" t="str">
            <v>Corpo BDCC 2,50 a 2,50 m alt. 0 a 1,00 m AC/BC</v>
          </cell>
          <cell r="D787" t="str">
            <v>m</v>
          </cell>
          <cell r="H787" t="str">
            <v>DNIT 025/2004-ES</v>
          </cell>
        </row>
        <row r="788">
          <cell r="A788" t="str">
            <v>2 S 04 210 54</v>
          </cell>
          <cell r="B788" t="str">
            <v>-</v>
          </cell>
          <cell r="C788" t="str">
            <v>Corpo BDCC 3,00 x 3,00 m alt. 0 a 1,00 m AC/BC</v>
          </cell>
          <cell r="D788" t="str">
            <v>m</v>
          </cell>
          <cell r="H788" t="str">
            <v>DNIT 025/2004-ES</v>
          </cell>
        </row>
        <row r="789">
          <cell r="A789" t="str">
            <v>2 S 04 210 55</v>
          </cell>
          <cell r="B789" t="str">
            <v>-</v>
          </cell>
          <cell r="C789" t="str">
            <v>Corpo BDCC 1,50 x 1,50 m alt. 1,00 a 2,50 m AC/BC</v>
          </cell>
          <cell r="D789" t="str">
            <v>m</v>
          </cell>
          <cell r="H789" t="str">
            <v>DNIT 025/2004-ES</v>
          </cell>
        </row>
        <row r="790">
          <cell r="A790" t="str">
            <v>2 S 04 210 56</v>
          </cell>
          <cell r="B790" t="str">
            <v>-</v>
          </cell>
          <cell r="C790" t="str">
            <v>Corpo BDCC 2,00 x 2,00 m alt. 1,00 a 2,50 m AC/BC</v>
          </cell>
          <cell r="D790" t="str">
            <v>m</v>
          </cell>
          <cell r="H790" t="str">
            <v>DNIT 025/2004-ES</v>
          </cell>
        </row>
        <row r="791">
          <cell r="A791" t="str">
            <v>2 S 04 210 57</v>
          </cell>
          <cell r="B791" t="str">
            <v>-</v>
          </cell>
          <cell r="C791" t="str">
            <v>Corpo BDCC 2,50 x 2,50 m alt. 1,00 a 2,50 m AC/BC</v>
          </cell>
          <cell r="D791" t="str">
            <v>m</v>
          </cell>
          <cell r="H791" t="str">
            <v>DNIT 025/2004-ES</v>
          </cell>
        </row>
        <row r="792">
          <cell r="A792" t="str">
            <v>2 S 04 210 58</v>
          </cell>
          <cell r="B792" t="str">
            <v>-</v>
          </cell>
          <cell r="C792" t="str">
            <v>Corpo BDCC 3,00 x 3,00 m alt. 1,00 a 2,50 m AC/BC</v>
          </cell>
          <cell r="D792" t="str">
            <v>m</v>
          </cell>
          <cell r="H792" t="str">
            <v>DNIT 025/2004-ES</v>
          </cell>
        </row>
        <row r="793">
          <cell r="A793" t="str">
            <v>2 S 04 210 59</v>
          </cell>
          <cell r="B793" t="str">
            <v>-</v>
          </cell>
          <cell r="C793" t="str">
            <v>Corpo BDCC 1,50 x 1,50 m alt. 2,50 a 5,00 m AC/BC</v>
          </cell>
          <cell r="D793" t="str">
            <v>m</v>
          </cell>
          <cell r="H793" t="str">
            <v>DNIT 025/2004-ES</v>
          </cell>
        </row>
        <row r="794">
          <cell r="A794" t="str">
            <v>2 S 04 210 60</v>
          </cell>
          <cell r="B794" t="str">
            <v>-</v>
          </cell>
          <cell r="C794" t="str">
            <v>Corpo BDCC 2,00 x 2,00 m alt. 2,50 a 5,00 m AC/BC</v>
          </cell>
          <cell r="D794" t="str">
            <v>m</v>
          </cell>
          <cell r="H794" t="str">
            <v>DNIT 025/2004-ES</v>
          </cell>
        </row>
        <row r="795">
          <cell r="A795" t="str">
            <v>2 S 04 210 61</v>
          </cell>
          <cell r="B795" t="str">
            <v>-</v>
          </cell>
          <cell r="C795" t="str">
            <v>Corpo BDCC 2,50 x 2,50 m alt. 2,50 a 5,00 m AC/BC</v>
          </cell>
          <cell r="D795" t="str">
            <v>m</v>
          </cell>
          <cell r="H795" t="str">
            <v>DNIT 025/2004-ES</v>
          </cell>
        </row>
        <row r="796">
          <cell r="A796" t="str">
            <v>2 S 04 210 62</v>
          </cell>
          <cell r="B796" t="str">
            <v>-</v>
          </cell>
          <cell r="C796" t="str">
            <v>Corpo BDCC 3,00 x 3,00 m alt. 2,50 a 5,00 m AC/BC</v>
          </cell>
          <cell r="D796" t="str">
            <v>m</v>
          </cell>
          <cell r="H796" t="str">
            <v>DNIT 025/2004-ES</v>
          </cell>
        </row>
        <row r="797">
          <cell r="A797" t="str">
            <v>2 S 04 210 63</v>
          </cell>
          <cell r="B797" t="str">
            <v>-</v>
          </cell>
          <cell r="C797" t="str">
            <v>Corpo BDCC 1,50 x 1,50 m alt. 5,00 a 7,50 m AC/BC</v>
          </cell>
          <cell r="D797" t="str">
            <v>m</v>
          </cell>
          <cell r="H797" t="str">
            <v>DNIT 025/2004-ES</v>
          </cell>
        </row>
        <row r="798">
          <cell r="A798" t="str">
            <v>2 S 04 210 64</v>
          </cell>
          <cell r="B798" t="str">
            <v>-</v>
          </cell>
          <cell r="C798" t="str">
            <v>Corpo BDCC 2,00 x 2,00 m alt. 5,00 a 7,50 m AC/BC</v>
          </cell>
          <cell r="D798" t="str">
            <v>m</v>
          </cell>
          <cell r="H798" t="str">
            <v>DNIT 025/2004-ES</v>
          </cell>
        </row>
        <row r="799">
          <cell r="A799" t="str">
            <v>2 S 04 210 65</v>
          </cell>
          <cell r="B799" t="str">
            <v>-</v>
          </cell>
          <cell r="C799" t="str">
            <v>Corpo BDCC 2,50 x 2,50 m alt. 5,00 a 7,50 m AC/BC</v>
          </cell>
          <cell r="D799" t="str">
            <v>m</v>
          </cell>
          <cell r="H799" t="str">
            <v>DNIT 025/2004-ES</v>
          </cell>
        </row>
        <row r="800">
          <cell r="A800" t="str">
            <v>2 S 04 210 66</v>
          </cell>
          <cell r="B800" t="str">
            <v>-</v>
          </cell>
          <cell r="C800" t="str">
            <v>Corpo BDCC 3,00 x 3,00 m alt. 5,00 a 7,50 m AC/BC</v>
          </cell>
          <cell r="D800" t="str">
            <v>m</v>
          </cell>
          <cell r="H800" t="str">
            <v>DNIT 025/2004-ES</v>
          </cell>
        </row>
        <row r="801">
          <cell r="A801" t="str">
            <v>2 S 04 210 67</v>
          </cell>
          <cell r="B801" t="str">
            <v>-</v>
          </cell>
          <cell r="C801" t="str">
            <v>Corpo BDCC 1,50 x 1,50 m alt. 7,50 a 10,00 m AC/BC</v>
          </cell>
          <cell r="D801" t="str">
            <v>m</v>
          </cell>
          <cell r="H801" t="str">
            <v>DNIT 025/2004-ES</v>
          </cell>
        </row>
        <row r="802">
          <cell r="A802" t="str">
            <v>2 S 04 210 68</v>
          </cell>
          <cell r="B802" t="str">
            <v>-</v>
          </cell>
          <cell r="C802" t="str">
            <v>Corpo BDCC 2,00 x 2,00 m alt. 7,50 a 10,00 m AC/BC</v>
          </cell>
          <cell r="D802" t="str">
            <v>m</v>
          </cell>
          <cell r="H802" t="str">
            <v>DNIT 025/2004-ES</v>
          </cell>
        </row>
        <row r="803">
          <cell r="A803" t="str">
            <v>2 S 04 210 69</v>
          </cell>
          <cell r="B803" t="str">
            <v>-</v>
          </cell>
          <cell r="C803" t="str">
            <v>Corpo BDCC 2,50 x 2,50 m alt. 7,50 a 10,00 m AC/BC</v>
          </cell>
          <cell r="D803" t="str">
            <v>m</v>
          </cell>
          <cell r="H803" t="str">
            <v>DNIT 025/2004-ES</v>
          </cell>
        </row>
        <row r="804">
          <cell r="A804" t="str">
            <v>2 S 04 210 70</v>
          </cell>
          <cell r="B804" t="str">
            <v>-</v>
          </cell>
          <cell r="C804" t="str">
            <v>Corpo BDCC 3,00 x 3,00 m alt. 7,50 a 10,00 m AC/BC</v>
          </cell>
          <cell r="D804" t="str">
            <v>m</v>
          </cell>
          <cell r="H804" t="str">
            <v>DNIT 025/2004-ES</v>
          </cell>
        </row>
        <row r="805">
          <cell r="A805" t="str">
            <v>2 S 04 210 71</v>
          </cell>
          <cell r="B805" t="str">
            <v>-</v>
          </cell>
          <cell r="C805" t="str">
            <v>Corpo BDCC 1,50 x 1,50 m alt.10,00 a 12,50 m AC/BC</v>
          </cell>
          <cell r="D805" t="str">
            <v>m</v>
          </cell>
          <cell r="H805" t="str">
            <v>DNIT 025/2004-ES</v>
          </cell>
        </row>
        <row r="806">
          <cell r="A806" t="str">
            <v>2 S 04 210 72</v>
          </cell>
          <cell r="B806" t="str">
            <v>-</v>
          </cell>
          <cell r="C806" t="str">
            <v>Corpo BDCC 2,00 x 2,00 m alt.10,00 a 12,50 m AC/BC</v>
          </cell>
          <cell r="D806" t="str">
            <v>m</v>
          </cell>
          <cell r="H806" t="str">
            <v>DNIT 025/2004-ES</v>
          </cell>
        </row>
        <row r="807">
          <cell r="A807" t="str">
            <v>2 S 04 210 73</v>
          </cell>
          <cell r="B807" t="str">
            <v>-</v>
          </cell>
          <cell r="C807" t="str">
            <v>Corpo BDCC 2,50 x 2,50 m alt.10,00 a 12,50 m AC/BC</v>
          </cell>
          <cell r="D807" t="str">
            <v>m</v>
          </cell>
          <cell r="H807" t="str">
            <v>DNIT 025/2004-ES</v>
          </cell>
        </row>
        <row r="808">
          <cell r="A808" t="str">
            <v>2 S 04 210 74</v>
          </cell>
          <cell r="B808" t="str">
            <v>-</v>
          </cell>
          <cell r="C808" t="str">
            <v>Corpo BDCC 3,00 x 3,00 m alt.10,00 a 12,50 m AC/BC</v>
          </cell>
          <cell r="D808" t="str">
            <v>m</v>
          </cell>
          <cell r="H808" t="str">
            <v>DNIT 025/2004-ES</v>
          </cell>
        </row>
        <row r="809">
          <cell r="A809" t="str">
            <v>2 S 04 210 75</v>
          </cell>
          <cell r="B809" t="str">
            <v>-</v>
          </cell>
          <cell r="C809" t="str">
            <v>Corpo BDCC 1,50 x 1,50 m alt.12,50 a 15,00 m AC/BC</v>
          </cell>
          <cell r="D809" t="str">
            <v>m</v>
          </cell>
          <cell r="H809" t="str">
            <v>DNIT 025/2004-ES</v>
          </cell>
        </row>
        <row r="810">
          <cell r="A810" t="str">
            <v>2 S 04 210 76</v>
          </cell>
          <cell r="B810" t="str">
            <v>-</v>
          </cell>
          <cell r="C810" t="str">
            <v>Corpo BDCC 2,00 x 2,00 m alt.12,50 a 15,00 m AC/BC</v>
          </cell>
          <cell r="D810" t="str">
            <v>m</v>
          </cell>
          <cell r="H810" t="str">
            <v>DNIT 025/2004-ES</v>
          </cell>
        </row>
        <row r="811">
          <cell r="A811" t="str">
            <v>2 S 04 210 77</v>
          </cell>
          <cell r="B811" t="str">
            <v>-</v>
          </cell>
          <cell r="C811" t="str">
            <v>Corpo BDCC 2,50 x 2,50 m alt.12,50 a 15,00 m AC/BC</v>
          </cell>
          <cell r="D811" t="str">
            <v>m</v>
          </cell>
          <cell r="H811" t="str">
            <v>DNIT 025/2004-ES</v>
          </cell>
        </row>
        <row r="812">
          <cell r="A812" t="str">
            <v>2 S 04 210 78</v>
          </cell>
          <cell r="B812" t="str">
            <v>-</v>
          </cell>
          <cell r="C812" t="str">
            <v>Corpo BDCC 3,00 x 3,00 m alt.12,50 a 15,00 m AC/BC</v>
          </cell>
          <cell r="D812" t="str">
            <v>m</v>
          </cell>
          <cell r="H812" t="str">
            <v>DNIT 025/2004-ES</v>
          </cell>
        </row>
        <row r="813">
          <cell r="A813" t="str">
            <v>2 S 04 211 01</v>
          </cell>
          <cell r="B813" t="str">
            <v>-</v>
          </cell>
          <cell r="C813" t="str">
            <v>Boca BDCC 1,50 x 1,50 m normal</v>
          </cell>
          <cell r="D813" t="str">
            <v>und</v>
          </cell>
          <cell r="H813" t="str">
            <v>DNIT 025/2004-ES</v>
          </cell>
        </row>
        <row r="814">
          <cell r="A814" t="str">
            <v>2 S 04 211 02</v>
          </cell>
          <cell r="B814" t="str">
            <v>-</v>
          </cell>
          <cell r="C814" t="str">
            <v>Boca BDCC 2,00 x 2,00 m normal</v>
          </cell>
          <cell r="D814" t="str">
            <v>und</v>
          </cell>
          <cell r="H814" t="str">
            <v>DNIT 025/2004-ES</v>
          </cell>
        </row>
        <row r="815">
          <cell r="A815" t="str">
            <v>2 S 04 211 03</v>
          </cell>
          <cell r="B815" t="str">
            <v>-</v>
          </cell>
          <cell r="C815" t="str">
            <v>Boca BDCC 2,50 x 2,50 m normal</v>
          </cell>
          <cell r="D815" t="str">
            <v>und</v>
          </cell>
          <cell r="H815" t="str">
            <v>DNIT 025/2004-ES</v>
          </cell>
        </row>
        <row r="816">
          <cell r="A816" t="str">
            <v>2 S 04 211 04</v>
          </cell>
          <cell r="B816" t="str">
            <v>-</v>
          </cell>
          <cell r="C816" t="str">
            <v>Boca BDCC 3,00 x 3,00 m normal</v>
          </cell>
          <cell r="D816" t="str">
            <v>und</v>
          </cell>
          <cell r="H816" t="str">
            <v>DNIT 025/2004-ES</v>
          </cell>
        </row>
        <row r="817">
          <cell r="A817" t="str">
            <v>2 S 04 211 05</v>
          </cell>
          <cell r="B817" t="str">
            <v>-</v>
          </cell>
          <cell r="C817" t="str">
            <v>Boca BDCC 1,50 x 1,50 m esc.=15</v>
          </cell>
          <cell r="D817" t="str">
            <v>und</v>
          </cell>
          <cell r="H817" t="str">
            <v>DNIT 025/2004-ES</v>
          </cell>
        </row>
        <row r="818">
          <cell r="A818" t="str">
            <v>2 S 04 211 06</v>
          </cell>
          <cell r="B818" t="str">
            <v>-</v>
          </cell>
          <cell r="C818" t="str">
            <v>Boca BDCC 2,00 x 2,00 m esc=15</v>
          </cell>
          <cell r="D818" t="str">
            <v>und</v>
          </cell>
          <cell r="H818" t="str">
            <v>DNIT 025/2004-ES</v>
          </cell>
        </row>
        <row r="819">
          <cell r="A819" t="str">
            <v>2 S 04 211 07</v>
          </cell>
          <cell r="B819" t="str">
            <v>-</v>
          </cell>
          <cell r="C819" t="str">
            <v>Boca BDCC 2,50 x 2,50 m esc=15</v>
          </cell>
          <cell r="D819" t="str">
            <v>und</v>
          </cell>
          <cell r="H819" t="str">
            <v>DNIT 025/2004-ES</v>
          </cell>
        </row>
        <row r="820">
          <cell r="A820" t="str">
            <v>2 S 04 211 08</v>
          </cell>
          <cell r="B820" t="str">
            <v>-</v>
          </cell>
          <cell r="C820" t="str">
            <v>Boca BDCC 3,00 x 3,00 m esc=15</v>
          </cell>
          <cell r="D820" t="str">
            <v>und</v>
          </cell>
          <cell r="H820" t="str">
            <v>DNIT 025/2004-ES</v>
          </cell>
        </row>
        <row r="821">
          <cell r="A821" t="str">
            <v>2 S 04 211 09</v>
          </cell>
          <cell r="B821" t="str">
            <v>-</v>
          </cell>
          <cell r="C821" t="str">
            <v>Boca BDCC 1,50 x 1,50 m - esc.=30</v>
          </cell>
          <cell r="D821" t="str">
            <v>und</v>
          </cell>
          <cell r="H821" t="str">
            <v>DNIT 025/2004-ES</v>
          </cell>
        </row>
        <row r="822">
          <cell r="A822" t="str">
            <v>2 S 04 211 10</v>
          </cell>
          <cell r="B822" t="str">
            <v>-</v>
          </cell>
          <cell r="C822" t="str">
            <v>Boca BDCC 2,00 x 2,00 m esc=30</v>
          </cell>
          <cell r="D822" t="str">
            <v>und</v>
          </cell>
          <cell r="H822" t="str">
            <v>DNIT 025/2004-ES</v>
          </cell>
        </row>
        <row r="823">
          <cell r="A823" t="str">
            <v>2 S 04 211 11</v>
          </cell>
          <cell r="B823" t="str">
            <v>-</v>
          </cell>
          <cell r="C823" t="str">
            <v>Boca BDCC 2,50 x 2,50 m esc.=30</v>
          </cell>
          <cell r="D823" t="str">
            <v>und</v>
          </cell>
          <cell r="H823" t="str">
            <v>DNIT 025/2004-ES</v>
          </cell>
        </row>
        <row r="824">
          <cell r="A824" t="str">
            <v>2 S 04 211 12</v>
          </cell>
          <cell r="B824" t="str">
            <v>-</v>
          </cell>
          <cell r="C824" t="str">
            <v>Boca BDCC 3,00 x 3,00 m esc=30</v>
          </cell>
          <cell r="D824" t="str">
            <v>und</v>
          </cell>
          <cell r="H824" t="str">
            <v>DNIT 025/2004-ES</v>
          </cell>
        </row>
        <row r="825">
          <cell r="A825" t="str">
            <v>2 S 04 211 13</v>
          </cell>
          <cell r="B825" t="str">
            <v>-</v>
          </cell>
          <cell r="C825" t="str">
            <v>Boca BDCC 1,50 x 1,50 m esc=45</v>
          </cell>
          <cell r="D825" t="str">
            <v>Und</v>
          </cell>
          <cell r="H825" t="str">
            <v>DNIT 025/2004-ES</v>
          </cell>
        </row>
        <row r="826">
          <cell r="A826" t="str">
            <v>2 S 04 211 14</v>
          </cell>
          <cell r="B826" t="str">
            <v>-</v>
          </cell>
          <cell r="C826" t="str">
            <v>Boca BDCC 2,00 x 2,00 m esc=45</v>
          </cell>
          <cell r="D826" t="str">
            <v>Und</v>
          </cell>
          <cell r="H826" t="str">
            <v>DNIT 025/2004-ES</v>
          </cell>
        </row>
        <row r="827">
          <cell r="A827" t="str">
            <v>2 S 04 211 15</v>
          </cell>
          <cell r="B827" t="str">
            <v>-</v>
          </cell>
          <cell r="C827" t="str">
            <v>Boca BDCC 2,50 x 2,50 m esc=45</v>
          </cell>
          <cell r="D827" t="str">
            <v>Und</v>
          </cell>
          <cell r="H827" t="str">
            <v>DNIT 025/2004-ES</v>
          </cell>
        </row>
        <row r="828">
          <cell r="A828" t="str">
            <v>2 S 04 211 16</v>
          </cell>
          <cell r="B828" t="str">
            <v>-</v>
          </cell>
          <cell r="C828" t="str">
            <v>Boca BDCC 3,00x3,00m - esc=45</v>
          </cell>
          <cell r="D828" t="str">
            <v>Und</v>
          </cell>
          <cell r="H828" t="str">
            <v>DNIT 025/2004-ES</v>
          </cell>
        </row>
        <row r="829">
          <cell r="A829" t="str">
            <v>2 S 04 211 51</v>
          </cell>
          <cell r="B829" t="str">
            <v>-</v>
          </cell>
          <cell r="C829" t="str">
            <v>Boca BDCC 1,50 x 1,50 m normal AC/BC</v>
          </cell>
          <cell r="D829" t="str">
            <v>Und</v>
          </cell>
          <cell r="H829" t="str">
            <v>DNIT 025/2004-ES</v>
          </cell>
        </row>
        <row r="830">
          <cell r="A830" t="str">
            <v>2 S 04 211 52</v>
          </cell>
          <cell r="B830" t="str">
            <v>-</v>
          </cell>
          <cell r="C830" t="str">
            <v>Boca BDCC 2,00 x 2,00 m normal AC/BC</v>
          </cell>
          <cell r="D830" t="str">
            <v>Und</v>
          </cell>
          <cell r="H830" t="str">
            <v>DNIT 025/2004-ES</v>
          </cell>
        </row>
        <row r="831">
          <cell r="A831" t="str">
            <v>2 S 04 211 53</v>
          </cell>
          <cell r="B831" t="str">
            <v>-</v>
          </cell>
          <cell r="C831" t="str">
            <v>Boca BDCC 2,50 x 2,50 m normal AC/BC</v>
          </cell>
          <cell r="D831" t="str">
            <v>Und</v>
          </cell>
          <cell r="H831" t="str">
            <v>DNIT 025/2004-ES</v>
          </cell>
        </row>
        <row r="832">
          <cell r="A832" t="str">
            <v>2 S 04 211 54</v>
          </cell>
          <cell r="B832" t="str">
            <v>-</v>
          </cell>
          <cell r="C832" t="str">
            <v>Boca BDCC 3,00 x 3,00 m normal AC/BC</v>
          </cell>
          <cell r="D832" t="str">
            <v>Und</v>
          </cell>
          <cell r="H832" t="str">
            <v>DNIT 025/2004-ES</v>
          </cell>
        </row>
        <row r="833">
          <cell r="A833" t="str">
            <v>2 S 04 211 55</v>
          </cell>
          <cell r="B833" t="str">
            <v>-</v>
          </cell>
          <cell r="C833" t="str">
            <v>Boca BDCC 1,50 x 1,50 m esc=15 AC/BC</v>
          </cell>
          <cell r="D833" t="str">
            <v>Und</v>
          </cell>
          <cell r="H833" t="str">
            <v>DNIT 025/2004-ES</v>
          </cell>
        </row>
        <row r="834">
          <cell r="A834" t="str">
            <v>2 S 04 211 56</v>
          </cell>
          <cell r="B834" t="str">
            <v>-</v>
          </cell>
          <cell r="C834" t="str">
            <v>Boca BDCC 2,00 x 2,00 m esc=15 AC/BC</v>
          </cell>
          <cell r="D834" t="str">
            <v>Und</v>
          </cell>
          <cell r="H834" t="str">
            <v>DNIT 025/2004-ES</v>
          </cell>
        </row>
        <row r="835">
          <cell r="A835" t="str">
            <v>2 S 04 211 57</v>
          </cell>
          <cell r="B835" t="str">
            <v>-</v>
          </cell>
          <cell r="C835" t="str">
            <v>Boca BDCC 2,50 x 2,50 m esc=15 AC/BC</v>
          </cell>
          <cell r="D835" t="str">
            <v>Und</v>
          </cell>
          <cell r="H835" t="str">
            <v>DNIT 025/2004-ES</v>
          </cell>
        </row>
        <row r="836">
          <cell r="A836" t="str">
            <v>2 S 04 211 58</v>
          </cell>
          <cell r="B836" t="str">
            <v>-</v>
          </cell>
          <cell r="C836" t="str">
            <v>Boca BDCC 3,00 x 3,00 m esc=15 AC/BC</v>
          </cell>
          <cell r="D836" t="str">
            <v>Und</v>
          </cell>
          <cell r="H836" t="str">
            <v>DNIT 025/2004-ES</v>
          </cell>
        </row>
        <row r="837">
          <cell r="A837" t="str">
            <v>2 S 04 211 59</v>
          </cell>
          <cell r="B837" t="str">
            <v>-</v>
          </cell>
          <cell r="C837" t="str">
            <v>Boca BDCC 1,50 x 1,50 m esc=30 AC/BC</v>
          </cell>
          <cell r="D837" t="str">
            <v>Und</v>
          </cell>
          <cell r="H837" t="str">
            <v>DNIT 025/2004-ES</v>
          </cell>
        </row>
        <row r="838">
          <cell r="A838" t="str">
            <v>2 S 04 211 60</v>
          </cell>
          <cell r="B838" t="str">
            <v>-</v>
          </cell>
          <cell r="C838" t="str">
            <v>Boca BDCC 2,00 x 2,00 m esc=30 AC/BC</v>
          </cell>
          <cell r="D838" t="str">
            <v>Und</v>
          </cell>
          <cell r="H838" t="str">
            <v>DNIT 025/2004-ES</v>
          </cell>
        </row>
        <row r="839">
          <cell r="A839" t="str">
            <v>2 S 04 211 61</v>
          </cell>
          <cell r="B839" t="str">
            <v>-</v>
          </cell>
          <cell r="C839" t="str">
            <v>Boca BDCC 2,50 x 2,50 m - esc=30 AC/BC</v>
          </cell>
          <cell r="D839" t="str">
            <v>Und</v>
          </cell>
          <cell r="H839" t="str">
            <v>DNIT 025/2004-ES</v>
          </cell>
        </row>
        <row r="840">
          <cell r="A840" t="str">
            <v>2 S 04 211 62</v>
          </cell>
          <cell r="B840" t="str">
            <v>-</v>
          </cell>
          <cell r="C840" t="str">
            <v>Boca BDCC 3,00 x 3,00 m - esc=30 AC/BC</v>
          </cell>
          <cell r="D840" t="str">
            <v>Und</v>
          </cell>
          <cell r="H840" t="str">
            <v>DNIT 025/2004-ES</v>
          </cell>
        </row>
        <row r="841">
          <cell r="A841" t="str">
            <v>2 S 04 211 63</v>
          </cell>
          <cell r="B841" t="str">
            <v>-</v>
          </cell>
          <cell r="C841" t="str">
            <v>Boca BDCC 1,50 x 1,50 m - esc=45 AC/BC</v>
          </cell>
          <cell r="D841" t="str">
            <v>Und</v>
          </cell>
          <cell r="H841" t="str">
            <v>DNIT 025/2004-ES</v>
          </cell>
        </row>
        <row r="842">
          <cell r="A842" t="str">
            <v>2 S 04 211 64</v>
          </cell>
          <cell r="B842" t="str">
            <v>-</v>
          </cell>
          <cell r="C842" t="str">
            <v>Boca BDCC 2,00 x 2,00 m - esc=45 AC/BC</v>
          </cell>
          <cell r="D842" t="str">
            <v>Und</v>
          </cell>
          <cell r="H842" t="str">
            <v>DNIT 025/2004-ES</v>
          </cell>
        </row>
        <row r="843">
          <cell r="A843" t="str">
            <v>2 S 04 211 65</v>
          </cell>
          <cell r="B843" t="str">
            <v>-</v>
          </cell>
          <cell r="C843" t="str">
            <v>Boca BDCC 2,50 x 2,50 m - esc=45 AC/BC</v>
          </cell>
          <cell r="D843" t="str">
            <v>Und</v>
          </cell>
          <cell r="H843" t="str">
            <v>DNIT 025/2004-ES</v>
          </cell>
        </row>
        <row r="844">
          <cell r="A844" t="str">
            <v>2 S 04 211 66</v>
          </cell>
          <cell r="B844" t="str">
            <v>-</v>
          </cell>
          <cell r="C844" t="str">
            <v>Boca BDCC 3,00 x 3,00 m - esc=45 AC/BC</v>
          </cell>
          <cell r="D844" t="str">
            <v>Und</v>
          </cell>
          <cell r="H844" t="str">
            <v>DNIT 025/2004-ES</v>
          </cell>
        </row>
        <row r="845">
          <cell r="A845" t="str">
            <v>2 S 04 220 01</v>
          </cell>
          <cell r="B845" t="str">
            <v>-</v>
          </cell>
          <cell r="C845" t="str">
            <v>Corpo BTCC 1,50 x 1,50 m alt. 0 a 1,00 m</v>
          </cell>
          <cell r="D845" t="str">
            <v>m</v>
          </cell>
          <cell r="H845" t="str">
            <v>DNIT 025/2004-ES</v>
          </cell>
        </row>
        <row r="846">
          <cell r="A846" t="str">
            <v>2 S 04 220 02</v>
          </cell>
          <cell r="B846" t="str">
            <v>-</v>
          </cell>
          <cell r="C846" t="str">
            <v>Corpo BTCC 2,00 x 2,00 m alt. 0 a 1,00 m</v>
          </cell>
          <cell r="D846" t="str">
            <v>m</v>
          </cell>
          <cell r="H846" t="str">
            <v>DNIT 025/2004-ES</v>
          </cell>
        </row>
        <row r="847">
          <cell r="A847" t="str">
            <v>2 S 04 220 03</v>
          </cell>
          <cell r="B847" t="str">
            <v>-</v>
          </cell>
          <cell r="C847" t="str">
            <v>Corpo BTCC 2,50 x 2,50 m alt. 0 a 1,00 m</v>
          </cell>
          <cell r="D847" t="str">
            <v>m</v>
          </cell>
          <cell r="H847" t="str">
            <v>DNIT 025/2004-ES</v>
          </cell>
        </row>
        <row r="848">
          <cell r="A848" t="str">
            <v>2 S 04 220 04</v>
          </cell>
          <cell r="B848" t="str">
            <v>-</v>
          </cell>
          <cell r="C848" t="str">
            <v>Corpo BTCC 3,00 x 3,00 m alt. 0 a 1,00 m</v>
          </cell>
          <cell r="D848" t="str">
            <v>m</v>
          </cell>
          <cell r="H848" t="str">
            <v>DNIT 025/2004-ES</v>
          </cell>
        </row>
        <row r="849">
          <cell r="A849" t="str">
            <v>2 S 04 220 05</v>
          </cell>
          <cell r="B849" t="str">
            <v>-</v>
          </cell>
          <cell r="C849" t="str">
            <v>Corpo BTCC 1,50 x 1,50 m alt. 1,00 a 2,50 m</v>
          </cell>
          <cell r="D849" t="str">
            <v>m</v>
          </cell>
          <cell r="H849" t="str">
            <v>DNIT 025/2004-ES</v>
          </cell>
        </row>
        <row r="850">
          <cell r="A850" t="str">
            <v>2 S 04 220 06</v>
          </cell>
          <cell r="B850" t="str">
            <v>-</v>
          </cell>
          <cell r="C850" t="str">
            <v>Corpo BTCC 2,00 x 2,00 m alt. 1,00 a 2,50 m</v>
          </cell>
          <cell r="D850" t="str">
            <v>m</v>
          </cell>
          <cell r="H850" t="str">
            <v>DNIT 025/2004-ES</v>
          </cell>
        </row>
        <row r="851">
          <cell r="A851" t="str">
            <v>2 S 04 220 07</v>
          </cell>
          <cell r="B851" t="str">
            <v>-</v>
          </cell>
          <cell r="C851" t="str">
            <v>Corpo BTCC 2,50 a 2,50 m alt. 1,00 a 2,50 m</v>
          </cell>
          <cell r="D851" t="str">
            <v>m</v>
          </cell>
          <cell r="H851" t="str">
            <v>DNIT 025/2004-ES</v>
          </cell>
        </row>
        <row r="852">
          <cell r="A852" t="str">
            <v>2 S 04 220 08</v>
          </cell>
          <cell r="B852" t="str">
            <v>-</v>
          </cell>
          <cell r="C852" t="str">
            <v>Corpo BTCC 3,00 x 3,00 m alt. 1,00 a 2,50 m</v>
          </cell>
          <cell r="D852" t="str">
            <v>m</v>
          </cell>
          <cell r="H852" t="str">
            <v>DNIT 025/2004-ES</v>
          </cell>
        </row>
        <row r="853">
          <cell r="A853" t="str">
            <v>2 S 04 220 09</v>
          </cell>
          <cell r="B853" t="str">
            <v>-</v>
          </cell>
          <cell r="C853" t="str">
            <v>Corpo BTCC 1,50 x 1,50 m alt. 2,50 a 5,00 m</v>
          </cell>
          <cell r="D853" t="str">
            <v>m</v>
          </cell>
          <cell r="H853" t="str">
            <v>DNIT 025/2004-ES</v>
          </cell>
        </row>
        <row r="854">
          <cell r="A854" t="str">
            <v>2 S 04 220 10</v>
          </cell>
          <cell r="B854" t="str">
            <v>-</v>
          </cell>
          <cell r="C854" t="str">
            <v>Corpo BTCC 2,00 x 2,00 m alt. 2,50 a 5,00 m</v>
          </cell>
          <cell r="D854" t="str">
            <v>m</v>
          </cell>
          <cell r="H854" t="str">
            <v>DNIT 025/2004-ES</v>
          </cell>
        </row>
        <row r="855">
          <cell r="A855" t="str">
            <v>2 S 04 220 11</v>
          </cell>
          <cell r="B855" t="str">
            <v>-</v>
          </cell>
          <cell r="C855" t="str">
            <v>Corpo BTCC 2,50 x 2,50 m alt. 2,50 a 5,00 m</v>
          </cell>
          <cell r="D855" t="str">
            <v>m</v>
          </cell>
          <cell r="H855" t="str">
            <v>DNIT 025/2004-ES</v>
          </cell>
        </row>
        <row r="856">
          <cell r="A856" t="str">
            <v>2 S 04 220 12</v>
          </cell>
          <cell r="B856" t="str">
            <v>-</v>
          </cell>
          <cell r="C856" t="str">
            <v>Corpo BTCC 3,00 x 3,00 m alt. 2,50 a 5,00 m</v>
          </cell>
          <cell r="D856" t="str">
            <v>m</v>
          </cell>
          <cell r="H856" t="str">
            <v>DNIT 025/2004-ES</v>
          </cell>
        </row>
        <row r="857">
          <cell r="A857" t="str">
            <v>2 S 04 220 13</v>
          </cell>
          <cell r="B857" t="str">
            <v>-</v>
          </cell>
          <cell r="C857" t="str">
            <v>Corpo BTCC 1,50 x 1,50 m alt. 5,00 a 7,50 m</v>
          </cell>
          <cell r="D857" t="str">
            <v>m</v>
          </cell>
          <cell r="H857" t="str">
            <v>DNIT 025/2004-ES</v>
          </cell>
        </row>
        <row r="858">
          <cell r="A858" t="str">
            <v>2 S 04 220 14</v>
          </cell>
          <cell r="B858" t="str">
            <v>-</v>
          </cell>
          <cell r="C858" t="str">
            <v>Corpo BTCC 2,00 x 2,00 m alt. 5,00 a 7,50 m</v>
          </cell>
          <cell r="D858" t="str">
            <v>m</v>
          </cell>
          <cell r="H858" t="str">
            <v>DNIT 025/2004-ES</v>
          </cell>
        </row>
        <row r="859">
          <cell r="A859" t="str">
            <v>2 S 04 220 15</v>
          </cell>
          <cell r="B859" t="str">
            <v>-</v>
          </cell>
          <cell r="C859" t="str">
            <v>Corpo BTCC 2,50 x 2,50 m alt. 5,00 a 7,50 m</v>
          </cell>
          <cell r="D859" t="str">
            <v>m</v>
          </cell>
          <cell r="H859" t="str">
            <v>DNIT 025/2004-ES</v>
          </cell>
        </row>
        <row r="860">
          <cell r="A860" t="str">
            <v>2 S 04 220 16</v>
          </cell>
          <cell r="B860" t="str">
            <v>-</v>
          </cell>
          <cell r="C860" t="str">
            <v>Corpo BTCC 3,00 x 3,00 m alt. 5,00 a 7,50 m</v>
          </cell>
          <cell r="D860" t="str">
            <v>m</v>
          </cell>
          <cell r="H860" t="str">
            <v>DNIT 025/2004-ES</v>
          </cell>
        </row>
        <row r="861">
          <cell r="A861" t="str">
            <v>2 S 04 220 17</v>
          </cell>
          <cell r="B861" t="str">
            <v>-</v>
          </cell>
          <cell r="C861" t="str">
            <v>Corpo BTCC 1,50 x 1,50 m alt. 7,50 a 10,00 m</v>
          </cell>
          <cell r="D861" t="str">
            <v>m</v>
          </cell>
          <cell r="H861" t="str">
            <v>DNIT 025/2004-ES</v>
          </cell>
        </row>
        <row r="862">
          <cell r="A862" t="str">
            <v>2 S 04 220 18</v>
          </cell>
          <cell r="B862" t="str">
            <v>-</v>
          </cell>
          <cell r="C862" t="str">
            <v>Corpo BTCC 2,00 x 2,00 m alt. 7,50 m a 10,00 m</v>
          </cell>
          <cell r="D862" t="str">
            <v>m</v>
          </cell>
          <cell r="H862" t="str">
            <v>DNIT 025/2004-ES</v>
          </cell>
        </row>
        <row r="863">
          <cell r="A863" t="str">
            <v>2 S 04 220 19</v>
          </cell>
          <cell r="B863" t="str">
            <v>-</v>
          </cell>
          <cell r="C863" t="str">
            <v>Corpo BTCC 2,50 x 2,50 m alt. 7,50 a 10,00 m</v>
          </cell>
          <cell r="D863" t="str">
            <v>m</v>
          </cell>
          <cell r="H863" t="str">
            <v>DNIT 025/2004-ES</v>
          </cell>
        </row>
        <row r="864">
          <cell r="A864" t="str">
            <v>2 S 04 220 20</v>
          </cell>
          <cell r="B864" t="str">
            <v>-</v>
          </cell>
          <cell r="C864" t="str">
            <v>Corpo BTCC 3,00 x 3,00 m alt 7,50 a 10,00 m</v>
          </cell>
          <cell r="D864" t="str">
            <v>m</v>
          </cell>
          <cell r="H864" t="str">
            <v>DNIT 025/2004-ES</v>
          </cell>
        </row>
        <row r="865">
          <cell r="A865" t="str">
            <v>2 S 04 220 21</v>
          </cell>
          <cell r="B865" t="str">
            <v>-</v>
          </cell>
          <cell r="C865" t="str">
            <v>Corpo BTCC 1,50 x 1,50 m alt. 10,00 a 12,50 m</v>
          </cell>
          <cell r="D865" t="str">
            <v>m</v>
          </cell>
          <cell r="H865" t="str">
            <v>DNIT 025/2004-ES</v>
          </cell>
        </row>
        <row r="866">
          <cell r="A866" t="str">
            <v>2 S 04 220 22</v>
          </cell>
          <cell r="B866" t="str">
            <v>-</v>
          </cell>
          <cell r="C866" t="str">
            <v>Corpo BTCC 2,00 x 2,00 m alt. 10,00 a 12,50 m</v>
          </cell>
          <cell r="D866" t="str">
            <v>m</v>
          </cell>
          <cell r="H866" t="str">
            <v>DNIT 025/2004-ES</v>
          </cell>
        </row>
        <row r="867">
          <cell r="A867" t="str">
            <v>2 S 04 220 23</v>
          </cell>
          <cell r="B867" t="str">
            <v>-</v>
          </cell>
          <cell r="C867" t="str">
            <v>Corpo BTCC 2,50 x 2,50 m alt. 10,00 a 12,50 m</v>
          </cell>
          <cell r="D867" t="str">
            <v>m</v>
          </cell>
          <cell r="H867" t="str">
            <v>DNIT 025/2004-ES</v>
          </cell>
        </row>
        <row r="868">
          <cell r="A868" t="str">
            <v>2 S 04 220 24</v>
          </cell>
          <cell r="B868" t="str">
            <v>-</v>
          </cell>
          <cell r="C868" t="str">
            <v>Corpo BTCC 3,00 x 3,00 m alt. 10,00 a 12,50 m</v>
          </cell>
          <cell r="D868" t="str">
            <v>m</v>
          </cell>
          <cell r="H868" t="str">
            <v>DNIT 025/2004-ES</v>
          </cell>
        </row>
        <row r="869">
          <cell r="A869" t="str">
            <v>2 S 04 220 25</v>
          </cell>
          <cell r="B869" t="str">
            <v>-</v>
          </cell>
          <cell r="C869" t="str">
            <v>Corpo BTCC 1,50 x 1,50 m alt. 12,50 a 15,00 m</v>
          </cell>
          <cell r="D869" t="str">
            <v>m</v>
          </cell>
          <cell r="H869" t="str">
            <v>DNIT 025/2004-ES</v>
          </cell>
        </row>
        <row r="870">
          <cell r="A870" t="str">
            <v>2 S 04 220 26</v>
          </cell>
          <cell r="B870" t="str">
            <v>-</v>
          </cell>
          <cell r="C870" t="str">
            <v>Corpo BTCC 2,00 x 2,00 m alt. 12,50 a 15,00 m</v>
          </cell>
          <cell r="D870" t="str">
            <v>m</v>
          </cell>
          <cell r="H870" t="str">
            <v>DNIT 025/2004-ES</v>
          </cell>
        </row>
        <row r="871">
          <cell r="A871" t="str">
            <v>2 S 04 220 27</v>
          </cell>
          <cell r="B871" t="str">
            <v>-</v>
          </cell>
          <cell r="C871" t="str">
            <v>Corpo BTCC 2,50 x 2,50 m alt. 12,50 a 15,00 m</v>
          </cell>
          <cell r="D871" t="str">
            <v>m</v>
          </cell>
          <cell r="H871" t="str">
            <v>DNIT 025/2004-ES</v>
          </cell>
        </row>
        <row r="872">
          <cell r="A872" t="str">
            <v>2 S 04 220 28</v>
          </cell>
          <cell r="B872" t="str">
            <v>-</v>
          </cell>
          <cell r="C872" t="str">
            <v>Corpo BTCC 3,00 x 3,00 m alt. 12,50 a 15,00 m</v>
          </cell>
          <cell r="D872" t="str">
            <v>m</v>
          </cell>
          <cell r="H872" t="str">
            <v>DNIT 025/2004-ES</v>
          </cell>
        </row>
        <row r="873">
          <cell r="A873" t="str">
            <v>2 S 04 220 51</v>
          </cell>
          <cell r="B873" t="str">
            <v>-</v>
          </cell>
          <cell r="C873" t="str">
            <v>Corpo BTCC 1,50 x 1,50 m alt. 0 a 1,00 m AC/BC</v>
          </cell>
          <cell r="D873" t="str">
            <v>m</v>
          </cell>
          <cell r="H873" t="str">
            <v>DNIT 025/2004-ES</v>
          </cell>
        </row>
        <row r="874">
          <cell r="A874" t="str">
            <v>2 S 04 220 52</v>
          </cell>
          <cell r="B874" t="str">
            <v>-</v>
          </cell>
          <cell r="C874" t="str">
            <v>Corpo BTCC 2,00 x 2,00 m alt. 0 a 1,00 m AC/BC</v>
          </cell>
          <cell r="D874" t="str">
            <v>m</v>
          </cell>
          <cell r="H874" t="str">
            <v>DNIT 025/2004-ES</v>
          </cell>
        </row>
        <row r="875">
          <cell r="A875" t="str">
            <v>2 S 04 220 53</v>
          </cell>
          <cell r="B875" t="str">
            <v>-</v>
          </cell>
          <cell r="C875" t="str">
            <v>Corpo BTCC 2,50 x 2,50 m alt. 0 a 1,00 m AC/BC</v>
          </cell>
          <cell r="D875" t="str">
            <v>m</v>
          </cell>
          <cell r="H875" t="str">
            <v>DNIT 025/2004-ES</v>
          </cell>
        </row>
        <row r="876">
          <cell r="A876" t="str">
            <v>2 S 04 220 54</v>
          </cell>
          <cell r="B876" t="str">
            <v>-</v>
          </cell>
          <cell r="C876" t="str">
            <v>Corpo BTCC 3,00 x 3,00 m alt. 0 a 1,00 m AC/BC</v>
          </cell>
          <cell r="D876" t="str">
            <v>m</v>
          </cell>
          <cell r="H876" t="str">
            <v>DNIT 025/2004-ES</v>
          </cell>
        </row>
        <row r="877">
          <cell r="A877" t="str">
            <v>2 S 04 220 55</v>
          </cell>
          <cell r="B877" t="str">
            <v>-</v>
          </cell>
          <cell r="C877" t="str">
            <v>Corpo BTCC 1,50 x 1,50 m alt. 1,00 a 2,50 m AC/BC</v>
          </cell>
          <cell r="D877" t="str">
            <v>m</v>
          </cell>
          <cell r="H877" t="str">
            <v>DNIT 025/2004-ES</v>
          </cell>
        </row>
        <row r="878">
          <cell r="A878" t="str">
            <v>2 S 04 220 56</v>
          </cell>
          <cell r="B878" t="str">
            <v>-</v>
          </cell>
          <cell r="C878" t="str">
            <v>Corpo BTCC 2,00 x 2,00 m alt. 1,00 a 2,50 m AC/BC</v>
          </cell>
          <cell r="D878" t="str">
            <v>m</v>
          </cell>
          <cell r="H878" t="str">
            <v>DNIT 025/2004-ES</v>
          </cell>
        </row>
        <row r="879">
          <cell r="A879" t="str">
            <v>2 S 04 220 57</v>
          </cell>
          <cell r="B879" t="str">
            <v>-</v>
          </cell>
          <cell r="C879" t="str">
            <v>Corpo BTCC 2,50 x 2,50 m alt. 1,00 a 2,50 m AC/BC</v>
          </cell>
          <cell r="D879" t="str">
            <v>m</v>
          </cell>
          <cell r="H879" t="str">
            <v>DNIT 025/2004-ES</v>
          </cell>
        </row>
        <row r="880">
          <cell r="A880" t="str">
            <v>2 S 04 220 58</v>
          </cell>
          <cell r="B880" t="str">
            <v>-</v>
          </cell>
          <cell r="C880" t="str">
            <v>Corpo BTCC 3,00 x 3,00 m alt. 1,00 a 2,50 m AC/BC</v>
          </cell>
          <cell r="D880" t="str">
            <v>m</v>
          </cell>
          <cell r="H880" t="str">
            <v>DNIT 025/2004-ES</v>
          </cell>
        </row>
        <row r="881">
          <cell r="A881" t="str">
            <v>2 S 04 220 59</v>
          </cell>
          <cell r="B881" t="str">
            <v>-</v>
          </cell>
          <cell r="C881" t="str">
            <v>Corpo BTCC 1,50 x 1,50 m alt. 2,50 a 5,00 m AC/BC</v>
          </cell>
          <cell r="D881" t="str">
            <v>m</v>
          </cell>
          <cell r="H881" t="str">
            <v>DNIT 025/2004-ES</v>
          </cell>
        </row>
        <row r="882">
          <cell r="A882" t="str">
            <v>2 S 04 220 60</v>
          </cell>
          <cell r="B882" t="str">
            <v>-</v>
          </cell>
          <cell r="C882" t="str">
            <v>Corpo BTCC 2,00 x 2,00 m alt. 2,50 a 5,00 m AC/BC</v>
          </cell>
          <cell r="D882" t="str">
            <v>m</v>
          </cell>
          <cell r="H882" t="str">
            <v>DNIT 025/2004-ES</v>
          </cell>
        </row>
        <row r="883">
          <cell r="A883" t="str">
            <v>2 S 04 220 61</v>
          </cell>
          <cell r="B883" t="str">
            <v>-</v>
          </cell>
          <cell r="C883" t="str">
            <v>Corpo BTCC 2,50 x 2,50 m alt. 2,50 a 5,00 m AC/BC</v>
          </cell>
          <cell r="D883" t="str">
            <v>m</v>
          </cell>
          <cell r="H883" t="str">
            <v>DNIT 025/2004-ES</v>
          </cell>
        </row>
        <row r="884">
          <cell r="A884" t="str">
            <v>2 S 04 220 62</v>
          </cell>
          <cell r="B884" t="str">
            <v>-</v>
          </cell>
          <cell r="C884" t="str">
            <v>Corpo BTCC 3,00 x 3,00 m alt. 2,50 a 5,00 m AC/BC</v>
          </cell>
          <cell r="D884" t="str">
            <v>m</v>
          </cell>
          <cell r="H884" t="str">
            <v>DNIT 025/2004-ES</v>
          </cell>
        </row>
        <row r="885">
          <cell r="A885" t="str">
            <v>2 S 04 220 63</v>
          </cell>
          <cell r="B885" t="str">
            <v>-</v>
          </cell>
          <cell r="C885" t="str">
            <v>Corpo BTCC 1,50 x 1,50 m alt. 5,00 a 7,50 m AC/BC</v>
          </cell>
          <cell r="D885" t="str">
            <v>m</v>
          </cell>
          <cell r="H885" t="str">
            <v>DNIT 025/2004-ES</v>
          </cell>
        </row>
        <row r="886">
          <cell r="A886" t="str">
            <v>2 S 04 220 64</v>
          </cell>
          <cell r="B886" t="str">
            <v>-</v>
          </cell>
          <cell r="C886" t="str">
            <v>Corpo BTCC 2,00 x 2,00 m alt. 5,00 a 7,50 m AC/BC</v>
          </cell>
          <cell r="D886" t="str">
            <v>m</v>
          </cell>
          <cell r="H886" t="str">
            <v>DNIT 025/2004-ES</v>
          </cell>
        </row>
        <row r="887">
          <cell r="A887" t="str">
            <v>2 S 04 220 65</v>
          </cell>
          <cell r="B887" t="str">
            <v>-</v>
          </cell>
          <cell r="C887" t="str">
            <v>Corpo BTCC 2,50 x 2,50 m alt. 5,00 a 7,50 m AC/BC</v>
          </cell>
          <cell r="D887" t="str">
            <v>m</v>
          </cell>
          <cell r="H887" t="str">
            <v>DNIT 025/2004-ES</v>
          </cell>
        </row>
        <row r="888">
          <cell r="A888" t="str">
            <v>2 S 04 220 66</v>
          </cell>
          <cell r="B888" t="str">
            <v>-</v>
          </cell>
          <cell r="C888" t="str">
            <v>Corpo BTCC 3,00 x 3,00 m alt. 5,00 a 7,50 m AC/BC</v>
          </cell>
          <cell r="D888" t="str">
            <v>m</v>
          </cell>
          <cell r="H888" t="str">
            <v>DNIT 025/2004-ES</v>
          </cell>
        </row>
        <row r="889">
          <cell r="A889" t="str">
            <v>2 S 04 220 67</v>
          </cell>
          <cell r="B889" t="str">
            <v>-</v>
          </cell>
          <cell r="C889" t="str">
            <v>Corpo BTCC 1,50 x 1,50 m alt. 7,50 a 10,00 m AC/BC</v>
          </cell>
          <cell r="D889" t="str">
            <v>m</v>
          </cell>
          <cell r="H889" t="str">
            <v>DNIT 025/2004-ES</v>
          </cell>
        </row>
        <row r="890">
          <cell r="A890" t="str">
            <v>2 S 04 220 68</v>
          </cell>
          <cell r="B890" t="str">
            <v>-</v>
          </cell>
          <cell r="C890" t="str">
            <v>Corpo BTCC 2,00 x 2,00 m alt. 7,50 a 10,00 m AC/BC</v>
          </cell>
          <cell r="D890" t="str">
            <v>m</v>
          </cell>
          <cell r="H890" t="str">
            <v>DNIT 025/2004-ES</v>
          </cell>
        </row>
        <row r="891">
          <cell r="A891" t="str">
            <v>2 S 04 220 69</v>
          </cell>
          <cell r="B891" t="str">
            <v>-</v>
          </cell>
          <cell r="C891" t="str">
            <v>Corpo BTCC 2,50 x 2,50 m alt. 7,50 a 10,00 m AC/BC</v>
          </cell>
          <cell r="D891" t="str">
            <v>m</v>
          </cell>
          <cell r="H891" t="str">
            <v>DNIT 025/2004-ES</v>
          </cell>
        </row>
        <row r="892">
          <cell r="A892" t="str">
            <v>2 S 04 220 70</v>
          </cell>
          <cell r="B892" t="str">
            <v>-</v>
          </cell>
          <cell r="C892" t="str">
            <v>Corpo BTCC 3,00 x 3,00 m alt. 7,50 a 10,00 m AC/BC</v>
          </cell>
          <cell r="D892" t="str">
            <v>m</v>
          </cell>
          <cell r="H892" t="str">
            <v>DNIT 025/2004-ES</v>
          </cell>
        </row>
        <row r="893">
          <cell r="A893" t="str">
            <v>2 S 04 220 71</v>
          </cell>
          <cell r="B893" t="str">
            <v>-</v>
          </cell>
          <cell r="C893" t="str">
            <v>Corpo BTCC 1,50 x 1,50 m alt.10,00 a 12,50 m AC/BC</v>
          </cell>
          <cell r="D893" t="str">
            <v>m</v>
          </cell>
          <cell r="H893" t="str">
            <v>DNIT 025/2004-ES</v>
          </cell>
        </row>
        <row r="894">
          <cell r="A894" t="str">
            <v>2 S 04 220 72</v>
          </cell>
          <cell r="B894" t="str">
            <v>-</v>
          </cell>
          <cell r="C894" t="str">
            <v>Corpo BTCC 2,00 x 2,00 m alt.10,00 a 12,50 m AC/BC</v>
          </cell>
          <cell r="D894" t="str">
            <v>m</v>
          </cell>
          <cell r="H894" t="str">
            <v>DNIT 025/2004-ES</v>
          </cell>
        </row>
        <row r="895">
          <cell r="A895" t="str">
            <v>2 S 04 220 73</v>
          </cell>
          <cell r="B895" t="str">
            <v>-</v>
          </cell>
          <cell r="C895" t="str">
            <v>Corpo BTCC 2,50 x 2,50 m alt.10,00 a 12,50 m AC/BC</v>
          </cell>
          <cell r="D895" t="str">
            <v>m</v>
          </cell>
          <cell r="H895" t="str">
            <v>DNIT 025/2004-ES</v>
          </cell>
        </row>
        <row r="896">
          <cell r="A896" t="str">
            <v>2 S 04 220 74</v>
          </cell>
          <cell r="B896" t="str">
            <v>-</v>
          </cell>
          <cell r="C896" t="str">
            <v>Corpo BTCC 3,00 x 3,00 m alt.10,00 a 12,50 m AC/BC</v>
          </cell>
          <cell r="D896" t="str">
            <v>m</v>
          </cell>
          <cell r="H896" t="str">
            <v>DNIT 025/2004-ES</v>
          </cell>
        </row>
        <row r="897">
          <cell r="A897" t="str">
            <v>2 S 04 220 75</v>
          </cell>
          <cell r="B897" t="str">
            <v>-</v>
          </cell>
          <cell r="C897" t="str">
            <v>Corpo BTCC 1,50 x 1,50 m alt.12,50 a 15,00 m AC/BC</v>
          </cell>
          <cell r="D897" t="str">
            <v>m</v>
          </cell>
          <cell r="H897" t="str">
            <v>DNIT 025/2004-ES</v>
          </cell>
        </row>
        <row r="898">
          <cell r="A898" t="str">
            <v>2 S 04 220 76</v>
          </cell>
          <cell r="B898" t="str">
            <v>-</v>
          </cell>
          <cell r="C898" t="str">
            <v>Corpo BTCC 2,00 x 2,00 m alt.12,50 a 15,00 m AC/BC</v>
          </cell>
          <cell r="D898" t="str">
            <v>m</v>
          </cell>
          <cell r="H898" t="str">
            <v>DNIT 025/2004-ES</v>
          </cell>
        </row>
        <row r="899">
          <cell r="A899" t="str">
            <v>2 S 04 220 77</v>
          </cell>
          <cell r="B899" t="str">
            <v>-</v>
          </cell>
          <cell r="C899" t="str">
            <v>Corpo BTCC 2,50 x 2,50 m alt.12,50 a 15,00 m AC/BC</v>
          </cell>
          <cell r="D899" t="str">
            <v>m</v>
          </cell>
          <cell r="H899" t="str">
            <v>DNIT 025/2004-ES</v>
          </cell>
        </row>
        <row r="900">
          <cell r="A900" t="str">
            <v>2 S 04 220 78</v>
          </cell>
          <cell r="B900" t="str">
            <v>-</v>
          </cell>
          <cell r="C900" t="str">
            <v>Corpo BTCC 3,00 x 3,00 m alt.12,50 a 15,00 m AC/BC</v>
          </cell>
          <cell r="D900" t="str">
            <v>m</v>
          </cell>
          <cell r="H900" t="str">
            <v>DNIT 025/2004-ES</v>
          </cell>
        </row>
        <row r="901">
          <cell r="A901" t="str">
            <v>2 S 04 221 01</v>
          </cell>
          <cell r="B901" t="str">
            <v>-</v>
          </cell>
          <cell r="C901" t="str">
            <v>Boca BTCC 1,50 x 1,50 m normal</v>
          </cell>
          <cell r="D901" t="str">
            <v>und</v>
          </cell>
          <cell r="H901" t="str">
            <v>DNIT 025/2004-ES</v>
          </cell>
        </row>
        <row r="902">
          <cell r="A902" t="str">
            <v>2 S 04 221 02</v>
          </cell>
          <cell r="B902" t="str">
            <v>-</v>
          </cell>
          <cell r="C902" t="str">
            <v>Boca BTCC 2,00 x 2,00 m normal</v>
          </cell>
          <cell r="D902" t="str">
            <v>und</v>
          </cell>
          <cell r="H902" t="str">
            <v>DNIT 025/2004-ES</v>
          </cell>
        </row>
        <row r="903">
          <cell r="A903" t="str">
            <v>2 S 04 221 03</v>
          </cell>
          <cell r="B903" t="str">
            <v>-</v>
          </cell>
          <cell r="C903" t="str">
            <v>Boca BTCC 2,50 x 2,50 m normal</v>
          </cell>
          <cell r="D903" t="str">
            <v>und</v>
          </cell>
          <cell r="H903" t="str">
            <v>DNIT 025/2004-ES</v>
          </cell>
        </row>
        <row r="904">
          <cell r="A904" t="str">
            <v>2 S 04 221 04</v>
          </cell>
          <cell r="B904" t="str">
            <v>-</v>
          </cell>
          <cell r="C904" t="str">
            <v>Boca BTCC 3,00 x 3,00 m normal</v>
          </cell>
          <cell r="D904" t="str">
            <v>und</v>
          </cell>
          <cell r="H904" t="str">
            <v>DNIT 025/2004-ES</v>
          </cell>
        </row>
        <row r="905">
          <cell r="A905" t="str">
            <v>2 S 04 221 05</v>
          </cell>
          <cell r="B905" t="str">
            <v>-</v>
          </cell>
          <cell r="C905" t="str">
            <v>Boca BTCC 1,50 x 1,50 m esc=15</v>
          </cell>
          <cell r="D905" t="str">
            <v>und</v>
          </cell>
          <cell r="H905" t="str">
            <v>DNIT 025/2004-ES</v>
          </cell>
        </row>
        <row r="906">
          <cell r="A906" t="str">
            <v>2 S 04 221 06</v>
          </cell>
          <cell r="B906" t="str">
            <v>-</v>
          </cell>
          <cell r="C906" t="str">
            <v>Boca BTCC 2,00 x 2,00 m esc=15</v>
          </cell>
          <cell r="D906" t="str">
            <v>und</v>
          </cell>
          <cell r="H906" t="str">
            <v>DNIT 025/2004-ES</v>
          </cell>
        </row>
        <row r="907">
          <cell r="A907" t="str">
            <v>2 S 04 221 07</v>
          </cell>
          <cell r="B907" t="str">
            <v>-</v>
          </cell>
          <cell r="C907" t="str">
            <v>Boca BTCC 2,50 x 2,50 m esc=15</v>
          </cell>
          <cell r="D907" t="str">
            <v>und</v>
          </cell>
          <cell r="H907" t="str">
            <v>DNIT 025/2004-ES</v>
          </cell>
        </row>
        <row r="908">
          <cell r="A908" t="str">
            <v>2 S 04 221 08</v>
          </cell>
          <cell r="B908" t="str">
            <v>-</v>
          </cell>
          <cell r="C908" t="str">
            <v>Boca BTCC 3,00 x 3,00 m esc=15</v>
          </cell>
          <cell r="D908" t="str">
            <v>und</v>
          </cell>
          <cell r="H908" t="str">
            <v>DNIT 025/2004-ES</v>
          </cell>
        </row>
        <row r="909">
          <cell r="A909" t="str">
            <v>2 S 04 221 09</v>
          </cell>
          <cell r="B909" t="str">
            <v>-</v>
          </cell>
          <cell r="C909" t="str">
            <v>Boca BTCC 1,50 x 1,50 m esc=30</v>
          </cell>
          <cell r="D909" t="str">
            <v>und</v>
          </cell>
          <cell r="H909" t="str">
            <v>DNIT 025/2004-ES</v>
          </cell>
        </row>
        <row r="910">
          <cell r="A910" t="str">
            <v>2 S 04 221 10</v>
          </cell>
          <cell r="B910" t="str">
            <v>-</v>
          </cell>
          <cell r="C910" t="str">
            <v>Boca BTCC 2,00 x 2,00 m exc.=30</v>
          </cell>
          <cell r="D910" t="str">
            <v>und</v>
          </cell>
          <cell r="H910" t="str">
            <v>DNIT 025/2004-ES</v>
          </cell>
        </row>
        <row r="911">
          <cell r="A911" t="str">
            <v>2 S 04 221 11</v>
          </cell>
          <cell r="B911" t="str">
            <v>-</v>
          </cell>
          <cell r="C911" t="str">
            <v>Boca BTCC 2,50 x 2,50 m esc=30</v>
          </cell>
          <cell r="D911" t="str">
            <v>und</v>
          </cell>
          <cell r="H911" t="str">
            <v>DNIT 025/2004-ES</v>
          </cell>
        </row>
        <row r="912">
          <cell r="A912" t="str">
            <v>2 S 04 221 12</v>
          </cell>
          <cell r="B912" t="str">
            <v>-</v>
          </cell>
          <cell r="C912" t="str">
            <v>Boca BTCC 3,00 x 3,00 m esc=30</v>
          </cell>
          <cell r="D912" t="str">
            <v>und</v>
          </cell>
          <cell r="H912" t="str">
            <v>DNIT 025/2004-ES</v>
          </cell>
        </row>
        <row r="913">
          <cell r="A913" t="str">
            <v>2 S 04 221 13</v>
          </cell>
          <cell r="B913" t="str">
            <v>-</v>
          </cell>
          <cell r="C913" t="str">
            <v>Boca BTCC 1,50 x 1,50 m esc.=45</v>
          </cell>
          <cell r="D913" t="str">
            <v>und</v>
          </cell>
          <cell r="H913" t="str">
            <v>DNIT 025/2004-ES</v>
          </cell>
        </row>
        <row r="914">
          <cell r="A914" t="str">
            <v>2 S 04 221 14</v>
          </cell>
          <cell r="B914" t="str">
            <v>-</v>
          </cell>
          <cell r="C914" t="str">
            <v>Boca BTCC 2,00 x 2,00 m esc=45</v>
          </cell>
          <cell r="D914" t="str">
            <v>und</v>
          </cell>
          <cell r="H914" t="str">
            <v>DNIT 025/2004-ES</v>
          </cell>
        </row>
        <row r="915">
          <cell r="A915" t="str">
            <v>2 S 04 221 15</v>
          </cell>
          <cell r="B915" t="str">
            <v>-</v>
          </cell>
          <cell r="C915" t="str">
            <v>Boca BTCC 2,50 x 2,50 m esc=45</v>
          </cell>
          <cell r="D915" t="str">
            <v>und</v>
          </cell>
          <cell r="H915" t="str">
            <v>DNIT 025/2004-ES</v>
          </cell>
        </row>
        <row r="916">
          <cell r="A916" t="str">
            <v>2 S 04 221 16</v>
          </cell>
          <cell r="B916" t="str">
            <v>-</v>
          </cell>
          <cell r="C916" t="str">
            <v>Boca BTCC 3,00 x 3,00 m esc=45</v>
          </cell>
          <cell r="D916" t="str">
            <v>und</v>
          </cell>
          <cell r="H916" t="str">
            <v>DNIT 025/2004-ES</v>
          </cell>
        </row>
        <row r="917">
          <cell r="A917" t="str">
            <v>2 S 04 221 51</v>
          </cell>
          <cell r="B917" t="str">
            <v>-</v>
          </cell>
          <cell r="C917" t="str">
            <v>Boca BTCC 1,50 x 1,50 m normal AC/BC</v>
          </cell>
          <cell r="D917" t="str">
            <v>und</v>
          </cell>
          <cell r="H917" t="str">
            <v>DNIT 025/2004-ES</v>
          </cell>
        </row>
        <row r="918">
          <cell r="A918" t="str">
            <v>2 S 04 221 52</v>
          </cell>
          <cell r="B918" t="str">
            <v>-</v>
          </cell>
          <cell r="C918" t="str">
            <v>Boca BTCC 2,00 x 2,00 m normal AC/BC</v>
          </cell>
          <cell r="D918" t="str">
            <v>und</v>
          </cell>
          <cell r="H918" t="str">
            <v>DNIT 025/2004-ES</v>
          </cell>
        </row>
        <row r="919">
          <cell r="A919" t="str">
            <v>2 S 04 221 53</v>
          </cell>
          <cell r="B919" t="str">
            <v>-</v>
          </cell>
          <cell r="C919" t="str">
            <v>Boca BTCC 2,50 x 2,50 m normal AC/BC</v>
          </cell>
          <cell r="D919" t="str">
            <v>und</v>
          </cell>
          <cell r="H919" t="str">
            <v>DNIT 025/2004-ES</v>
          </cell>
        </row>
        <row r="920">
          <cell r="A920" t="str">
            <v>2 S 04 221 54</v>
          </cell>
          <cell r="B920" t="str">
            <v>-</v>
          </cell>
          <cell r="C920" t="str">
            <v>Boca BTCC 3,00 x 3,00 m normal AC/BC</v>
          </cell>
          <cell r="D920" t="str">
            <v>und</v>
          </cell>
          <cell r="H920" t="str">
            <v>DNIT 025/2004-ES</v>
          </cell>
        </row>
        <row r="921">
          <cell r="A921" t="str">
            <v>2 S 04 221 55</v>
          </cell>
          <cell r="B921" t="str">
            <v>-</v>
          </cell>
          <cell r="C921" t="str">
            <v>Boca BTCC 1,50 x 1,50 m - esc=15 AC/BC</v>
          </cell>
          <cell r="D921" t="str">
            <v>und</v>
          </cell>
          <cell r="H921" t="str">
            <v>DNIT 025/2004-ES</v>
          </cell>
        </row>
        <row r="922">
          <cell r="A922" t="str">
            <v>2 S 04 221 56</v>
          </cell>
          <cell r="B922" t="str">
            <v>-</v>
          </cell>
          <cell r="C922" t="str">
            <v>Boca BTCC 2,00 x 2,00 m - esc=15 AC/BC</v>
          </cell>
          <cell r="D922" t="str">
            <v>und</v>
          </cell>
          <cell r="H922" t="str">
            <v>DNIT 025/2004-ES</v>
          </cell>
        </row>
        <row r="923">
          <cell r="A923" t="str">
            <v>2 S 04 221 57</v>
          </cell>
          <cell r="B923" t="str">
            <v>-</v>
          </cell>
          <cell r="C923" t="str">
            <v>Boca BTCC 2,50 x 2,50 m - esc=15 AC/BC</v>
          </cell>
          <cell r="D923" t="str">
            <v>und</v>
          </cell>
          <cell r="H923" t="str">
            <v>DNIT 025/2004-ES</v>
          </cell>
        </row>
        <row r="924">
          <cell r="A924" t="str">
            <v>2 S 04 221 58</v>
          </cell>
          <cell r="B924" t="str">
            <v>-</v>
          </cell>
          <cell r="C924" t="str">
            <v>Boca BTCC 3,00 x 3,00 m - esc=15 AC/BC</v>
          </cell>
          <cell r="D924" t="str">
            <v>und</v>
          </cell>
          <cell r="H924" t="str">
            <v>DNIT 025/2004-ES</v>
          </cell>
        </row>
        <row r="925">
          <cell r="A925" t="str">
            <v>2 S 04 221 59</v>
          </cell>
          <cell r="B925" t="str">
            <v>-</v>
          </cell>
          <cell r="C925" t="str">
            <v>Boca BTCC 1,50 x 1,50 m - esc=30 AC/BC</v>
          </cell>
          <cell r="D925" t="str">
            <v>und</v>
          </cell>
          <cell r="H925" t="str">
            <v>DNIT 025/2004-ES</v>
          </cell>
        </row>
        <row r="926">
          <cell r="A926" t="str">
            <v>2 S 04 221 60</v>
          </cell>
          <cell r="B926" t="str">
            <v>-</v>
          </cell>
          <cell r="C926" t="str">
            <v>Boca BTCC 2,00 x 2,00 m - esc=30 AC/BC</v>
          </cell>
          <cell r="D926" t="str">
            <v>und</v>
          </cell>
          <cell r="H926" t="str">
            <v>DNIT 025/2004-ES</v>
          </cell>
        </row>
        <row r="927">
          <cell r="A927" t="str">
            <v>2 S 04 221 61</v>
          </cell>
          <cell r="B927" t="str">
            <v>-</v>
          </cell>
          <cell r="C927" t="str">
            <v>Boca BTCC 2,50 x 2,50 m - esc=30 AC/BC</v>
          </cell>
          <cell r="D927" t="str">
            <v>und</v>
          </cell>
          <cell r="H927" t="str">
            <v>DNIT 025/2004-ES</v>
          </cell>
        </row>
        <row r="928">
          <cell r="A928" t="str">
            <v>2 S 04 221 62</v>
          </cell>
          <cell r="B928" t="str">
            <v>-</v>
          </cell>
          <cell r="C928" t="str">
            <v>Boca BTCC 3,00 x 3,00 m - esc=30 AC/BC</v>
          </cell>
          <cell r="D928" t="str">
            <v>und</v>
          </cell>
          <cell r="H928" t="str">
            <v>DNIT 025/2004-ES</v>
          </cell>
        </row>
        <row r="929">
          <cell r="A929" t="str">
            <v>2 S 04 221 63</v>
          </cell>
          <cell r="B929" t="str">
            <v>-</v>
          </cell>
          <cell r="C929" t="str">
            <v>Boca BTCC 1,50 x 1,50 m - esc=45 AC/BC</v>
          </cell>
          <cell r="D929" t="str">
            <v>und</v>
          </cell>
          <cell r="H929" t="str">
            <v>DNIT 025/2004-ES</v>
          </cell>
        </row>
        <row r="930">
          <cell r="A930" t="str">
            <v>2 S 04 221 64</v>
          </cell>
          <cell r="B930" t="str">
            <v>-</v>
          </cell>
          <cell r="C930" t="str">
            <v>Boca BTCC 2,00 x 2,00 m - esc=45 AC/BC</v>
          </cell>
          <cell r="D930" t="str">
            <v>und</v>
          </cell>
          <cell r="H930" t="str">
            <v>DNIT 025/2004-ES</v>
          </cell>
        </row>
        <row r="931">
          <cell r="A931" t="str">
            <v>2 S 04 221 65</v>
          </cell>
          <cell r="B931" t="str">
            <v>-</v>
          </cell>
          <cell r="C931" t="str">
            <v>Boca BTCC 2,50 x 2,50 m - esc=45 AC/BC</v>
          </cell>
          <cell r="D931" t="str">
            <v>und</v>
          </cell>
          <cell r="H931" t="str">
            <v>DNIT 025/2004-ES</v>
          </cell>
        </row>
        <row r="932">
          <cell r="A932" t="str">
            <v>2 S 04 221 66</v>
          </cell>
          <cell r="B932" t="str">
            <v>-</v>
          </cell>
          <cell r="C932" t="str">
            <v>Boca BTCC 3,00 x 3,00 m - esc = 45 AC/BC</v>
          </cell>
          <cell r="D932" t="str">
            <v>und</v>
          </cell>
          <cell r="H932" t="str">
            <v>DNIT 025/2004-ES</v>
          </cell>
        </row>
        <row r="933">
          <cell r="A933" t="str">
            <v>2 S 04 300 16</v>
          </cell>
          <cell r="B933" t="str">
            <v>-</v>
          </cell>
          <cell r="C933" t="str">
            <v>Bueiro met. chapas múltiplas D=1,60 m galv.</v>
          </cell>
          <cell r="D933" t="str">
            <v>m</v>
          </cell>
        </row>
        <row r="934">
          <cell r="A934" t="str">
            <v>2 S 04 300 20</v>
          </cell>
          <cell r="B934" t="str">
            <v>-</v>
          </cell>
          <cell r="C934" t="str">
            <v>Bueiro met.chapas múltiplas D=2,00 m galv.</v>
          </cell>
          <cell r="D934" t="str">
            <v>m</v>
          </cell>
        </row>
        <row r="935">
          <cell r="A935" t="str">
            <v>2 S 04 300 66</v>
          </cell>
          <cell r="B935" t="str">
            <v>-</v>
          </cell>
          <cell r="C935" t="str">
            <v>Bueiro met.chapas múltiplas D=1,60 m galvan.BC</v>
          </cell>
          <cell r="D935" t="str">
            <v>m</v>
          </cell>
        </row>
        <row r="936">
          <cell r="A936" t="str">
            <v>2 S 04 300 70</v>
          </cell>
          <cell r="B936" t="str">
            <v>-</v>
          </cell>
          <cell r="C936" t="str">
            <v>Bueiro met.chapas múltiplas D=2,00 m galvan.BC</v>
          </cell>
          <cell r="D936" t="str">
            <v>m</v>
          </cell>
        </row>
        <row r="937">
          <cell r="A937" t="str">
            <v>2 S 04 301 16</v>
          </cell>
          <cell r="B937" t="str">
            <v>-</v>
          </cell>
          <cell r="C937" t="str">
            <v>Bueiro met. chapas múltiplas D=1,60 m rev. epoxy</v>
          </cell>
          <cell r="D937" t="str">
            <v>m</v>
          </cell>
        </row>
        <row r="938">
          <cell r="A938" t="str">
            <v>2 S 04 301 20</v>
          </cell>
          <cell r="B938" t="str">
            <v>-</v>
          </cell>
          <cell r="C938" t="str">
            <v>Bueiro met. chapa múltipla D=2,00 m rev. epoxy</v>
          </cell>
          <cell r="D938" t="str">
            <v>m</v>
          </cell>
        </row>
        <row r="939">
          <cell r="A939" t="str">
            <v>2 S 04 301 66</v>
          </cell>
          <cell r="B939" t="str">
            <v>-</v>
          </cell>
          <cell r="C939" t="str">
            <v>Bueiro met.chapas múlt. D=1,60 m rev. c/epoxy BC</v>
          </cell>
          <cell r="D939" t="str">
            <v>m</v>
          </cell>
        </row>
        <row r="940">
          <cell r="A940" t="str">
            <v>2 S 04 301 70</v>
          </cell>
          <cell r="B940" t="str">
            <v>-</v>
          </cell>
          <cell r="C940" t="str">
            <v>Bueiro met.chapas múlt. D=2,00 m rev. c/epoxy BC</v>
          </cell>
          <cell r="D940" t="str">
            <v>m</v>
          </cell>
        </row>
        <row r="941">
          <cell r="A941" t="str">
            <v>2 S 04 310 12</v>
          </cell>
          <cell r="B941" t="str">
            <v>-</v>
          </cell>
          <cell r="C941" t="str">
            <v>Bueiro met.s/interrupção traf. D=1,20m galv.</v>
          </cell>
          <cell r="D941" t="str">
            <v>m</v>
          </cell>
          <cell r="H941" t="str">
            <v>DNIT 024/2004-ES</v>
          </cell>
        </row>
        <row r="942">
          <cell r="A942" t="str">
            <v>2 S 04 310 16</v>
          </cell>
          <cell r="B942" t="str">
            <v>-</v>
          </cell>
          <cell r="C942" t="str">
            <v>Bueiro met.s/ interrupção tráf. D=1,60m galv.</v>
          </cell>
          <cell r="D942" t="str">
            <v>m</v>
          </cell>
          <cell r="H942" t="str">
            <v>DNIT 024/2004-ES</v>
          </cell>
        </row>
        <row r="943">
          <cell r="A943" t="str">
            <v>2 S 04 310 20</v>
          </cell>
          <cell r="B943" t="str">
            <v>-</v>
          </cell>
          <cell r="C943" t="str">
            <v>Bueiro met.s/ interrupção tráf. D=2,00m galv.</v>
          </cell>
          <cell r="D943" t="str">
            <v>m</v>
          </cell>
          <cell r="H943" t="str">
            <v>DNIT 024/2004-ES</v>
          </cell>
        </row>
        <row r="944">
          <cell r="A944" t="str">
            <v>2 S 04 311 12</v>
          </cell>
          <cell r="B944" t="str">
            <v>-</v>
          </cell>
          <cell r="C944" t="str">
            <v>Bueiro met.s/interrupção traf. D=1,20m epoxy</v>
          </cell>
          <cell r="D944" t="str">
            <v>m</v>
          </cell>
          <cell r="H944" t="str">
            <v>DNIT 024/2004-ES</v>
          </cell>
        </row>
        <row r="945">
          <cell r="A945" t="str">
            <v>2 S 04 311 16</v>
          </cell>
          <cell r="B945" t="str">
            <v>-</v>
          </cell>
          <cell r="C945" t="str">
            <v>Bueiro met.s/interrupção tráf.D=1,60 m rev.epoxy</v>
          </cell>
          <cell r="D945" t="str">
            <v>m</v>
          </cell>
          <cell r="H945" t="str">
            <v>DNIT 024/2004-ES</v>
          </cell>
        </row>
        <row r="946">
          <cell r="A946" t="str">
            <v>2 S 04 311 20</v>
          </cell>
          <cell r="B946" t="str">
            <v>-</v>
          </cell>
          <cell r="C946" t="str">
            <v>Bueiro met.s/interrupção traf.D=2,00 m rev.epoxy</v>
          </cell>
          <cell r="D946" t="str">
            <v>m</v>
          </cell>
          <cell r="H946" t="str">
            <v>DNIT 024/2004-ES</v>
          </cell>
        </row>
        <row r="947">
          <cell r="A947" t="str">
            <v>2 S 04 400 01</v>
          </cell>
          <cell r="B947" t="str">
            <v>-</v>
          </cell>
          <cell r="C947" t="str">
            <v>Valeta prot.cortes c/revest. vegetal - VPC 01</v>
          </cell>
          <cell r="D947" t="str">
            <v>m</v>
          </cell>
          <cell r="H947" t="str">
            <v>DNIT 018/2004-ES</v>
          </cell>
        </row>
        <row r="948">
          <cell r="A948" t="str">
            <v>2 S 04 400 02</v>
          </cell>
          <cell r="B948" t="str">
            <v>-</v>
          </cell>
          <cell r="C948" t="str">
            <v>Valeta prot.cortes c/revest. vegetal - VPC 02</v>
          </cell>
          <cell r="D948" t="str">
            <v>m</v>
          </cell>
          <cell r="H948" t="str">
            <v>DNIT 018/2004-ES</v>
          </cell>
        </row>
        <row r="949">
          <cell r="A949" t="str">
            <v>2 S 04 400 03</v>
          </cell>
          <cell r="B949" t="str">
            <v>-</v>
          </cell>
          <cell r="C949" t="str">
            <v>Valeta prot.cortes c/revest.concreto - VPC 03</v>
          </cell>
          <cell r="D949" t="str">
            <v>m</v>
          </cell>
          <cell r="H949" t="str">
            <v>DNIT 018/2004-ES</v>
          </cell>
        </row>
        <row r="950">
          <cell r="A950" t="str">
            <v>2 S 04 400 04</v>
          </cell>
          <cell r="B950" t="str">
            <v>-</v>
          </cell>
          <cell r="C950" t="str">
            <v>Valeta prot.cortes c/revest.concreto - VPC 04</v>
          </cell>
          <cell r="D950" t="str">
            <v>m</v>
          </cell>
          <cell r="H950" t="str">
            <v>DNIT 018/2004-ES</v>
          </cell>
        </row>
        <row r="951">
          <cell r="A951" t="str">
            <v>2 S 04 400 53</v>
          </cell>
          <cell r="B951" t="str">
            <v>-</v>
          </cell>
          <cell r="C951" t="str">
            <v>Valeta prot.de cortes c/revest.concr.VPC 03 AC/BC</v>
          </cell>
          <cell r="D951" t="str">
            <v>m</v>
          </cell>
          <cell r="H951" t="str">
            <v>DNIT 018/2004-ES</v>
          </cell>
        </row>
        <row r="952">
          <cell r="A952" t="str">
            <v>2 S 04 400 54</v>
          </cell>
          <cell r="B952" t="str">
            <v>-</v>
          </cell>
          <cell r="C952" t="str">
            <v>Valeta prot.de cortes c/revest.concr.VPC 04 AC/BC</v>
          </cell>
          <cell r="D952" t="str">
            <v>m</v>
          </cell>
          <cell r="H952" t="str">
            <v>DNIT 018/2004-ES</v>
          </cell>
        </row>
        <row r="953">
          <cell r="A953" t="str">
            <v>2 S 04 401 01</v>
          </cell>
          <cell r="B953" t="str">
            <v>-</v>
          </cell>
          <cell r="C953" t="str">
            <v>Valeta prot.aterros c/revest. vegetal - VPA 01</v>
          </cell>
          <cell r="D953" t="str">
            <v>m</v>
          </cell>
          <cell r="H953" t="str">
            <v>DNIT 018/2004-ES</v>
          </cell>
        </row>
        <row r="954">
          <cell r="A954" t="str">
            <v>2 S 04 401 02</v>
          </cell>
          <cell r="B954" t="str">
            <v>-</v>
          </cell>
          <cell r="C954" t="str">
            <v>Valeta prot.aterros c/revest. vegetal - VPA 02</v>
          </cell>
          <cell r="D954" t="str">
            <v>m</v>
          </cell>
          <cell r="H954" t="str">
            <v>DNIT 018/2004-ES</v>
          </cell>
        </row>
        <row r="955">
          <cell r="A955" t="str">
            <v>2 S 04 401 03</v>
          </cell>
          <cell r="B955" t="str">
            <v>-</v>
          </cell>
          <cell r="C955" t="str">
            <v>Valeta prot.aterro c/revest. concreto - VPA 03</v>
          </cell>
          <cell r="D955" t="str">
            <v>m</v>
          </cell>
          <cell r="H955" t="str">
            <v>DNIT 018/2004-ES</v>
          </cell>
        </row>
        <row r="956">
          <cell r="A956" t="str">
            <v>2 S 04 401 04</v>
          </cell>
          <cell r="B956" t="str">
            <v>-</v>
          </cell>
          <cell r="C956" t="str">
            <v>Valeta prot.aterro c/revest. concreto - VPA 04</v>
          </cell>
          <cell r="D956" t="str">
            <v>m</v>
          </cell>
          <cell r="H956" t="str">
            <v>DNIT 018/2004-ES</v>
          </cell>
        </row>
        <row r="957">
          <cell r="A957" t="str">
            <v>2 S 04 401 05</v>
          </cell>
          <cell r="B957" t="str">
            <v>-</v>
          </cell>
          <cell r="C957" t="str">
            <v>Valeta prot.corte/aterro s/rev. - VPC 05/VPA 05</v>
          </cell>
          <cell r="D957" t="str">
            <v>m</v>
          </cell>
          <cell r="H957" t="str">
            <v>DNIT 018/2004-ES</v>
          </cell>
        </row>
        <row r="958">
          <cell r="A958" t="str">
            <v>2 S 04 401 06</v>
          </cell>
          <cell r="B958" t="str">
            <v>-</v>
          </cell>
          <cell r="C958" t="str">
            <v>Valeta prot.corte/aterro s/rev. - VPC 06/VPA 06</v>
          </cell>
          <cell r="D958" t="str">
            <v>m</v>
          </cell>
          <cell r="H958" t="str">
            <v>DNIT 018/2004-ES</v>
          </cell>
        </row>
        <row r="959">
          <cell r="A959" t="str">
            <v>2 S 04 401 53</v>
          </cell>
          <cell r="B959" t="str">
            <v>-</v>
          </cell>
          <cell r="C959" t="str">
            <v>Valeta prot.de aterro c/revest.concr.VPA 03 AC/BC</v>
          </cell>
          <cell r="D959" t="str">
            <v>m</v>
          </cell>
          <cell r="H959" t="str">
            <v>DNIT 018/2004-ES</v>
          </cell>
        </row>
        <row r="960">
          <cell r="A960" t="str">
            <v>2 S 04 401 54</v>
          </cell>
          <cell r="B960" t="str">
            <v>-</v>
          </cell>
          <cell r="C960" t="str">
            <v>Valeta prot.de aterro c/revest.concr.VPA 04 AC/BC</v>
          </cell>
          <cell r="D960" t="str">
            <v>m</v>
          </cell>
          <cell r="H960" t="str">
            <v>DNIT 018/2004-ES</v>
          </cell>
        </row>
        <row r="961">
          <cell r="A961" t="str">
            <v>2 S 04 500 01</v>
          </cell>
          <cell r="B961" t="str">
            <v>-</v>
          </cell>
          <cell r="C961" t="str">
            <v>Dreno longitudinal prof. p/corte em solo - DPS 01</v>
          </cell>
          <cell r="D961" t="str">
            <v>m</v>
          </cell>
          <cell r="H961" t="str">
            <v>DNIT 015/2004-ES</v>
          </cell>
        </row>
        <row r="962">
          <cell r="A962" t="str">
            <v>2 S 04 500 02</v>
          </cell>
          <cell r="B962" t="str">
            <v>-</v>
          </cell>
          <cell r="C962" t="str">
            <v>Dreno longitudinal prof. p/corte em solo - DPS 02</v>
          </cell>
          <cell r="D962" t="str">
            <v>m</v>
          </cell>
          <cell r="H962" t="str">
            <v>DNIT 015/2004-ES</v>
          </cell>
        </row>
        <row r="963">
          <cell r="A963" t="str">
            <v>2 S 04 500 03</v>
          </cell>
          <cell r="B963" t="str">
            <v>-</v>
          </cell>
          <cell r="C963" t="str">
            <v>Dreno longitudinal prof. p/corte em solo - DPS 03</v>
          </cell>
          <cell r="D963" t="str">
            <v>m</v>
          </cell>
          <cell r="H963" t="str">
            <v>DNIT 015/2004-ES</v>
          </cell>
        </row>
        <row r="964">
          <cell r="A964" t="str">
            <v>2 S 04 500 04</v>
          </cell>
          <cell r="B964" t="str">
            <v>-</v>
          </cell>
          <cell r="C964" t="str">
            <v>Dreno longitudinal prof. p/corte em solo - DPS 04</v>
          </cell>
          <cell r="D964" t="str">
            <v>m</v>
          </cell>
          <cell r="H964" t="str">
            <v>DNIT 015/2004-ES</v>
          </cell>
        </row>
        <row r="965">
          <cell r="A965" t="str">
            <v>2 S 04 500 05</v>
          </cell>
          <cell r="B965" t="str">
            <v>-</v>
          </cell>
          <cell r="C965" t="str">
            <v>Dreno longitudinal prof. p/corte em solo - DPS 05</v>
          </cell>
          <cell r="D965" t="str">
            <v>m</v>
          </cell>
          <cell r="H965" t="str">
            <v>DNIT 015/2004-ES</v>
          </cell>
        </row>
        <row r="966">
          <cell r="A966" t="str">
            <v>2 S 04 500 06</v>
          </cell>
          <cell r="B966" t="str">
            <v>-</v>
          </cell>
          <cell r="C966" t="str">
            <v>Dreno longitudinal prof. p/corte em solo - DPS 06</v>
          </cell>
          <cell r="D966" t="str">
            <v>m</v>
          </cell>
          <cell r="H966" t="str">
            <v>DNIT 015/2004-ES</v>
          </cell>
        </row>
        <row r="967">
          <cell r="A967" t="str">
            <v>2 S 04 500 07</v>
          </cell>
          <cell r="B967" t="str">
            <v>-</v>
          </cell>
          <cell r="C967" t="str">
            <v>Dreno longitudinal prof. p/corte em solo - DPS 07</v>
          </cell>
          <cell r="D967" t="str">
            <v>m</v>
          </cell>
          <cell r="H967" t="str">
            <v>DNIT 015/2004-ES</v>
          </cell>
        </row>
        <row r="968">
          <cell r="A968" t="str">
            <v>2 S 04 500 08</v>
          </cell>
          <cell r="B968" t="str">
            <v>-</v>
          </cell>
          <cell r="C968" t="str">
            <v>Dreno longitudinal prof. p/corte em solo - DPS 08</v>
          </cell>
          <cell r="D968" t="str">
            <v>m</v>
          </cell>
          <cell r="H968" t="str">
            <v>DNIT 015/2004-ES</v>
          </cell>
        </row>
        <row r="969">
          <cell r="A969" t="str">
            <v>2 S 04 500 51</v>
          </cell>
          <cell r="B969" t="str">
            <v>-</v>
          </cell>
          <cell r="C969" t="str">
            <v>Dreno longit. prof.p/corte em solo - DPS 01 AC/BC</v>
          </cell>
          <cell r="D969" t="str">
            <v>m</v>
          </cell>
          <cell r="H969" t="str">
            <v>DNIT 015/2004-ES</v>
          </cell>
        </row>
        <row r="970">
          <cell r="A970" t="str">
            <v>2 S 04 500 52</v>
          </cell>
          <cell r="B970" t="str">
            <v>-</v>
          </cell>
          <cell r="C970" t="str">
            <v>Dreno longit.prof. p/corte em solo - DPS 02 AC/BC</v>
          </cell>
          <cell r="D970" t="str">
            <v>m</v>
          </cell>
          <cell r="H970" t="str">
            <v>DNIT 015/2004-ES</v>
          </cell>
        </row>
        <row r="971">
          <cell r="A971" t="str">
            <v>2 S 04 500 53</v>
          </cell>
          <cell r="B971" t="str">
            <v>-</v>
          </cell>
          <cell r="C971" t="str">
            <v>Dreno longit.prof. p/corte em solo - DPS 03 AC/BC</v>
          </cell>
          <cell r="D971" t="str">
            <v>m</v>
          </cell>
          <cell r="H971" t="str">
            <v>DNIT 015/2004-ES</v>
          </cell>
        </row>
        <row r="972">
          <cell r="A972" t="str">
            <v xml:space="preserve">2 S 04 500 54 </v>
          </cell>
          <cell r="B972" t="str">
            <v>-</v>
          </cell>
          <cell r="C972" t="str">
            <v>Dreno longit.prof. p/corte em solo - DPS 04 AC/BC</v>
          </cell>
          <cell r="D972" t="str">
            <v>m</v>
          </cell>
          <cell r="H972" t="str">
            <v>DNIT 015/2004-ES</v>
          </cell>
        </row>
        <row r="973">
          <cell r="A973" t="str">
            <v>2 S 04 500 55</v>
          </cell>
          <cell r="B973" t="str">
            <v>-</v>
          </cell>
          <cell r="C973" t="str">
            <v>Dreno longit.prof. p/corte em solo - DPS 05 AC/BC</v>
          </cell>
          <cell r="D973" t="str">
            <v>m</v>
          </cell>
          <cell r="H973" t="str">
            <v>DNIT 015/2004-ES</v>
          </cell>
        </row>
        <row r="974">
          <cell r="A974" t="str">
            <v>2 S 04 500 56</v>
          </cell>
          <cell r="B974" t="str">
            <v>-</v>
          </cell>
          <cell r="C974" t="str">
            <v>Dreno longit.prof. p/corte em solo - DPS 06 AC/BC</v>
          </cell>
          <cell r="D974" t="str">
            <v>m</v>
          </cell>
          <cell r="H974" t="str">
            <v>DNIT 015/2004-ES</v>
          </cell>
        </row>
        <row r="975">
          <cell r="A975" t="str">
            <v>2 S 04 500 57</v>
          </cell>
          <cell r="B975" t="str">
            <v>-</v>
          </cell>
          <cell r="C975" t="str">
            <v>Dreno longit.prof. p/corte em solo - DPS 07 AC/BC</v>
          </cell>
          <cell r="D975" t="str">
            <v>m</v>
          </cell>
          <cell r="H975" t="str">
            <v>DNIT 015/2004-ES</v>
          </cell>
        </row>
        <row r="976">
          <cell r="A976" t="str">
            <v>2 S 04 500 58</v>
          </cell>
          <cell r="B976" t="str">
            <v>-</v>
          </cell>
          <cell r="C976" t="str">
            <v>Dreno longit.prof. p/corte em solo - DPS 08 AC/BC</v>
          </cell>
          <cell r="D976" t="str">
            <v>m</v>
          </cell>
          <cell r="H976" t="str">
            <v>DNIT 015/2004-ES</v>
          </cell>
        </row>
        <row r="977">
          <cell r="A977" t="str">
            <v>2 S 04 501 01</v>
          </cell>
          <cell r="B977" t="str">
            <v>-</v>
          </cell>
          <cell r="C977" t="str">
            <v>Dreno longitudinal prof. p/corte em rocha - DPR 01</v>
          </cell>
          <cell r="D977" t="str">
            <v>m</v>
          </cell>
          <cell r="H977" t="str">
            <v>DNIT 015/2004-ES</v>
          </cell>
        </row>
        <row r="978">
          <cell r="A978" t="str">
            <v>2 S 04 501 02</v>
          </cell>
          <cell r="B978" t="str">
            <v>-</v>
          </cell>
          <cell r="C978" t="str">
            <v>Dreno longitudinal prof. p/corte em rocha - DPR 02</v>
          </cell>
          <cell r="D978" t="str">
            <v>m</v>
          </cell>
          <cell r="H978" t="str">
            <v>DNIT 015/2004-ES</v>
          </cell>
        </row>
        <row r="979">
          <cell r="A979" t="str">
            <v>2 S 04 501 03</v>
          </cell>
          <cell r="B979" t="str">
            <v>-</v>
          </cell>
          <cell r="C979" t="str">
            <v>Dreno longitudinal prof. p/corte em rocha - DPR 03</v>
          </cell>
          <cell r="D979" t="str">
            <v>m</v>
          </cell>
          <cell r="H979" t="str">
            <v>DNIT 015/2004-ES</v>
          </cell>
        </row>
        <row r="980">
          <cell r="A980" t="str">
            <v>2 S 04 501 04</v>
          </cell>
          <cell r="B980" t="str">
            <v>-</v>
          </cell>
          <cell r="C980" t="str">
            <v>Dreno longitudinal prof. p/corte em rocha - DPR 04</v>
          </cell>
          <cell r="D980" t="str">
            <v>m</v>
          </cell>
          <cell r="H980" t="str">
            <v>DNIT 015/2004-ES</v>
          </cell>
        </row>
        <row r="981">
          <cell r="A981" t="str">
            <v>2 S 04 501 05</v>
          </cell>
          <cell r="B981" t="str">
            <v>-</v>
          </cell>
          <cell r="C981" t="str">
            <v>Dreno longitudinal prof. p/corte em rocha - DPR 05</v>
          </cell>
          <cell r="D981" t="str">
            <v>m</v>
          </cell>
          <cell r="H981" t="str">
            <v>DNIT 015/2004-ES</v>
          </cell>
        </row>
        <row r="982">
          <cell r="A982" t="str">
            <v>2 S 04 501 51</v>
          </cell>
          <cell r="B982" t="str">
            <v>-</v>
          </cell>
          <cell r="C982" t="str">
            <v>Dreno longit.prof. p/corte em rocha - DPR 01 AC/BC</v>
          </cell>
          <cell r="D982" t="str">
            <v>m</v>
          </cell>
          <cell r="H982" t="str">
            <v>DNIT 015/2004-ES</v>
          </cell>
        </row>
        <row r="983">
          <cell r="A983" t="str">
            <v>2 S 04 501 52</v>
          </cell>
          <cell r="B983" t="str">
            <v>-</v>
          </cell>
          <cell r="C983" t="str">
            <v>Dreno longit.prof. p/corte em rocha - DPR 02 AC/BC</v>
          </cell>
          <cell r="D983" t="str">
            <v>m</v>
          </cell>
          <cell r="H983" t="str">
            <v>DNIT 015/2004-ES</v>
          </cell>
        </row>
        <row r="984">
          <cell r="A984" t="str">
            <v>2 S 04 501 53</v>
          </cell>
          <cell r="B984" t="str">
            <v>-</v>
          </cell>
          <cell r="C984" t="str">
            <v>Dreno longit.prof. p/corte em rocha - DPR 03 BC</v>
          </cell>
          <cell r="D984" t="str">
            <v>m</v>
          </cell>
          <cell r="H984" t="str">
            <v>DNIT 015/2004-ES</v>
          </cell>
        </row>
        <row r="985">
          <cell r="A985" t="str">
            <v>2 S 04 501 54</v>
          </cell>
          <cell r="B985" t="str">
            <v>-</v>
          </cell>
          <cell r="C985" t="str">
            <v>Dreno longit.prof. p/corte em rocha - DPR 04 BC</v>
          </cell>
          <cell r="D985" t="str">
            <v>m</v>
          </cell>
          <cell r="H985" t="str">
            <v>DNIT 015/2004-ES</v>
          </cell>
        </row>
        <row r="986">
          <cell r="A986" t="str">
            <v>2 S 04 501 55</v>
          </cell>
          <cell r="B986" t="str">
            <v>-</v>
          </cell>
          <cell r="C986" t="str">
            <v>Dreno longit.prof. p/corte em rocha - DPR 05 AC/BC</v>
          </cell>
          <cell r="D986" t="str">
            <v>m</v>
          </cell>
          <cell r="H986" t="str">
            <v>DNIT 015/2004-ES</v>
          </cell>
        </row>
        <row r="987">
          <cell r="A987" t="str">
            <v>2 S 04 502 01</v>
          </cell>
          <cell r="B987" t="str">
            <v>-</v>
          </cell>
          <cell r="C987" t="str">
            <v>Boca saída p/dreno longitudinal prof. BSD 01</v>
          </cell>
          <cell r="D987" t="str">
            <v>m</v>
          </cell>
          <cell r="H987" t="str">
            <v>DNIT 015/2004-ES</v>
          </cell>
        </row>
        <row r="988">
          <cell r="A988" t="str">
            <v>2 S 04 502 02</v>
          </cell>
          <cell r="B988" t="str">
            <v>-</v>
          </cell>
          <cell r="C988" t="str">
            <v>Boca saída p/dreno longitudinal prof. BSD 02</v>
          </cell>
          <cell r="D988" t="str">
            <v>m</v>
          </cell>
          <cell r="H988" t="str">
            <v>DNIT 015/2004-ES</v>
          </cell>
        </row>
        <row r="989">
          <cell r="A989" t="str">
            <v>2 S 04 502 51</v>
          </cell>
          <cell r="B989" t="str">
            <v>-</v>
          </cell>
          <cell r="C989" t="str">
            <v>Boca de saída p/dreno longit. prof. - BSD 01 AC/BC</v>
          </cell>
          <cell r="D989" t="str">
            <v>m</v>
          </cell>
          <cell r="H989" t="str">
            <v>DNIT 015/2004-ES</v>
          </cell>
        </row>
        <row r="990">
          <cell r="A990" t="str">
            <v>2 S 04 502 52</v>
          </cell>
          <cell r="B990" t="str">
            <v>-</v>
          </cell>
          <cell r="C990" t="str">
            <v>Boca de saída p/dreno longit. prof. - BSD 02 AC/BC</v>
          </cell>
          <cell r="D990" t="str">
            <v>m</v>
          </cell>
          <cell r="H990" t="str">
            <v>DNIT 015/2004-ES</v>
          </cell>
        </row>
        <row r="991">
          <cell r="A991" t="str">
            <v>2 S 04 510 01</v>
          </cell>
          <cell r="B991" t="str">
            <v>-</v>
          </cell>
          <cell r="C991" t="str">
            <v>Dreno sub-superficial - DSS 01</v>
          </cell>
          <cell r="D991" t="str">
            <v>m</v>
          </cell>
          <cell r="H991" t="str">
            <v>DNIT 016/2004-ES</v>
          </cell>
        </row>
        <row r="992">
          <cell r="A992" t="str">
            <v>2 S 04 510 02</v>
          </cell>
          <cell r="B992" t="str">
            <v>-</v>
          </cell>
          <cell r="C992" t="str">
            <v>Dreno sub-superficial - DSS 02</v>
          </cell>
          <cell r="D992" t="str">
            <v>m</v>
          </cell>
          <cell r="H992" t="str">
            <v>DNIT 016/2004-ES</v>
          </cell>
        </row>
        <row r="993">
          <cell r="A993" t="str">
            <v>2 S 04 510 03</v>
          </cell>
          <cell r="B993" t="str">
            <v>-</v>
          </cell>
          <cell r="C993" t="str">
            <v>Dreno sub-superficial - DSS 03</v>
          </cell>
          <cell r="D993" t="str">
            <v>m</v>
          </cell>
          <cell r="H993" t="str">
            <v>DNIT 016/2004-ES</v>
          </cell>
        </row>
        <row r="994">
          <cell r="A994" t="str">
            <v>2 S 04 510 04</v>
          </cell>
          <cell r="B994" t="str">
            <v>-</v>
          </cell>
          <cell r="C994" t="str">
            <v>Dreno sub-superficial - DSS 04</v>
          </cell>
          <cell r="D994" t="str">
            <v>m</v>
          </cell>
          <cell r="H994" t="str">
            <v>DNIT 016/2004-ES</v>
          </cell>
        </row>
        <row r="995">
          <cell r="A995" t="str">
            <v>2 S 04 510 51</v>
          </cell>
          <cell r="B995" t="str">
            <v>-</v>
          </cell>
          <cell r="C995" t="str">
            <v>Dreno sub-superficial - DSS 01 AC</v>
          </cell>
          <cell r="D995" t="str">
            <v>m</v>
          </cell>
          <cell r="H995" t="str">
            <v>DNIT 016/2004-ES</v>
          </cell>
        </row>
        <row r="996">
          <cell r="A996" t="str">
            <v>2 S 04 510 52</v>
          </cell>
          <cell r="B996" t="str">
            <v>-</v>
          </cell>
          <cell r="C996" t="str">
            <v>Dreno sub-superficial - DSS 02 BC</v>
          </cell>
          <cell r="D996" t="str">
            <v>m</v>
          </cell>
          <cell r="H996" t="str">
            <v>DNIT 016/2004-ES</v>
          </cell>
        </row>
        <row r="997">
          <cell r="A997" t="str">
            <v>2 S 04 510 53</v>
          </cell>
          <cell r="B997" t="str">
            <v>-</v>
          </cell>
          <cell r="C997" t="str">
            <v>Dreno sub-superficial - DSS 03 BC</v>
          </cell>
          <cell r="D997" t="str">
            <v>m</v>
          </cell>
          <cell r="H997" t="str">
            <v>DNIT 016/2004-ES</v>
          </cell>
        </row>
        <row r="998">
          <cell r="A998" t="str">
            <v>2 S 04 510 54</v>
          </cell>
          <cell r="B998" t="str">
            <v>-</v>
          </cell>
          <cell r="C998" t="str">
            <v>Dreno sub-superficial - DSS 04 BC</v>
          </cell>
          <cell r="D998" t="str">
            <v>m</v>
          </cell>
          <cell r="H998" t="str">
            <v>DNIT 016/2004-ES</v>
          </cell>
        </row>
        <row r="999">
          <cell r="A999" t="str">
            <v>2 S 04 511 01</v>
          </cell>
          <cell r="B999" t="str">
            <v>-</v>
          </cell>
          <cell r="C999" t="str">
            <v>Boca saída p/dreno sub-superficial - BSD 03</v>
          </cell>
          <cell r="D999" t="str">
            <v>m</v>
          </cell>
          <cell r="H999" t="str">
            <v>DNIT 016/2004-ES</v>
          </cell>
        </row>
        <row r="1000">
          <cell r="A1000" t="str">
            <v>2 S 04 511 51</v>
          </cell>
          <cell r="B1000" t="str">
            <v>-</v>
          </cell>
          <cell r="C1000" t="str">
            <v>Boca de saída p/dreno sub-superficial-BSD 03 AC/BC</v>
          </cell>
          <cell r="D1000" t="str">
            <v>Und</v>
          </cell>
          <cell r="H1000" t="str">
            <v>DNIT 016/2004-ES</v>
          </cell>
        </row>
        <row r="1001">
          <cell r="A1001" t="str">
            <v>2 S 04 520 01</v>
          </cell>
          <cell r="B1001" t="str">
            <v>-</v>
          </cell>
          <cell r="C1001" t="str">
            <v>Dreno sub-horizontal - DSH 01</v>
          </cell>
          <cell r="D1001" t="str">
            <v>m</v>
          </cell>
          <cell r="H1001" t="str">
            <v>DNIT 017/2004-ES</v>
          </cell>
        </row>
        <row r="1002">
          <cell r="A1002" t="str">
            <v>2 S 04 520 51</v>
          </cell>
          <cell r="B1002" t="str">
            <v>-</v>
          </cell>
          <cell r="C1002" t="str">
            <v>Dreno sub-horizontal - DSH 01</v>
          </cell>
          <cell r="D1002" t="str">
            <v>m</v>
          </cell>
          <cell r="H1002" t="str">
            <v>DNIT 017/2004-ES</v>
          </cell>
        </row>
        <row r="1003">
          <cell r="A1003" t="str">
            <v>2 S 04 521 01</v>
          </cell>
          <cell r="B1003" t="str">
            <v>-</v>
          </cell>
          <cell r="C1003" t="str">
            <v>Boca saída p/dreno sub-horizontal - BSD 04</v>
          </cell>
          <cell r="D1003" t="str">
            <v>Und</v>
          </cell>
          <cell r="H1003" t="str">
            <v>DNIT 017/2004-ES</v>
          </cell>
        </row>
        <row r="1004">
          <cell r="A1004" t="str">
            <v>2 S 04 521 51</v>
          </cell>
          <cell r="B1004" t="str">
            <v>-</v>
          </cell>
          <cell r="C1004" t="str">
            <v>Boca de saída p/dreno sub-superficial-BSD 04 AC/BC</v>
          </cell>
          <cell r="D1004" t="str">
            <v>Und</v>
          </cell>
          <cell r="H1004" t="str">
            <v>DNIT 017/2004-ES</v>
          </cell>
        </row>
        <row r="1005">
          <cell r="A1005" t="str">
            <v>2 S 04 900 01</v>
          </cell>
          <cell r="B1005" t="str">
            <v>-</v>
          </cell>
          <cell r="C1005" t="str">
            <v>Sarjeta triangular de concreto - STC 01</v>
          </cell>
          <cell r="D1005" t="str">
            <v>m</v>
          </cell>
          <cell r="H1005" t="str">
            <v>DNIT 018/2004-ES</v>
          </cell>
        </row>
        <row r="1006">
          <cell r="A1006" t="str">
            <v>2 S 04 900 02</v>
          </cell>
          <cell r="B1006" t="str">
            <v>-</v>
          </cell>
          <cell r="C1006" t="str">
            <v>Sarjeta triangular de concreto - STC 02</v>
          </cell>
          <cell r="D1006" t="str">
            <v>m</v>
          </cell>
          <cell r="H1006" t="str">
            <v>DNIT 018/2004-ES</v>
          </cell>
        </row>
        <row r="1007">
          <cell r="A1007" t="str">
            <v>2 S 04 900 03</v>
          </cell>
          <cell r="B1007" t="str">
            <v>-</v>
          </cell>
          <cell r="C1007" t="str">
            <v>Sarjeta triangular de concreto - STC 03</v>
          </cell>
          <cell r="D1007" t="str">
            <v>m</v>
          </cell>
          <cell r="H1007" t="str">
            <v>DNIT 018/2004-ES</v>
          </cell>
        </row>
        <row r="1008">
          <cell r="A1008" t="str">
            <v>2 S 04 900 04</v>
          </cell>
          <cell r="B1008" t="str">
            <v>-</v>
          </cell>
          <cell r="C1008" t="str">
            <v>Sarjeta triangular de concreto - STC 04</v>
          </cell>
          <cell r="D1008" t="str">
            <v>m</v>
          </cell>
          <cell r="H1008" t="str">
            <v>DNIT 018/2004-ES</v>
          </cell>
        </row>
        <row r="1009">
          <cell r="A1009" t="str">
            <v>2 S 04 900 05</v>
          </cell>
          <cell r="B1009" t="str">
            <v>-</v>
          </cell>
          <cell r="C1009" t="str">
            <v>Sarjeta triangular de concreto - STC 05</v>
          </cell>
          <cell r="D1009" t="str">
            <v>m</v>
          </cell>
          <cell r="H1009" t="str">
            <v>DNIT 018/2004-ES</v>
          </cell>
        </row>
        <row r="1010">
          <cell r="A1010" t="str">
            <v>2 S 04 900 06</v>
          </cell>
          <cell r="B1010" t="str">
            <v>-</v>
          </cell>
          <cell r="C1010" t="str">
            <v>Sarjeta triangular de concreto - STC 06</v>
          </cell>
          <cell r="D1010" t="str">
            <v>m</v>
          </cell>
          <cell r="H1010" t="str">
            <v>DNIT 018/2004-ES</v>
          </cell>
        </row>
        <row r="1011">
          <cell r="A1011" t="str">
            <v>2 S 04 900 07</v>
          </cell>
          <cell r="B1011" t="str">
            <v>-</v>
          </cell>
          <cell r="C1011" t="str">
            <v>Sarjeta triangular de concreto - STC 07</v>
          </cell>
          <cell r="D1011" t="str">
            <v>m</v>
          </cell>
          <cell r="H1011" t="str">
            <v>DNIT 018/2004-ES</v>
          </cell>
        </row>
        <row r="1012">
          <cell r="A1012" t="str">
            <v>2 S 04 900 08</v>
          </cell>
          <cell r="B1012" t="str">
            <v>-</v>
          </cell>
          <cell r="C1012" t="str">
            <v>Sarjeta triangular de concreto - STC 08</v>
          </cell>
          <cell r="D1012" t="str">
            <v>m</v>
          </cell>
          <cell r="H1012" t="str">
            <v>DNIT 018/2004-ES</v>
          </cell>
        </row>
        <row r="1013">
          <cell r="A1013" t="str">
            <v>2 S 04 900 21</v>
          </cell>
          <cell r="B1013" t="str">
            <v>-</v>
          </cell>
          <cell r="C1013" t="str">
            <v>Sarjeta canteiro central concreto - SCC 01</v>
          </cell>
          <cell r="D1013" t="str">
            <v>m</v>
          </cell>
          <cell r="H1013" t="str">
            <v>DNIT 018/2004-ES</v>
          </cell>
        </row>
        <row r="1014">
          <cell r="A1014" t="str">
            <v>2 S 04 900 22</v>
          </cell>
          <cell r="B1014" t="str">
            <v>-</v>
          </cell>
          <cell r="C1014" t="str">
            <v>Sarjeta canteiro central concreto - SCC 02</v>
          </cell>
          <cell r="D1014" t="str">
            <v>m</v>
          </cell>
          <cell r="H1014" t="str">
            <v>DNIT 018/2004-ES</v>
          </cell>
        </row>
        <row r="1015">
          <cell r="A1015" t="str">
            <v>2 S 04 900 31</v>
          </cell>
          <cell r="B1015" t="str">
            <v>-</v>
          </cell>
          <cell r="C1015" t="str">
            <v>Sarjeta triangular de grama - STG 01</v>
          </cell>
          <cell r="D1015" t="str">
            <v>m</v>
          </cell>
          <cell r="H1015" t="str">
            <v>DNIT 018/2004-ES</v>
          </cell>
        </row>
        <row r="1016">
          <cell r="A1016" t="str">
            <v>2 S 04 900 32</v>
          </cell>
          <cell r="B1016" t="str">
            <v>-</v>
          </cell>
          <cell r="C1016" t="str">
            <v>Sarjeta triangular de grama - STG 02</v>
          </cell>
          <cell r="D1016" t="str">
            <v>m</v>
          </cell>
          <cell r="H1016" t="str">
            <v>DNIT 018/2004-ES</v>
          </cell>
        </row>
        <row r="1017">
          <cell r="A1017" t="str">
            <v>2 S 04 900 33</v>
          </cell>
          <cell r="B1017" t="str">
            <v>-</v>
          </cell>
          <cell r="C1017" t="str">
            <v>Sarjeta triangular de grama - STG 03</v>
          </cell>
          <cell r="D1017" t="str">
            <v>m</v>
          </cell>
          <cell r="H1017" t="str">
            <v>DNIT 018/2004-ES</v>
          </cell>
        </row>
        <row r="1018">
          <cell r="A1018" t="str">
            <v>2 S 04 900 34</v>
          </cell>
          <cell r="B1018" t="str">
            <v>-</v>
          </cell>
          <cell r="C1018" t="str">
            <v>Sarjeta triangular de grama - STG 04</v>
          </cell>
          <cell r="D1018" t="str">
            <v>m</v>
          </cell>
          <cell r="H1018" t="str">
            <v>DNIT 018/2004-ES</v>
          </cell>
        </row>
        <row r="1019">
          <cell r="A1019" t="str">
            <v>2 S 04 900 41</v>
          </cell>
          <cell r="B1019" t="str">
            <v>-</v>
          </cell>
          <cell r="C1019" t="str">
            <v>Sarjeta triangular não revestida - STT 01</v>
          </cell>
          <cell r="D1019" t="str">
            <v>m</v>
          </cell>
          <cell r="H1019" t="str">
            <v>DNIT 018/2004-ES</v>
          </cell>
        </row>
        <row r="1020">
          <cell r="A1020" t="str">
            <v>2 S 04 900 42</v>
          </cell>
          <cell r="B1020" t="str">
            <v>-</v>
          </cell>
          <cell r="C1020" t="str">
            <v>Sarjeta triangular não revestida - STT 02</v>
          </cell>
          <cell r="D1020" t="str">
            <v>m</v>
          </cell>
          <cell r="H1020" t="str">
            <v>DNIT 018/2004-ES</v>
          </cell>
        </row>
        <row r="1021">
          <cell r="A1021" t="str">
            <v>2 S 04 900 43</v>
          </cell>
          <cell r="B1021" t="str">
            <v>-</v>
          </cell>
          <cell r="C1021" t="str">
            <v>Sarjeta triangular não revestida - STT 03</v>
          </cell>
          <cell r="D1021" t="str">
            <v>m</v>
          </cell>
          <cell r="H1021" t="str">
            <v>DNIT 018/2004-ES</v>
          </cell>
        </row>
        <row r="1022">
          <cell r="A1022" t="str">
            <v>2 S 04 900 44</v>
          </cell>
          <cell r="B1022" t="str">
            <v>-</v>
          </cell>
          <cell r="C1022" t="str">
            <v>Sarjeta triangular não revestida - STT 04</v>
          </cell>
          <cell r="D1022" t="str">
            <v>m</v>
          </cell>
          <cell r="H1022" t="str">
            <v>DNIT 018/2004-ES</v>
          </cell>
        </row>
        <row r="1023">
          <cell r="A1023" t="str">
            <v>2 S 04 900 51</v>
          </cell>
          <cell r="B1023" t="str">
            <v>-</v>
          </cell>
          <cell r="C1023" t="str">
            <v>Sarjeta triangular de concreto - STC 01 AC/BC</v>
          </cell>
          <cell r="D1023" t="str">
            <v>m</v>
          </cell>
          <cell r="H1023" t="str">
            <v>DNIT 018/2004-ES</v>
          </cell>
        </row>
        <row r="1024">
          <cell r="A1024" t="str">
            <v>2 S 04 900 52</v>
          </cell>
          <cell r="B1024" t="str">
            <v>-</v>
          </cell>
          <cell r="C1024" t="str">
            <v>Sarjeta triangular de concreto - STC 02 AC/BC</v>
          </cell>
          <cell r="D1024" t="str">
            <v>m</v>
          </cell>
          <cell r="H1024" t="str">
            <v>DNIT 018/2004-ES</v>
          </cell>
        </row>
        <row r="1025">
          <cell r="A1025" t="str">
            <v>2 S 04 900 53</v>
          </cell>
          <cell r="B1025" t="str">
            <v>-</v>
          </cell>
          <cell r="C1025" t="str">
            <v>Sarjeta triangular de concreto - STC 03 AC/BC</v>
          </cell>
          <cell r="D1025" t="str">
            <v>m</v>
          </cell>
          <cell r="H1025" t="str">
            <v>DNIT 018/2004-ES</v>
          </cell>
        </row>
        <row r="1026">
          <cell r="A1026" t="str">
            <v>2 S 04 900 54</v>
          </cell>
          <cell r="B1026" t="str">
            <v>-</v>
          </cell>
          <cell r="C1026" t="str">
            <v>Sarjeta triangular de concreto - STC 04 AC/BC</v>
          </cell>
          <cell r="D1026" t="str">
            <v>m</v>
          </cell>
          <cell r="H1026" t="str">
            <v>DNIT 018/2004-ES</v>
          </cell>
        </row>
        <row r="1027">
          <cell r="A1027" t="str">
            <v>2 S 04 900 55</v>
          </cell>
          <cell r="B1027" t="str">
            <v>-</v>
          </cell>
          <cell r="C1027" t="str">
            <v>Sarjeta triangular de concreto - STC 05 AC/BC</v>
          </cell>
          <cell r="D1027" t="str">
            <v>m</v>
          </cell>
          <cell r="H1027" t="str">
            <v>DNIT 018/2004-ES</v>
          </cell>
        </row>
        <row r="1028">
          <cell r="A1028" t="str">
            <v>2 S 04 900 56</v>
          </cell>
          <cell r="B1028" t="str">
            <v>-</v>
          </cell>
          <cell r="C1028" t="str">
            <v>Sarjeta triangular de concreto - STC 06 AC/BC</v>
          </cell>
          <cell r="D1028" t="str">
            <v>m</v>
          </cell>
          <cell r="H1028" t="str">
            <v>DNIT 018/2004-ES</v>
          </cell>
        </row>
        <row r="1029">
          <cell r="A1029" t="str">
            <v>2 S 04 900 57</v>
          </cell>
          <cell r="B1029" t="str">
            <v>-</v>
          </cell>
          <cell r="C1029" t="str">
            <v>Sarjeta triangular de concreto - STC 07 AC/BC</v>
          </cell>
          <cell r="D1029" t="str">
            <v>m</v>
          </cell>
          <cell r="H1029" t="str">
            <v>DNIT 018/2004-ES</v>
          </cell>
        </row>
        <row r="1030">
          <cell r="A1030" t="str">
            <v>2 S 04 900 58</v>
          </cell>
          <cell r="B1030" t="str">
            <v>-</v>
          </cell>
          <cell r="C1030" t="str">
            <v>Sarjeta triangular de concreto - STC 08 AC/BC</v>
          </cell>
          <cell r="D1030" t="str">
            <v>m</v>
          </cell>
          <cell r="H1030" t="str">
            <v>DNIT 018/2004-ES</v>
          </cell>
        </row>
        <row r="1031">
          <cell r="A1031" t="str">
            <v>2 S 04 900 71</v>
          </cell>
          <cell r="B1031" t="str">
            <v>-</v>
          </cell>
          <cell r="C1031" t="str">
            <v>Sarjeta canteiro central concreto - SCC 01 AC/BC</v>
          </cell>
          <cell r="D1031" t="str">
            <v>m</v>
          </cell>
          <cell r="H1031" t="str">
            <v>DNIT 018/2004-ES</v>
          </cell>
        </row>
        <row r="1032">
          <cell r="A1032" t="str">
            <v>2 S 04 900 72</v>
          </cell>
          <cell r="B1032" t="str">
            <v>-</v>
          </cell>
          <cell r="C1032" t="str">
            <v>Sarjeta canteiro central concreto - SCC 02 AC/BC</v>
          </cell>
          <cell r="D1032" t="str">
            <v>m</v>
          </cell>
          <cell r="H1032" t="str">
            <v>DNIT 018/2004-ES</v>
          </cell>
        </row>
        <row r="1033">
          <cell r="A1033" t="str">
            <v>2 S 04 901 01</v>
          </cell>
          <cell r="B1033" t="str">
            <v>-</v>
          </cell>
          <cell r="C1033" t="str">
            <v>Sarjeta trapezoidal de concreto - SZC 01</v>
          </cell>
          <cell r="D1033" t="str">
            <v>m</v>
          </cell>
          <cell r="H1033" t="str">
            <v>DNIT 018/2004-ES</v>
          </cell>
        </row>
        <row r="1034">
          <cell r="A1034" t="str">
            <v>2 S 04 901 02</v>
          </cell>
          <cell r="B1034" t="str">
            <v>-</v>
          </cell>
          <cell r="C1034" t="str">
            <v>Sarjeta trapezoidal de concreto - SZC 02</v>
          </cell>
          <cell r="D1034" t="str">
            <v>m</v>
          </cell>
          <cell r="H1034" t="str">
            <v>DNIT 018/2004-ES</v>
          </cell>
        </row>
        <row r="1035">
          <cell r="A1035" t="str">
            <v>2 S 04 901 21</v>
          </cell>
          <cell r="B1035" t="str">
            <v>-</v>
          </cell>
          <cell r="C1035" t="str">
            <v>Sarjeta de canteiro central de concreto - SCC 03</v>
          </cell>
          <cell r="D1035" t="str">
            <v>m</v>
          </cell>
          <cell r="H1035" t="str">
            <v>DNIT 018/2004-ES</v>
          </cell>
        </row>
        <row r="1036">
          <cell r="A1036" t="str">
            <v>2 S 04 901 22</v>
          </cell>
          <cell r="B1036" t="str">
            <v>-</v>
          </cell>
          <cell r="C1036" t="str">
            <v>Sarjeta de canteiro central de cocnreto - SCC 04</v>
          </cell>
          <cell r="D1036" t="str">
            <v>m</v>
          </cell>
          <cell r="H1036" t="str">
            <v>DNIT 018/2004-ES</v>
          </cell>
        </row>
        <row r="1037">
          <cell r="A1037" t="str">
            <v>2 S 04 901 31</v>
          </cell>
          <cell r="B1037" t="str">
            <v>-</v>
          </cell>
          <cell r="C1037" t="str">
            <v>Sarjeta trapezoidal de grama - SZG 01</v>
          </cell>
          <cell r="D1037" t="str">
            <v>m</v>
          </cell>
          <cell r="H1037" t="str">
            <v>DNIT 018/2004-ES</v>
          </cell>
        </row>
        <row r="1038">
          <cell r="A1038" t="str">
            <v>2 S 04 901 32</v>
          </cell>
          <cell r="B1038" t="str">
            <v>-</v>
          </cell>
          <cell r="C1038" t="str">
            <v>Sarjeta trapezoidal de grama - SZG 02</v>
          </cell>
          <cell r="D1038" t="str">
            <v>m</v>
          </cell>
          <cell r="H1038" t="str">
            <v>DNIT 018/2004-ES</v>
          </cell>
        </row>
        <row r="1039">
          <cell r="A1039" t="str">
            <v>2 S 04 901 41</v>
          </cell>
          <cell r="B1039" t="str">
            <v>-</v>
          </cell>
          <cell r="C1039" t="str">
            <v>Sarjeta trapezoidal não revestida - SZT 01</v>
          </cell>
          <cell r="D1039" t="str">
            <v>m</v>
          </cell>
          <cell r="H1039" t="str">
            <v>DNIT 018/2004-ES</v>
          </cell>
        </row>
        <row r="1040">
          <cell r="A1040" t="str">
            <v>2 S 04 901 42</v>
          </cell>
          <cell r="B1040" t="str">
            <v>-</v>
          </cell>
          <cell r="C1040" t="str">
            <v>Sarjeta trapezoidal não revestida - SZT 02</v>
          </cell>
          <cell r="D1040" t="str">
            <v>m</v>
          </cell>
          <cell r="H1040" t="str">
            <v>DNIT 018/2004-ES</v>
          </cell>
        </row>
        <row r="1041">
          <cell r="A1041" t="str">
            <v>2 S 04 901 51</v>
          </cell>
          <cell r="B1041" t="str">
            <v>-</v>
          </cell>
          <cell r="C1041" t="str">
            <v>Sarjeta trapezoidal de concreto - SZC 01 AC/BC</v>
          </cell>
          <cell r="D1041" t="str">
            <v>m</v>
          </cell>
          <cell r="H1041" t="str">
            <v>DNIT 018/2004-ES</v>
          </cell>
        </row>
        <row r="1042">
          <cell r="A1042" t="str">
            <v>2 S 04 901 52</v>
          </cell>
          <cell r="B1042" t="str">
            <v>-</v>
          </cell>
          <cell r="C1042" t="str">
            <v>Sarjeta trapezoidal de concreto - SZC 02 AC/BC</v>
          </cell>
          <cell r="D1042" t="str">
            <v>m</v>
          </cell>
          <cell r="H1042" t="str">
            <v>DNIT 018/2004-ES</v>
          </cell>
        </row>
        <row r="1043">
          <cell r="A1043" t="str">
            <v>2 S 04 901 71</v>
          </cell>
          <cell r="B1043" t="str">
            <v>-</v>
          </cell>
          <cell r="C1043" t="str">
            <v>Sarjeta canteiro central concreto - SCC 03 AC/BC</v>
          </cell>
          <cell r="D1043" t="str">
            <v>m</v>
          </cell>
          <cell r="H1043" t="str">
            <v>DNIT 018/2004-ES</v>
          </cell>
        </row>
        <row r="1044">
          <cell r="A1044" t="str">
            <v>2 S 04 901 72</v>
          </cell>
          <cell r="B1044" t="str">
            <v>-</v>
          </cell>
          <cell r="C1044" t="str">
            <v>Sarjeta canteiro central concreto - SCC 04 AC/BC</v>
          </cell>
          <cell r="D1044" t="str">
            <v>m</v>
          </cell>
          <cell r="H1044" t="str">
            <v>DNIT 018/2004-ES</v>
          </cell>
        </row>
        <row r="1045">
          <cell r="A1045" t="str">
            <v>2 S 04 910 01</v>
          </cell>
          <cell r="B1045" t="str">
            <v>-</v>
          </cell>
          <cell r="C1045" t="str">
            <v>Meio fio de concreto - MFC 01</v>
          </cell>
          <cell r="D1045" t="str">
            <v>m</v>
          </cell>
          <cell r="H1045" t="str">
            <v>DNIT 020/2004-ES</v>
          </cell>
        </row>
        <row r="1046">
          <cell r="A1046" t="str">
            <v>2 S 04 910 02</v>
          </cell>
          <cell r="B1046" t="str">
            <v>-</v>
          </cell>
          <cell r="C1046" t="str">
            <v>Meio fio de concreto - MFC 02</v>
          </cell>
          <cell r="D1046" t="str">
            <v>m</v>
          </cell>
          <cell r="H1046" t="str">
            <v>DNIT 020/2004-ES</v>
          </cell>
        </row>
        <row r="1047">
          <cell r="A1047" t="str">
            <v>2 S 04 910 03</v>
          </cell>
          <cell r="B1047" t="str">
            <v>-</v>
          </cell>
          <cell r="C1047" t="str">
            <v>Meio fio de concreto - MFC 03</v>
          </cell>
          <cell r="D1047" t="str">
            <v>m</v>
          </cell>
          <cell r="H1047" t="str">
            <v>DNIT 020/2004-ES</v>
          </cell>
        </row>
        <row r="1048">
          <cell r="A1048" t="str">
            <v>2 S 04 910 04</v>
          </cell>
          <cell r="B1048" t="str">
            <v>-</v>
          </cell>
          <cell r="C1048" t="str">
            <v>Meio fio de concreto - MFC 04</v>
          </cell>
          <cell r="D1048" t="str">
            <v>m</v>
          </cell>
          <cell r="H1048" t="str">
            <v>DNIT 020/2004-ES</v>
          </cell>
        </row>
        <row r="1049">
          <cell r="A1049" t="str">
            <v>2 S 04 910 05</v>
          </cell>
          <cell r="B1049" t="str">
            <v>-</v>
          </cell>
          <cell r="C1049" t="str">
            <v>Meio fio de concreto - MFC 05</v>
          </cell>
          <cell r="D1049" t="str">
            <v>m</v>
          </cell>
          <cell r="H1049" t="str">
            <v>DNIT 020/2004-ES</v>
          </cell>
        </row>
        <row r="1050">
          <cell r="A1050" t="str">
            <v>2 S 04 910 06</v>
          </cell>
          <cell r="B1050" t="str">
            <v>-</v>
          </cell>
          <cell r="C1050" t="str">
            <v>Meio fio de concreto - MFC 06</v>
          </cell>
          <cell r="D1050" t="str">
            <v>m</v>
          </cell>
          <cell r="H1050" t="str">
            <v>DNIT 020/2004-ES</v>
          </cell>
        </row>
        <row r="1051">
          <cell r="A1051" t="str">
            <v>2 S 04 910 07</v>
          </cell>
          <cell r="B1051" t="str">
            <v>-</v>
          </cell>
          <cell r="C1051" t="str">
            <v>Meio fio de concreto - MFC 07</v>
          </cell>
          <cell r="D1051" t="str">
            <v>m</v>
          </cell>
          <cell r="H1051" t="str">
            <v>DNIT 020/2004-ES</v>
          </cell>
        </row>
        <row r="1052">
          <cell r="A1052" t="str">
            <v>2 S 04 910 08</v>
          </cell>
          <cell r="B1052" t="str">
            <v>-</v>
          </cell>
          <cell r="C1052" t="str">
            <v>Meio fio de concreto - MFC 08</v>
          </cell>
          <cell r="D1052" t="str">
            <v>m</v>
          </cell>
          <cell r="H1052" t="str">
            <v>DNIT 020/2004-ES</v>
          </cell>
        </row>
        <row r="1053">
          <cell r="A1053" t="str">
            <v>2 S 04 910 51</v>
          </cell>
          <cell r="B1053" t="str">
            <v>-</v>
          </cell>
          <cell r="C1053" t="str">
            <v>Meio-fio de concreto - MFC 01 AC/BC</v>
          </cell>
          <cell r="D1053" t="str">
            <v>m</v>
          </cell>
          <cell r="H1053" t="str">
            <v>DNIT 020/2004-ES</v>
          </cell>
        </row>
        <row r="1054">
          <cell r="A1054" t="str">
            <v>2 S 04 910 52</v>
          </cell>
          <cell r="B1054" t="str">
            <v>-</v>
          </cell>
          <cell r="C1054" t="str">
            <v>Meio-fio de concreto - MFC 02 AC/BC</v>
          </cell>
          <cell r="D1054" t="str">
            <v>m</v>
          </cell>
          <cell r="H1054" t="str">
            <v>DNIT 020/2004-ES</v>
          </cell>
        </row>
        <row r="1055">
          <cell r="A1055" t="str">
            <v>2 S 04 910 53</v>
          </cell>
          <cell r="B1055" t="str">
            <v>-</v>
          </cell>
          <cell r="C1055" t="str">
            <v>Meio-fio de concreto - MFC 03 AC/BC</v>
          </cell>
          <cell r="D1055" t="str">
            <v>m</v>
          </cell>
          <cell r="H1055" t="str">
            <v>DNIT 020/2004-ES</v>
          </cell>
        </row>
        <row r="1056">
          <cell r="A1056" t="str">
            <v>2 S 04 910 54</v>
          </cell>
          <cell r="B1056" t="str">
            <v>-</v>
          </cell>
          <cell r="C1056" t="str">
            <v>Meio-fio de concreto - MFC 04 AC/BC</v>
          </cell>
          <cell r="D1056" t="str">
            <v>m</v>
          </cell>
          <cell r="H1056" t="str">
            <v>DNIT 020/2004-ES</v>
          </cell>
        </row>
        <row r="1057">
          <cell r="A1057" t="str">
            <v>2 S 04 910 55</v>
          </cell>
          <cell r="B1057" t="str">
            <v>-</v>
          </cell>
          <cell r="C1057" t="str">
            <v>Meio-fio de concreto - MFC 05 AC/BC</v>
          </cell>
          <cell r="D1057" t="str">
            <v>m</v>
          </cell>
          <cell r="H1057" t="str">
            <v>DNIT 020/2004-ES</v>
          </cell>
        </row>
        <row r="1058">
          <cell r="A1058" t="str">
            <v>2 S 04 910 56</v>
          </cell>
          <cell r="B1058" t="str">
            <v>-</v>
          </cell>
          <cell r="C1058" t="str">
            <v>Meio-fio de concreto - MFC 06 AC/BC</v>
          </cell>
          <cell r="D1058" t="str">
            <v>m</v>
          </cell>
          <cell r="H1058" t="str">
            <v>DNIT 020/2004-ES</v>
          </cell>
        </row>
        <row r="1059">
          <cell r="A1059" t="str">
            <v>2 S 04 910 57</v>
          </cell>
          <cell r="B1059" t="str">
            <v>-</v>
          </cell>
          <cell r="C1059" t="str">
            <v>Meio-fio de concreto - MFC 07 AC/BC</v>
          </cell>
          <cell r="D1059" t="str">
            <v>m</v>
          </cell>
          <cell r="H1059" t="str">
            <v>DNIT 020/2004-ES</v>
          </cell>
        </row>
        <row r="1060">
          <cell r="A1060" t="str">
            <v>2 S 04 910 58</v>
          </cell>
          <cell r="B1060" t="str">
            <v>-</v>
          </cell>
          <cell r="C1060" t="str">
            <v>Meio-fio de concreto - MFC 08 AC/BC</v>
          </cell>
          <cell r="D1060" t="str">
            <v>m</v>
          </cell>
          <cell r="H1060" t="str">
            <v>DNIT 020/2004-ES</v>
          </cell>
        </row>
        <row r="1061">
          <cell r="A1061" t="str">
            <v>2 S 04 930 01</v>
          </cell>
          <cell r="B1061" t="str">
            <v>-</v>
          </cell>
          <cell r="C1061" t="str">
            <v>Caixa coletora de sarjeta - CCS 01</v>
          </cell>
          <cell r="D1061" t="str">
            <v>und</v>
          </cell>
          <cell r="H1061" t="str">
            <v>DNIT 026/2004-ES</v>
          </cell>
        </row>
        <row r="1062">
          <cell r="A1062" t="str">
            <v>2 S 04 930 02</v>
          </cell>
          <cell r="B1062" t="str">
            <v>-</v>
          </cell>
          <cell r="C1062" t="str">
            <v>Caixa coletora de sarjeta - CCS 02</v>
          </cell>
          <cell r="D1062" t="str">
            <v>und</v>
          </cell>
          <cell r="H1062" t="str">
            <v>DNIT 026/2004-ES</v>
          </cell>
        </row>
        <row r="1063">
          <cell r="A1063" t="str">
            <v>2 S 04 930 03</v>
          </cell>
          <cell r="B1063" t="str">
            <v>-</v>
          </cell>
          <cell r="C1063" t="str">
            <v>Caixa coletora de sarjeta - CCS 03</v>
          </cell>
          <cell r="D1063" t="str">
            <v>und</v>
          </cell>
          <cell r="H1063" t="str">
            <v>DNIT 026/2004-ES</v>
          </cell>
        </row>
        <row r="1064">
          <cell r="A1064" t="str">
            <v>2 S 04 930 04</v>
          </cell>
          <cell r="B1064" t="str">
            <v>-</v>
          </cell>
          <cell r="C1064" t="str">
            <v>Caixa coletora de sarjeta - CCS 04</v>
          </cell>
          <cell r="D1064" t="str">
            <v>und</v>
          </cell>
          <cell r="H1064" t="str">
            <v>DNIT 026/2004-ES</v>
          </cell>
        </row>
        <row r="1065">
          <cell r="A1065" t="str">
            <v>2 S 04 930 05</v>
          </cell>
          <cell r="B1065" t="str">
            <v>-</v>
          </cell>
          <cell r="C1065" t="str">
            <v>Caixa coletora de sarjeta - CCS 05</v>
          </cell>
          <cell r="D1065" t="str">
            <v>und</v>
          </cell>
          <cell r="H1065" t="str">
            <v>DNIT 026/2004-ES</v>
          </cell>
        </row>
        <row r="1066">
          <cell r="A1066" t="str">
            <v>2 S 04 930 06</v>
          </cell>
          <cell r="B1066" t="str">
            <v>-</v>
          </cell>
          <cell r="C1066" t="str">
            <v>Caixa coletora de sarjeta - CCS 06</v>
          </cell>
          <cell r="D1066" t="str">
            <v>und</v>
          </cell>
          <cell r="H1066" t="str">
            <v>DNIT 026/2004-ES</v>
          </cell>
        </row>
        <row r="1067">
          <cell r="A1067" t="str">
            <v>2 S 04 930 07</v>
          </cell>
          <cell r="B1067" t="str">
            <v>-</v>
          </cell>
          <cell r="C1067" t="str">
            <v>Caixa coletora de sarjeta - CCS 07</v>
          </cell>
          <cell r="D1067" t="str">
            <v>und</v>
          </cell>
          <cell r="H1067" t="str">
            <v>DNIT 026/2004-ES</v>
          </cell>
        </row>
        <row r="1068">
          <cell r="A1068" t="str">
            <v>2 S 04 930 08</v>
          </cell>
          <cell r="B1068" t="str">
            <v>-</v>
          </cell>
          <cell r="C1068" t="str">
            <v>Caixa coletora de sarjeta - CCS 08</v>
          </cell>
          <cell r="D1068" t="str">
            <v>und</v>
          </cell>
          <cell r="H1068" t="str">
            <v>DNIT 026/2004-ES</v>
          </cell>
        </row>
        <row r="1069">
          <cell r="A1069" t="str">
            <v>2 S 04 930 09</v>
          </cell>
          <cell r="B1069" t="str">
            <v>-</v>
          </cell>
          <cell r="C1069" t="str">
            <v>Caixa coletora de sarjeta - CCS 09</v>
          </cell>
          <cell r="D1069" t="str">
            <v>und</v>
          </cell>
          <cell r="H1069" t="str">
            <v>DNIT 026/2004-ES</v>
          </cell>
        </row>
        <row r="1070">
          <cell r="A1070" t="str">
            <v>2 S 04 930 10</v>
          </cell>
          <cell r="B1070" t="str">
            <v>-</v>
          </cell>
          <cell r="C1070" t="str">
            <v>Caixa coletora de sarjeta - CCS 10</v>
          </cell>
          <cell r="D1070" t="str">
            <v>und</v>
          </cell>
          <cell r="H1070" t="str">
            <v>DNIT 026/2004-ES</v>
          </cell>
        </row>
        <row r="1071">
          <cell r="A1071" t="str">
            <v>2 S 04 930 11</v>
          </cell>
          <cell r="B1071" t="str">
            <v>-</v>
          </cell>
          <cell r="C1071" t="str">
            <v>Caixa coletora de sarjeta - CCS 11</v>
          </cell>
          <cell r="D1071" t="str">
            <v>und</v>
          </cell>
          <cell r="H1071" t="str">
            <v>DNIT 026/2004-ES</v>
          </cell>
        </row>
        <row r="1072">
          <cell r="A1072" t="str">
            <v>2 S 04 930 12</v>
          </cell>
          <cell r="B1072" t="str">
            <v>-</v>
          </cell>
          <cell r="C1072" t="str">
            <v>Caixa coletora de sarjeta - CCS 12</v>
          </cell>
          <cell r="D1072" t="str">
            <v>und</v>
          </cell>
          <cell r="H1072" t="str">
            <v>DNIT 026/2004-ES</v>
          </cell>
        </row>
        <row r="1073">
          <cell r="A1073" t="str">
            <v>2 S 04 930 13</v>
          </cell>
          <cell r="B1073" t="str">
            <v>-</v>
          </cell>
          <cell r="C1073" t="str">
            <v>Caixa coletora de sarjeta - CCS 13</v>
          </cell>
          <cell r="D1073" t="str">
            <v>und</v>
          </cell>
          <cell r="H1073" t="str">
            <v>DNIT 026/2004-ES</v>
          </cell>
        </row>
        <row r="1074">
          <cell r="A1074" t="str">
            <v>2 S 04 930 14</v>
          </cell>
          <cell r="B1074" t="str">
            <v>-</v>
          </cell>
          <cell r="C1074" t="str">
            <v>Caixa coletora de sarjeta - CCS14</v>
          </cell>
          <cell r="D1074" t="str">
            <v>und</v>
          </cell>
          <cell r="H1074" t="str">
            <v>DNIT 026/2004-ES</v>
          </cell>
        </row>
        <row r="1075">
          <cell r="A1075" t="str">
            <v>2 S 04 930 15</v>
          </cell>
          <cell r="B1075" t="str">
            <v>-</v>
          </cell>
          <cell r="C1075" t="str">
            <v>Caixa coletora de sarjeta - CCS 15</v>
          </cell>
          <cell r="D1075" t="str">
            <v>und</v>
          </cell>
          <cell r="H1075" t="str">
            <v>DNIT 026/2004-ES</v>
          </cell>
        </row>
        <row r="1076">
          <cell r="A1076" t="str">
            <v>2 S 04 930 16</v>
          </cell>
          <cell r="B1076" t="str">
            <v>-</v>
          </cell>
          <cell r="C1076" t="str">
            <v>Caixa coletora de sarjeta - CCS 16</v>
          </cell>
          <cell r="D1076" t="str">
            <v>und</v>
          </cell>
          <cell r="H1076" t="str">
            <v>DNIT 026/2004-ES</v>
          </cell>
        </row>
        <row r="1077">
          <cell r="A1077" t="str">
            <v>2 S 04 930 17</v>
          </cell>
          <cell r="B1077" t="str">
            <v>-</v>
          </cell>
          <cell r="C1077" t="str">
            <v>Caixa coletora de sarjeta - CCS 17</v>
          </cell>
          <cell r="D1077" t="str">
            <v>und</v>
          </cell>
          <cell r="H1077" t="str">
            <v>DNIT 026/2004-ES</v>
          </cell>
        </row>
        <row r="1078">
          <cell r="A1078" t="str">
            <v>2 S 04 930 18</v>
          </cell>
          <cell r="B1078" t="str">
            <v>-</v>
          </cell>
          <cell r="C1078" t="str">
            <v>Caixa coletora de sarjeta - CCS 18</v>
          </cell>
          <cell r="D1078" t="str">
            <v>und</v>
          </cell>
          <cell r="H1078" t="str">
            <v>DNIT 026/2004-ES</v>
          </cell>
        </row>
        <row r="1079">
          <cell r="A1079" t="str">
            <v>2 S 04 930 19</v>
          </cell>
          <cell r="B1079" t="str">
            <v>-</v>
          </cell>
          <cell r="C1079" t="str">
            <v>Caixa coletora de sarjeta - CCS 19</v>
          </cell>
          <cell r="D1079" t="str">
            <v>und</v>
          </cell>
          <cell r="H1079" t="str">
            <v>DNIT 026/2004-ES</v>
          </cell>
        </row>
        <row r="1080">
          <cell r="A1080" t="str">
            <v>2 S 04 930 20</v>
          </cell>
          <cell r="B1080" t="str">
            <v>-</v>
          </cell>
          <cell r="C1080" t="str">
            <v>Caixa coletora de sarjeta - CCS 20</v>
          </cell>
          <cell r="D1080" t="str">
            <v>und</v>
          </cell>
          <cell r="H1080" t="str">
            <v>DNIT 026/2004-ES</v>
          </cell>
        </row>
        <row r="1081">
          <cell r="A1081" t="str">
            <v>2 S 04 930 51</v>
          </cell>
          <cell r="B1081" t="str">
            <v>-</v>
          </cell>
          <cell r="C1081" t="str">
            <v>Caixa coletora de sarjeta - CCS 01 AC/BC</v>
          </cell>
          <cell r="D1081" t="str">
            <v>und</v>
          </cell>
          <cell r="H1081" t="str">
            <v>DNIT 026/2004-ES</v>
          </cell>
        </row>
        <row r="1082">
          <cell r="A1082" t="str">
            <v>2 S 04 930 52</v>
          </cell>
          <cell r="B1082" t="str">
            <v>-</v>
          </cell>
          <cell r="C1082" t="str">
            <v>Caixa coletora de sarjeta - CCS 02 AC/BC</v>
          </cell>
          <cell r="D1082" t="str">
            <v>und</v>
          </cell>
          <cell r="H1082" t="str">
            <v>DNIT 026/2004-ES</v>
          </cell>
        </row>
        <row r="1083">
          <cell r="A1083" t="str">
            <v>2 S 04 930 53</v>
          </cell>
          <cell r="B1083" t="str">
            <v>-</v>
          </cell>
          <cell r="C1083" t="str">
            <v>Caixa coletora de sarjeta - CCS 03 AC/BC</v>
          </cell>
          <cell r="D1083" t="str">
            <v>und</v>
          </cell>
          <cell r="H1083" t="str">
            <v>DNIT 026/2004-ES</v>
          </cell>
        </row>
        <row r="1084">
          <cell r="A1084" t="str">
            <v>2 S 04 930 54</v>
          </cell>
          <cell r="B1084" t="str">
            <v>-</v>
          </cell>
          <cell r="C1084" t="str">
            <v>Caixa coletora de sarjeta - CCS 04 AC/BC</v>
          </cell>
          <cell r="D1084" t="str">
            <v>und</v>
          </cell>
          <cell r="H1084" t="str">
            <v>DNIT 026/2004-ES</v>
          </cell>
        </row>
        <row r="1085">
          <cell r="A1085" t="str">
            <v>2 S 04 930 55</v>
          </cell>
          <cell r="B1085" t="str">
            <v>-</v>
          </cell>
          <cell r="C1085" t="str">
            <v>Caixa coletora de sarjeta - CCS 05 AC/BC</v>
          </cell>
          <cell r="D1085" t="str">
            <v>und</v>
          </cell>
          <cell r="H1085" t="str">
            <v>DNIT 026/2004-ES</v>
          </cell>
        </row>
        <row r="1086">
          <cell r="A1086" t="str">
            <v>2 S 04 930 56</v>
          </cell>
          <cell r="B1086" t="str">
            <v>-</v>
          </cell>
          <cell r="C1086" t="str">
            <v>Caixa coletora de sarjeta - CCS 06 AC/BC</v>
          </cell>
          <cell r="D1086" t="str">
            <v>und</v>
          </cell>
          <cell r="H1086" t="str">
            <v>DNIT 026/2004-ES</v>
          </cell>
        </row>
        <row r="1087">
          <cell r="A1087" t="str">
            <v>2 S 04 930 57</v>
          </cell>
          <cell r="B1087" t="str">
            <v>-</v>
          </cell>
          <cell r="C1087" t="str">
            <v>Caixa coletora de sarjeta - CCS 07 AC/BC</v>
          </cell>
          <cell r="D1087" t="str">
            <v>und</v>
          </cell>
          <cell r="H1087" t="str">
            <v>DNIT 026/2004-ES</v>
          </cell>
        </row>
        <row r="1088">
          <cell r="A1088" t="str">
            <v>2 S 04 930 58</v>
          </cell>
          <cell r="B1088" t="str">
            <v>-</v>
          </cell>
          <cell r="C1088" t="str">
            <v>Caixa coletora de sarjeta - CCS 08 AC/BC</v>
          </cell>
          <cell r="D1088" t="str">
            <v>und</v>
          </cell>
          <cell r="H1088" t="str">
            <v>DNIT 026/2004-ES</v>
          </cell>
        </row>
        <row r="1089">
          <cell r="A1089" t="str">
            <v>2 S 04 930 59</v>
          </cell>
          <cell r="B1089" t="str">
            <v>-</v>
          </cell>
          <cell r="C1089" t="str">
            <v>Caixa coletora de sarjeta - CCS 09 AC/BC</v>
          </cell>
          <cell r="D1089" t="str">
            <v>und</v>
          </cell>
          <cell r="H1089" t="str">
            <v>DNIT 026/2004-ES</v>
          </cell>
        </row>
        <row r="1090">
          <cell r="A1090" t="str">
            <v>2 S 04 930 60</v>
          </cell>
          <cell r="B1090" t="str">
            <v>-</v>
          </cell>
          <cell r="C1090" t="str">
            <v>Caixa coletora de sarjeta - CCS 10 AC/BC</v>
          </cell>
          <cell r="D1090" t="str">
            <v>und</v>
          </cell>
          <cell r="H1090" t="str">
            <v>DNIT 026/2004-ES</v>
          </cell>
        </row>
        <row r="1091">
          <cell r="A1091" t="str">
            <v>2 S 04 930 61</v>
          </cell>
          <cell r="B1091" t="str">
            <v>-</v>
          </cell>
          <cell r="C1091" t="str">
            <v>Caixa coletora de sarjeta - CCS 11 AC/BC</v>
          </cell>
          <cell r="D1091" t="str">
            <v>und</v>
          </cell>
          <cell r="H1091" t="str">
            <v>DNIT 026/2004-ES</v>
          </cell>
        </row>
        <row r="1092">
          <cell r="A1092" t="str">
            <v>2 S 04 930 62</v>
          </cell>
          <cell r="B1092" t="str">
            <v>-</v>
          </cell>
          <cell r="C1092" t="str">
            <v>Caixa coletora de sarjeta - CCS 12 AC/BC</v>
          </cell>
          <cell r="D1092" t="str">
            <v>und</v>
          </cell>
          <cell r="H1092" t="str">
            <v>DNIT 026/2004-ES</v>
          </cell>
        </row>
        <row r="1093">
          <cell r="A1093" t="str">
            <v>2 S 04 930 63</v>
          </cell>
          <cell r="B1093" t="str">
            <v>-</v>
          </cell>
          <cell r="C1093" t="str">
            <v>Caixa coletora de sarjeta - CCS 13 AC/BC</v>
          </cell>
          <cell r="D1093" t="str">
            <v>und</v>
          </cell>
          <cell r="H1093" t="str">
            <v>DNIT 026/2004-ES</v>
          </cell>
        </row>
        <row r="1094">
          <cell r="A1094" t="str">
            <v>2 S 04 930 64</v>
          </cell>
          <cell r="B1094" t="str">
            <v>-</v>
          </cell>
          <cell r="C1094" t="str">
            <v>Caixa coletora de sarjeta - CCS 14 AC/BC</v>
          </cell>
          <cell r="D1094" t="str">
            <v>und</v>
          </cell>
          <cell r="H1094" t="str">
            <v>DNIT 026/2004-ES</v>
          </cell>
        </row>
        <row r="1095">
          <cell r="A1095" t="str">
            <v>2 S 04 930 65</v>
          </cell>
          <cell r="B1095" t="str">
            <v>-</v>
          </cell>
          <cell r="C1095" t="str">
            <v>Caixa coletora de sarjeta - CCS 15 AC/BC</v>
          </cell>
          <cell r="D1095" t="str">
            <v>und</v>
          </cell>
          <cell r="H1095" t="str">
            <v>DNIT 026/2004-ES</v>
          </cell>
        </row>
        <row r="1096">
          <cell r="A1096" t="str">
            <v>2 S 04 930 66</v>
          </cell>
          <cell r="B1096" t="str">
            <v>-</v>
          </cell>
          <cell r="C1096" t="str">
            <v>Caixa coletora de sarjeta - CCS 16 AC/BC</v>
          </cell>
          <cell r="D1096" t="str">
            <v>und</v>
          </cell>
          <cell r="H1096" t="str">
            <v>DNIT 026/2004-ES</v>
          </cell>
        </row>
        <row r="1097">
          <cell r="A1097" t="str">
            <v>2 S 04 930 67</v>
          </cell>
          <cell r="B1097" t="str">
            <v>-</v>
          </cell>
          <cell r="C1097" t="str">
            <v>Caixa coletora de sarjeta - CCS 17 AC/BC</v>
          </cell>
          <cell r="D1097" t="str">
            <v>und</v>
          </cell>
          <cell r="H1097" t="str">
            <v>DNIT 026/2004-ES</v>
          </cell>
        </row>
        <row r="1098">
          <cell r="A1098" t="str">
            <v>2 S 04 930 68</v>
          </cell>
          <cell r="B1098" t="str">
            <v>-</v>
          </cell>
          <cell r="C1098" t="str">
            <v>Caixa coletora de sarjeta - CCS 18 AC/BC</v>
          </cell>
          <cell r="D1098" t="str">
            <v>und</v>
          </cell>
          <cell r="H1098" t="str">
            <v>DNIT 026/2004-ES</v>
          </cell>
        </row>
        <row r="1099">
          <cell r="A1099" t="str">
            <v>2 S 04 930 69</v>
          </cell>
          <cell r="B1099" t="str">
            <v>-</v>
          </cell>
          <cell r="C1099" t="str">
            <v>Caixa coletora de sarjeta - CCS 19 AC/BC</v>
          </cell>
          <cell r="D1099" t="str">
            <v>und</v>
          </cell>
          <cell r="H1099" t="str">
            <v>DNIT 026/2004-ES</v>
          </cell>
        </row>
        <row r="1100">
          <cell r="A1100" t="str">
            <v>2 S 04 930 70</v>
          </cell>
          <cell r="B1100" t="str">
            <v>-</v>
          </cell>
          <cell r="C1100" t="str">
            <v>Caixa coletora de sarjeta - CCS 20 AC/BC</v>
          </cell>
          <cell r="D1100" t="str">
            <v>und</v>
          </cell>
          <cell r="H1100" t="str">
            <v>DNIT 026/2004-ES</v>
          </cell>
        </row>
        <row r="1101">
          <cell r="A1101" t="str">
            <v>2 S 04 931 01</v>
          </cell>
          <cell r="B1101" t="str">
            <v>-</v>
          </cell>
          <cell r="C1101" t="str">
            <v>Caixa coletora de talvegue - CCT 01</v>
          </cell>
          <cell r="D1101" t="str">
            <v>und</v>
          </cell>
          <cell r="H1101" t="str">
            <v>DNIT 026/2004-ES</v>
          </cell>
        </row>
        <row r="1102">
          <cell r="A1102" t="str">
            <v>2 S 04 931 02</v>
          </cell>
          <cell r="B1102" t="str">
            <v>-</v>
          </cell>
          <cell r="C1102" t="str">
            <v>Caixa coletora de talvegue - CCT 02</v>
          </cell>
          <cell r="D1102" t="str">
            <v>und</v>
          </cell>
          <cell r="H1102" t="str">
            <v>DNIT 026/2004-ES</v>
          </cell>
        </row>
        <row r="1103">
          <cell r="A1103" t="str">
            <v>2 S 04 931 03</v>
          </cell>
          <cell r="B1103" t="str">
            <v>-</v>
          </cell>
          <cell r="C1103" t="str">
            <v>Caixa coletora de talvegue - CCT 03</v>
          </cell>
          <cell r="D1103" t="str">
            <v>und</v>
          </cell>
          <cell r="H1103" t="str">
            <v>DNIT 026/2004-ES</v>
          </cell>
        </row>
        <row r="1104">
          <cell r="A1104" t="str">
            <v>2 S 04 931 04</v>
          </cell>
          <cell r="B1104" t="str">
            <v>-</v>
          </cell>
          <cell r="C1104" t="str">
            <v>Caixa coletora de talvegue - CCT 04</v>
          </cell>
          <cell r="D1104" t="str">
            <v>und</v>
          </cell>
          <cell r="H1104" t="str">
            <v>DNIT 026/2004-ES</v>
          </cell>
        </row>
        <row r="1105">
          <cell r="A1105" t="str">
            <v>2 S 04 931 05</v>
          </cell>
          <cell r="B1105" t="str">
            <v>-</v>
          </cell>
          <cell r="C1105" t="str">
            <v>Caixa coletora de talvegue - CCT 05</v>
          </cell>
          <cell r="D1105" t="str">
            <v>und</v>
          </cell>
          <cell r="H1105" t="str">
            <v>DNIT 026/2004-ES</v>
          </cell>
        </row>
        <row r="1106">
          <cell r="A1106" t="str">
            <v>2 S 04 931 06</v>
          </cell>
          <cell r="B1106" t="str">
            <v>-</v>
          </cell>
          <cell r="C1106" t="str">
            <v>Caixa coletora de talvegue - CCT 06</v>
          </cell>
          <cell r="D1106" t="str">
            <v>und</v>
          </cell>
          <cell r="H1106" t="str">
            <v>DNIT 026/2004-ES</v>
          </cell>
        </row>
        <row r="1107">
          <cell r="A1107" t="str">
            <v>2 S 04 931 07</v>
          </cell>
          <cell r="B1107" t="str">
            <v>-</v>
          </cell>
          <cell r="C1107" t="str">
            <v>Caixa coletora de talvegue - CCT 07</v>
          </cell>
          <cell r="D1107" t="str">
            <v>und</v>
          </cell>
          <cell r="H1107" t="str">
            <v>DNIT 026/2004-ES</v>
          </cell>
        </row>
        <row r="1108">
          <cell r="A1108" t="str">
            <v>2 S 04 931 08</v>
          </cell>
          <cell r="B1108" t="str">
            <v>-</v>
          </cell>
          <cell r="C1108" t="str">
            <v>Caixa coletora de talvegue - CCT 08</v>
          </cell>
          <cell r="D1108" t="str">
            <v>und</v>
          </cell>
          <cell r="H1108" t="str">
            <v>DNIT 026/2004-ES</v>
          </cell>
        </row>
        <row r="1109">
          <cell r="A1109" t="str">
            <v>2 S 04 931 09</v>
          </cell>
          <cell r="B1109" t="str">
            <v>-</v>
          </cell>
          <cell r="C1109" t="str">
            <v>Caixa coletora de talvegue - CCT 09</v>
          </cell>
          <cell r="D1109" t="str">
            <v>und</v>
          </cell>
          <cell r="H1109" t="str">
            <v>DNIT 026/2004-ES</v>
          </cell>
        </row>
        <row r="1110">
          <cell r="A1110" t="str">
            <v>2 S 04 931 10</v>
          </cell>
          <cell r="B1110" t="str">
            <v>-</v>
          </cell>
          <cell r="C1110" t="str">
            <v>Caixa coletora de talvegue - CCT 10</v>
          </cell>
          <cell r="D1110" t="str">
            <v>und</v>
          </cell>
          <cell r="H1110" t="str">
            <v>DNIT 026/2004-ES</v>
          </cell>
        </row>
        <row r="1111">
          <cell r="A1111" t="str">
            <v>2 S 04 931 11</v>
          </cell>
          <cell r="B1111" t="str">
            <v>-</v>
          </cell>
          <cell r="C1111" t="str">
            <v>Caixa coletora de talvegue - CCT 11</v>
          </cell>
          <cell r="D1111" t="str">
            <v>und</v>
          </cell>
          <cell r="H1111" t="str">
            <v>DNIT 026/2004-ES</v>
          </cell>
        </row>
        <row r="1112">
          <cell r="A1112" t="str">
            <v>2 S 04 931 12</v>
          </cell>
          <cell r="B1112" t="str">
            <v>-</v>
          </cell>
          <cell r="C1112" t="str">
            <v>Caixa coletora de talvegue - CCT 12</v>
          </cell>
          <cell r="D1112" t="str">
            <v>und</v>
          </cell>
          <cell r="H1112" t="str">
            <v>DNIT 026/2004-ES</v>
          </cell>
        </row>
        <row r="1113">
          <cell r="A1113" t="str">
            <v>2 S 04 931 13</v>
          </cell>
          <cell r="B1113" t="str">
            <v>-</v>
          </cell>
          <cell r="C1113" t="str">
            <v>Caixa coletora de talvegue - CCT 13</v>
          </cell>
          <cell r="D1113" t="str">
            <v>und</v>
          </cell>
          <cell r="H1113" t="str">
            <v>DNIT 026/2004-ES</v>
          </cell>
        </row>
        <row r="1114">
          <cell r="A1114" t="str">
            <v>2 S 04 931 14</v>
          </cell>
          <cell r="B1114" t="str">
            <v>-</v>
          </cell>
          <cell r="C1114" t="str">
            <v>Caixa coletora de talvegue - CCT 14</v>
          </cell>
          <cell r="D1114" t="str">
            <v>und</v>
          </cell>
          <cell r="H1114" t="str">
            <v>DNIT 026/2004-ES</v>
          </cell>
        </row>
        <row r="1115">
          <cell r="A1115" t="str">
            <v>2 S 04 931 15</v>
          </cell>
          <cell r="B1115" t="str">
            <v>-</v>
          </cell>
          <cell r="C1115" t="str">
            <v>Caixa coletora de talvegue - CCT 15</v>
          </cell>
          <cell r="D1115" t="str">
            <v>und</v>
          </cell>
          <cell r="H1115" t="str">
            <v>DNIT 026/2004-ES</v>
          </cell>
        </row>
        <row r="1116">
          <cell r="A1116" t="str">
            <v>2 S 04 931 16</v>
          </cell>
          <cell r="B1116" t="str">
            <v>-</v>
          </cell>
          <cell r="C1116" t="str">
            <v>Caixa coletora de talvegue - CCT 16</v>
          </cell>
          <cell r="D1116" t="str">
            <v>und</v>
          </cell>
          <cell r="H1116" t="str">
            <v>DNIT 026/2004-ES</v>
          </cell>
        </row>
        <row r="1117">
          <cell r="A1117" t="str">
            <v>2 S 04 931 17</v>
          </cell>
          <cell r="B1117" t="str">
            <v>-</v>
          </cell>
          <cell r="C1117" t="str">
            <v>Caixa coletora de talvegue - CCT 17</v>
          </cell>
          <cell r="D1117" t="str">
            <v>und</v>
          </cell>
          <cell r="H1117" t="str">
            <v>DNIT 026/2004-ES</v>
          </cell>
        </row>
        <row r="1118">
          <cell r="A1118" t="str">
            <v>2 S 04 931 18</v>
          </cell>
          <cell r="B1118" t="str">
            <v>-</v>
          </cell>
          <cell r="C1118" t="str">
            <v>Caixa coletora de talvegue - CCT 18</v>
          </cell>
          <cell r="D1118" t="str">
            <v>und</v>
          </cell>
          <cell r="H1118" t="str">
            <v>DNIT 026/2004-ES</v>
          </cell>
        </row>
        <row r="1119">
          <cell r="A1119" t="str">
            <v>2 S 04 931 19</v>
          </cell>
          <cell r="B1119" t="str">
            <v>-</v>
          </cell>
          <cell r="C1119" t="str">
            <v>Caixa coletora de talvegue - CCT 19</v>
          </cell>
          <cell r="D1119" t="str">
            <v>und</v>
          </cell>
          <cell r="H1119" t="str">
            <v>DNIT 026/2004-ES</v>
          </cell>
        </row>
        <row r="1120">
          <cell r="A1120" t="str">
            <v>2 S 04 931 20</v>
          </cell>
          <cell r="B1120" t="str">
            <v>-</v>
          </cell>
          <cell r="C1120" t="str">
            <v>Caixa coletora de talvegue - CCT 20</v>
          </cell>
          <cell r="D1120" t="str">
            <v>und</v>
          </cell>
          <cell r="H1120" t="str">
            <v>DNIT 026/2004-ES</v>
          </cell>
        </row>
        <row r="1121">
          <cell r="A1121" t="str">
            <v>2 S 04 931 51</v>
          </cell>
          <cell r="B1121" t="str">
            <v>-</v>
          </cell>
          <cell r="C1121" t="str">
            <v>Caixa coletora de talvegue - CCT 01 AC/BC</v>
          </cell>
          <cell r="D1121" t="str">
            <v>und</v>
          </cell>
          <cell r="H1121" t="str">
            <v>DNIT 026/2004-ES</v>
          </cell>
        </row>
        <row r="1122">
          <cell r="A1122" t="str">
            <v>2 S 04 931 52</v>
          </cell>
          <cell r="B1122" t="str">
            <v>-</v>
          </cell>
          <cell r="C1122" t="str">
            <v>Caixa coletora de talvegue - CCT 02 AC/BC</v>
          </cell>
          <cell r="D1122" t="str">
            <v>und</v>
          </cell>
          <cell r="H1122" t="str">
            <v>DNIT 026/2004-ES</v>
          </cell>
        </row>
        <row r="1123">
          <cell r="A1123" t="str">
            <v>2 S 04 931 53</v>
          </cell>
          <cell r="B1123" t="str">
            <v>-</v>
          </cell>
          <cell r="C1123" t="str">
            <v>Caixa coletora de talvegue - CCT 03 AC/BC</v>
          </cell>
          <cell r="D1123" t="str">
            <v>und</v>
          </cell>
          <cell r="H1123" t="str">
            <v>DNIT 026/2004-ES</v>
          </cell>
        </row>
        <row r="1124">
          <cell r="A1124" t="str">
            <v>2 S 04 931 54</v>
          </cell>
          <cell r="B1124" t="str">
            <v>-</v>
          </cell>
          <cell r="C1124" t="str">
            <v>Caixa coletora de talvegue - CCT 04 AC/BC</v>
          </cell>
          <cell r="D1124" t="str">
            <v>und</v>
          </cell>
          <cell r="H1124" t="str">
            <v>DNIT 026/2004-ES</v>
          </cell>
        </row>
        <row r="1125">
          <cell r="A1125" t="str">
            <v>2 S 04 931 55</v>
          </cell>
          <cell r="B1125" t="str">
            <v>-</v>
          </cell>
          <cell r="C1125" t="str">
            <v>Caixa coletora de talvegue - CCT 05 AC/BC</v>
          </cell>
          <cell r="D1125" t="str">
            <v>und</v>
          </cell>
          <cell r="H1125" t="str">
            <v>DNIT 026/2004-ES</v>
          </cell>
        </row>
        <row r="1126">
          <cell r="A1126" t="str">
            <v>2 S 04 931 56</v>
          </cell>
          <cell r="B1126" t="str">
            <v>-</v>
          </cell>
          <cell r="C1126" t="str">
            <v>Caixa coletora de talvegue - CCT 06 AC/BC</v>
          </cell>
          <cell r="D1126" t="str">
            <v>und</v>
          </cell>
          <cell r="H1126" t="str">
            <v>DNIT 026/2004-ES</v>
          </cell>
        </row>
        <row r="1127">
          <cell r="A1127" t="str">
            <v>2 S 04 931 57</v>
          </cell>
          <cell r="B1127" t="str">
            <v>-</v>
          </cell>
          <cell r="C1127" t="str">
            <v>Caixa coletora de talvegue - CCT 07 AC/BC</v>
          </cell>
          <cell r="D1127" t="str">
            <v>und</v>
          </cell>
          <cell r="H1127" t="str">
            <v>DNIT 026/2004-ES</v>
          </cell>
        </row>
        <row r="1128">
          <cell r="A1128" t="str">
            <v>2 S 04 931 58</v>
          </cell>
          <cell r="B1128" t="str">
            <v>-</v>
          </cell>
          <cell r="C1128" t="str">
            <v>Caixa coletora de talvegue - CCT 08 AC/BC</v>
          </cell>
          <cell r="D1128" t="str">
            <v>und</v>
          </cell>
          <cell r="H1128" t="str">
            <v>DNIT 026/2004-ES</v>
          </cell>
        </row>
        <row r="1129">
          <cell r="A1129" t="str">
            <v>2 S 04 931 59</v>
          </cell>
          <cell r="B1129" t="str">
            <v>-</v>
          </cell>
          <cell r="C1129" t="str">
            <v>Caixa coletora de talvegue - CCT 09 AC/BC</v>
          </cell>
          <cell r="D1129" t="str">
            <v>und</v>
          </cell>
          <cell r="H1129" t="str">
            <v>DNIT 026/2004-ES</v>
          </cell>
        </row>
        <row r="1130">
          <cell r="A1130" t="str">
            <v>2 S 04 931 60</v>
          </cell>
          <cell r="B1130" t="str">
            <v>-</v>
          </cell>
          <cell r="C1130" t="str">
            <v>Caixa coletora de talvegue - CCT 10 AC/BC</v>
          </cell>
          <cell r="D1130" t="str">
            <v>und</v>
          </cell>
          <cell r="H1130" t="str">
            <v>DNIT 026/2004-ES</v>
          </cell>
        </row>
        <row r="1131">
          <cell r="A1131" t="str">
            <v>2 S 04 931 61</v>
          </cell>
          <cell r="B1131" t="str">
            <v>-</v>
          </cell>
          <cell r="C1131" t="str">
            <v>Caixa coletora de talvegue - CCT 11 AC/BC</v>
          </cell>
          <cell r="D1131" t="str">
            <v>und</v>
          </cell>
          <cell r="H1131" t="str">
            <v>DNIT 026/2004-ES</v>
          </cell>
        </row>
        <row r="1132">
          <cell r="A1132" t="str">
            <v>2 S 04 931 62</v>
          </cell>
          <cell r="B1132" t="str">
            <v>-</v>
          </cell>
          <cell r="C1132" t="str">
            <v>Caixa coletora de talvegue - CCT 12 AC/BC</v>
          </cell>
          <cell r="D1132" t="str">
            <v>und</v>
          </cell>
          <cell r="H1132" t="str">
            <v>DNIT 026/2004-ES</v>
          </cell>
        </row>
        <row r="1133">
          <cell r="A1133" t="str">
            <v>2 S 04 931 63</v>
          </cell>
          <cell r="B1133" t="str">
            <v>-</v>
          </cell>
          <cell r="C1133" t="str">
            <v>Caixa coletora de talvegue - CCT 13 AC/BC</v>
          </cell>
          <cell r="D1133" t="str">
            <v>und</v>
          </cell>
          <cell r="H1133" t="str">
            <v>DNIT 026/2004-ES</v>
          </cell>
        </row>
        <row r="1134">
          <cell r="A1134" t="str">
            <v>2 S 04 931 64</v>
          </cell>
          <cell r="B1134" t="str">
            <v>-</v>
          </cell>
          <cell r="C1134" t="str">
            <v>Caixa coletora de talvegue - CCT 14 AC/BC</v>
          </cell>
          <cell r="D1134" t="str">
            <v>und</v>
          </cell>
          <cell r="H1134" t="str">
            <v>DNIT 026/2004-ES</v>
          </cell>
        </row>
        <row r="1135">
          <cell r="A1135" t="str">
            <v>2 S 04 931 65</v>
          </cell>
          <cell r="B1135" t="str">
            <v>-</v>
          </cell>
          <cell r="C1135" t="str">
            <v>Caixa coletora de talvegue - CCT 15 AC/BC</v>
          </cell>
          <cell r="D1135" t="str">
            <v>und</v>
          </cell>
          <cell r="H1135" t="str">
            <v>DNIT 026/2004-ES</v>
          </cell>
        </row>
        <row r="1136">
          <cell r="A1136" t="str">
            <v>2 S 04 931 66</v>
          </cell>
          <cell r="B1136" t="str">
            <v>-</v>
          </cell>
          <cell r="C1136" t="str">
            <v>Caixa coletora de talvegue - CCT 16 AC/BC</v>
          </cell>
          <cell r="D1136" t="str">
            <v>und</v>
          </cell>
          <cell r="H1136" t="str">
            <v>DNIT 026/2004-ES</v>
          </cell>
        </row>
        <row r="1137">
          <cell r="A1137" t="str">
            <v>2 S 04 931 67</v>
          </cell>
          <cell r="B1137" t="str">
            <v>-</v>
          </cell>
          <cell r="C1137" t="str">
            <v>Caixa coleotra de talvegue - CCT 17 AC/BC</v>
          </cell>
          <cell r="D1137" t="str">
            <v>und</v>
          </cell>
          <cell r="H1137" t="str">
            <v>DNIT 026/2004-ES</v>
          </cell>
        </row>
        <row r="1138">
          <cell r="A1138" t="str">
            <v>2 S 04 931 68</v>
          </cell>
          <cell r="B1138" t="str">
            <v>-</v>
          </cell>
          <cell r="C1138" t="str">
            <v>Caixa coletora de talvegue - CCT 18 AC/BC</v>
          </cell>
          <cell r="D1138" t="str">
            <v>und</v>
          </cell>
          <cell r="H1138" t="str">
            <v>DNIT 026/2004-ES</v>
          </cell>
        </row>
        <row r="1139">
          <cell r="A1139" t="str">
            <v>2 S 04 931 69</v>
          </cell>
          <cell r="B1139" t="str">
            <v>-</v>
          </cell>
          <cell r="C1139" t="str">
            <v>Caixa coletora de talvegue - CCT 19 AC/BC</v>
          </cell>
          <cell r="D1139" t="str">
            <v>und</v>
          </cell>
          <cell r="H1139" t="str">
            <v>DNIT 026/2004-ES</v>
          </cell>
        </row>
        <row r="1140">
          <cell r="A1140" t="str">
            <v>2 S 04 931 70</v>
          </cell>
          <cell r="B1140" t="str">
            <v>-</v>
          </cell>
          <cell r="C1140" t="str">
            <v>Caixa coletora de talvegue - CCT 20 AC/BC</v>
          </cell>
          <cell r="D1140" t="str">
            <v>und</v>
          </cell>
          <cell r="H1140" t="str">
            <v>DNIT 026/2004-ES</v>
          </cell>
        </row>
        <row r="1141">
          <cell r="A1141" t="str">
            <v>2 S 04 940 01</v>
          </cell>
          <cell r="B1141" t="str">
            <v>-</v>
          </cell>
          <cell r="C1141" t="str">
            <v>Descida d'água tipo rap. - calha concr. - DAR 01</v>
          </cell>
          <cell r="D1141" t="str">
            <v>m</v>
          </cell>
          <cell r="H1141" t="str">
            <v>DNIT 021/2004-ES</v>
          </cell>
        </row>
        <row r="1142">
          <cell r="A1142" t="str">
            <v>2 S 04 940 02</v>
          </cell>
          <cell r="B1142" t="str">
            <v>-</v>
          </cell>
          <cell r="C1142" t="str">
            <v>Descida d'água tipo rap. - canal retang.- DAR 02</v>
          </cell>
          <cell r="D1142" t="str">
            <v>m</v>
          </cell>
          <cell r="H1142" t="str">
            <v>DNIT 021/2004-ES</v>
          </cell>
        </row>
        <row r="1143">
          <cell r="A1143" t="str">
            <v>2 S 04 940 03</v>
          </cell>
          <cell r="B1143" t="str">
            <v>-</v>
          </cell>
          <cell r="C1143" t="str">
            <v>Descida d'água tipo rap. - canal retang.- DAR 03</v>
          </cell>
          <cell r="D1143" t="str">
            <v>m</v>
          </cell>
          <cell r="H1143" t="str">
            <v>DNIT 021/2004-ES</v>
          </cell>
        </row>
        <row r="1144">
          <cell r="A1144" t="str">
            <v>2 S 04 940 04</v>
          </cell>
          <cell r="B1144" t="str">
            <v>-</v>
          </cell>
          <cell r="C1144" t="str">
            <v>Descida d'água tipo rap. - calha metálica - DAR 04</v>
          </cell>
          <cell r="D1144" t="str">
            <v>m</v>
          </cell>
          <cell r="H1144" t="str">
            <v>DNIT 021/2004-ES</v>
          </cell>
        </row>
        <row r="1145">
          <cell r="A1145" t="str">
            <v>2 S 04 940 51</v>
          </cell>
          <cell r="B1145" t="str">
            <v>-</v>
          </cell>
          <cell r="C1145" t="str">
            <v>Descida d'água tipo rap.calha concreto-DAR 01AC/BC</v>
          </cell>
          <cell r="D1145" t="str">
            <v>m</v>
          </cell>
          <cell r="H1145" t="str">
            <v>DNIT 021/2004-ES</v>
          </cell>
        </row>
        <row r="1146">
          <cell r="A1146" t="str">
            <v>2 S 04 940 52</v>
          </cell>
          <cell r="B1146" t="str">
            <v>-</v>
          </cell>
          <cell r="C1146" t="str">
            <v>Descida d'água tipo rap.canal retang.-DAR 02 AC/BC</v>
          </cell>
          <cell r="D1146" t="str">
            <v>m</v>
          </cell>
          <cell r="H1146" t="str">
            <v>DNIT 021/2004-ES</v>
          </cell>
        </row>
        <row r="1147">
          <cell r="A1147" t="str">
            <v>2 S 04 940 53</v>
          </cell>
          <cell r="B1147" t="str">
            <v>-</v>
          </cell>
          <cell r="C1147" t="str">
            <v>Descida d'água tipo rap.canal retang.-DAR 03 AC/BC</v>
          </cell>
          <cell r="D1147" t="str">
            <v>m</v>
          </cell>
          <cell r="H1147" t="str">
            <v>DNIT 021/2004-ES</v>
          </cell>
        </row>
        <row r="1148">
          <cell r="A1148" t="str">
            <v>2 S 04 940 54</v>
          </cell>
          <cell r="B1148" t="str">
            <v>-</v>
          </cell>
          <cell r="C1148" t="str">
            <v>Descida d'água tipo rap.calha metál.-DAR 04 AC/BC</v>
          </cell>
          <cell r="D1148" t="str">
            <v>m</v>
          </cell>
          <cell r="H1148" t="str">
            <v>DNIT 021/2004-ES</v>
          </cell>
        </row>
        <row r="1149">
          <cell r="A1149" t="str">
            <v>2 S 04 941 01</v>
          </cell>
          <cell r="B1149" t="str">
            <v>-</v>
          </cell>
          <cell r="C1149" t="str">
            <v>Descida d'água aterros em degraus - DAD 01</v>
          </cell>
          <cell r="D1149" t="str">
            <v>m</v>
          </cell>
          <cell r="H1149" t="str">
            <v>DNIT 021/2004-ES</v>
          </cell>
        </row>
        <row r="1150">
          <cell r="A1150" t="str">
            <v>2 S 04 941 02</v>
          </cell>
          <cell r="B1150" t="str">
            <v>-</v>
          </cell>
          <cell r="C1150" t="str">
            <v>Descida d'água aterros em degraus - arm - DAD 02</v>
          </cell>
          <cell r="D1150" t="str">
            <v>m</v>
          </cell>
          <cell r="H1150" t="str">
            <v>DNIT 021/2004-ES</v>
          </cell>
        </row>
        <row r="1151">
          <cell r="A1151" t="str">
            <v>2 S 04 941 03</v>
          </cell>
          <cell r="B1151" t="str">
            <v>-</v>
          </cell>
          <cell r="C1151" t="str">
            <v>Descida d'água aterros em degraus - DAD 03</v>
          </cell>
          <cell r="D1151" t="str">
            <v>m</v>
          </cell>
          <cell r="H1151" t="str">
            <v>DNIT 021/2004-ES</v>
          </cell>
        </row>
        <row r="1152">
          <cell r="A1152" t="str">
            <v>2 S 04 941 04</v>
          </cell>
          <cell r="B1152" t="str">
            <v>-</v>
          </cell>
          <cell r="C1152" t="str">
            <v>Descida d'água aterros em degraus - arm - DAD 04</v>
          </cell>
          <cell r="D1152" t="str">
            <v>m</v>
          </cell>
          <cell r="H1152" t="str">
            <v>DNIT 021/2004-ES</v>
          </cell>
        </row>
        <row r="1153">
          <cell r="A1153" t="str">
            <v>2 S 04 941 05</v>
          </cell>
          <cell r="B1153" t="str">
            <v>-</v>
          </cell>
          <cell r="C1153" t="str">
            <v>Descida d'água aterros em degraus - DAD 05</v>
          </cell>
          <cell r="D1153" t="str">
            <v>m</v>
          </cell>
          <cell r="H1153" t="str">
            <v>DNIT 021/2004-ES</v>
          </cell>
        </row>
        <row r="1154">
          <cell r="A1154" t="str">
            <v>2 S 04 941 06</v>
          </cell>
          <cell r="B1154" t="str">
            <v>-</v>
          </cell>
          <cell r="C1154" t="str">
            <v>Descida d'água aterros em degraus - arm - DAD 06</v>
          </cell>
          <cell r="D1154" t="str">
            <v>m</v>
          </cell>
          <cell r="H1154" t="str">
            <v>DNIT 021/2004-ES</v>
          </cell>
        </row>
        <row r="1155">
          <cell r="A1155" t="str">
            <v>2 S 04 941 07</v>
          </cell>
          <cell r="B1155" t="str">
            <v>-</v>
          </cell>
          <cell r="C1155" t="str">
            <v>Descida d'água aterros em degraus - DAD 07</v>
          </cell>
          <cell r="D1155" t="str">
            <v>m</v>
          </cell>
          <cell r="H1155" t="str">
            <v>DNIT 021/2004-ES</v>
          </cell>
        </row>
        <row r="1156">
          <cell r="A1156" t="str">
            <v>2 S 04 941 08</v>
          </cell>
          <cell r="B1156" t="str">
            <v>-</v>
          </cell>
          <cell r="C1156" t="str">
            <v>Descida d'água aterros em degraus - arm - DAD 08</v>
          </cell>
          <cell r="D1156" t="str">
            <v>m</v>
          </cell>
          <cell r="H1156" t="str">
            <v>DNIT 021/2004-ES</v>
          </cell>
        </row>
        <row r="1157">
          <cell r="A1157" t="str">
            <v>2 S 04 941 09</v>
          </cell>
          <cell r="B1157" t="str">
            <v>-</v>
          </cell>
          <cell r="C1157" t="str">
            <v>Descida d'água aterros em degraus - DAD 09</v>
          </cell>
          <cell r="D1157" t="str">
            <v>m</v>
          </cell>
          <cell r="H1157" t="str">
            <v>DNIT 021/2004-ES</v>
          </cell>
        </row>
        <row r="1158">
          <cell r="A1158" t="str">
            <v>2 S 04 941 10</v>
          </cell>
          <cell r="B1158" t="str">
            <v>-</v>
          </cell>
          <cell r="C1158" t="str">
            <v>Descida d'água aterros em degraus - arm - DAD 10</v>
          </cell>
          <cell r="D1158" t="str">
            <v>m</v>
          </cell>
          <cell r="H1158" t="str">
            <v>DNIT 021/2004-ES</v>
          </cell>
        </row>
        <row r="1159">
          <cell r="A1159" t="str">
            <v>2 S 04 941 11</v>
          </cell>
          <cell r="B1159" t="str">
            <v>-</v>
          </cell>
          <cell r="C1159" t="str">
            <v>Descida d'água aterros em degraus - DAD 11</v>
          </cell>
          <cell r="D1159" t="str">
            <v>m</v>
          </cell>
          <cell r="H1159" t="str">
            <v>DNIT 021/2004-ES</v>
          </cell>
        </row>
        <row r="1160">
          <cell r="A1160" t="str">
            <v>2 S 04 941 12</v>
          </cell>
          <cell r="B1160" t="str">
            <v>-</v>
          </cell>
          <cell r="C1160" t="str">
            <v>Descida d'água aterros em degraus - arm - dad 12</v>
          </cell>
          <cell r="D1160" t="str">
            <v>m</v>
          </cell>
          <cell r="H1160" t="str">
            <v>DNIT 021/2004-ES</v>
          </cell>
        </row>
        <row r="1161">
          <cell r="A1161" t="str">
            <v>2 S 04 941 13</v>
          </cell>
          <cell r="B1161" t="str">
            <v>-</v>
          </cell>
          <cell r="C1161" t="str">
            <v>Descida d'água aterros em degraus - DAD 13</v>
          </cell>
          <cell r="D1161" t="str">
            <v>m</v>
          </cell>
          <cell r="H1161" t="str">
            <v>DNIT 021/2004-ES</v>
          </cell>
        </row>
        <row r="1162">
          <cell r="A1162" t="str">
            <v>2 S 04 941 14</v>
          </cell>
          <cell r="B1162" t="str">
            <v>-</v>
          </cell>
          <cell r="C1162" t="str">
            <v>Descida d'água aterros em degraus - arm - DAD 14</v>
          </cell>
          <cell r="D1162" t="str">
            <v>m</v>
          </cell>
          <cell r="H1162" t="str">
            <v>DNIT 021/2004-ES</v>
          </cell>
        </row>
        <row r="1163">
          <cell r="A1163" t="str">
            <v>2 S 04 941 15</v>
          </cell>
          <cell r="B1163" t="str">
            <v>-</v>
          </cell>
          <cell r="C1163" t="str">
            <v>Descida d'água aterros em degraus - DAD 15</v>
          </cell>
          <cell r="D1163" t="str">
            <v>m</v>
          </cell>
          <cell r="H1163" t="str">
            <v>DNIT 021/2004-ES</v>
          </cell>
        </row>
        <row r="1164">
          <cell r="A1164" t="str">
            <v>2 S 04 941 16</v>
          </cell>
          <cell r="B1164" t="str">
            <v>-</v>
          </cell>
          <cell r="C1164" t="str">
            <v>Descida d'água aterros em degraus - arm - DAD 16</v>
          </cell>
          <cell r="D1164" t="str">
            <v>m</v>
          </cell>
          <cell r="H1164" t="str">
            <v>DNIT 021/2004-ES</v>
          </cell>
        </row>
        <row r="1165">
          <cell r="A1165" t="str">
            <v>2 S 04 941 17</v>
          </cell>
          <cell r="B1165" t="str">
            <v>-</v>
          </cell>
          <cell r="C1165" t="str">
            <v>Descida d'água aterros em degraus - DAD 17</v>
          </cell>
          <cell r="D1165" t="str">
            <v>m</v>
          </cell>
          <cell r="H1165" t="str">
            <v>DNIT 021/2004-ES</v>
          </cell>
        </row>
        <row r="1166">
          <cell r="A1166" t="str">
            <v>2 S 04 941 18</v>
          </cell>
          <cell r="B1166" t="str">
            <v>-</v>
          </cell>
          <cell r="C1166" t="str">
            <v>Descida d'água aterros em degraus - arm - DAD 18</v>
          </cell>
          <cell r="D1166" t="str">
            <v>m</v>
          </cell>
          <cell r="H1166" t="str">
            <v>DNIT 021/2004-ES</v>
          </cell>
        </row>
        <row r="1167">
          <cell r="A1167" t="str">
            <v>2 S 04 941 31</v>
          </cell>
          <cell r="B1167" t="str">
            <v>-</v>
          </cell>
          <cell r="C1167" t="str">
            <v>Descida d'água cortes em degraus - DCD 01</v>
          </cell>
          <cell r="D1167" t="str">
            <v>m</v>
          </cell>
          <cell r="H1167" t="str">
            <v>DNIT 021/2004-ES</v>
          </cell>
        </row>
        <row r="1168">
          <cell r="A1168" t="str">
            <v>2 S 04 941 32</v>
          </cell>
          <cell r="B1168" t="str">
            <v>-</v>
          </cell>
          <cell r="C1168" t="str">
            <v>Descida d'água cortes em degraus - arm - DCD 02</v>
          </cell>
          <cell r="D1168" t="str">
            <v>m</v>
          </cell>
          <cell r="H1168" t="str">
            <v>DNIT 021/2004-ES</v>
          </cell>
        </row>
        <row r="1169">
          <cell r="A1169" t="str">
            <v>2 S 04 941 33</v>
          </cell>
          <cell r="B1169" t="str">
            <v>-</v>
          </cell>
          <cell r="C1169" t="str">
            <v>Descida d'água cortes em degraus - DCD 03</v>
          </cell>
          <cell r="D1169" t="str">
            <v>m</v>
          </cell>
          <cell r="H1169" t="str">
            <v>DNIT 021/2004-ES</v>
          </cell>
        </row>
        <row r="1170">
          <cell r="A1170" t="str">
            <v>2 S 04 941 34</v>
          </cell>
          <cell r="B1170" t="str">
            <v>-</v>
          </cell>
          <cell r="C1170" t="str">
            <v>Descida d'água cortes em degraus - arm - DCD 04</v>
          </cell>
          <cell r="D1170" t="str">
            <v>m</v>
          </cell>
          <cell r="H1170" t="str">
            <v>DNIT 021/2004-ES</v>
          </cell>
        </row>
        <row r="1171">
          <cell r="A1171" t="str">
            <v>2 S 04 941 51</v>
          </cell>
          <cell r="B1171" t="str">
            <v>-</v>
          </cell>
          <cell r="C1171" t="str">
            <v>Descida d'água aterros em degraus - DAD 01 AC/BC</v>
          </cell>
          <cell r="D1171" t="str">
            <v>m</v>
          </cell>
          <cell r="H1171" t="str">
            <v>DNIT 021/2004-ES</v>
          </cell>
        </row>
        <row r="1172">
          <cell r="A1172" t="str">
            <v>2 S 04 941 52</v>
          </cell>
          <cell r="B1172" t="str">
            <v>-</v>
          </cell>
          <cell r="C1172" t="str">
            <v>Descida d'água aterros em degraus arm-DAD 02 AC/BC</v>
          </cell>
          <cell r="D1172" t="str">
            <v>m</v>
          </cell>
          <cell r="H1172" t="str">
            <v>DNIT 021/2004-ES</v>
          </cell>
        </row>
        <row r="1173">
          <cell r="A1173" t="str">
            <v>2 S 04 941 53</v>
          </cell>
          <cell r="B1173" t="str">
            <v>-</v>
          </cell>
          <cell r="C1173" t="str">
            <v>Descida d'água aterros em degraus - DAD 03 AC/BC</v>
          </cell>
          <cell r="D1173" t="str">
            <v>m</v>
          </cell>
          <cell r="H1173" t="str">
            <v>DNIT 021/2004-ES</v>
          </cell>
        </row>
        <row r="1174">
          <cell r="A1174" t="str">
            <v>2 S 04 941 54</v>
          </cell>
          <cell r="B1174" t="str">
            <v>-</v>
          </cell>
          <cell r="C1174" t="str">
            <v>Descida d'água aterros em degraus arm-DAD 04 AC/BC</v>
          </cell>
          <cell r="D1174" t="str">
            <v>m</v>
          </cell>
          <cell r="H1174" t="str">
            <v>DNIT 021/2004-ES</v>
          </cell>
        </row>
        <row r="1175">
          <cell r="A1175" t="str">
            <v>2 S 04 941 55</v>
          </cell>
          <cell r="B1175" t="str">
            <v>-</v>
          </cell>
          <cell r="C1175" t="str">
            <v>Descida d'água aterros em degraus-DAD 05 AC/BC</v>
          </cell>
          <cell r="D1175" t="str">
            <v>m</v>
          </cell>
          <cell r="H1175" t="str">
            <v>DNIT 021/2004-ES</v>
          </cell>
        </row>
        <row r="1176">
          <cell r="A1176" t="str">
            <v>2 S 04 941 56</v>
          </cell>
          <cell r="B1176" t="str">
            <v>-</v>
          </cell>
          <cell r="C1176" t="str">
            <v>Descida d'água aterros em degraus - DAD 06 AC/BC</v>
          </cell>
          <cell r="D1176" t="str">
            <v>m</v>
          </cell>
          <cell r="H1176" t="str">
            <v>DNIT 021/2004-ES</v>
          </cell>
        </row>
        <row r="1177">
          <cell r="A1177" t="str">
            <v>2 S 04 941 57</v>
          </cell>
          <cell r="B1177" t="str">
            <v>-</v>
          </cell>
          <cell r="C1177" t="str">
            <v>Descida d'água aterros em degraus - DAD 07 AC/BC</v>
          </cell>
          <cell r="D1177" t="str">
            <v>m</v>
          </cell>
          <cell r="H1177" t="str">
            <v>DNIT 021/2004-ES</v>
          </cell>
        </row>
        <row r="1178">
          <cell r="A1178" t="str">
            <v>2 S 04 941 58</v>
          </cell>
          <cell r="B1178" t="str">
            <v>-</v>
          </cell>
          <cell r="C1178" t="str">
            <v>Descida d'água aterros em degraus arm-DAD 08 AC/BC</v>
          </cell>
          <cell r="D1178" t="str">
            <v>m</v>
          </cell>
          <cell r="H1178" t="str">
            <v>DNIT 021/2004-ES</v>
          </cell>
        </row>
        <row r="1179">
          <cell r="A1179" t="str">
            <v>2 S 04 941 59</v>
          </cell>
          <cell r="B1179" t="str">
            <v>-</v>
          </cell>
          <cell r="C1179" t="str">
            <v>Descida d'água aterros em degraus - DAD 09 AC/BC</v>
          </cell>
          <cell r="D1179" t="str">
            <v>m</v>
          </cell>
          <cell r="H1179" t="str">
            <v>DNIT 021/2004-ES</v>
          </cell>
        </row>
        <row r="1180">
          <cell r="A1180" t="str">
            <v>2 S 04 941 60</v>
          </cell>
          <cell r="B1180" t="str">
            <v>-</v>
          </cell>
          <cell r="C1180" t="str">
            <v>Descida d'água aterros em degraus arm-DAD 10 AC/BC</v>
          </cell>
          <cell r="D1180" t="str">
            <v>m</v>
          </cell>
          <cell r="H1180" t="str">
            <v>DNIT 021/2004-ES</v>
          </cell>
        </row>
        <row r="1181">
          <cell r="A1181" t="str">
            <v>2 S 04 941 61</v>
          </cell>
          <cell r="B1181" t="str">
            <v>-</v>
          </cell>
          <cell r="C1181" t="str">
            <v>Descida d'água aterros em degraus - DAD 11 AC/BC</v>
          </cell>
          <cell r="D1181" t="str">
            <v>m</v>
          </cell>
          <cell r="H1181" t="str">
            <v>DNIT 021/2004-ES</v>
          </cell>
        </row>
        <row r="1182">
          <cell r="A1182" t="str">
            <v>2 S 04 941 62</v>
          </cell>
          <cell r="B1182" t="str">
            <v>-</v>
          </cell>
          <cell r="C1182" t="str">
            <v>Descida d'água aterros em degraus arm-DAD 12 AC/BC</v>
          </cell>
          <cell r="D1182" t="str">
            <v>m</v>
          </cell>
          <cell r="H1182" t="str">
            <v>DNIT 021/2004-ES</v>
          </cell>
        </row>
        <row r="1183">
          <cell r="A1183" t="str">
            <v>2 S 04 941 63</v>
          </cell>
          <cell r="B1183" t="str">
            <v>-</v>
          </cell>
          <cell r="C1183" t="str">
            <v>Descida d'água aterros em degraus - DAD 13 AC/BC</v>
          </cell>
          <cell r="D1183" t="str">
            <v>m</v>
          </cell>
          <cell r="H1183" t="str">
            <v>DNIT 021/2004-ES</v>
          </cell>
        </row>
        <row r="1184">
          <cell r="A1184" t="str">
            <v>2 S 04 941 64</v>
          </cell>
          <cell r="B1184" t="str">
            <v>-</v>
          </cell>
          <cell r="C1184" t="str">
            <v>Descida d'água aterros em degraus arm-DAD 14 AC/BC</v>
          </cell>
          <cell r="D1184" t="str">
            <v>m</v>
          </cell>
          <cell r="H1184" t="str">
            <v>DNIT 021/2004-ES</v>
          </cell>
        </row>
        <row r="1185">
          <cell r="A1185" t="str">
            <v>2 S 04 941 65</v>
          </cell>
          <cell r="B1185" t="str">
            <v>-</v>
          </cell>
          <cell r="C1185" t="str">
            <v>Descida d'água aterros em degraus - DAD 15 AC/BC</v>
          </cell>
          <cell r="D1185" t="str">
            <v>m</v>
          </cell>
          <cell r="H1185" t="str">
            <v>DNIT 021/2004-ES</v>
          </cell>
        </row>
        <row r="1186">
          <cell r="A1186" t="str">
            <v>2 S 04 941 66</v>
          </cell>
          <cell r="B1186" t="str">
            <v>-</v>
          </cell>
          <cell r="C1186" t="str">
            <v>Descida d'água aterros em degraus arm-DAD 16 AC/BC</v>
          </cell>
          <cell r="D1186" t="str">
            <v>m</v>
          </cell>
          <cell r="H1186" t="str">
            <v>DNIT 021/2004-ES</v>
          </cell>
        </row>
        <row r="1187">
          <cell r="A1187" t="str">
            <v>2 S 04 941 67</v>
          </cell>
          <cell r="B1187" t="str">
            <v>-</v>
          </cell>
          <cell r="C1187" t="str">
            <v>Descida d'água aterros em degraus - DAD 17 AC/BC</v>
          </cell>
          <cell r="D1187" t="str">
            <v>m</v>
          </cell>
          <cell r="H1187" t="str">
            <v>DNIT 021/2004-ES</v>
          </cell>
        </row>
        <row r="1188">
          <cell r="A1188" t="str">
            <v>2 S 04 941 68</v>
          </cell>
          <cell r="B1188" t="str">
            <v>-</v>
          </cell>
          <cell r="C1188" t="str">
            <v>Descida d'água aterros em degraus arm-DAD 18 AC/BC</v>
          </cell>
          <cell r="D1188" t="str">
            <v>m</v>
          </cell>
          <cell r="H1188" t="str">
            <v>DNIT 021/2004-ES</v>
          </cell>
        </row>
        <row r="1189">
          <cell r="A1189" t="str">
            <v>2 S 04 941 81</v>
          </cell>
          <cell r="B1189" t="str">
            <v>-</v>
          </cell>
          <cell r="C1189" t="str">
            <v>Descida d'água cortes em degraus - DCD 01 AC/BC</v>
          </cell>
          <cell r="D1189" t="str">
            <v>m</v>
          </cell>
          <cell r="H1189" t="str">
            <v>DNIT 021/2004-ES</v>
          </cell>
        </row>
        <row r="1190">
          <cell r="A1190" t="str">
            <v>2 S 04 941 82</v>
          </cell>
          <cell r="B1190" t="str">
            <v>-</v>
          </cell>
          <cell r="C1190" t="str">
            <v>Descida d'água cortes em degraus arm-DCD 02 AC/BC</v>
          </cell>
          <cell r="D1190" t="str">
            <v>m</v>
          </cell>
          <cell r="H1190" t="str">
            <v>DNIT 021/2004-ES</v>
          </cell>
        </row>
        <row r="1191">
          <cell r="A1191" t="str">
            <v>2 S 04 941 83</v>
          </cell>
          <cell r="B1191" t="str">
            <v>-</v>
          </cell>
          <cell r="C1191" t="str">
            <v>Descida d'água cortes em degraus - DCD 03 AC/BC</v>
          </cell>
          <cell r="D1191" t="str">
            <v>m</v>
          </cell>
          <cell r="H1191" t="str">
            <v>DNIT 021/2004-ES</v>
          </cell>
        </row>
        <row r="1192">
          <cell r="A1192" t="str">
            <v>2 S 04 941 84</v>
          </cell>
          <cell r="B1192" t="str">
            <v>-</v>
          </cell>
          <cell r="C1192" t="str">
            <v>Descida d'água cortes em degraus arm-DCD 04 AC/BC</v>
          </cell>
          <cell r="D1192" t="str">
            <v>m</v>
          </cell>
          <cell r="H1192" t="str">
            <v>DNIT 021/2004-ES</v>
          </cell>
        </row>
        <row r="1193">
          <cell r="A1193" t="str">
            <v>2 S 04 942 01</v>
          </cell>
          <cell r="B1193" t="str">
            <v>-</v>
          </cell>
          <cell r="C1193" t="str">
            <v>Entrada d'água - EDA 01</v>
          </cell>
          <cell r="D1193" t="str">
            <v>und</v>
          </cell>
          <cell r="H1193" t="str">
            <v>DNIT 021/2004-ES</v>
          </cell>
        </row>
        <row r="1194">
          <cell r="A1194" t="str">
            <v>2 S 04 942 02</v>
          </cell>
          <cell r="B1194" t="str">
            <v>-</v>
          </cell>
          <cell r="C1194" t="str">
            <v>Entrada d'água - EDA 02</v>
          </cell>
          <cell r="D1194" t="str">
            <v>und</v>
          </cell>
          <cell r="H1194" t="str">
            <v>DNIT 021/2004-ES</v>
          </cell>
        </row>
        <row r="1195">
          <cell r="A1195" t="str">
            <v>2 S 04 942 51</v>
          </cell>
          <cell r="B1195" t="str">
            <v>-</v>
          </cell>
          <cell r="C1195" t="str">
            <v>Entrada d'água - EDA 01 AC/BC</v>
          </cell>
          <cell r="D1195" t="str">
            <v>und</v>
          </cell>
          <cell r="H1195" t="str">
            <v>DNIT 021/2004-ES</v>
          </cell>
        </row>
        <row r="1196">
          <cell r="A1196" t="str">
            <v>2 S 04 942 52</v>
          </cell>
          <cell r="B1196" t="str">
            <v>-</v>
          </cell>
          <cell r="C1196" t="str">
            <v>Entrada d'água - EDA 02 AC/BC</v>
          </cell>
          <cell r="D1196" t="str">
            <v>und</v>
          </cell>
          <cell r="H1196" t="str">
            <v>DNIT 021/2004-ES</v>
          </cell>
        </row>
        <row r="1197">
          <cell r="A1197" t="str">
            <v>2 S 04 950 01</v>
          </cell>
          <cell r="B1197" t="str">
            <v>-</v>
          </cell>
          <cell r="C1197" t="str">
            <v>Dissipador de energia - DES 01</v>
          </cell>
          <cell r="D1197" t="str">
            <v>und</v>
          </cell>
          <cell r="H1197" t="str">
            <v>DNIT 022/2004-ES</v>
          </cell>
        </row>
        <row r="1198">
          <cell r="A1198" t="str">
            <v>2 S 04 950 02</v>
          </cell>
          <cell r="B1198" t="str">
            <v>-</v>
          </cell>
          <cell r="C1198" t="str">
            <v>Dissipador de energia - DES 02</v>
          </cell>
          <cell r="D1198" t="str">
            <v>und</v>
          </cell>
          <cell r="H1198" t="str">
            <v>DNIT 022/2004-ES</v>
          </cell>
        </row>
        <row r="1199">
          <cell r="A1199" t="str">
            <v>2 S 04 950 03</v>
          </cell>
          <cell r="B1199" t="str">
            <v>-</v>
          </cell>
          <cell r="C1199" t="str">
            <v>Dissipador de energia - DES 03</v>
          </cell>
          <cell r="D1199" t="str">
            <v>und</v>
          </cell>
          <cell r="H1199" t="str">
            <v>DNIT 022/2004-ES</v>
          </cell>
        </row>
        <row r="1200">
          <cell r="A1200" t="str">
            <v>2 S 04 950 04</v>
          </cell>
          <cell r="B1200" t="str">
            <v>-</v>
          </cell>
          <cell r="C1200" t="str">
            <v>Dissipador de energia - DES04</v>
          </cell>
          <cell r="D1200" t="str">
            <v>und</v>
          </cell>
          <cell r="H1200" t="str">
            <v>DNIT 022/2004-ES</v>
          </cell>
        </row>
        <row r="1201">
          <cell r="A1201" t="str">
            <v>2 S 04 950 21</v>
          </cell>
          <cell r="B1201" t="str">
            <v>-</v>
          </cell>
          <cell r="C1201" t="str">
            <v>Dissipador de energia - DEB 01</v>
          </cell>
          <cell r="D1201" t="str">
            <v>und</v>
          </cell>
          <cell r="H1201" t="str">
            <v>DNIT 022/2004-ES</v>
          </cell>
        </row>
        <row r="1202">
          <cell r="A1202" t="str">
            <v>2 S 04 950 22</v>
          </cell>
          <cell r="B1202" t="str">
            <v>-</v>
          </cell>
          <cell r="C1202" t="str">
            <v>Dissipador de energia - DEB 02</v>
          </cell>
          <cell r="D1202" t="str">
            <v>und</v>
          </cell>
          <cell r="H1202" t="str">
            <v>DNIT 022/2004-ES</v>
          </cell>
        </row>
        <row r="1203">
          <cell r="A1203" t="str">
            <v>2 S 04 950 23</v>
          </cell>
          <cell r="B1203" t="str">
            <v>-</v>
          </cell>
          <cell r="C1203" t="str">
            <v>Dissipador de energia - DEB 03</v>
          </cell>
          <cell r="D1203" t="str">
            <v>und</v>
          </cell>
          <cell r="H1203" t="str">
            <v>DNIT 022/2004-ES</v>
          </cell>
        </row>
        <row r="1204">
          <cell r="A1204" t="str">
            <v>2 S 04 950 24</v>
          </cell>
          <cell r="B1204" t="str">
            <v>-</v>
          </cell>
          <cell r="C1204" t="str">
            <v>Dissipador de energia - DEB 04</v>
          </cell>
          <cell r="D1204" t="str">
            <v>und</v>
          </cell>
          <cell r="H1204" t="str">
            <v>DNIT 022/2004-ES</v>
          </cell>
        </row>
        <row r="1205">
          <cell r="A1205" t="str">
            <v>2 S 04 950 25</v>
          </cell>
          <cell r="B1205" t="str">
            <v>-</v>
          </cell>
          <cell r="C1205" t="str">
            <v>Dissipador de energia - DEB 05</v>
          </cell>
          <cell r="D1205" t="str">
            <v>und</v>
          </cell>
          <cell r="H1205" t="str">
            <v>DNIT 022/2004-ES</v>
          </cell>
        </row>
        <row r="1206">
          <cell r="A1206" t="str">
            <v>2 S 04 950 26</v>
          </cell>
          <cell r="B1206" t="str">
            <v>-</v>
          </cell>
          <cell r="C1206" t="str">
            <v>Dissipador de energia - DEB 06</v>
          </cell>
          <cell r="D1206" t="str">
            <v>und</v>
          </cell>
          <cell r="H1206" t="str">
            <v>DNIT 022/2004-ES</v>
          </cell>
        </row>
        <row r="1207">
          <cell r="A1207" t="str">
            <v>2 S 04 950 27</v>
          </cell>
          <cell r="B1207" t="str">
            <v>-</v>
          </cell>
          <cell r="C1207" t="str">
            <v>Dissipador de energia - DEB 07</v>
          </cell>
          <cell r="D1207" t="str">
            <v>und</v>
          </cell>
          <cell r="H1207" t="str">
            <v>DNIT 022/2004-ES</v>
          </cell>
        </row>
        <row r="1208">
          <cell r="A1208" t="str">
            <v>2 S 04 950 28</v>
          </cell>
          <cell r="B1208" t="str">
            <v>-</v>
          </cell>
          <cell r="C1208" t="str">
            <v>Dissipador de energia - DEB 08</v>
          </cell>
          <cell r="D1208" t="str">
            <v>und</v>
          </cell>
          <cell r="H1208" t="str">
            <v>DNIT 022/2004-ES</v>
          </cell>
        </row>
        <row r="1209">
          <cell r="A1209" t="str">
            <v>2 S 04 950 29</v>
          </cell>
          <cell r="B1209" t="str">
            <v>-</v>
          </cell>
          <cell r="C1209" t="str">
            <v>Dissipador de energia - DEB 09</v>
          </cell>
          <cell r="D1209" t="str">
            <v>und</v>
          </cell>
          <cell r="H1209" t="str">
            <v>DNIT 022/2004-ES</v>
          </cell>
        </row>
        <row r="1210">
          <cell r="A1210" t="str">
            <v>2 S 04 950 30</v>
          </cell>
          <cell r="B1210" t="str">
            <v>-</v>
          </cell>
          <cell r="C1210" t="str">
            <v>Dissipador de energia - DEB 10</v>
          </cell>
          <cell r="D1210" t="str">
            <v>und</v>
          </cell>
          <cell r="H1210" t="str">
            <v>DNIT 022/2004-ES</v>
          </cell>
        </row>
        <row r="1211">
          <cell r="A1211" t="str">
            <v>2 S 04 950 31</v>
          </cell>
          <cell r="B1211" t="str">
            <v>-</v>
          </cell>
          <cell r="C1211" t="str">
            <v>Dissipador de energia - DEB 11</v>
          </cell>
          <cell r="D1211" t="str">
            <v>und</v>
          </cell>
          <cell r="H1211" t="str">
            <v>DNIT 022/2004-ES</v>
          </cell>
        </row>
        <row r="1212">
          <cell r="A1212" t="str">
            <v>2 S 04 950 32</v>
          </cell>
          <cell r="B1212" t="str">
            <v>-</v>
          </cell>
          <cell r="C1212" t="str">
            <v>Dissipador de energia - DEB 12</v>
          </cell>
          <cell r="D1212" t="str">
            <v>und</v>
          </cell>
          <cell r="H1212" t="str">
            <v>DNIT 022/2004-ES</v>
          </cell>
        </row>
        <row r="1213">
          <cell r="A1213" t="str">
            <v>2 S 04 950 51</v>
          </cell>
          <cell r="B1213" t="str">
            <v>-</v>
          </cell>
          <cell r="C1213" t="str">
            <v>Dissipador de energia - DED 01</v>
          </cell>
          <cell r="D1213" t="str">
            <v>und</v>
          </cell>
          <cell r="H1213" t="str">
            <v>DNIT 022/2004-ES</v>
          </cell>
        </row>
        <row r="1214">
          <cell r="A1214" t="str">
            <v>2 S 04 950 61</v>
          </cell>
          <cell r="B1214" t="str">
            <v>-</v>
          </cell>
          <cell r="C1214" t="str">
            <v>Dissipador de energia - DES 01 AC/PC</v>
          </cell>
          <cell r="D1214" t="str">
            <v>und</v>
          </cell>
          <cell r="H1214" t="str">
            <v>DNIT 022/2004-ES</v>
          </cell>
        </row>
        <row r="1215">
          <cell r="A1215" t="str">
            <v>2 S 04 950 62</v>
          </cell>
          <cell r="B1215" t="str">
            <v>-</v>
          </cell>
          <cell r="C1215" t="str">
            <v>Dissipador de energia - DES 02 AC/PC</v>
          </cell>
          <cell r="D1215" t="str">
            <v>und</v>
          </cell>
          <cell r="H1215" t="str">
            <v>DNIT 022/2004-ES</v>
          </cell>
        </row>
        <row r="1216">
          <cell r="A1216" t="str">
            <v>2 S 04 950 63</v>
          </cell>
          <cell r="B1216" t="str">
            <v>-</v>
          </cell>
          <cell r="C1216" t="str">
            <v>Dissipador de energia - DES 03 AC/PC</v>
          </cell>
          <cell r="D1216" t="str">
            <v>und</v>
          </cell>
          <cell r="H1216" t="str">
            <v>DNIT 022/2004-ES</v>
          </cell>
        </row>
        <row r="1217">
          <cell r="A1217" t="str">
            <v>2 S 04 950 64</v>
          </cell>
          <cell r="B1217" t="str">
            <v>-</v>
          </cell>
          <cell r="C1217" t="str">
            <v>Dissipador de energia - DES 04 AC/PC</v>
          </cell>
          <cell r="D1217" t="str">
            <v>und</v>
          </cell>
          <cell r="H1217" t="str">
            <v>DNIT 022/2004-ES</v>
          </cell>
        </row>
        <row r="1218">
          <cell r="A1218" t="str">
            <v>2 S 04 950 71</v>
          </cell>
          <cell r="B1218" t="str">
            <v>-</v>
          </cell>
          <cell r="C1218" t="str">
            <v>Dissipador de energia - DEB 01 AC/BC/PC</v>
          </cell>
          <cell r="D1218" t="str">
            <v>und</v>
          </cell>
          <cell r="H1218" t="str">
            <v>DNIT 022/2004-ES</v>
          </cell>
        </row>
        <row r="1219">
          <cell r="A1219" t="str">
            <v>2 S 04 950 72</v>
          </cell>
          <cell r="B1219" t="str">
            <v>-</v>
          </cell>
          <cell r="C1219" t="str">
            <v>Dissipador de energia - DEB 02 AC/BC/PC</v>
          </cell>
          <cell r="D1219" t="str">
            <v>und</v>
          </cell>
          <cell r="H1219" t="str">
            <v>DNIT 022/2004-ES</v>
          </cell>
        </row>
        <row r="1220">
          <cell r="A1220" t="str">
            <v>2 S 04 950 73</v>
          </cell>
          <cell r="B1220" t="str">
            <v>-</v>
          </cell>
          <cell r="C1220" t="str">
            <v>Dissipador de energia - DEB 03 AC/BC/PC</v>
          </cell>
          <cell r="D1220" t="str">
            <v>und</v>
          </cell>
          <cell r="H1220" t="str">
            <v>DNIT 022/2004-ES</v>
          </cell>
        </row>
        <row r="1221">
          <cell r="A1221" t="str">
            <v>2 S 04 950 74</v>
          </cell>
          <cell r="B1221" t="str">
            <v>-</v>
          </cell>
          <cell r="C1221" t="str">
            <v>Dissipador de energia - DEB 04 AC/BC/PC</v>
          </cell>
          <cell r="D1221" t="str">
            <v>und</v>
          </cell>
          <cell r="H1221" t="str">
            <v>DNIT 022/2004-ES</v>
          </cell>
        </row>
        <row r="1222">
          <cell r="A1222" t="str">
            <v>2 S 04 950 75</v>
          </cell>
          <cell r="B1222" t="str">
            <v>-</v>
          </cell>
          <cell r="C1222" t="str">
            <v>Dissipador de energia - DEB 05 AC/BC/PC</v>
          </cell>
          <cell r="D1222" t="str">
            <v>und</v>
          </cell>
          <cell r="H1222" t="str">
            <v>DNIT 022/2004-ES</v>
          </cell>
        </row>
        <row r="1223">
          <cell r="A1223" t="str">
            <v>2 S 04 950 76</v>
          </cell>
          <cell r="B1223" t="str">
            <v>-</v>
          </cell>
          <cell r="C1223" t="str">
            <v>Dissipador de energia - DEB 06 AC/BC/PC</v>
          </cell>
          <cell r="D1223" t="str">
            <v>und</v>
          </cell>
          <cell r="H1223" t="str">
            <v>DNIT 022/2004-ES</v>
          </cell>
        </row>
        <row r="1224">
          <cell r="A1224" t="str">
            <v>2 S 04 950 77</v>
          </cell>
          <cell r="B1224" t="str">
            <v>-</v>
          </cell>
          <cell r="C1224" t="str">
            <v>Dissipador de energia - DEB 07 AC/BC/PC</v>
          </cell>
          <cell r="D1224" t="str">
            <v>und</v>
          </cell>
          <cell r="H1224" t="str">
            <v>DNIT 022/2004-ES</v>
          </cell>
        </row>
        <row r="1225">
          <cell r="A1225" t="str">
            <v>2 S 04 950 78</v>
          </cell>
          <cell r="B1225" t="str">
            <v>-</v>
          </cell>
          <cell r="C1225" t="str">
            <v>Dissipador de energia - DEB 08 AC/BC/PC</v>
          </cell>
          <cell r="D1225" t="str">
            <v>und</v>
          </cell>
          <cell r="H1225" t="str">
            <v>DNIT 022/2004-ES</v>
          </cell>
        </row>
        <row r="1226">
          <cell r="A1226" t="str">
            <v>2 S 04 950 79</v>
          </cell>
          <cell r="B1226" t="str">
            <v>-</v>
          </cell>
          <cell r="C1226" t="str">
            <v>Dissipador de energia - DEB 09 AC/BC/PC</v>
          </cell>
          <cell r="D1226" t="str">
            <v>und</v>
          </cell>
          <cell r="H1226" t="str">
            <v>DNIT 022/2004-ES</v>
          </cell>
        </row>
        <row r="1227">
          <cell r="A1227" t="str">
            <v>2 S 04 950 80</v>
          </cell>
          <cell r="B1227" t="str">
            <v>-</v>
          </cell>
          <cell r="C1227" t="str">
            <v>Dissipador de energia - DEB 10 AC/BC/PC</v>
          </cell>
          <cell r="D1227" t="str">
            <v>und</v>
          </cell>
          <cell r="H1227" t="str">
            <v>DNIT 022/2004-ES</v>
          </cell>
        </row>
        <row r="1228">
          <cell r="A1228" t="str">
            <v>2 S 04 950 81</v>
          </cell>
          <cell r="B1228" t="str">
            <v>-</v>
          </cell>
          <cell r="C1228" t="str">
            <v>Dissipador de energia - DEB 11 AC/BC/PC</v>
          </cell>
          <cell r="D1228" t="str">
            <v>und</v>
          </cell>
          <cell r="H1228" t="str">
            <v>DNIT 022/2004-ES</v>
          </cell>
        </row>
        <row r="1229">
          <cell r="A1229" t="str">
            <v>2 S 04 950 82</v>
          </cell>
          <cell r="B1229" t="str">
            <v>-</v>
          </cell>
          <cell r="C1229" t="str">
            <v>Dissipador de energia - DEB 12 AC/BC/PC</v>
          </cell>
          <cell r="D1229" t="str">
            <v>und</v>
          </cell>
          <cell r="H1229" t="str">
            <v>DNIT 022/2004-ES</v>
          </cell>
        </row>
        <row r="1230">
          <cell r="A1230" t="str">
            <v>2 S 04 950 99</v>
          </cell>
          <cell r="B1230" t="str">
            <v>-</v>
          </cell>
          <cell r="C1230" t="str">
            <v>Dissipador de energia - DED 01 AC/BC</v>
          </cell>
          <cell r="D1230" t="str">
            <v>und</v>
          </cell>
          <cell r="H1230" t="str">
            <v>DNIT 022/2004-ES</v>
          </cell>
        </row>
        <row r="1231">
          <cell r="A1231" t="str">
            <v>2 S 04 960 01</v>
          </cell>
          <cell r="B1231" t="str">
            <v>-</v>
          </cell>
          <cell r="C1231" t="str">
            <v>Boca de lobo simples grelha concr. - BLS 01</v>
          </cell>
          <cell r="D1231" t="str">
            <v>und</v>
          </cell>
          <cell r="H1231" t="str">
            <v>DNIT 030/2004-ES</v>
          </cell>
        </row>
        <row r="1232">
          <cell r="A1232" t="str">
            <v>2 S 04 960 02</v>
          </cell>
          <cell r="B1232" t="str">
            <v>-</v>
          </cell>
          <cell r="C1232" t="str">
            <v>Boca de lobo simples grelha concr. - BLS 02</v>
          </cell>
          <cell r="D1232" t="str">
            <v>und</v>
          </cell>
          <cell r="H1232" t="str">
            <v>DNIT 030/2004-ES</v>
          </cell>
        </row>
        <row r="1233">
          <cell r="A1233" t="str">
            <v>2 S 04 960 03</v>
          </cell>
          <cell r="B1233" t="str">
            <v>-</v>
          </cell>
          <cell r="C1233" t="str">
            <v>Boca de lobo simples grelha concr. - BLS 03</v>
          </cell>
          <cell r="D1233" t="str">
            <v>und</v>
          </cell>
          <cell r="H1233" t="str">
            <v>DNIT 030/2004-ES</v>
          </cell>
        </row>
        <row r="1234">
          <cell r="A1234" t="str">
            <v>2 S 04 960 04</v>
          </cell>
          <cell r="B1234" t="str">
            <v>-</v>
          </cell>
          <cell r="C1234" t="str">
            <v>Boca de lobo simples grelha concr. - BLS 04</v>
          </cell>
          <cell r="D1234" t="str">
            <v>und</v>
          </cell>
          <cell r="H1234" t="str">
            <v>DNIT 030/2004-ES</v>
          </cell>
        </row>
        <row r="1235">
          <cell r="A1235" t="str">
            <v>2 S 04 960 05</v>
          </cell>
          <cell r="B1235" t="str">
            <v>-</v>
          </cell>
          <cell r="C1235" t="str">
            <v>Boca de lobo simples grelha concr. - BLS 05</v>
          </cell>
          <cell r="D1235" t="str">
            <v>und</v>
          </cell>
          <cell r="H1235" t="str">
            <v>DNIT 030/2004-ES</v>
          </cell>
        </row>
        <row r="1236">
          <cell r="A1236" t="str">
            <v>2 S 04 960 06</v>
          </cell>
          <cell r="B1236" t="str">
            <v>-</v>
          </cell>
          <cell r="C1236" t="str">
            <v>Boca de lobo simples grelha concr. - BLS 06</v>
          </cell>
          <cell r="D1236" t="str">
            <v>und</v>
          </cell>
          <cell r="H1236" t="str">
            <v>DNIT 030/2004-ES</v>
          </cell>
        </row>
        <row r="1237">
          <cell r="A1237" t="str">
            <v>2 S 04 960 07</v>
          </cell>
          <cell r="B1237" t="str">
            <v>-</v>
          </cell>
          <cell r="C1237" t="str">
            <v>Boca de lobo simples grelha concr. - BLS 07</v>
          </cell>
          <cell r="D1237" t="str">
            <v>und</v>
          </cell>
          <cell r="H1237" t="str">
            <v>DNIT 030/2004-ES</v>
          </cell>
        </row>
        <row r="1238">
          <cell r="A1238" t="str">
            <v>2 S 04 960 51</v>
          </cell>
          <cell r="B1238" t="str">
            <v>-</v>
          </cell>
          <cell r="C1238" t="str">
            <v>Boca de lobo simples grelha concr. BLS 01 AC/BC</v>
          </cell>
          <cell r="D1238" t="str">
            <v>und</v>
          </cell>
          <cell r="H1238" t="str">
            <v>DNIT 030/2004-ES</v>
          </cell>
        </row>
        <row r="1239">
          <cell r="A1239" t="str">
            <v>2 S 04 960 52</v>
          </cell>
          <cell r="B1239" t="str">
            <v>-</v>
          </cell>
          <cell r="C1239" t="str">
            <v>Boca de lobo simples grelha concr. BLS 02 AC/BC</v>
          </cell>
          <cell r="D1239" t="str">
            <v>und</v>
          </cell>
          <cell r="H1239" t="str">
            <v>DNIT 030/2004-ES</v>
          </cell>
        </row>
        <row r="1240">
          <cell r="A1240" t="str">
            <v>2 S 04 960 53</v>
          </cell>
          <cell r="B1240" t="str">
            <v>-</v>
          </cell>
          <cell r="C1240" t="str">
            <v>Boca de lobo simples grelha concr. BLS 03 AC/BC</v>
          </cell>
          <cell r="D1240" t="str">
            <v>und</v>
          </cell>
          <cell r="H1240" t="str">
            <v>DNIT 030/2004-ES</v>
          </cell>
        </row>
        <row r="1241">
          <cell r="A1241" t="str">
            <v>2 S 04 960 54</v>
          </cell>
          <cell r="B1241" t="str">
            <v>-</v>
          </cell>
          <cell r="C1241" t="str">
            <v>Boca de lobo simples grelha concr. BLS 04 AC/BC</v>
          </cell>
          <cell r="D1241" t="str">
            <v>und</v>
          </cell>
          <cell r="H1241" t="str">
            <v>DNIT 030/2004-ES</v>
          </cell>
        </row>
        <row r="1242">
          <cell r="A1242" t="str">
            <v>2 S 04 960 55</v>
          </cell>
          <cell r="B1242" t="str">
            <v>-</v>
          </cell>
          <cell r="C1242" t="str">
            <v>Boca de lobo simples grelha concr. BLS 05 AC/BC</v>
          </cell>
          <cell r="D1242" t="str">
            <v>und</v>
          </cell>
          <cell r="H1242" t="str">
            <v>DNIT 030/2004-ES</v>
          </cell>
        </row>
        <row r="1243">
          <cell r="A1243" t="str">
            <v>2 S 04 960 56</v>
          </cell>
          <cell r="B1243" t="str">
            <v>-</v>
          </cell>
          <cell r="C1243" t="str">
            <v>Boca de lobo simples grelha concr. BLS 06 AC/BC</v>
          </cell>
          <cell r="D1243" t="str">
            <v>und</v>
          </cell>
          <cell r="H1243" t="str">
            <v>DNIT 030/2004-ES</v>
          </cell>
        </row>
        <row r="1244">
          <cell r="A1244" t="str">
            <v>2 S 04 960 57</v>
          </cell>
          <cell r="B1244" t="str">
            <v>-</v>
          </cell>
          <cell r="C1244" t="str">
            <v>Boca de lobo simples grelha concr. BLS 07 AC/BC</v>
          </cell>
          <cell r="D1244" t="str">
            <v>und</v>
          </cell>
          <cell r="H1244" t="str">
            <v>DNIT 030/2004-ES</v>
          </cell>
        </row>
        <row r="1245">
          <cell r="A1245" t="str">
            <v>2 S 04 961 01</v>
          </cell>
          <cell r="B1245" t="str">
            <v>-</v>
          </cell>
          <cell r="C1245" t="str">
            <v>Boca de lobo dupla com grelha de concreto - BLD 01</v>
          </cell>
          <cell r="D1245" t="str">
            <v>und</v>
          </cell>
          <cell r="H1245" t="str">
            <v>DNIT 030/2004-ES</v>
          </cell>
        </row>
        <row r="1246">
          <cell r="A1246" t="str">
            <v>2 S 04 961 02</v>
          </cell>
          <cell r="B1246" t="str">
            <v>-</v>
          </cell>
          <cell r="C1246" t="str">
            <v>Boca de lobo dupla com grelha de concreto - BLD 02</v>
          </cell>
          <cell r="D1246" t="str">
            <v>und</v>
          </cell>
          <cell r="H1246" t="str">
            <v>DNIT 030/2004-ES</v>
          </cell>
        </row>
        <row r="1247">
          <cell r="A1247" t="str">
            <v>2 S 04 961 03</v>
          </cell>
          <cell r="B1247" t="str">
            <v>-</v>
          </cell>
          <cell r="C1247" t="str">
            <v>Boca de lobo dupla com grelha de concreto - BLD 03</v>
          </cell>
          <cell r="D1247" t="str">
            <v>und</v>
          </cell>
          <cell r="H1247" t="str">
            <v>DNIT 030/2004-ES</v>
          </cell>
        </row>
        <row r="1248">
          <cell r="A1248" t="str">
            <v>2 S 04 961 04</v>
          </cell>
          <cell r="B1248" t="str">
            <v>-</v>
          </cell>
          <cell r="C1248" t="str">
            <v>Boca de lobo dupla com grelha de concreto - BLD 04</v>
          </cell>
          <cell r="D1248" t="str">
            <v>und</v>
          </cell>
          <cell r="H1248" t="str">
            <v>DNIT 030/2004-ES</v>
          </cell>
        </row>
        <row r="1249">
          <cell r="A1249" t="str">
            <v>2 S 04 961 05</v>
          </cell>
          <cell r="B1249" t="str">
            <v>-</v>
          </cell>
          <cell r="C1249" t="str">
            <v>Boca de lobo dupla com grelha de concreto - BLD 05</v>
          </cell>
          <cell r="D1249" t="str">
            <v>und</v>
          </cell>
          <cell r="H1249" t="str">
            <v>DNIT 030/2004-ES</v>
          </cell>
        </row>
        <row r="1250">
          <cell r="A1250" t="str">
            <v>2 S 04 961 06</v>
          </cell>
          <cell r="B1250" t="str">
            <v>-</v>
          </cell>
          <cell r="C1250" t="str">
            <v>Boca de lobo dupla com grelha de concreto - BLD 06</v>
          </cell>
          <cell r="D1250" t="str">
            <v>und</v>
          </cell>
          <cell r="H1250" t="str">
            <v>DNIT 030/2004-ES</v>
          </cell>
        </row>
        <row r="1251">
          <cell r="A1251" t="str">
            <v>2 S 04 961 07</v>
          </cell>
          <cell r="B1251" t="str">
            <v>-</v>
          </cell>
          <cell r="C1251" t="str">
            <v>Boca de lobo dupla com grelha de concreto - BLD 07</v>
          </cell>
          <cell r="D1251" t="str">
            <v>und</v>
          </cell>
          <cell r="H1251" t="str">
            <v>DNIT 030/2004-ES</v>
          </cell>
        </row>
        <row r="1252">
          <cell r="A1252" t="str">
            <v>2 S 04 961 51</v>
          </cell>
          <cell r="B1252" t="str">
            <v>-</v>
          </cell>
          <cell r="C1252" t="str">
            <v>Boca de lobo dupla grelha concr. BLD 01 AC/BC</v>
          </cell>
          <cell r="D1252" t="str">
            <v>und</v>
          </cell>
          <cell r="H1252" t="str">
            <v>DNIT 030/2004-ES</v>
          </cell>
        </row>
        <row r="1253">
          <cell r="A1253" t="str">
            <v>2 S 04 961 52</v>
          </cell>
          <cell r="B1253" t="str">
            <v>-</v>
          </cell>
          <cell r="C1253" t="str">
            <v>Boca de lobo dupla grelha concr. BLD 02 AC/BC</v>
          </cell>
          <cell r="D1253" t="str">
            <v>und</v>
          </cell>
          <cell r="H1253" t="str">
            <v>DNIT 030/2004-ES</v>
          </cell>
        </row>
        <row r="1254">
          <cell r="A1254" t="str">
            <v>2 S 04 961 53</v>
          </cell>
          <cell r="B1254" t="str">
            <v>-</v>
          </cell>
          <cell r="C1254" t="str">
            <v>Boca de lobo dupla grelha concr. BLD 03 AC/BC</v>
          </cell>
          <cell r="D1254" t="str">
            <v>und</v>
          </cell>
          <cell r="H1254" t="str">
            <v>DNIT 030/2004-ES</v>
          </cell>
        </row>
        <row r="1255">
          <cell r="A1255" t="str">
            <v>2 S 04 961 54</v>
          </cell>
          <cell r="B1255" t="str">
            <v>-</v>
          </cell>
          <cell r="C1255" t="str">
            <v>Boca de lobo dupla grelha concr. BLD 04 AC/BC</v>
          </cell>
          <cell r="D1255" t="str">
            <v>und</v>
          </cell>
          <cell r="H1255" t="str">
            <v>DNIT 030/2004-ES</v>
          </cell>
        </row>
        <row r="1256">
          <cell r="A1256" t="str">
            <v>2 S 04 961 55</v>
          </cell>
          <cell r="B1256" t="str">
            <v>-</v>
          </cell>
          <cell r="C1256" t="str">
            <v>Boca de lobo dupla grelha concr. BLD 05 AC/BC</v>
          </cell>
          <cell r="D1256" t="str">
            <v>und</v>
          </cell>
          <cell r="H1256" t="str">
            <v>DNIT 030/2004-ES</v>
          </cell>
        </row>
        <row r="1257">
          <cell r="A1257" t="str">
            <v>2 S 04 961 56</v>
          </cell>
          <cell r="B1257" t="str">
            <v>-</v>
          </cell>
          <cell r="C1257" t="str">
            <v>Boca de lobo dupla grelha concr. BLD 06 AC/BC</v>
          </cell>
          <cell r="D1257" t="str">
            <v>und</v>
          </cell>
          <cell r="H1257" t="str">
            <v>DNIT 030/2004-ES</v>
          </cell>
        </row>
        <row r="1258">
          <cell r="A1258" t="str">
            <v>2 S 04 961 57</v>
          </cell>
          <cell r="B1258" t="str">
            <v>-</v>
          </cell>
          <cell r="C1258" t="str">
            <v>Boca de lobo dupla grelha concr. BLD 07 AC/BC</v>
          </cell>
          <cell r="D1258" t="str">
            <v>und</v>
          </cell>
          <cell r="H1258" t="str">
            <v>DNIT 030/2004-ES</v>
          </cell>
        </row>
        <row r="1259">
          <cell r="A1259" t="str">
            <v>2 S 04 962 01</v>
          </cell>
          <cell r="B1259" t="str">
            <v>-</v>
          </cell>
          <cell r="C1259" t="str">
            <v>Caixa de ligação e passagem - CLP 01</v>
          </cell>
          <cell r="D1259" t="str">
            <v>und</v>
          </cell>
          <cell r="H1259" t="str">
            <v>DNIT 030/2004-ES</v>
          </cell>
        </row>
        <row r="1260">
          <cell r="A1260" t="str">
            <v>2 S 04 962 02</v>
          </cell>
          <cell r="B1260" t="str">
            <v>-</v>
          </cell>
          <cell r="C1260" t="str">
            <v>Caixa de ligação e passagem - CLP 02</v>
          </cell>
          <cell r="D1260" t="str">
            <v>und</v>
          </cell>
          <cell r="H1260" t="str">
            <v>DNIT 030/2004-ES</v>
          </cell>
        </row>
        <row r="1261">
          <cell r="A1261" t="str">
            <v>2 S 04 962 03</v>
          </cell>
          <cell r="B1261" t="str">
            <v>-</v>
          </cell>
          <cell r="C1261" t="str">
            <v>Caixa de ligação e passagem - CLP 03</v>
          </cell>
          <cell r="D1261" t="str">
            <v>und</v>
          </cell>
          <cell r="H1261" t="str">
            <v>DNIT 030/2004-ES</v>
          </cell>
        </row>
        <row r="1262">
          <cell r="A1262" t="str">
            <v>2 S 04 962 04</v>
          </cell>
          <cell r="B1262" t="str">
            <v>-</v>
          </cell>
          <cell r="C1262" t="str">
            <v>Caixa de ligação e passagem - CLP 04</v>
          </cell>
          <cell r="D1262" t="str">
            <v>und</v>
          </cell>
          <cell r="H1262" t="str">
            <v>DNIT 030/2004-ES</v>
          </cell>
        </row>
        <row r="1263">
          <cell r="A1263" t="str">
            <v>2 S 04 962 05</v>
          </cell>
          <cell r="B1263" t="str">
            <v>-</v>
          </cell>
          <cell r="C1263" t="str">
            <v>Caixa de ligação e passagem - CLP 05</v>
          </cell>
          <cell r="D1263" t="str">
            <v>und</v>
          </cell>
          <cell r="H1263" t="str">
            <v>DNIT 030/2004-ES</v>
          </cell>
        </row>
        <row r="1264">
          <cell r="A1264" t="str">
            <v>2 S 04 962 06</v>
          </cell>
          <cell r="B1264" t="str">
            <v>-</v>
          </cell>
          <cell r="C1264" t="str">
            <v>Caixa de ligação e passagem - CLP 06</v>
          </cell>
          <cell r="D1264" t="str">
            <v>und</v>
          </cell>
          <cell r="H1264" t="str">
            <v>DNIT 030/2004-ES</v>
          </cell>
        </row>
        <row r="1265">
          <cell r="A1265" t="str">
            <v>2 S 04 962 07</v>
          </cell>
          <cell r="B1265" t="str">
            <v>-</v>
          </cell>
          <cell r="C1265" t="str">
            <v>Caixa de ligação e passagem - CLP 07</v>
          </cell>
          <cell r="D1265" t="str">
            <v>und</v>
          </cell>
          <cell r="H1265" t="str">
            <v>DNIT 030/2004-ES</v>
          </cell>
        </row>
        <row r="1266">
          <cell r="A1266" t="str">
            <v>2 S 04 962 08</v>
          </cell>
          <cell r="B1266" t="str">
            <v>-</v>
          </cell>
          <cell r="C1266" t="str">
            <v>Caixa de ligação e passagem - CLP 08</v>
          </cell>
          <cell r="D1266" t="str">
            <v>und</v>
          </cell>
          <cell r="H1266" t="str">
            <v>DNIT 030/2004-ES</v>
          </cell>
        </row>
        <row r="1267">
          <cell r="A1267" t="str">
            <v>2 S 04 962 09</v>
          </cell>
          <cell r="B1267" t="str">
            <v>-</v>
          </cell>
          <cell r="C1267" t="str">
            <v>Caixa de ligação e passagem - CLP 09</v>
          </cell>
          <cell r="D1267" t="str">
            <v>und</v>
          </cell>
          <cell r="H1267" t="str">
            <v>DNIT 030/2004-ES</v>
          </cell>
        </row>
        <row r="1268">
          <cell r="A1268" t="str">
            <v>2 S 04 962 10</v>
          </cell>
          <cell r="B1268" t="str">
            <v>-</v>
          </cell>
          <cell r="C1268" t="str">
            <v>Caixa de ligação e passagem - CLP 10</v>
          </cell>
          <cell r="D1268" t="str">
            <v>und</v>
          </cell>
          <cell r="H1268" t="str">
            <v>DNIT 030/2004-ES</v>
          </cell>
        </row>
        <row r="1269">
          <cell r="A1269" t="str">
            <v>2 S 04 962 11</v>
          </cell>
          <cell r="B1269" t="str">
            <v>-</v>
          </cell>
          <cell r="C1269" t="str">
            <v>Caixa de ligação e passagem - CLP 11</v>
          </cell>
          <cell r="D1269" t="str">
            <v>und</v>
          </cell>
          <cell r="H1269" t="str">
            <v>DNIT 030/2004-ES</v>
          </cell>
        </row>
        <row r="1270">
          <cell r="A1270" t="str">
            <v>2 S 04 962 12</v>
          </cell>
          <cell r="B1270" t="str">
            <v>-</v>
          </cell>
          <cell r="C1270" t="str">
            <v>Caixa de ligação e passagem - CLP 12</v>
          </cell>
          <cell r="D1270" t="str">
            <v>und</v>
          </cell>
          <cell r="H1270" t="str">
            <v>DNIT 030/2004-ES</v>
          </cell>
        </row>
        <row r="1271">
          <cell r="A1271" t="str">
            <v>2 S 04 962 13</v>
          </cell>
          <cell r="B1271" t="str">
            <v>-</v>
          </cell>
          <cell r="C1271" t="str">
            <v>Caixa de ligação e passagem - CLP 13</v>
          </cell>
          <cell r="D1271" t="str">
            <v>und</v>
          </cell>
          <cell r="H1271" t="str">
            <v>DNIT 030/2004-ES</v>
          </cell>
        </row>
        <row r="1272">
          <cell r="A1272" t="str">
            <v>2 S 04 962 14</v>
          </cell>
          <cell r="B1272" t="str">
            <v>-</v>
          </cell>
          <cell r="C1272" t="str">
            <v>Caixa de ligação e passagem - CLP 14</v>
          </cell>
          <cell r="D1272" t="str">
            <v>und</v>
          </cell>
          <cell r="H1272" t="str">
            <v>DNIT 030/2004-ES</v>
          </cell>
        </row>
        <row r="1273">
          <cell r="A1273" t="str">
            <v>2 S 04 962 15</v>
          </cell>
          <cell r="B1273" t="str">
            <v>-</v>
          </cell>
          <cell r="C1273" t="str">
            <v>Caixa de ligação e passagem - CLP 15</v>
          </cell>
          <cell r="D1273" t="str">
            <v>und</v>
          </cell>
          <cell r="H1273" t="str">
            <v>DNIT 030/2004-ES</v>
          </cell>
        </row>
        <row r="1274">
          <cell r="A1274" t="str">
            <v>2 S 04 962 16</v>
          </cell>
          <cell r="B1274" t="str">
            <v>-</v>
          </cell>
          <cell r="C1274" t="str">
            <v>Caixa de ligação e passagem - CLP 16</v>
          </cell>
          <cell r="D1274" t="str">
            <v>und</v>
          </cell>
          <cell r="H1274" t="str">
            <v>DNIT 030/2004-ES</v>
          </cell>
        </row>
        <row r="1275">
          <cell r="A1275" t="str">
            <v>2 S 04 962 17</v>
          </cell>
          <cell r="B1275" t="str">
            <v>-</v>
          </cell>
          <cell r="C1275" t="str">
            <v>Caixa de ligação e passagem - CLP 17</v>
          </cell>
          <cell r="D1275" t="str">
            <v>und</v>
          </cell>
          <cell r="H1275" t="str">
            <v>DNIT 030/2004-ES</v>
          </cell>
        </row>
        <row r="1276">
          <cell r="A1276" t="str">
            <v>2 S 04 962 18</v>
          </cell>
          <cell r="B1276" t="str">
            <v>-</v>
          </cell>
          <cell r="C1276" t="str">
            <v>Caixa de ligação e passagem - CLP 18</v>
          </cell>
          <cell r="D1276" t="str">
            <v>und</v>
          </cell>
          <cell r="H1276" t="str">
            <v>DNIT 030/2004-ES</v>
          </cell>
        </row>
        <row r="1277">
          <cell r="A1277" t="str">
            <v>2 S 04 962 51</v>
          </cell>
          <cell r="B1277" t="str">
            <v>-</v>
          </cell>
          <cell r="C1277" t="str">
            <v>Caixa de ligação e passagem - CLP 01 AC/BC</v>
          </cell>
          <cell r="D1277" t="str">
            <v>und</v>
          </cell>
          <cell r="H1277" t="str">
            <v>DNIT 030/2004-ES</v>
          </cell>
        </row>
        <row r="1278">
          <cell r="A1278" t="str">
            <v>2 S 04 962 52</v>
          </cell>
          <cell r="B1278" t="str">
            <v>-</v>
          </cell>
          <cell r="C1278" t="str">
            <v>Caixa de ligação e passagem - CLP 02 AC/BC</v>
          </cell>
          <cell r="D1278" t="str">
            <v>und</v>
          </cell>
          <cell r="H1278" t="str">
            <v>DNIT 030/2004-ES</v>
          </cell>
        </row>
        <row r="1279">
          <cell r="A1279" t="str">
            <v>2 S 04 962 53</v>
          </cell>
          <cell r="B1279" t="str">
            <v>-</v>
          </cell>
          <cell r="C1279" t="str">
            <v>Caixa de ligação e passagem - CLP 03 AC/BC</v>
          </cell>
          <cell r="D1279" t="str">
            <v>und</v>
          </cell>
          <cell r="H1279" t="str">
            <v>DNIT 030/2004-ES</v>
          </cell>
        </row>
        <row r="1280">
          <cell r="A1280" t="str">
            <v>2 S 04 962 54</v>
          </cell>
          <cell r="B1280" t="str">
            <v>-</v>
          </cell>
          <cell r="C1280" t="str">
            <v>Caixa de ligação e passagem - CLP 04 AC/BC</v>
          </cell>
          <cell r="D1280" t="str">
            <v>und</v>
          </cell>
          <cell r="H1280" t="str">
            <v>DNIT 030/2004-ES</v>
          </cell>
        </row>
        <row r="1281">
          <cell r="A1281" t="str">
            <v>2 S 04 962 55</v>
          </cell>
          <cell r="B1281" t="str">
            <v>-</v>
          </cell>
          <cell r="C1281" t="str">
            <v>Caixa de ligação e passagem - CLP 05 AC/BC</v>
          </cell>
          <cell r="D1281" t="str">
            <v>und</v>
          </cell>
          <cell r="H1281" t="str">
            <v>DNIT 030/2004-ES</v>
          </cell>
        </row>
        <row r="1282">
          <cell r="A1282" t="str">
            <v>2 S 04 962 56</v>
          </cell>
          <cell r="B1282" t="str">
            <v>-</v>
          </cell>
          <cell r="C1282" t="str">
            <v>Caixa de ligação e passagem - CLP 06 AC/BC</v>
          </cell>
          <cell r="D1282" t="str">
            <v>und</v>
          </cell>
          <cell r="H1282" t="str">
            <v>DNIT 030/2004-ES</v>
          </cell>
        </row>
        <row r="1283">
          <cell r="A1283" t="str">
            <v>2 S 04 962 57</v>
          </cell>
          <cell r="B1283" t="str">
            <v>-</v>
          </cell>
          <cell r="C1283" t="str">
            <v>Caixa de ligação e passagem - CLP 07 AC/BC</v>
          </cell>
          <cell r="D1283" t="str">
            <v>und</v>
          </cell>
          <cell r="H1283" t="str">
            <v>DNIT 030/2004-ES</v>
          </cell>
        </row>
        <row r="1284">
          <cell r="A1284" t="str">
            <v>2 S 04 962 58</v>
          </cell>
          <cell r="B1284" t="str">
            <v>-</v>
          </cell>
          <cell r="C1284" t="str">
            <v>Caixa de ligação e passagem - CLP 08 AC/BC</v>
          </cell>
          <cell r="D1284" t="str">
            <v>und</v>
          </cell>
          <cell r="H1284" t="str">
            <v>DNIT 030/2004-ES</v>
          </cell>
        </row>
        <row r="1285">
          <cell r="A1285" t="str">
            <v>2 S 04 962 59</v>
          </cell>
          <cell r="B1285" t="str">
            <v>-</v>
          </cell>
          <cell r="C1285" t="str">
            <v>Caixa de ligação e passagem - CLP 09 AC/BC</v>
          </cell>
          <cell r="D1285" t="str">
            <v>und</v>
          </cell>
          <cell r="H1285" t="str">
            <v>DNIT 030/2004-ES</v>
          </cell>
        </row>
        <row r="1286">
          <cell r="A1286" t="str">
            <v>2 S 04 962 60</v>
          </cell>
          <cell r="B1286" t="str">
            <v>-</v>
          </cell>
          <cell r="C1286" t="str">
            <v>Caixa de ligação e passagem - CLP 10 AC/BC</v>
          </cell>
          <cell r="D1286" t="str">
            <v>und</v>
          </cell>
          <cell r="H1286" t="str">
            <v>DNIT 030/2004-ES</v>
          </cell>
        </row>
        <row r="1287">
          <cell r="A1287" t="str">
            <v>2 S 04 962 61</v>
          </cell>
          <cell r="B1287" t="str">
            <v>-</v>
          </cell>
          <cell r="C1287" t="str">
            <v>Caixa de ligação e passagem - CLP 11 AC/BC</v>
          </cell>
          <cell r="D1287" t="str">
            <v>und</v>
          </cell>
          <cell r="H1287" t="str">
            <v>DNIT 030/2004-ES</v>
          </cell>
        </row>
        <row r="1288">
          <cell r="A1288" t="str">
            <v>2 S 04 962 62</v>
          </cell>
          <cell r="B1288" t="str">
            <v>-</v>
          </cell>
          <cell r="C1288" t="str">
            <v>Caixa de ligação e passagem - CLP 12 AC/BC</v>
          </cell>
          <cell r="D1288" t="str">
            <v>und</v>
          </cell>
          <cell r="H1288" t="str">
            <v>DNIT 030/2004-ES</v>
          </cell>
        </row>
        <row r="1289">
          <cell r="A1289" t="str">
            <v>2 S 04 962 63</v>
          </cell>
          <cell r="B1289" t="str">
            <v>-</v>
          </cell>
          <cell r="C1289" t="str">
            <v>Caixa de ligação e passagem - CLP 13 AC/BC</v>
          </cell>
          <cell r="D1289" t="str">
            <v>und</v>
          </cell>
          <cell r="H1289" t="str">
            <v>DNIT 030/2004-ES</v>
          </cell>
        </row>
        <row r="1290">
          <cell r="A1290" t="str">
            <v>2 S 04 962 64</v>
          </cell>
          <cell r="B1290" t="str">
            <v>-</v>
          </cell>
          <cell r="C1290" t="str">
            <v>Caixa de ligação e passagem - CLP 14 AC/BC</v>
          </cell>
          <cell r="D1290" t="str">
            <v>und</v>
          </cell>
          <cell r="H1290" t="str">
            <v>DNIT 030/2004-ES</v>
          </cell>
        </row>
        <row r="1291">
          <cell r="A1291" t="str">
            <v>2 S 04 962 65</v>
          </cell>
          <cell r="B1291" t="str">
            <v>-</v>
          </cell>
          <cell r="C1291" t="str">
            <v>Caixa de ligação e passagem - CLP 15 AC/BC</v>
          </cell>
          <cell r="D1291" t="str">
            <v>und</v>
          </cell>
          <cell r="H1291" t="str">
            <v>DNIT 030/2004-ES</v>
          </cell>
        </row>
        <row r="1292">
          <cell r="A1292" t="str">
            <v>2 S 04 962 66</v>
          </cell>
          <cell r="B1292" t="str">
            <v>-</v>
          </cell>
          <cell r="C1292" t="str">
            <v>Caixa de ligação e passagem - CLP 16 AC/BC</v>
          </cell>
          <cell r="D1292" t="str">
            <v>und</v>
          </cell>
          <cell r="H1292" t="str">
            <v>DNIT 030/2004-ES</v>
          </cell>
        </row>
        <row r="1293">
          <cell r="A1293" t="str">
            <v>2 S 04 962 67</v>
          </cell>
          <cell r="B1293" t="str">
            <v>-</v>
          </cell>
          <cell r="C1293" t="str">
            <v>Caixa de ligação e passagem - CLP 17 AC/BC</v>
          </cell>
          <cell r="D1293" t="str">
            <v>und</v>
          </cell>
          <cell r="H1293" t="str">
            <v>DNIT 030/2004-ES</v>
          </cell>
        </row>
        <row r="1294">
          <cell r="A1294" t="str">
            <v>2 S 04 962 68</v>
          </cell>
          <cell r="B1294" t="str">
            <v>-</v>
          </cell>
          <cell r="C1294" t="str">
            <v>Caixa de ligação e passagem - CLP 18 AC/BC</v>
          </cell>
          <cell r="D1294" t="str">
            <v>und</v>
          </cell>
          <cell r="H1294" t="str">
            <v>DNIT 030/2004-ES</v>
          </cell>
        </row>
        <row r="1295">
          <cell r="A1295" t="str">
            <v>2 S 04 963 01</v>
          </cell>
          <cell r="B1295" t="str">
            <v>-</v>
          </cell>
          <cell r="C1295" t="str">
            <v>Poço de visita - PVI 01</v>
          </cell>
          <cell r="D1295" t="str">
            <v>und</v>
          </cell>
          <cell r="H1295" t="str">
            <v>DNIT 030/2004-ES</v>
          </cell>
        </row>
        <row r="1296">
          <cell r="A1296" t="str">
            <v>2 S 04 963 02</v>
          </cell>
          <cell r="B1296" t="str">
            <v>-</v>
          </cell>
          <cell r="C1296" t="str">
            <v>Poço de visita - PVI 02</v>
          </cell>
          <cell r="D1296" t="str">
            <v>und</v>
          </cell>
          <cell r="H1296" t="str">
            <v>DNIT 030/2004-ES</v>
          </cell>
        </row>
        <row r="1297">
          <cell r="A1297" t="str">
            <v>2 S 04 963 03</v>
          </cell>
          <cell r="B1297" t="str">
            <v>-</v>
          </cell>
          <cell r="C1297" t="str">
            <v>Poço de visita - PVI 03</v>
          </cell>
          <cell r="D1297" t="str">
            <v>und</v>
          </cell>
          <cell r="H1297" t="str">
            <v>DNIT 030/2004-ES</v>
          </cell>
        </row>
        <row r="1298">
          <cell r="A1298" t="str">
            <v>2 S 04 963 04</v>
          </cell>
          <cell r="B1298" t="str">
            <v>-</v>
          </cell>
          <cell r="C1298" t="str">
            <v>Poço de visita - PVI 04</v>
          </cell>
          <cell r="D1298" t="str">
            <v>und</v>
          </cell>
          <cell r="H1298" t="str">
            <v>DNIT 030/2004-ES</v>
          </cell>
        </row>
        <row r="1299">
          <cell r="A1299" t="str">
            <v>2 S 04 963 05</v>
          </cell>
          <cell r="B1299" t="str">
            <v>-</v>
          </cell>
          <cell r="C1299" t="str">
            <v>Poço de visita - PVI 05</v>
          </cell>
          <cell r="D1299" t="str">
            <v>und</v>
          </cell>
          <cell r="H1299" t="str">
            <v>DNIT 030/2004-ES</v>
          </cell>
        </row>
        <row r="1300">
          <cell r="A1300" t="str">
            <v>2 S 04 963 06</v>
          </cell>
          <cell r="B1300" t="str">
            <v>-</v>
          </cell>
          <cell r="C1300" t="str">
            <v>Poço de visita - PVI 06</v>
          </cell>
          <cell r="D1300" t="str">
            <v>und</v>
          </cell>
          <cell r="H1300" t="str">
            <v>DNIT 030/2004-ES</v>
          </cell>
        </row>
        <row r="1301">
          <cell r="A1301" t="str">
            <v>2 S 04 963 07</v>
          </cell>
          <cell r="B1301" t="str">
            <v>-</v>
          </cell>
          <cell r="C1301" t="str">
            <v>Poço de visita - PVI 07</v>
          </cell>
          <cell r="D1301" t="str">
            <v>und</v>
          </cell>
          <cell r="H1301" t="str">
            <v>DNIT 030/2004-ES</v>
          </cell>
        </row>
        <row r="1302">
          <cell r="A1302" t="str">
            <v>2 S 04 963 08</v>
          </cell>
          <cell r="B1302" t="str">
            <v>-</v>
          </cell>
          <cell r="C1302" t="str">
            <v>Poço de visita - PVI 08</v>
          </cell>
          <cell r="D1302" t="str">
            <v>und</v>
          </cell>
          <cell r="H1302" t="str">
            <v>DNIT 030/2004-ES</v>
          </cell>
        </row>
        <row r="1303">
          <cell r="A1303" t="str">
            <v>2 S 04 963 09</v>
          </cell>
          <cell r="B1303" t="str">
            <v>-</v>
          </cell>
          <cell r="C1303" t="str">
            <v>Poço de visita - PVI 09</v>
          </cell>
          <cell r="D1303" t="str">
            <v>und</v>
          </cell>
          <cell r="H1303" t="str">
            <v>DNIT 030/2004-ES</v>
          </cell>
        </row>
        <row r="1304">
          <cell r="A1304" t="str">
            <v>2 S 04 963 10</v>
          </cell>
          <cell r="B1304" t="str">
            <v>-</v>
          </cell>
          <cell r="C1304" t="str">
            <v>Poço de visita - PVI 10</v>
          </cell>
          <cell r="D1304" t="str">
            <v>und</v>
          </cell>
          <cell r="H1304" t="str">
            <v>DNIT 030/2004-ES</v>
          </cell>
        </row>
        <row r="1305">
          <cell r="A1305" t="str">
            <v>2 S 04 963 11</v>
          </cell>
          <cell r="B1305" t="str">
            <v>-</v>
          </cell>
          <cell r="C1305" t="str">
            <v>Poço de visita - PVI 11</v>
          </cell>
          <cell r="D1305" t="str">
            <v>und</v>
          </cell>
          <cell r="H1305" t="str">
            <v>DNIT 030/2004-ES</v>
          </cell>
        </row>
        <row r="1306">
          <cell r="A1306" t="str">
            <v>2 S 04 963 12</v>
          </cell>
          <cell r="B1306" t="str">
            <v>-</v>
          </cell>
          <cell r="C1306" t="str">
            <v>Poço de visita - PVI 12</v>
          </cell>
          <cell r="D1306" t="str">
            <v>und</v>
          </cell>
          <cell r="H1306" t="str">
            <v>DNIT 030/2004-ES</v>
          </cell>
        </row>
        <row r="1307">
          <cell r="A1307" t="str">
            <v>2 S 04 963 13</v>
          </cell>
          <cell r="B1307" t="str">
            <v>-</v>
          </cell>
          <cell r="C1307" t="str">
            <v>Poço de visita - PVI 13</v>
          </cell>
          <cell r="D1307" t="str">
            <v>und</v>
          </cell>
          <cell r="H1307" t="str">
            <v>DNIT 030/2004-ES</v>
          </cell>
        </row>
        <row r="1308">
          <cell r="A1308" t="str">
            <v>2 S 04 963 14</v>
          </cell>
          <cell r="B1308" t="str">
            <v>-</v>
          </cell>
          <cell r="C1308" t="str">
            <v>Poço de visita - PVI 14</v>
          </cell>
          <cell r="D1308" t="str">
            <v>und</v>
          </cell>
          <cell r="H1308" t="str">
            <v>DNIT 030/2004-ES</v>
          </cell>
        </row>
        <row r="1309">
          <cell r="A1309" t="str">
            <v>2 S 04 963 15</v>
          </cell>
          <cell r="B1309" t="str">
            <v>-</v>
          </cell>
          <cell r="C1309" t="str">
            <v>Poço de visita - PVI 15</v>
          </cell>
          <cell r="D1309" t="str">
            <v>und</v>
          </cell>
          <cell r="H1309" t="str">
            <v>DNIT 030/2004-ES</v>
          </cell>
        </row>
        <row r="1310">
          <cell r="A1310" t="str">
            <v>2 S 04 963 16</v>
          </cell>
          <cell r="B1310" t="str">
            <v>-</v>
          </cell>
          <cell r="C1310" t="str">
            <v>Poço de visita - PVI 16</v>
          </cell>
          <cell r="D1310" t="str">
            <v>und</v>
          </cell>
          <cell r="H1310" t="str">
            <v>DNIT 030/2004-ES</v>
          </cell>
        </row>
        <row r="1311">
          <cell r="A1311" t="str">
            <v>2 S 04 963 17</v>
          </cell>
          <cell r="B1311" t="str">
            <v>-</v>
          </cell>
          <cell r="C1311" t="str">
            <v>Poço de visita - PVI 17</v>
          </cell>
          <cell r="D1311" t="str">
            <v>und</v>
          </cell>
          <cell r="H1311" t="str">
            <v>DNIT 030/2004-ES</v>
          </cell>
        </row>
        <row r="1312">
          <cell r="A1312" t="str">
            <v>2 S 04 963 18</v>
          </cell>
          <cell r="B1312" t="str">
            <v>-</v>
          </cell>
          <cell r="C1312" t="str">
            <v>Poço de visita - PVI 18</v>
          </cell>
          <cell r="D1312" t="str">
            <v>und</v>
          </cell>
          <cell r="H1312" t="str">
            <v>DNIT 030/2004-ES</v>
          </cell>
        </row>
        <row r="1313">
          <cell r="A1313" t="str">
            <v>2 S 04 963 31</v>
          </cell>
          <cell r="B1313" t="str">
            <v>-</v>
          </cell>
          <cell r="C1313" t="str">
            <v>Chaminé dos poços de visita - CPV 01</v>
          </cell>
          <cell r="D1313" t="str">
            <v>und</v>
          </cell>
          <cell r="H1313" t="str">
            <v>DNIT 030/2004-ES</v>
          </cell>
        </row>
        <row r="1314">
          <cell r="A1314" t="str">
            <v>2 S 04 963 32</v>
          </cell>
          <cell r="B1314" t="str">
            <v>-</v>
          </cell>
          <cell r="C1314" t="str">
            <v>Chaminé dos poços de visita - CPV 02</v>
          </cell>
          <cell r="D1314" t="str">
            <v>und</v>
          </cell>
          <cell r="H1314" t="str">
            <v>DNIT 030/2004-ES</v>
          </cell>
        </row>
        <row r="1315">
          <cell r="A1315" t="str">
            <v>2 S 04 963 33</v>
          </cell>
          <cell r="B1315" t="str">
            <v>-</v>
          </cell>
          <cell r="C1315" t="str">
            <v>Chaminé dos poços de visita - CPV 03</v>
          </cell>
          <cell r="D1315" t="str">
            <v>und</v>
          </cell>
          <cell r="H1315" t="str">
            <v>DNIT 030/2004-ES</v>
          </cell>
        </row>
        <row r="1316">
          <cell r="A1316" t="str">
            <v>2 S 04 963 34</v>
          </cell>
          <cell r="B1316" t="str">
            <v>-</v>
          </cell>
          <cell r="C1316" t="str">
            <v>Chaminé dos poços de visita - CPV 04</v>
          </cell>
          <cell r="D1316" t="str">
            <v>und</v>
          </cell>
          <cell r="H1316" t="str">
            <v>DNIT 030/2004-ES</v>
          </cell>
        </row>
        <row r="1317">
          <cell r="A1317" t="str">
            <v>2 S 04 963 35</v>
          </cell>
          <cell r="B1317" t="str">
            <v>-</v>
          </cell>
          <cell r="C1317" t="str">
            <v>Chaminé dos poços de visita - CPV 05</v>
          </cell>
          <cell r="D1317" t="str">
            <v>und</v>
          </cell>
          <cell r="H1317" t="str">
            <v>DNIT 030/2004-ES</v>
          </cell>
        </row>
        <row r="1318">
          <cell r="A1318" t="str">
            <v>2 S 04 963 36</v>
          </cell>
          <cell r="B1318" t="str">
            <v>-</v>
          </cell>
          <cell r="C1318" t="str">
            <v>Chaminé dos poços de visita - CPV 06</v>
          </cell>
          <cell r="D1318" t="str">
            <v>und</v>
          </cell>
          <cell r="H1318" t="str">
            <v>DNIT 030/2004-ES</v>
          </cell>
        </row>
        <row r="1319">
          <cell r="A1319" t="str">
            <v>2 S 04 963 37</v>
          </cell>
          <cell r="B1319" t="str">
            <v>-</v>
          </cell>
          <cell r="C1319" t="str">
            <v>Chaminé dos poços de visita - CPV 07</v>
          </cell>
          <cell r="D1319" t="str">
            <v>und</v>
          </cell>
          <cell r="H1319" t="str">
            <v>DNIT 030/2004-ES</v>
          </cell>
        </row>
        <row r="1320">
          <cell r="A1320" t="str">
            <v>2 S 04 963 51</v>
          </cell>
          <cell r="B1320" t="str">
            <v>-</v>
          </cell>
          <cell r="C1320" t="str">
            <v>Poço de visita - PVI 01 AC/BC</v>
          </cell>
          <cell r="D1320" t="str">
            <v>und</v>
          </cell>
          <cell r="H1320" t="str">
            <v>DNIT 030/2004-ES</v>
          </cell>
        </row>
        <row r="1321">
          <cell r="A1321" t="str">
            <v>2 S 04 963 52</v>
          </cell>
          <cell r="B1321" t="str">
            <v>-</v>
          </cell>
          <cell r="C1321" t="str">
            <v>Poço de visita - PVI 02 AC/BC</v>
          </cell>
          <cell r="D1321" t="str">
            <v>und</v>
          </cell>
          <cell r="H1321" t="str">
            <v>DNIT 030/2004-ES</v>
          </cell>
        </row>
        <row r="1322">
          <cell r="A1322" t="str">
            <v>2 S 04 963 53</v>
          </cell>
          <cell r="B1322" t="str">
            <v>-</v>
          </cell>
          <cell r="C1322" t="str">
            <v>Poço de visita - PVI 03 AC/BC</v>
          </cell>
          <cell r="D1322" t="str">
            <v>und</v>
          </cell>
          <cell r="H1322" t="str">
            <v>DNIT 030/2004-ES</v>
          </cell>
        </row>
        <row r="1323">
          <cell r="A1323" t="str">
            <v>2 S 04 963 54</v>
          </cell>
          <cell r="B1323" t="str">
            <v>-</v>
          </cell>
          <cell r="C1323" t="str">
            <v>Poço de visita - PVI 04 AC/BC</v>
          </cell>
          <cell r="D1323" t="str">
            <v>und</v>
          </cell>
          <cell r="H1323" t="str">
            <v>DNIT 030/2004-ES</v>
          </cell>
        </row>
        <row r="1324">
          <cell r="A1324" t="str">
            <v>2 S 04 963 55</v>
          </cell>
          <cell r="B1324" t="str">
            <v>-</v>
          </cell>
          <cell r="C1324" t="str">
            <v>Poço de visita - PVI 05 AC/BC</v>
          </cell>
          <cell r="D1324" t="str">
            <v>und</v>
          </cell>
          <cell r="H1324" t="str">
            <v>DNIT 030/2004-ES</v>
          </cell>
        </row>
        <row r="1325">
          <cell r="A1325" t="str">
            <v>2 S 04 963 56</v>
          </cell>
          <cell r="B1325" t="str">
            <v>-</v>
          </cell>
          <cell r="C1325" t="str">
            <v>Poço de visita - PVI 06 AC/BC</v>
          </cell>
          <cell r="D1325" t="str">
            <v>und</v>
          </cell>
          <cell r="H1325" t="str">
            <v>DNIT 030/2004-ES</v>
          </cell>
        </row>
        <row r="1326">
          <cell r="A1326" t="str">
            <v>2 S 04 963 57</v>
          </cell>
          <cell r="B1326" t="str">
            <v>-</v>
          </cell>
          <cell r="C1326" t="str">
            <v>Poço de visita - PVI 07 AC/BC</v>
          </cell>
          <cell r="D1326" t="str">
            <v>und</v>
          </cell>
          <cell r="H1326" t="str">
            <v>DNIT 030/2004-ES</v>
          </cell>
        </row>
        <row r="1327">
          <cell r="A1327" t="str">
            <v>2 S 04 963 58</v>
          </cell>
          <cell r="B1327" t="str">
            <v>-</v>
          </cell>
          <cell r="C1327" t="str">
            <v>Poço de visita - PVI 08 AC/BC</v>
          </cell>
          <cell r="D1327" t="str">
            <v>und</v>
          </cell>
          <cell r="H1327" t="str">
            <v>DNIT 030/2004-ES</v>
          </cell>
        </row>
        <row r="1328">
          <cell r="A1328" t="str">
            <v>2 S 04 963 59</v>
          </cell>
          <cell r="B1328" t="str">
            <v>-</v>
          </cell>
          <cell r="C1328" t="str">
            <v>Poço de visita - PVI 09 AC/BC</v>
          </cell>
          <cell r="D1328" t="str">
            <v>und</v>
          </cell>
          <cell r="H1328" t="str">
            <v>DNIT 030/2004-ES</v>
          </cell>
        </row>
        <row r="1329">
          <cell r="A1329" t="str">
            <v>2 S 04 963 60</v>
          </cell>
          <cell r="B1329" t="str">
            <v>-</v>
          </cell>
          <cell r="C1329" t="str">
            <v>Poço de visita - PVI 10 AC/BC</v>
          </cell>
          <cell r="D1329" t="str">
            <v>und</v>
          </cell>
          <cell r="H1329" t="str">
            <v>DNIT 030/2004-ES</v>
          </cell>
        </row>
        <row r="1330">
          <cell r="A1330" t="str">
            <v>2 S 04 963 61</v>
          </cell>
          <cell r="B1330" t="str">
            <v>-</v>
          </cell>
          <cell r="C1330" t="str">
            <v>Poço de visita - PVI 11 AC/BC</v>
          </cell>
          <cell r="D1330" t="str">
            <v>und</v>
          </cell>
          <cell r="H1330" t="str">
            <v>DNIT 030/2004-ES</v>
          </cell>
        </row>
        <row r="1331">
          <cell r="A1331" t="str">
            <v>2 S 04 963 62</v>
          </cell>
          <cell r="B1331" t="str">
            <v>-</v>
          </cell>
          <cell r="C1331" t="str">
            <v>Poço de visita - PVI 12 AC/BC</v>
          </cell>
          <cell r="D1331" t="str">
            <v>und</v>
          </cell>
          <cell r="H1331" t="str">
            <v>DNIT 030/2004-ES</v>
          </cell>
        </row>
        <row r="1332">
          <cell r="A1332" t="str">
            <v>2 S 04 963 63</v>
          </cell>
          <cell r="B1332" t="str">
            <v>-</v>
          </cell>
          <cell r="C1332" t="str">
            <v>Poço de visita - PVI 13 AC/BC</v>
          </cell>
          <cell r="D1332" t="str">
            <v>und</v>
          </cell>
          <cell r="H1332" t="str">
            <v>DNIT 030/2004-ES</v>
          </cell>
        </row>
        <row r="1333">
          <cell r="A1333" t="str">
            <v>2 S 04 963 64</v>
          </cell>
          <cell r="B1333" t="str">
            <v>-</v>
          </cell>
          <cell r="C1333" t="str">
            <v>Poço de visita - PVI 14 AC/BC</v>
          </cell>
          <cell r="D1333" t="str">
            <v>und</v>
          </cell>
          <cell r="H1333" t="str">
            <v>DNIT 030/2004-ES</v>
          </cell>
        </row>
        <row r="1334">
          <cell r="A1334" t="str">
            <v>2 S 04 963 65</v>
          </cell>
          <cell r="B1334" t="str">
            <v>-</v>
          </cell>
          <cell r="C1334" t="str">
            <v>Poço de visita - PVI 15 AC/BC</v>
          </cell>
          <cell r="D1334" t="str">
            <v>und</v>
          </cell>
          <cell r="H1334" t="str">
            <v>DNIT 030/2004-ES</v>
          </cell>
        </row>
        <row r="1335">
          <cell r="A1335" t="str">
            <v>2 S 04 963 66</v>
          </cell>
          <cell r="B1335" t="str">
            <v>-</v>
          </cell>
          <cell r="C1335" t="str">
            <v>Poço de visita - PVI 16 AC/BC</v>
          </cell>
          <cell r="D1335" t="str">
            <v>und</v>
          </cell>
          <cell r="H1335" t="str">
            <v>DNIT 030/2004-ES</v>
          </cell>
        </row>
        <row r="1336">
          <cell r="A1336" t="str">
            <v>2 S 04 963 67</v>
          </cell>
          <cell r="B1336" t="str">
            <v>-</v>
          </cell>
          <cell r="C1336" t="str">
            <v>Poço de visita - PVI 17 AC/BC</v>
          </cell>
          <cell r="D1336" t="str">
            <v>und</v>
          </cell>
          <cell r="H1336" t="str">
            <v>DNIT 030/2004-ES</v>
          </cell>
        </row>
        <row r="1337">
          <cell r="A1337" t="str">
            <v>2 S 04 963 68</v>
          </cell>
          <cell r="B1337" t="str">
            <v>-</v>
          </cell>
          <cell r="C1337" t="str">
            <v>Poço de visita - PVI 18 AC/BC</v>
          </cell>
          <cell r="D1337" t="str">
            <v>und</v>
          </cell>
          <cell r="H1337" t="str">
            <v>DNIT 030/2004-ES</v>
          </cell>
        </row>
        <row r="1338">
          <cell r="A1338" t="str">
            <v>2 S 04 963 81</v>
          </cell>
          <cell r="B1338" t="str">
            <v>-</v>
          </cell>
          <cell r="C1338" t="str">
            <v>Chaminé dos poços de visita - CPV 01 AC/BC</v>
          </cell>
          <cell r="D1338" t="str">
            <v>und</v>
          </cell>
          <cell r="H1338" t="str">
            <v>DNIT 030/2004-ES</v>
          </cell>
        </row>
        <row r="1339">
          <cell r="A1339" t="str">
            <v>2 S 04 963 82</v>
          </cell>
          <cell r="B1339" t="str">
            <v>-</v>
          </cell>
          <cell r="C1339" t="str">
            <v>Chaminé dos poços de visita - CPV 02 AC/BC</v>
          </cell>
          <cell r="D1339" t="str">
            <v>und</v>
          </cell>
          <cell r="H1339" t="str">
            <v>DNIT 030/2004-ES</v>
          </cell>
        </row>
        <row r="1340">
          <cell r="A1340" t="str">
            <v>2 S 04 963 83</v>
          </cell>
          <cell r="B1340" t="str">
            <v>-</v>
          </cell>
          <cell r="C1340" t="str">
            <v>Chaminé dos poços de visita - CPV 03 AC/BC</v>
          </cell>
          <cell r="D1340" t="str">
            <v>und</v>
          </cell>
          <cell r="H1340" t="str">
            <v>DNIT 030/2004-ES</v>
          </cell>
        </row>
        <row r="1341">
          <cell r="A1341" t="str">
            <v>2 S 04 963 84</v>
          </cell>
          <cell r="B1341" t="str">
            <v>-</v>
          </cell>
          <cell r="C1341" t="str">
            <v>Chaminé dos poços de visita - CPV 04 AC/BC</v>
          </cell>
          <cell r="D1341" t="str">
            <v>und</v>
          </cell>
          <cell r="H1341" t="str">
            <v>DNIT 030/2004-ES</v>
          </cell>
        </row>
        <row r="1342">
          <cell r="A1342" t="str">
            <v>2 S 04 963 85</v>
          </cell>
          <cell r="B1342" t="str">
            <v>-</v>
          </cell>
          <cell r="C1342" t="str">
            <v>Chaminé dos poços de visita - CPV 05 AC/BC</v>
          </cell>
          <cell r="D1342" t="str">
            <v>und</v>
          </cell>
          <cell r="H1342" t="str">
            <v>DNIT 030/2004-ES</v>
          </cell>
        </row>
        <row r="1343">
          <cell r="A1343" t="str">
            <v>2 S 04 963 86</v>
          </cell>
          <cell r="B1343" t="str">
            <v>-</v>
          </cell>
          <cell r="C1343" t="str">
            <v>Chaminé dos poços de visita - CPV 06 AC/BC</v>
          </cell>
          <cell r="D1343" t="str">
            <v>und</v>
          </cell>
          <cell r="H1343" t="str">
            <v>DNIT 030/2004-ES</v>
          </cell>
        </row>
        <row r="1344">
          <cell r="A1344" t="str">
            <v>2 S 04 963 87</v>
          </cell>
          <cell r="B1344" t="str">
            <v>-</v>
          </cell>
          <cell r="C1344" t="str">
            <v>Chaminé dos poços de visita - CPV 07 AC/BC</v>
          </cell>
          <cell r="D1344" t="str">
            <v>und</v>
          </cell>
          <cell r="H1344" t="str">
            <v>DNIT 030/2004-ES</v>
          </cell>
        </row>
        <row r="1345">
          <cell r="A1345" t="str">
            <v>2 S 04 964 01</v>
          </cell>
          <cell r="B1345" t="str">
            <v>-</v>
          </cell>
          <cell r="C1345" t="str">
            <v>Tubulação de drenagem urbana - D=0,40 m s/ berço</v>
          </cell>
          <cell r="D1345" t="str">
            <v>m</v>
          </cell>
          <cell r="H1345" t="str">
            <v>DNIT 030/2004-ES</v>
          </cell>
        </row>
        <row r="1346">
          <cell r="A1346" t="str">
            <v>2 S 04 964 02</v>
          </cell>
          <cell r="B1346" t="str">
            <v>-</v>
          </cell>
          <cell r="C1346" t="str">
            <v>Tubulação de drenagem urbana - D=0,60 m s/ berço</v>
          </cell>
          <cell r="D1346" t="str">
            <v>m</v>
          </cell>
          <cell r="H1346" t="str">
            <v>DNIT 030/2004-ES</v>
          </cell>
        </row>
        <row r="1347">
          <cell r="A1347" t="str">
            <v>2 S 04 964 03</v>
          </cell>
          <cell r="B1347" t="str">
            <v>-</v>
          </cell>
          <cell r="C1347" t="str">
            <v>Tubulação de drenagem urbana - D=0,80 m s/ berço</v>
          </cell>
          <cell r="D1347" t="str">
            <v>m</v>
          </cell>
          <cell r="H1347" t="str">
            <v>DNIT 030/2004-ES</v>
          </cell>
        </row>
        <row r="1348">
          <cell r="A1348" t="str">
            <v>2 S 04 964 04</v>
          </cell>
          <cell r="B1348" t="str">
            <v>-</v>
          </cell>
          <cell r="C1348" t="str">
            <v>Tubulação de drenagem urbana - D=1,00 m s/ berço</v>
          </cell>
          <cell r="D1348" t="str">
            <v>m</v>
          </cell>
          <cell r="H1348" t="str">
            <v>DNIT 030/2004-ES</v>
          </cell>
        </row>
        <row r="1349">
          <cell r="A1349" t="str">
            <v>2 S 04 964 05</v>
          </cell>
          <cell r="B1349" t="str">
            <v>-</v>
          </cell>
          <cell r="C1349" t="str">
            <v>Tubulação de drenagem urbana - D=1,20 m s/ berço</v>
          </cell>
          <cell r="D1349" t="str">
            <v>m</v>
          </cell>
          <cell r="H1349" t="str">
            <v>DNIT 030/2004-ES</v>
          </cell>
        </row>
        <row r="1350">
          <cell r="A1350" t="str">
            <v>2 S 04 964 06</v>
          </cell>
          <cell r="B1350" t="str">
            <v>-</v>
          </cell>
          <cell r="C1350" t="str">
            <v>Tubulação de drenagem urbana - D=1,50 m s/ berço</v>
          </cell>
          <cell r="D1350" t="str">
            <v>m</v>
          </cell>
          <cell r="H1350" t="str">
            <v>DNIT 030/2004-ES</v>
          </cell>
        </row>
        <row r="1351">
          <cell r="A1351" t="str">
            <v>2 S 04 964 51</v>
          </cell>
          <cell r="B1351" t="str">
            <v>-</v>
          </cell>
          <cell r="C1351" t="str">
            <v>Tubulação de drenagem urbana-D=0,40m s/berço AC/BC</v>
          </cell>
          <cell r="D1351" t="str">
            <v>m</v>
          </cell>
          <cell r="H1351" t="str">
            <v>DNIT 030/2004-ES</v>
          </cell>
        </row>
        <row r="1352">
          <cell r="A1352" t="str">
            <v>2 S 04 964 52</v>
          </cell>
          <cell r="B1352" t="str">
            <v>-</v>
          </cell>
          <cell r="C1352" t="str">
            <v>Tubulação de drenagem urbana-D=0,60m s/berço AC/BC</v>
          </cell>
          <cell r="D1352" t="str">
            <v>m</v>
          </cell>
          <cell r="H1352" t="str">
            <v>DNIT 030/2004-ES</v>
          </cell>
        </row>
        <row r="1353">
          <cell r="A1353" t="str">
            <v>2 S 04 964 53</v>
          </cell>
          <cell r="B1353" t="str">
            <v>-</v>
          </cell>
          <cell r="C1353" t="str">
            <v>Tubulação de drenagem urbana-D=0,80m s/berço AC/BC</v>
          </cell>
          <cell r="D1353" t="str">
            <v>m</v>
          </cell>
          <cell r="H1353" t="str">
            <v>DNIT 030/2004-ES</v>
          </cell>
        </row>
        <row r="1354">
          <cell r="A1354" t="str">
            <v>2 S 04 964 54</v>
          </cell>
          <cell r="B1354" t="str">
            <v>-</v>
          </cell>
          <cell r="C1354" t="str">
            <v>Tubulação de drenagem urbana-D=1,00m s/berço AC/BC</v>
          </cell>
          <cell r="D1354" t="str">
            <v>m</v>
          </cell>
          <cell r="H1354" t="str">
            <v>DNIT 030/2004-ES</v>
          </cell>
        </row>
        <row r="1355">
          <cell r="A1355" t="str">
            <v>2 S 04 964 55</v>
          </cell>
          <cell r="B1355" t="str">
            <v>-</v>
          </cell>
          <cell r="C1355" t="str">
            <v>Tubulação de drenagem urbana-D=1,20m s/berço AC/BC</v>
          </cell>
          <cell r="D1355" t="str">
            <v>m</v>
          </cell>
          <cell r="H1355" t="str">
            <v>DNIT 030/2004-ES</v>
          </cell>
        </row>
        <row r="1356">
          <cell r="A1356" t="str">
            <v>2 S 04 964 56</v>
          </cell>
          <cell r="B1356" t="str">
            <v>-</v>
          </cell>
          <cell r="C1356" t="str">
            <v>Tubulação de drenagem urbana-D=1,50m s/berço AC/BC</v>
          </cell>
          <cell r="D1356" t="str">
            <v>m</v>
          </cell>
          <cell r="H1356" t="str">
            <v>DNIT 030/2004-ES</v>
          </cell>
        </row>
        <row r="1357">
          <cell r="A1357" t="str">
            <v>2 S 04 990 01</v>
          </cell>
          <cell r="B1357" t="str">
            <v>-</v>
          </cell>
          <cell r="C1357" t="str">
            <v>Transposição de segmento de sarjetas - TSS 01</v>
          </cell>
          <cell r="D1357" t="str">
            <v>m</v>
          </cell>
          <cell r="H1357" t="str">
            <v>DNIT 019/2004-ES</v>
          </cell>
        </row>
        <row r="1358">
          <cell r="A1358" t="str">
            <v>2 S 04 990 02</v>
          </cell>
          <cell r="B1358" t="str">
            <v>-</v>
          </cell>
          <cell r="C1358" t="str">
            <v>Transposição de segmento de sarjetas - TSS 02</v>
          </cell>
          <cell r="D1358" t="str">
            <v>m</v>
          </cell>
          <cell r="H1358" t="str">
            <v>DNIT 019/2004-ES</v>
          </cell>
        </row>
        <row r="1359">
          <cell r="A1359" t="str">
            <v>2 S 04 990 03</v>
          </cell>
          <cell r="B1359" t="str">
            <v>-</v>
          </cell>
          <cell r="C1359" t="str">
            <v>Transposição de segmento de sarjetas - TSS 03</v>
          </cell>
          <cell r="D1359" t="str">
            <v>m</v>
          </cell>
          <cell r="H1359" t="str">
            <v>DNIT 019/2004-ES</v>
          </cell>
        </row>
        <row r="1360">
          <cell r="A1360" t="str">
            <v>2 S 04 990 04</v>
          </cell>
          <cell r="B1360" t="str">
            <v>-</v>
          </cell>
          <cell r="C1360" t="str">
            <v>Transposição de segmento de sarjetas - TSS 04</v>
          </cell>
          <cell r="D1360" t="str">
            <v>m</v>
          </cell>
          <cell r="H1360" t="str">
            <v>DNIT 019/2004-ES</v>
          </cell>
        </row>
        <row r="1361">
          <cell r="A1361" t="str">
            <v>2 S 04 990 05</v>
          </cell>
          <cell r="B1361" t="str">
            <v>-</v>
          </cell>
          <cell r="C1361" t="str">
            <v>Transposição de segmento de sarjetas - TSS 05</v>
          </cell>
          <cell r="D1361" t="str">
            <v>m</v>
          </cell>
          <cell r="H1361" t="str">
            <v>DNIT 019/2004-ES</v>
          </cell>
        </row>
        <row r="1362">
          <cell r="A1362" t="str">
            <v>2 S 04 990 06</v>
          </cell>
          <cell r="B1362" t="str">
            <v>-</v>
          </cell>
          <cell r="C1362" t="str">
            <v>Transposição de segmento de sarjetas - TSS 06</v>
          </cell>
          <cell r="D1362" t="str">
            <v>m</v>
          </cell>
          <cell r="H1362" t="str">
            <v>DNIT 019/2004-ES</v>
          </cell>
        </row>
        <row r="1363">
          <cell r="A1363" t="str">
            <v>2 S 04 990 51</v>
          </cell>
          <cell r="B1363" t="str">
            <v>-</v>
          </cell>
          <cell r="C1363" t="str">
            <v>Transposição de segmentos de sarjetas-TSS 01 AC/BC</v>
          </cell>
          <cell r="D1363" t="str">
            <v>m</v>
          </cell>
          <cell r="H1363" t="str">
            <v>DNIT 019/2004-ES</v>
          </cell>
        </row>
        <row r="1364">
          <cell r="A1364" t="str">
            <v>2 S 04 990 52</v>
          </cell>
          <cell r="B1364" t="str">
            <v>-</v>
          </cell>
          <cell r="C1364" t="str">
            <v>Transposição de segmentos de sarjetas-TSS 02 AC/BC</v>
          </cell>
          <cell r="D1364" t="str">
            <v>m</v>
          </cell>
          <cell r="H1364" t="str">
            <v>DNIT 019/2004-ES</v>
          </cell>
        </row>
        <row r="1365">
          <cell r="A1365" t="str">
            <v>2 S 04 990 53</v>
          </cell>
          <cell r="B1365" t="str">
            <v>-</v>
          </cell>
          <cell r="C1365" t="str">
            <v>Transposição de segmento de sarjetas-TSS 03 AC/BC</v>
          </cell>
          <cell r="D1365" t="str">
            <v>m</v>
          </cell>
          <cell r="H1365" t="str">
            <v>DNIT 019/2004-ES</v>
          </cell>
        </row>
        <row r="1366">
          <cell r="A1366" t="str">
            <v>2 S 04 990 54</v>
          </cell>
          <cell r="B1366" t="str">
            <v>-</v>
          </cell>
          <cell r="C1366" t="str">
            <v>Transposição de segmento de sarjetas-TSS 04 AC/BC</v>
          </cell>
          <cell r="D1366" t="str">
            <v>m</v>
          </cell>
          <cell r="H1366" t="str">
            <v>DNIT 019/2004-ES</v>
          </cell>
        </row>
        <row r="1367">
          <cell r="A1367" t="str">
            <v>2 S 04 990 55</v>
          </cell>
          <cell r="B1367" t="str">
            <v>-</v>
          </cell>
          <cell r="C1367" t="str">
            <v>Transposição de segmento de sarjetas-TSS 05 AC/BC</v>
          </cell>
          <cell r="D1367" t="str">
            <v>m</v>
          </cell>
          <cell r="H1367" t="str">
            <v>DNIT 019/2004-ES</v>
          </cell>
        </row>
        <row r="1368">
          <cell r="A1368" t="str">
            <v>2 S 04 990 56</v>
          </cell>
          <cell r="B1368" t="str">
            <v>-</v>
          </cell>
          <cell r="C1368" t="str">
            <v>Transposição de segmento de sarjetas-TSS 06 AC/BC</v>
          </cell>
          <cell r="D1368" t="str">
            <v>m</v>
          </cell>
          <cell r="H1368" t="str">
            <v>DNIT 019/2004-ES</v>
          </cell>
        </row>
        <row r="1369">
          <cell r="A1369" t="str">
            <v>2 S 04 991 01</v>
          </cell>
          <cell r="B1369" t="str">
            <v>-</v>
          </cell>
          <cell r="C1369" t="str">
            <v>Tampa concr. p/caixa colet. (4 nervuras) - TCC 01</v>
          </cell>
          <cell r="D1369" t="str">
            <v>und</v>
          </cell>
          <cell r="H1369" t="str">
            <v>DNIT 026/2004-ES</v>
          </cell>
        </row>
        <row r="1370">
          <cell r="A1370" t="str">
            <v>2 S 04 991 02</v>
          </cell>
          <cell r="B1370" t="str">
            <v>-</v>
          </cell>
          <cell r="C1370" t="str">
            <v>Tampa de ferro p/ caixa coletora - TCC 02</v>
          </cell>
          <cell r="D1370" t="str">
            <v>und</v>
          </cell>
          <cell r="H1370" t="str">
            <v>DNIT 026/2004-ES</v>
          </cell>
        </row>
        <row r="1371">
          <cell r="A1371" t="str">
            <v>2 S 04 991 51</v>
          </cell>
          <cell r="B1371" t="str">
            <v>-</v>
          </cell>
          <cell r="C1371" t="str">
            <v>Tampa concr.p/caixa colet(4 nervuras)-TCC 01 AC/BC</v>
          </cell>
          <cell r="D1371" t="str">
            <v>und</v>
          </cell>
          <cell r="H1371" t="str">
            <v>DNIT 026/2004-ES</v>
          </cell>
        </row>
        <row r="1372">
          <cell r="A1372" t="str">
            <v>2 S 04 999 03</v>
          </cell>
          <cell r="B1372" t="str">
            <v>-</v>
          </cell>
          <cell r="C1372" t="str">
            <v>Escoramento de bueiros celulares</v>
          </cell>
          <cell r="D1372" t="str">
            <v>m³</v>
          </cell>
        </row>
        <row r="1373">
          <cell r="A1373" t="str">
            <v>2 S 04 999 06</v>
          </cell>
          <cell r="B1373" t="str">
            <v>-</v>
          </cell>
          <cell r="C1373" t="str">
            <v>Solo local / selo de argila apiloado</v>
          </cell>
          <cell r="D1373" t="str">
            <v>m³</v>
          </cell>
        </row>
        <row r="1374">
          <cell r="A1374" t="str">
            <v>2 S 04 999 07</v>
          </cell>
          <cell r="B1374" t="str">
            <v>-</v>
          </cell>
          <cell r="C1374" t="str">
            <v>Lastro de brita</v>
          </cell>
          <cell r="D1374" t="str">
            <v>m³</v>
          </cell>
        </row>
        <row r="1375">
          <cell r="A1375" t="str">
            <v>2 S 04 999 57</v>
          </cell>
          <cell r="B1375" t="str">
            <v>-</v>
          </cell>
          <cell r="C1375" t="str">
            <v>Lastro de brita BC</v>
          </cell>
          <cell r="D1375" t="str">
            <v>m³</v>
          </cell>
        </row>
        <row r="1376">
          <cell r="A1376" t="str">
            <v>2 S 05 000 06</v>
          </cell>
          <cell r="B1376" t="str">
            <v>-</v>
          </cell>
          <cell r="C1376" t="str">
            <v>Calha metálica semi-circular D=0,40 m</v>
          </cell>
          <cell r="D1376" t="str">
            <v>m</v>
          </cell>
        </row>
        <row r="1377">
          <cell r="A1377" t="str">
            <v>2 S 05 000 09</v>
          </cell>
          <cell r="B1377" t="str">
            <v>-</v>
          </cell>
          <cell r="C1377" t="str">
            <v>Dentes para bueiros simples D=0,60 m</v>
          </cell>
          <cell r="D1377" t="str">
            <v>und</v>
          </cell>
        </row>
        <row r="1378">
          <cell r="A1378" t="str">
            <v>2 S 05 000 10</v>
          </cell>
          <cell r="B1378" t="str">
            <v>-</v>
          </cell>
          <cell r="C1378" t="str">
            <v>Dentes para bueiros simples D=0,80 m</v>
          </cell>
          <cell r="D1378" t="str">
            <v>und</v>
          </cell>
        </row>
        <row r="1379">
          <cell r="A1379" t="str">
            <v>2 S 05 000 11</v>
          </cell>
          <cell r="B1379" t="str">
            <v>-</v>
          </cell>
          <cell r="C1379" t="str">
            <v>Dentes para bueiros simples D=1,00 m</v>
          </cell>
          <cell r="D1379" t="str">
            <v>und</v>
          </cell>
        </row>
        <row r="1380">
          <cell r="A1380" t="str">
            <v>2 S 05 000 12</v>
          </cell>
          <cell r="B1380" t="str">
            <v>-</v>
          </cell>
          <cell r="C1380" t="str">
            <v>Dentes para bueiros simples D=1,20 m</v>
          </cell>
          <cell r="D1380" t="str">
            <v>und</v>
          </cell>
        </row>
        <row r="1381">
          <cell r="A1381" t="str">
            <v>2 S 05 000 13</v>
          </cell>
          <cell r="B1381" t="str">
            <v>-</v>
          </cell>
          <cell r="C1381" t="str">
            <v>Dentes para bueiros simples D=1,50 m</v>
          </cell>
          <cell r="D1381" t="str">
            <v>und</v>
          </cell>
        </row>
        <row r="1382">
          <cell r="A1382" t="str">
            <v>2 S 05 000 14</v>
          </cell>
          <cell r="B1382" t="str">
            <v>-</v>
          </cell>
          <cell r="C1382" t="str">
            <v>Dentes para bueiros duplos D=1,00 m</v>
          </cell>
          <cell r="D1382" t="str">
            <v>und</v>
          </cell>
        </row>
        <row r="1383">
          <cell r="A1383" t="str">
            <v>2 S 05 000 15</v>
          </cell>
          <cell r="B1383" t="str">
            <v>-</v>
          </cell>
          <cell r="C1383" t="str">
            <v>Dentes para bueiros duplos D=1,20 m</v>
          </cell>
          <cell r="D1383" t="str">
            <v>und</v>
          </cell>
        </row>
        <row r="1384">
          <cell r="A1384" t="str">
            <v>2 S 05 000 16</v>
          </cell>
          <cell r="B1384" t="str">
            <v>-</v>
          </cell>
          <cell r="C1384" t="str">
            <v>Dentes para bueiros duplos D=1,50 m</v>
          </cell>
          <cell r="D1384" t="str">
            <v>und</v>
          </cell>
        </row>
        <row r="1385">
          <cell r="A1385" t="str">
            <v>2 S 05 000 17</v>
          </cell>
          <cell r="B1385" t="str">
            <v>-</v>
          </cell>
          <cell r="C1385" t="str">
            <v>Dentes para bueiros triplos D=1,00 m</v>
          </cell>
          <cell r="D1385" t="str">
            <v>und</v>
          </cell>
        </row>
        <row r="1386">
          <cell r="A1386" t="str">
            <v>2 S 05 000 18</v>
          </cell>
          <cell r="B1386" t="str">
            <v>-</v>
          </cell>
          <cell r="C1386" t="str">
            <v>Dentes para bueiros triplos D=1,20</v>
          </cell>
          <cell r="D1386" t="str">
            <v>und</v>
          </cell>
        </row>
        <row r="1387">
          <cell r="A1387" t="str">
            <v>2 S 05 000 19</v>
          </cell>
          <cell r="B1387" t="str">
            <v>-</v>
          </cell>
          <cell r="C1387" t="str">
            <v>Dentes para bueiros triplos D=1,50 m</v>
          </cell>
          <cell r="D1387" t="str">
            <v>und</v>
          </cell>
        </row>
        <row r="1388">
          <cell r="A1388" t="str">
            <v>2 S 05 000 59</v>
          </cell>
          <cell r="B1388" t="str">
            <v>-</v>
          </cell>
          <cell r="C1388" t="str">
            <v>Dentes para bueiros simples D=0,60 m AC/BC/PC</v>
          </cell>
          <cell r="D1388" t="str">
            <v>und</v>
          </cell>
        </row>
        <row r="1389">
          <cell r="A1389" t="str">
            <v>2 S 05 000 60</v>
          </cell>
          <cell r="B1389" t="str">
            <v>-</v>
          </cell>
          <cell r="C1389" t="str">
            <v>Dentes para bueiros simples D=0,80 m AC/BC/PC</v>
          </cell>
          <cell r="D1389" t="str">
            <v>und</v>
          </cell>
        </row>
        <row r="1390">
          <cell r="A1390" t="str">
            <v>2 S 05 000 61</v>
          </cell>
          <cell r="B1390" t="str">
            <v>-</v>
          </cell>
          <cell r="C1390" t="str">
            <v>Dentes para bueiros simples D=1,00 m AC/BC/PC</v>
          </cell>
          <cell r="D1390" t="str">
            <v>und</v>
          </cell>
        </row>
        <row r="1391">
          <cell r="A1391" t="str">
            <v>2 S 05 000 62</v>
          </cell>
          <cell r="B1391" t="str">
            <v>-</v>
          </cell>
          <cell r="C1391" t="str">
            <v>Dentes para bueiros simples D=1,20 m AC/BC/PC</v>
          </cell>
          <cell r="D1391" t="str">
            <v>und</v>
          </cell>
        </row>
        <row r="1392">
          <cell r="A1392" t="str">
            <v>2 S 05 000 63</v>
          </cell>
          <cell r="B1392" t="str">
            <v>-</v>
          </cell>
          <cell r="C1392" t="str">
            <v>Dentes para bueiros simples D=1,50 m AC/BC/PC</v>
          </cell>
          <cell r="D1392" t="str">
            <v>und</v>
          </cell>
        </row>
        <row r="1393">
          <cell r="A1393" t="str">
            <v>2 S 05 000 64</v>
          </cell>
          <cell r="B1393" t="str">
            <v>-</v>
          </cell>
          <cell r="C1393" t="str">
            <v>Dentes para bueiros duplos D=1,00 m AC/BC/PC</v>
          </cell>
          <cell r="D1393" t="str">
            <v>und</v>
          </cell>
        </row>
        <row r="1394">
          <cell r="A1394" t="str">
            <v>2 S 05 000 65</v>
          </cell>
          <cell r="B1394" t="str">
            <v>-</v>
          </cell>
          <cell r="C1394" t="str">
            <v>Dentes para bueiros duplos D=1,20 m AC/BC/PC</v>
          </cell>
          <cell r="D1394" t="str">
            <v>und</v>
          </cell>
        </row>
        <row r="1395">
          <cell r="A1395" t="str">
            <v>2 S 05 000 66</v>
          </cell>
          <cell r="B1395" t="str">
            <v>-</v>
          </cell>
          <cell r="C1395" t="str">
            <v>Dentes para bueiros duplos D=1,50 m AC/BC/PC</v>
          </cell>
          <cell r="D1395" t="str">
            <v>und</v>
          </cell>
        </row>
        <row r="1396">
          <cell r="A1396" t="str">
            <v>2 S 05 000 67</v>
          </cell>
          <cell r="B1396" t="str">
            <v>-</v>
          </cell>
          <cell r="C1396" t="str">
            <v>Dentes para bueiros triplos D=1,00 m AC/BC/PC</v>
          </cell>
          <cell r="D1396" t="str">
            <v>und</v>
          </cell>
        </row>
        <row r="1397">
          <cell r="A1397" t="str">
            <v>2 S 05 000 68</v>
          </cell>
          <cell r="B1397" t="str">
            <v>-</v>
          </cell>
          <cell r="C1397" t="str">
            <v>Dentes para bueiros triplos D=1,20 AC/BC/PC</v>
          </cell>
          <cell r="D1397" t="str">
            <v>und</v>
          </cell>
        </row>
        <row r="1398">
          <cell r="A1398" t="str">
            <v>2 S 05 000 69</v>
          </cell>
          <cell r="B1398" t="str">
            <v>-</v>
          </cell>
          <cell r="C1398" t="str">
            <v>Dentes para bueiros triplos D=1,50 m AC/BC/PC</v>
          </cell>
          <cell r="D1398" t="str">
            <v>und</v>
          </cell>
        </row>
        <row r="1399">
          <cell r="A1399" t="str">
            <v>2 S 05 100 00</v>
          </cell>
          <cell r="B1399" t="str">
            <v>-</v>
          </cell>
          <cell r="C1399" t="str">
            <v>Enleivamento</v>
          </cell>
          <cell r="D1399" t="str">
            <v>m²</v>
          </cell>
          <cell r="H1399" t="str">
            <v>DNER-ES-341/97</v>
          </cell>
        </row>
        <row r="1400">
          <cell r="A1400" t="str">
            <v>2 S 05 102 00</v>
          </cell>
          <cell r="B1400" t="str">
            <v>-</v>
          </cell>
          <cell r="C1400" t="str">
            <v>Hidrossemeadura</v>
          </cell>
          <cell r="D1400" t="str">
            <v>m²</v>
          </cell>
          <cell r="H1400" t="str">
            <v>DNER-ES-341/97</v>
          </cell>
        </row>
        <row r="1401">
          <cell r="A1401" t="str">
            <v>2 S 05 300 01</v>
          </cell>
          <cell r="B1401" t="str">
            <v>-</v>
          </cell>
          <cell r="C1401" t="str">
            <v>Alvenaria de pedra arrumada</v>
          </cell>
          <cell r="D1401" t="str">
            <v>m³</v>
          </cell>
        </row>
        <row r="1402">
          <cell r="A1402" t="str">
            <v>2 S 05 300 02</v>
          </cell>
          <cell r="B1402" t="str">
            <v>-</v>
          </cell>
          <cell r="C1402" t="str">
            <v>Enrocamento de pedra jogada</v>
          </cell>
          <cell r="D1402" t="str">
            <v>m³</v>
          </cell>
        </row>
        <row r="1403">
          <cell r="A1403" t="str">
            <v>2 S 05 301 00</v>
          </cell>
          <cell r="B1403" t="str">
            <v>-</v>
          </cell>
          <cell r="C1403" t="str">
            <v>Alvenaria de pedra argamassada</v>
          </cell>
          <cell r="D1403" t="str">
            <v>m³</v>
          </cell>
        </row>
        <row r="1404">
          <cell r="A1404" t="str">
            <v>2 S 05 301 01</v>
          </cell>
          <cell r="B1404" t="str">
            <v>-</v>
          </cell>
          <cell r="C1404" t="str">
            <v>Alvenaria tijolos de 20 cm de espessura</v>
          </cell>
          <cell r="D1404" t="str">
            <v>m²</v>
          </cell>
        </row>
        <row r="1405">
          <cell r="A1405" t="str">
            <v>2 S 05 301 50</v>
          </cell>
          <cell r="B1405" t="str">
            <v>-</v>
          </cell>
          <cell r="C1405" t="str">
            <v>Alvenaria de pedra argamassada AC/BC/PC</v>
          </cell>
          <cell r="D1405" t="str">
            <v>m³</v>
          </cell>
        </row>
        <row r="1406">
          <cell r="A1406" t="str">
            <v>2 S 05 301 51</v>
          </cell>
          <cell r="B1406" t="str">
            <v>-</v>
          </cell>
          <cell r="C1406" t="str">
            <v>Alvenaria tijolos de 0,20 cm de espessura AC</v>
          </cell>
          <cell r="D1406" t="str">
            <v>m²</v>
          </cell>
        </row>
        <row r="1407">
          <cell r="A1407" t="str">
            <v>2 S 05 302 01</v>
          </cell>
          <cell r="B1407" t="str">
            <v>-</v>
          </cell>
          <cell r="C1407" t="str">
            <v>Muro gabião tipo caixa</v>
          </cell>
          <cell r="D1407" t="str">
            <v>m³</v>
          </cell>
        </row>
        <row r="1408">
          <cell r="A1408" t="str">
            <v>2 S 05 303 01</v>
          </cell>
          <cell r="B1408" t="str">
            <v>-</v>
          </cell>
          <cell r="C1408" t="str">
            <v>Terra armada - ECE - greide 0,0&lt;h&lt;6,00m</v>
          </cell>
          <cell r="D1408" t="str">
            <v>m²</v>
          </cell>
        </row>
        <row r="1409">
          <cell r="A1409" t="str">
            <v>2 S 05 303 02</v>
          </cell>
          <cell r="B1409" t="str">
            <v>-</v>
          </cell>
          <cell r="C1409" t="str">
            <v>Terra armada - ECE - greide 6,0&lt;h&lt;9,00m</v>
          </cell>
          <cell r="D1409" t="str">
            <v>m²</v>
          </cell>
        </row>
        <row r="1410">
          <cell r="A1410" t="str">
            <v>2 S 05 303 03</v>
          </cell>
          <cell r="B1410" t="str">
            <v>-</v>
          </cell>
          <cell r="C1410" t="str">
            <v>Terra armada - ECE - greide 9,0&lt;h&lt;12,00m</v>
          </cell>
          <cell r="D1410" t="str">
            <v>m²</v>
          </cell>
        </row>
        <row r="1411">
          <cell r="A1411" t="str">
            <v>2 S 05 303 04</v>
          </cell>
          <cell r="B1411" t="str">
            <v>-</v>
          </cell>
          <cell r="C1411" t="str">
            <v>Terra armada - ECE - pé de talude 0,0&lt;h&lt;6,00m</v>
          </cell>
          <cell r="D1411" t="str">
            <v>m²</v>
          </cell>
        </row>
        <row r="1412">
          <cell r="A1412" t="str">
            <v>2 S 05 303 05</v>
          </cell>
          <cell r="B1412" t="str">
            <v>-</v>
          </cell>
          <cell r="C1412" t="str">
            <v>Terra armada - ECE - pé de talude 6,0&lt;h&lt;9,00m</v>
          </cell>
          <cell r="D1412" t="str">
            <v>m²</v>
          </cell>
        </row>
        <row r="1413">
          <cell r="A1413" t="str">
            <v>2 S 05 303 06</v>
          </cell>
          <cell r="B1413" t="str">
            <v>-</v>
          </cell>
          <cell r="C1413" t="str">
            <v>Terra armada - ECE - pé de talude 9,0&lt;h&lt;12,00m</v>
          </cell>
          <cell r="D1413" t="str">
            <v>m²</v>
          </cell>
        </row>
        <row r="1414">
          <cell r="A1414" t="str">
            <v>2 S 05 303 07</v>
          </cell>
          <cell r="B1414" t="str">
            <v>-</v>
          </cell>
          <cell r="C1414" t="str">
            <v>Terra armada - ECE - encontro portante 0,0&lt;h&lt;6,00m</v>
          </cell>
          <cell r="D1414" t="str">
            <v>m²</v>
          </cell>
        </row>
        <row r="1415">
          <cell r="A1415" t="str">
            <v>2 S 05 303 08</v>
          </cell>
          <cell r="B1415" t="str">
            <v>-</v>
          </cell>
          <cell r="C1415" t="str">
            <v>Terra armada - ECE - encontro portante 6,0&lt;h&lt;9,00m</v>
          </cell>
          <cell r="D1415" t="str">
            <v>m²</v>
          </cell>
        </row>
        <row r="1416">
          <cell r="A1416" t="str">
            <v>2 S 05 303 09</v>
          </cell>
          <cell r="B1416" t="str">
            <v>-</v>
          </cell>
          <cell r="C1416" t="str">
            <v>Escamas de concreto armado para terra armada</v>
          </cell>
          <cell r="D1416" t="str">
            <v>m³</v>
          </cell>
        </row>
        <row r="1417">
          <cell r="A1417" t="str">
            <v>2 S 05 303 10</v>
          </cell>
          <cell r="B1417" t="str">
            <v>-</v>
          </cell>
          <cell r="C1417" t="str">
            <v>Concr. soleira e arremates de maciço terra armada</v>
          </cell>
          <cell r="D1417" t="str">
            <v>m³</v>
          </cell>
        </row>
        <row r="1418">
          <cell r="A1418" t="str">
            <v>2 S 05 303 11</v>
          </cell>
          <cell r="B1418" t="str">
            <v>-</v>
          </cell>
          <cell r="C1418" t="str">
            <v>Montagem de maciço terra armada</v>
          </cell>
          <cell r="D1418" t="str">
            <v>m²</v>
          </cell>
        </row>
        <row r="1419">
          <cell r="A1419" t="str">
            <v>2 S 05 303 59</v>
          </cell>
          <cell r="B1419" t="str">
            <v>-</v>
          </cell>
          <cell r="C1419" t="str">
            <v>Escamas de concr.armado para terra armada AC/BC</v>
          </cell>
          <cell r="D1419" t="str">
            <v>m³</v>
          </cell>
        </row>
        <row r="1420">
          <cell r="A1420" t="str">
            <v>2 S 05 303 60</v>
          </cell>
          <cell r="B1420" t="str">
            <v>-</v>
          </cell>
          <cell r="C1420" t="str">
            <v>Concr.soleira/arremates de maciço terra arm.AC/BC</v>
          </cell>
          <cell r="D1420" t="str">
            <v>m³</v>
          </cell>
        </row>
        <row r="1421">
          <cell r="A1421" t="str">
            <v>2 S 05 340 01</v>
          </cell>
          <cell r="B1421" t="str">
            <v>-</v>
          </cell>
          <cell r="C1421" t="str">
            <v>Execução cortina atirantada conc.armado fck=15 MPa</v>
          </cell>
          <cell r="D1421" t="str">
            <v>m²</v>
          </cell>
        </row>
        <row r="1422">
          <cell r="A1422" t="str">
            <v>2 S 05 340 51</v>
          </cell>
          <cell r="B1422" t="str">
            <v>-</v>
          </cell>
          <cell r="C1422" t="str">
            <v>Exec.cortina atirantada concr.arm.fck=15 MPa AC/BC</v>
          </cell>
          <cell r="D1422" t="str">
            <v>m³</v>
          </cell>
        </row>
        <row r="1423">
          <cell r="A1423" t="str">
            <v>2 S 05 900 01</v>
          </cell>
          <cell r="B1423" t="str">
            <v>-</v>
          </cell>
          <cell r="C1423" t="str">
            <v>Tirante protendido p/ cort. aço st 85/105 D= 32mm</v>
          </cell>
          <cell r="D1423" t="str">
            <v>m</v>
          </cell>
        </row>
        <row r="1424">
          <cell r="A1424" t="str">
            <v>2 S 06 210 01</v>
          </cell>
          <cell r="B1424" t="str">
            <v>-</v>
          </cell>
          <cell r="C1424" t="str">
            <v>Pórtico metálico</v>
          </cell>
          <cell r="D1424" t="str">
            <v>und</v>
          </cell>
        </row>
        <row r="1425">
          <cell r="A1425" t="str">
            <v>2 S 06 210 51</v>
          </cell>
          <cell r="B1425" t="str">
            <v>-</v>
          </cell>
          <cell r="C1425" t="str">
            <v>Pórtico metálico AC/BC</v>
          </cell>
          <cell r="D1425" t="str">
            <v>und</v>
          </cell>
        </row>
        <row r="1426">
          <cell r="A1426" t="str">
            <v>2 S 06 400 01</v>
          </cell>
          <cell r="B1426" t="str">
            <v>-</v>
          </cell>
          <cell r="C1426" t="str">
            <v>Cerca arame farp. c/ mourão concr. seção quadrada</v>
          </cell>
          <cell r="D1426" t="str">
            <v>m</v>
          </cell>
        </row>
        <row r="1427">
          <cell r="A1427" t="str">
            <v>2 S 06 400 02</v>
          </cell>
          <cell r="B1427" t="str">
            <v>-</v>
          </cell>
          <cell r="C1427" t="str">
            <v>Cerca arame farp. c/ mourão concr. seção triang.</v>
          </cell>
          <cell r="D1427" t="str">
            <v>m</v>
          </cell>
        </row>
        <row r="1428">
          <cell r="A1428" t="str">
            <v>2 S 06 400 51</v>
          </cell>
          <cell r="B1428" t="str">
            <v>-</v>
          </cell>
          <cell r="C1428" t="str">
            <v>Cerca arame farp.c/mourão concr.seção quadr.AC/BC</v>
          </cell>
          <cell r="D1428" t="str">
            <v>m</v>
          </cell>
        </row>
        <row r="1429">
          <cell r="A1429" t="str">
            <v>2 S 06 400 52</v>
          </cell>
          <cell r="B1429" t="str">
            <v>-</v>
          </cell>
          <cell r="C1429" t="str">
            <v>Cerca arame farp.c/mourão concr.seção triang.AC/BC</v>
          </cell>
          <cell r="D1429" t="str">
            <v>m</v>
          </cell>
        </row>
        <row r="1430">
          <cell r="A1430" t="str">
            <v>2 S 06 410 00</v>
          </cell>
          <cell r="B1430" t="str">
            <v>-</v>
          </cell>
          <cell r="C1430" t="str">
            <v>Cercas de arame farpado com suportes de madeira</v>
          </cell>
          <cell r="D1430" t="str">
            <v>m</v>
          </cell>
        </row>
        <row r="1431">
          <cell r="A1431" t="str">
            <v>2 S 09 001 05</v>
          </cell>
          <cell r="B1431" t="str">
            <v>-</v>
          </cell>
          <cell r="C1431" t="str">
            <v>Transporte local em rodov. não pav. (const.)</v>
          </cell>
          <cell r="D1431" t="str">
            <v>tkm</v>
          </cell>
        </row>
        <row r="1432">
          <cell r="A1432" t="str">
            <v>2 S 09 001 40</v>
          </cell>
          <cell r="B1432" t="str">
            <v>-</v>
          </cell>
          <cell r="C1432" t="str">
            <v>Transporte local c/ carroceria em rodovia não pav.</v>
          </cell>
          <cell r="D1432" t="str">
            <v>tkm</v>
          </cell>
        </row>
        <row r="1433">
          <cell r="A1433" t="str">
            <v>2 S 09 001 90</v>
          </cell>
          <cell r="B1433" t="str">
            <v>-</v>
          </cell>
          <cell r="C1433" t="str">
            <v>Transporte comercial c/ carr. rodov. não pav.</v>
          </cell>
          <cell r="D1433" t="str">
            <v>tkm</v>
          </cell>
        </row>
        <row r="1434">
          <cell r="A1434" t="str">
            <v>2 S 09 001 91</v>
          </cell>
          <cell r="B1434" t="str">
            <v>-</v>
          </cell>
          <cell r="C1434" t="str">
            <v>Transporte comercial c/ basc. 10m3 rod. não pav.</v>
          </cell>
          <cell r="D1434" t="str">
            <v>tkm</v>
          </cell>
        </row>
        <row r="1435">
          <cell r="A1435" t="str">
            <v>2 S 09 002 05</v>
          </cell>
          <cell r="B1435" t="str">
            <v>-</v>
          </cell>
          <cell r="C1435" t="str">
            <v>Transporte local em rodov. pavim. (const.)</v>
          </cell>
          <cell r="D1435" t="str">
            <v>tkm</v>
          </cell>
        </row>
        <row r="1436">
          <cell r="A1436" t="str">
            <v>2 S 09 002 40</v>
          </cell>
          <cell r="B1436" t="str">
            <v>-</v>
          </cell>
          <cell r="C1436" t="str">
            <v>Transporte local c/ carroceria em rodov. pavim.</v>
          </cell>
          <cell r="D1436" t="str">
            <v>tkm</v>
          </cell>
        </row>
        <row r="1437">
          <cell r="A1437" t="str">
            <v>2 S 09 002 90</v>
          </cell>
          <cell r="B1437" t="str">
            <v>-</v>
          </cell>
          <cell r="C1437" t="str">
            <v>Transporte comerc. c/ carr. rodov. pavim.</v>
          </cell>
          <cell r="D1437" t="str">
            <v>tkm</v>
          </cell>
        </row>
        <row r="1438">
          <cell r="A1438" t="str">
            <v>2 S 09 002 91</v>
          </cell>
          <cell r="B1438" t="str">
            <v>-</v>
          </cell>
          <cell r="C1438" t="str">
            <v>Transporte comercial c/ basc. 10m3 rod. pav.</v>
          </cell>
          <cell r="D1438" t="str">
            <v>tkm</v>
          </cell>
        </row>
        <row r="1440">
          <cell r="A1440" t="str">
            <v>DNIT - Sistema de Custos Rodoviários</v>
          </cell>
          <cell r="D1440" t="str">
            <v>Sicro2</v>
          </cell>
        </row>
        <row r="1441">
          <cell r="A1441" t="str">
            <v xml:space="preserve">Conservação Rodoviária </v>
          </cell>
          <cell r="D1441" t="str">
            <v>Minas Gerais</v>
          </cell>
        </row>
        <row r="1442">
          <cell r="A1442" t="str">
            <v>Resumo dos Custos Unitários de Referência: Maio de 2005</v>
          </cell>
          <cell r="D1442" t="str">
            <v>RCtR0330</v>
          </cell>
        </row>
        <row r="1444">
          <cell r="A1444" t="str">
            <v>Código</v>
          </cell>
          <cell r="C1444" t="str">
            <v>Atividade / Serviço</v>
          </cell>
          <cell r="D1444" t="str">
            <v>Unidade</v>
          </cell>
          <cell r="F1444" t="str">
            <v>Preço Unitário</v>
          </cell>
        </row>
        <row r="1445">
          <cell r="D1445" t="str">
            <v>Und</v>
          </cell>
          <cell r="E1445" t="str">
            <v>Direto</v>
          </cell>
          <cell r="F1445" t="str">
            <v>LDI</v>
          </cell>
          <cell r="G1445" t="str">
            <v>Total</v>
          </cell>
        </row>
        <row r="1447">
          <cell r="A1447" t="str">
            <v>3 S 01 200 00</v>
          </cell>
          <cell r="B1447" t="str">
            <v>-</v>
          </cell>
          <cell r="C1447" t="str">
            <v>Escavação e carga mat. jazida (consv)</v>
          </cell>
          <cell r="D1447" t="str">
            <v>m³</v>
          </cell>
        </row>
        <row r="1448">
          <cell r="A1448" t="str">
            <v>3 S 01 401 00</v>
          </cell>
          <cell r="B1448" t="str">
            <v>-</v>
          </cell>
          <cell r="C1448" t="str">
            <v>Recomposição de revestimento primário</v>
          </cell>
          <cell r="D1448" t="str">
            <v>m³</v>
          </cell>
        </row>
        <row r="1449">
          <cell r="A1449" t="str">
            <v>3 S 01 930 00</v>
          </cell>
          <cell r="B1449" t="str">
            <v>-</v>
          </cell>
          <cell r="C1449" t="str">
            <v>Regularização mecânica da faixa de domínio</v>
          </cell>
          <cell r="D1449" t="str">
            <v>m³</v>
          </cell>
        </row>
        <row r="1450">
          <cell r="A1450" t="str">
            <v>3 S 02 200 00</v>
          </cell>
          <cell r="B1450" t="str">
            <v>-</v>
          </cell>
          <cell r="C1450" t="str">
            <v>Solo p/ base de remendo profundo</v>
          </cell>
          <cell r="D1450" t="str">
            <v>m³</v>
          </cell>
        </row>
        <row r="1451">
          <cell r="A1451" t="str">
            <v>3 S 02 200 01</v>
          </cell>
          <cell r="B1451" t="str">
            <v>-</v>
          </cell>
          <cell r="C1451" t="str">
            <v>Recomposição de camada granular do pavimento</v>
          </cell>
          <cell r="D1451" t="str">
            <v>m³</v>
          </cell>
        </row>
        <row r="1452">
          <cell r="A1452" t="str">
            <v>3 S 02 220 00</v>
          </cell>
          <cell r="B1452" t="str">
            <v>-</v>
          </cell>
          <cell r="C1452" t="str">
            <v>Solo brita p/ base de rem. profundo</v>
          </cell>
          <cell r="D1452" t="str">
            <v>m³</v>
          </cell>
        </row>
        <row r="1453">
          <cell r="A1453" t="str">
            <v>3 S 02 220 50</v>
          </cell>
          <cell r="B1453" t="str">
            <v>-</v>
          </cell>
          <cell r="C1453" t="str">
            <v>Solo brita p/ base de remendo profundo BC</v>
          </cell>
          <cell r="D1453" t="str">
            <v>m³</v>
          </cell>
        </row>
        <row r="1454">
          <cell r="A1454" t="str">
            <v>3 S 02 230 00</v>
          </cell>
          <cell r="B1454" t="str">
            <v>-</v>
          </cell>
          <cell r="C1454" t="str">
            <v>Brita para base de remendo profundo</v>
          </cell>
          <cell r="D1454" t="str">
            <v>m³</v>
          </cell>
        </row>
        <row r="1455">
          <cell r="A1455" t="str">
            <v>3 S 02 230 50</v>
          </cell>
          <cell r="B1455" t="str">
            <v>-</v>
          </cell>
          <cell r="C1455" t="str">
            <v>Brita para base de remendo profundo BC</v>
          </cell>
          <cell r="D1455" t="str">
            <v>m³</v>
          </cell>
        </row>
        <row r="1456">
          <cell r="A1456" t="str">
            <v>3 S 02 241 00</v>
          </cell>
          <cell r="B1456" t="str">
            <v>-</v>
          </cell>
          <cell r="C1456" t="str">
            <v>Solo melhorado c/ cimento p/ base rem. profundo</v>
          </cell>
          <cell r="D1456" t="str">
            <v>m³</v>
          </cell>
        </row>
        <row r="1457">
          <cell r="A1457" t="str">
            <v>3 S 02 300 00</v>
          </cell>
          <cell r="B1457" t="str">
            <v>-</v>
          </cell>
          <cell r="C1457" t="str">
            <v>Imprimação</v>
          </cell>
          <cell r="D1457" t="str">
            <v>m³</v>
          </cell>
        </row>
        <row r="1458">
          <cell r="A1458" t="str">
            <v>3 S 02 400 00</v>
          </cell>
          <cell r="B1458" t="str">
            <v>-</v>
          </cell>
          <cell r="C1458" t="str">
            <v>Pintura de ligação</v>
          </cell>
          <cell r="D1458" t="str">
            <v>m³</v>
          </cell>
        </row>
        <row r="1459">
          <cell r="A1459" t="str">
            <v>3 S 02 500 00</v>
          </cell>
          <cell r="B1459" t="str">
            <v>-</v>
          </cell>
          <cell r="C1459" t="str">
            <v>Capa selante com pedrisco</v>
          </cell>
          <cell r="D1459" t="str">
            <v>m³</v>
          </cell>
        </row>
        <row r="1460">
          <cell r="A1460" t="str">
            <v>3 S 02 500 01</v>
          </cell>
          <cell r="B1460" t="str">
            <v>-</v>
          </cell>
          <cell r="C1460" t="str">
            <v>Capa selante com areia</v>
          </cell>
          <cell r="D1460" t="str">
            <v>m³</v>
          </cell>
        </row>
        <row r="1461">
          <cell r="A1461" t="str">
            <v>3 S 02 500 02</v>
          </cell>
          <cell r="B1461" t="str">
            <v>-</v>
          </cell>
          <cell r="C1461" t="str">
            <v>Tratamento superficial simples com CAP</v>
          </cell>
          <cell r="D1461" t="str">
            <v>m²</v>
          </cell>
        </row>
        <row r="1462">
          <cell r="A1462" t="str">
            <v>3 S 02 500 03</v>
          </cell>
          <cell r="B1462" t="str">
            <v>-</v>
          </cell>
          <cell r="C1462" t="str">
            <v>Tratamento superficial simples com emulsão</v>
          </cell>
          <cell r="D1462" t="str">
            <v>m²</v>
          </cell>
        </row>
        <row r="1463">
          <cell r="A1463" t="str">
            <v>3 S 02 500 04</v>
          </cell>
          <cell r="B1463" t="str">
            <v>-</v>
          </cell>
          <cell r="C1463" t="str">
            <v>Tratamento superficial simples c/ banho diluído</v>
          </cell>
          <cell r="D1463" t="str">
            <v>m²</v>
          </cell>
        </row>
        <row r="1464">
          <cell r="A1464" t="str">
            <v>3 S 02 500 50</v>
          </cell>
          <cell r="B1464" t="str">
            <v>-</v>
          </cell>
          <cell r="C1464" t="str">
            <v>Capa selante com pedrisco BC</v>
          </cell>
          <cell r="D1464" t="str">
            <v>m²</v>
          </cell>
        </row>
        <row r="1465">
          <cell r="A1465" t="str">
            <v>3 S 02 500 51</v>
          </cell>
          <cell r="B1465" t="str">
            <v>-</v>
          </cell>
          <cell r="C1465" t="str">
            <v>Capa selante com areia AC</v>
          </cell>
          <cell r="D1465" t="str">
            <v>m²</v>
          </cell>
        </row>
        <row r="1466">
          <cell r="A1466" t="str">
            <v>3 S 02 500 52</v>
          </cell>
          <cell r="B1466" t="str">
            <v>-</v>
          </cell>
          <cell r="C1466" t="str">
            <v>Tratamento superficial simples com CAP BC</v>
          </cell>
          <cell r="D1466" t="str">
            <v>m²</v>
          </cell>
        </row>
        <row r="1467">
          <cell r="A1467" t="str">
            <v>3 S 02 500 53</v>
          </cell>
          <cell r="B1467" t="str">
            <v>-</v>
          </cell>
          <cell r="C1467" t="str">
            <v>Tratamento superficial simples com emulsão BC</v>
          </cell>
          <cell r="D1467" t="str">
            <v>m²</v>
          </cell>
        </row>
        <row r="1468">
          <cell r="A1468" t="str">
            <v>3 S 02 500 54</v>
          </cell>
          <cell r="B1468" t="str">
            <v>-</v>
          </cell>
          <cell r="C1468" t="str">
            <v>Tratam.superficial simples c/banho diluído BC</v>
          </cell>
          <cell r="D1468" t="str">
            <v>m²</v>
          </cell>
        </row>
        <row r="1469">
          <cell r="A1469" t="str">
            <v>3 S 02 501 00</v>
          </cell>
          <cell r="B1469" t="str">
            <v>-</v>
          </cell>
          <cell r="C1469" t="str">
            <v>Tratamento superficial duplo c/ CAP</v>
          </cell>
          <cell r="D1469" t="str">
            <v>m²</v>
          </cell>
        </row>
        <row r="1470">
          <cell r="A1470" t="str">
            <v>3 S 02 501 01</v>
          </cell>
          <cell r="B1470" t="str">
            <v>-</v>
          </cell>
          <cell r="C1470" t="str">
            <v>Tratamento superficial duplo com emulsão</v>
          </cell>
          <cell r="D1470" t="str">
            <v>m²</v>
          </cell>
        </row>
        <row r="1471">
          <cell r="A1471" t="str">
            <v>3 S 02 501 02</v>
          </cell>
          <cell r="B1471" t="str">
            <v>-</v>
          </cell>
          <cell r="C1471" t="str">
            <v>Tratamento superficial duplo com banho diluído</v>
          </cell>
          <cell r="D1471" t="str">
            <v>m²</v>
          </cell>
        </row>
        <row r="1472">
          <cell r="A1472" t="str">
            <v>3 S 02 501 50</v>
          </cell>
          <cell r="B1472" t="str">
            <v>-</v>
          </cell>
          <cell r="C1472" t="str">
            <v>Tratamento superficial duplo c/ CAP BC</v>
          </cell>
          <cell r="D1472" t="str">
            <v>m²</v>
          </cell>
        </row>
        <row r="1473">
          <cell r="A1473" t="str">
            <v>3 S 02 501 51</v>
          </cell>
          <cell r="B1473" t="str">
            <v>-</v>
          </cell>
          <cell r="C1473" t="str">
            <v>Tratamento superficial duplo com emulsão BC</v>
          </cell>
          <cell r="D1473" t="str">
            <v>m²</v>
          </cell>
        </row>
        <row r="1474">
          <cell r="A1474" t="str">
            <v>3 S 02 501 52</v>
          </cell>
          <cell r="B1474" t="str">
            <v>-</v>
          </cell>
          <cell r="C1474" t="str">
            <v>Tratam.superficial duplo com banho diluído BC</v>
          </cell>
          <cell r="D1474" t="str">
            <v>m²</v>
          </cell>
        </row>
        <row r="1475">
          <cell r="A1475" t="str">
            <v>3 S 02 502 00</v>
          </cell>
          <cell r="B1475" t="str">
            <v>-</v>
          </cell>
          <cell r="C1475" t="str">
            <v>Tratamento superficial triplo com c.a.p.</v>
          </cell>
          <cell r="D1475" t="str">
            <v>m²</v>
          </cell>
        </row>
        <row r="1476">
          <cell r="A1476" t="str">
            <v>3 S 02 502 01</v>
          </cell>
          <cell r="B1476" t="str">
            <v>-</v>
          </cell>
          <cell r="C1476" t="str">
            <v>Tratamento superficial triplo com emulsão</v>
          </cell>
          <cell r="D1476" t="str">
            <v>m²</v>
          </cell>
        </row>
        <row r="1477">
          <cell r="A1477" t="str">
            <v>3 S 02 502 02</v>
          </cell>
          <cell r="B1477" t="str">
            <v>-</v>
          </cell>
          <cell r="C1477" t="str">
            <v>Tratamento superficial triplo com banho diluído</v>
          </cell>
          <cell r="D1477" t="str">
            <v>m²</v>
          </cell>
        </row>
        <row r="1478">
          <cell r="A1478" t="str">
            <v>3 S 02 502 50</v>
          </cell>
          <cell r="B1478" t="str">
            <v>-</v>
          </cell>
          <cell r="C1478" t="str">
            <v>Tratamento superficial triplo com CAP BC</v>
          </cell>
          <cell r="D1478" t="str">
            <v>m²</v>
          </cell>
        </row>
        <row r="1479">
          <cell r="A1479" t="str">
            <v>3 S 02 502 51</v>
          </cell>
          <cell r="B1479" t="str">
            <v>-</v>
          </cell>
          <cell r="C1479" t="str">
            <v>Tratamento superficial triplo com emulsão BC</v>
          </cell>
          <cell r="D1479" t="str">
            <v>m²</v>
          </cell>
        </row>
        <row r="1480">
          <cell r="A1480" t="str">
            <v>3 S 02 502 52</v>
          </cell>
          <cell r="B1480" t="str">
            <v>-</v>
          </cell>
          <cell r="C1480" t="str">
            <v>Tratam.superficial triplo com banho diluído BC</v>
          </cell>
          <cell r="D1480" t="str">
            <v>m²</v>
          </cell>
        </row>
        <row r="1481">
          <cell r="A1481" t="str">
            <v>3 S 02 510 00</v>
          </cell>
          <cell r="B1481" t="str">
            <v>-</v>
          </cell>
          <cell r="C1481" t="str">
            <v>Lama asfáltica fina (granulometrias I e II )</v>
          </cell>
          <cell r="D1481" t="str">
            <v>m²</v>
          </cell>
        </row>
        <row r="1482">
          <cell r="A1482" t="str">
            <v>3 S 02 510 01</v>
          </cell>
          <cell r="B1482" t="str">
            <v>-</v>
          </cell>
          <cell r="C1482" t="str">
            <v>Lama asfáltica grossa (granulometrias III e IV)</v>
          </cell>
          <cell r="D1482" t="str">
            <v>m²</v>
          </cell>
        </row>
        <row r="1483">
          <cell r="A1483" t="str">
            <v>3 S 02 510 50</v>
          </cell>
          <cell r="B1483" t="str">
            <v>-</v>
          </cell>
          <cell r="C1483" t="str">
            <v>Lama asfáltica fina (granulometrias I e II ) AC/BC</v>
          </cell>
          <cell r="D1483" t="str">
            <v>m²</v>
          </cell>
        </row>
        <row r="1484">
          <cell r="A1484" t="str">
            <v>3 S 02 510 51</v>
          </cell>
          <cell r="B1484" t="str">
            <v>-</v>
          </cell>
          <cell r="C1484" t="str">
            <v>Lama asfált.grossa (granulometrias III e IV)AC/BC</v>
          </cell>
          <cell r="D1484" t="str">
            <v>m²</v>
          </cell>
        </row>
        <row r="1485">
          <cell r="A1485" t="str">
            <v>3 S 02 520 00</v>
          </cell>
          <cell r="B1485" t="str">
            <v>-</v>
          </cell>
          <cell r="C1485" t="str">
            <v>Mistura areia-asfalto em betoneira</v>
          </cell>
          <cell r="D1485" t="str">
            <v>m³</v>
          </cell>
        </row>
        <row r="1486">
          <cell r="A1486" t="str">
            <v>3 S 02 520 01</v>
          </cell>
          <cell r="B1486" t="str">
            <v>-</v>
          </cell>
          <cell r="C1486" t="str">
            <v>Mistura areia-asfalto usinada a frio</v>
          </cell>
          <cell r="D1486" t="str">
            <v>m³</v>
          </cell>
        </row>
        <row r="1487">
          <cell r="A1487" t="str">
            <v>3 S 02 520 02</v>
          </cell>
          <cell r="B1487" t="str">
            <v>-</v>
          </cell>
          <cell r="C1487" t="str">
            <v>Rec.do rev. com areia asfalto a frio</v>
          </cell>
          <cell r="D1487" t="str">
            <v>m³</v>
          </cell>
        </row>
        <row r="1488">
          <cell r="A1488" t="str">
            <v>3 S 02 520 50</v>
          </cell>
          <cell r="B1488" t="str">
            <v>-</v>
          </cell>
          <cell r="C1488" t="str">
            <v>Mistura areia-asfalto em betoneira AC</v>
          </cell>
          <cell r="D1488" t="str">
            <v>m³</v>
          </cell>
        </row>
        <row r="1489">
          <cell r="A1489" t="str">
            <v>3 S 02 520 51</v>
          </cell>
          <cell r="B1489" t="str">
            <v>-</v>
          </cell>
          <cell r="C1489" t="str">
            <v>Mistura areia-asfalto usinada a frio AC</v>
          </cell>
          <cell r="D1489" t="str">
            <v>m³</v>
          </cell>
        </row>
        <row r="1490">
          <cell r="A1490" t="str">
            <v>3 S 02 521 00</v>
          </cell>
          <cell r="B1490" t="str">
            <v>-</v>
          </cell>
          <cell r="C1490" t="str">
            <v>Mistura areia-asfalto usinada a quente</v>
          </cell>
          <cell r="D1490" t="str">
            <v>m³</v>
          </cell>
        </row>
        <row r="1491">
          <cell r="A1491" t="str">
            <v>3 S 02 521 01</v>
          </cell>
          <cell r="B1491" t="str">
            <v>-</v>
          </cell>
          <cell r="C1491" t="str">
            <v>Rec. do rev. com areia asfalto a quente</v>
          </cell>
          <cell r="D1491" t="str">
            <v>m³</v>
          </cell>
        </row>
        <row r="1492">
          <cell r="A1492" t="str">
            <v>3 S 02 521 50</v>
          </cell>
          <cell r="B1492" t="str">
            <v>-</v>
          </cell>
          <cell r="C1492" t="str">
            <v>Mistura areia-asfalto usinada a quente AC</v>
          </cell>
          <cell r="D1492" t="str">
            <v>m³</v>
          </cell>
        </row>
        <row r="1493">
          <cell r="A1493" t="str">
            <v>3 S 02 530 00</v>
          </cell>
          <cell r="B1493" t="str">
            <v>-</v>
          </cell>
          <cell r="C1493" t="str">
            <v>Mistura betuminosa em betoneira</v>
          </cell>
          <cell r="D1493" t="str">
            <v>m³</v>
          </cell>
        </row>
        <row r="1494">
          <cell r="A1494" t="str">
            <v>3 S 02 530 01</v>
          </cell>
          <cell r="B1494" t="str">
            <v>-</v>
          </cell>
          <cell r="C1494" t="str">
            <v>Mistura betuminosa usinada a frio</v>
          </cell>
          <cell r="D1494" t="str">
            <v>m³</v>
          </cell>
        </row>
        <row r="1495">
          <cell r="A1495" t="str">
            <v>3 S 02 530 02</v>
          </cell>
          <cell r="B1495" t="str">
            <v>-</v>
          </cell>
          <cell r="C1495" t="str">
            <v>Rec.do rev. com mistura betuminosa a frio</v>
          </cell>
          <cell r="D1495" t="str">
            <v>m³</v>
          </cell>
        </row>
        <row r="1496">
          <cell r="A1496" t="str">
            <v>3 S 02 530 50</v>
          </cell>
          <cell r="B1496" t="str">
            <v>-</v>
          </cell>
          <cell r="C1496" t="str">
            <v>Mistura betuminosa em betoneira AC/BC</v>
          </cell>
          <cell r="D1496" t="str">
            <v>m³</v>
          </cell>
        </row>
        <row r="1497">
          <cell r="A1497" t="str">
            <v>3 S 02 530 51</v>
          </cell>
          <cell r="B1497" t="str">
            <v>-</v>
          </cell>
          <cell r="C1497" t="str">
            <v>Mistura betuminosa usinada a frio AC/BC</v>
          </cell>
          <cell r="D1497" t="str">
            <v>m³</v>
          </cell>
        </row>
        <row r="1498">
          <cell r="A1498" t="str">
            <v>3 S 02 540 00</v>
          </cell>
          <cell r="B1498" t="str">
            <v>-</v>
          </cell>
          <cell r="C1498" t="str">
            <v>Mistura betuminosa usinada a quente</v>
          </cell>
          <cell r="D1498" t="str">
            <v>m³</v>
          </cell>
        </row>
        <row r="1499">
          <cell r="A1499" t="str">
            <v>3 S 02 540 01</v>
          </cell>
          <cell r="B1499" t="str">
            <v>-</v>
          </cell>
          <cell r="C1499" t="str">
            <v>Rec.do rev.com mistura betuminosa a quente</v>
          </cell>
          <cell r="D1499" t="str">
            <v>m³</v>
          </cell>
        </row>
        <row r="1500">
          <cell r="A1500" t="str">
            <v>3 S 02 540 50</v>
          </cell>
          <cell r="B1500" t="str">
            <v>-</v>
          </cell>
          <cell r="C1500" t="str">
            <v>Mistura betuminosa usinada a quente AC/BC</v>
          </cell>
          <cell r="D1500" t="str">
            <v>m³</v>
          </cell>
        </row>
        <row r="1501">
          <cell r="A1501" t="str">
            <v>3 S 02 601 00</v>
          </cell>
          <cell r="B1501" t="str">
            <v>-</v>
          </cell>
          <cell r="C1501" t="str">
            <v>Recomposição de placa de concreto</v>
          </cell>
          <cell r="D1501" t="str">
            <v>m³</v>
          </cell>
        </row>
        <row r="1502">
          <cell r="A1502" t="str">
            <v>3 S 02 601 50</v>
          </cell>
          <cell r="B1502" t="str">
            <v>-</v>
          </cell>
          <cell r="C1502" t="str">
            <v>Recomposição de placa de concreto AC/BC</v>
          </cell>
          <cell r="D1502" t="str">
            <v>m³</v>
          </cell>
        </row>
        <row r="1503">
          <cell r="A1503" t="str">
            <v>3 S 02 900 00</v>
          </cell>
          <cell r="B1503" t="str">
            <v>-</v>
          </cell>
          <cell r="C1503" t="str">
            <v>Remoção mecanizada de revestimento betuminoso</v>
          </cell>
          <cell r="D1503" t="str">
            <v>m³</v>
          </cell>
          <cell r="H1503" t="str">
            <v>DNER-ES-321/97</v>
          </cell>
        </row>
        <row r="1504">
          <cell r="A1504" t="str">
            <v>3 S 02 901 00</v>
          </cell>
          <cell r="B1504" t="str">
            <v>-</v>
          </cell>
          <cell r="C1504" t="str">
            <v>Remoção manual de revestimento betuminoso</v>
          </cell>
          <cell r="D1504" t="str">
            <v>m³</v>
          </cell>
          <cell r="H1504" t="str">
            <v>DNER-ES-321/97</v>
          </cell>
        </row>
        <row r="1505">
          <cell r="A1505" t="str">
            <v>3 S 02 902 00</v>
          </cell>
          <cell r="B1505" t="str">
            <v>-</v>
          </cell>
          <cell r="C1505" t="str">
            <v>Remoção mecanizada da camada granular do pavimento</v>
          </cell>
          <cell r="D1505" t="str">
            <v>m³</v>
          </cell>
          <cell r="H1505" t="str">
            <v>DNER-ES-321/97</v>
          </cell>
        </row>
        <row r="1506">
          <cell r="A1506" t="str">
            <v>3 S 02 903 00</v>
          </cell>
          <cell r="B1506" t="str">
            <v>-</v>
          </cell>
          <cell r="C1506" t="str">
            <v>Remoção manual da camada granular do pavimento</v>
          </cell>
          <cell r="D1506" t="str">
            <v>m³</v>
          </cell>
          <cell r="H1506" t="str">
            <v>DNER-ES-321/97</v>
          </cell>
        </row>
        <row r="1507">
          <cell r="A1507" t="str">
            <v>3 S 02 999 00</v>
          </cell>
          <cell r="B1507" t="str">
            <v>-</v>
          </cell>
          <cell r="C1507" t="str">
            <v>Peneiramento</v>
          </cell>
          <cell r="D1507" t="str">
            <v>m³</v>
          </cell>
        </row>
        <row r="1508">
          <cell r="A1508" t="str">
            <v>3 S 03 310 00</v>
          </cell>
          <cell r="B1508" t="str">
            <v>-</v>
          </cell>
          <cell r="C1508" t="str">
            <v>Concreto ciclópico</v>
          </cell>
          <cell r="D1508" t="str">
            <v>m³</v>
          </cell>
        </row>
        <row r="1509">
          <cell r="A1509" t="str">
            <v>3 S 03 310 50</v>
          </cell>
          <cell r="B1509" t="str">
            <v>-</v>
          </cell>
          <cell r="C1509" t="str">
            <v>Concreto ciclópico AC/BC/PC</v>
          </cell>
          <cell r="D1509" t="str">
            <v>m³</v>
          </cell>
        </row>
        <row r="1510">
          <cell r="A1510" t="str">
            <v>3 S 03 329 00</v>
          </cell>
          <cell r="B1510" t="str">
            <v>-</v>
          </cell>
          <cell r="C1510" t="str">
            <v>Concreto de cimento (confecção e lançamento)</v>
          </cell>
          <cell r="D1510" t="str">
            <v>m³</v>
          </cell>
        </row>
        <row r="1511">
          <cell r="A1511" t="str">
            <v>3 S 03 329 01</v>
          </cell>
          <cell r="B1511" t="str">
            <v>-</v>
          </cell>
          <cell r="C1511" t="str">
            <v>Concreto de cimento(confecção manual e lançamento)</v>
          </cell>
          <cell r="D1511" t="str">
            <v>m³</v>
          </cell>
        </row>
        <row r="1512">
          <cell r="A1512" t="str">
            <v>3 S 03 329 50</v>
          </cell>
          <cell r="B1512" t="str">
            <v>-</v>
          </cell>
          <cell r="C1512" t="str">
            <v>Concreto de cimento (confecção e lançamento) AC/BC</v>
          </cell>
          <cell r="D1512" t="str">
            <v>m³</v>
          </cell>
        </row>
        <row r="1513">
          <cell r="A1513" t="str">
            <v>3 S 03 329 51</v>
          </cell>
          <cell r="B1513" t="str">
            <v>-</v>
          </cell>
          <cell r="C1513" t="str">
            <v>Concr.de cimento (conf.manual lançamento) AC/BC</v>
          </cell>
          <cell r="D1513" t="str">
            <v>m³</v>
          </cell>
        </row>
        <row r="1514">
          <cell r="A1514" t="str">
            <v>3 S 03 340 02</v>
          </cell>
          <cell r="B1514" t="str">
            <v>-</v>
          </cell>
          <cell r="C1514" t="str">
            <v>Argamassa cimento areia 1-6</v>
          </cell>
          <cell r="D1514" t="str">
            <v>m³</v>
          </cell>
        </row>
        <row r="1515">
          <cell r="A1515" t="str">
            <v>3 S 03 340 03</v>
          </cell>
          <cell r="B1515" t="str">
            <v>-</v>
          </cell>
          <cell r="C1515" t="str">
            <v>Argamassa cimento solo 1:10</v>
          </cell>
          <cell r="D1515" t="str">
            <v>m³</v>
          </cell>
        </row>
        <row r="1516">
          <cell r="A1516" t="str">
            <v>3 S 03 340 52</v>
          </cell>
          <cell r="B1516" t="str">
            <v>-</v>
          </cell>
          <cell r="C1516" t="str">
            <v>Argamassa cimento areia 1-6 AC</v>
          </cell>
          <cell r="D1516" t="str">
            <v>m³</v>
          </cell>
        </row>
        <row r="1517">
          <cell r="A1517" t="str">
            <v>3 S 03 353 00</v>
          </cell>
          <cell r="B1517" t="str">
            <v>-</v>
          </cell>
          <cell r="C1517" t="str">
            <v>Dobragem e colocação de armadura</v>
          </cell>
          <cell r="D1517" t="str">
            <v>Kg</v>
          </cell>
        </row>
        <row r="1518">
          <cell r="A1518" t="str">
            <v>3 S 03 370 00</v>
          </cell>
          <cell r="B1518" t="str">
            <v>-</v>
          </cell>
          <cell r="C1518" t="str">
            <v>Forma comum de madeira</v>
          </cell>
          <cell r="D1518" t="str">
            <v>m²</v>
          </cell>
        </row>
        <row r="1519">
          <cell r="A1519" t="str">
            <v>3 S 03 940 01</v>
          </cell>
          <cell r="B1519" t="str">
            <v>-</v>
          </cell>
          <cell r="C1519" t="str">
            <v>Reaterro e compactação p/ bueiro</v>
          </cell>
          <cell r="D1519" t="str">
            <v>m³</v>
          </cell>
        </row>
        <row r="1520">
          <cell r="A1520" t="str">
            <v>3 S 03 940 02</v>
          </cell>
          <cell r="B1520" t="str">
            <v>-</v>
          </cell>
          <cell r="C1520" t="str">
            <v>Reaterro apiloado</v>
          </cell>
          <cell r="D1520" t="str">
            <v>m³</v>
          </cell>
        </row>
        <row r="1521">
          <cell r="A1521" t="str">
            <v>3 S 03 950 00</v>
          </cell>
          <cell r="B1521" t="str">
            <v>-</v>
          </cell>
          <cell r="C1521" t="str">
            <v>Limpeza de ponte</v>
          </cell>
          <cell r="D1521" t="str">
            <v>m</v>
          </cell>
        </row>
        <row r="1522">
          <cell r="A1522" t="str">
            <v>3 S 04 000 00</v>
          </cell>
          <cell r="B1522" t="str">
            <v>-</v>
          </cell>
          <cell r="C1522" t="str">
            <v>Escavação manual em material de 1a categoria</v>
          </cell>
          <cell r="D1522" t="str">
            <v>m³</v>
          </cell>
        </row>
        <row r="1523">
          <cell r="A1523" t="str">
            <v>3 S 04 000 01</v>
          </cell>
          <cell r="B1523" t="str">
            <v>-</v>
          </cell>
          <cell r="C1523" t="str">
            <v>Escavação manual em material de 2a categoria</v>
          </cell>
          <cell r="D1523" t="str">
            <v>m³</v>
          </cell>
        </row>
        <row r="1524">
          <cell r="A1524" t="str">
            <v>3 S 04 001 00</v>
          </cell>
          <cell r="B1524" t="str">
            <v>-</v>
          </cell>
          <cell r="C1524" t="str">
            <v>Escavação mecaniz. de vala em mater. de 1a cat.</v>
          </cell>
          <cell r="D1524" t="str">
            <v>m³</v>
          </cell>
        </row>
        <row r="1525">
          <cell r="A1525" t="str">
            <v>3 S 04 010 00</v>
          </cell>
          <cell r="B1525" t="str">
            <v>-</v>
          </cell>
          <cell r="C1525" t="str">
            <v>Escavação mecaniz.de vala em material de 2a cat.</v>
          </cell>
          <cell r="D1525" t="str">
            <v>m³</v>
          </cell>
        </row>
        <row r="1526">
          <cell r="A1526" t="str">
            <v>3 S 04 020 00</v>
          </cell>
          <cell r="B1526" t="str">
            <v>-</v>
          </cell>
          <cell r="C1526" t="str">
            <v>Escavação e carga de material de 3a cat. em valas</v>
          </cell>
          <cell r="D1526" t="str">
            <v>m³</v>
          </cell>
        </row>
        <row r="1527">
          <cell r="A1527" t="str">
            <v>3 S 04 300 16</v>
          </cell>
          <cell r="B1527" t="str">
            <v>-</v>
          </cell>
          <cell r="C1527" t="str">
            <v>Bueiro met. chapa múltipla D=1,60m galv.</v>
          </cell>
          <cell r="D1527" t="str">
            <v>m</v>
          </cell>
        </row>
        <row r="1528">
          <cell r="A1528" t="str">
            <v>3 S 04 300 20</v>
          </cell>
          <cell r="B1528" t="str">
            <v>-</v>
          </cell>
          <cell r="C1528" t="str">
            <v>Bueiro met. chapa múltipla D=2,00m galv.</v>
          </cell>
          <cell r="D1528" t="str">
            <v>m</v>
          </cell>
        </row>
        <row r="1529">
          <cell r="A1529" t="str">
            <v>3 S 04 300 66</v>
          </cell>
          <cell r="B1529" t="str">
            <v>-</v>
          </cell>
          <cell r="C1529" t="str">
            <v>Bueiro met. chapa múltipla D=1,60m galvan. BC</v>
          </cell>
          <cell r="D1529" t="str">
            <v>m</v>
          </cell>
        </row>
        <row r="1530">
          <cell r="A1530" t="str">
            <v>3 S 04 300 70</v>
          </cell>
          <cell r="B1530" t="str">
            <v>-</v>
          </cell>
          <cell r="C1530" t="str">
            <v>Bueiro met. chapa múltipla D=2,00m galvan. BC</v>
          </cell>
          <cell r="D1530" t="str">
            <v>m</v>
          </cell>
        </row>
        <row r="1531">
          <cell r="A1531" t="str">
            <v>3 S 04 301 16</v>
          </cell>
          <cell r="B1531" t="str">
            <v>-</v>
          </cell>
          <cell r="C1531" t="str">
            <v>Bueiro met.chapas múlt. D=1,60 m rev. epoxy</v>
          </cell>
          <cell r="D1531" t="str">
            <v>m</v>
          </cell>
        </row>
        <row r="1532">
          <cell r="A1532" t="str">
            <v>3 S 04 301 20</v>
          </cell>
          <cell r="B1532" t="str">
            <v>-</v>
          </cell>
          <cell r="C1532" t="str">
            <v>Bueiro met. chapas múlt. D=2,00 m rev. epoxy</v>
          </cell>
          <cell r="D1532" t="str">
            <v>m</v>
          </cell>
        </row>
        <row r="1533">
          <cell r="A1533" t="str">
            <v>3 S 04 301 66</v>
          </cell>
          <cell r="B1533" t="str">
            <v>-</v>
          </cell>
          <cell r="C1533" t="str">
            <v>Bueiro met. chapas múlt. D=1,60 m rev. Epoxy BC</v>
          </cell>
          <cell r="D1533" t="str">
            <v>m</v>
          </cell>
        </row>
        <row r="1534">
          <cell r="A1534" t="str">
            <v>3 S 04 301 70</v>
          </cell>
          <cell r="B1534" t="str">
            <v>-</v>
          </cell>
          <cell r="C1534" t="str">
            <v>Bueiro met. chapas múlt. D=2,00 m rev. epoxy BC</v>
          </cell>
          <cell r="D1534" t="str">
            <v>m</v>
          </cell>
        </row>
        <row r="1535">
          <cell r="A1535" t="str">
            <v>3 S 04 310 12</v>
          </cell>
          <cell r="B1535" t="str">
            <v>-</v>
          </cell>
          <cell r="C1535" t="str">
            <v>Bueiro met. s/interrupção tráf. D=1,20 m galv.</v>
          </cell>
          <cell r="D1535" t="str">
            <v>m</v>
          </cell>
        </row>
        <row r="1536">
          <cell r="A1536" t="str">
            <v>3 S 04 310 16</v>
          </cell>
          <cell r="B1536" t="str">
            <v>-</v>
          </cell>
          <cell r="C1536" t="str">
            <v>Bueiro met. s/interrupção tráf. D=1,60 m galv.</v>
          </cell>
          <cell r="D1536" t="str">
            <v>m</v>
          </cell>
        </row>
        <row r="1537">
          <cell r="A1537" t="str">
            <v>3 S 04 310 20</v>
          </cell>
          <cell r="B1537" t="str">
            <v>-</v>
          </cell>
          <cell r="C1537" t="str">
            <v>Bueiro met. s/interrupção tráf. D=2,00 m galv.</v>
          </cell>
          <cell r="D1537" t="str">
            <v>m</v>
          </cell>
        </row>
        <row r="1538">
          <cell r="A1538" t="str">
            <v>3 S 04 311 12</v>
          </cell>
          <cell r="B1538" t="str">
            <v>-</v>
          </cell>
          <cell r="C1538" t="str">
            <v>Bueiro met.s/interrupção tráf. D=1,20 m rev. epoxy</v>
          </cell>
          <cell r="D1538" t="str">
            <v>m</v>
          </cell>
        </row>
        <row r="1539">
          <cell r="A1539" t="str">
            <v>3 S 04 311 16</v>
          </cell>
          <cell r="B1539" t="str">
            <v>-</v>
          </cell>
          <cell r="C1539" t="str">
            <v>Bueiro met.s/interrupção tráf. D=1,60 m rev. epoxy</v>
          </cell>
          <cell r="D1539" t="str">
            <v>m</v>
          </cell>
        </row>
        <row r="1540">
          <cell r="A1540" t="str">
            <v>3 S 04 311 20</v>
          </cell>
          <cell r="B1540" t="str">
            <v>-</v>
          </cell>
          <cell r="C1540" t="str">
            <v>Bueiro met.s/interrupção tráf. D=2,00 m rev. epoxy</v>
          </cell>
          <cell r="D1540" t="str">
            <v>m</v>
          </cell>
        </row>
        <row r="1541">
          <cell r="A1541" t="str">
            <v>3 S 04 590 00</v>
          </cell>
          <cell r="B1541" t="str">
            <v>-</v>
          </cell>
          <cell r="C1541" t="str">
            <v>Assentamento de dreno profundo</v>
          </cell>
          <cell r="D1541" t="str">
            <v>m</v>
          </cell>
        </row>
        <row r="1542">
          <cell r="A1542" t="str">
            <v>3 S 04 590 50</v>
          </cell>
          <cell r="B1542" t="str">
            <v>-</v>
          </cell>
          <cell r="C1542" t="str">
            <v>Assentamento de dreno profundo AC/BC</v>
          </cell>
          <cell r="D1542" t="str">
            <v>m</v>
          </cell>
        </row>
        <row r="1543">
          <cell r="A1543" t="str">
            <v>3 S 04 999 08</v>
          </cell>
          <cell r="B1543" t="str">
            <v>-</v>
          </cell>
          <cell r="C1543" t="str">
            <v>Selo de argila apiloado com solo local</v>
          </cell>
          <cell r="D1543" t="str">
            <v>m³</v>
          </cell>
        </row>
        <row r="1544">
          <cell r="A1544" t="str">
            <v>3 S 05 000 00</v>
          </cell>
          <cell r="B1544" t="str">
            <v>-</v>
          </cell>
          <cell r="C1544" t="str">
            <v>Enrocamento de pedra arrumada</v>
          </cell>
          <cell r="D1544" t="str">
            <v>m³</v>
          </cell>
        </row>
        <row r="1545">
          <cell r="A1545" t="str">
            <v>3 S 05 001 00</v>
          </cell>
          <cell r="B1545" t="str">
            <v>-</v>
          </cell>
          <cell r="C1545" t="str">
            <v>Enrocamento de pedra jogada</v>
          </cell>
          <cell r="D1545" t="str">
            <v>m³</v>
          </cell>
        </row>
        <row r="1546">
          <cell r="A1546" t="str">
            <v>3 S 05 101 01</v>
          </cell>
          <cell r="B1546" t="str">
            <v>-</v>
          </cell>
          <cell r="C1546" t="str">
            <v>Revestimento vegetal com mudas</v>
          </cell>
          <cell r="D1546" t="str">
            <v>m²</v>
          </cell>
        </row>
        <row r="1547">
          <cell r="A1547" t="str">
            <v>3 S 05 101 02</v>
          </cell>
          <cell r="B1547" t="str">
            <v>-</v>
          </cell>
          <cell r="C1547" t="str">
            <v>Revestimento vegetal com grama em leivas</v>
          </cell>
          <cell r="D1547" t="str">
            <v>m²</v>
          </cell>
        </row>
        <row r="1548">
          <cell r="A1548" t="str">
            <v>3 S 08 001 00</v>
          </cell>
          <cell r="B1548" t="str">
            <v>-</v>
          </cell>
          <cell r="C1548" t="str">
            <v>Reconformação da plataforma</v>
          </cell>
          <cell r="D1548" t="str">
            <v>ha</v>
          </cell>
        </row>
        <row r="1549">
          <cell r="A1549" t="str">
            <v>3 S 08 100 00</v>
          </cell>
          <cell r="B1549" t="str">
            <v>-</v>
          </cell>
          <cell r="C1549" t="str">
            <v>Tapa buraco</v>
          </cell>
          <cell r="D1549" t="str">
            <v>m³</v>
          </cell>
        </row>
        <row r="1550">
          <cell r="A1550" t="str">
            <v>3 S 08 101 01</v>
          </cell>
          <cell r="B1550" t="str">
            <v>-</v>
          </cell>
          <cell r="C1550" t="str">
            <v>Remendo profundo com demolição manual</v>
          </cell>
          <cell r="D1550" t="str">
            <v>m³</v>
          </cell>
        </row>
        <row r="1551">
          <cell r="A1551" t="str">
            <v>3 S 08 101 02</v>
          </cell>
          <cell r="B1551" t="str">
            <v>-</v>
          </cell>
          <cell r="C1551" t="str">
            <v>Remendo profundo com demolição mecanizada</v>
          </cell>
          <cell r="D1551" t="str">
            <v>m³</v>
          </cell>
        </row>
        <row r="1552">
          <cell r="A1552" t="str">
            <v>3 S 08 102 00</v>
          </cell>
          <cell r="B1552" t="str">
            <v>-</v>
          </cell>
          <cell r="C1552" t="str">
            <v>Limpeza ench. juntas pav. concr. a quente (consv)</v>
          </cell>
          <cell r="D1552" t="str">
            <v>m</v>
          </cell>
        </row>
        <row r="1553">
          <cell r="A1553" t="str">
            <v>3 S 08 102 01</v>
          </cell>
          <cell r="B1553" t="str">
            <v>-</v>
          </cell>
          <cell r="C1553" t="str">
            <v>Limpeza ench. juntas pav. concr. a frio (consv)</v>
          </cell>
          <cell r="D1553" t="str">
            <v>m</v>
          </cell>
        </row>
        <row r="1554">
          <cell r="A1554" t="str">
            <v>3 S 08 102 51</v>
          </cell>
          <cell r="B1554" t="str">
            <v>-</v>
          </cell>
          <cell r="C1554" t="str">
            <v>Limpeza ench.juntas pav.concr.a frio(consv) AC</v>
          </cell>
          <cell r="D1554" t="str">
            <v>m</v>
          </cell>
        </row>
        <row r="1555">
          <cell r="A1555" t="str">
            <v>3 S 08 103 00</v>
          </cell>
          <cell r="B1555" t="str">
            <v>-</v>
          </cell>
          <cell r="C1555" t="str">
            <v>Selagem de trinca</v>
          </cell>
          <cell r="D1555" t="str">
            <v>I</v>
          </cell>
        </row>
        <row r="1556">
          <cell r="A1556" t="str">
            <v>3 S 08 103 50</v>
          </cell>
          <cell r="B1556" t="str">
            <v>-</v>
          </cell>
          <cell r="C1556" t="str">
            <v>Selagem de trinca AC</v>
          </cell>
          <cell r="D1556" t="str">
            <v>I</v>
          </cell>
        </row>
        <row r="1557">
          <cell r="A1557" t="str">
            <v>3 S 08 104 01</v>
          </cell>
          <cell r="B1557" t="str">
            <v>-</v>
          </cell>
          <cell r="C1557" t="str">
            <v>Combate à exsudação com areia</v>
          </cell>
          <cell r="D1557" t="str">
            <v>m²</v>
          </cell>
        </row>
        <row r="1558">
          <cell r="A1558" t="str">
            <v>3 S 08 104 02</v>
          </cell>
          <cell r="B1558" t="str">
            <v>-</v>
          </cell>
          <cell r="C1558" t="str">
            <v>Combate à exsudação com pedrisco</v>
          </cell>
          <cell r="D1558" t="str">
            <v>m²</v>
          </cell>
        </row>
        <row r="1559">
          <cell r="A1559" t="str">
            <v>3 S 08 104 51</v>
          </cell>
          <cell r="B1559" t="str">
            <v>-</v>
          </cell>
          <cell r="C1559" t="str">
            <v>Combate à exsudação com areia AC</v>
          </cell>
          <cell r="D1559" t="str">
            <v>m²</v>
          </cell>
        </row>
        <row r="1560">
          <cell r="A1560" t="str">
            <v>3 S 08 104 52</v>
          </cell>
          <cell r="B1560" t="str">
            <v>-</v>
          </cell>
          <cell r="C1560" t="str">
            <v>Combate à exsudação com pedrisco BC</v>
          </cell>
          <cell r="D1560" t="str">
            <v>m²</v>
          </cell>
        </row>
        <row r="1561">
          <cell r="A1561" t="str">
            <v>3 S 08 109 00</v>
          </cell>
          <cell r="B1561" t="str">
            <v>-</v>
          </cell>
          <cell r="C1561" t="str">
            <v>Correção de defeitos com mistura betuminosa</v>
          </cell>
          <cell r="D1561" t="str">
            <v>m³</v>
          </cell>
        </row>
        <row r="1562">
          <cell r="A1562" t="str">
            <v>3 S 08 109 12</v>
          </cell>
          <cell r="B1562" t="str">
            <v>-</v>
          </cell>
          <cell r="C1562" t="str">
            <v>Correção de defeitos por fresagem descontínua</v>
          </cell>
          <cell r="D1562" t="str">
            <v>m³</v>
          </cell>
        </row>
        <row r="1563">
          <cell r="A1563" t="str">
            <v>3 S 08 110 00</v>
          </cell>
          <cell r="B1563" t="str">
            <v>-</v>
          </cell>
          <cell r="C1563" t="str">
            <v>Correção de defeitos por penetração</v>
          </cell>
          <cell r="D1563" t="str">
            <v>m²</v>
          </cell>
        </row>
        <row r="1564">
          <cell r="A1564" t="str">
            <v>3 S 08 110 50</v>
          </cell>
          <cell r="B1564" t="str">
            <v>-</v>
          </cell>
          <cell r="C1564" t="str">
            <v>Correção de defeitos por penetração BC</v>
          </cell>
          <cell r="D1564" t="str">
            <v>m²</v>
          </cell>
        </row>
        <row r="1565">
          <cell r="A1565" t="str">
            <v>3 S 08 200 00</v>
          </cell>
          <cell r="B1565" t="str">
            <v>-</v>
          </cell>
          <cell r="C1565" t="str">
            <v>Recomp. de guarda corpo</v>
          </cell>
          <cell r="D1565" t="str">
            <v>m</v>
          </cell>
        </row>
        <row r="1566">
          <cell r="A1566" t="str">
            <v>3 S 08 200 01</v>
          </cell>
          <cell r="B1566" t="str">
            <v>-</v>
          </cell>
          <cell r="C1566" t="str">
            <v>Recomposição de sarjeta em alvenaria de tijolo</v>
          </cell>
          <cell r="D1566" t="str">
            <v>m²</v>
          </cell>
        </row>
        <row r="1567">
          <cell r="A1567" t="str">
            <v>3 S 08 200 50</v>
          </cell>
          <cell r="B1567" t="str">
            <v>-</v>
          </cell>
          <cell r="C1567" t="str">
            <v>Recomp. de guarda corpo AC/BC</v>
          </cell>
          <cell r="D1567" t="str">
            <v>m</v>
          </cell>
        </row>
        <row r="1568">
          <cell r="A1568" t="str">
            <v>3 S 08 200 51</v>
          </cell>
          <cell r="B1568" t="str">
            <v>-</v>
          </cell>
          <cell r="C1568" t="str">
            <v>Recomp.de sarjeta em alvenaria de tijolo AC</v>
          </cell>
          <cell r="D1568" t="str">
            <v>m²</v>
          </cell>
        </row>
        <row r="1569">
          <cell r="A1569" t="str">
            <v>3 S 08 300 01</v>
          </cell>
          <cell r="B1569" t="str">
            <v>-</v>
          </cell>
          <cell r="C1569" t="str">
            <v>Limpeza de sarjeta e meio fio</v>
          </cell>
          <cell r="D1569" t="str">
            <v>m</v>
          </cell>
        </row>
        <row r="1570">
          <cell r="A1570" t="str">
            <v>3 S 08 301 01</v>
          </cell>
          <cell r="B1570" t="str">
            <v>-</v>
          </cell>
          <cell r="C1570" t="str">
            <v>Limpeza de valeta de corte</v>
          </cell>
          <cell r="D1570" t="str">
            <v>m</v>
          </cell>
        </row>
        <row r="1571">
          <cell r="A1571" t="str">
            <v>3 S 08 301 02</v>
          </cell>
          <cell r="B1571" t="str">
            <v>-</v>
          </cell>
          <cell r="C1571" t="str">
            <v>Limpeza de vala de drenagem</v>
          </cell>
          <cell r="D1571" t="str">
            <v>m</v>
          </cell>
        </row>
        <row r="1572">
          <cell r="A1572" t="str">
            <v>3 S 08 301 03</v>
          </cell>
          <cell r="B1572" t="str">
            <v>-</v>
          </cell>
          <cell r="C1572" t="str">
            <v>Limpeza de descida d'água</v>
          </cell>
          <cell r="D1572" t="str">
            <v>m</v>
          </cell>
        </row>
        <row r="1573">
          <cell r="A1573" t="str">
            <v>3 S 08 302 01</v>
          </cell>
          <cell r="B1573" t="str">
            <v>-</v>
          </cell>
          <cell r="C1573" t="str">
            <v>Limpeza de bueiro</v>
          </cell>
          <cell r="D1573" t="str">
            <v>m³</v>
          </cell>
        </row>
        <row r="1574">
          <cell r="A1574" t="str">
            <v>3 S 08 302 02</v>
          </cell>
          <cell r="B1574" t="str">
            <v>-</v>
          </cell>
          <cell r="C1574" t="str">
            <v>Desobstrução de bueiro</v>
          </cell>
          <cell r="D1574" t="str">
            <v>m³</v>
          </cell>
        </row>
        <row r="1575">
          <cell r="A1575" t="str">
            <v>3 S 08 302 03</v>
          </cell>
          <cell r="B1575" t="str">
            <v>-</v>
          </cell>
          <cell r="C1575" t="str">
            <v>Assentamento de tubo D=0,60 m</v>
          </cell>
          <cell r="D1575" t="str">
            <v>m</v>
          </cell>
        </row>
        <row r="1576">
          <cell r="A1576" t="str">
            <v>3 S 08 302 04</v>
          </cell>
          <cell r="B1576" t="str">
            <v>-</v>
          </cell>
          <cell r="C1576" t="str">
            <v>Assentamento de tubo D=0,80 m</v>
          </cell>
          <cell r="D1576" t="str">
            <v>m</v>
          </cell>
        </row>
        <row r="1577">
          <cell r="A1577" t="str">
            <v>3 S 08 302 05</v>
          </cell>
          <cell r="B1577" t="str">
            <v>-</v>
          </cell>
          <cell r="C1577" t="str">
            <v>Assentamento de tubo D=1,0 m</v>
          </cell>
          <cell r="D1577" t="str">
            <v>m</v>
          </cell>
        </row>
        <row r="1578">
          <cell r="A1578" t="str">
            <v>3 S 08 302 06</v>
          </cell>
          <cell r="B1578" t="str">
            <v>-</v>
          </cell>
          <cell r="C1578" t="str">
            <v>Assentamento de tubo D=1,20 m</v>
          </cell>
          <cell r="D1578" t="str">
            <v>m</v>
          </cell>
        </row>
        <row r="1579">
          <cell r="A1579" t="str">
            <v>3 S 08 302 53</v>
          </cell>
          <cell r="B1579" t="str">
            <v>-</v>
          </cell>
          <cell r="C1579" t="str">
            <v>Assentamento de tubo D=0,60 m AC/BC</v>
          </cell>
          <cell r="D1579" t="str">
            <v>m</v>
          </cell>
        </row>
        <row r="1580">
          <cell r="A1580" t="str">
            <v>3 S 08 302 54</v>
          </cell>
          <cell r="B1580" t="str">
            <v>-</v>
          </cell>
          <cell r="C1580" t="str">
            <v>Assentamento de tubo D=0,80 m AC/BC</v>
          </cell>
          <cell r="D1580" t="str">
            <v>m</v>
          </cell>
        </row>
        <row r="1581">
          <cell r="A1581" t="str">
            <v>3 S 08 302 55</v>
          </cell>
          <cell r="B1581" t="str">
            <v>-</v>
          </cell>
          <cell r="C1581" t="str">
            <v>Assentamento de tubo D=1,0 m AC/BC</v>
          </cell>
          <cell r="D1581" t="str">
            <v>m</v>
          </cell>
        </row>
        <row r="1582">
          <cell r="A1582" t="str">
            <v>3 S 08 302 56</v>
          </cell>
          <cell r="B1582" t="str">
            <v>-</v>
          </cell>
          <cell r="C1582" t="str">
            <v>Assentamento de tubo D=1,20 m AC/BC</v>
          </cell>
          <cell r="D1582" t="str">
            <v>m</v>
          </cell>
        </row>
        <row r="1583">
          <cell r="A1583" t="str">
            <v>3 S 08 400 00</v>
          </cell>
          <cell r="B1583" t="str">
            <v>-</v>
          </cell>
          <cell r="C1583" t="str">
            <v>Limpeza de placa de sinalização</v>
          </cell>
          <cell r="D1583" t="str">
            <v>m²</v>
          </cell>
        </row>
        <row r="1584">
          <cell r="A1584" t="str">
            <v>3 S 08 400 01</v>
          </cell>
          <cell r="B1584" t="str">
            <v>-</v>
          </cell>
          <cell r="C1584" t="str">
            <v>Recomposição placa de sinalização</v>
          </cell>
          <cell r="D1584" t="str">
            <v>m²</v>
          </cell>
        </row>
        <row r="1585">
          <cell r="A1585" t="str">
            <v>3 S 08 400 02</v>
          </cell>
          <cell r="B1585" t="str">
            <v>-</v>
          </cell>
          <cell r="C1585" t="str">
            <v>Substituição de balizador</v>
          </cell>
          <cell r="D1585" t="str">
            <v>und</v>
          </cell>
        </row>
        <row r="1586">
          <cell r="A1586" t="str">
            <v>3 S 08 400 52</v>
          </cell>
          <cell r="B1586" t="str">
            <v>-</v>
          </cell>
          <cell r="C1586" t="str">
            <v>Substituição de balizador AC/BC</v>
          </cell>
          <cell r="D1586" t="str">
            <v>und</v>
          </cell>
        </row>
        <row r="1587">
          <cell r="A1587" t="str">
            <v>3 S 08 401 00</v>
          </cell>
          <cell r="B1587" t="str">
            <v>-</v>
          </cell>
          <cell r="C1587" t="str">
            <v>Recomposição de defensa metálica</v>
          </cell>
          <cell r="D1587" t="str">
            <v>m</v>
          </cell>
        </row>
        <row r="1588">
          <cell r="A1588" t="str">
            <v>3 S 08 402 00</v>
          </cell>
          <cell r="B1588" t="str">
            <v>-</v>
          </cell>
          <cell r="C1588" t="str">
            <v>Caiação</v>
          </cell>
          <cell r="D1588" t="str">
            <v>m²</v>
          </cell>
        </row>
        <row r="1589">
          <cell r="A1589" t="str">
            <v>3 S 08 403 00</v>
          </cell>
          <cell r="B1589" t="str">
            <v>-</v>
          </cell>
          <cell r="C1589" t="str">
            <v>Renovação manual de sinalização horizontal</v>
          </cell>
          <cell r="D1589" t="str">
            <v>m²</v>
          </cell>
        </row>
        <row r="1590">
          <cell r="A1590" t="str">
            <v>3 S 08 404 00</v>
          </cell>
          <cell r="B1590" t="str">
            <v>-</v>
          </cell>
          <cell r="C1590" t="str">
            <v>Recomp. tot. cerca c/ mourão de conc. secção quad.</v>
          </cell>
          <cell r="D1590" t="str">
            <v>m</v>
          </cell>
        </row>
        <row r="1591">
          <cell r="A1591" t="str">
            <v>3 S 08 404 01</v>
          </cell>
          <cell r="B1591" t="str">
            <v>-</v>
          </cell>
          <cell r="C1591" t="str">
            <v>Recomp. parc. cerca de conc. seção quad. - mourão</v>
          </cell>
          <cell r="D1591" t="str">
            <v>m</v>
          </cell>
        </row>
        <row r="1592">
          <cell r="A1592" t="str">
            <v>3 S 08 404 02</v>
          </cell>
          <cell r="B1592" t="str">
            <v>-</v>
          </cell>
          <cell r="C1592" t="str">
            <v>Recomp. parc. cerca c/ mourão de concr.-arame</v>
          </cell>
          <cell r="D1592" t="str">
            <v>m</v>
          </cell>
        </row>
        <row r="1593">
          <cell r="A1593" t="str">
            <v>3 S 08 404 03</v>
          </cell>
          <cell r="B1593" t="str">
            <v>-</v>
          </cell>
          <cell r="C1593" t="str">
            <v>Recomp. tot. cerca c/ mourão concr. seção triang.</v>
          </cell>
          <cell r="D1593" t="str">
            <v>m</v>
          </cell>
        </row>
        <row r="1594">
          <cell r="A1594" t="str">
            <v>3 S 08 404 04</v>
          </cell>
          <cell r="B1594" t="str">
            <v>-</v>
          </cell>
          <cell r="C1594" t="str">
            <v>Recomp. parc. cerca c/ mourão concr. seção triang.</v>
          </cell>
          <cell r="D1594" t="str">
            <v>m</v>
          </cell>
        </row>
        <row r="1595">
          <cell r="A1595" t="str">
            <v>3 S 08 404 50</v>
          </cell>
          <cell r="B1595" t="str">
            <v>-</v>
          </cell>
          <cell r="C1595" t="str">
            <v>Recomp.tot.cerca c/mourão conc.seção quad. AC/BC</v>
          </cell>
          <cell r="D1595" t="str">
            <v>m</v>
          </cell>
        </row>
        <row r="1596">
          <cell r="A1596" t="str">
            <v>3 S 08 404 51</v>
          </cell>
          <cell r="B1596" t="str">
            <v>-</v>
          </cell>
          <cell r="C1596" t="str">
            <v>Recomp.parc.cerca mourão conc.seção quadrada AC/BC</v>
          </cell>
          <cell r="D1596" t="str">
            <v>m</v>
          </cell>
        </row>
        <row r="1597">
          <cell r="A1597" t="str">
            <v>3 S 08 404 53</v>
          </cell>
          <cell r="B1597" t="str">
            <v>-</v>
          </cell>
          <cell r="C1597" t="str">
            <v>Recomp.tot.cerca c/mourão conc.seção triang. AC/BC</v>
          </cell>
          <cell r="D1597" t="str">
            <v>m</v>
          </cell>
        </row>
        <row r="1598">
          <cell r="A1598" t="str">
            <v>3 S 08 404 54</v>
          </cell>
          <cell r="B1598" t="str">
            <v>-</v>
          </cell>
          <cell r="C1598" t="str">
            <v>Recomp.parc.cerca c/mourão conc.seção triang.AC/BC</v>
          </cell>
          <cell r="D1598" t="str">
            <v>m</v>
          </cell>
        </row>
        <row r="1599">
          <cell r="A1599" t="str">
            <v>3 S 08 414 00</v>
          </cell>
          <cell r="B1599" t="str">
            <v>-</v>
          </cell>
          <cell r="C1599" t="str">
            <v>Recomposição total de cerca com mourão de madeira</v>
          </cell>
          <cell r="D1599" t="str">
            <v>m</v>
          </cell>
        </row>
        <row r="1600">
          <cell r="A1600" t="str">
            <v>3 S 08 414 01</v>
          </cell>
          <cell r="B1600" t="str">
            <v>-</v>
          </cell>
          <cell r="C1600" t="str">
            <v>Recomposição parcial cerca de madeira - mourão</v>
          </cell>
          <cell r="D1600" t="str">
            <v>m</v>
          </cell>
        </row>
        <row r="1601">
          <cell r="A1601" t="str">
            <v>3 S 08 414 02</v>
          </cell>
          <cell r="B1601" t="str">
            <v>-</v>
          </cell>
          <cell r="C1601" t="str">
            <v>Recomp. parcial cerca c/ mourão de madeira - arame</v>
          </cell>
          <cell r="D1601" t="str">
            <v>m</v>
          </cell>
        </row>
        <row r="1602">
          <cell r="A1602" t="str">
            <v>3 S 08 500 00</v>
          </cell>
          <cell r="B1602" t="str">
            <v>-</v>
          </cell>
          <cell r="C1602" t="str">
            <v>Recomposição manual de aterro</v>
          </cell>
          <cell r="D1602" t="str">
            <v>m³</v>
          </cell>
        </row>
        <row r="1603">
          <cell r="A1603" t="str">
            <v>3 S 08 501 00</v>
          </cell>
          <cell r="B1603" t="str">
            <v>-</v>
          </cell>
          <cell r="C1603" t="str">
            <v>Recomposição mecanizada de aterro</v>
          </cell>
          <cell r="D1603" t="str">
            <v>m³</v>
          </cell>
        </row>
        <row r="1604">
          <cell r="A1604" t="str">
            <v>3 S 08 510 00</v>
          </cell>
          <cell r="B1604" t="str">
            <v>-</v>
          </cell>
          <cell r="C1604" t="str">
            <v>Remoção manual de barreira em solo</v>
          </cell>
          <cell r="D1604" t="str">
            <v>m³</v>
          </cell>
        </row>
        <row r="1605">
          <cell r="A1605" t="str">
            <v>3 S 08 510 01</v>
          </cell>
          <cell r="B1605" t="str">
            <v>-</v>
          </cell>
          <cell r="C1605" t="str">
            <v>Remoção manual de barreira em rocha</v>
          </cell>
          <cell r="D1605" t="str">
            <v>m³</v>
          </cell>
        </row>
        <row r="1606">
          <cell r="A1606" t="str">
            <v>3 S 08 511 00</v>
          </cell>
          <cell r="B1606" t="str">
            <v>-</v>
          </cell>
          <cell r="C1606" t="str">
            <v>Remoção mecanizada de barreira - solo</v>
          </cell>
          <cell r="D1606" t="str">
            <v>m³</v>
          </cell>
        </row>
        <row r="1607">
          <cell r="A1607" t="str">
            <v>3 S 08 512 00</v>
          </cell>
          <cell r="B1607" t="str">
            <v>-</v>
          </cell>
          <cell r="C1607" t="str">
            <v>Remoção mecanizada de barreira - rocha</v>
          </cell>
          <cell r="D1607" t="str">
            <v>m³</v>
          </cell>
        </row>
        <row r="1608">
          <cell r="A1608" t="str">
            <v>3 S 08 513 00</v>
          </cell>
          <cell r="B1608" t="str">
            <v>-</v>
          </cell>
          <cell r="C1608" t="str">
            <v>Remoção de matacões</v>
          </cell>
          <cell r="D1608" t="str">
            <v>m³</v>
          </cell>
        </row>
        <row r="1609">
          <cell r="A1609" t="str">
            <v>3 S 08 900 00</v>
          </cell>
          <cell r="B1609" t="str">
            <v>-</v>
          </cell>
          <cell r="C1609" t="str">
            <v>Roçada manual</v>
          </cell>
          <cell r="D1609" t="str">
            <v>ha</v>
          </cell>
        </row>
        <row r="1610">
          <cell r="A1610" t="str">
            <v>3 S 08 900 01</v>
          </cell>
          <cell r="B1610" t="str">
            <v>-</v>
          </cell>
          <cell r="C1610" t="str">
            <v>Roçada de capim colonião</v>
          </cell>
          <cell r="D1610" t="str">
            <v>ha</v>
          </cell>
        </row>
        <row r="1611">
          <cell r="A1611" t="str">
            <v>3 S 08 901 00</v>
          </cell>
          <cell r="B1611" t="str">
            <v>-</v>
          </cell>
          <cell r="C1611" t="str">
            <v>Roçada mecanizada</v>
          </cell>
          <cell r="D1611" t="str">
            <v>ha</v>
          </cell>
        </row>
        <row r="1612">
          <cell r="A1612" t="str">
            <v>3 S 08 901 01</v>
          </cell>
          <cell r="B1612" t="str">
            <v>-</v>
          </cell>
          <cell r="C1612" t="str">
            <v>Corte e limpeza de áreas gramadas</v>
          </cell>
          <cell r="D1612" t="str">
            <v>m²</v>
          </cell>
        </row>
        <row r="1613">
          <cell r="A1613" t="str">
            <v>3 S 08 910 00</v>
          </cell>
          <cell r="B1613" t="str">
            <v>-</v>
          </cell>
          <cell r="C1613" t="str">
            <v>Capina manual</v>
          </cell>
          <cell r="D1613" t="str">
            <v>m²</v>
          </cell>
        </row>
        <row r="1614">
          <cell r="A1614" t="str">
            <v>3 S 09 001 00</v>
          </cell>
          <cell r="B1614" t="str">
            <v>-</v>
          </cell>
          <cell r="C1614" t="str">
            <v>Transporte local c/ basc. 5m3 em rodov. não pav.</v>
          </cell>
          <cell r="D1614" t="str">
            <v>tkm</v>
          </cell>
        </row>
        <row r="1615">
          <cell r="A1615" t="str">
            <v>3 S 09 001 06</v>
          </cell>
          <cell r="B1615" t="str">
            <v>-</v>
          </cell>
          <cell r="C1615" t="str">
            <v>Transporte local c/ basc. 10m3 em rodov. não pav.</v>
          </cell>
          <cell r="D1615" t="str">
            <v>tkm</v>
          </cell>
        </row>
        <row r="1616">
          <cell r="A1616" t="str">
            <v>3 S 09 001 41</v>
          </cell>
          <cell r="B1616" t="str">
            <v>-</v>
          </cell>
          <cell r="C1616" t="str">
            <v>Transp. local c/ carroceria 4t em rodov. não pav.</v>
          </cell>
          <cell r="D1616" t="str">
            <v>tkm</v>
          </cell>
        </row>
        <row r="1617">
          <cell r="A1617" t="str">
            <v>3 S 09 001 90</v>
          </cell>
          <cell r="B1617" t="str">
            <v>-</v>
          </cell>
          <cell r="C1617" t="str">
            <v>Transporte comercial c/ carroc. rodov. não pav.</v>
          </cell>
          <cell r="D1617" t="str">
            <v>tkm</v>
          </cell>
        </row>
        <row r="1618">
          <cell r="A1618" t="str">
            <v>3 S 09 001 91</v>
          </cell>
          <cell r="B1618" t="str">
            <v>-</v>
          </cell>
          <cell r="C1618" t="str">
            <v>Transporte comercial c/ basc. 10m3 rod. não pav.</v>
          </cell>
          <cell r="D1618" t="str">
            <v>tkm</v>
          </cell>
        </row>
        <row r="1619">
          <cell r="A1619" t="str">
            <v>3 S 09 002 00</v>
          </cell>
          <cell r="B1619" t="str">
            <v>-</v>
          </cell>
          <cell r="C1619" t="str">
            <v>Transporte local basc. 5m3 em rodov. pav.</v>
          </cell>
          <cell r="D1619" t="str">
            <v>tkm</v>
          </cell>
        </row>
        <row r="1620">
          <cell r="A1620" t="str">
            <v>3 S 09 002 03</v>
          </cell>
          <cell r="B1620" t="str">
            <v>-</v>
          </cell>
          <cell r="C1620" t="str">
            <v>Transporte local de material para remendos</v>
          </cell>
          <cell r="D1620" t="str">
            <v>tkm</v>
          </cell>
        </row>
        <row r="1621">
          <cell r="A1621" t="str">
            <v>3 S 09 002 06</v>
          </cell>
          <cell r="B1621" t="str">
            <v>-</v>
          </cell>
          <cell r="C1621" t="str">
            <v>Transporte local c/ basc. 10m3 em rodov. pav.</v>
          </cell>
          <cell r="D1621" t="str">
            <v>tkm</v>
          </cell>
        </row>
        <row r="1622">
          <cell r="A1622" t="str">
            <v>3 S 09 002 41</v>
          </cell>
          <cell r="B1622" t="str">
            <v>-</v>
          </cell>
          <cell r="C1622" t="str">
            <v>Transp. local c/ carroceria 4t em rodov. pav.</v>
          </cell>
          <cell r="D1622" t="str">
            <v>tkm</v>
          </cell>
        </row>
        <row r="1623">
          <cell r="A1623" t="str">
            <v>3 S 09 002 90</v>
          </cell>
          <cell r="B1623" t="str">
            <v>-</v>
          </cell>
          <cell r="C1623" t="str">
            <v>Transporte comercial c/ carroceria rodov. pav.</v>
          </cell>
          <cell r="D1623" t="str">
            <v>tkm</v>
          </cell>
        </row>
        <row r="1624">
          <cell r="A1624" t="str">
            <v>3 S 09 002 91</v>
          </cell>
          <cell r="B1624" t="str">
            <v>-</v>
          </cell>
          <cell r="C1624" t="str">
            <v>Transporte comercial c/ basc. 10m3 rod. pav.</v>
          </cell>
          <cell r="D1624" t="str">
            <v>tkm</v>
          </cell>
        </row>
        <row r="1625">
          <cell r="A1625" t="str">
            <v>3 S 09 102 00</v>
          </cell>
          <cell r="B1625" t="str">
            <v>-</v>
          </cell>
          <cell r="C1625" t="str">
            <v>Transporte local material betuminoso</v>
          </cell>
          <cell r="D1625" t="str">
            <v>tkm</v>
          </cell>
        </row>
        <row r="1626">
          <cell r="A1626" t="str">
            <v>3 S 09 201 70</v>
          </cell>
          <cell r="B1626" t="str">
            <v>-</v>
          </cell>
          <cell r="C1626" t="str">
            <v>Transp. local água c/ cam. tanque rodov. não pav.</v>
          </cell>
          <cell r="D1626" t="str">
            <v>tkm</v>
          </cell>
        </row>
        <row r="1627">
          <cell r="A1627" t="str">
            <v>3 S 09 202 70</v>
          </cell>
          <cell r="B1627" t="str">
            <v>-</v>
          </cell>
          <cell r="C1627" t="str">
            <v>Transp. local água c/ cam. tanque em rodov. pav.</v>
          </cell>
          <cell r="D1627" t="str">
            <v>tkm</v>
          </cell>
        </row>
        <row r="1629">
          <cell r="A1629" t="str">
            <v>DNIT - Sistema de Custos Rodoviários</v>
          </cell>
          <cell r="D1629" t="str">
            <v>Sicro2</v>
          </cell>
        </row>
        <row r="1630">
          <cell r="A1630" t="str">
            <v>Sinalização Rodoviária</v>
          </cell>
          <cell r="D1630" t="str">
            <v>Minas Gerais</v>
          </cell>
        </row>
        <row r="1631">
          <cell r="A1631" t="str">
            <v>Resumo dos Custos Unitários de Referência: Maio de 2005</v>
          </cell>
          <cell r="D1631" t="str">
            <v>RCtR0330</v>
          </cell>
        </row>
        <row r="1633">
          <cell r="A1633" t="str">
            <v>Código</v>
          </cell>
          <cell r="C1633" t="str">
            <v>Atividade / Serviço</v>
          </cell>
          <cell r="D1633" t="str">
            <v>Unidade</v>
          </cell>
          <cell r="F1633" t="str">
            <v>Preço Unitário</v>
          </cell>
        </row>
        <row r="1634">
          <cell r="D1634" t="str">
            <v>Und</v>
          </cell>
          <cell r="E1634" t="str">
            <v>Direto</v>
          </cell>
          <cell r="F1634" t="str">
            <v>LDI</v>
          </cell>
          <cell r="G1634" t="str">
            <v>Total</v>
          </cell>
        </row>
        <row r="1636">
          <cell r="A1636" t="str">
            <v>4 S 03 300 01</v>
          </cell>
          <cell r="B1636" t="str">
            <v>-</v>
          </cell>
          <cell r="C1636" t="str">
            <v>Confecção e lanç. de concreto magro em betoneira</v>
          </cell>
          <cell r="D1636" t="str">
            <v>m³</v>
          </cell>
        </row>
        <row r="1637">
          <cell r="A1637" t="str">
            <v>4 S 03 300 51</v>
          </cell>
          <cell r="B1637" t="str">
            <v>-</v>
          </cell>
          <cell r="C1637" t="str">
            <v>Conf.lançamento de concreto magro em beton.AC/BC</v>
          </cell>
          <cell r="D1637" t="str">
            <v>m³</v>
          </cell>
        </row>
        <row r="1638">
          <cell r="A1638" t="str">
            <v>4 S 03 323 01</v>
          </cell>
          <cell r="B1638" t="str">
            <v>-</v>
          </cell>
          <cell r="C1638" t="str">
            <v>Conc.estr.fck=22 MPa contr.raz.uso ger.conf.e lanç</v>
          </cell>
          <cell r="D1638" t="str">
            <v>m³</v>
          </cell>
        </row>
        <row r="1639">
          <cell r="A1639" t="str">
            <v>4 S 03 323 51</v>
          </cell>
          <cell r="B1639" t="str">
            <v>-</v>
          </cell>
          <cell r="C1639" t="str">
            <v>Concr.estr.fck=22MPa c.raz.uso ger.conf.lanç.AC/BC</v>
          </cell>
          <cell r="D1639" t="str">
            <v>m³</v>
          </cell>
        </row>
        <row r="1640">
          <cell r="A1640" t="str">
            <v>4 S 03 353 00</v>
          </cell>
          <cell r="B1640" t="str">
            <v>-</v>
          </cell>
          <cell r="C1640" t="str">
            <v>Fornecimento, preparo colocação aço CA-50</v>
          </cell>
          <cell r="D1640" t="str">
            <v>Kg</v>
          </cell>
        </row>
        <row r="1641">
          <cell r="A1641" t="str">
            <v>4 S 03 370 00</v>
          </cell>
          <cell r="B1641" t="str">
            <v>-</v>
          </cell>
          <cell r="C1641" t="str">
            <v>Forma comum de madeira</v>
          </cell>
          <cell r="D1641" t="str">
            <v>m²</v>
          </cell>
        </row>
        <row r="1642">
          <cell r="A1642" t="str">
            <v>4 S 06 000 01</v>
          </cell>
          <cell r="B1642" t="str">
            <v>-</v>
          </cell>
          <cell r="C1642" t="str">
            <v>Defensa maleável simples (forn./ impl.)</v>
          </cell>
          <cell r="D1642" t="str">
            <v>m</v>
          </cell>
        </row>
        <row r="1643">
          <cell r="A1643" t="str">
            <v>4 S 06 000 02</v>
          </cell>
          <cell r="B1643" t="str">
            <v>-</v>
          </cell>
          <cell r="C1643" t="str">
            <v>Ancoragem de defensa maleável simples (forn/ impl)</v>
          </cell>
          <cell r="D1643" t="str">
            <v>m</v>
          </cell>
        </row>
        <row r="1644">
          <cell r="A1644" t="str">
            <v>4 S 06 000 11</v>
          </cell>
          <cell r="B1644" t="str">
            <v>-</v>
          </cell>
          <cell r="C1644" t="str">
            <v>Defensa maleável dupla (forn./ impl.)</v>
          </cell>
          <cell r="D1644" t="str">
            <v>m</v>
          </cell>
        </row>
        <row r="1645">
          <cell r="A1645" t="str">
            <v>4 S 06 000 12</v>
          </cell>
          <cell r="B1645" t="str">
            <v>-</v>
          </cell>
          <cell r="C1645" t="str">
            <v>Ancoragem de defensa maleável dupla (forn./ impl.)</v>
          </cell>
          <cell r="D1645" t="str">
            <v>m</v>
          </cell>
        </row>
        <row r="1646">
          <cell r="A1646" t="str">
            <v>4 S 06 010 01</v>
          </cell>
          <cell r="B1646" t="str">
            <v>-</v>
          </cell>
          <cell r="C1646" t="str">
            <v>Defensa semi-maleável simples (forn./ impl.)</v>
          </cell>
          <cell r="D1646" t="str">
            <v>m</v>
          </cell>
          <cell r="H1646" t="str">
            <v>DNER-ES-144/85</v>
          </cell>
        </row>
        <row r="1647">
          <cell r="A1647" t="str">
            <v>4 S 06 010 02</v>
          </cell>
          <cell r="B1647" t="str">
            <v>-</v>
          </cell>
          <cell r="C1647" t="str">
            <v>Ancoragem defensa semi-maleável simples (forn/imp)</v>
          </cell>
          <cell r="D1647" t="str">
            <v>m</v>
          </cell>
        </row>
        <row r="1648">
          <cell r="A1648" t="str">
            <v>4 S 06 010 11</v>
          </cell>
          <cell r="B1648" t="str">
            <v>-</v>
          </cell>
          <cell r="C1648" t="str">
            <v>Defensa semi-maleável dupla (forn./ impl.)</v>
          </cell>
          <cell r="D1648" t="str">
            <v>m</v>
          </cell>
        </row>
        <row r="1649">
          <cell r="A1649" t="str">
            <v>4 S 06 010 12</v>
          </cell>
          <cell r="B1649" t="str">
            <v>-</v>
          </cell>
          <cell r="C1649" t="str">
            <v>Ancoragem defensa semi-maleável dupla (forn/ impl)</v>
          </cell>
          <cell r="D1649" t="str">
            <v>m</v>
          </cell>
        </row>
        <row r="1650">
          <cell r="A1650" t="str">
            <v>4 S 06 030 11</v>
          </cell>
          <cell r="B1650" t="str">
            <v>-</v>
          </cell>
          <cell r="C1650" t="str">
            <v>Barreira de segurança dupla DNER PRO 176/86</v>
          </cell>
          <cell r="D1650" t="str">
            <v>m</v>
          </cell>
          <cell r="H1650" t="str">
            <v>DNER-ES-335/97</v>
          </cell>
        </row>
        <row r="1651">
          <cell r="A1651" t="str">
            <v>4 S 06 030 61</v>
          </cell>
          <cell r="B1651" t="str">
            <v>-</v>
          </cell>
          <cell r="C1651" t="str">
            <v>Barreira de segurança dupla DNER PRO 176/86 AC/BC</v>
          </cell>
          <cell r="D1651" t="str">
            <v>m</v>
          </cell>
          <cell r="H1651" t="str">
            <v>DNER-ES-335/97</v>
          </cell>
        </row>
        <row r="1652">
          <cell r="A1652" t="str">
            <v>4 S 06 100 11</v>
          </cell>
          <cell r="B1652" t="str">
            <v>-</v>
          </cell>
          <cell r="C1652" t="str">
            <v>Pintura de faixa - tinta base acrílica - 1 ano</v>
          </cell>
          <cell r="D1652" t="str">
            <v>m²</v>
          </cell>
        </row>
        <row r="1653">
          <cell r="A1653" t="str">
            <v>4 S 06 100 12</v>
          </cell>
          <cell r="B1653" t="str">
            <v>-</v>
          </cell>
          <cell r="C1653" t="str">
            <v>Pint. setas e zebrado - tinta base acrílica -1 ano</v>
          </cell>
          <cell r="D1653" t="str">
            <v>m²</v>
          </cell>
        </row>
        <row r="1654">
          <cell r="A1654" t="str">
            <v>4 S 06 100 13</v>
          </cell>
          <cell r="B1654" t="str">
            <v>-</v>
          </cell>
          <cell r="C1654" t="str">
            <v>Pintura faixa-tinta b.acrílica emuls. água - 1 ano</v>
          </cell>
          <cell r="D1654" t="str">
            <v>m²</v>
          </cell>
        </row>
        <row r="1655">
          <cell r="A1655" t="str">
            <v>4 S 06 100 14</v>
          </cell>
          <cell r="B1655" t="str">
            <v>-</v>
          </cell>
          <cell r="C1655" t="str">
            <v>Pint. setas/zebrado-tinta b.acríl. emuls. água-1a.</v>
          </cell>
          <cell r="D1655" t="str">
            <v>m²</v>
          </cell>
        </row>
        <row r="1656">
          <cell r="A1656" t="str">
            <v>4 S 06 100 21</v>
          </cell>
          <cell r="B1656" t="str">
            <v>-</v>
          </cell>
          <cell r="C1656" t="str">
            <v>Pintura faixa - tinta base acrílica p/ 2 anos</v>
          </cell>
          <cell r="D1656" t="str">
            <v>m²</v>
          </cell>
        </row>
        <row r="1657">
          <cell r="A1657" t="str">
            <v>4 S 06 100 22</v>
          </cell>
          <cell r="B1657" t="str">
            <v>-</v>
          </cell>
          <cell r="C1657" t="str">
            <v>Pintura setas e zebrado - tinta b.acrílica -2 anos</v>
          </cell>
          <cell r="D1657" t="str">
            <v>m²</v>
          </cell>
        </row>
        <row r="1658">
          <cell r="A1658" t="str">
            <v>4 S 06 100 31</v>
          </cell>
          <cell r="B1658" t="str">
            <v>-</v>
          </cell>
          <cell r="C1658" t="str">
            <v>Pintura faixa-tinta b.acrílica emuls. água -2 anos</v>
          </cell>
          <cell r="D1658" t="str">
            <v>m²</v>
          </cell>
        </row>
        <row r="1659">
          <cell r="A1659" t="str">
            <v>4 S 06 100 32</v>
          </cell>
          <cell r="B1659" t="str">
            <v>-</v>
          </cell>
          <cell r="C1659" t="str">
            <v>Pint. setas/zebrado-tinta b.acríl. emuls. água-2a.</v>
          </cell>
          <cell r="D1659" t="str">
            <v>m²</v>
          </cell>
        </row>
        <row r="1660">
          <cell r="A1660" t="str">
            <v>4 S 06 110 01</v>
          </cell>
          <cell r="B1660" t="str">
            <v>-</v>
          </cell>
          <cell r="C1660" t="str">
            <v>Pintura faixa c/termoplástico-3 anos (p/ aspersão)</v>
          </cell>
          <cell r="D1660" t="str">
            <v>m²</v>
          </cell>
          <cell r="H1660" t="str">
            <v>DNER-ES-339/97</v>
          </cell>
        </row>
        <row r="1661">
          <cell r="A1661" t="str">
            <v>4 S 06 110 02</v>
          </cell>
          <cell r="B1661" t="str">
            <v>-</v>
          </cell>
          <cell r="C1661" t="str">
            <v>Pintura setas e zebrado term.-3 anos (p/ aspersão)</v>
          </cell>
          <cell r="D1661" t="str">
            <v>m²</v>
          </cell>
          <cell r="H1661" t="str">
            <v>DNER-ES-339/97</v>
          </cell>
        </row>
        <row r="1662">
          <cell r="A1662" t="str">
            <v>4 S 06 110 03</v>
          </cell>
          <cell r="B1662" t="str">
            <v>-</v>
          </cell>
          <cell r="C1662" t="str">
            <v>Pintura setas e zebrado term.-5 anos (p/ extrusão)</v>
          </cell>
          <cell r="D1662" t="str">
            <v>m²</v>
          </cell>
          <cell r="H1662" t="str">
            <v>DNER-ES-339/97</v>
          </cell>
        </row>
        <row r="1663">
          <cell r="A1663" t="str">
            <v>4 S 06 120 01</v>
          </cell>
          <cell r="B1663" t="str">
            <v>-</v>
          </cell>
          <cell r="C1663" t="str">
            <v>Forn. e colocação de tacha reflet. monodirecional</v>
          </cell>
          <cell r="D1663" t="str">
            <v>und</v>
          </cell>
          <cell r="H1663" t="str">
            <v>DNER-ES-339/97</v>
          </cell>
        </row>
        <row r="1664">
          <cell r="A1664" t="str">
            <v>4 S 06 120 11</v>
          </cell>
          <cell r="B1664" t="str">
            <v>-</v>
          </cell>
          <cell r="C1664" t="str">
            <v>Forn. e colocação de tachão reflet. monodirecional</v>
          </cell>
          <cell r="D1664" t="str">
            <v>und</v>
          </cell>
        </row>
        <row r="1665">
          <cell r="A1665" t="str">
            <v>4 S 06 121 01</v>
          </cell>
          <cell r="B1665" t="str">
            <v>-</v>
          </cell>
          <cell r="C1665" t="str">
            <v>Forn. e colocação de tacha reflet. bidirecional</v>
          </cell>
          <cell r="D1665" t="str">
            <v>und</v>
          </cell>
          <cell r="H1665" t="str">
            <v>DNER-ES-339/97</v>
          </cell>
        </row>
        <row r="1666">
          <cell r="A1666" t="str">
            <v>4 S 06 121 11</v>
          </cell>
          <cell r="B1666" t="str">
            <v>-</v>
          </cell>
          <cell r="C1666" t="str">
            <v>Forn. e colocação de tachão reflet. bidirecional</v>
          </cell>
          <cell r="D1666" t="str">
            <v>und</v>
          </cell>
          <cell r="H1666" t="str">
            <v>DNER-ES-339/97</v>
          </cell>
        </row>
        <row r="1667">
          <cell r="A1667" t="str">
            <v>4 S 06 200 01</v>
          </cell>
          <cell r="B1667" t="str">
            <v>-</v>
          </cell>
          <cell r="C1667" t="str">
            <v>Forn. e implantação placa sinaliz. semi-refletiva</v>
          </cell>
          <cell r="D1667" t="str">
            <v>m²</v>
          </cell>
        </row>
        <row r="1668">
          <cell r="A1668" t="str">
            <v>4 S 06 200 02</v>
          </cell>
          <cell r="B1668" t="str">
            <v>-</v>
          </cell>
          <cell r="C1668" t="str">
            <v>Forn. e implantação placa sinaliz. tot.refletiva</v>
          </cell>
          <cell r="D1668" t="str">
            <v>m²</v>
          </cell>
          <cell r="H1668" t="str">
            <v>DNER-ES-340/97</v>
          </cell>
        </row>
        <row r="1669">
          <cell r="A1669" t="str">
            <v>4 S 06 200 91</v>
          </cell>
          <cell r="B1669" t="str">
            <v>-</v>
          </cell>
          <cell r="C1669" t="str">
            <v>Remoção de placa de sinalização</v>
          </cell>
          <cell r="D1669" t="str">
            <v>m²</v>
          </cell>
        </row>
        <row r="1670">
          <cell r="A1670" t="str">
            <v>4 S 06 200 92</v>
          </cell>
          <cell r="B1670" t="str">
            <v>-</v>
          </cell>
          <cell r="C1670" t="str">
            <v>Recuperação de chapa p/placa de sinalização</v>
          </cell>
          <cell r="D1670" t="str">
            <v>m²</v>
          </cell>
        </row>
        <row r="1671">
          <cell r="A1671" t="str">
            <v>4 S 06 202 01</v>
          </cell>
          <cell r="B1671" t="str">
            <v>-</v>
          </cell>
          <cell r="C1671" t="str">
            <v>Confecção de placa sinalização semi-refletiva</v>
          </cell>
          <cell r="D1671" t="str">
            <v>m²</v>
          </cell>
        </row>
        <row r="1672">
          <cell r="A1672" t="str">
            <v>4 S 06 202 11</v>
          </cell>
          <cell r="B1672" t="str">
            <v>-</v>
          </cell>
          <cell r="C1672" t="str">
            <v>Confecção placa sinalização tot.refletiva</v>
          </cell>
          <cell r="D1672" t="str">
            <v>m²</v>
          </cell>
        </row>
        <row r="1673">
          <cell r="A1673" t="str">
            <v>4 S 06 202 21</v>
          </cell>
          <cell r="B1673" t="str">
            <v>-</v>
          </cell>
          <cell r="C1673" t="str">
            <v>Conf.placa sinal.semi-refletiva chapa recuperada</v>
          </cell>
          <cell r="D1673" t="str">
            <v>m²</v>
          </cell>
        </row>
        <row r="1674">
          <cell r="A1674" t="str">
            <v>4 S 06 202 31</v>
          </cell>
          <cell r="B1674" t="str">
            <v>-</v>
          </cell>
          <cell r="C1674" t="str">
            <v>Conf.placa sinal.tot.refletiva - chapa recuperada</v>
          </cell>
          <cell r="D1674" t="str">
            <v>m²</v>
          </cell>
        </row>
        <row r="1675">
          <cell r="A1675" t="str">
            <v>4 S 06 203 01</v>
          </cell>
          <cell r="B1675" t="str">
            <v>-</v>
          </cell>
          <cell r="C1675" t="str">
            <v>Confecção suporte e travessa p/placa sinaliz.</v>
          </cell>
          <cell r="D1675" t="str">
            <v>und</v>
          </cell>
        </row>
        <row r="1676">
          <cell r="A1676" t="str">
            <v>4 S 06 230 01</v>
          </cell>
          <cell r="B1676" t="str">
            <v>-</v>
          </cell>
          <cell r="C1676" t="str">
            <v>Forn. e implantação de balizador de concreto</v>
          </cell>
          <cell r="D1676" t="str">
            <v>und</v>
          </cell>
        </row>
        <row r="1677">
          <cell r="A1677" t="str">
            <v>4 S 06 230 51</v>
          </cell>
          <cell r="B1677" t="str">
            <v>-</v>
          </cell>
          <cell r="C1677" t="str">
            <v>Forn. e implantação de balizador de concreto AC/BC</v>
          </cell>
          <cell r="D1677" t="str">
            <v>und</v>
          </cell>
        </row>
        <row r="1678">
          <cell r="A1678" t="str">
            <v>4 S 08 100 11</v>
          </cell>
          <cell r="B1678" t="str">
            <v>-</v>
          </cell>
          <cell r="C1678" t="str">
            <v>Manut./recomp. sinal.-pint.faixa-tinta acril.-1ano</v>
          </cell>
          <cell r="D1678" t="str">
            <v>m²</v>
          </cell>
        </row>
        <row r="1679">
          <cell r="A1679" t="str">
            <v>4 S 08 100 13</v>
          </cell>
          <cell r="B1679" t="str">
            <v>-</v>
          </cell>
          <cell r="C1679" t="str">
            <v>Manut/recomp.sinal-pint.faixa-tin.acril em água-1a</v>
          </cell>
          <cell r="D1679" t="str">
            <v>m²</v>
          </cell>
        </row>
        <row r="1680">
          <cell r="A1680" t="str">
            <v>4 S 08 100 21</v>
          </cell>
          <cell r="B1680" t="str">
            <v>-</v>
          </cell>
          <cell r="C1680" t="str">
            <v>Manut./recomp. sinal.-pint.faixa-tinta acril-2anos</v>
          </cell>
          <cell r="D1680" t="str">
            <v>m²</v>
          </cell>
        </row>
        <row r="1681">
          <cell r="A1681" t="str">
            <v>4 S 08 100 23</v>
          </cell>
          <cell r="B1681" t="str">
            <v>-</v>
          </cell>
          <cell r="C1681" t="str">
            <v>Manut/recomp.sinal-pint.faixa-tin.acril em água-2a</v>
          </cell>
          <cell r="D1681" t="str">
            <v>m²</v>
          </cell>
        </row>
        <row r="1682">
          <cell r="A1682" t="str">
            <v>4 S 08 110 01</v>
          </cell>
          <cell r="B1682" t="str">
            <v>-</v>
          </cell>
          <cell r="C1682" t="str">
            <v>Man/recomp.sin-pint.faixa-c/termopl-3a(p/aspersão)</v>
          </cell>
          <cell r="D1682" t="str">
            <v>m²</v>
          </cell>
        </row>
        <row r="1683">
          <cell r="A1683" t="str">
            <v>4 S 09 001 90</v>
          </cell>
          <cell r="B1683" t="str">
            <v>-</v>
          </cell>
          <cell r="C1683" t="str">
            <v>Transporte comercial c/ carroc 15t rodov. não pav.</v>
          </cell>
          <cell r="D1683" t="str">
            <v>tkm</v>
          </cell>
        </row>
        <row r="1684">
          <cell r="A1684" t="str">
            <v>4 S 09 001 91</v>
          </cell>
          <cell r="B1684" t="str">
            <v>-</v>
          </cell>
          <cell r="C1684" t="str">
            <v>Transporte comercial c/ basc. 10m3 rod. não pav.</v>
          </cell>
          <cell r="D1684" t="str">
            <v>tkm</v>
          </cell>
        </row>
        <row r="1685">
          <cell r="A1685" t="str">
            <v>4 S 09 002 00</v>
          </cell>
          <cell r="B1685" t="str">
            <v>-</v>
          </cell>
          <cell r="C1685" t="str">
            <v>Transporte local c/ basc. 5 m3 rodov. pav.</v>
          </cell>
          <cell r="D1685" t="str">
            <v>tkm</v>
          </cell>
        </row>
        <row r="1686">
          <cell r="A1686" t="str">
            <v>4 S 09 002 41</v>
          </cell>
          <cell r="B1686" t="str">
            <v>-</v>
          </cell>
          <cell r="C1686" t="str">
            <v>Transporte local c/ carroceria 4t rodov. pav.</v>
          </cell>
          <cell r="D1686" t="str">
            <v>tkm</v>
          </cell>
        </row>
        <row r="1687">
          <cell r="A1687" t="str">
            <v>4 S 09 002 90</v>
          </cell>
          <cell r="B1687" t="str">
            <v>-</v>
          </cell>
          <cell r="C1687" t="str">
            <v>Transporte comercial c/ carroc 15t rodov. pav.</v>
          </cell>
          <cell r="D1687" t="str">
            <v>tkm</v>
          </cell>
        </row>
        <row r="1688">
          <cell r="A1688" t="str">
            <v>4 S 09 002 91</v>
          </cell>
          <cell r="B1688" t="str">
            <v>-</v>
          </cell>
          <cell r="C1688" t="str">
            <v>Transporte comercial c/ basc. 10m3 rod. pav.</v>
          </cell>
          <cell r="D1688" t="str">
            <v>tkm</v>
          </cell>
        </row>
        <row r="1689">
          <cell r="A1689" t="str">
            <v>4 S 09 202 70</v>
          </cell>
          <cell r="B1689" t="str">
            <v>-</v>
          </cell>
          <cell r="C1689" t="str">
            <v>Transp. local de água c/ cam. tanque rodov. pav.</v>
          </cell>
          <cell r="D1689" t="str">
            <v>tkm</v>
          </cell>
        </row>
        <row r="1691">
          <cell r="A1691" t="str">
            <v>DNIT - Sistema de Custos Rodoviários</v>
          </cell>
          <cell r="D1691" t="str">
            <v>Sicro2</v>
          </cell>
        </row>
        <row r="1692">
          <cell r="A1692" t="str">
            <v>Restauração Rodoviária</v>
          </cell>
          <cell r="D1692" t="str">
            <v>Minas Gerais</v>
          </cell>
        </row>
        <row r="1693">
          <cell r="A1693" t="str">
            <v>Resumo dos Custos Unitários de Referência: Maio de 2005</v>
          </cell>
          <cell r="D1693" t="str">
            <v>RCtR0330</v>
          </cell>
        </row>
        <row r="1695">
          <cell r="A1695" t="str">
            <v>Código</v>
          </cell>
          <cell r="C1695" t="str">
            <v>Atividade / Serviço</v>
          </cell>
          <cell r="D1695" t="str">
            <v>Unidade</v>
          </cell>
          <cell r="F1695" t="str">
            <v>Preço Unitário</v>
          </cell>
        </row>
        <row r="1696">
          <cell r="D1696" t="str">
            <v>Und</v>
          </cell>
          <cell r="E1696" t="str">
            <v>Direto</v>
          </cell>
          <cell r="F1696" t="str">
            <v>LDI</v>
          </cell>
          <cell r="G1696" t="str">
            <v>Total</v>
          </cell>
        </row>
        <row r="1698">
          <cell r="A1698" t="str">
            <v>5 S 01 000 00</v>
          </cell>
          <cell r="B1698" t="str">
            <v>-</v>
          </cell>
          <cell r="C1698" t="str">
            <v>Desm. dest. e limp. áreas c/ arv. diam. até 0,15m</v>
          </cell>
          <cell r="D1698" t="str">
            <v>m²</v>
          </cell>
          <cell r="H1698" t="str">
            <v>DNER-ES-278/97</v>
          </cell>
        </row>
        <row r="1699">
          <cell r="A1699" t="str">
            <v>5 S 01 010 00</v>
          </cell>
          <cell r="B1699" t="str">
            <v>-</v>
          </cell>
          <cell r="C1699" t="str">
            <v>Destocamento de árvores c/ diâm. 0,15 a 030m</v>
          </cell>
          <cell r="D1699" t="str">
            <v>und</v>
          </cell>
        </row>
        <row r="1700">
          <cell r="A1700" t="str">
            <v>5 S 01 011 00</v>
          </cell>
          <cell r="B1700" t="str">
            <v>-</v>
          </cell>
          <cell r="C1700" t="str">
            <v>Destocamento de árvores c/ diâm. &gt; 0,30m</v>
          </cell>
          <cell r="D1700" t="str">
            <v>und</v>
          </cell>
        </row>
        <row r="1701">
          <cell r="A1701" t="str">
            <v>5 S 01 100 01</v>
          </cell>
          <cell r="B1701" t="str">
            <v>-</v>
          </cell>
          <cell r="C1701" t="str">
            <v>Esc. carga transp. mat 1a cat DMT 50m</v>
          </cell>
          <cell r="D1701" t="str">
            <v>m³</v>
          </cell>
          <cell r="H1701" t="str">
            <v>DNER-ES-280/97</v>
          </cell>
        </row>
        <row r="1702">
          <cell r="A1702" t="str">
            <v>5 S 01 100 09</v>
          </cell>
          <cell r="B1702" t="str">
            <v>-</v>
          </cell>
          <cell r="C1702" t="str">
            <v>Esc. carga tr. mat 1a c. DMT 50 a 200m c/carreg</v>
          </cell>
          <cell r="D1702" t="str">
            <v>m³</v>
          </cell>
          <cell r="H1702" t="str">
            <v>DNER-ES-280/97</v>
          </cell>
        </row>
        <row r="1703">
          <cell r="A1703" t="str">
            <v>5 S 01 100 10</v>
          </cell>
          <cell r="B1703" t="str">
            <v>-</v>
          </cell>
          <cell r="C1703" t="str">
            <v>Esc. carga tr. mat 1a c. DMT 200 a 400m c/carreg</v>
          </cell>
          <cell r="D1703" t="str">
            <v>m³</v>
          </cell>
          <cell r="H1703" t="str">
            <v>DNER-ES-280/97</v>
          </cell>
        </row>
        <row r="1704">
          <cell r="A1704" t="str">
            <v>5 S 01 100 11</v>
          </cell>
          <cell r="B1704" t="str">
            <v>-</v>
          </cell>
          <cell r="C1704" t="str">
            <v>Esc. carga tr. mat 1a c. DMT 400 a 600m c/carreg</v>
          </cell>
          <cell r="D1704" t="str">
            <v>m³</v>
          </cell>
          <cell r="H1704" t="str">
            <v>DNER-ES-280/97</v>
          </cell>
        </row>
        <row r="1705">
          <cell r="A1705" t="str">
            <v>5 S 01 100 12</v>
          </cell>
          <cell r="B1705" t="str">
            <v>-</v>
          </cell>
          <cell r="C1705" t="str">
            <v>Esc. carga tr. mat 1a c. DMT 600 a 800m c/carreg</v>
          </cell>
          <cell r="D1705" t="str">
            <v>m³</v>
          </cell>
          <cell r="H1705" t="str">
            <v>DNER-ES-280/97</v>
          </cell>
        </row>
        <row r="1706">
          <cell r="A1706" t="str">
            <v>5 S 01 100 13</v>
          </cell>
          <cell r="B1706" t="str">
            <v>-</v>
          </cell>
          <cell r="C1706" t="str">
            <v>Esc. carga tr. mat 1a c. DMT 800 a 1000m c/carreg</v>
          </cell>
          <cell r="D1706" t="str">
            <v>m³</v>
          </cell>
          <cell r="H1706" t="str">
            <v>DNER-ES-280/97</v>
          </cell>
        </row>
        <row r="1707">
          <cell r="A1707" t="str">
            <v>5 S 01 100 14</v>
          </cell>
          <cell r="B1707" t="str">
            <v>-</v>
          </cell>
          <cell r="C1707" t="str">
            <v>Esc. carga tr. mat 1a c. DMT 1000 a 1200m c/carreg</v>
          </cell>
          <cell r="D1707" t="str">
            <v>m³</v>
          </cell>
          <cell r="H1707" t="str">
            <v>DNER-ES-280/97</v>
          </cell>
        </row>
        <row r="1708">
          <cell r="A1708" t="str">
            <v>5 S 01 100 15</v>
          </cell>
          <cell r="B1708" t="str">
            <v>-</v>
          </cell>
          <cell r="C1708" t="str">
            <v>Esc. carga tr. mat 1a c. DMT 1200 a 1400m c/carreg</v>
          </cell>
          <cell r="D1708" t="str">
            <v>m³</v>
          </cell>
          <cell r="H1708" t="str">
            <v>DNER-ES-280/97</v>
          </cell>
        </row>
        <row r="1709">
          <cell r="A1709" t="str">
            <v>5 S 01 100 16</v>
          </cell>
          <cell r="B1709" t="str">
            <v>-</v>
          </cell>
          <cell r="C1709" t="str">
            <v>Esc. carga tr. mat 1a c. DMT 1400 a 1600m c/carreg</v>
          </cell>
          <cell r="D1709" t="str">
            <v>m³</v>
          </cell>
          <cell r="H1709" t="str">
            <v>DNER-ES-280/97</v>
          </cell>
        </row>
        <row r="1710">
          <cell r="A1710" t="str">
            <v>5 S 01 100 17</v>
          </cell>
          <cell r="B1710" t="str">
            <v>-</v>
          </cell>
          <cell r="C1710" t="str">
            <v>Esc. carga tr. mat 1a c. DMT 1600 a 1800m c/carreg</v>
          </cell>
          <cell r="D1710" t="str">
            <v>m³</v>
          </cell>
          <cell r="H1710" t="str">
            <v>DNER-ES-280/97</v>
          </cell>
        </row>
        <row r="1711">
          <cell r="A1711" t="str">
            <v>5 S 01 100 18</v>
          </cell>
          <cell r="B1711" t="str">
            <v>-</v>
          </cell>
          <cell r="C1711" t="str">
            <v>Esc. carga tr. mat 1a c. DMT 1800 a 2000m c/carreg</v>
          </cell>
          <cell r="D1711" t="str">
            <v>m³</v>
          </cell>
          <cell r="H1711" t="str">
            <v>DNER-ES-280/97</v>
          </cell>
        </row>
        <row r="1712">
          <cell r="A1712" t="str">
            <v>5 S 01 100 19</v>
          </cell>
          <cell r="B1712" t="str">
            <v>-</v>
          </cell>
          <cell r="C1712" t="str">
            <v>Esc. carga tr. mat 1a c. DMT 2000 a 3000m c/carreg</v>
          </cell>
          <cell r="D1712" t="str">
            <v>m³</v>
          </cell>
          <cell r="H1712" t="str">
            <v>DNER-ES-280/97</v>
          </cell>
        </row>
        <row r="1713">
          <cell r="A1713" t="str">
            <v>5 S 01 100 20</v>
          </cell>
          <cell r="B1713" t="str">
            <v>-</v>
          </cell>
          <cell r="C1713" t="str">
            <v>Esc. carga tr. mat 1a c. DMT 3000 a 5000m c/carreg</v>
          </cell>
          <cell r="D1713" t="str">
            <v>m³</v>
          </cell>
          <cell r="H1713" t="str">
            <v>DNER-ES-280/97</v>
          </cell>
        </row>
        <row r="1714">
          <cell r="A1714" t="str">
            <v>5 S 01 100 22</v>
          </cell>
          <cell r="B1714" t="str">
            <v>-</v>
          </cell>
          <cell r="C1714" t="str">
            <v>Esc. carga transp. mat 1a cat DMT 50 a 200m c/e</v>
          </cell>
          <cell r="D1714" t="str">
            <v>m³</v>
          </cell>
          <cell r="H1714" t="str">
            <v>DNER-ES-280/97</v>
          </cell>
        </row>
        <row r="1715">
          <cell r="A1715" t="str">
            <v>5 S 01 100 23</v>
          </cell>
          <cell r="B1715" t="str">
            <v>-</v>
          </cell>
          <cell r="C1715" t="str">
            <v>Esc. carga transp. mat 1a cat DMT 200 a 400m c/e</v>
          </cell>
          <cell r="D1715" t="str">
            <v>m³</v>
          </cell>
          <cell r="H1715" t="str">
            <v>DNER-ES-280/97</v>
          </cell>
        </row>
        <row r="1716">
          <cell r="A1716" t="str">
            <v>5 S 01 100 24</v>
          </cell>
          <cell r="B1716" t="str">
            <v>-</v>
          </cell>
          <cell r="C1716" t="str">
            <v>Esc. carga transp. mat 1a cat DMT 400 a 600m c/e</v>
          </cell>
          <cell r="D1716" t="str">
            <v>m³</v>
          </cell>
          <cell r="H1716" t="str">
            <v>DNER-ES-280/97</v>
          </cell>
        </row>
        <row r="1717">
          <cell r="A1717" t="str">
            <v>5 S 01 100 25</v>
          </cell>
          <cell r="B1717" t="str">
            <v>-</v>
          </cell>
          <cell r="C1717" t="str">
            <v>Esc. carga transp. mat 1a cat DMT 600 a 800m c/e</v>
          </cell>
          <cell r="D1717" t="str">
            <v>m³</v>
          </cell>
          <cell r="H1717" t="str">
            <v>DNER-ES-280/97</v>
          </cell>
        </row>
        <row r="1718">
          <cell r="A1718" t="str">
            <v>5 S 01 100 26</v>
          </cell>
          <cell r="B1718" t="str">
            <v>-</v>
          </cell>
          <cell r="C1718" t="str">
            <v>Esc. carga transp. mat 1a cat DMT 800 a 1000m c/e</v>
          </cell>
          <cell r="D1718" t="str">
            <v>m³</v>
          </cell>
          <cell r="H1718" t="str">
            <v>DNER-ES-280/97</v>
          </cell>
        </row>
        <row r="1719">
          <cell r="A1719" t="str">
            <v>5 S 01 100 27</v>
          </cell>
          <cell r="B1719" t="str">
            <v>-</v>
          </cell>
          <cell r="C1719" t="str">
            <v>Esc. carga transp. mat 1a cat DMT 1000 a 1200m c/e</v>
          </cell>
          <cell r="D1719" t="str">
            <v>m³</v>
          </cell>
          <cell r="H1719" t="str">
            <v>DNER-ES-280/97</v>
          </cell>
        </row>
        <row r="1720">
          <cell r="A1720" t="str">
            <v>5 S 01 100 28</v>
          </cell>
          <cell r="B1720" t="str">
            <v>-</v>
          </cell>
          <cell r="C1720" t="str">
            <v>Esc. carga transp. mat 1a cat DMT 1200 a 1400m c/e</v>
          </cell>
          <cell r="D1720" t="str">
            <v>m³</v>
          </cell>
          <cell r="H1720" t="str">
            <v>DNER-ES-280/97</v>
          </cell>
        </row>
        <row r="1721">
          <cell r="A1721" t="str">
            <v>5 S 01 100 29</v>
          </cell>
          <cell r="B1721" t="str">
            <v>-</v>
          </cell>
          <cell r="C1721" t="str">
            <v>Esc. carga transp. mat 1a cat DMT 1400 a 1600m c/e</v>
          </cell>
          <cell r="D1721" t="str">
            <v>m³</v>
          </cell>
          <cell r="H1721" t="str">
            <v>DNER-ES-280/97</v>
          </cell>
        </row>
        <row r="1722">
          <cell r="A1722" t="str">
            <v>5 S 01 100 30</v>
          </cell>
          <cell r="B1722" t="str">
            <v>-</v>
          </cell>
          <cell r="C1722" t="str">
            <v>Esc. carga transp .mat 1a cat DMT 1600 a 1800m c/e</v>
          </cell>
          <cell r="D1722" t="str">
            <v>m³</v>
          </cell>
          <cell r="H1722" t="str">
            <v>DNER-ES-280/97</v>
          </cell>
        </row>
        <row r="1723">
          <cell r="A1723" t="str">
            <v>5 S 01 100 31</v>
          </cell>
          <cell r="B1723" t="str">
            <v>-</v>
          </cell>
          <cell r="C1723" t="str">
            <v>Esc. carga transp. mat 1a cat DMT 1800 a 2000m c/e</v>
          </cell>
          <cell r="D1723" t="str">
            <v>m³</v>
          </cell>
          <cell r="H1723" t="str">
            <v>DNER-ES-280/97</v>
          </cell>
        </row>
        <row r="1724">
          <cell r="A1724" t="str">
            <v>5 S 01 100 32</v>
          </cell>
          <cell r="B1724" t="str">
            <v>-</v>
          </cell>
          <cell r="C1724" t="str">
            <v>Esc. carga transp. mat 1a cat DMT 2000 a 3000m c/e</v>
          </cell>
          <cell r="D1724" t="str">
            <v>m³</v>
          </cell>
          <cell r="H1724" t="str">
            <v>DNER-ES-280/97</v>
          </cell>
        </row>
        <row r="1725">
          <cell r="A1725" t="str">
            <v>5 S 01 100 33</v>
          </cell>
          <cell r="B1725" t="str">
            <v>-</v>
          </cell>
          <cell r="C1725" t="str">
            <v>Esc. carga transp. mat 1a cat DMT 3000 a 5000m c/e</v>
          </cell>
          <cell r="D1725" t="str">
            <v>m³</v>
          </cell>
          <cell r="H1725" t="str">
            <v>DNER-ES-280/97</v>
          </cell>
        </row>
        <row r="1726">
          <cell r="A1726" t="str">
            <v>5 S 01 101 01</v>
          </cell>
          <cell r="B1726" t="str">
            <v>-</v>
          </cell>
          <cell r="C1726" t="str">
            <v>Esc. carga transp. mat 2a cat DMT 50m</v>
          </cell>
          <cell r="D1726" t="str">
            <v>m³</v>
          </cell>
          <cell r="H1726" t="str">
            <v>DNER-ES-280/97</v>
          </cell>
        </row>
        <row r="1727">
          <cell r="A1727" t="str">
            <v>5 S 01 101 09</v>
          </cell>
          <cell r="B1727" t="str">
            <v>-</v>
          </cell>
          <cell r="C1727" t="str">
            <v>Esc. carga tr. mat 2a c. DMT 50 a 200m c/carreg</v>
          </cell>
          <cell r="D1727" t="str">
            <v>m³</v>
          </cell>
          <cell r="H1727" t="str">
            <v>DNER-ES-280/97</v>
          </cell>
        </row>
        <row r="1728">
          <cell r="A1728" t="str">
            <v>5 S 01 101 10</v>
          </cell>
          <cell r="B1728" t="str">
            <v>-</v>
          </cell>
          <cell r="C1728" t="str">
            <v>Esc. carga tr. mat 2a c. DMT 200 a 400m c/carreg</v>
          </cell>
          <cell r="D1728" t="str">
            <v>m³</v>
          </cell>
          <cell r="H1728" t="str">
            <v>DNER-ES-280/97</v>
          </cell>
        </row>
        <row r="1729">
          <cell r="A1729" t="str">
            <v>5 S 01 101 11</v>
          </cell>
          <cell r="B1729" t="str">
            <v>-</v>
          </cell>
          <cell r="C1729" t="str">
            <v>Esc. carga tr. mat 2a c. DMT 400 a 600m c/carreg</v>
          </cell>
          <cell r="D1729" t="str">
            <v>m³</v>
          </cell>
          <cell r="H1729" t="str">
            <v>DNER-ES-280/97</v>
          </cell>
        </row>
        <row r="1730">
          <cell r="A1730" t="str">
            <v>5 S 01 101 12</v>
          </cell>
          <cell r="B1730" t="str">
            <v>-</v>
          </cell>
          <cell r="C1730" t="str">
            <v>Esc. carga tr. mat 2a c. DMT 600 a 800m c/carreg</v>
          </cell>
          <cell r="D1730" t="str">
            <v>m³</v>
          </cell>
          <cell r="H1730" t="str">
            <v>DNER-ES-280/97</v>
          </cell>
        </row>
        <row r="1731">
          <cell r="A1731" t="str">
            <v>5 S 01 101 13</v>
          </cell>
          <cell r="B1731" t="str">
            <v>-</v>
          </cell>
          <cell r="C1731" t="str">
            <v>Esc. carga tr. mat 2a c. DMT 800 a 1000m c/carreg</v>
          </cell>
          <cell r="D1731" t="str">
            <v>m³</v>
          </cell>
          <cell r="H1731" t="str">
            <v>DNER-ES-280/97</v>
          </cell>
        </row>
        <row r="1732">
          <cell r="A1732" t="str">
            <v>5 S 01 101 14</v>
          </cell>
          <cell r="B1732" t="str">
            <v>-</v>
          </cell>
          <cell r="C1732" t="str">
            <v>Esc. carga tr. mat 2a c. DMT 1000 a 1200m c/carreg</v>
          </cell>
          <cell r="D1732" t="str">
            <v>m³</v>
          </cell>
          <cell r="H1732" t="str">
            <v>DNER-ES-280/97</v>
          </cell>
        </row>
        <row r="1733">
          <cell r="A1733" t="str">
            <v>5 S 01 101 15</v>
          </cell>
          <cell r="B1733" t="str">
            <v>-</v>
          </cell>
          <cell r="C1733" t="str">
            <v>Esc. carga tr. mat 2a c. DMT 1200 a 1400m c/carreg</v>
          </cell>
          <cell r="D1733" t="str">
            <v>m³</v>
          </cell>
          <cell r="H1733" t="str">
            <v>DNER-ES-280/97</v>
          </cell>
        </row>
        <row r="1734">
          <cell r="A1734" t="str">
            <v>5 S 01 101 16</v>
          </cell>
          <cell r="B1734" t="str">
            <v>-</v>
          </cell>
          <cell r="C1734" t="str">
            <v>Esc. carga tr. mat 2a c. DMT 1400 a 1600m c/carreg</v>
          </cell>
          <cell r="D1734" t="str">
            <v>m³</v>
          </cell>
          <cell r="H1734" t="str">
            <v>DNER-ES-280/97</v>
          </cell>
        </row>
        <row r="1735">
          <cell r="A1735" t="str">
            <v>5 S 01 101 17</v>
          </cell>
          <cell r="B1735" t="str">
            <v>-</v>
          </cell>
          <cell r="C1735" t="str">
            <v>Esc. carga tr. mat 2a c. DMT 1600 a 1800m c/carreg</v>
          </cell>
          <cell r="D1735" t="str">
            <v>m³</v>
          </cell>
          <cell r="H1735" t="str">
            <v>DNER-ES-280/97</v>
          </cell>
        </row>
        <row r="1736">
          <cell r="A1736" t="str">
            <v>5 S 01 101 18</v>
          </cell>
          <cell r="B1736" t="str">
            <v>-</v>
          </cell>
          <cell r="C1736" t="str">
            <v>Esc. carga tr. mat 2a c. DMT 1800 a 2000m c/carreg</v>
          </cell>
          <cell r="D1736" t="str">
            <v>m³</v>
          </cell>
          <cell r="H1736" t="str">
            <v>DNER-ES-280/97</v>
          </cell>
        </row>
        <row r="1737">
          <cell r="A1737" t="str">
            <v>5 S 01 101 19</v>
          </cell>
          <cell r="B1737" t="str">
            <v>-</v>
          </cell>
          <cell r="C1737" t="str">
            <v>Esc. carga tr. mat 2a c. DMT 2000 a 3000m c/carreg</v>
          </cell>
          <cell r="D1737" t="str">
            <v>m³</v>
          </cell>
          <cell r="H1737" t="str">
            <v>DNER-ES-280/97</v>
          </cell>
        </row>
        <row r="1738">
          <cell r="A1738" t="str">
            <v>5 S 01 101 20</v>
          </cell>
          <cell r="B1738" t="str">
            <v>-</v>
          </cell>
          <cell r="C1738" t="str">
            <v>Esc. carga tr. mat 2a c. DMT 3000 a 5000m c/carreg</v>
          </cell>
          <cell r="D1738" t="str">
            <v>m³</v>
          </cell>
          <cell r="H1738" t="str">
            <v>DNER-ES-280/97</v>
          </cell>
        </row>
        <row r="1739">
          <cell r="A1739" t="str">
            <v>5 S 01 101 22</v>
          </cell>
          <cell r="B1739" t="str">
            <v>-</v>
          </cell>
          <cell r="C1739" t="str">
            <v>Esc. carga transp. mat 2a cat DMT 50 a 200m c/e</v>
          </cell>
          <cell r="D1739" t="str">
            <v>m³</v>
          </cell>
          <cell r="H1739" t="str">
            <v>DNER-ES-280/97</v>
          </cell>
        </row>
        <row r="1740">
          <cell r="A1740" t="str">
            <v>5 S 01 101 23</v>
          </cell>
          <cell r="B1740" t="str">
            <v>-</v>
          </cell>
          <cell r="C1740" t="str">
            <v>Esc. carga transp. mat 2a cat DMT 200 a 400m c/e</v>
          </cell>
          <cell r="D1740" t="str">
            <v>m³</v>
          </cell>
          <cell r="H1740" t="str">
            <v>DNER-ES-280/97</v>
          </cell>
        </row>
        <row r="1741">
          <cell r="A1741" t="str">
            <v>5 S 01 101 24</v>
          </cell>
          <cell r="B1741" t="str">
            <v>-</v>
          </cell>
          <cell r="C1741" t="str">
            <v>Esc. carga transp. mat 2a cat DMT 400 a 600m c/e</v>
          </cell>
          <cell r="D1741" t="str">
            <v>m³</v>
          </cell>
          <cell r="H1741" t="str">
            <v>DNER-ES-280/97</v>
          </cell>
        </row>
        <row r="1742">
          <cell r="A1742" t="str">
            <v>5 S 01 101 25</v>
          </cell>
          <cell r="B1742" t="str">
            <v>-</v>
          </cell>
          <cell r="C1742" t="str">
            <v>Esc. carga transp. mat 2a cat DMT 600 a 800m c/e</v>
          </cell>
          <cell r="D1742" t="str">
            <v>m³</v>
          </cell>
          <cell r="H1742" t="str">
            <v>DNER-ES-280/97</v>
          </cell>
        </row>
        <row r="1743">
          <cell r="A1743" t="str">
            <v>5 S 01 101 26</v>
          </cell>
          <cell r="B1743" t="str">
            <v>-</v>
          </cell>
          <cell r="C1743" t="str">
            <v>Esc. carga transp. mat 2a cat DMT 800 a 1000m c/e</v>
          </cell>
          <cell r="D1743" t="str">
            <v>m³</v>
          </cell>
          <cell r="H1743" t="str">
            <v>DNER-ES-280/97</v>
          </cell>
        </row>
        <row r="1744">
          <cell r="A1744" t="str">
            <v>5 S 01 101 27</v>
          </cell>
          <cell r="B1744" t="str">
            <v>-</v>
          </cell>
          <cell r="C1744" t="str">
            <v>Esc. carga transp. mat 2a cat DMT 1000 a 1200m c/e</v>
          </cell>
          <cell r="D1744" t="str">
            <v>m³</v>
          </cell>
          <cell r="H1744" t="str">
            <v>DNER-ES-280/97</v>
          </cell>
        </row>
        <row r="1745">
          <cell r="A1745" t="str">
            <v>5 S 01 101 28</v>
          </cell>
          <cell r="B1745" t="str">
            <v>-</v>
          </cell>
          <cell r="C1745" t="str">
            <v>Esc. carga transp. mat 2a cat DMT 1200 a 1400m c/e</v>
          </cell>
          <cell r="D1745" t="str">
            <v>m³</v>
          </cell>
          <cell r="H1745" t="str">
            <v>DNER-ES-280/97</v>
          </cell>
        </row>
        <row r="1746">
          <cell r="A1746" t="str">
            <v>5 S 01 101 29</v>
          </cell>
          <cell r="B1746" t="str">
            <v>-</v>
          </cell>
          <cell r="C1746" t="str">
            <v>Esc. carga transp. mat 2a cat DMT 1400 a 1600m c/e</v>
          </cell>
          <cell r="D1746" t="str">
            <v>m³</v>
          </cell>
          <cell r="H1746" t="str">
            <v>DNER-ES-280/97</v>
          </cell>
        </row>
        <row r="1747">
          <cell r="A1747" t="str">
            <v>5 S 01 101 30</v>
          </cell>
          <cell r="B1747" t="str">
            <v>-</v>
          </cell>
          <cell r="C1747" t="str">
            <v>Esc. carga transp. mat 2a cat DMT 1600 a 1800m c/e</v>
          </cell>
          <cell r="D1747" t="str">
            <v>m³</v>
          </cell>
          <cell r="H1747" t="str">
            <v>DNER-ES-280/97</v>
          </cell>
        </row>
        <row r="1748">
          <cell r="A1748" t="str">
            <v>5 S 01 101 31</v>
          </cell>
          <cell r="B1748" t="str">
            <v>-</v>
          </cell>
          <cell r="C1748" t="str">
            <v>Esc. carga transp. mat 2a cat DMT 1800 a 2000m c/e</v>
          </cell>
          <cell r="D1748" t="str">
            <v>m³</v>
          </cell>
          <cell r="H1748" t="str">
            <v>DNER-ES-280/97</v>
          </cell>
        </row>
        <row r="1749">
          <cell r="A1749" t="str">
            <v>5 S 01 101 32</v>
          </cell>
          <cell r="B1749" t="str">
            <v>-</v>
          </cell>
          <cell r="C1749" t="str">
            <v>Esc. carga transp. mat 2a cat DMT 2000 a 3000m c/e</v>
          </cell>
          <cell r="D1749" t="str">
            <v>m³</v>
          </cell>
          <cell r="H1749" t="str">
            <v>DNER-ES-280/97</v>
          </cell>
        </row>
        <row r="1750">
          <cell r="A1750" t="str">
            <v>5 S 01 101 33</v>
          </cell>
          <cell r="B1750" t="str">
            <v>-</v>
          </cell>
          <cell r="C1750" t="str">
            <v>Esc. carga transp. mat 2a cat DMT 3000 a 5000m c/e</v>
          </cell>
          <cell r="D1750" t="str">
            <v>m³</v>
          </cell>
          <cell r="H1750" t="str">
            <v>DNER-ES-280/97</v>
          </cell>
        </row>
        <row r="1751">
          <cell r="A1751" t="str">
            <v>5 S 01 102 01</v>
          </cell>
          <cell r="B1751" t="str">
            <v>-</v>
          </cell>
          <cell r="C1751" t="str">
            <v>Esc. carga transp. mat 3a cat DMT até 50m</v>
          </cell>
          <cell r="D1751" t="str">
            <v>m³</v>
          </cell>
          <cell r="H1751" t="str">
            <v>DNER-ES-280/97</v>
          </cell>
        </row>
        <row r="1752">
          <cell r="A1752" t="str">
            <v>5 S 01 102 02</v>
          </cell>
          <cell r="B1752" t="str">
            <v>-</v>
          </cell>
          <cell r="C1752" t="str">
            <v>Esc. carga transp. mat 3a cat DMT 50 a 200m</v>
          </cell>
          <cell r="D1752" t="str">
            <v>m³</v>
          </cell>
          <cell r="H1752" t="str">
            <v>DNER-ES-280/97</v>
          </cell>
        </row>
        <row r="1753">
          <cell r="A1753" t="str">
            <v>5 S 01 102 03</v>
          </cell>
          <cell r="B1753" t="str">
            <v>-</v>
          </cell>
          <cell r="C1753" t="str">
            <v>Esc. carga transp. mat 3a cat DMT 200 a 400m</v>
          </cell>
          <cell r="D1753" t="str">
            <v>m³</v>
          </cell>
          <cell r="H1753" t="str">
            <v>DNER-ES-280/97</v>
          </cell>
        </row>
        <row r="1754">
          <cell r="A1754" t="str">
            <v>5 S 01 102 04</v>
          </cell>
          <cell r="B1754" t="str">
            <v>-</v>
          </cell>
          <cell r="C1754" t="str">
            <v>Esc. carga transp. mat 3a cat DMT 400 a 600m</v>
          </cell>
          <cell r="D1754" t="str">
            <v>m³</v>
          </cell>
          <cell r="H1754" t="str">
            <v>DNER-ES-280/97</v>
          </cell>
        </row>
        <row r="1755">
          <cell r="A1755" t="str">
            <v>5 S 01 102 05</v>
          </cell>
          <cell r="B1755" t="str">
            <v>-</v>
          </cell>
          <cell r="C1755" t="str">
            <v>Esc. carga transp. mat 3a cat DMT 600 a 800m</v>
          </cell>
          <cell r="D1755" t="str">
            <v>m³</v>
          </cell>
          <cell r="H1755" t="str">
            <v>DNER-ES-280/97</v>
          </cell>
        </row>
        <row r="1756">
          <cell r="A1756" t="str">
            <v>5 S 01 102 06</v>
          </cell>
          <cell r="B1756" t="str">
            <v>-</v>
          </cell>
          <cell r="C1756" t="str">
            <v>Esc. carga transp. mat 3a cat DMT 800 a 1000m</v>
          </cell>
          <cell r="D1756" t="str">
            <v>m³</v>
          </cell>
          <cell r="H1756" t="str">
            <v>DNER-ES-280/97</v>
          </cell>
        </row>
        <row r="1757">
          <cell r="A1757" t="str">
            <v>5 S 01 102 07</v>
          </cell>
          <cell r="B1757" t="str">
            <v>-</v>
          </cell>
          <cell r="C1757" t="str">
            <v>Esc. carga transp. mat 3a cat DMT 1000 a 1200m</v>
          </cell>
          <cell r="D1757" t="str">
            <v>m³</v>
          </cell>
          <cell r="H1757" t="str">
            <v>DNER-ES-280/97</v>
          </cell>
        </row>
        <row r="1758">
          <cell r="A1758" t="str">
            <v>5 S 01 510 00</v>
          </cell>
          <cell r="B1758" t="str">
            <v>-</v>
          </cell>
          <cell r="C1758" t="str">
            <v>Compactação de aterros a 95% proctor normal</v>
          </cell>
          <cell r="D1758" t="str">
            <v>m³</v>
          </cell>
        </row>
        <row r="1759">
          <cell r="A1759" t="str">
            <v>5 S 01 511 00</v>
          </cell>
          <cell r="B1759" t="str">
            <v>-</v>
          </cell>
          <cell r="C1759" t="str">
            <v>Compactação de aterros a 100% proctor normal</v>
          </cell>
          <cell r="D1759" t="str">
            <v>m³</v>
          </cell>
        </row>
        <row r="1760">
          <cell r="A1760" t="str">
            <v>5 S 01 513 01</v>
          </cell>
          <cell r="B1760" t="str">
            <v>-</v>
          </cell>
          <cell r="C1760" t="str">
            <v>Compactação de material de "bota-fora"</v>
          </cell>
          <cell r="D1760" t="str">
            <v>m³</v>
          </cell>
        </row>
        <row r="1761">
          <cell r="A1761" t="str">
            <v>5 S 02 100 00</v>
          </cell>
          <cell r="B1761" t="str">
            <v>-</v>
          </cell>
          <cell r="C1761" t="str">
            <v>Reforço do subleito</v>
          </cell>
          <cell r="D1761" t="str">
            <v>m³</v>
          </cell>
        </row>
        <row r="1762">
          <cell r="A1762" t="str">
            <v>5 S 02 110 00</v>
          </cell>
          <cell r="B1762" t="str">
            <v>-</v>
          </cell>
          <cell r="C1762" t="str">
            <v>Regularização do subleito</v>
          </cell>
          <cell r="D1762" t="str">
            <v>m²</v>
          </cell>
          <cell r="H1762" t="str">
            <v>DNER-ES-299/97</v>
          </cell>
        </row>
        <row r="1763">
          <cell r="A1763" t="str">
            <v>5 S 02 110 01</v>
          </cell>
          <cell r="B1763" t="str">
            <v>-</v>
          </cell>
          <cell r="C1763" t="str">
            <v>Regul. subleito c/ fresa. corte contr. aut. greide</v>
          </cell>
          <cell r="D1763" t="str">
            <v>m²</v>
          </cell>
        </row>
        <row r="1764">
          <cell r="A1764" t="str">
            <v>5 S 02 200 00</v>
          </cell>
          <cell r="B1764" t="str">
            <v>-</v>
          </cell>
          <cell r="C1764" t="str">
            <v>Sub-base solo estabilizado granul. s/ mistura</v>
          </cell>
          <cell r="D1764" t="str">
            <v>m³</v>
          </cell>
          <cell r="H1764" t="str">
            <v>DNER-ES/301/97</v>
          </cell>
        </row>
        <row r="1765">
          <cell r="A1765" t="str">
            <v>5 S 02 200 01</v>
          </cell>
          <cell r="B1765" t="str">
            <v>-</v>
          </cell>
          <cell r="C1765" t="str">
            <v>Base solo estabilizado granul. s/ mistura</v>
          </cell>
          <cell r="D1765" t="str">
            <v>m³</v>
          </cell>
        </row>
        <row r="1766">
          <cell r="A1766" t="str">
            <v>5 S 02 201 00</v>
          </cell>
          <cell r="B1766" t="str">
            <v>-</v>
          </cell>
          <cell r="C1766" t="str">
            <v>Recomposição camada de base s/ adição de material</v>
          </cell>
          <cell r="D1766" t="str">
            <v>m²</v>
          </cell>
        </row>
        <row r="1767">
          <cell r="A1767" t="str">
            <v>5 S 02 210 00</v>
          </cell>
          <cell r="B1767" t="str">
            <v>-</v>
          </cell>
          <cell r="C1767" t="str">
            <v>Sub-base estabiliz. granul. c/ mist. solo na pista</v>
          </cell>
          <cell r="D1767" t="str">
            <v>m³</v>
          </cell>
        </row>
        <row r="1768">
          <cell r="A1768" t="str">
            <v>5 S 02 210 01</v>
          </cell>
          <cell r="B1768" t="str">
            <v>-</v>
          </cell>
          <cell r="C1768" t="str">
            <v>Sub-base estab. granul.c/mist. solo-areia na pista</v>
          </cell>
          <cell r="D1768" t="str">
            <v>m³</v>
          </cell>
        </row>
        <row r="1769">
          <cell r="A1769" t="str">
            <v>5 S 02 210 02</v>
          </cell>
          <cell r="B1769" t="str">
            <v>-</v>
          </cell>
          <cell r="C1769" t="str">
            <v>Base estabiliz.granul.c/ mist. solo areia na pista</v>
          </cell>
          <cell r="D1769" t="str">
            <v>m³</v>
          </cell>
        </row>
        <row r="1770">
          <cell r="A1770" t="str">
            <v>5 S 02 210 51</v>
          </cell>
          <cell r="B1770" t="str">
            <v>-</v>
          </cell>
          <cell r="C1770" t="str">
            <v>Sub-base est.gran.c/mist.solo-areia na pista AC</v>
          </cell>
          <cell r="D1770" t="str">
            <v>m³</v>
          </cell>
        </row>
        <row r="1771">
          <cell r="A1771" t="str">
            <v>5 S 02 210 52</v>
          </cell>
          <cell r="B1771" t="str">
            <v>-</v>
          </cell>
          <cell r="C1771" t="str">
            <v>Base estab.gran.c/mist.solo areia na pista AC</v>
          </cell>
          <cell r="D1771" t="str">
            <v>m³</v>
          </cell>
        </row>
        <row r="1772">
          <cell r="A1772" t="str">
            <v>5 S 02 220 00</v>
          </cell>
          <cell r="B1772" t="str">
            <v>-</v>
          </cell>
          <cell r="C1772" t="str">
            <v>Base estabilizada granul. c/ mistura solo-brita</v>
          </cell>
          <cell r="D1772" t="str">
            <v>m³</v>
          </cell>
        </row>
        <row r="1773">
          <cell r="A1773" t="str">
            <v>5 S 02 220 50</v>
          </cell>
          <cell r="B1773" t="str">
            <v>-</v>
          </cell>
          <cell r="C1773" t="str">
            <v>Base estabilizada granul.c/mist. solo-brita BC</v>
          </cell>
          <cell r="D1773" t="str">
            <v>m³</v>
          </cell>
        </row>
        <row r="1774">
          <cell r="A1774" t="str">
            <v>5 S 02 230 00</v>
          </cell>
          <cell r="B1774" t="str">
            <v>-</v>
          </cell>
          <cell r="C1774" t="str">
            <v>Base de brita graduada</v>
          </cell>
          <cell r="D1774" t="str">
            <v>m³</v>
          </cell>
        </row>
        <row r="1775">
          <cell r="A1775" t="str">
            <v>5 S 02 230 01</v>
          </cell>
          <cell r="B1775" t="str">
            <v>-</v>
          </cell>
          <cell r="C1775" t="str">
            <v>Base brita grad.c/distr.agreg. contr. autom.greide</v>
          </cell>
          <cell r="D1775" t="str">
            <v>m³</v>
          </cell>
        </row>
        <row r="1776">
          <cell r="A1776" t="str">
            <v>5 S 02 230 50</v>
          </cell>
          <cell r="B1776" t="str">
            <v>-</v>
          </cell>
          <cell r="C1776" t="str">
            <v>Base de brita graduada BC</v>
          </cell>
          <cell r="D1776" t="str">
            <v>m³</v>
          </cell>
        </row>
        <row r="1777">
          <cell r="A1777" t="str">
            <v>5 S 02 230 51</v>
          </cell>
          <cell r="B1777" t="str">
            <v>-</v>
          </cell>
          <cell r="C1777" t="str">
            <v>Base brita grad.c/dist.agreg.contr.aut.greide BC</v>
          </cell>
          <cell r="D1777" t="str">
            <v>m³</v>
          </cell>
        </row>
        <row r="1778">
          <cell r="A1778" t="str">
            <v>5 S 02 231 00</v>
          </cell>
          <cell r="B1778" t="str">
            <v>-</v>
          </cell>
          <cell r="C1778" t="str">
            <v>Base de macadame hidraúlico</v>
          </cell>
          <cell r="D1778" t="str">
            <v>m³</v>
          </cell>
        </row>
        <row r="1779">
          <cell r="A1779" t="str">
            <v>5 S 02 231 50</v>
          </cell>
          <cell r="B1779" t="str">
            <v>-</v>
          </cell>
          <cell r="C1779" t="str">
            <v>Base de macadame hidraúlico BC</v>
          </cell>
          <cell r="D1779" t="str">
            <v>m³</v>
          </cell>
        </row>
        <row r="1780">
          <cell r="A1780" t="str">
            <v>5 S 02 240 11</v>
          </cell>
          <cell r="B1780" t="str">
            <v>-</v>
          </cell>
          <cell r="C1780" t="str">
            <v>Recomposição camada de base c/ adição de cimento</v>
          </cell>
          <cell r="D1780" t="str">
            <v>m³</v>
          </cell>
        </row>
        <row r="1781">
          <cell r="A1781" t="str">
            <v>5 S 02 241 01</v>
          </cell>
          <cell r="B1781" t="str">
            <v>-</v>
          </cell>
          <cell r="C1781" t="str">
            <v>Base de solo cimento com mistura em usina</v>
          </cell>
          <cell r="D1781" t="str">
            <v>m³</v>
          </cell>
        </row>
        <row r="1782">
          <cell r="A1782" t="str">
            <v>5 S 02 243 01</v>
          </cell>
          <cell r="B1782" t="str">
            <v>-</v>
          </cell>
          <cell r="C1782" t="str">
            <v>Sub-base solo melhorado c/cimento c/mist. em usina</v>
          </cell>
          <cell r="D1782" t="str">
            <v>m³</v>
          </cell>
        </row>
        <row r="1783">
          <cell r="A1783" t="str">
            <v>5 S 02 249 11</v>
          </cell>
          <cell r="B1783" t="str">
            <v>-</v>
          </cell>
          <cell r="C1783" t="str">
            <v>Recomp. base c/ demol. do rev. e incorp. à base</v>
          </cell>
          <cell r="D1783" t="str">
            <v>m³</v>
          </cell>
        </row>
        <row r="1784">
          <cell r="A1784" t="str">
            <v>5 S 02 300 00</v>
          </cell>
          <cell r="B1784" t="str">
            <v>-</v>
          </cell>
          <cell r="C1784" t="str">
            <v>Imprimação</v>
          </cell>
          <cell r="D1784" t="str">
            <v>m²</v>
          </cell>
          <cell r="H1784" t="str">
            <v>DNER-ES-306/97</v>
          </cell>
        </row>
        <row r="1785">
          <cell r="A1785" t="str">
            <v>5 S 02 400 00</v>
          </cell>
          <cell r="B1785" t="str">
            <v>-</v>
          </cell>
          <cell r="C1785" t="str">
            <v>Pintura de ligação</v>
          </cell>
          <cell r="D1785" t="str">
            <v>m²</v>
          </cell>
          <cell r="H1785" t="str">
            <v>DNER-ES-307/97</v>
          </cell>
        </row>
        <row r="1786">
          <cell r="A1786" t="str">
            <v>5 S 02 500 00</v>
          </cell>
          <cell r="B1786" t="str">
            <v>-</v>
          </cell>
          <cell r="C1786" t="str">
            <v>Tratamento superficial simples c/ CAP</v>
          </cell>
          <cell r="D1786" t="str">
            <v>m²</v>
          </cell>
        </row>
        <row r="1787">
          <cell r="A1787" t="str">
            <v>5 S 02 500 01</v>
          </cell>
          <cell r="B1787" t="str">
            <v>-</v>
          </cell>
          <cell r="C1787" t="str">
            <v>Tratamento superficial simples c/ emulsão</v>
          </cell>
          <cell r="D1787" t="str">
            <v>m²</v>
          </cell>
        </row>
        <row r="1788">
          <cell r="A1788" t="str">
            <v>5 S 02 500 02</v>
          </cell>
          <cell r="B1788" t="str">
            <v>-</v>
          </cell>
          <cell r="C1788" t="str">
            <v>Tratamento superficial simples c/ banho diluído</v>
          </cell>
          <cell r="D1788" t="str">
            <v>m²</v>
          </cell>
        </row>
        <row r="1789">
          <cell r="A1789" t="str">
            <v>5 S 02 500 50</v>
          </cell>
          <cell r="B1789" t="str">
            <v>-</v>
          </cell>
          <cell r="C1789" t="str">
            <v>Tratamento superficial simples c/ CAP BC</v>
          </cell>
          <cell r="D1789" t="str">
            <v>m²</v>
          </cell>
        </row>
        <row r="1790">
          <cell r="A1790" t="str">
            <v>5 S 02 500 51</v>
          </cell>
          <cell r="B1790" t="str">
            <v>-</v>
          </cell>
          <cell r="C1790" t="str">
            <v>Tratamento superficial simples c/ emulsão BC</v>
          </cell>
          <cell r="D1790" t="str">
            <v>m²</v>
          </cell>
        </row>
        <row r="1791">
          <cell r="A1791" t="str">
            <v>5 S 02 500 52</v>
          </cell>
          <cell r="B1791" t="str">
            <v>-</v>
          </cell>
          <cell r="C1791" t="str">
            <v>Tratamento superficial simples c/banho diluído BC</v>
          </cell>
          <cell r="D1791" t="str">
            <v>m²</v>
          </cell>
        </row>
        <row r="1792">
          <cell r="A1792" t="str">
            <v>5 S 02 501 00</v>
          </cell>
          <cell r="B1792" t="str">
            <v>-</v>
          </cell>
          <cell r="C1792" t="str">
            <v>Tratamento superficial duplo c/ CAP</v>
          </cell>
          <cell r="D1792" t="str">
            <v>m²</v>
          </cell>
        </row>
        <row r="1793">
          <cell r="A1793" t="str">
            <v>5 S 02 501 01</v>
          </cell>
          <cell r="B1793" t="str">
            <v>-</v>
          </cell>
          <cell r="C1793" t="str">
            <v>Tratamento superficial duplo c/ emulsão</v>
          </cell>
          <cell r="D1793" t="str">
            <v>m²</v>
          </cell>
        </row>
        <row r="1794">
          <cell r="A1794" t="str">
            <v>5 S 02 501 02</v>
          </cell>
          <cell r="B1794" t="str">
            <v>-</v>
          </cell>
          <cell r="C1794" t="str">
            <v>Tratamento superficial duplo c/ banho diluído</v>
          </cell>
          <cell r="D1794" t="str">
            <v>m²</v>
          </cell>
        </row>
        <row r="1795">
          <cell r="A1795" t="str">
            <v>5 S 02 501 50</v>
          </cell>
          <cell r="B1795" t="str">
            <v>-</v>
          </cell>
          <cell r="C1795" t="str">
            <v>Tratamento superficial duplo c/ CAP BC</v>
          </cell>
          <cell r="D1795" t="str">
            <v>m²</v>
          </cell>
        </row>
        <row r="1796">
          <cell r="A1796" t="str">
            <v>5 S 02 501 51</v>
          </cell>
          <cell r="B1796" t="str">
            <v>-</v>
          </cell>
          <cell r="C1796" t="str">
            <v>Tratamento superficial duplo c/ emulsão BC</v>
          </cell>
          <cell r="D1796" t="str">
            <v>m²</v>
          </cell>
        </row>
        <row r="1797">
          <cell r="A1797" t="str">
            <v>5 S 02 501 52</v>
          </cell>
          <cell r="B1797" t="str">
            <v>-</v>
          </cell>
          <cell r="C1797" t="str">
            <v>Tratamento superficial duplo c/banho diluído BC</v>
          </cell>
          <cell r="D1797" t="str">
            <v>m²</v>
          </cell>
        </row>
        <row r="1798">
          <cell r="A1798" t="str">
            <v>5 S 02 502 00</v>
          </cell>
          <cell r="B1798" t="str">
            <v>-</v>
          </cell>
          <cell r="C1798" t="str">
            <v>Tratamento superficial triplo c/ CAP</v>
          </cell>
          <cell r="D1798" t="str">
            <v>m²</v>
          </cell>
        </row>
        <row r="1799">
          <cell r="A1799" t="str">
            <v>5 S 02 502 01</v>
          </cell>
          <cell r="B1799" t="str">
            <v>-</v>
          </cell>
          <cell r="C1799" t="str">
            <v>Tratamento superficial triplo c/ emulsão</v>
          </cell>
          <cell r="D1799" t="str">
            <v>m²</v>
          </cell>
        </row>
        <row r="1800">
          <cell r="A1800" t="str">
            <v>5 S 02 502 02</v>
          </cell>
          <cell r="B1800" t="str">
            <v>-</v>
          </cell>
          <cell r="C1800" t="str">
            <v>Tratamento superficial triplo c/ banho diluído</v>
          </cell>
          <cell r="D1800" t="str">
            <v>m²</v>
          </cell>
        </row>
        <row r="1801">
          <cell r="A1801" t="str">
            <v>5 S 02 502 50</v>
          </cell>
          <cell r="B1801" t="str">
            <v>-</v>
          </cell>
          <cell r="C1801" t="str">
            <v>Tratamento superficial triplo c/ CAP BC</v>
          </cell>
          <cell r="D1801" t="str">
            <v>m²</v>
          </cell>
        </row>
        <row r="1802">
          <cell r="A1802" t="str">
            <v>5 S 02 502 51</v>
          </cell>
          <cell r="B1802" t="str">
            <v>-</v>
          </cell>
          <cell r="C1802" t="str">
            <v>Tratamento superficial triplo c/ emulsão BC</v>
          </cell>
          <cell r="D1802" t="str">
            <v>m²</v>
          </cell>
        </row>
        <row r="1803">
          <cell r="A1803" t="str">
            <v>5 S 02 502 52</v>
          </cell>
          <cell r="B1803" t="str">
            <v>-</v>
          </cell>
          <cell r="C1803" t="str">
            <v>Tratamento superficial triplo c/ banho diluído BC</v>
          </cell>
          <cell r="D1803" t="str">
            <v>m²</v>
          </cell>
        </row>
        <row r="1804">
          <cell r="A1804" t="str">
            <v>5 S 02 511 01</v>
          </cell>
          <cell r="B1804" t="str">
            <v>-</v>
          </cell>
          <cell r="C1804" t="str">
            <v>Micro-revestimento a frio - Microflex 0,8cm</v>
          </cell>
          <cell r="D1804" t="str">
            <v>m²</v>
          </cell>
        </row>
        <row r="1805">
          <cell r="A1805" t="str">
            <v>5 S 02 511 02</v>
          </cell>
          <cell r="B1805" t="str">
            <v>-</v>
          </cell>
          <cell r="C1805" t="str">
            <v>Micro-revestimento a frio - Microflex 1,5 cm</v>
          </cell>
          <cell r="D1805" t="str">
            <v>m²</v>
          </cell>
        </row>
        <row r="1806">
          <cell r="A1806" t="str">
            <v>5 S 02 511 03</v>
          </cell>
          <cell r="B1806" t="str">
            <v>-</v>
          </cell>
          <cell r="C1806" t="str">
            <v>Micro-revestimento a frio - Microflex 2,0 cm</v>
          </cell>
          <cell r="D1806" t="str">
            <v>m²</v>
          </cell>
        </row>
        <row r="1807">
          <cell r="A1807" t="str">
            <v>5 S 02 511 04</v>
          </cell>
          <cell r="B1807" t="str">
            <v>-</v>
          </cell>
          <cell r="C1807" t="str">
            <v>Micro-revestimento a frio - Microflex - 2,5 cm</v>
          </cell>
          <cell r="D1807" t="str">
            <v>m²</v>
          </cell>
        </row>
        <row r="1808">
          <cell r="A1808" t="str">
            <v>5 S 02 511 51</v>
          </cell>
          <cell r="B1808" t="str">
            <v>-</v>
          </cell>
          <cell r="C1808" t="str">
            <v>Micro-revestimento a frio - Microflex 0,8cm BC</v>
          </cell>
          <cell r="D1808" t="str">
            <v>m²</v>
          </cell>
        </row>
        <row r="1809">
          <cell r="A1809" t="str">
            <v>5 S 02 511 52</v>
          </cell>
          <cell r="B1809" t="str">
            <v>-</v>
          </cell>
          <cell r="C1809" t="str">
            <v>Micro-revestimento a frio - Microflex 1,5 cm BC</v>
          </cell>
          <cell r="D1809" t="str">
            <v>m²</v>
          </cell>
        </row>
        <row r="1810">
          <cell r="A1810" t="str">
            <v>5 S 02 511 53</v>
          </cell>
          <cell r="B1810" t="str">
            <v>-</v>
          </cell>
          <cell r="C1810" t="str">
            <v>Micro-revestimento a frio - Microflex 2,0 cm BC</v>
          </cell>
          <cell r="D1810" t="str">
            <v>m²</v>
          </cell>
        </row>
        <row r="1811">
          <cell r="A1811" t="str">
            <v>5 S 02 511 54</v>
          </cell>
          <cell r="B1811" t="str">
            <v>-</v>
          </cell>
          <cell r="C1811" t="str">
            <v>Micro-revestimento a frio-Microflex-2,5 cm BC</v>
          </cell>
          <cell r="D1811" t="str">
            <v>m²</v>
          </cell>
        </row>
        <row r="1812">
          <cell r="A1812" t="str">
            <v>5 S 02 512 01</v>
          </cell>
          <cell r="B1812" t="str">
            <v>-</v>
          </cell>
          <cell r="C1812" t="str">
            <v>Lama asfáltica fina (granulometrias I e II)</v>
          </cell>
          <cell r="D1812" t="str">
            <v>m²</v>
          </cell>
        </row>
        <row r="1813">
          <cell r="A1813" t="str">
            <v>5 S 02 512 02</v>
          </cell>
          <cell r="B1813" t="str">
            <v>-</v>
          </cell>
          <cell r="C1813" t="str">
            <v>Lama asfáltica grossa (granulometrias III e IV)</v>
          </cell>
          <cell r="D1813" t="str">
            <v>m²</v>
          </cell>
        </row>
        <row r="1814">
          <cell r="A1814" t="str">
            <v>5 S 02 512 51</v>
          </cell>
          <cell r="B1814" t="str">
            <v>-</v>
          </cell>
          <cell r="C1814" t="str">
            <v>Lama asfáltica fina (granulometrias I e II) AC/BC</v>
          </cell>
          <cell r="D1814" t="str">
            <v>m²</v>
          </cell>
        </row>
        <row r="1815">
          <cell r="A1815" t="str">
            <v>5 S 02 512 52</v>
          </cell>
          <cell r="B1815" t="str">
            <v>-</v>
          </cell>
          <cell r="C1815" t="str">
            <v>Lama asfált.grossa (granulometrias III e IV) AC/BC</v>
          </cell>
          <cell r="D1815" t="str">
            <v>m²</v>
          </cell>
        </row>
        <row r="1816">
          <cell r="A1816" t="str">
            <v>5 S 02 530 00</v>
          </cell>
          <cell r="B1816" t="str">
            <v>-</v>
          </cell>
          <cell r="C1816" t="str">
            <v>Pré-misturado a frio</v>
          </cell>
          <cell r="D1816" t="str">
            <v>m³</v>
          </cell>
        </row>
        <row r="1817">
          <cell r="A1817" t="str">
            <v>5 S 02 530 50</v>
          </cell>
          <cell r="B1817" t="str">
            <v>-</v>
          </cell>
          <cell r="C1817" t="str">
            <v>Pré-misturado a frio AC/BC</v>
          </cell>
          <cell r="D1817" t="str">
            <v>m³</v>
          </cell>
        </row>
        <row r="1818">
          <cell r="A1818" t="str">
            <v>5 S 02 531 00</v>
          </cell>
          <cell r="B1818" t="str">
            <v>-</v>
          </cell>
          <cell r="C1818" t="str">
            <v>Macadame betuminoso por penetração</v>
          </cell>
          <cell r="D1818" t="str">
            <v>m³</v>
          </cell>
        </row>
        <row r="1819">
          <cell r="A1819" t="str">
            <v>5 S 02 531 50</v>
          </cell>
          <cell r="B1819" t="str">
            <v>-</v>
          </cell>
          <cell r="C1819" t="str">
            <v>Macadame betuminoso por penetração BC</v>
          </cell>
          <cell r="D1819" t="str">
            <v>m³</v>
          </cell>
        </row>
        <row r="1820">
          <cell r="A1820" t="str">
            <v>5 S 02 532 00</v>
          </cell>
          <cell r="B1820" t="str">
            <v>-</v>
          </cell>
          <cell r="C1820" t="str">
            <v>Areia-asfalto a quente</v>
          </cell>
          <cell r="D1820" t="str">
            <v>t</v>
          </cell>
        </row>
        <row r="1821">
          <cell r="A1821" t="str">
            <v>5 S 02 532 50</v>
          </cell>
          <cell r="B1821" t="str">
            <v>-</v>
          </cell>
          <cell r="C1821" t="str">
            <v>Areia-asfalto a quente AC</v>
          </cell>
          <cell r="D1821" t="str">
            <v>t</v>
          </cell>
        </row>
        <row r="1822">
          <cell r="A1822" t="str">
            <v>5 S 02 540 01</v>
          </cell>
          <cell r="B1822" t="str">
            <v>-</v>
          </cell>
          <cell r="C1822" t="str">
            <v>Conc. betumin.usinado a quente - capa de rolamento</v>
          </cell>
          <cell r="D1822" t="str">
            <v>t</v>
          </cell>
        </row>
        <row r="1823">
          <cell r="A1823" t="str">
            <v>5 S 02 540 02</v>
          </cell>
          <cell r="B1823" t="str">
            <v>-</v>
          </cell>
          <cell r="C1823" t="str">
            <v>Concreto betuminoso usinado a quente - binder</v>
          </cell>
          <cell r="D1823" t="str">
            <v>t</v>
          </cell>
        </row>
        <row r="1824">
          <cell r="A1824" t="str">
            <v>5 S 02 540 12</v>
          </cell>
          <cell r="B1824" t="str">
            <v>-</v>
          </cell>
          <cell r="C1824" t="str">
            <v>CBUQ reciclado em usina fixa</v>
          </cell>
          <cell r="D1824" t="str">
            <v>t</v>
          </cell>
        </row>
        <row r="1825">
          <cell r="A1825" t="str">
            <v>5 S 02 540 51</v>
          </cell>
          <cell r="B1825" t="str">
            <v>-</v>
          </cell>
          <cell r="C1825" t="str">
            <v>CBUQ -capa de rolamento AC/BC</v>
          </cell>
          <cell r="D1825" t="str">
            <v>t</v>
          </cell>
        </row>
        <row r="1826">
          <cell r="A1826" t="str">
            <v>5 S 02 540 52</v>
          </cell>
          <cell r="B1826" t="str">
            <v>-</v>
          </cell>
          <cell r="C1826" t="str">
            <v>CBUQ -binder AC/BC</v>
          </cell>
          <cell r="D1826" t="str">
            <v>t</v>
          </cell>
        </row>
        <row r="1827">
          <cell r="A1827" t="str">
            <v>5 S 02 540 62</v>
          </cell>
          <cell r="B1827" t="str">
            <v>-</v>
          </cell>
          <cell r="C1827" t="str">
            <v>CBUQ reciclado em usina fixa AC/BC</v>
          </cell>
          <cell r="D1827" t="str">
            <v>t</v>
          </cell>
        </row>
        <row r="1828">
          <cell r="A1828" t="str">
            <v>5 S 02 600 00</v>
          </cell>
          <cell r="B1828" t="str">
            <v>-</v>
          </cell>
          <cell r="C1828" t="str">
            <v>Manta sintét. p/ recap.asfál.- fornec. e aplicação</v>
          </cell>
          <cell r="D1828" t="str">
            <v>m²</v>
          </cell>
        </row>
        <row r="1829">
          <cell r="A1829" t="str">
            <v>5 S 02 607 00</v>
          </cell>
          <cell r="B1829" t="str">
            <v>-</v>
          </cell>
          <cell r="C1829" t="str">
            <v>Concreto cimento portland c/ equip. pequeno porte</v>
          </cell>
          <cell r="D1829" t="str">
            <v>m³</v>
          </cell>
        </row>
        <row r="1830">
          <cell r="A1830" t="str">
            <v>5 S 02 607 50</v>
          </cell>
          <cell r="B1830" t="str">
            <v>-</v>
          </cell>
          <cell r="C1830" t="str">
            <v>Concr.cimento portland c/equip.pequeno porte AC/BC</v>
          </cell>
          <cell r="D1830" t="str">
            <v>m³</v>
          </cell>
        </row>
        <row r="1831">
          <cell r="A1831" t="str">
            <v>5 S 02 702 00</v>
          </cell>
          <cell r="B1831" t="str">
            <v>-</v>
          </cell>
          <cell r="C1831" t="str">
            <v>Limpeza e enchimento de junta de pavimento de conc</v>
          </cell>
          <cell r="D1831" t="str">
            <v>m</v>
          </cell>
        </row>
        <row r="1832">
          <cell r="A1832" t="str">
            <v>5 S 02 905 00</v>
          </cell>
          <cell r="B1832" t="str">
            <v>-</v>
          </cell>
          <cell r="C1832" t="str">
            <v>Remoção mecanizada de revestimento betuminoso</v>
          </cell>
          <cell r="D1832" t="str">
            <v>m³</v>
          </cell>
          <cell r="H1832" t="str">
            <v>DNER-ES-321/97</v>
          </cell>
        </row>
        <row r="1833">
          <cell r="A1833" t="str">
            <v>5 S 02 905 01</v>
          </cell>
          <cell r="B1833" t="str">
            <v>-</v>
          </cell>
          <cell r="C1833" t="str">
            <v>Remoção manual de revestimento betuminoso</v>
          </cell>
          <cell r="D1833" t="str">
            <v>m³</v>
          </cell>
          <cell r="H1833" t="str">
            <v>DNER-ES-321/97</v>
          </cell>
        </row>
        <row r="1834">
          <cell r="A1834" t="str">
            <v>5 S 02 906 00</v>
          </cell>
          <cell r="B1834" t="str">
            <v>-</v>
          </cell>
          <cell r="C1834" t="str">
            <v>Remoção mecanizada da camada granular pavimento</v>
          </cell>
          <cell r="D1834" t="str">
            <v>m³</v>
          </cell>
          <cell r="H1834" t="str">
            <v>DNER-ES-321/97</v>
          </cell>
        </row>
        <row r="1835">
          <cell r="A1835" t="str">
            <v>5 S 02 906 01</v>
          </cell>
          <cell r="B1835" t="str">
            <v>-</v>
          </cell>
          <cell r="C1835" t="str">
            <v>Remoção manual da camada granular do pavimento</v>
          </cell>
          <cell r="D1835" t="str">
            <v>m³</v>
          </cell>
          <cell r="H1835" t="str">
            <v>DNER-ES-321/97</v>
          </cell>
        </row>
        <row r="1836">
          <cell r="A1836" t="str">
            <v>5 S 02 907 00</v>
          </cell>
          <cell r="B1836" t="str">
            <v>-</v>
          </cell>
          <cell r="C1836" t="str">
            <v>Remoção mecanizada material de baixa capac.suporte</v>
          </cell>
          <cell r="D1836" t="str">
            <v>m³</v>
          </cell>
          <cell r="H1836" t="str">
            <v>DNER-ES-321/97</v>
          </cell>
        </row>
        <row r="1837">
          <cell r="A1837" t="str">
            <v>5 S 02 907 01</v>
          </cell>
          <cell r="B1837" t="str">
            <v>-</v>
          </cell>
          <cell r="C1837" t="str">
            <v>Remoção manual de material de baixa capac.suporte</v>
          </cell>
          <cell r="D1837" t="str">
            <v>m³</v>
          </cell>
          <cell r="H1837" t="str">
            <v>DNER-ES-321/97</v>
          </cell>
        </row>
        <row r="1838">
          <cell r="A1838" t="str">
            <v>5 S 02 908 00</v>
          </cell>
          <cell r="B1838" t="str">
            <v>-</v>
          </cell>
          <cell r="C1838" t="str">
            <v>Arrancamento e remoção de paralelepípedos</v>
          </cell>
          <cell r="D1838" t="str">
            <v>m²</v>
          </cell>
        </row>
        <row r="1839">
          <cell r="A1839" t="str">
            <v>5 S 02 909 00</v>
          </cell>
          <cell r="B1839" t="str">
            <v>-</v>
          </cell>
          <cell r="C1839" t="str">
            <v>Arrancamento e remoção de meios-fios</v>
          </cell>
          <cell r="D1839" t="str">
            <v>m³</v>
          </cell>
        </row>
        <row r="1840">
          <cell r="A1840" t="str">
            <v>5 S 02 990 11</v>
          </cell>
          <cell r="B1840" t="str">
            <v>-</v>
          </cell>
          <cell r="C1840" t="str">
            <v>Fresagem contínua do revest. betuminoso</v>
          </cell>
          <cell r="D1840" t="str">
            <v>m³</v>
          </cell>
        </row>
        <row r="1841">
          <cell r="A1841" t="str">
            <v>5 S 02 990 12</v>
          </cell>
          <cell r="B1841" t="str">
            <v>-</v>
          </cell>
          <cell r="C1841" t="str">
            <v>Fresagem descontínua revest. betuminoso</v>
          </cell>
          <cell r="D1841" t="str">
            <v>m³</v>
          </cell>
        </row>
        <row r="1842">
          <cell r="A1842" t="str">
            <v>5 S 04 300 16</v>
          </cell>
          <cell r="B1842" t="str">
            <v>-</v>
          </cell>
          <cell r="C1842" t="str">
            <v>Bueiro met. chapas múltiplas D=1,60m galv.</v>
          </cell>
          <cell r="D1842" t="str">
            <v>m</v>
          </cell>
        </row>
        <row r="1843">
          <cell r="A1843" t="str">
            <v>5 S 04 300 20</v>
          </cell>
          <cell r="B1843" t="str">
            <v>-</v>
          </cell>
          <cell r="C1843" t="str">
            <v>Bueiro met. chapas múltiplas D=2,00m galv.</v>
          </cell>
          <cell r="D1843" t="str">
            <v>m</v>
          </cell>
        </row>
        <row r="1844">
          <cell r="A1844" t="str">
            <v>5 S 04 300 66</v>
          </cell>
          <cell r="B1844" t="str">
            <v>-</v>
          </cell>
          <cell r="C1844" t="str">
            <v>Bueiro met. chapas múltiplas D=1,60m galv. BC</v>
          </cell>
          <cell r="D1844" t="str">
            <v>m</v>
          </cell>
        </row>
        <row r="1845">
          <cell r="A1845" t="str">
            <v>5 S 04 300 70</v>
          </cell>
          <cell r="B1845" t="str">
            <v>-</v>
          </cell>
          <cell r="C1845" t="str">
            <v>Bueiro met. chapas múltiplas D=2,00m galv. BC</v>
          </cell>
          <cell r="D1845" t="str">
            <v>m</v>
          </cell>
        </row>
        <row r="1846">
          <cell r="A1846" t="str">
            <v>5 S 04 301 16</v>
          </cell>
          <cell r="B1846" t="str">
            <v>-</v>
          </cell>
          <cell r="C1846" t="str">
            <v>Bueiro met. chapas múltiplas D=1,60m rev. epoxy</v>
          </cell>
          <cell r="D1846" t="str">
            <v>m</v>
          </cell>
        </row>
        <row r="1847">
          <cell r="A1847" t="str">
            <v>5 S 04 301 20</v>
          </cell>
          <cell r="B1847" t="str">
            <v>-</v>
          </cell>
          <cell r="C1847" t="str">
            <v>Bueiro met. chapas múltiplas D=2,00m rev. epoxy</v>
          </cell>
          <cell r="D1847" t="str">
            <v>m</v>
          </cell>
        </row>
        <row r="1848">
          <cell r="A1848" t="str">
            <v>5 S 04 301 66</v>
          </cell>
          <cell r="B1848" t="str">
            <v>-</v>
          </cell>
          <cell r="C1848" t="str">
            <v>Bueiro met. chapas múlt. D=1,60m rev. epoxy BC</v>
          </cell>
          <cell r="D1848" t="str">
            <v>m</v>
          </cell>
        </row>
        <row r="1849">
          <cell r="A1849" t="str">
            <v>5 S 04 301 70</v>
          </cell>
          <cell r="B1849" t="str">
            <v>-</v>
          </cell>
          <cell r="C1849" t="str">
            <v>Bueiro met. chapas múlt. D=2,00m rev. epoxy BC</v>
          </cell>
          <cell r="D1849" t="str">
            <v>m</v>
          </cell>
        </row>
        <row r="1850">
          <cell r="A1850" t="str">
            <v>5 S 04 310 12</v>
          </cell>
          <cell r="B1850" t="str">
            <v>-</v>
          </cell>
          <cell r="C1850" t="str">
            <v>Bueiro met. s/interrupção traf. D=1,20m galv.</v>
          </cell>
          <cell r="D1850" t="str">
            <v>m</v>
          </cell>
        </row>
        <row r="1851">
          <cell r="A1851" t="str">
            <v>5 S 04 310 16</v>
          </cell>
          <cell r="B1851" t="str">
            <v>-</v>
          </cell>
          <cell r="C1851" t="str">
            <v>Bueiro met. s/ interrup. de tráf. D=1,60m galv.</v>
          </cell>
          <cell r="D1851" t="str">
            <v>m</v>
          </cell>
        </row>
        <row r="1852">
          <cell r="A1852" t="str">
            <v>5 S 04 310 20</v>
          </cell>
          <cell r="B1852" t="str">
            <v>-</v>
          </cell>
          <cell r="C1852" t="str">
            <v>Bueiro met. s/ interrup. de tráf. D=2,00m galv.</v>
          </cell>
          <cell r="D1852" t="str">
            <v>m</v>
          </cell>
        </row>
        <row r="1853">
          <cell r="A1853" t="str">
            <v>5 S 04 311 12</v>
          </cell>
          <cell r="B1853" t="str">
            <v>-</v>
          </cell>
          <cell r="C1853" t="str">
            <v>Bueiro met. s/interrupção traf. D=1,20m rev. epoxy</v>
          </cell>
          <cell r="D1853" t="str">
            <v>m</v>
          </cell>
        </row>
        <row r="1854">
          <cell r="A1854" t="str">
            <v>5 S 04 311 16</v>
          </cell>
          <cell r="B1854" t="str">
            <v>-</v>
          </cell>
          <cell r="C1854" t="str">
            <v>Bueiro met.s/interrupção traf. D=1,60 m rev.epoxy</v>
          </cell>
          <cell r="D1854" t="str">
            <v>m</v>
          </cell>
        </row>
        <row r="1855">
          <cell r="A1855" t="str">
            <v>5 S 04 311 20</v>
          </cell>
          <cell r="B1855" t="str">
            <v>-</v>
          </cell>
          <cell r="C1855" t="str">
            <v>Bueiro met.s/interrupção tráf. D=2,00 m rev. epoxy</v>
          </cell>
          <cell r="D1855" t="str">
            <v>m</v>
          </cell>
        </row>
        <row r="1856">
          <cell r="A1856" t="str">
            <v>5 S 04 999 01</v>
          </cell>
          <cell r="B1856" t="str">
            <v>-</v>
          </cell>
          <cell r="C1856" t="str">
            <v>Remoção de bueiros existentes</v>
          </cell>
          <cell r="D1856" t="str">
            <v>m</v>
          </cell>
        </row>
        <row r="1857">
          <cell r="A1857" t="str">
            <v>5 S 04 999 04</v>
          </cell>
          <cell r="B1857" t="str">
            <v>-</v>
          </cell>
          <cell r="C1857" t="str">
            <v>Restauração de disp. danif. com concr. fck=12 MPa</v>
          </cell>
          <cell r="D1857" t="str">
            <v>m³</v>
          </cell>
        </row>
        <row r="1858">
          <cell r="A1858" t="str">
            <v>5 S 04 999 07</v>
          </cell>
          <cell r="B1858" t="str">
            <v>-</v>
          </cell>
          <cell r="C1858" t="str">
            <v>Demolição de dispositivos de concreto simples</v>
          </cell>
          <cell r="D1858" t="str">
            <v>m³</v>
          </cell>
        </row>
        <row r="1859">
          <cell r="A1859" t="str">
            <v>5 S 04 999 08</v>
          </cell>
          <cell r="B1859" t="str">
            <v>-</v>
          </cell>
          <cell r="C1859" t="str">
            <v>Demolição de dispositivos de concreto armado</v>
          </cell>
          <cell r="D1859" t="str">
            <v>m³</v>
          </cell>
        </row>
        <row r="1860">
          <cell r="A1860" t="str">
            <v>5 S 04 999 54</v>
          </cell>
          <cell r="B1860" t="str">
            <v>-</v>
          </cell>
          <cell r="C1860" t="str">
            <v>Restaur.de disp.danif.com concr. fck=12 MPa AC/BC</v>
          </cell>
          <cell r="D1860" t="str">
            <v>m³</v>
          </cell>
        </row>
        <row r="1861">
          <cell r="A1861" t="str">
            <v>5 S 05 100 00</v>
          </cell>
          <cell r="B1861" t="str">
            <v>-</v>
          </cell>
          <cell r="C1861" t="str">
            <v>Enleivamento</v>
          </cell>
          <cell r="D1861" t="str">
            <v>m²</v>
          </cell>
        </row>
        <row r="1862">
          <cell r="A1862" t="str">
            <v>5 S 05 102 00</v>
          </cell>
          <cell r="B1862" t="str">
            <v>-</v>
          </cell>
          <cell r="C1862" t="str">
            <v>Hidrossemeadura</v>
          </cell>
          <cell r="D1862" t="str">
            <v>m²</v>
          </cell>
        </row>
        <row r="1863">
          <cell r="A1863" t="str">
            <v>5 S 05 300 01</v>
          </cell>
          <cell r="B1863" t="str">
            <v>-</v>
          </cell>
          <cell r="C1863" t="str">
            <v>Alvenaria de pedra arrumada</v>
          </cell>
          <cell r="D1863" t="str">
            <v>m³</v>
          </cell>
        </row>
        <row r="1864">
          <cell r="A1864" t="str">
            <v>5 S 05 300 02</v>
          </cell>
          <cell r="B1864" t="str">
            <v>-</v>
          </cell>
          <cell r="C1864" t="str">
            <v>Enrocamento de pedra jogada</v>
          </cell>
          <cell r="D1864" t="str">
            <v>m³</v>
          </cell>
        </row>
        <row r="1865">
          <cell r="A1865" t="str">
            <v>5 S 05 301 00</v>
          </cell>
          <cell r="B1865" t="str">
            <v>-</v>
          </cell>
          <cell r="C1865" t="str">
            <v>Alvenaria de pedra argamassada</v>
          </cell>
          <cell r="D1865" t="str">
            <v>m³</v>
          </cell>
        </row>
        <row r="1866">
          <cell r="A1866" t="str">
            <v>5 S 05 301 50</v>
          </cell>
          <cell r="B1866" t="str">
            <v>-</v>
          </cell>
          <cell r="C1866" t="str">
            <v>Alvenaria de pedra argamassada AC/PC</v>
          </cell>
          <cell r="D1866" t="str">
            <v>m³</v>
          </cell>
        </row>
        <row r="1867">
          <cell r="A1867" t="str">
            <v>5 S 05 302 01</v>
          </cell>
          <cell r="B1867" t="str">
            <v>-</v>
          </cell>
          <cell r="C1867" t="str">
            <v>Muro de gabião tipo caixa</v>
          </cell>
          <cell r="D1867" t="str">
            <v>m³</v>
          </cell>
        </row>
        <row r="1868">
          <cell r="A1868" t="str">
            <v>5 S 05 303 01</v>
          </cell>
          <cell r="B1868" t="str">
            <v>-</v>
          </cell>
          <cell r="C1868" t="str">
            <v>Terra armada - ECE - greide 0,0&lt;h&lt;6,00m</v>
          </cell>
          <cell r="D1868" t="str">
            <v>m²</v>
          </cell>
        </row>
        <row r="1869">
          <cell r="A1869" t="str">
            <v>5 S 05 303 02</v>
          </cell>
          <cell r="B1869" t="str">
            <v>-</v>
          </cell>
          <cell r="C1869" t="str">
            <v>Terra armada - ECE - greide 6,0&lt;h&lt;9,00</v>
          </cell>
          <cell r="D1869" t="str">
            <v>m²</v>
          </cell>
        </row>
        <row r="1870">
          <cell r="A1870" t="str">
            <v>5 S 05 303 03</v>
          </cell>
          <cell r="B1870" t="str">
            <v>-</v>
          </cell>
          <cell r="C1870" t="str">
            <v>Terra armada - ECE - greide 9,0&lt;h&lt;12,00m</v>
          </cell>
          <cell r="D1870" t="str">
            <v>m²</v>
          </cell>
        </row>
        <row r="1871">
          <cell r="A1871" t="str">
            <v>5 S 05 303 04</v>
          </cell>
          <cell r="B1871" t="str">
            <v>-</v>
          </cell>
          <cell r="C1871" t="str">
            <v>Terra armada - ECE - pé de talude 0,0&lt;h&lt;6,00m</v>
          </cell>
          <cell r="D1871" t="str">
            <v>m²</v>
          </cell>
        </row>
        <row r="1872">
          <cell r="A1872" t="str">
            <v>5 S 05 303 05</v>
          </cell>
          <cell r="B1872" t="str">
            <v>-</v>
          </cell>
          <cell r="C1872" t="str">
            <v>Terra armada - ECE - pé de talude 6,0&lt;h&lt;9,00m</v>
          </cell>
          <cell r="D1872" t="str">
            <v>m²</v>
          </cell>
        </row>
        <row r="1873">
          <cell r="A1873" t="str">
            <v>5 S 05 303 06</v>
          </cell>
          <cell r="B1873" t="str">
            <v>-</v>
          </cell>
          <cell r="C1873" t="str">
            <v>Terra armada - ECE - pé de talude 9,0&lt;h&lt;12,00m</v>
          </cell>
          <cell r="D1873" t="str">
            <v>m²</v>
          </cell>
        </row>
        <row r="1874">
          <cell r="A1874" t="str">
            <v>5 S 05 303 07</v>
          </cell>
          <cell r="B1874" t="str">
            <v>-</v>
          </cell>
          <cell r="C1874" t="str">
            <v>Terra armada - ECE - encontro portante 0,0&lt;h&lt;6,0m</v>
          </cell>
          <cell r="D1874" t="str">
            <v>m²</v>
          </cell>
        </row>
        <row r="1875">
          <cell r="A1875" t="str">
            <v>5 S 05 303 08</v>
          </cell>
          <cell r="B1875" t="str">
            <v>-</v>
          </cell>
          <cell r="C1875" t="str">
            <v>Terra armada - ECE - encontro portante 6,0&lt;h&lt;9,00m</v>
          </cell>
          <cell r="D1875" t="str">
            <v>m²</v>
          </cell>
        </row>
        <row r="1876">
          <cell r="A1876" t="str">
            <v>5 S 05 303 09</v>
          </cell>
          <cell r="B1876" t="str">
            <v>-</v>
          </cell>
          <cell r="C1876" t="str">
            <v>Escamas de concreto armado para terra armada</v>
          </cell>
          <cell r="D1876" t="str">
            <v>m³</v>
          </cell>
        </row>
        <row r="1877">
          <cell r="A1877" t="str">
            <v>5 S 05 303 10</v>
          </cell>
          <cell r="B1877" t="str">
            <v>-</v>
          </cell>
          <cell r="C1877" t="str">
            <v>Conc. de soleira e arrem. de maciço de terra arm.</v>
          </cell>
          <cell r="D1877" t="str">
            <v>m³</v>
          </cell>
        </row>
        <row r="1878">
          <cell r="A1878" t="str">
            <v>5 S 05 303 11</v>
          </cell>
          <cell r="B1878" t="str">
            <v>-</v>
          </cell>
          <cell r="C1878" t="str">
            <v>Montagem de maciço terra armada</v>
          </cell>
          <cell r="D1878" t="str">
            <v>m²</v>
          </cell>
        </row>
        <row r="1879">
          <cell r="A1879" t="str">
            <v>5 S 05 303 59</v>
          </cell>
          <cell r="B1879" t="str">
            <v>-</v>
          </cell>
          <cell r="C1879" t="str">
            <v>Escamas de concreto armado para terra armada AC/BC</v>
          </cell>
          <cell r="D1879" t="str">
            <v>m³</v>
          </cell>
        </row>
        <row r="1880">
          <cell r="A1880" t="str">
            <v>5 S 05 303 60</v>
          </cell>
          <cell r="B1880" t="str">
            <v>-</v>
          </cell>
          <cell r="C1880" t="str">
            <v>Concr. soleira arremate de maciço terra arm. AC/BC</v>
          </cell>
          <cell r="D1880" t="str">
            <v>m³</v>
          </cell>
        </row>
        <row r="1881">
          <cell r="A1881" t="str">
            <v>5 S 05 340 01</v>
          </cell>
          <cell r="B1881" t="str">
            <v>-</v>
          </cell>
          <cell r="C1881" t="str">
            <v>Execução cortina atirantada conc.armado fck=15 MPa</v>
          </cell>
          <cell r="D1881" t="str">
            <v>m³</v>
          </cell>
        </row>
        <row r="1882">
          <cell r="A1882" t="str">
            <v>5 S 05 340 51</v>
          </cell>
          <cell r="B1882" t="str">
            <v>-</v>
          </cell>
          <cell r="C1882" t="str">
            <v>Exec.cortina atirant.concr.armado fck=15 MPa AC/BC</v>
          </cell>
          <cell r="D1882" t="str">
            <v>m³</v>
          </cell>
        </row>
        <row r="1883">
          <cell r="A1883" t="str">
            <v>5 S 05 900 01</v>
          </cell>
          <cell r="B1883" t="str">
            <v>-</v>
          </cell>
          <cell r="C1883" t="str">
            <v>Execução tirante protendido cortina atirantada</v>
          </cell>
          <cell r="D1883" t="str">
            <v>m</v>
          </cell>
        </row>
        <row r="1884">
          <cell r="A1884" t="str">
            <v>5 S 06 400 01</v>
          </cell>
          <cell r="B1884" t="str">
            <v>-</v>
          </cell>
          <cell r="C1884" t="str">
            <v>Cercas arame farp. c/ mourão conc. seção quadr.</v>
          </cell>
          <cell r="D1884" t="str">
            <v>m</v>
          </cell>
        </row>
        <row r="1885">
          <cell r="A1885" t="str">
            <v>5 S 06 400 02</v>
          </cell>
          <cell r="B1885" t="str">
            <v>-</v>
          </cell>
          <cell r="C1885" t="str">
            <v>Cerca arame farp. c/ mourão de conc. seção triang</v>
          </cell>
          <cell r="D1885" t="str">
            <v>m</v>
          </cell>
        </row>
        <row r="1886">
          <cell r="A1886" t="str">
            <v>5 S 06 400 51</v>
          </cell>
          <cell r="B1886" t="str">
            <v>-</v>
          </cell>
          <cell r="C1886" t="str">
            <v>Cercas arame farp. c/mourão conc.seção quadr.AC/BC</v>
          </cell>
          <cell r="D1886" t="str">
            <v>m</v>
          </cell>
        </row>
        <row r="1887">
          <cell r="A1887" t="str">
            <v>5 S 06 400 52</v>
          </cell>
          <cell r="B1887" t="str">
            <v>-</v>
          </cell>
          <cell r="C1887" t="str">
            <v>Cerca arame farp. c/mourão concr.sec. triang.AC/BC</v>
          </cell>
          <cell r="D1887" t="str">
            <v>m</v>
          </cell>
        </row>
        <row r="1888">
          <cell r="A1888" t="str">
            <v>5 S 06 410 00</v>
          </cell>
          <cell r="B1888" t="str">
            <v>-</v>
          </cell>
          <cell r="C1888" t="str">
            <v>Cercas arame farpado com suporte madeira</v>
          </cell>
          <cell r="D1888" t="str">
            <v>m</v>
          </cell>
        </row>
        <row r="1889">
          <cell r="A1889" t="str">
            <v>5 S 09 001 07</v>
          </cell>
          <cell r="B1889" t="str">
            <v>-</v>
          </cell>
          <cell r="C1889" t="str">
            <v>Transporte local em rodov. não pavim.</v>
          </cell>
          <cell r="D1889" t="str">
            <v>tkm</v>
          </cell>
        </row>
        <row r="1890">
          <cell r="A1890" t="str">
            <v>5 S 09 001 90</v>
          </cell>
          <cell r="B1890" t="str">
            <v>-</v>
          </cell>
          <cell r="C1890" t="str">
            <v>Transporte comercial c/ carroc. rodov. não pav.</v>
          </cell>
          <cell r="D1890" t="str">
            <v>tkm</v>
          </cell>
        </row>
        <row r="1891">
          <cell r="A1891" t="str">
            <v>5 S 09 001 91</v>
          </cell>
          <cell r="B1891" t="str">
            <v>-</v>
          </cell>
          <cell r="C1891" t="str">
            <v>Transporte comercial c/ basc. 10m3 rod. não pav.</v>
          </cell>
          <cell r="D1891" t="str">
            <v>tkm</v>
          </cell>
        </row>
        <row r="1892">
          <cell r="A1892" t="str">
            <v>5 S 09 002 07</v>
          </cell>
          <cell r="B1892" t="str">
            <v>-</v>
          </cell>
          <cell r="C1892" t="str">
            <v>Transporte local em rodov. pavim.</v>
          </cell>
          <cell r="D1892" t="str">
            <v>tkm</v>
          </cell>
        </row>
        <row r="1893">
          <cell r="A1893" t="str">
            <v>5 S 09 002 90</v>
          </cell>
          <cell r="B1893" t="str">
            <v>-</v>
          </cell>
          <cell r="C1893" t="str">
            <v>Transporte comercial c/ carroceria rodov. pav.</v>
          </cell>
          <cell r="D1893" t="str">
            <v>tkm</v>
          </cell>
        </row>
        <row r="1894">
          <cell r="A1894" t="str">
            <v>5 S 09 002 91</v>
          </cell>
          <cell r="B1894" t="str">
            <v>-</v>
          </cell>
          <cell r="C1894" t="str">
            <v>Transporte comercial c/ basc. 10m3 rod. pav.</v>
          </cell>
          <cell r="D1894" t="str">
            <v>tkm</v>
          </cell>
        </row>
        <row r="1896">
          <cell r="A1896" t="str">
            <v>DNIT - Sistema de Custos Rodoviários</v>
          </cell>
          <cell r="D1896" t="str">
            <v>Sicro2</v>
          </cell>
        </row>
        <row r="1897">
          <cell r="A1897" t="str">
            <v>Outros</v>
          </cell>
          <cell r="D1897" t="str">
            <v>Minas Gerais</v>
          </cell>
        </row>
        <row r="1898">
          <cell r="A1898" t="str">
            <v>Resumo dos Custos Unitários de Referência: Maio de 2005</v>
          </cell>
          <cell r="D1898" t="str">
            <v>RCtR0330</v>
          </cell>
        </row>
        <row r="1900">
          <cell r="C1900" t="str">
            <v>FORNECIMENTO DE MATERIAL BETUMINOSO</v>
          </cell>
        </row>
        <row r="1901">
          <cell r="B1901" t="str">
            <v>-</v>
          </cell>
          <cell r="C1901" t="str">
            <v>Fornecimento de CAP-20 Com 4,5% de Polímero</v>
          </cell>
          <cell r="D1901" t="str">
            <v>t</v>
          </cell>
          <cell r="H1901" t="str">
            <v>EC-P-01</v>
          </cell>
        </row>
        <row r="1902">
          <cell r="B1902" t="str">
            <v>-</v>
          </cell>
          <cell r="C1902" t="str">
            <v>Fornecimento de Asfalto Diluido Tipo CM-30</v>
          </cell>
          <cell r="D1902" t="str">
            <v>t</v>
          </cell>
          <cell r="H1902" t="str">
            <v>EC-P-01</v>
          </cell>
        </row>
        <row r="1903">
          <cell r="B1903" t="str">
            <v>-</v>
          </cell>
          <cell r="C1903" t="str">
            <v>Fornecimeto de Emulsão Asfáltica RR-C</v>
          </cell>
          <cell r="D1903" t="str">
            <v>t</v>
          </cell>
          <cell r="H1903" t="str">
            <v>EC-P-01</v>
          </cell>
        </row>
        <row r="1905">
          <cell r="C1905" t="str">
            <v>TRANSPORTE DE MATERIAL BETUMINOSO</v>
          </cell>
        </row>
        <row r="1906">
          <cell r="B1906" t="str">
            <v>-</v>
          </cell>
          <cell r="C1906" t="str">
            <v>Transporte de CAP-20 Com 4,5% de Polímero</v>
          </cell>
          <cell r="D1906" t="str">
            <v>t</v>
          </cell>
          <cell r="H1906" t="str">
            <v>EC-P-01</v>
          </cell>
        </row>
        <row r="1907">
          <cell r="B1907" t="str">
            <v>-</v>
          </cell>
          <cell r="C1907" t="str">
            <v>Transporte Comercial de Asfalto Diluido Tipo CM-30</v>
          </cell>
          <cell r="D1907" t="str">
            <v>t</v>
          </cell>
          <cell r="H1907" t="str">
            <v>EC-P-01</v>
          </cell>
        </row>
        <row r="1908">
          <cell r="B1908" t="str">
            <v>-</v>
          </cell>
          <cell r="C1908" t="str">
            <v>Transporte Comercial de Emulsão Asfáltica RR-2C</v>
          </cell>
          <cell r="D1908" t="str">
            <v>t</v>
          </cell>
          <cell r="H1908" t="str">
            <v>EC-P-01</v>
          </cell>
        </row>
        <row r="1910">
          <cell r="C1910" t="str">
            <v>TUBULÃO AR COMPRIMIDO</v>
          </cell>
        </row>
        <row r="1911">
          <cell r="A1911" t="str">
            <v>2 S 10 100 01</v>
          </cell>
          <cell r="B1911" t="str">
            <v>-</v>
          </cell>
          <cell r="C1911" t="str">
            <v>Escavação AR Comprimido 1ª Categoria</v>
          </cell>
          <cell r="D1911" t="str">
            <v>m³</v>
          </cell>
        </row>
        <row r="1912">
          <cell r="A1912" t="str">
            <v>2 S 10 100 02</v>
          </cell>
          <cell r="B1912" t="str">
            <v>-</v>
          </cell>
          <cell r="C1912" t="str">
            <v>Concreto 25 MPA Inclusive Forma para Camisa</v>
          </cell>
          <cell r="D1912" t="str">
            <v>m³</v>
          </cell>
          <cell r="H1912" t="str">
            <v>DNER-ES-335/97</v>
          </cell>
        </row>
        <row r="1913">
          <cell r="A1913" t="str">
            <v>2 S 10 100 03</v>
          </cell>
          <cell r="B1913" t="str">
            <v>-</v>
          </cell>
          <cell r="C1913" t="str">
            <v>Ferragem</v>
          </cell>
          <cell r="D1913" t="str">
            <v>Kg</v>
          </cell>
          <cell r="H1913" t="str">
            <v>DNER-ES-331/97</v>
          </cell>
        </row>
        <row r="1915">
          <cell r="C1915" t="str">
            <v>TRAVESSA DE APOIO 1 E 2 - CORTINAS</v>
          </cell>
        </row>
        <row r="1916">
          <cell r="A1916" t="str">
            <v>2 S 10 200 01</v>
          </cell>
          <cell r="B1916" t="str">
            <v>-</v>
          </cell>
          <cell r="C1916" t="str">
            <v>Cimbramento</v>
          </cell>
          <cell r="D1916" t="str">
            <v>m³</v>
          </cell>
        </row>
        <row r="1917">
          <cell r="A1917" t="str">
            <v>2 S 10 200 02</v>
          </cell>
          <cell r="B1917" t="str">
            <v>-</v>
          </cell>
          <cell r="C1917" t="str">
            <v>Ferragem para Toda Obra</v>
          </cell>
          <cell r="D1917" t="str">
            <v>Kg</v>
          </cell>
          <cell r="H1917" t="str">
            <v>DNER-ES-331/97</v>
          </cell>
        </row>
        <row r="1918">
          <cell r="A1918" t="str">
            <v>2 S 10 200 03</v>
          </cell>
          <cell r="B1918" t="str">
            <v>-</v>
          </cell>
          <cell r="C1918" t="str">
            <v>Concreto 25 MPA</v>
          </cell>
          <cell r="D1918" t="str">
            <v>m³</v>
          </cell>
          <cell r="H1918" t="str">
            <v>DNER-ES-335/97</v>
          </cell>
        </row>
        <row r="1919">
          <cell r="A1919" t="str">
            <v>2 S 10 200 04</v>
          </cell>
          <cell r="B1919" t="str">
            <v>-</v>
          </cell>
          <cell r="C1919" t="str">
            <v>Forma</v>
          </cell>
          <cell r="D1919" t="str">
            <v>m²</v>
          </cell>
          <cell r="H1919" t="str">
            <v>DNER-ES-333/97</v>
          </cell>
        </row>
        <row r="1920">
          <cell r="A1920" t="str">
            <v>2 S 10 200 05</v>
          </cell>
          <cell r="B1920" t="str">
            <v>-</v>
          </cell>
          <cell r="C1920" t="str">
            <v>Aparelho de Apoio Inclusive Calços</v>
          </cell>
          <cell r="D1920" t="str">
            <v>dm³</v>
          </cell>
        </row>
        <row r="1922">
          <cell r="C1922" t="str">
            <v>LAJE</v>
          </cell>
        </row>
        <row r="1923">
          <cell r="A1923" t="str">
            <v>2 S 10 300 01</v>
          </cell>
          <cell r="B1923" t="str">
            <v>-</v>
          </cell>
          <cell r="C1923" t="str">
            <v>Concreto 25 MPA</v>
          </cell>
          <cell r="D1923" t="str">
            <v>m³</v>
          </cell>
          <cell r="H1923" t="str">
            <v>DNER-ES-335/97</v>
          </cell>
        </row>
        <row r="1924">
          <cell r="A1924" t="str">
            <v>2 S 10 300 02</v>
          </cell>
          <cell r="B1924" t="str">
            <v>-</v>
          </cell>
          <cell r="C1924" t="str">
            <v>Forma Inclusive Pré-Laje</v>
          </cell>
          <cell r="D1924" t="str">
            <v>m²</v>
          </cell>
          <cell r="H1924" t="str">
            <v>DNER-ES-333/97</v>
          </cell>
        </row>
        <row r="1926">
          <cell r="C1926" t="str">
            <v>GUARDA-RODA</v>
          </cell>
        </row>
        <row r="1927">
          <cell r="A1927" t="str">
            <v>2 S 10 400 01</v>
          </cell>
          <cell r="B1927" t="str">
            <v>-</v>
          </cell>
          <cell r="C1927" t="str">
            <v>Concreto 25 MPA</v>
          </cell>
          <cell r="D1927" t="str">
            <v>m³</v>
          </cell>
          <cell r="H1927" t="str">
            <v>DNER-ES-335/97</v>
          </cell>
        </row>
        <row r="1928">
          <cell r="A1928" t="str">
            <v>2 S 10 400 02</v>
          </cell>
          <cell r="B1928" t="str">
            <v>-</v>
          </cell>
          <cell r="C1928" t="str">
            <v>Forma</v>
          </cell>
          <cell r="D1928" t="str">
            <v>m²</v>
          </cell>
          <cell r="H1928" t="str">
            <v>DNER-ES-333/97</v>
          </cell>
        </row>
        <row r="1930">
          <cell r="C1930" t="str">
            <v>OUTROS ITENS</v>
          </cell>
        </row>
        <row r="1931">
          <cell r="A1931" t="str">
            <v>2 S 10 500 01</v>
          </cell>
          <cell r="B1931" t="str">
            <v>-</v>
          </cell>
          <cell r="C1931" t="str">
            <v>Guarda-Corpo Metálico</v>
          </cell>
          <cell r="D1931" t="str">
            <v>Kg</v>
          </cell>
        </row>
        <row r="1932">
          <cell r="A1932" t="str">
            <v>2 S 10 500 02</v>
          </cell>
          <cell r="B1932" t="str">
            <v>-</v>
          </cell>
          <cell r="C1932" t="str">
            <v>Dreno PVC Diâmetro 100</v>
          </cell>
          <cell r="D1932" t="str">
            <v>Pç</v>
          </cell>
        </row>
        <row r="1933">
          <cell r="A1933" t="str">
            <v>2 S 10 500 03</v>
          </cell>
          <cell r="B1933" t="str">
            <v>-</v>
          </cell>
          <cell r="C1933" t="str">
            <v>Gabião</v>
          </cell>
          <cell r="D1933" t="str">
            <v>m³</v>
          </cell>
        </row>
        <row r="1934">
          <cell r="A1934" t="str">
            <v>2 S 10 500 04</v>
          </cell>
          <cell r="B1934" t="str">
            <v>-</v>
          </cell>
          <cell r="C1934" t="str">
            <v>Reaterro Gabião</v>
          </cell>
          <cell r="D1934" t="str">
            <v>m³</v>
          </cell>
        </row>
        <row r="1935">
          <cell r="A1935" t="str">
            <v>2 S 10 500 05</v>
          </cell>
          <cell r="B1935" t="str">
            <v>-</v>
          </cell>
          <cell r="C1935" t="str">
            <v>Vigas Metálicas e Outras Peças</v>
          </cell>
          <cell r="D1935" t="str">
            <v>Kg</v>
          </cell>
        </row>
        <row r="1936">
          <cell r="A1936" t="str">
            <v>2 S 10 500 06</v>
          </cell>
          <cell r="B1936" t="str">
            <v>-</v>
          </cell>
          <cell r="C1936" t="str">
            <v>Lançamento de Viga</v>
          </cell>
          <cell r="D1936" t="str">
            <v>Pç</v>
          </cell>
        </row>
        <row r="1938">
          <cell r="C1938" t="str">
            <v>MEIO AMBIENTE (RECUPERAÇÃO DE PASSIVO AMBIENTAL)</v>
          </cell>
        </row>
        <row r="1939">
          <cell r="B1939" t="str">
            <v>-</v>
          </cell>
          <cell r="C1939" t="str">
            <v>Plantio de Árvores</v>
          </cell>
          <cell r="D1939" t="str">
            <v>und</v>
          </cell>
        </row>
        <row r="1941">
          <cell r="C1941" t="str">
            <v>DESPESAS COM MOBILIZAÇÃO/DESMOBILIZAÇÃO E INSTALAÇÃO DE CANTEIRO</v>
          </cell>
        </row>
        <row r="1942">
          <cell r="A1942" t="str">
            <v>1 A 99 100 00</v>
          </cell>
          <cell r="B1942" t="str">
            <v>-</v>
          </cell>
          <cell r="C1942" t="str">
            <v>Despesas Com Inst. de Canteiro e Acampamento</v>
          </cell>
          <cell r="D1942" t="str">
            <v>VB</v>
          </cell>
        </row>
        <row r="1943">
          <cell r="A1943" t="str">
            <v>1 A 99 200 00</v>
          </cell>
          <cell r="B1943" t="str">
            <v>-</v>
          </cell>
          <cell r="C1943" t="str">
            <v>Despesas com Mobilização e Desmobilização</v>
          </cell>
          <cell r="D1943" t="str">
            <v>VB</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eriais"/>
      <sheetName val="Mapa Localização"/>
      <sheetName val="PATO"/>
      <sheetName val="QTDE"/>
      <sheetName val="Nível Prioridade"/>
      <sheetName val="CURVA ABC"/>
      <sheetName val="TRANSPORTE"/>
      <sheetName val="MOBILIZAÇÃO"/>
      <sheetName val="FIT"/>
      <sheetName val="CRON FIS"/>
      <sheetName val="Adm Local"/>
      <sheetName val="Lay out canteiro"/>
      <sheetName val="CANTEIRO"/>
      <sheetName val="Referência-Canteiro"/>
      <sheetName val="Grafico Dist. Transp"/>
      <sheetName val="Pedagio"/>
      <sheetName val="COTAÇÕES"/>
      <sheetName val="Pedagio - ULTRAPAV"/>
      <sheetName val="Aquis. CAP-50 MBUQ-ULTRA"/>
      <sheetName val="Transp. CAP-50 ULTRAPAV"/>
      <sheetName val="Referência-ULTRAPAV"/>
      <sheetName val="Roçada - km 393,10 ao km 470,00"/>
      <sheetName val="Sinal Vert-km 393,10 ao km 470"/>
      <sheetName val="Descida - km 393,10 ao km 470,0"/>
      <sheetName val="Pontes - km 393,10 ao km 470,0"/>
      <sheetName val="Meio Fio - km 393,10 ao km 470,"/>
      <sheetName val="Sarjeta - km 393,10 ao km 470,0"/>
      <sheetName val="Defensa - km 393,10 ao km 470,0"/>
      <sheetName val="Bueiro - km 393,10 ao km 470,0"/>
      <sheetName val="7000001"/>
      <sheetName val="7000002"/>
      <sheetName val="7000003"/>
      <sheetName val="7000004"/>
      <sheetName val="7000005"/>
      <sheetName val="7000006"/>
      <sheetName val="7000007"/>
      <sheetName val="7000008"/>
      <sheetName val="4900000"/>
      <sheetName val="4915678"/>
      <sheetName val="4915795"/>
      <sheetName val="4915794"/>
      <sheetName val="4915787"/>
      <sheetName val="4915786"/>
      <sheetName val="4915776"/>
      <sheetName val="4915768"/>
      <sheetName val="4915766"/>
      <sheetName val="4915764"/>
      <sheetName val="4915760"/>
      <sheetName val="4915757"/>
      <sheetName val="4915746"/>
      <sheetName val="4915744"/>
      <sheetName val="4915742"/>
      <sheetName val="4915733"/>
      <sheetName val="4915725"/>
      <sheetName val="4915713"/>
      <sheetName val="4915712"/>
      <sheetName val="4915711"/>
      <sheetName val="4915708"/>
      <sheetName val="4915621"/>
      <sheetName val="4915672"/>
      <sheetName val="4915723"/>
      <sheetName val="4011480"/>
      <sheetName val="4011464"/>
      <sheetName val="4011353"/>
      <sheetName val="4915734"/>
      <sheetName val="4915721"/>
      <sheetName val="4816118"/>
      <sheetName val="4413996"/>
      <sheetName val="1505879"/>
      <sheetName val="1505860"/>
      <sheetName val="1106165"/>
      <sheetName val="4915671"/>
      <sheetName val="4805757"/>
      <sheetName val="4805750"/>
      <sheetName val="3103302"/>
      <sheetName val="1600438"/>
      <sheetName val="1600436"/>
      <sheetName val="1109671"/>
      <sheetName val="5213850"/>
      <sheetName val="5213840"/>
      <sheetName val="5213838"/>
      <sheetName val="5213835"/>
      <sheetName val="5212554"/>
      <sheetName val="5915324"/>
      <sheetName val="5914479"/>
      <sheetName val="5914389"/>
      <sheetName val="5914344"/>
      <sheetName val="4915692"/>
      <sheetName val="5213359"/>
      <sheetName val="5213407"/>
      <sheetName val="5213403"/>
      <sheetName val="4011410"/>
      <sheetName val="4915801"/>
      <sheetName val="4900001"/>
      <sheetName val="4816131"/>
      <sheetName val="4816129"/>
      <sheetName val="4816007"/>
      <sheetName val="4413995"/>
      <sheetName val="1107896"/>
      <sheetName val="1107892"/>
      <sheetName val="407819"/>
      <sheetName val="5213363"/>
      <sheetName val="5212552"/>
      <sheetName val="1116127"/>
      <sheetName val="407820"/>
      <sheetName val="Sintetico"/>
      <sheetName val="SINALIZAÇÃO"/>
      <sheetName val="Equipamentos"/>
      <sheetName val="Mão de Ob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0">
          <cell r="U20">
            <v>109.03</v>
          </cell>
        </row>
        <row r="21">
          <cell r="U21">
            <v>0</v>
          </cell>
        </row>
        <row r="22">
          <cell r="U22">
            <v>0</v>
          </cell>
        </row>
        <row r="23">
          <cell r="U23">
            <v>0</v>
          </cell>
        </row>
        <row r="28">
          <cell r="U28">
            <v>68.14</v>
          </cell>
        </row>
        <row r="29">
          <cell r="U29">
            <v>0</v>
          </cell>
        </row>
        <row r="30">
          <cell r="U30">
            <v>0</v>
          </cell>
        </row>
        <row r="31">
          <cell r="U31">
            <v>0</v>
          </cell>
        </row>
        <row r="32">
          <cell r="U32">
            <v>68.14</v>
          </cell>
        </row>
        <row r="33">
          <cell r="U33">
            <v>0</v>
          </cell>
        </row>
        <row r="34">
          <cell r="U34">
            <v>0</v>
          </cell>
        </row>
        <row r="35">
          <cell r="U35">
            <v>0</v>
          </cell>
        </row>
        <row r="36">
          <cell r="U36">
            <v>59.54</v>
          </cell>
        </row>
        <row r="37">
          <cell r="U37">
            <v>0</v>
          </cell>
        </row>
        <row r="38">
          <cell r="U38">
            <v>0</v>
          </cell>
        </row>
        <row r="39">
          <cell r="U39">
            <v>0</v>
          </cell>
        </row>
        <row r="40">
          <cell r="U40">
            <v>68.14</v>
          </cell>
        </row>
        <row r="41">
          <cell r="U41">
            <v>0</v>
          </cell>
        </row>
        <row r="42">
          <cell r="U42">
            <v>0</v>
          </cell>
        </row>
        <row r="43">
          <cell r="U43">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JO"/>
      <sheetName val="ISSQN"/>
      <sheetName val="DADOS"/>
      <sheetName val="MEMORANDO"/>
      <sheetName val="MEDIÇÃO"/>
      <sheetName val="FICHA CAMPO"/>
      <sheetName val="403024"/>
      <sheetName val="322019"/>
      <sheetName val="150643"/>
      <sheetName val="193000"/>
      <sheetName val="250102"/>
      <sheetName val="335301"/>
      <sheetName val="MEDIÇÃO CONSOLIDADA"/>
      <sheetName val="200707"/>
      <sheetName val="209998"/>
      <sheetName val="120079"/>
      <sheetName val="337000"/>
      <sheetName val="254000"/>
      <sheetName val="254001 (FC)"/>
      <sheetName val="254001 (FD)"/>
      <sheetName val="299011"/>
      <sheetName val="395000"/>
      <sheetName val="400000"/>
      <sheetName val="810900"/>
      <sheetName val="820000"/>
      <sheetName val="453011"/>
      <sheetName val="810000"/>
      <sheetName val="810912"/>
      <sheetName val="810101"/>
      <sheetName val="830001"/>
      <sheetName val="830102"/>
      <sheetName val="830103"/>
      <sheetName val="830202"/>
      <sheetName val="840200"/>
      <sheetName val="850100"/>
      <sheetName val="890001"/>
      <sheetName val="891000"/>
      <sheetName val="3220231"/>
      <sheetName val="15039"/>
      <sheetName val="60362"/>
      <sheetName val="60363"/>
      <sheetName val="60366"/>
      <sheetName val="60364"/>
      <sheetName val="900197"/>
      <sheetName val="61009"/>
      <sheetName val="900200"/>
      <sheetName val="900200-1"/>
      <sheetName val="900203"/>
      <sheetName val="900206"/>
      <sheetName val="900241"/>
      <sheetName val="PLUVIO"/>
      <sheetName val="EQUIP"/>
      <sheetName val="PESSOAL"/>
      <sheetName val="BOLETIM"/>
      <sheetName val="Curva S"/>
      <sheetName val="Esquema Grafico Roçadas"/>
      <sheetName val="Plan1"/>
    </sheetNames>
    <sheetDataSet>
      <sheetData sheetId="0"/>
      <sheetData sheetId="1"/>
      <sheetData sheetId="2">
        <row r="1">
          <cell r="B1">
            <v>19</v>
          </cell>
        </row>
        <row r="7">
          <cell r="B7" t="str">
            <v>SR/MT-627/2015</v>
          </cell>
        </row>
        <row r="8">
          <cell r="B8">
            <v>42251</v>
          </cell>
        </row>
        <row r="9">
          <cell r="B9" t="str">
            <v>NEOVIA INFRAESTRUTURA RODOVIÁRIA LTDA.</v>
          </cell>
        </row>
        <row r="11">
          <cell r="B11" t="str">
            <v>01/03/2.017 à 31/03/2.017</v>
          </cell>
        </row>
        <row r="12">
          <cell r="B12" t="str">
            <v>MARÇO/2.017</v>
          </cell>
        </row>
        <row r="13">
          <cell r="B13">
            <v>42837</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anterior"/>
      <sheetName val="Físico_med"/>
      <sheetName val="Ofício"/>
      <sheetName val="RELATÓRIO"/>
      <sheetName val="RESUMO-DVOP_JBS"/>
      <sheetName val="RESUMO-DVOP_JBS (2)"/>
      <sheetName val="RESUMO-DVOP MOD SEET"/>
      <sheetName val="Crono Físico-Financeiro"/>
      <sheetName val="Mat Asf "/>
      <sheetName val="RESUMO-DVOP_AGRIMAT"/>
      <sheetName val="REAJU (2)"/>
      <sheetName val="Mat Asf"/>
      <sheetName val="Meio fio"/>
      <sheetName val="Desmatamento "/>
      <sheetName val="Limpeza da faixa de domínio"/>
      <sheetName val="Remoção"/>
      <sheetName val="OAC"/>
      <sheetName val="Regula"/>
      <sheetName val="Sub-base"/>
      <sheetName val="Base"/>
      <sheetName val="Imprimação"/>
      <sheetName val="TSD-FOG"/>
      <sheetName val="AGREGADOS"/>
      <sheetName val="Dreno"/>
      <sheetName val="Cerca"/>
      <sheetName val="Valeta"/>
      <sheetName val="Enleivamento"/>
      <sheetName val="Valeta (3)"/>
      <sheetName val="DMT modelo"/>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Sub-base"/>
      <sheetName val="Resumo"/>
      <sheetName val="DMT Terrap."/>
      <sheetName val="Reajustamento"/>
      <sheetName val="Vínculo (2)"/>
      <sheetName val="RESUMO DE MEDIÇÃO"/>
      <sheetName val="PRO-08"/>
      <sheetName val="PLANILHA ATUALIZADA"/>
      <sheetName val="DADOS"/>
      <sheetName val="TransComerc_Basc10m³"/>
      <sheetName val="TapaBuraco"/>
      <sheetName val="Plan1"/>
      <sheetName val="Quadro Geral"/>
      <sheetName val="PRO_08"/>
      <sheetName val="Capa Memória de Calc"/>
      <sheetName val="Capa Resumo"/>
      <sheetName val="Capa Apres"/>
      <sheetName val="Capa Documentação"/>
      <sheetName val="Capa Anexo I"/>
      <sheetName val="Capa Anexo II"/>
      <sheetName val="Capa Anexo III"/>
      <sheetName val="Capa Anexo IV"/>
      <sheetName val="Capa Mapa"/>
      <sheetName val="Capa Premissas"/>
      <sheetName val="Capa Caract. Seg."/>
      <sheetName val="Capa Caract_ Seg_"/>
      <sheetName val="Teor"/>
      <sheetName val="Serviços"/>
      <sheetName val="Especif"/>
      <sheetName val="RESUMO_AUT1"/>
      <sheetName val="DG"/>
      <sheetName val="LISTAS"/>
      <sheetName val="RESUMO TOTAL LOTE"/>
      <sheetName val="BR 146"/>
      <sheetName val="8ª MP_BR_459"/>
      <sheetName val="RBE ACT mi"/>
      <sheetName val="C"/>
      <sheetName val="FV-DNER"/>
      <sheetName val="orçamento_global"/>
      <sheetName val="Plan 2.7"/>
      <sheetName val="CUSTO ZONA SUL"/>
      <sheetName val="Vínculo"/>
      <sheetName val="FIDENS-R$mil"/>
      <sheetName val="COMPOS1"/>
      <sheetName val="LISTA_MATERIAIS"/>
      <sheetName val="MATERIAIS"/>
      <sheetName val="points"/>
      <sheetName val="Mat"/>
      <sheetName val="8ª MP_BR-459"/>
      <sheetName val="QuQuant"/>
      <sheetName val="PLANILHA CONTRATUAL"/>
      <sheetName val="Equipamentos"/>
      <sheetName val="Relatorio"/>
      <sheetName val="Resumo_Transp_Aquis_Mat_Bet"/>
      <sheetName val="NOVO_Transp_Aquis_Mat_Bet (2)"/>
      <sheetName val="COMPARA_PREGAO"/>
      <sheetName val="COMPARATIVO REV01"/>
      <sheetName val="COMPARATIVO"/>
      <sheetName val="1A MED PARC"/>
      <sheetName val="Motores"/>
      <sheetName val="P A T O 98 D"/>
      <sheetName val="RESUMO BACIAS_IMPRESSÃO"/>
      <sheetName val="K"/>
      <sheetName val="Conversão"/>
      <sheetName val="MEDIÇÃO.XLS"/>
      <sheetName val="FICHA.XLS"/>
      <sheetName val="CONTROLE MEDIÇÕES"/>
      <sheetName val="Osiris"/>
      <sheetName val="Norte-Decrescente"/>
      <sheetName val="Sul-Crescente"/>
      <sheetName val="Osiris.rev1"/>
      <sheetName val="base"/>
      <sheetName val="Conferência"/>
      <sheetName val="FD"/>
      <sheetName val="Resumos"/>
      <sheetName val="Lote 1"/>
      <sheetName val="Lote 2"/>
      <sheetName val="AUXILIAR"/>
      <sheetName val="Quantidades e Preços - Lote 01"/>
      <sheetName val="LISTAS (2)"/>
      <sheetName val="MATERIAIS (2)"/>
      <sheetName val="TB"/>
      <sheetName val="TB _BG_"/>
      <sheetName val="RemProf"/>
      <sheetName val="AVANÇO FÍSI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_ORIGINAL"/>
      <sheetName val="RESUMO_AUT1"/>
    </sheetNames>
    <sheetDataSet>
      <sheetData sheetId="0"/>
      <sheetData sheetId="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sheetName val="plan (2)"/>
      <sheetName val="orçamento"/>
      <sheetName val="lama"/>
      <sheetName val="micro"/>
      <sheetName val="RESUMO-Medição"/>
      <sheetName val="RESUMO_AUT1"/>
      <sheetName val="PROJETO"/>
    </sheetNames>
    <sheetDataSet>
      <sheetData sheetId="0"/>
      <sheetData sheetId="1"/>
      <sheetData sheetId="2"/>
      <sheetData sheetId="3"/>
      <sheetData sheetId="4"/>
      <sheetData sheetId="5" refreshError="1"/>
      <sheetData sheetId="6" refreshError="1"/>
      <sheetData sheetId="7"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1M-CBMI"/>
      <sheetName val="MAT-BET"/>
      <sheetName val="REL-AC"/>
      <sheetName val="PLUVIOM"/>
      <sheetName val="TAPA BURACO"/>
      <sheetName val="RECOMP REVESTIMENTO"/>
      <sheetName val="LIMP MEIO FIO"/>
      <sheetName val="LIMP VALETAS"/>
      <sheetName val="REMOCAO MEC BAR"/>
      <sheetName val="REMOCAO MEC BAR (2)"/>
      <sheetName val="M.OBRA MARCO"/>
      <sheetName val="RESUMO "/>
      <sheetName val="WILSON"/>
      <sheetName val="H-HORAS MARCO"/>
      <sheetName val="acertos"/>
      <sheetName val="CONT MAT BET"/>
      <sheetName val="QUADRO COMPARATIVO"/>
      <sheetName val="61M_CBMI"/>
      <sheetName val="MAT_BET"/>
      <sheetName val="PLANO TRAB"/>
      <sheetName val="MATERIAIS"/>
      <sheetName val="matbet"/>
      <sheetName val="quantidades"/>
      <sheetName val="adequação"/>
      <sheetName val="comparativo"/>
      <sheetName val="CROQUI"/>
      <sheetName val="PEM"/>
      <sheetName val="CADASTRO"/>
      <sheetName val="Ativos"/>
      <sheetName val="61MCBMI.DNIT"/>
      <sheetName val="TAPA_BURACO"/>
      <sheetName val="RECOMP_REVESTIMENTO"/>
      <sheetName val="LIMP_MEIO_FIO"/>
      <sheetName val="LIMP_VALETAS"/>
      <sheetName val="REMOCAO_MEC_BAR"/>
      <sheetName val="REMOCAO_MEC_BAR_(2)"/>
      <sheetName val="M_OBRA_MARCO"/>
      <sheetName val="RESUMO_"/>
      <sheetName val="H-HORAS_MARCO"/>
      <sheetName val="CONT_MAT_BET"/>
      <sheetName val="QUADRO_COMPARATIVO"/>
      <sheetName val="PLANO_TRAB"/>
      <sheetName val="61MCBMI_DNIT"/>
      <sheetName val="Mat"/>
      <sheetName val="Faturamento 2016 (Diferimento)"/>
      <sheetName val="Solicitação Interna de Fab"/>
      <sheetName val="Serviços"/>
      <sheetName val="COMPOS1"/>
      <sheetName val="Clientes"/>
      <sheetName val="Mão de Obra"/>
      <sheetName val="Calendário"/>
      <sheetName val="Dado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1 (2)"/>
      <sheetName val="Matriz de Produtividade"/>
      <sheetName val="61M-CBMI:MAT-BET"/>
      <sheetName val="aux"/>
      <sheetName val="CUSTO ZONA SUL"/>
      <sheetName val="CUSTO LARANJEIRAS"/>
      <sheetName val="Índices de Reajustamento"/>
      <sheetName val="CONS_CORR"/>
      <sheetName val="Comp. PU serv. com areia-brita"/>
      <sheetName val="Procedimentos"/>
      <sheetName val="ORÇAMENTO"/>
      <sheetName val="CS#"/>
      <sheetName val="CUSTO INDIRETO"/>
      <sheetName val="Alteração"/>
      <sheetName val="P A T O 98 D"/>
      <sheetName val="Especif"/>
      <sheetName val="RO"/>
      <sheetName val="IMA"/>
      <sheetName val="CAIAÇÃO"/>
      <sheetName val="DG"/>
      <sheetName val="CONCR"/>
      <sheetName val="CDF"/>
      <sheetName val="CAPMAN"/>
      <sheetName val="DESOBU"/>
      <sheetName val="ESC MAN"/>
      <sheetName val="ENROC"/>
      <sheetName val="FORMA"/>
      <sheetName val="LIMP DA"/>
      <sheetName val="LIMP BU"/>
      <sheetName val="LIMP SARJ"/>
      <sheetName val="ROÇMAN"/>
      <sheetName val="ROÇMEC"/>
      <sheetName val="RMECATER"/>
      <sheetName val="TBF"/>
      <sheetName val="MBUF"/>
      <sheetName val="MOB"/>
      <sheetName val="ROÇCOL"/>
      <sheetName val="RMATER"/>
      <sheetName val="RP"/>
      <sheetName val="TCCB10"/>
      <sheetName val="TCCC4t"/>
      <sheetName val="TLCB10"/>
      <sheetName val="TLCB5"/>
      <sheetName val="TLCC4t"/>
      <sheetName val="TLMR"/>
      <sheetName val="tsd"/>
      <sheetName val="TSS"/>
      <sheetName val="ESTORNO"/>
      <sheetName val="DSS_04"/>
      <sheetName val="Fresagem"/>
      <sheetName val="Meio-fio"/>
      <sheetName val="PintLigacao"/>
      <sheetName val="PMQ"/>
      <sheetName val="STC_01"/>
      <sheetName val="projeto"/>
      <sheetName val="[61MCBMI.DNIT.XLS]61M_CBMI_MA_2"/>
      <sheetName val="[61MCBMI.DNIT.XLS]61M-CBMI:MAT-"/>
      <sheetName val="[61MCBMI.DNIT.XLS][61MCBMI.DNIT"/>
    </sheetNames>
    <sheetDataSet>
      <sheetData sheetId="0" refreshError="1">
        <row r="2">
          <cell r="U2" t="str">
            <v>FOLHA 01</v>
          </cell>
        </row>
        <row r="7">
          <cell r="S7" t="str">
            <v xml:space="preserve">             QUADRO DE INDICADORES FISICOS  </v>
          </cell>
        </row>
        <row r="9">
          <cell r="S9" t="str">
            <v xml:space="preserve"> FIRMA    :  CBEMI- CONSTRUTORA BRASILEIRA E  MINERADORA LTDA</v>
          </cell>
        </row>
        <row r="10">
          <cell r="S10" t="str">
            <v xml:space="preserve"> CONTRATO :  PD -16.001/97-00          MEDICAO :</v>
          </cell>
          <cell r="T10" t="str">
            <v xml:space="preserve"> 61a. M.P.</v>
          </cell>
        </row>
        <row r="11">
          <cell r="S11" t="str">
            <v xml:space="preserve"> SERVICOS:     EXECUTADOS ATE:31/03/02  PERIODO LIQUIDO  01/03/02 A 31/03/02</v>
          </cell>
        </row>
        <row r="13">
          <cell r="T13" t="str">
            <v>UNIDADE</v>
          </cell>
          <cell r="U13" t="str">
            <v>QUANTIDADE</v>
          </cell>
        </row>
        <row r="15">
          <cell r="S15" t="str">
            <v xml:space="preserve"> - TAPA BURACO</v>
          </cell>
          <cell r="T15" t="str">
            <v>1000 M3</v>
          </cell>
          <cell r="U15">
            <v>4.2</v>
          </cell>
        </row>
        <row r="16">
          <cell r="S16" t="str">
            <v xml:space="preserve"> - LIMPEZA DE SARGETA E MEIO-FIO</v>
          </cell>
          <cell r="T16" t="str">
            <v>Km</v>
          </cell>
          <cell r="U16">
            <v>573.39</v>
          </cell>
        </row>
        <row r="17">
          <cell r="S17" t="str">
            <v xml:space="preserve"> - ROÇADA</v>
          </cell>
          <cell r="T17" t="str">
            <v>HA</v>
          </cell>
          <cell r="U17">
            <v>818.22</v>
          </cell>
        </row>
        <row r="18">
          <cell r="S18" t="str">
            <v xml:space="preserve"> - RECOMPOSICAO DO REVESTIMENTO</v>
          </cell>
          <cell r="T18" t="str">
            <v>KM</v>
          </cell>
          <cell r="U18">
            <v>53.38</v>
          </cell>
        </row>
        <row r="19">
          <cell r="S19" t="str">
            <v xml:space="preserve"> - SINALIZACAO</v>
          </cell>
          <cell r="T19" t="str">
            <v>KM</v>
          </cell>
          <cell r="U19">
            <v>112.7</v>
          </cell>
        </row>
        <row r="20">
          <cell r="S20" t="str">
            <v xml:space="preserve"> - RECOMPOSICAO DE EROSAO</v>
          </cell>
          <cell r="T20" t="str">
            <v>1000 M3</v>
          </cell>
          <cell r="U20">
            <v>16.41</v>
          </cell>
        </row>
        <row r="41">
          <cell r="S41" t="str">
            <v>CERTIFICO QUE O(S) SERVIÇO(S) ACIMA DISCRIMINADOS FOI(FORAM) EFETUADO(S):</v>
          </cell>
        </row>
        <row r="45">
          <cell r="T45" t="str">
            <v>EM, 01/03/2002</v>
          </cell>
        </row>
        <row r="50">
          <cell r="S50" t="str">
            <v>_______________________          ____________________________    _________________________</v>
          </cell>
        </row>
        <row r="51">
          <cell r="S51" t="str">
            <v>ENG. GERVASIO MARCINICHEN               ENG. IZALDO CARLOS KONDLATSCH       ENG . WAGNER  FERNANDO FABRE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
          <cell r="U2" t="str">
            <v>FOLHA 01</v>
          </cell>
        </row>
      </sheetData>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anterior"/>
      <sheetName val="Físico_med"/>
      <sheetName val="Ofício"/>
      <sheetName val="RELATÓRIO"/>
      <sheetName val="RESUMO-DVOP_JBS"/>
      <sheetName val="RESUMO-DVOP_JBS (2)"/>
      <sheetName val="RESUMO-DVOP MOD SEET"/>
      <sheetName val="Crono Físico-Financeiro"/>
      <sheetName val="Mat Asf "/>
      <sheetName val="RESUMO-DVOP_AGRIMAT"/>
      <sheetName val="REAJU (2)"/>
      <sheetName val="Mat Asf"/>
      <sheetName val="Meio fio"/>
      <sheetName val="Desmatamento "/>
      <sheetName val="Limpeza da faixa de domínio"/>
      <sheetName val="Remoção"/>
      <sheetName val="OAC"/>
      <sheetName val="Regula"/>
      <sheetName val="Sub-base"/>
      <sheetName val="Base"/>
      <sheetName val="Imprimação"/>
      <sheetName val="TSD-FOG"/>
      <sheetName val="AGREGADOS"/>
      <sheetName val="Dreno"/>
      <sheetName val="Cerca"/>
      <sheetName val="Valeta"/>
      <sheetName val="Enleivamento"/>
      <sheetName val="Valeta (3)"/>
      <sheetName val="DMT modelo"/>
      <sheetName val="DMT modelo (2)"/>
      <sheetName val="Aterro"/>
      <sheetName val="Aterro 100%"/>
      <sheetName val="Aterro 95%"/>
      <sheetName val="Defensa"/>
      <sheetName val="Placas"/>
      <sheetName val="Grama"/>
      <sheetName val="Pintura"/>
      <sheetName val="REAJU"/>
      <sheetName val="RESUMO_DVOP_JBS"/>
      <sheetName val="plan"/>
      <sheetName val="RESUMO"/>
      <sheetName val="RESUMO-Medição"/>
      <sheetName val="2ª medição Agrimat"/>
      <sheetName val="Corte DMT 50 a 200"/>
      <sheetName val="Entrada de Dados"/>
      <sheetName val="Dados do Contrato"/>
      <sheetName val="Boletim"/>
      <sheetName val="MT-358 Sin.Hor."/>
      <sheetName val="MT-358 Sin.Vert."/>
      <sheetName val="MT-358 Disp. Aux."/>
      <sheetName val="MT 220 Disp Aux"/>
      <sheetName val="Controle financeiro"/>
      <sheetName val="Linear"/>
      <sheetName val="Cronograma"/>
      <sheetName val="Vert. item 1"/>
      <sheetName val="Horizontal"/>
      <sheetName val="Vertical"/>
      <sheetName val="Seg. e Canalizacao"/>
      <sheetName val="RELATÓRIO FOTOGRAFICO"/>
      <sheetName val="Pluviometria"/>
      <sheetName val="RESUMO DE DIÁRIO DE OBRAS"/>
      <sheetName val="Reajuste"/>
      <sheetName val="Cont.fin. Reajustamento"/>
      <sheetName val="relatório-1ª med."/>
      <sheetName val="eq"/>
      <sheetName val="mo"/>
      <sheetName val="1.6"/>
      <sheetName val="insumos básicos"/>
      <sheetName val="quadro 04 - planilhas preços"/>
      <sheetName val="ORÇAMENTO BR-070 LOTE2"/>
      <sheetName val="Croqui"/>
      <sheetName val="CALCULOS AUXILIARES"/>
      <sheetName val="Pato"/>
      <sheetName val="DADOS"/>
      <sheetName val="mat"/>
      <sheetName val="rel-15ª med."/>
      <sheetName val="Quadro DMT"/>
      <sheetName val="Custos Unitarios"/>
      <sheetName val="reg_mec_fx_dm_"/>
      <sheetName val="terr_pav"/>
      <sheetName val="indice de reajuste"/>
      <sheetName val="Orçamento"/>
      <sheetName val="dmt materiais"/>
      <sheetName val="Vínculo (2)"/>
      <sheetName val="Planilha1"/>
      <sheetName val="PROTÓTIPO"/>
      <sheetName val="RESUMO APROPRIADOR SERVIÇO"/>
    </sheetNames>
    <sheetDataSet>
      <sheetData sheetId="0">
        <row r="12">
          <cell r="B12" t="str">
            <v>Firma: AGRIMAT ENGª INDUSTRIA E COMÉRCIO LTDA</v>
          </cell>
        </row>
      </sheetData>
      <sheetData sheetId="1">
        <row r="12">
          <cell r="B12" t="str">
            <v>Firma: AGRIMAT ENGª INDUSTRIA E COMÉRCIO LTDA</v>
          </cell>
        </row>
      </sheetData>
      <sheetData sheetId="2">
        <row r="12">
          <cell r="B12" t="str">
            <v>Firma: AGRIMAT ENGª INDUSTRIA E COMÉRCIO LTDA</v>
          </cell>
        </row>
      </sheetData>
      <sheetData sheetId="3">
        <row r="12">
          <cell r="B12" t="str">
            <v>Firma: AGRIMAT ENGª INDUSTRIA E COMÉRCIO LTDA</v>
          </cell>
        </row>
      </sheetData>
      <sheetData sheetId="4">
        <row r="12">
          <cell r="B12" t="str">
            <v>Firma: AGRIMAT ENGª INDUSTRIA E COMÉRCIO LTDA</v>
          </cell>
        </row>
      </sheetData>
      <sheetData sheetId="5">
        <row r="12">
          <cell r="B12" t="str">
            <v>Firma: AGRIMAT ENGª INDUSTRIA E COMÉRCIO LTDA</v>
          </cell>
        </row>
      </sheetData>
      <sheetData sheetId="6">
        <row r="12">
          <cell r="B12" t="str">
            <v>Firma: AGRIMAT ENGª INDUSTRIA E COMÉRCIO LTDA</v>
          </cell>
        </row>
      </sheetData>
      <sheetData sheetId="7">
        <row r="12">
          <cell r="B12" t="str">
            <v>Firma: AGRIMAT ENGª INDUSTRIA E COMÉRCIO LTDA</v>
          </cell>
        </row>
      </sheetData>
      <sheetData sheetId="8">
        <row r="12">
          <cell r="B12" t="str">
            <v>Firma: AGRIMAT ENGª INDUSTRIA E COMÉRCIO LTDA</v>
          </cell>
        </row>
      </sheetData>
      <sheetData sheetId="9">
        <row r="12">
          <cell r="B12" t="str">
            <v>Firma: AGRIMAT ENGª INDUSTRIA E COMÉRCIO LTDA</v>
          </cell>
        </row>
      </sheetData>
      <sheetData sheetId="10">
        <row r="12">
          <cell r="B12" t="str">
            <v>Firma: AGRIMAT ENGª INDUSTRIA E COMÉRCIO LTDA</v>
          </cell>
        </row>
      </sheetData>
      <sheetData sheetId="11">
        <row r="27">
          <cell r="J27">
            <v>32400</v>
          </cell>
        </row>
      </sheetData>
      <sheetData sheetId="12">
        <row r="27">
          <cell r="J27">
            <v>32400</v>
          </cell>
        </row>
      </sheetData>
      <sheetData sheetId="13">
        <row r="27">
          <cell r="J27">
            <v>32400</v>
          </cell>
        </row>
      </sheetData>
      <sheetData sheetId="14">
        <row r="27">
          <cell r="J27">
            <v>32400</v>
          </cell>
        </row>
      </sheetData>
      <sheetData sheetId="15">
        <row r="27">
          <cell r="J27">
            <v>32400</v>
          </cell>
        </row>
      </sheetData>
      <sheetData sheetId="16">
        <row r="27">
          <cell r="J27">
            <v>32400</v>
          </cell>
        </row>
      </sheetData>
      <sheetData sheetId="17">
        <row r="27">
          <cell r="J27">
            <v>32400</v>
          </cell>
        </row>
      </sheetData>
      <sheetData sheetId="18">
        <row r="27">
          <cell r="J27">
            <v>32400</v>
          </cell>
        </row>
      </sheetData>
      <sheetData sheetId="19">
        <row r="27">
          <cell r="J27">
            <v>32400</v>
          </cell>
        </row>
      </sheetData>
      <sheetData sheetId="20">
        <row r="27">
          <cell r="J27">
            <v>32400</v>
          </cell>
        </row>
      </sheetData>
      <sheetData sheetId="21">
        <row r="27">
          <cell r="J27">
            <v>32400</v>
          </cell>
        </row>
      </sheetData>
      <sheetData sheetId="22">
        <row r="27">
          <cell r="J27">
            <v>32400</v>
          </cell>
        </row>
      </sheetData>
      <sheetData sheetId="23">
        <row r="27">
          <cell r="J27">
            <v>32400</v>
          </cell>
        </row>
      </sheetData>
      <sheetData sheetId="24">
        <row r="27">
          <cell r="J27">
            <v>32400</v>
          </cell>
        </row>
      </sheetData>
      <sheetData sheetId="25">
        <row r="27">
          <cell r="J27">
            <v>32400</v>
          </cell>
        </row>
      </sheetData>
      <sheetData sheetId="26">
        <row r="30">
          <cell r="S30">
            <v>0</v>
          </cell>
        </row>
      </sheetData>
      <sheetData sheetId="27">
        <row r="12">
          <cell r="B12" t="str">
            <v>Firma: AGRIMAT ENGª INDUSTRIA E COMÉRCIO LTDA</v>
          </cell>
        </row>
      </sheetData>
      <sheetData sheetId="28">
        <row r="12">
          <cell r="B12" t="str">
            <v>Firma: AGRIMAT ENGª INDUSTRIA E COMÉRCIO LTDA</v>
          </cell>
        </row>
      </sheetData>
      <sheetData sheetId="29">
        <row r="12">
          <cell r="B12" t="str">
            <v>Firma: AGRIMAT ENGª INDUSTRIA E COMÉRCIO LTDA</v>
          </cell>
        </row>
      </sheetData>
      <sheetData sheetId="30">
        <row r="12">
          <cell r="B12" t="str">
            <v>Firma: AGRIMAT ENGª INDUSTRIA E COMÉRCIO LTDA</v>
          </cell>
        </row>
      </sheetData>
      <sheetData sheetId="31">
        <row r="12">
          <cell r="B12" t="str">
            <v>Firma: AGRIMAT ENGª INDUSTRIA E COMÉRCIO LTDA</v>
          </cell>
        </row>
      </sheetData>
      <sheetData sheetId="32">
        <row r="12">
          <cell r="B12" t="str">
            <v>Firma: AGRIMAT ENGª INDUSTRIA E COMÉRCIO LTDA</v>
          </cell>
        </row>
      </sheetData>
      <sheetData sheetId="33">
        <row r="12">
          <cell r="B12" t="str">
            <v>Firma: AGRIMAT ENGª INDUSTRIA E COMÉRCIO LTDA</v>
          </cell>
        </row>
      </sheetData>
      <sheetData sheetId="34">
        <row r="12">
          <cell r="B12" t="str">
            <v>Firma: AGRIMAT ENGª INDUSTRIA E COMÉRCIO LTDA</v>
          </cell>
        </row>
      </sheetData>
      <sheetData sheetId="35">
        <row r="12">
          <cell r="B12" t="str">
            <v>Firma: AGRIMAT ENGª INDUSTRIA E COMÉRCIO LTDA</v>
          </cell>
        </row>
      </sheetData>
      <sheetData sheetId="36">
        <row r="12">
          <cell r="B12" t="str">
            <v>Firma: AGRIMAT ENGª INDUSTRIA E COMÉRCIO LTDA</v>
          </cell>
        </row>
      </sheetData>
      <sheetData sheetId="37">
        <row r="12">
          <cell r="B12" t="str">
            <v>Firma: AGRIMAT ENGª INDUSTRIA E COMÉRCIO LTDA</v>
          </cell>
        </row>
      </sheetData>
      <sheetData sheetId="38">
        <row r="12">
          <cell r="B12" t="str">
            <v>Firma: AGRIMAT ENGª INDUSTRIA E COMÉRCIO LTDA</v>
          </cell>
        </row>
      </sheetData>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efreshError="1"/>
      <sheetData sheetId="64"/>
      <sheetData sheetId="65"/>
      <sheetData sheetId="66" refreshError="1"/>
      <sheetData sheetId="67" refreshError="1"/>
      <sheetData sheetId="68" refreshError="1"/>
      <sheetData sheetId="69" refreshError="1"/>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refreshError="1"/>
      <sheetData sheetId="86"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icio"/>
      <sheetName val="Relat."/>
      <sheetName val="Res.Med"/>
      <sheetName val="med"/>
      <sheetName val="Crono Físico-Financeiro"/>
      <sheetName val="Sub Base"/>
      <sheetName val="Transport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ção Extenso"/>
      <sheetName val="Planilha"/>
      <sheetName val="Restauração modelo Juina"/>
      <sheetName val="MINUTA RESTAURAÇÃO"/>
      <sheetName val="Minuta"/>
      <sheetName val="Resumo"/>
      <sheetName val="BDI SINFRA"/>
      <sheetName val="Enc Sociais"/>
      <sheetName val="Tabela de Materiais"/>
      <sheetName val="Escala Salarial"/>
      <sheetName val="Tabela de Equip"/>
      <sheetName val="Mob_Desmob"/>
      <sheetName val="Serviços"/>
      <sheetName val="Drenagem_NPAV"/>
      <sheetName val="Drenagem_PAV"/>
      <sheetName val="OAC_NPAV"/>
      <sheetName val="OAC_PAV"/>
      <sheetName val="MOBILXDESMOB"/>
      <sheetName val="Transp. Cav. Mec."/>
      <sheetName val="Custo Canteiro"/>
      <sheetName val="Canteiro"/>
      <sheetName val="Placa Obra"/>
      <sheetName val="Marco"/>
      <sheetName val="Desmat 0,15"/>
      <sheetName val="Desmat 0,15a0,30"/>
      <sheetName val="Desmat &gt;0,30"/>
      <sheetName val="DMT 50m"/>
      <sheetName val="DMT 50a200CARREG"/>
      <sheetName val="DMT 50a200E"/>
      <sheetName val="DMT 400a600C"/>
      <sheetName val="DMT 2000a3000C"/>
      <sheetName val="DMT 200a400CARREG"/>
      <sheetName val="DMT 400a600E"/>
      <sheetName val="DMT 600a800E"/>
      <sheetName val="DMT 800a1000E"/>
      <sheetName val="DMT 1200a1400E"/>
      <sheetName val="DMT 2000a3000E"/>
      <sheetName val="DMT 3000a5000E"/>
      <sheetName val="DMT 5000a8000C"/>
      <sheetName val="2ª Cat DMT 50m"/>
      <sheetName val="2ª Cat DMT 1000a1200E"/>
      <sheetName val="3ª Cat DMT 50m"/>
      <sheetName val="3ª Cat DMT 200a400m"/>
      <sheetName val="3ª Cat DMT 600a800m"/>
      <sheetName val="2ª CAT DMT 50a200E"/>
      <sheetName val="2ª CAT DMT 400a600E"/>
      <sheetName val="3ª CAT DMT 50a200"/>
      <sheetName val="3ª CAT DMT 400a600"/>
      <sheetName val="DMT 1600a1800E"/>
      <sheetName val="DMT 1800a2000E"/>
      <sheetName val="SOLO MOLE 200a400M"/>
      <sheetName val="Aterro95%"/>
      <sheetName val="Aterro100%"/>
      <sheetName val="Limp camada Veg."/>
      <sheetName val="Expurgo Jazida"/>
      <sheetName val="Escav. Jazida"/>
      <sheetName val="Patrolamento"/>
      <sheetName val="Conformação pista"/>
      <sheetName val="Espalhamento"/>
      <sheetName val="Transp. local N.Pavim."/>
      <sheetName val="Reforço Subleito"/>
      <sheetName val="Regula"/>
      <sheetName val="Sub-base"/>
      <sheetName val="Sub-base conc rolado"/>
      <sheetName val="Usinagem conc rolado"/>
      <sheetName val="Base"/>
      <sheetName val="Base Solo Cimento"/>
      <sheetName val="Usinagem solo cimen"/>
      <sheetName val="Usinagem Brita Graduada"/>
      <sheetName val="Concreto Cimento portland"/>
      <sheetName val="Usinagem Concreto Cim portl"/>
      <sheetName val="Recomp. base"/>
      <sheetName val="Rem. mec. rev. bet"/>
      <sheetName val="Imprimação"/>
      <sheetName val="Pintura de Ligação"/>
      <sheetName val="CBUQ faixa C"/>
      <sheetName val="TSS c emulsão"/>
      <sheetName val="TSD c emulsão"/>
      <sheetName val="FOG"/>
      <sheetName val="CM-30"/>
      <sheetName val="RR-2C"/>
      <sheetName val="Transp. local N.Pav"/>
      <sheetName val="Transp. local Pav."/>
      <sheetName val="Transp. Com N.Pav."/>
      <sheetName val="Transp. Com. Pav"/>
      <sheetName val="Transp_CM30"/>
      <sheetName val="Transp_RR2C"/>
      <sheetName val="Escav manual"/>
      <sheetName val="Esc man e reater"/>
      <sheetName val="Esc mec vala"/>
      <sheetName val="Esc vala mat 3ª cat"/>
      <sheetName val="BSTC 0,60m"/>
      <sheetName val="Reaterro e Compac"/>
      <sheetName val="BSTC 0,80m"/>
      <sheetName val="BSTC 1,00m"/>
      <sheetName val="BSTC 1,20m"/>
      <sheetName val="BDTC 1,00m"/>
      <sheetName val="BDTC 1,20m"/>
      <sheetName val="BDTC 1,50m"/>
      <sheetName val="BTTC 1,00m"/>
      <sheetName val="Boca BSTC 0,60m"/>
      <sheetName val="BTTC 1,20m"/>
      <sheetName val="Boca BSTC 0,80m"/>
      <sheetName val="Boca BSTC 1,00m"/>
      <sheetName val="Boca BSTC 1,20m"/>
      <sheetName val="CORPO BTCC 1,50 x 2,00"/>
      <sheetName val="Boca BDTC 1,00m"/>
      <sheetName val="Boca BDTC 1,20m"/>
      <sheetName val="Boca BTTC 1,00m"/>
      <sheetName val="Boca BDTC 1,50m"/>
      <sheetName val="Boca BTTC 1,20m"/>
      <sheetName val="CORPO BSCC 1,50x1,50 (2,5m)"/>
      <sheetName val="CORPO BSCC 2,50x2,50"/>
      <sheetName val="CORPO BSCC 3,00x3,00"/>
      <sheetName val="CORPO BSCC 2,00x2,00 (5,0m)"/>
      <sheetName val="CORPO BDCC 2,00x2,00 (2,5m)"/>
      <sheetName val="CORPO BDCC 2,00x2,00 (5,0m)"/>
      <sheetName val="CORPO BDCC 2,50x2,50 (5,0m)"/>
      <sheetName val="BOCA BTCC 1,50 x 2,00"/>
      <sheetName val="CORPO BDCC 3,00x3,00 (1,0m)"/>
      <sheetName val="CORPO BDCC 3,00x3,00 (2,5m)"/>
      <sheetName val="CORPO BDCC 3,00x3,00 (5,0m)"/>
      <sheetName val="CORPO BTCC 1,50x1,50 (1,0m)"/>
      <sheetName val="CORPO BTCC 2,00x2,00 (1,0m)"/>
      <sheetName val="CORPO BTCC 2,50x2,50 (2,5m)"/>
      <sheetName val="CORPO BTCC 2,00x2,00 (5,0m)"/>
      <sheetName val="BOCA BSCC 1,50 x 1,50"/>
      <sheetName val="BOCA BSCC 2,5 x 2,5"/>
      <sheetName val="BOCA BSCC 3 x 3"/>
      <sheetName val="BOCA BSCC 2,00 x 2,00"/>
      <sheetName val="BOCA BDCC 2,00 x 2,00"/>
      <sheetName val="BOCA BDCC 2,5 x 2,5"/>
      <sheetName val="BOCA BDCC 3,00 x 3,00"/>
      <sheetName val="Remoção bueiro exist"/>
      <sheetName val="BOCA BTCC 2,00 x 2,00"/>
      <sheetName val="BOCA BTCC 3 x 3"/>
      <sheetName val="Remoção Ponte"/>
      <sheetName val="Esc mec reat e comp."/>
      <sheetName val="Dreno DPS 07"/>
      <sheetName val="SCC 04"/>
      <sheetName val="SCC 05"/>
      <sheetName val="SCC 06"/>
      <sheetName val="STC 01"/>
      <sheetName val="BSD-02"/>
      <sheetName val="STC 02"/>
      <sheetName val="STC 06"/>
      <sheetName val="SZC 02"/>
      <sheetName val="MFC 01"/>
      <sheetName val="VPC 04"/>
      <sheetName val="VPA 04"/>
      <sheetName val="MFC 03"/>
      <sheetName val="MFC 05"/>
      <sheetName val="CCS 03"/>
      <sheetName val="CCS 04"/>
      <sheetName val="CCT 02"/>
      <sheetName val="CCT 03"/>
      <sheetName val="DAR 03"/>
      <sheetName val="DAD 02"/>
      <sheetName val="DAD 08"/>
      <sheetName val="EDA 01"/>
      <sheetName val="EDA 02"/>
      <sheetName val="BLS 01"/>
      <sheetName val="PVI 02"/>
      <sheetName val="PVI 03"/>
      <sheetName val="CPV 01"/>
      <sheetName val="TCC 01"/>
      <sheetName val="Pass sobre canal"/>
      <sheetName val="CPV 02"/>
      <sheetName val="CPV 03"/>
      <sheetName val="PVI 09"/>
      <sheetName val="DES 01"/>
      <sheetName val="DES 02"/>
      <sheetName val="DEB 01"/>
      <sheetName val="DEB 05"/>
      <sheetName val="Tubul 40"/>
      <sheetName val="Tubul 60"/>
      <sheetName val="Tubul 80"/>
      <sheetName val="DEB 04"/>
      <sheetName val="Cerca"/>
      <sheetName val="Defensa"/>
      <sheetName val="Ancor semi mal"/>
      <sheetName val="Sonorizador"/>
      <sheetName val="Poste"/>
      <sheetName val="Separador Pista"/>
      <sheetName val="Pintura faixa 2 anos"/>
      <sheetName val="Pintura setas zebrados"/>
      <sheetName val="Tacha refl"/>
      <sheetName val="Tachão Refletivo"/>
      <sheetName val="Semead man"/>
      <sheetName val="Placa sinal"/>
      <sheetName val="Reg.Mec.Sup.Ter"/>
      <sheetName val="Enleivamento"/>
      <sheetName val="Plantio de arv"/>
      <sheetName val="VPC 01"/>
      <sheetName val="Alv tijolos"/>
      <sheetName val="Calçada"/>
      <sheetName val="CAP-50"/>
      <sheetName val="Hidrossem"/>
      <sheetName val="Usinagem CBUQ"/>
      <sheetName val="Alv Pedra Argam"/>
      <sheetName val="Limp cam veg em jazida"/>
      <sheetName val="Expurgo de jazida"/>
      <sheetName val="Esc. de jazida"/>
      <sheetName val="Dente BSTC 60"/>
      <sheetName val="Dente BSTC 80"/>
      <sheetName val="Dente BSTC 100"/>
      <sheetName val="Dente BSTC 120"/>
      <sheetName val="Dente BDTC 100"/>
      <sheetName val="Dente BTTC 100"/>
      <sheetName val="Dente BDTC 120"/>
      <sheetName val="Dente BDTC 150"/>
      <sheetName val="Dente BTTC 120"/>
      <sheetName val="Aço CA25"/>
      <sheetName val="Aço CA50"/>
      <sheetName val="Fôrma comum mad"/>
      <sheetName val="Fôrma comp res"/>
      <sheetName val="Brita Produzida"/>
      <sheetName val="Rocha para britagem"/>
      <sheetName val="Peças Desgaste Britador"/>
      <sheetName val="Solo Local Arg"/>
      <sheetName val="Lastro Brita"/>
      <sheetName val="Concreto magro"/>
      <sheetName val="Concreto 10MPa"/>
      <sheetName val="Concreto 11MPa"/>
      <sheetName val="Concreto 12MPa"/>
      <sheetName val="Concreto 15MPa"/>
      <sheetName val="Concreto 18MPa"/>
      <sheetName val="Concreto 22MPa"/>
      <sheetName val="Concreto Cimento Portl"/>
      <sheetName val="Escor bueiros cel"/>
      <sheetName val="Concreto Ciclópico 12MPa"/>
      <sheetName val="Argamassa 13"/>
      <sheetName val="Argamassa 14"/>
      <sheetName val="Grama p replantio"/>
      <sheetName val="Guia mad"/>
      <sheetName val="Escav Man 1ª Cat"/>
      <sheetName val="Escav Man de Vala"/>
      <sheetName val="Compac Man"/>
      <sheetName val="Cronograma"/>
      <sheetName val="macr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4">
          <cell r="C4">
            <v>39448</v>
          </cell>
        </row>
        <row r="59">
          <cell r="F59">
            <v>0.29430000000000001</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 km 83,40-196,90"/>
      <sheetName val="DMT - km 83,40 ao km 196,90"/>
      <sheetName val="Cotação Agreg-km 83,40-196,90"/>
      <sheetName val="R$ - km 0,00 ao km 83,40"/>
      <sheetName val="km 0,00 ao km 196,90 - Med"/>
      <sheetName val="Pontes - OAE"/>
      <sheetName val="Consumo"/>
      <sheetName val="km0,00 - km196,90"/>
      <sheetName val="km3,52 - km0,00"/>
      <sheetName val="km41,42 - km40,12"/>
      <sheetName val="km135,36 - km133,88"/>
      <sheetName val="km181,44 - km180,52"/>
      <sheetName val="km187,82 - km186,78"/>
      <sheetName val="km196,90 - km196,56"/>
      <sheetName val="Sinalização - Nivelamento"/>
      <sheetName val="QTd -Sinal - km83,4 - km196,90"/>
      <sheetName val="2 S 01 102 02"/>
      <sheetName val="2 S 04 501 57"/>
      <sheetName val="2 S 04 502 52"/>
      <sheetName val="2 S 04 900 53"/>
      <sheetName val="1 A 01 412 51"/>
      <sheetName val="1 A 01 120 01"/>
      <sheetName val="1 A 01 790 01"/>
      <sheetName val="1 A 01 890 01"/>
      <sheetName val="2 S 04 940 52"/>
      <sheetName val="1 A 01 893 01"/>
      <sheetName val="1 A 01 415 51"/>
      <sheetName val="1 A 01 401 01"/>
      <sheetName val="1 A 00 301 00"/>
      <sheetName val="2 S 04 950 99"/>
      <sheetName val="Roçada - km 83,40 ao km 196,90"/>
      <sheetName val="Descida - km 83,40 - km 196,90"/>
      <sheetName val="Meio Fio - km83,4 ao 196,90"/>
      <sheetName val="Sarjeta - km 83,40 ao km 196,90"/>
      <sheetName val="Defensa - km 83,40 ao km 196,90"/>
      <sheetName val="Sinal Vert km 83,40 ao km196,90"/>
      <sheetName val="Bueiro - km 83,40 ao km 196,90"/>
      <sheetName val="2 S 04 910 55"/>
      <sheetName val="Equipamentos"/>
      <sheetName val="Materiais"/>
      <sheetName val="Mão de Obra"/>
      <sheetName val="1 A 01 894 51"/>
      <sheetName val="Modelo-Aux"/>
      <sheetName val="2 S 01 101 09"/>
      <sheetName val="2 S 02 400 00"/>
      <sheetName val="3 S 08 510 01"/>
      <sheetName val="5 S 01 011 00"/>
      <sheetName val="2 S 03 326 50"/>
      <sheetName val="3 S 02 540 50"/>
      <sheetName val="1 A 01 410 51"/>
      <sheetName val="Modelo-Onerado (8)"/>
    </sheetNames>
    <sheetDataSet>
      <sheetData sheetId="0" refreshError="1"/>
      <sheetData sheetId="1">
        <row r="6">
          <cell r="J6">
            <v>0.26700000000000002</v>
          </cell>
        </row>
        <row r="7">
          <cell r="J7">
            <v>0.15</v>
          </cell>
        </row>
      </sheetData>
      <sheetData sheetId="2" refreshError="1"/>
      <sheetData sheetId="3" refreshError="1"/>
      <sheetData sheetId="4" refreshError="1"/>
      <sheetData sheetId="5" refreshError="1"/>
      <sheetData sheetId="6">
        <row r="5">
          <cell r="O5">
            <v>2.4249999999999998</v>
          </cell>
        </row>
        <row r="8">
          <cell r="L8" t="str">
            <v>0,0004</v>
          </cell>
        </row>
        <row r="11">
          <cell r="D11">
            <v>2.8999999999999998E-3</v>
          </cell>
        </row>
        <row r="13">
          <cell r="F13" t="str">
            <v>0,0550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ENCARGOS"/>
      <sheetName val="BDI"/>
      <sheetName val="SINAPI_COMP"/>
      <sheetName val="SINAPI_INSUMO"/>
      <sheetName val="RCTR0330"/>
      <sheetName val="RPEP0040"/>
      <sheetName val="RPEP0050"/>
      <sheetName val="RPEP0060"/>
      <sheetName val="CONSULTORIA"/>
      <sheetName val="BD_SICRO2_NOV_16_174_CD"/>
    </sheetNames>
    <sheetDataSet>
      <sheetData sheetId="0">
        <row r="2">
          <cell r="C2">
            <v>42675</v>
          </cell>
        </row>
        <row r="3">
          <cell r="C3">
            <v>1</v>
          </cell>
        </row>
        <row r="5">
          <cell r="C5">
            <v>0.29389999999999999</v>
          </cell>
        </row>
        <row r="6">
          <cell r="C6">
            <v>0.21239999999999998</v>
          </cell>
        </row>
        <row r="7">
          <cell r="C7">
            <v>0.87370000000000003</v>
          </cell>
        </row>
        <row r="9">
          <cell r="C9" t="str">
            <v>SINFRA</v>
          </cell>
        </row>
        <row r="19">
          <cell r="C19" t="str">
            <v>MT-322</v>
          </cell>
        </row>
        <row r="20">
          <cell r="C20" t="str">
            <v>Entr. BR-163 (Matupá) – Entr. MT-130 – São José o Xingu</v>
          </cell>
        </row>
        <row r="21">
          <cell r="C21" t="str">
            <v>Final do asfalto – Distrito de União do Norte</v>
          </cell>
        </row>
        <row r="22">
          <cell r="C22" t="str">
            <v>Estaca 1000 a 1023+19,66  Estaca 0 a 294+11,44</v>
          </cell>
        </row>
        <row r="23">
          <cell r="C23">
            <v>6.37</v>
          </cell>
        </row>
        <row r="24">
          <cell r="C24">
            <v>0</v>
          </cell>
        </row>
        <row r="25">
          <cell r="C25">
            <v>720</v>
          </cell>
        </row>
      </sheetData>
      <sheetData sheetId="1">
        <row r="41">
          <cell r="F41">
            <v>1.1698999999999999</v>
          </cell>
          <cell r="G41">
            <v>0.74269999999999992</v>
          </cell>
          <cell r="H41">
            <v>0.87370000000000003</v>
          </cell>
          <cell r="I41">
            <v>0.50390000000000001</v>
          </cell>
        </row>
      </sheetData>
      <sheetData sheetId="2"/>
      <sheetData sheetId="3"/>
      <sheetData sheetId="4"/>
      <sheetData sheetId="5"/>
      <sheetData sheetId="6"/>
      <sheetData sheetId="7"/>
      <sheetData sheetId="8"/>
      <sheetData sheetId="9"/>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anterior"/>
      <sheetName val="Físico_med"/>
      <sheetName val="Ofício"/>
      <sheetName val="RELATÓRIO"/>
      <sheetName val="RESUMO-DVOP_JBS"/>
      <sheetName val="RESUMO-DVOP_JBS (2)"/>
      <sheetName val="RESUMO-DVOP MOD SEET"/>
      <sheetName val="Crono Físico-Financeiro"/>
      <sheetName val="Mat Asf "/>
      <sheetName val="RESUMO-DVOP_AGRIMAT"/>
      <sheetName val="REAJU (2)"/>
      <sheetName val="Mat Asf"/>
      <sheetName val="Meio fio"/>
      <sheetName val="Desmatamento "/>
      <sheetName val="Limpeza da faixa de domínio"/>
      <sheetName val="Remoção"/>
      <sheetName val="OAC"/>
      <sheetName val="Regula"/>
      <sheetName val="Sub-base"/>
      <sheetName val="Base"/>
      <sheetName val="Imprimação"/>
      <sheetName val="TSD-FOG"/>
      <sheetName val="AGREGADOS"/>
      <sheetName val="Dreno"/>
      <sheetName val="Cerca"/>
      <sheetName val="Valeta"/>
      <sheetName val="Enleivamento"/>
      <sheetName val="Valeta (3)"/>
      <sheetName val="DMT modelo"/>
      <sheetName val="DMT modelo (2)"/>
      <sheetName val="Aterro"/>
      <sheetName val="Aterro 100%"/>
      <sheetName val="Aterro 95%"/>
      <sheetName val="Defensa"/>
      <sheetName val="Placas"/>
      <sheetName val="Grama"/>
      <sheetName val="Pintura"/>
      <sheetName val="REAJU"/>
      <sheetName val="terr_pav"/>
      <sheetName val="RESUMO"/>
      <sheetName val="RESUMO-Medição"/>
      <sheetName val="RESUMO_DVOP_JBS"/>
      <sheetName val="plan"/>
      <sheetName val="2ª medição Agrimat"/>
      <sheetName val="Corte DMT 50 a 200"/>
      <sheetName val="Entrada de Dados"/>
      <sheetName val="Dados do Contrato"/>
      <sheetName val="Boletim"/>
      <sheetName val="MT-358 Sin.Hor."/>
      <sheetName val="MT-358 Sin.Vert."/>
      <sheetName val="MT-358 Disp. Aux."/>
      <sheetName val="MT 220 Disp Aux"/>
      <sheetName val="Controle financeiro"/>
      <sheetName val="Linear"/>
      <sheetName val="Cronograma"/>
      <sheetName val="Vert. item 1"/>
      <sheetName val="Horizontal"/>
      <sheetName val="Vertical"/>
      <sheetName val="Seg. e Canalizacao"/>
      <sheetName val="RELATÓRIO FOTOGRAFICO"/>
      <sheetName val="Pluviometria"/>
      <sheetName val="RESUMO DE DIÁRIO DE OBRAS"/>
      <sheetName val="Reajuste"/>
      <sheetName val="Cont.fin. Reajustamento"/>
      <sheetName val="insumos básicos"/>
      <sheetName val="quadro 04 - planilhas preços"/>
      <sheetName val="ORÇAMENTO BR-070 LOTE2"/>
      <sheetName val="eq"/>
      <sheetName val="mo"/>
      <sheetName val="1.6"/>
      <sheetName val="Quadro DMT"/>
      <sheetName val="Custos Unitarios"/>
      <sheetName val="reg_mec_fx_dm_"/>
      <sheetName val="indice de reajuste"/>
      <sheetName val="Orçamento"/>
      <sheetName val="dmt materiais"/>
      <sheetName val="Vínculo (2)"/>
      <sheetName val="relatório-1ª med."/>
      <sheetName val="Planilha1"/>
      <sheetName val="PROTÓTIPO"/>
      <sheetName val="RESUMO APROPRIADOR SERVIÇO"/>
      <sheetName val="resumo_dvop"/>
    </sheetNames>
    <sheetDataSet>
      <sheetData sheetId="0">
        <row r="12">
          <cell r="B12" t="str">
            <v>Firma: AGRIMAT ENGª INDUSTRIA E COMÉRCIO LTDA</v>
          </cell>
        </row>
      </sheetData>
      <sheetData sheetId="1">
        <row r="12">
          <cell r="B12" t="str">
            <v>Firma: AGRIMAT ENGª INDUSTRIA E COMÉRCIO LTDA</v>
          </cell>
        </row>
      </sheetData>
      <sheetData sheetId="2">
        <row r="12">
          <cell r="B12" t="str">
            <v>Firma: AGRIMAT ENGª INDUSTRIA E COMÉRCIO LTDA</v>
          </cell>
        </row>
      </sheetData>
      <sheetData sheetId="3">
        <row r="12">
          <cell r="B12" t="str">
            <v>Firma: AGRIMAT ENGª INDUSTRIA E COMÉRCIO LTDA</v>
          </cell>
        </row>
      </sheetData>
      <sheetData sheetId="4">
        <row r="12">
          <cell r="B12" t="str">
            <v>Firma: AGRIMAT ENGª INDUSTRIA E COMÉRCIO LTDA</v>
          </cell>
        </row>
      </sheetData>
      <sheetData sheetId="5">
        <row r="12">
          <cell r="B12" t="str">
            <v>Firma: AGRIMAT ENGª INDUSTRIA E COMÉRCIO LTDA</v>
          </cell>
        </row>
      </sheetData>
      <sheetData sheetId="6">
        <row r="12">
          <cell r="B12" t="str">
            <v>Firma: AGRIMAT ENGª INDUSTRIA E COMÉRCIO LTDA</v>
          </cell>
        </row>
      </sheetData>
      <sheetData sheetId="7">
        <row r="12">
          <cell r="B12" t="str">
            <v>Firma: AGRIMAT ENGª INDUSTRIA E COMÉRCIO LTDA</v>
          </cell>
        </row>
      </sheetData>
      <sheetData sheetId="8">
        <row r="12">
          <cell r="B12" t="str">
            <v>Firma: AGRIMAT ENGª INDUSTRIA E COMÉRCIO LTDA</v>
          </cell>
        </row>
      </sheetData>
      <sheetData sheetId="9">
        <row r="138">
          <cell r="C138" t="str">
            <v xml:space="preserve"> Local e Data:  Brasnorte/MT, 01 de abril de 2004</v>
          </cell>
        </row>
      </sheetData>
      <sheetData sheetId="10">
        <row r="27">
          <cell r="J27">
            <v>32400</v>
          </cell>
        </row>
      </sheetData>
      <sheetData sheetId="11">
        <row r="27">
          <cell r="J27">
            <v>32400</v>
          </cell>
        </row>
      </sheetData>
      <sheetData sheetId="12">
        <row r="27">
          <cell r="J27">
            <v>32400</v>
          </cell>
        </row>
      </sheetData>
      <sheetData sheetId="13">
        <row r="27">
          <cell r="J27">
            <v>32400</v>
          </cell>
        </row>
      </sheetData>
      <sheetData sheetId="14">
        <row r="27">
          <cell r="J27">
            <v>32400</v>
          </cell>
        </row>
      </sheetData>
      <sheetData sheetId="15">
        <row r="27">
          <cell r="J27">
            <v>32400</v>
          </cell>
        </row>
      </sheetData>
      <sheetData sheetId="16">
        <row r="27">
          <cell r="J27">
            <v>32400</v>
          </cell>
        </row>
      </sheetData>
      <sheetData sheetId="17">
        <row r="27">
          <cell r="J27">
            <v>32400</v>
          </cell>
        </row>
      </sheetData>
      <sheetData sheetId="18">
        <row r="27">
          <cell r="J27">
            <v>32400</v>
          </cell>
        </row>
      </sheetData>
      <sheetData sheetId="19">
        <row r="27">
          <cell r="J27">
            <v>32400</v>
          </cell>
        </row>
      </sheetData>
      <sheetData sheetId="20">
        <row r="27">
          <cell r="J27">
            <v>32400</v>
          </cell>
        </row>
      </sheetData>
      <sheetData sheetId="21">
        <row r="27">
          <cell r="J27">
            <v>32400</v>
          </cell>
        </row>
      </sheetData>
      <sheetData sheetId="22">
        <row r="27">
          <cell r="J27">
            <v>32400</v>
          </cell>
        </row>
      </sheetData>
      <sheetData sheetId="23">
        <row r="27">
          <cell r="J27">
            <v>32400</v>
          </cell>
        </row>
      </sheetData>
      <sheetData sheetId="24">
        <row r="30">
          <cell r="S30">
            <v>0</v>
          </cell>
        </row>
      </sheetData>
      <sheetData sheetId="25">
        <row r="30">
          <cell r="S30">
            <v>0</v>
          </cell>
        </row>
      </sheetData>
      <sheetData sheetId="26"/>
      <sheetData sheetId="27"/>
      <sheetData sheetId="28">
        <row r="12">
          <cell r="B12" t="str">
            <v>Firma: AGRIMAT ENGª INDUSTRIA E COMÉRCIO LTDA</v>
          </cell>
        </row>
      </sheetData>
      <sheetData sheetId="29"/>
      <sheetData sheetId="30"/>
      <sheetData sheetId="31"/>
      <sheetData sheetId="32">
        <row r="12">
          <cell r="B12" t="str">
            <v>Firma: AGRIMAT ENGª INDUSTRIA E COMÉRCIO LTDA</v>
          </cell>
        </row>
      </sheetData>
      <sheetData sheetId="33">
        <row r="12">
          <cell r="B12" t="str">
            <v>Firma: AGRIMAT ENGª INDUSTRIA E COMÉRCIO LTDA</v>
          </cell>
        </row>
      </sheetData>
      <sheetData sheetId="34">
        <row r="12">
          <cell r="B12" t="str">
            <v>Firma: AGRIMAT ENGª INDUSTRIA E COMÉRCIO LTDA</v>
          </cell>
        </row>
      </sheetData>
      <sheetData sheetId="35">
        <row r="12">
          <cell r="B12" t="str">
            <v>Firma: AGRIMAT ENGª INDUSTRIA E COMÉRCIO LTDA</v>
          </cell>
        </row>
      </sheetData>
      <sheetData sheetId="36">
        <row r="12">
          <cell r="B12" t="str">
            <v>Firma: AGRIMAT ENGª INDUSTRIA E COMÉRCIO LTDA</v>
          </cell>
        </row>
      </sheetData>
      <sheetData sheetId="37">
        <row r="12">
          <cell r="B12" t="str">
            <v>Firma: AGRIMAT ENGª INDUSTRIA E COMÉRCIO LTDA</v>
          </cell>
        </row>
      </sheetData>
      <sheetData sheetId="38" refreshError="1"/>
      <sheetData sheetId="39" refreshError="1"/>
      <sheetData sheetId="40" refreshError="1"/>
      <sheetData sheetId="41">
        <row r="12">
          <cell r="B12" t="str">
            <v>Firma: AGRIMAT ENGª INDUSTRIA E COMÉRCIO LTDA</v>
          </cell>
        </row>
      </sheetData>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ia-me"/>
      <sheetName val="Geral"/>
      <sheetName val="Serviços"/>
      <sheetName val="Q08 Planilha"/>
      <sheetName val="Folha fecho 1"/>
      <sheetName val="Q09 CPU"/>
      <sheetName val="CPAux"/>
      <sheetName val="Q10 MO"/>
      <sheetName val="Materiais"/>
      <sheetName val="Equipamentos"/>
      <sheetName val="Transportes"/>
    </sheetNames>
    <sheetDataSet>
      <sheetData sheetId="0" refreshError="1"/>
      <sheetData sheetId="1">
        <row r="15">
          <cell r="B15">
            <v>39995</v>
          </cell>
        </row>
        <row r="22">
          <cell r="B22">
            <v>0</v>
          </cell>
        </row>
        <row r="23">
          <cell r="B23">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etim_10"/>
      <sheetName val="Orçamento-SES"/>
      <sheetName val="Plan2"/>
      <sheetName val="Plan3"/>
    </sheetNames>
    <sheetDataSet>
      <sheetData sheetId="0">
        <row r="2">
          <cell r="A2" t="str">
            <v>001</v>
          </cell>
          <cell r="B2" t="str">
            <v>BOLETIM DE REFERÊNCIA DE PREÇOS DE OBRAS CIVIS - OUTUBRO 2004</v>
          </cell>
        </row>
        <row r="3">
          <cell r="A3" t="str">
            <v>001.01</v>
          </cell>
          <cell r="B3" t="str">
            <v>DEMOLIÇÃO E RETIRADA</v>
          </cell>
        </row>
        <row r="4">
          <cell r="A4" t="str">
            <v>001.01.00020</v>
          </cell>
          <cell r="B4" t="str">
            <v>Demolição de cobertura construída c/telha de barro ou cerâmica</v>
          </cell>
          <cell r="C4" t="str">
            <v>M2</v>
          </cell>
          <cell r="D4">
            <v>1</v>
          </cell>
          <cell r="E4">
            <v>2.6252</v>
          </cell>
          <cell r="F4">
            <v>2.62</v>
          </cell>
        </row>
        <row r="5">
          <cell r="A5" t="str">
            <v>001.01.00040</v>
          </cell>
          <cell r="B5" t="str">
            <v>Demolição de cobertura construída c/telha de cimento amianto, alumínio, plastico e ferro galvanizado</v>
          </cell>
          <cell r="C5" t="str">
            <v>M2</v>
          </cell>
          <cell r="D5">
            <v>1</v>
          </cell>
          <cell r="E5">
            <v>1.0940000000000001</v>
          </cell>
          <cell r="F5">
            <v>1.0900000000000001</v>
          </cell>
        </row>
        <row r="6">
          <cell r="A6" t="str">
            <v>001.01.00060</v>
          </cell>
          <cell r="B6" t="str">
            <v>Demolição de madeiramento de telhado constituído por tesouras (telha de barro)</v>
          </cell>
          <cell r="C6" t="str">
            <v>M2</v>
          </cell>
          <cell r="D6">
            <v>1</v>
          </cell>
          <cell r="E6">
            <v>3.9519000000000002</v>
          </cell>
          <cell r="F6">
            <v>3.95</v>
          </cell>
        </row>
        <row r="7">
          <cell r="A7" t="str">
            <v>001.01.00080</v>
          </cell>
          <cell r="B7" t="str">
            <v>Demolição de madeiramento de telhado constituído por tesouras (telha de cimento aminato e alumínio)</v>
          </cell>
          <cell r="C7" t="str">
            <v>M2</v>
          </cell>
          <cell r="D7">
            <v>1</v>
          </cell>
          <cell r="E7">
            <v>3.4068000000000001</v>
          </cell>
          <cell r="F7">
            <v>3.4</v>
          </cell>
        </row>
        <row r="8">
          <cell r="A8" t="str">
            <v>001.01.00100</v>
          </cell>
          <cell r="B8" t="str">
            <v>Demolição de madeiramento de telhado tipo pontaletados (telhas de barro)</v>
          </cell>
          <cell r="C8" t="str">
            <v>M2</v>
          </cell>
          <cell r="D8">
            <v>1</v>
          </cell>
          <cell r="E8">
            <v>2.9432</v>
          </cell>
          <cell r="F8">
            <v>2.94</v>
          </cell>
        </row>
        <row r="9">
          <cell r="A9" t="str">
            <v>001.01.00120</v>
          </cell>
          <cell r="B9" t="str">
            <v>Demolição de madeiramento de telhado tipo pontaletados (telhas de cimento aminato ou alumínio)</v>
          </cell>
          <cell r="C9" t="str">
            <v>M2</v>
          </cell>
          <cell r="D9">
            <v>1</v>
          </cell>
          <cell r="E9">
            <v>2.9432</v>
          </cell>
          <cell r="F9">
            <v>2.94</v>
          </cell>
        </row>
        <row r="10">
          <cell r="A10" t="str">
            <v>001.01.00140</v>
          </cell>
          <cell r="B10" t="str">
            <v>Demolição de estrutura de ferro  para  telhados</v>
          </cell>
          <cell r="C10" t="str">
            <v>M2</v>
          </cell>
          <cell r="D10">
            <v>1</v>
          </cell>
          <cell r="E10">
            <v>8.1097000000000001</v>
          </cell>
          <cell r="F10">
            <v>8.1</v>
          </cell>
        </row>
        <row r="11">
          <cell r="A11" t="str">
            <v>001.01.00160</v>
          </cell>
          <cell r="B11" t="str">
            <v>Retirada de cobertura de madeira - caibros e vigas</v>
          </cell>
          <cell r="C11" t="str">
            <v>ML</v>
          </cell>
          <cell r="D11">
            <v>1</v>
          </cell>
          <cell r="E11">
            <v>0.20169999999999999</v>
          </cell>
          <cell r="F11">
            <v>0.2</v>
          </cell>
        </row>
        <row r="12">
          <cell r="A12" t="str">
            <v>001.01.00180</v>
          </cell>
          <cell r="B12" t="str">
            <v>Retirada de cobertura de madeira - ripas</v>
          </cell>
          <cell r="C12" t="str">
            <v>ML</v>
          </cell>
          <cell r="D12">
            <v>1</v>
          </cell>
          <cell r="E12">
            <v>0.10059999999999999</v>
          </cell>
          <cell r="F12">
            <v>0.1</v>
          </cell>
        </row>
        <row r="13">
          <cell r="A13" t="str">
            <v>001.01.00200</v>
          </cell>
          <cell r="B13" t="str">
            <v>Retirada de cobertura em telhas de barro s/aproveitamento das cumeeiras e espigões</v>
          </cell>
          <cell r="C13" t="str">
            <v>UN</v>
          </cell>
          <cell r="D13">
            <v>1</v>
          </cell>
          <cell r="E13">
            <v>0.27839999999999998</v>
          </cell>
          <cell r="F13">
            <v>0.27</v>
          </cell>
        </row>
        <row r="14">
          <cell r="A14" t="str">
            <v>001.01.00220</v>
          </cell>
          <cell r="B14" t="str">
            <v>Retirada de cobertura em telhas de cimento aminato, alumínio, plástico ou ferro galvanizado</v>
          </cell>
          <cell r="C14" t="str">
            <v>UN</v>
          </cell>
          <cell r="D14">
            <v>1</v>
          </cell>
          <cell r="E14">
            <v>3.7113999999999998</v>
          </cell>
          <cell r="F14">
            <v>3.71</v>
          </cell>
        </row>
        <row r="15">
          <cell r="A15" t="str">
            <v>001.01.00240</v>
          </cell>
          <cell r="B15" t="str">
            <v>Retirada de cobertura em telhas cerãmicas ( plan , colonial , francesa , etc. )</v>
          </cell>
          <cell r="C15" t="str">
            <v>M2</v>
          </cell>
          <cell r="D15">
            <v>1</v>
          </cell>
          <cell r="E15">
            <v>2.4599000000000002</v>
          </cell>
          <cell r="F15">
            <v>2.4500000000000002</v>
          </cell>
        </row>
        <row r="16">
          <cell r="A16" t="str">
            <v>001.01.00260</v>
          </cell>
          <cell r="B16" t="str">
            <v>Retirada de cobertura em telhas de cimento aminato, alumínio, plástico e c.g.</v>
          </cell>
          <cell r="C16" t="str">
            <v>M2</v>
          </cell>
          <cell r="D16">
            <v>1</v>
          </cell>
          <cell r="E16">
            <v>1.3109</v>
          </cell>
          <cell r="F16">
            <v>1.31</v>
          </cell>
        </row>
        <row r="17">
          <cell r="A17" t="str">
            <v>001.01.00280</v>
          </cell>
          <cell r="B17" t="str">
            <v>Retirada de madeiramento de telhado constituído por tesouras (telha de barro)</v>
          </cell>
          <cell r="C17" t="str">
            <v>M2</v>
          </cell>
          <cell r="D17">
            <v>1</v>
          </cell>
          <cell r="E17">
            <v>3.0246</v>
          </cell>
          <cell r="F17">
            <v>3.02</v>
          </cell>
        </row>
        <row r="18">
          <cell r="A18" t="str">
            <v>001.01.00300</v>
          </cell>
          <cell r="B18" t="str">
            <v>Retirada de madeiramento de telhado constituído por tesouras (telha de cimento amianto ou alumínio)</v>
          </cell>
          <cell r="C18" t="str">
            <v>M2</v>
          </cell>
          <cell r="D18">
            <v>1</v>
          </cell>
          <cell r="E18">
            <v>2.5207000000000002</v>
          </cell>
          <cell r="F18">
            <v>2.52</v>
          </cell>
        </row>
        <row r="19">
          <cell r="A19" t="str">
            <v>001.01.00320</v>
          </cell>
          <cell r="B19" t="str">
            <v>Retirada de madeiramento de telhado tipo pontaletados (telhas de barro)</v>
          </cell>
          <cell r="C19" t="str">
            <v>M2</v>
          </cell>
          <cell r="D19">
            <v>1</v>
          </cell>
          <cell r="E19">
            <v>2.0165000000000002</v>
          </cell>
          <cell r="F19">
            <v>2.0099999999999998</v>
          </cell>
        </row>
        <row r="20">
          <cell r="A20" t="str">
            <v>001.01.00340</v>
          </cell>
          <cell r="B20" t="str">
            <v>Retirada de madeiramento de telhado tipo pontaletados (telhas de cimento amianto ou alumínio)</v>
          </cell>
          <cell r="C20" t="str">
            <v>M2</v>
          </cell>
          <cell r="D20">
            <v>1</v>
          </cell>
          <cell r="E20">
            <v>1.8148</v>
          </cell>
          <cell r="F20">
            <v>1.81</v>
          </cell>
        </row>
        <row r="21">
          <cell r="A21" t="str">
            <v>001.01.00360</v>
          </cell>
          <cell r="B21" t="str">
            <v>Retirada de calhas e rufos metálicos</v>
          </cell>
          <cell r="C21" t="str">
            <v>M2</v>
          </cell>
          <cell r="D21">
            <v>1</v>
          </cell>
          <cell r="E21">
            <v>3.0710999999999999</v>
          </cell>
          <cell r="F21">
            <v>3.07</v>
          </cell>
        </row>
        <row r="22">
          <cell r="A22" t="str">
            <v>001.01.00380</v>
          </cell>
          <cell r="B22" t="str">
            <v>Demolição de revestimento de argamassa de cal e areia (inclusive emboço)</v>
          </cell>
          <cell r="C22" t="str">
            <v>M2</v>
          </cell>
          <cell r="D22">
            <v>1</v>
          </cell>
          <cell r="E22">
            <v>1.9152</v>
          </cell>
          <cell r="F22">
            <v>1.91</v>
          </cell>
        </row>
        <row r="23">
          <cell r="A23" t="str">
            <v>001.01.00400</v>
          </cell>
          <cell r="B23" t="str">
            <v>Demolição de revestimento de argamassa mista (inclusive emboço)</v>
          </cell>
          <cell r="C23" t="str">
            <v>M2</v>
          </cell>
          <cell r="D23">
            <v>1</v>
          </cell>
          <cell r="E23">
            <v>2.8729</v>
          </cell>
          <cell r="F23">
            <v>2.87</v>
          </cell>
        </row>
        <row r="24">
          <cell r="A24" t="str">
            <v>001.01.00420</v>
          </cell>
          <cell r="B24" t="str">
            <v>Demolição de revestimento de argamassa de cimento e areia (inclusive emboço)</v>
          </cell>
          <cell r="C24" t="str">
            <v>M2</v>
          </cell>
          <cell r="D24">
            <v>1</v>
          </cell>
          <cell r="E24">
            <v>7.3632</v>
          </cell>
          <cell r="F24">
            <v>7.36</v>
          </cell>
        </row>
        <row r="25">
          <cell r="A25" t="str">
            <v>001.01.00440</v>
          </cell>
          <cell r="B25" t="str">
            <v>Demolição de azulejos pastilas ladrilhos cerâmicos ou base de gres (inclusive emboço)</v>
          </cell>
          <cell r="C25" t="str">
            <v>M2</v>
          </cell>
          <cell r="D25">
            <v>1</v>
          </cell>
          <cell r="E25">
            <v>7.1078000000000001</v>
          </cell>
          <cell r="F25">
            <v>7.1</v>
          </cell>
        </row>
        <row r="26">
          <cell r="A26" t="str">
            <v>001.01.00460</v>
          </cell>
          <cell r="B26" t="str">
            <v>Demolição de mármore, pedra ou granito (inclusive emboço)</v>
          </cell>
          <cell r="C26" t="str">
            <v>M2</v>
          </cell>
          <cell r="D26">
            <v>1</v>
          </cell>
          <cell r="E26">
            <v>7.1078000000000001</v>
          </cell>
          <cell r="F26">
            <v>7.1</v>
          </cell>
        </row>
        <row r="27">
          <cell r="A27" t="str">
            <v>001.01.00480</v>
          </cell>
          <cell r="B27" t="str">
            <v>Demolição de quadro negro</v>
          </cell>
          <cell r="C27" t="str">
            <v>M2</v>
          </cell>
          <cell r="D27">
            <v>1</v>
          </cell>
          <cell r="E27">
            <v>7.1078000000000001</v>
          </cell>
          <cell r="F27">
            <v>7.1</v>
          </cell>
        </row>
        <row r="28">
          <cell r="A28" t="str">
            <v>001.01.00500</v>
          </cell>
          <cell r="B28" t="str">
            <v>Retirada de revestimento com mármore, pedra ou granito (inclusive emboço)</v>
          </cell>
          <cell r="C28" t="str">
            <v>M2</v>
          </cell>
          <cell r="D28">
            <v>1</v>
          </cell>
          <cell r="E28">
            <v>6.5545</v>
          </cell>
          <cell r="F28">
            <v>6.55</v>
          </cell>
        </row>
        <row r="29">
          <cell r="A29" t="str">
            <v>001.01.00520</v>
          </cell>
          <cell r="B29" t="str">
            <v>Demolição de forro de estuque (inclusive entarugamento de madeira)</v>
          </cell>
          <cell r="C29" t="str">
            <v>M2</v>
          </cell>
          <cell r="D29">
            <v>1</v>
          </cell>
          <cell r="E29">
            <v>2.0714000000000001</v>
          </cell>
          <cell r="F29">
            <v>2.0699999999999998</v>
          </cell>
        </row>
        <row r="30">
          <cell r="A30" t="str">
            <v>001.01.00540</v>
          </cell>
          <cell r="B30" t="str">
            <v>Demolição de forro de madeira ou de gesso (incluso entarugamento)</v>
          </cell>
          <cell r="C30" t="str">
            <v>M2</v>
          </cell>
          <cell r="D30">
            <v>1</v>
          </cell>
          <cell r="E30">
            <v>1.75</v>
          </cell>
          <cell r="F30">
            <v>1.75</v>
          </cell>
        </row>
        <row r="31">
          <cell r="A31" t="str">
            <v>001.01.00560</v>
          </cell>
          <cell r="B31" t="str">
            <v>Demolição somente das tábuas ou chapas de madeira ou de gesso</v>
          </cell>
          <cell r="C31" t="str">
            <v>M2</v>
          </cell>
          <cell r="D31">
            <v>1</v>
          </cell>
          <cell r="E31">
            <v>2.6252</v>
          </cell>
          <cell r="F31">
            <v>2.62</v>
          </cell>
        </row>
        <row r="32">
          <cell r="A32" t="str">
            <v>001.01.00580</v>
          </cell>
          <cell r="B32" t="str">
            <v>Demolição de lambris de madeira inclusive entarugamento</v>
          </cell>
          <cell r="C32" t="str">
            <v>M2</v>
          </cell>
          <cell r="D32">
            <v>1</v>
          </cell>
          <cell r="E32">
            <v>7.1078000000000001</v>
          </cell>
          <cell r="F32">
            <v>7.1</v>
          </cell>
        </row>
        <row r="33">
          <cell r="A33" t="str">
            <v>001.01.00600</v>
          </cell>
          <cell r="B33" t="str">
            <v>Demolição somente de chapas ou placas de lambris ou madeira</v>
          </cell>
          <cell r="C33" t="str">
            <v>M2</v>
          </cell>
          <cell r="D33">
            <v>1</v>
          </cell>
          <cell r="E33">
            <v>4.4264000000000001</v>
          </cell>
          <cell r="F33">
            <v>4.42</v>
          </cell>
        </row>
        <row r="34">
          <cell r="A34" t="str">
            <v>001.01.00620</v>
          </cell>
          <cell r="B34" t="str">
            <v>Retirada de todo o forro inclusive vigas e sarrafos</v>
          </cell>
          <cell r="C34" t="str">
            <v>M2</v>
          </cell>
          <cell r="D34">
            <v>1</v>
          </cell>
          <cell r="E34">
            <v>9.3180999999999994</v>
          </cell>
          <cell r="F34">
            <v>9.31</v>
          </cell>
        </row>
        <row r="35">
          <cell r="A35" t="str">
            <v>001.01.00640</v>
          </cell>
          <cell r="B35" t="str">
            <v>Retirada de todos os lambris inclusive caibros e sarrafos</v>
          </cell>
          <cell r="C35" t="str">
            <v>M2</v>
          </cell>
          <cell r="D35">
            <v>1</v>
          </cell>
          <cell r="E35">
            <v>9.3180999999999994</v>
          </cell>
          <cell r="F35">
            <v>9.31</v>
          </cell>
        </row>
        <row r="36">
          <cell r="A36" t="str">
            <v>001.01.00660</v>
          </cell>
          <cell r="B36" t="str">
            <v>Demolição de alvenaria de tijolos maciços</v>
          </cell>
          <cell r="C36" t="str">
            <v>M3</v>
          </cell>
          <cell r="D36">
            <v>1</v>
          </cell>
          <cell r="E36">
            <v>18.0458</v>
          </cell>
          <cell r="F36">
            <v>18.04</v>
          </cell>
        </row>
        <row r="37">
          <cell r="A37" t="str">
            <v>001.01.00680</v>
          </cell>
          <cell r="B37" t="str">
            <v>Retirada de alvenaria de tijolos maciços</v>
          </cell>
          <cell r="C37" t="str">
            <v>M3</v>
          </cell>
          <cell r="D37">
            <v>1</v>
          </cell>
          <cell r="E37">
            <v>34.176299999999998</v>
          </cell>
          <cell r="F37">
            <v>34.17</v>
          </cell>
        </row>
        <row r="38">
          <cell r="A38" t="str">
            <v>001.01.00700</v>
          </cell>
          <cell r="B38" t="str">
            <v>Demolição de alvenaria de tijolos cerâmicos</v>
          </cell>
          <cell r="C38" t="str">
            <v>M3</v>
          </cell>
          <cell r="D38">
            <v>1</v>
          </cell>
          <cell r="E38">
            <v>13.1257</v>
          </cell>
          <cell r="F38">
            <v>13.12</v>
          </cell>
        </row>
        <row r="39">
          <cell r="A39" t="str">
            <v>001.01.00720</v>
          </cell>
          <cell r="B39" t="str">
            <v>Demolição de alvenaria de blocos de concreto</v>
          </cell>
          <cell r="C39" t="str">
            <v>M3</v>
          </cell>
          <cell r="D39">
            <v>1</v>
          </cell>
          <cell r="E39">
            <v>13.1257</v>
          </cell>
          <cell r="F39">
            <v>13.12</v>
          </cell>
        </row>
        <row r="40">
          <cell r="A40" t="str">
            <v>001.01.00740</v>
          </cell>
          <cell r="B40" t="str">
            <v>Retirada de alvenaria de blocos de concreto</v>
          </cell>
          <cell r="C40" t="str">
            <v>M3</v>
          </cell>
          <cell r="D40">
            <v>1</v>
          </cell>
          <cell r="E40">
            <v>26.2514</v>
          </cell>
          <cell r="F40">
            <v>26.25</v>
          </cell>
        </row>
        <row r="41">
          <cell r="A41" t="str">
            <v>001.01.00760</v>
          </cell>
          <cell r="B41" t="str">
            <v>Demolição de alvenaria de pedra</v>
          </cell>
          <cell r="C41" t="str">
            <v>M3</v>
          </cell>
          <cell r="D41">
            <v>1</v>
          </cell>
          <cell r="E41">
            <v>33.3675</v>
          </cell>
          <cell r="F41">
            <v>33.36</v>
          </cell>
        </row>
        <row r="42">
          <cell r="A42" t="str">
            <v>001.01.00780</v>
          </cell>
          <cell r="B42" t="str">
            <v>Retirada de alvenaria de pedra</v>
          </cell>
          <cell r="C42" t="str">
            <v>M3</v>
          </cell>
          <cell r="D42">
            <v>1</v>
          </cell>
          <cell r="E42">
            <v>37.742699999999999</v>
          </cell>
          <cell r="F42">
            <v>37.74</v>
          </cell>
        </row>
        <row r="43">
          <cell r="A43" t="str">
            <v>001.01.00800</v>
          </cell>
          <cell r="B43" t="str">
            <v>Demolição de alvenaria de placas de concreto celular</v>
          </cell>
          <cell r="C43" t="str">
            <v>M3</v>
          </cell>
          <cell r="D43">
            <v>1</v>
          </cell>
          <cell r="E43">
            <v>7.6608999999999998</v>
          </cell>
          <cell r="F43">
            <v>7.66</v>
          </cell>
        </row>
        <row r="44">
          <cell r="A44" t="str">
            <v>001.01.00820</v>
          </cell>
          <cell r="B44" t="str">
            <v>Retirada de alvenaria de placas de concreto celular</v>
          </cell>
          <cell r="C44" t="str">
            <v>M3</v>
          </cell>
          <cell r="D44">
            <v>1</v>
          </cell>
          <cell r="E44">
            <v>13.1089</v>
          </cell>
          <cell r="F44">
            <v>13.1</v>
          </cell>
        </row>
        <row r="45">
          <cell r="A45" t="str">
            <v>001.01.00840</v>
          </cell>
          <cell r="B45" t="str">
            <v>Demolição de alvenaria de adobo</v>
          </cell>
          <cell r="C45" t="str">
            <v>M3</v>
          </cell>
          <cell r="D45">
            <v>1</v>
          </cell>
          <cell r="E45">
            <v>19.152200000000001</v>
          </cell>
          <cell r="F45">
            <v>19.149999999999999</v>
          </cell>
        </row>
        <row r="46">
          <cell r="A46" t="str">
            <v>001.01.00860</v>
          </cell>
          <cell r="B46" t="str">
            <v>Demolição de elemento vazado</v>
          </cell>
          <cell r="C46" t="str">
            <v>M2</v>
          </cell>
          <cell r="D46">
            <v>1</v>
          </cell>
          <cell r="E46">
            <v>24.617000000000001</v>
          </cell>
          <cell r="F46">
            <v>24.61</v>
          </cell>
        </row>
        <row r="47">
          <cell r="A47" t="str">
            <v>001.01.00880</v>
          </cell>
          <cell r="B47" t="str">
            <v>Demolição inclusive entarugamento de paredes divisórias de tábuas e chapas</v>
          </cell>
          <cell r="C47" t="str">
            <v>M2</v>
          </cell>
          <cell r="D47">
            <v>1</v>
          </cell>
          <cell r="E47">
            <v>3.8304</v>
          </cell>
          <cell r="F47">
            <v>3.83</v>
          </cell>
        </row>
        <row r="48">
          <cell r="A48" t="str">
            <v>001.01.00900</v>
          </cell>
          <cell r="B48" t="str">
            <v>Demolição apenas das tábuas ou chapas das paredes divisórias</v>
          </cell>
          <cell r="C48" t="str">
            <v>M2</v>
          </cell>
          <cell r="D48">
            <v>1</v>
          </cell>
          <cell r="E48">
            <v>2.6814</v>
          </cell>
          <cell r="F48">
            <v>2.68</v>
          </cell>
        </row>
        <row r="49">
          <cell r="A49" t="str">
            <v>001.01.00920</v>
          </cell>
          <cell r="B49" t="str">
            <v>Retirada de divisória tipo naval</v>
          </cell>
          <cell r="C49" t="str">
            <v>m2</v>
          </cell>
          <cell r="D49">
            <v>1</v>
          </cell>
          <cell r="E49">
            <v>1.5321</v>
          </cell>
          <cell r="F49">
            <v>1.53</v>
          </cell>
        </row>
        <row r="50">
          <cell r="A50" t="str">
            <v>001.01.00940</v>
          </cell>
          <cell r="B50" t="str">
            <v>Demolição de alvenaria de fundação de tijolos maciços inclusive escavações necessárias</v>
          </cell>
          <cell r="C50" t="str">
            <v>M3</v>
          </cell>
          <cell r="D50">
            <v>1</v>
          </cell>
          <cell r="E50">
            <v>68.352599999999995</v>
          </cell>
          <cell r="F50">
            <v>68.349999999999994</v>
          </cell>
        </row>
        <row r="51">
          <cell r="A51" t="str">
            <v>001.01.00960</v>
          </cell>
          <cell r="B51" t="str">
            <v>Demolição de alvenaria de fundações de pedra</v>
          </cell>
          <cell r="C51" t="str">
            <v>M3</v>
          </cell>
          <cell r="D51">
            <v>1</v>
          </cell>
          <cell r="E51">
            <v>34.4739</v>
          </cell>
          <cell r="F51">
            <v>34.47</v>
          </cell>
        </row>
        <row r="52">
          <cell r="A52" t="str">
            <v>001.01.00980</v>
          </cell>
          <cell r="B52" t="str">
            <v>Demolição de concreto simples em fundação</v>
          </cell>
          <cell r="C52" t="str">
            <v>M3</v>
          </cell>
          <cell r="D52">
            <v>1</v>
          </cell>
          <cell r="E52">
            <v>59.278599999999997</v>
          </cell>
          <cell r="F52">
            <v>59.27</v>
          </cell>
        </row>
        <row r="53">
          <cell r="A53" t="str">
            <v>001.01.01000</v>
          </cell>
          <cell r="B53" t="str">
            <v>Demolição de concreto armado em fundações</v>
          </cell>
          <cell r="C53" t="str">
            <v>M3</v>
          </cell>
          <cell r="D53">
            <v>1</v>
          </cell>
          <cell r="E53">
            <v>151.3477</v>
          </cell>
          <cell r="F53">
            <v>151.34</v>
          </cell>
        </row>
        <row r="54">
          <cell r="A54" t="str">
            <v>001.01.01020</v>
          </cell>
          <cell r="B54" t="str">
            <v>Demolição de concreto simples acima do embasamento</v>
          </cell>
          <cell r="C54" t="str">
            <v>M3</v>
          </cell>
          <cell r="D54">
            <v>1</v>
          </cell>
          <cell r="E54">
            <v>49.217199999999998</v>
          </cell>
          <cell r="F54">
            <v>49.21</v>
          </cell>
        </row>
        <row r="55">
          <cell r="A55" t="str">
            <v>001.01.01040</v>
          </cell>
          <cell r="B55" t="str">
            <v>Demolição de concreto armado acima do embasamento</v>
          </cell>
          <cell r="C55" t="str">
            <v>M3</v>
          </cell>
          <cell r="D55">
            <v>1</v>
          </cell>
          <cell r="E55">
            <v>135.94040000000001</v>
          </cell>
          <cell r="F55">
            <v>135.94</v>
          </cell>
        </row>
        <row r="56">
          <cell r="A56" t="str">
            <v>001.01.01060</v>
          </cell>
          <cell r="B56" t="str">
            <v>Demolição de assoalhos de tábuas incl.rodapés e cordões</v>
          </cell>
          <cell r="C56" t="str">
            <v>M2</v>
          </cell>
          <cell r="D56">
            <v>1</v>
          </cell>
          <cell r="E56">
            <v>6.8947000000000003</v>
          </cell>
          <cell r="F56">
            <v>6.89</v>
          </cell>
        </row>
        <row r="57">
          <cell r="A57" t="str">
            <v>001.01.01080</v>
          </cell>
          <cell r="B57" t="str">
            <v>Demolição de assoalhos de tábuas apenas das tábuas</v>
          </cell>
          <cell r="C57" t="str">
            <v>M2</v>
          </cell>
          <cell r="D57">
            <v>1</v>
          </cell>
          <cell r="E57">
            <v>2.7578</v>
          </cell>
          <cell r="F57">
            <v>2.75</v>
          </cell>
        </row>
        <row r="58">
          <cell r="A58" t="str">
            <v>001.01.01100</v>
          </cell>
          <cell r="B58" t="str">
            <v>Retirada de todo piso assoalho de tábuas inclusive vigamento de peróba</v>
          </cell>
          <cell r="C58" t="str">
            <v>M2</v>
          </cell>
          <cell r="D58">
            <v>1</v>
          </cell>
          <cell r="E58">
            <v>11.245100000000001</v>
          </cell>
          <cell r="F58">
            <v>11.24</v>
          </cell>
        </row>
        <row r="59">
          <cell r="A59" t="str">
            <v>001.01.01120</v>
          </cell>
          <cell r="B59" t="str">
            <v>Demolição de pisos de tacos madeira inclusive argamassa de assentamento</v>
          </cell>
          <cell r="C59" t="str">
            <v>M2</v>
          </cell>
          <cell r="D59">
            <v>1</v>
          </cell>
          <cell r="E59">
            <v>8.4476999999999993</v>
          </cell>
          <cell r="F59">
            <v>8.44</v>
          </cell>
        </row>
        <row r="60">
          <cell r="A60" t="str">
            <v>001.01.01140</v>
          </cell>
          <cell r="B60" t="str">
            <v>Retirada de pisos de tacos madeira inclusive argamassa de assentamento</v>
          </cell>
          <cell r="C60" t="str">
            <v>M2</v>
          </cell>
          <cell r="D60">
            <v>1</v>
          </cell>
          <cell r="E60">
            <v>10.082000000000001</v>
          </cell>
          <cell r="F60">
            <v>10.08</v>
          </cell>
        </row>
        <row r="61">
          <cell r="A61" t="str">
            <v>001.01.01160</v>
          </cell>
          <cell r="B61" t="str">
            <v>Demolição de rodapé de madeira</v>
          </cell>
          <cell r="C61" t="str">
            <v>ML</v>
          </cell>
          <cell r="D61">
            <v>1</v>
          </cell>
          <cell r="E61">
            <v>0.30649999999999999</v>
          </cell>
          <cell r="F61">
            <v>0.3</v>
          </cell>
        </row>
        <row r="62">
          <cell r="A62" t="str">
            <v>001.01.01180</v>
          </cell>
          <cell r="B62" t="str">
            <v>Retirada de rodapé de madeira</v>
          </cell>
          <cell r="C62" t="str">
            <v>ML</v>
          </cell>
          <cell r="D62">
            <v>1</v>
          </cell>
          <cell r="E62">
            <v>0.49030000000000001</v>
          </cell>
          <cell r="F62">
            <v>0.49</v>
          </cell>
        </row>
        <row r="63">
          <cell r="A63" t="str">
            <v>001.01.01200</v>
          </cell>
          <cell r="B63" t="str">
            <v>Demolição de pisos de ladrilhos em geral</v>
          </cell>
          <cell r="C63" t="str">
            <v>M2</v>
          </cell>
          <cell r="D63">
            <v>1</v>
          </cell>
          <cell r="E63">
            <v>3.0627</v>
          </cell>
          <cell r="F63">
            <v>3.06</v>
          </cell>
        </row>
        <row r="64">
          <cell r="A64" t="str">
            <v>001.01.01220</v>
          </cell>
          <cell r="B64" t="str">
            <v>Demolição de ladrilhos em geral sobre base ou lastro de concreto</v>
          </cell>
          <cell r="C64" t="str">
            <v>M2</v>
          </cell>
          <cell r="D64">
            <v>1</v>
          </cell>
          <cell r="E64">
            <v>6.1253000000000002</v>
          </cell>
          <cell r="F64">
            <v>6.12</v>
          </cell>
        </row>
        <row r="65">
          <cell r="A65" t="str">
            <v>001.01.01240</v>
          </cell>
          <cell r="B65" t="str">
            <v>Demolição de pisos de granilite ou cimentado</v>
          </cell>
          <cell r="C65" t="str">
            <v>M2</v>
          </cell>
          <cell r="D65">
            <v>1</v>
          </cell>
          <cell r="E65">
            <v>1.1331</v>
          </cell>
          <cell r="F65">
            <v>1.1299999999999999</v>
          </cell>
        </row>
        <row r="66">
          <cell r="A66" t="str">
            <v>001.01.01260</v>
          </cell>
          <cell r="B66" t="str">
            <v>Retirada de pavimentação em paralelepípedo</v>
          </cell>
          <cell r="C66" t="str">
            <v>M2</v>
          </cell>
          <cell r="D66">
            <v>1</v>
          </cell>
          <cell r="E66">
            <v>3.5002</v>
          </cell>
          <cell r="F66">
            <v>3.5</v>
          </cell>
        </row>
        <row r="67">
          <cell r="A67" t="str">
            <v>001.01.01280</v>
          </cell>
          <cell r="B67" t="str">
            <v>Demolição de pavimentação asfáltica p/processo manual</v>
          </cell>
          <cell r="C67" t="str">
            <v>M2</v>
          </cell>
          <cell r="D67">
            <v>1</v>
          </cell>
          <cell r="E67">
            <v>5.7457000000000003</v>
          </cell>
          <cell r="F67">
            <v>5.74</v>
          </cell>
        </row>
        <row r="68">
          <cell r="A68" t="str">
            <v>001.01.01300</v>
          </cell>
          <cell r="B68" t="str">
            <v>Demolição de pisos cimentados sobre base ou lastro concreto</v>
          </cell>
          <cell r="C68" t="str">
            <v>M2</v>
          </cell>
          <cell r="D68">
            <v>1</v>
          </cell>
          <cell r="E68">
            <v>5.6875999999999998</v>
          </cell>
          <cell r="F68">
            <v>5.68</v>
          </cell>
        </row>
        <row r="69">
          <cell r="A69" t="str">
            <v>001.01.01320</v>
          </cell>
          <cell r="B69" t="str">
            <v>Demolição de lastro de concreto</v>
          </cell>
          <cell r="C69" t="str">
            <v>M2</v>
          </cell>
          <cell r="D69">
            <v>1</v>
          </cell>
          <cell r="E69">
            <v>3.0627</v>
          </cell>
          <cell r="F69">
            <v>3.06</v>
          </cell>
        </row>
        <row r="70">
          <cell r="A70" t="str">
            <v>001.01.01340</v>
          </cell>
          <cell r="B70" t="str">
            <v>Retirada de vidros inteiros</v>
          </cell>
          <cell r="C70" t="str">
            <v>M2</v>
          </cell>
          <cell r="D70">
            <v>1</v>
          </cell>
          <cell r="E70">
            <v>2.3170999999999999</v>
          </cell>
          <cell r="F70">
            <v>2.31</v>
          </cell>
        </row>
        <row r="71">
          <cell r="A71" t="str">
            <v>001.01.01360</v>
          </cell>
          <cell r="B71" t="str">
            <v>Retirada de esquadrias de madeira inclusive batente</v>
          </cell>
          <cell r="C71" t="str">
            <v>M2</v>
          </cell>
          <cell r="D71">
            <v>1</v>
          </cell>
          <cell r="E71">
            <v>3.5002</v>
          </cell>
          <cell r="F71">
            <v>3.5</v>
          </cell>
        </row>
        <row r="72">
          <cell r="A72" t="str">
            <v>001.01.01380</v>
          </cell>
          <cell r="B72" t="str">
            <v>Retirada de esquadrias metálicas</v>
          </cell>
          <cell r="C72" t="str">
            <v>M2</v>
          </cell>
          <cell r="D72">
            <v>1</v>
          </cell>
          <cell r="E72">
            <v>4.5881999999999996</v>
          </cell>
          <cell r="F72">
            <v>4.58</v>
          </cell>
        </row>
        <row r="73">
          <cell r="A73" t="str">
            <v>001.01.01400</v>
          </cell>
          <cell r="B73" t="str">
            <v>Retirada de fechaduras</v>
          </cell>
          <cell r="C73" t="str">
            <v>UN</v>
          </cell>
          <cell r="D73">
            <v>1</v>
          </cell>
          <cell r="E73">
            <v>2.3170999999999999</v>
          </cell>
          <cell r="F73">
            <v>2.31</v>
          </cell>
        </row>
        <row r="74">
          <cell r="A74" t="str">
            <v>001.01.01420</v>
          </cell>
          <cell r="B74" t="str">
            <v>Retirada de esquadria de madeira, somente as folhas</v>
          </cell>
          <cell r="C74" t="str">
            <v>M2</v>
          </cell>
          <cell r="D74">
            <v>1</v>
          </cell>
          <cell r="E74">
            <v>1.5537000000000001</v>
          </cell>
          <cell r="F74">
            <v>1.55</v>
          </cell>
        </row>
        <row r="75">
          <cell r="A75" t="str">
            <v>001.01.01440</v>
          </cell>
          <cell r="B75" t="str">
            <v>Retirada de aparelhos de louça ou ferro sanitário</v>
          </cell>
          <cell r="C75" t="str">
            <v>UN</v>
          </cell>
          <cell r="D75">
            <v>1</v>
          </cell>
          <cell r="E75">
            <v>8.4039000000000001</v>
          </cell>
          <cell r="F75">
            <v>8.4</v>
          </cell>
        </row>
        <row r="76">
          <cell r="A76" t="str">
            <v>001.01.01460</v>
          </cell>
          <cell r="B76" t="str">
            <v>Retirada de caixa dágua pré fabricada</v>
          </cell>
          <cell r="C76" t="str">
            <v>UN</v>
          </cell>
          <cell r="D76">
            <v>1</v>
          </cell>
          <cell r="E76">
            <v>14.006600000000001</v>
          </cell>
          <cell r="F76">
            <v>14</v>
          </cell>
        </row>
        <row r="77">
          <cell r="A77" t="str">
            <v>001.01.01480</v>
          </cell>
          <cell r="B77" t="str">
            <v>Demolição de tubulação de ferro galvanizado até 2 pol</v>
          </cell>
          <cell r="C77" t="str">
            <v>ML</v>
          </cell>
          <cell r="D77">
            <v>1</v>
          </cell>
          <cell r="E77">
            <v>1.6808000000000001</v>
          </cell>
          <cell r="F77">
            <v>1.68</v>
          </cell>
        </row>
        <row r="78">
          <cell r="A78" t="str">
            <v>001.01.01500</v>
          </cell>
          <cell r="B78" t="str">
            <v>Demolição de tubulação de ferro galvanizado acima de 2 pol</v>
          </cell>
          <cell r="C78" t="str">
            <v>ML</v>
          </cell>
          <cell r="D78">
            <v>1</v>
          </cell>
          <cell r="E78">
            <v>2.8012999999999999</v>
          </cell>
          <cell r="F78">
            <v>2.8</v>
          </cell>
        </row>
        <row r="79">
          <cell r="A79" t="str">
            <v>001.01.01520</v>
          </cell>
          <cell r="B79" t="str">
            <v>Retirada de tubo de ferro galvanizado até 2 pol</v>
          </cell>
          <cell r="C79" t="str">
            <v>ML</v>
          </cell>
          <cell r="D79">
            <v>1</v>
          </cell>
          <cell r="E79">
            <v>2.8012999999999999</v>
          </cell>
          <cell r="F79">
            <v>2.8</v>
          </cell>
        </row>
        <row r="80">
          <cell r="A80" t="str">
            <v>001.01.01540</v>
          </cell>
          <cell r="B80" t="str">
            <v>Retirada de tubo de ferro galvanizado acima de 2 pol</v>
          </cell>
          <cell r="C80" t="str">
            <v>ML</v>
          </cell>
          <cell r="D80">
            <v>1</v>
          </cell>
          <cell r="E80">
            <v>3.3616999999999999</v>
          </cell>
          <cell r="F80">
            <v>3.36</v>
          </cell>
        </row>
        <row r="81">
          <cell r="A81" t="str">
            <v>001.01.01560</v>
          </cell>
          <cell r="B81" t="str">
            <v>Demolição de tubo de f.f.ate 3 pol</v>
          </cell>
          <cell r="C81" t="str">
            <v>ML</v>
          </cell>
          <cell r="D81">
            <v>1</v>
          </cell>
          <cell r="E81">
            <v>1.6808000000000001</v>
          </cell>
          <cell r="F81">
            <v>1.68</v>
          </cell>
        </row>
        <row r="82">
          <cell r="A82" t="str">
            <v>001.01.01580</v>
          </cell>
          <cell r="B82" t="str">
            <v>Demolição de tubo de f.f.acima 3 pol</v>
          </cell>
          <cell r="C82" t="str">
            <v>ML</v>
          </cell>
          <cell r="D82">
            <v>1</v>
          </cell>
          <cell r="E82">
            <v>2.8012999999999999</v>
          </cell>
          <cell r="F82">
            <v>2.8</v>
          </cell>
        </row>
        <row r="83">
          <cell r="A83" t="str">
            <v>001.01.01600</v>
          </cell>
          <cell r="B83" t="str">
            <v>Retirada de tubo de f.f.ate 3 pol</v>
          </cell>
          <cell r="C83" t="str">
            <v>ML</v>
          </cell>
          <cell r="D83">
            <v>1</v>
          </cell>
          <cell r="E83">
            <v>2.8012999999999999</v>
          </cell>
          <cell r="F83">
            <v>2.8</v>
          </cell>
        </row>
        <row r="84">
          <cell r="A84" t="str">
            <v>001.01.01620</v>
          </cell>
          <cell r="B84" t="str">
            <v>Retirada de tubo de f.f.acima de 3 pol</v>
          </cell>
          <cell r="C84" t="str">
            <v>ML</v>
          </cell>
          <cell r="D84">
            <v>1</v>
          </cell>
          <cell r="E84">
            <v>3.3616999999999999</v>
          </cell>
          <cell r="F84">
            <v>3.36</v>
          </cell>
        </row>
        <row r="85">
          <cell r="A85" t="str">
            <v>001.01.01640</v>
          </cell>
          <cell r="B85" t="str">
            <v>Demolição de tubo de barro ou c.a.ate 3 pol</v>
          </cell>
          <cell r="C85" t="str">
            <v>ML</v>
          </cell>
          <cell r="D85">
            <v>1</v>
          </cell>
          <cell r="E85">
            <v>1.1205000000000001</v>
          </cell>
          <cell r="F85">
            <v>1.1200000000000001</v>
          </cell>
        </row>
        <row r="86">
          <cell r="A86" t="str">
            <v>001.01.01660</v>
          </cell>
          <cell r="B86" t="str">
            <v>Demolição de tubo de barro ou c.a.acima de 3 pol</v>
          </cell>
          <cell r="C86" t="str">
            <v>ML</v>
          </cell>
          <cell r="D86">
            <v>1</v>
          </cell>
          <cell r="E86">
            <v>1.6808000000000001</v>
          </cell>
          <cell r="F86">
            <v>1.68</v>
          </cell>
        </row>
        <row r="87">
          <cell r="A87" t="str">
            <v>001.01.01680</v>
          </cell>
          <cell r="B87" t="str">
            <v>Retirada de tubos de barro ou cimento amianto até 3 pol</v>
          </cell>
          <cell r="C87" t="str">
            <v>ML</v>
          </cell>
          <cell r="D87">
            <v>1</v>
          </cell>
          <cell r="E87">
            <v>3.3616999999999999</v>
          </cell>
          <cell r="F87">
            <v>3.36</v>
          </cell>
        </row>
        <row r="88">
          <cell r="A88" t="str">
            <v>001.01.01700</v>
          </cell>
          <cell r="B88" t="str">
            <v>Retirada de tubos de barro ou cimento amianto acima de 3 pol</v>
          </cell>
          <cell r="C88" t="str">
            <v>ML</v>
          </cell>
          <cell r="D88">
            <v>1</v>
          </cell>
          <cell r="E88">
            <v>3.9218000000000002</v>
          </cell>
          <cell r="F88">
            <v>3.92</v>
          </cell>
        </row>
        <row r="89">
          <cell r="A89" t="str">
            <v>001.01.01720</v>
          </cell>
          <cell r="B89" t="str">
            <v>Retirada de registro ate 2 pol</v>
          </cell>
          <cell r="C89" t="str">
            <v>UN</v>
          </cell>
          <cell r="D89">
            <v>1</v>
          </cell>
          <cell r="E89">
            <v>6.1630000000000003</v>
          </cell>
          <cell r="F89">
            <v>6.16</v>
          </cell>
        </row>
        <row r="90">
          <cell r="A90" t="str">
            <v>001.01.01740</v>
          </cell>
          <cell r="B90" t="str">
            <v>Retirada de calhas e condutores</v>
          </cell>
          <cell r="C90" t="str">
            <v>ML</v>
          </cell>
          <cell r="D90">
            <v>1</v>
          </cell>
          <cell r="E90">
            <v>1.2283999999999999</v>
          </cell>
          <cell r="F90">
            <v>1.22</v>
          </cell>
        </row>
        <row r="91">
          <cell r="A91" t="str">
            <v>001.01.01760</v>
          </cell>
          <cell r="B91" t="str">
            <v>Execução de desentupimento de esgoto</v>
          </cell>
          <cell r="C91" t="str">
            <v>ML</v>
          </cell>
          <cell r="D91">
            <v>1</v>
          </cell>
          <cell r="E91">
            <v>2.0474000000000001</v>
          </cell>
          <cell r="F91">
            <v>2.04</v>
          </cell>
        </row>
        <row r="92">
          <cell r="A92" t="str">
            <v>001.01.01780</v>
          </cell>
          <cell r="B92" t="str">
            <v>Retirada de caixa de descarga</v>
          </cell>
          <cell r="C92" t="str">
            <v>UN</v>
          </cell>
          <cell r="D92">
            <v>1</v>
          </cell>
          <cell r="E92">
            <v>5.4253999999999998</v>
          </cell>
          <cell r="F92">
            <v>5.42</v>
          </cell>
        </row>
        <row r="93">
          <cell r="A93" t="str">
            <v>001.01.01800</v>
          </cell>
          <cell r="B93" t="str">
            <v>Retirada de bancadas, balcões ou pias (aço,granilite,ardósia,etc)</v>
          </cell>
          <cell r="C93" t="str">
            <v>M2</v>
          </cell>
          <cell r="D93">
            <v>1</v>
          </cell>
          <cell r="E93">
            <v>9.2784999999999993</v>
          </cell>
          <cell r="F93">
            <v>9.27</v>
          </cell>
        </row>
        <row r="94">
          <cell r="A94" t="str">
            <v>001.01.01820</v>
          </cell>
          <cell r="B94" t="str">
            <v>Demolição de quadro de luz e força</v>
          </cell>
          <cell r="C94" t="str">
            <v>UN</v>
          </cell>
          <cell r="D94">
            <v>1</v>
          </cell>
          <cell r="E94">
            <v>14.006600000000001</v>
          </cell>
          <cell r="F94">
            <v>14</v>
          </cell>
        </row>
        <row r="95">
          <cell r="A95" t="str">
            <v>001.01.01840</v>
          </cell>
          <cell r="B95" t="str">
            <v>Retirada de quadro de luz e força</v>
          </cell>
          <cell r="C95" t="str">
            <v>UN</v>
          </cell>
          <cell r="D95">
            <v>1</v>
          </cell>
          <cell r="E95">
            <v>19.609200000000001</v>
          </cell>
          <cell r="F95">
            <v>19.600000000000001</v>
          </cell>
        </row>
        <row r="96">
          <cell r="A96" t="str">
            <v>001.01.01860</v>
          </cell>
          <cell r="B96" t="str">
            <v>Retirada de aparelhos incandecentes</v>
          </cell>
          <cell r="C96" t="str">
            <v>UN</v>
          </cell>
          <cell r="D96">
            <v>1</v>
          </cell>
          <cell r="E96">
            <v>0.56040000000000001</v>
          </cell>
          <cell r="F96">
            <v>0.56000000000000005</v>
          </cell>
        </row>
        <row r="97">
          <cell r="A97" t="str">
            <v>001.01.01880</v>
          </cell>
          <cell r="B97" t="str">
            <v>Retirada de aparelhos fluorescentes</v>
          </cell>
          <cell r="C97" t="str">
            <v>UN</v>
          </cell>
          <cell r="D97">
            <v>1</v>
          </cell>
          <cell r="E97">
            <v>2.2410000000000001</v>
          </cell>
          <cell r="F97">
            <v>2.2400000000000002</v>
          </cell>
        </row>
        <row r="98">
          <cell r="A98" t="str">
            <v>001.01.01900</v>
          </cell>
          <cell r="B98" t="str">
            <v>Demolição de tubulação elétrica ate 2.00 pol</v>
          </cell>
          <cell r="C98" t="str">
            <v>ML</v>
          </cell>
          <cell r="D98">
            <v>1</v>
          </cell>
          <cell r="E98">
            <v>1.6808000000000001</v>
          </cell>
          <cell r="F98">
            <v>1.68</v>
          </cell>
        </row>
        <row r="99">
          <cell r="A99" t="str">
            <v>001.01.01920</v>
          </cell>
          <cell r="B99" t="str">
            <v>Demolição de tubulação elétrica acima de 2.00 pol</v>
          </cell>
          <cell r="C99" t="str">
            <v>ML</v>
          </cell>
          <cell r="D99">
            <v>1</v>
          </cell>
          <cell r="E99">
            <v>2.8012999999999999</v>
          </cell>
          <cell r="F99">
            <v>2.8</v>
          </cell>
        </row>
        <row r="100">
          <cell r="A100" t="str">
            <v>001.01.01940</v>
          </cell>
          <cell r="B100" t="str">
            <v>Retirada de fiação (até cabo n.2 awg)</v>
          </cell>
          <cell r="C100" t="str">
            <v>ML</v>
          </cell>
          <cell r="D100">
            <v>1</v>
          </cell>
          <cell r="E100">
            <v>0.112</v>
          </cell>
          <cell r="F100">
            <v>0.11</v>
          </cell>
        </row>
        <row r="101">
          <cell r="A101" t="str">
            <v>001.01.01960</v>
          </cell>
          <cell r="B101" t="str">
            <v>Retirada de fiação (do cabo 1/0 ate 4/0 awg)</v>
          </cell>
          <cell r="C101" t="str">
            <v>ML</v>
          </cell>
          <cell r="D101">
            <v>1</v>
          </cell>
          <cell r="E101">
            <v>0.22420000000000001</v>
          </cell>
          <cell r="F101">
            <v>0.22</v>
          </cell>
        </row>
        <row r="102">
          <cell r="A102" t="str">
            <v>001.01.01980</v>
          </cell>
          <cell r="B102" t="str">
            <v>Retirada de interruptores, tomadas, campainhas, etc. (inclusive, condutores e caixas)</v>
          </cell>
          <cell r="C102" t="str">
            <v>UN</v>
          </cell>
          <cell r="D102">
            <v>1</v>
          </cell>
          <cell r="E102">
            <v>0.112</v>
          </cell>
          <cell r="F102">
            <v>0.11</v>
          </cell>
        </row>
        <row r="103">
          <cell r="A103" t="str">
            <v>001.01.02000</v>
          </cell>
          <cell r="B103" t="str">
            <v>Retirada de postes de madeira ou concreto ate 11.00 m</v>
          </cell>
          <cell r="C103" t="str">
            <v>UN</v>
          </cell>
          <cell r="D103">
            <v>1</v>
          </cell>
          <cell r="E103">
            <v>17.5627</v>
          </cell>
          <cell r="F103">
            <v>17.559999999999999</v>
          </cell>
        </row>
        <row r="104">
          <cell r="A104" t="str">
            <v>001.01.02020</v>
          </cell>
          <cell r="B104" t="str">
            <v>Retirada de arruelas</v>
          </cell>
          <cell r="C104" t="str">
            <v>UN</v>
          </cell>
          <cell r="D104">
            <v>1</v>
          </cell>
          <cell r="E104">
            <v>0.112</v>
          </cell>
          <cell r="F104">
            <v>0.11</v>
          </cell>
        </row>
        <row r="105">
          <cell r="A105" t="str">
            <v>001.01.02040</v>
          </cell>
          <cell r="B105" t="str">
            <v>Retirada de cruzeta de madeira</v>
          </cell>
          <cell r="C105" t="str">
            <v>UN</v>
          </cell>
          <cell r="D105">
            <v>1</v>
          </cell>
          <cell r="E105">
            <v>0.2802</v>
          </cell>
          <cell r="F105">
            <v>0.28000000000000003</v>
          </cell>
        </row>
        <row r="106">
          <cell r="A106" t="str">
            <v>001.01.02060</v>
          </cell>
          <cell r="B106" t="str">
            <v>Retirada de isoladores</v>
          </cell>
          <cell r="C106" t="str">
            <v>UN</v>
          </cell>
          <cell r="D106">
            <v>1</v>
          </cell>
          <cell r="E106">
            <v>0.56040000000000001</v>
          </cell>
          <cell r="F106">
            <v>0.56000000000000005</v>
          </cell>
        </row>
        <row r="107">
          <cell r="A107" t="str">
            <v>001.01.02080</v>
          </cell>
          <cell r="B107" t="str">
            <v>Retirada de mão francesa</v>
          </cell>
          <cell r="C107" t="str">
            <v>UN</v>
          </cell>
          <cell r="D107">
            <v>1</v>
          </cell>
          <cell r="E107">
            <v>0.56040000000000001</v>
          </cell>
          <cell r="F107">
            <v>0.56000000000000005</v>
          </cell>
        </row>
        <row r="108">
          <cell r="A108" t="str">
            <v>001.01.02100</v>
          </cell>
          <cell r="B108" t="str">
            <v>Retirada de parafuso máquina ou francês</v>
          </cell>
          <cell r="C108" t="str">
            <v>UN</v>
          </cell>
          <cell r="D108">
            <v>1</v>
          </cell>
          <cell r="E108">
            <v>0.56040000000000001</v>
          </cell>
          <cell r="F108">
            <v>0.56000000000000005</v>
          </cell>
        </row>
        <row r="109">
          <cell r="A109" t="str">
            <v>001.01.02120</v>
          </cell>
          <cell r="B109" t="str">
            <v>Retirada de pino p/isolador de 15 kv</v>
          </cell>
          <cell r="C109" t="str">
            <v>UN</v>
          </cell>
          <cell r="D109">
            <v>1</v>
          </cell>
          <cell r="E109">
            <v>0.84030000000000005</v>
          </cell>
          <cell r="F109">
            <v>0.84</v>
          </cell>
        </row>
        <row r="110">
          <cell r="A110" t="str">
            <v>001.01.02140</v>
          </cell>
          <cell r="B110" t="str">
            <v>Retirada de disjuntor monofásico, bifásico ou trifásico de 15 a até 200 a</v>
          </cell>
          <cell r="C110" t="str">
            <v>UN</v>
          </cell>
          <cell r="D110">
            <v>1</v>
          </cell>
          <cell r="E110">
            <v>1.0237000000000001</v>
          </cell>
          <cell r="F110">
            <v>1.02</v>
          </cell>
        </row>
        <row r="111">
          <cell r="A111" t="str">
            <v>001.01.02160</v>
          </cell>
          <cell r="B111" t="str">
            <v>Retirada de chave trifásica com fusíveis de 30a até 200a</v>
          </cell>
          <cell r="C111" t="str">
            <v>UN</v>
          </cell>
          <cell r="D111">
            <v>1</v>
          </cell>
          <cell r="E111">
            <v>3.0710999999999999</v>
          </cell>
          <cell r="F111">
            <v>3.07</v>
          </cell>
        </row>
        <row r="112">
          <cell r="A112" t="str">
            <v>001.01.02180</v>
          </cell>
          <cell r="B112" t="str">
            <v>Retirada de ventilador de teto completo</v>
          </cell>
          <cell r="C112" t="str">
            <v>UN</v>
          </cell>
          <cell r="D112">
            <v>1</v>
          </cell>
          <cell r="E112">
            <v>1.5353000000000001</v>
          </cell>
          <cell r="F112">
            <v>1.53</v>
          </cell>
        </row>
        <row r="113">
          <cell r="A113" t="str">
            <v>001.01.02200</v>
          </cell>
          <cell r="B113" t="str">
            <v>Retirada de refletor com lâmpada</v>
          </cell>
          <cell r="C113" t="str">
            <v>UN</v>
          </cell>
          <cell r="D113">
            <v>1</v>
          </cell>
          <cell r="E113">
            <v>1.5353000000000001</v>
          </cell>
          <cell r="F113">
            <v>1.53</v>
          </cell>
        </row>
        <row r="114">
          <cell r="A114" t="str">
            <v>001.01.02220</v>
          </cell>
          <cell r="B114" t="str">
            <v>Remanejamento de fancoils</v>
          </cell>
          <cell r="C114" t="str">
            <v>UN</v>
          </cell>
          <cell r="D114">
            <v>1</v>
          </cell>
          <cell r="E114">
            <v>80.656400000000005</v>
          </cell>
          <cell r="F114">
            <v>80.650000000000006</v>
          </cell>
        </row>
        <row r="115">
          <cell r="A115" t="str">
            <v>001.01.02240</v>
          </cell>
          <cell r="B115" t="str">
            <v>Retirada c/ remoção de transformador de at/bt-15 kv 75 a 150 kva</v>
          </cell>
          <cell r="C115" t="str">
            <v>UN</v>
          </cell>
          <cell r="D115">
            <v>1</v>
          </cell>
          <cell r="E115">
            <v>199.48259999999999</v>
          </cell>
          <cell r="F115">
            <v>199.48</v>
          </cell>
        </row>
        <row r="116">
          <cell r="A116" t="str">
            <v>001.01.02260</v>
          </cell>
          <cell r="B116" t="str">
            <v>Retirada com remoção de grupo motor-gerador de 60 a 250 kva</v>
          </cell>
          <cell r="C116" t="str">
            <v>UN</v>
          </cell>
          <cell r="D116">
            <v>1</v>
          </cell>
          <cell r="E116">
            <v>199.48259999999999</v>
          </cell>
          <cell r="F116">
            <v>199.48</v>
          </cell>
        </row>
        <row r="117">
          <cell r="A117" t="str">
            <v>001.01.02280</v>
          </cell>
          <cell r="B117" t="str">
            <v>Remoção de pintura a cal</v>
          </cell>
          <cell r="C117" t="str">
            <v>M2</v>
          </cell>
          <cell r="D117">
            <v>1</v>
          </cell>
          <cell r="E117">
            <v>0.81720000000000004</v>
          </cell>
          <cell r="F117">
            <v>0.81</v>
          </cell>
        </row>
        <row r="118">
          <cell r="A118" t="str">
            <v>001.01.02300</v>
          </cell>
          <cell r="B118" t="str">
            <v>Remoção de pintura a gesso cola ou base de látex (pva)</v>
          </cell>
          <cell r="C118" t="str">
            <v>M2</v>
          </cell>
          <cell r="D118">
            <v>1</v>
          </cell>
          <cell r="E118">
            <v>1.0896999999999999</v>
          </cell>
          <cell r="F118">
            <v>1.08</v>
          </cell>
        </row>
        <row r="119">
          <cell r="A119" t="str">
            <v>001.01.02320</v>
          </cell>
          <cell r="B119" t="str">
            <v>Remoção de pintura a óleo esmalte verniz ou grafite</v>
          </cell>
          <cell r="C119" t="str">
            <v>M2</v>
          </cell>
          <cell r="D119">
            <v>1</v>
          </cell>
          <cell r="E119">
            <v>2.0714000000000001</v>
          </cell>
          <cell r="F119">
            <v>2.0699999999999998</v>
          </cell>
        </row>
        <row r="120">
          <cell r="A120" t="str">
            <v>001.01.02340</v>
          </cell>
          <cell r="B120" t="str">
            <v>Raspagem e lixamento de pintura a óleo esmalte verniz ou grafite</v>
          </cell>
          <cell r="C120" t="str">
            <v>M2</v>
          </cell>
          <cell r="D120">
            <v>1</v>
          </cell>
          <cell r="E120">
            <v>1.5537000000000001</v>
          </cell>
          <cell r="F120">
            <v>1.55</v>
          </cell>
        </row>
        <row r="121">
          <cell r="A121" t="str">
            <v>001.02</v>
          </cell>
          <cell r="B121" t="str">
            <v>SERVIÇOS PRELIMINARES</v>
          </cell>
          <cell r="E121">
            <v>5251.6415999999999</v>
          </cell>
        </row>
        <row r="122">
          <cell r="A122" t="str">
            <v>001.02.00020</v>
          </cell>
          <cell r="B122" t="str">
            <v>Execução de Corte e destocamento inclusive remoção de árvore de pequeno porte com diâmetro até 15 cm</v>
          </cell>
          <cell r="C122" t="str">
            <v>UN</v>
          </cell>
          <cell r="D122">
            <v>2</v>
          </cell>
          <cell r="E122">
            <v>86.005799999999994</v>
          </cell>
          <cell r="F122">
            <v>86</v>
          </cell>
        </row>
        <row r="123">
          <cell r="A123" t="str">
            <v>001.02.00040</v>
          </cell>
          <cell r="B123" t="str">
            <v>Execução de Corte e destocamento inclusive remoção de árvore de médio porte com diâmetro até 25 cm</v>
          </cell>
          <cell r="C123" t="str">
            <v>UN</v>
          </cell>
          <cell r="D123">
            <v>1</v>
          </cell>
          <cell r="E123">
            <v>26.103300000000001</v>
          </cell>
          <cell r="F123">
            <v>26.1</v>
          </cell>
        </row>
        <row r="124">
          <cell r="A124" t="str">
            <v>001.02.00060</v>
          </cell>
          <cell r="B124" t="str">
            <v>Execução de Corte e destocamento inclusive remoção de árvore de grande porte com diâmetro acima de 25 cm</v>
          </cell>
          <cell r="C124" t="str">
            <v>UN</v>
          </cell>
          <cell r="D124">
            <v>1</v>
          </cell>
          <cell r="E124">
            <v>44.5456</v>
          </cell>
          <cell r="F124">
            <v>44.54</v>
          </cell>
        </row>
        <row r="125">
          <cell r="A125" t="str">
            <v>001.02.00080</v>
          </cell>
          <cell r="B125" t="str">
            <v>Execução de Roçado em capoeirão c/empilhamento e queima de resíduos</v>
          </cell>
          <cell r="C125" t="str">
            <v>M2</v>
          </cell>
          <cell r="D125">
            <v>1</v>
          </cell>
          <cell r="E125">
            <v>0.27610000000000001</v>
          </cell>
          <cell r="F125">
            <v>0.27</v>
          </cell>
        </row>
        <row r="126">
          <cell r="A126" t="str">
            <v>001.02.00100</v>
          </cell>
          <cell r="B126" t="str">
            <v>Execução de Capinação de terreno inclusive retirada (bota fora)</v>
          </cell>
          <cell r="C126" t="str">
            <v>M2</v>
          </cell>
          <cell r="D126">
            <v>1</v>
          </cell>
          <cell r="E126">
            <v>0.3831</v>
          </cell>
          <cell r="F126">
            <v>0.38</v>
          </cell>
        </row>
        <row r="127">
          <cell r="A127" t="str">
            <v>001.02.00120</v>
          </cell>
          <cell r="B127" t="str">
            <v>Execução de Limpeza do terreno c/ retirada dos entulhos e queima dos mesmos</v>
          </cell>
          <cell r="C127" t="str">
            <v>M2</v>
          </cell>
          <cell r="D127">
            <v>1</v>
          </cell>
          <cell r="E127">
            <v>0.30649999999999999</v>
          </cell>
          <cell r="F127">
            <v>0.3</v>
          </cell>
        </row>
        <row r="128">
          <cell r="A128" t="str">
            <v>001.02.00140</v>
          </cell>
          <cell r="B128" t="str">
            <v>Fornecimento e Instalação  de Tapume de tábuas sobrepostas</v>
          </cell>
          <cell r="C128" t="str">
            <v>M2</v>
          </cell>
          <cell r="D128">
            <v>1</v>
          </cell>
          <cell r="E128">
            <v>29.228300000000001</v>
          </cell>
          <cell r="F128">
            <v>29.22</v>
          </cell>
        </row>
        <row r="129">
          <cell r="A129" t="str">
            <v>001.02.00160</v>
          </cell>
          <cell r="B129" t="str">
            <v>Fornecimento e Instalação de Tapume em chapa de madeira compensada 6.00 mm de espessura</v>
          </cell>
          <cell r="C129" t="str">
            <v>M2</v>
          </cell>
          <cell r="D129">
            <v>1</v>
          </cell>
          <cell r="E129">
            <v>15.887499999999999</v>
          </cell>
          <cell r="F129">
            <v>15.88</v>
          </cell>
        </row>
        <row r="130">
          <cell r="A130" t="str">
            <v>001.02.00180</v>
          </cell>
          <cell r="B130" t="str">
            <v>Fornecimento e Instalação de Parede com tábuas sobrepostas para barracão ou depósito</v>
          </cell>
          <cell r="C130" t="str">
            <v>M2</v>
          </cell>
          <cell r="D130">
            <v>1</v>
          </cell>
          <cell r="E130">
            <v>27.855499999999999</v>
          </cell>
          <cell r="F130">
            <v>27.85</v>
          </cell>
        </row>
        <row r="131">
          <cell r="A131" t="str">
            <v>001.02.00200</v>
          </cell>
          <cell r="B131" t="str">
            <v>Fornecimento e Instalação de cobertura em telhas de fibro cimento de espessura igual a 4.00 mm para barracão ou depósito</v>
          </cell>
          <cell r="C131" t="str">
            <v>M2</v>
          </cell>
          <cell r="D131">
            <v>1</v>
          </cell>
          <cell r="E131">
            <v>5.5635000000000003</v>
          </cell>
          <cell r="F131">
            <v>5.56</v>
          </cell>
        </row>
        <row r="132">
          <cell r="A132" t="str">
            <v>001.02.00220</v>
          </cell>
          <cell r="B132" t="str">
            <v>Execução de lastro de concreto traco 1:4:8 espessura 6.00 cm para barracão ou depósito</v>
          </cell>
          <cell r="C132" t="str">
            <v>M2</v>
          </cell>
          <cell r="D132">
            <v>1</v>
          </cell>
          <cell r="E132">
            <v>10.821</v>
          </cell>
          <cell r="F132">
            <v>10.82</v>
          </cell>
        </row>
        <row r="133">
          <cell r="A133" t="str">
            <v>001.02.00240</v>
          </cell>
          <cell r="B133" t="str">
            <v>Execução de piso cimentado sarrafeado traço 1:4 espessura 1.5 cm para barracão ou depósito</v>
          </cell>
          <cell r="C133" t="str">
            <v>M2</v>
          </cell>
          <cell r="D133">
            <v>1</v>
          </cell>
          <cell r="E133">
            <v>11.8546</v>
          </cell>
          <cell r="F133">
            <v>11.85</v>
          </cell>
        </row>
        <row r="134">
          <cell r="A134" t="str">
            <v>001.02.00260</v>
          </cell>
          <cell r="B134" t="str">
            <v>Execução de estrutura de madeira para telhados distâncias entre tesouras 3 metros, 2 águas, para cobertura c/ telha ondulada de 4.00 mm</v>
          </cell>
          <cell r="C134" t="str">
            <v>M2</v>
          </cell>
          <cell r="D134">
            <v>1</v>
          </cell>
          <cell r="E134">
            <v>11.629099999999999</v>
          </cell>
          <cell r="F134">
            <v>11.62</v>
          </cell>
        </row>
        <row r="135">
          <cell r="A135" t="str">
            <v>001.02.00280</v>
          </cell>
          <cell r="B135" t="str">
            <v>Execução de barracão de obra para alojamento, conforme detalhe da seet.</v>
          </cell>
          <cell r="C135" t="str">
            <v>M2</v>
          </cell>
          <cell r="D135">
            <v>1</v>
          </cell>
          <cell r="E135">
            <v>150.911</v>
          </cell>
          <cell r="F135">
            <v>150.91</v>
          </cell>
        </row>
        <row r="136">
          <cell r="A136" t="str">
            <v>001.02.00300</v>
          </cell>
          <cell r="B136" t="str">
            <v>Execução de barracão de obra para depósito ou refeitório conf. projeto seet</v>
          </cell>
          <cell r="C136" t="str">
            <v>M2</v>
          </cell>
          <cell r="D136">
            <v>1</v>
          </cell>
          <cell r="E136">
            <v>137.41929999999999</v>
          </cell>
          <cell r="F136">
            <v>137.41</v>
          </cell>
        </row>
        <row r="137">
          <cell r="A137" t="str">
            <v>001.02.00320</v>
          </cell>
          <cell r="B137" t="str">
            <v>Execução de instalação provisória de água e esgoto</v>
          </cell>
          <cell r="C137" t="str">
            <v>UN</v>
          </cell>
          <cell r="D137">
            <v>1</v>
          </cell>
          <cell r="E137">
            <v>762.77549999999997</v>
          </cell>
          <cell r="F137">
            <v>762.77</v>
          </cell>
        </row>
        <row r="138">
          <cell r="A138" t="str">
            <v>001.02.00340</v>
          </cell>
          <cell r="B138" t="str">
            <v>Execução de instalação provisória de luz e força</v>
          </cell>
          <cell r="C138" t="str">
            <v>UN</v>
          </cell>
          <cell r="D138">
            <v>1</v>
          </cell>
          <cell r="E138">
            <v>802.66279999999995</v>
          </cell>
          <cell r="F138">
            <v>802.66</v>
          </cell>
        </row>
        <row r="139">
          <cell r="A139" t="str">
            <v>001.02.00360</v>
          </cell>
          <cell r="B139" t="str">
            <v>Fornecimento e instalação de placa de obra (seet) de 6.00x5.00 m conforme detalhe</v>
          </cell>
          <cell r="C139" t="str">
            <v>UN</v>
          </cell>
          <cell r="D139">
            <v>1</v>
          </cell>
          <cell r="E139">
            <v>1977.8069</v>
          </cell>
          <cell r="F139">
            <v>1977.8</v>
          </cell>
        </row>
        <row r="140">
          <cell r="A140" t="str">
            <v>001.02.00380</v>
          </cell>
          <cell r="B140" t="str">
            <v>Fornecimento e instalação de placa de obra,de 5,00x3,00m,conforme detalhe da seet</v>
          </cell>
          <cell r="C140" t="str">
            <v>UN</v>
          </cell>
          <cell r="D140">
            <v>1</v>
          </cell>
          <cell r="E140">
            <v>988.65160000000003</v>
          </cell>
          <cell r="F140">
            <v>988.65</v>
          </cell>
        </row>
        <row r="141">
          <cell r="A141" t="str">
            <v>001.02.00400</v>
          </cell>
          <cell r="B141" t="str">
            <v>Fornecimento e instalação de placa de obra</v>
          </cell>
          <cell r="C141" t="str">
            <v>M2</v>
          </cell>
          <cell r="D141">
            <v>1</v>
          </cell>
          <cell r="E141">
            <v>71.066999999999993</v>
          </cell>
          <cell r="F141">
            <v>71.06</v>
          </cell>
        </row>
        <row r="142">
          <cell r="A142" t="str">
            <v>001.02.00420</v>
          </cell>
          <cell r="B142" t="str">
            <v>Execução de locação da obra c/aparelhos topográficos p/medição considerar as faces externas das paredes</v>
          </cell>
          <cell r="C142" t="str">
            <v>M2</v>
          </cell>
          <cell r="D142">
            <v>1</v>
          </cell>
          <cell r="E142">
            <v>1.1572</v>
          </cell>
          <cell r="F142">
            <v>1.1499999999999999</v>
          </cell>
        </row>
        <row r="143">
          <cell r="A143" t="str">
            <v>001.02.00440</v>
          </cell>
          <cell r="B143" t="str">
            <v>Execução de locação da obra c/tábuas corridas p/medição considerar as faces externas das paredes</v>
          </cell>
          <cell r="C143" t="str">
            <v>M2</v>
          </cell>
          <cell r="D143">
            <v>1</v>
          </cell>
          <cell r="E143">
            <v>2.7246000000000001</v>
          </cell>
          <cell r="F143">
            <v>2.72</v>
          </cell>
        </row>
        <row r="144">
          <cell r="A144" t="str">
            <v>001.03</v>
          </cell>
          <cell r="B144" t="str">
            <v>MOVIMENTO DE TERRA</v>
          </cell>
          <cell r="E144">
            <v>361.23149999999998</v>
          </cell>
        </row>
        <row r="145">
          <cell r="A145" t="str">
            <v>001.03.00020</v>
          </cell>
          <cell r="B145" t="str">
            <v>Escavação manual em mat. 1ª categoria - solos em geral residual ou sedimentar, seixos rolados ou não, com diâm. maximo inferior a 15 cm, qualquer que seja o teor de umidade que apresente</v>
          </cell>
          <cell r="C145" t="str">
            <v>M3</v>
          </cell>
          <cell r="D145">
            <v>1</v>
          </cell>
          <cell r="E145">
            <v>12.449</v>
          </cell>
          <cell r="F145">
            <v>12.44</v>
          </cell>
        </row>
        <row r="146">
          <cell r="A146" t="str">
            <v>001.03.00040</v>
          </cell>
          <cell r="B146" t="str">
            <v>Escavação manual em terra compacta ate 1,50m em material de primeira catergoria</v>
          </cell>
          <cell r="C146" t="str">
            <v>M3</v>
          </cell>
          <cell r="D146">
            <v>1</v>
          </cell>
          <cell r="E146">
            <v>13.449199999999999</v>
          </cell>
          <cell r="F146">
            <v>13.44</v>
          </cell>
        </row>
        <row r="147">
          <cell r="A147" t="str">
            <v>001.03.00060</v>
          </cell>
          <cell r="B147" t="str">
            <v>Escavação manual em terra compacta de 1,50 ate 4,00 m</v>
          </cell>
          <cell r="C147" t="str">
            <v>M3</v>
          </cell>
          <cell r="D147">
            <v>1</v>
          </cell>
          <cell r="E147">
            <v>24.055499999999999</v>
          </cell>
          <cell r="F147">
            <v>24.05</v>
          </cell>
        </row>
        <row r="148">
          <cell r="A148" t="str">
            <v>001.03.00080</v>
          </cell>
          <cell r="B148" t="str">
            <v>Escavação manual em terra dura ate 1,50m de profundidade</v>
          </cell>
          <cell r="C148" t="str">
            <v>M3</v>
          </cell>
          <cell r="D148">
            <v>1</v>
          </cell>
          <cell r="E148">
            <v>17.603300000000001</v>
          </cell>
          <cell r="F148">
            <v>17.600000000000001</v>
          </cell>
        </row>
        <row r="149">
          <cell r="A149" t="str">
            <v>001.03.00100</v>
          </cell>
          <cell r="B149" t="str">
            <v>Escavação manual em terra dura de 1,50 a 4,00m de profundidade</v>
          </cell>
          <cell r="C149" t="str">
            <v>M3</v>
          </cell>
          <cell r="D149">
            <v>1</v>
          </cell>
          <cell r="E149">
            <v>28.9754</v>
          </cell>
          <cell r="F149">
            <v>28.97</v>
          </cell>
        </row>
        <row r="150">
          <cell r="A150" t="str">
            <v>001.03.00120</v>
          </cell>
          <cell r="B150" t="str">
            <v>Reaterro de valas c/o proprio material escavado incl.serviços de apiloamento</v>
          </cell>
          <cell r="C150" t="str">
            <v>M3</v>
          </cell>
          <cell r="D150">
            <v>1</v>
          </cell>
          <cell r="E150">
            <v>10.896100000000001</v>
          </cell>
          <cell r="F150">
            <v>10.89</v>
          </cell>
        </row>
        <row r="151">
          <cell r="A151" t="str">
            <v>001.03.00140</v>
          </cell>
          <cell r="B151" t="str">
            <v>Aterro entre baldrames com material de caixão de empréstimo próximo da obra, com aproveitamento da sobra do material escavado, inclusive transporte manual com carrinho de mão, da caixa de empréstimo até o local onde está sendo aterrado incl compactação</v>
          </cell>
          <cell r="C151" t="str">
            <v>m3</v>
          </cell>
          <cell r="D151">
            <v>1</v>
          </cell>
          <cell r="E151">
            <v>24.617000000000001</v>
          </cell>
          <cell r="F151">
            <v>24.61</v>
          </cell>
        </row>
        <row r="152">
          <cell r="A152" t="str">
            <v>001.03.00160</v>
          </cell>
          <cell r="B152" t="str">
            <v>Escavação em rocha meio dura c/utilização de explosivos inclusive o transporte de pedras em carrinho de mão a uma distância de 10 m</v>
          </cell>
          <cell r="C152" t="str">
            <v>M3</v>
          </cell>
          <cell r="D152">
            <v>1</v>
          </cell>
          <cell r="E152">
            <v>36.657800000000002</v>
          </cell>
          <cell r="F152">
            <v>36.65</v>
          </cell>
        </row>
        <row r="153">
          <cell r="A153" t="str">
            <v>001.03.00180</v>
          </cell>
          <cell r="B153" t="str">
            <v>Escavação em rocha dura c/utilização de explosivos inclusive o transporte de pedras em carrinho de mão a uma distância de 10 m</v>
          </cell>
          <cell r="C153" t="str">
            <v>M3</v>
          </cell>
          <cell r="D153">
            <v>1</v>
          </cell>
          <cell r="E153">
            <v>46.2363</v>
          </cell>
          <cell r="F153">
            <v>46.23</v>
          </cell>
        </row>
        <row r="154">
          <cell r="A154" t="str">
            <v>001.03.00200</v>
          </cell>
          <cell r="B154" t="str">
            <v>Apiloamento de fundo de valas ou cavas com masso ate 30 kg</v>
          </cell>
          <cell r="C154" t="str">
            <v>M2</v>
          </cell>
          <cell r="D154">
            <v>1</v>
          </cell>
          <cell r="E154">
            <v>4.4051</v>
          </cell>
          <cell r="F154">
            <v>4.4000000000000004</v>
          </cell>
        </row>
        <row r="155">
          <cell r="A155" t="str">
            <v>001.03.00220</v>
          </cell>
          <cell r="B155" t="str">
            <v>Apiloamento de fundo de valas ou cavas com masso de 30 a 60 kg</v>
          </cell>
          <cell r="C155" t="str">
            <v>M2</v>
          </cell>
          <cell r="D155">
            <v>1</v>
          </cell>
          <cell r="E155">
            <v>6.5118</v>
          </cell>
          <cell r="F155">
            <v>6.51</v>
          </cell>
        </row>
        <row r="156">
          <cell r="A156" t="str">
            <v>001.03.00240</v>
          </cell>
          <cell r="B156" t="str">
            <v>Espalhamento manual de terra descarregada</v>
          </cell>
          <cell r="C156" t="str">
            <v>m3</v>
          </cell>
          <cell r="D156">
            <v>1</v>
          </cell>
          <cell r="E156">
            <v>1.5321</v>
          </cell>
          <cell r="F156">
            <v>1.53</v>
          </cell>
        </row>
        <row r="157">
          <cell r="A157" t="str">
            <v>001.03.00260</v>
          </cell>
          <cell r="B157" t="str">
            <v>Aterro interno em camada de 20cm umedecido e fortemente apiloado</v>
          </cell>
          <cell r="C157" t="str">
            <v>M3</v>
          </cell>
          <cell r="D157">
            <v>1</v>
          </cell>
          <cell r="E157">
            <v>13.1257</v>
          </cell>
          <cell r="F157">
            <v>13.12</v>
          </cell>
        </row>
        <row r="158">
          <cell r="A158" t="str">
            <v>001.03.00280</v>
          </cell>
          <cell r="B158" t="str">
            <v>Aquisição de material para aterro</v>
          </cell>
          <cell r="C158" t="str">
            <v>M3</v>
          </cell>
          <cell r="D158">
            <v>1</v>
          </cell>
          <cell r="E158">
            <v>7</v>
          </cell>
          <cell r="F158">
            <v>7</v>
          </cell>
        </row>
        <row r="159">
          <cell r="A159" t="str">
            <v>001.03.00300</v>
          </cell>
          <cell r="B159" t="str">
            <v>Escavação manual a céu aberto para tubulões</v>
          </cell>
          <cell r="C159" t="str">
            <v>M3</v>
          </cell>
          <cell r="D159">
            <v>1</v>
          </cell>
          <cell r="E159">
            <v>67.715699999999998</v>
          </cell>
          <cell r="F159">
            <v>67.709999999999994</v>
          </cell>
        </row>
        <row r="160">
          <cell r="A160" t="str">
            <v>001.03.00320</v>
          </cell>
          <cell r="B160" t="str">
            <v>Aterro interno em camada de 20 cm, utilizando compactador mecânico (tipo sapo mecânico), inclusive espalhamento do material</v>
          </cell>
          <cell r="C160" t="str">
            <v>M3</v>
          </cell>
          <cell r="D160">
            <v>1</v>
          </cell>
          <cell r="E160">
            <v>2.3346</v>
          </cell>
          <cell r="F160">
            <v>2.33</v>
          </cell>
        </row>
        <row r="161">
          <cell r="A161" t="str">
            <v>001.03.00340</v>
          </cell>
          <cell r="B161" t="str">
            <v>Movimento de terra c/ corte e aterro compensado e c/ volume de corte excedente compensado manual em terreno mole</v>
          </cell>
          <cell r="C161" t="str">
            <v>M3</v>
          </cell>
          <cell r="D161">
            <v>1</v>
          </cell>
          <cell r="E161">
            <v>9.5761000000000003</v>
          </cell>
          <cell r="F161">
            <v>9.57</v>
          </cell>
        </row>
        <row r="162">
          <cell r="A162" t="str">
            <v>001.03.00360</v>
          </cell>
          <cell r="B162" t="str">
            <v>Movimento de terra c/ corte e aterro compensado e c/ volume de corte excedente compensado manual em terreno duro</v>
          </cell>
          <cell r="C162" t="str">
            <v>M3</v>
          </cell>
          <cell r="D162">
            <v>1</v>
          </cell>
          <cell r="E162">
            <v>11.491300000000001</v>
          </cell>
          <cell r="F162">
            <v>11.49</v>
          </cell>
        </row>
        <row r="163">
          <cell r="A163" t="str">
            <v>001.03.00380</v>
          </cell>
          <cell r="B163" t="str">
            <v>Movimento de terra c/ corte e aterro compensado e c/ volume de aterro por empréstimo volume compensado manual em terreno mole</v>
          </cell>
          <cell r="C163" t="str">
            <v>M3</v>
          </cell>
          <cell r="D163">
            <v>1</v>
          </cell>
          <cell r="E163">
            <v>9.5761000000000003</v>
          </cell>
          <cell r="F163">
            <v>9.57</v>
          </cell>
        </row>
        <row r="164">
          <cell r="A164" t="str">
            <v>001.03.00400</v>
          </cell>
          <cell r="B164" t="str">
            <v>Movimento de terra c/ corte e aterro compensado e c/ volume de aterro por empréstimo volume compensado manual em terreno duro</v>
          </cell>
          <cell r="C164" t="str">
            <v>M3</v>
          </cell>
          <cell r="D164">
            <v>1</v>
          </cell>
          <cell r="E164">
            <v>11.491300000000001</v>
          </cell>
          <cell r="F164">
            <v>11.49</v>
          </cell>
        </row>
        <row r="165">
          <cell r="A165" t="str">
            <v>001.03.00540</v>
          </cell>
          <cell r="B165" t="str">
            <v>Regularização do solo com irregularidade ate 0,20m.</v>
          </cell>
          <cell r="C165" t="str">
            <v>M2</v>
          </cell>
          <cell r="D165">
            <v>1</v>
          </cell>
          <cell r="E165">
            <v>1.5321</v>
          </cell>
          <cell r="F165">
            <v>1.53</v>
          </cell>
        </row>
        <row r="166">
          <cell r="A166" t="str">
            <v>001.04</v>
          </cell>
          <cell r="B166" t="str">
            <v>FUNDAÇÕES</v>
          </cell>
          <cell r="E166">
            <v>5440.5468000000001</v>
          </cell>
        </row>
        <row r="167">
          <cell r="A167" t="str">
            <v>001.04.00020</v>
          </cell>
          <cell r="B167" t="str">
            <v>Fornecimento, Lançamento e Aplicação de Concreto c/ betoneira em fundações 1:5:10 c/167 kg cim/m3</v>
          </cell>
          <cell r="C167" t="str">
            <v>M3</v>
          </cell>
          <cell r="D167">
            <v>1</v>
          </cell>
          <cell r="E167">
            <v>164.32830000000001</v>
          </cell>
          <cell r="F167">
            <v>164.32</v>
          </cell>
        </row>
        <row r="168">
          <cell r="A168" t="str">
            <v>001.04.00040</v>
          </cell>
          <cell r="B168" t="str">
            <v>Fornecimento, Lançamento e Aplicação de Concreto c/ betoneira em fundações no 1:6:8 c/174 kg cim/m3</v>
          </cell>
          <cell r="C168" t="str">
            <v>M3</v>
          </cell>
          <cell r="D168">
            <v>1</v>
          </cell>
          <cell r="E168">
            <v>162.58529999999999</v>
          </cell>
          <cell r="F168">
            <v>162.58000000000001</v>
          </cell>
        </row>
        <row r="169">
          <cell r="A169" t="str">
            <v>001.04.00060</v>
          </cell>
          <cell r="B169" t="str">
            <v>Fornecimento, Lançamento e Aplicação de Concreto c/ betoneira em fundações 1:4:8 c/201 kg cim/m3</v>
          </cell>
          <cell r="C169" t="str">
            <v>M3</v>
          </cell>
          <cell r="D169">
            <v>1</v>
          </cell>
          <cell r="E169">
            <v>172.04429999999999</v>
          </cell>
          <cell r="F169">
            <v>172.04</v>
          </cell>
        </row>
        <row r="170">
          <cell r="A170" t="str">
            <v>001.04.00080</v>
          </cell>
          <cell r="B170" t="str">
            <v>Fornecimento, Lançamento e Aplicação de Concreto c/ betoneira em fundações 1:3:6 c/253 kg cim/m3</v>
          </cell>
          <cell r="C170" t="str">
            <v>M3</v>
          </cell>
          <cell r="D170">
            <v>1</v>
          </cell>
          <cell r="E170">
            <v>187.14779999999999</v>
          </cell>
          <cell r="F170">
            <v>187.14</v>
          </cell>
        </row>
        <row r="171">
          <cell r="A171" t="str">
            <v>001.04.00100</v>
          </cell>
          <cell r="B171" t="str">
            <v>Fornecimento, Lançamento e Aplicação de Concreto c/ betoneira em fundações 1:3:4 c/300 kg cim/m3</v>
          </cell>
          <cell r="C171" t="str">
            <v>M3</v>
          </cell>
          <cell r="D171">
            <v>1</v>
          </cell>
          <cell r="E171">
            <v>199.10579999999999</v>
          </cell>
          <cell r="F171">
            <v>199.1</v>
          </cell>
        </row>
        <row r="172">
          <cell r="A172" t="str">
            <v>001.04.00120</v>
          </cell>
          <cell r="B172" t="str">
            <v>Fornecimento, Lançamento e Aplicação de Concreto c/ betoneira em fundações  1:2.5:3.5 c/335 kg cim/m3</v>
          </cell>
          <cell r="C172" t="str">
            <v>M3</v>
          </cell>
          <cell r="D172">
            <v>1</v>
          </cell>
          <cell r="E172">
            <v>205.95580000000001</v>
          </cell>
          <cell r="F172">
            <v>205.95</v>
          </cell>
        </row>
        <row r="173">
          <cell r="A173" t="str">
            <v>001.04.00140</v>
          </cell>
          <cell r="B173" t="str">
            <v>Fornecimento, Lançamento e Aplicação de Concreto c/ betoneira em fundações  1:2:4 c/339 kg cim/m3</v>
          </cell>
          <cell r="C173" t="str">
            <v>M3</v>
          </cell>
          <cell r="D173">
            <v>1</v>
          </cell>
          <cell r="E173">
            <v>208.21379999999999</v>
          </cell>
          <cell r="F173">
            <v>208.21</v>
          </cell>
        </row>
        <row r="174">
          <cell r="A174" t="str">
            <v>001.04.00160</v>
          </cell>
          <cell r="B174" t="str">
            <v>Fornecimento, Lançamento e Aplicação de Concreto c/ betoneira em fundações  1:2.5:3 c/354 kg cim/m3</v>
          </cell>
          <cell r="C174" t="str">
            <v>M3</v>
          </cell>
          <cell r="D174">
            <v>1</v>
          </cell>
          <cell r="E174">
            <v>214.4743</v>
          </cell>
          <cell r="F174">
            <v>214.47</v>
          </cell>
        </row>
        <row r="175">
          <cell r="A175" t="str">
            <v>001.04.00180</v>
          </cell>
          <cell r="B175" t="str">
            <v>Fornecimento, Lançamento e Aplicação de Concreto c/ betoneira em fundações  1:2:3 c/379 kg cim/m3</v>
          </cell>
          <cell r="C175" t="str">
            <v>M3</v>
          </cell>
          <cell r="D175">
            <v>1</v>
          </cell>
          <cell r="E175">
            <v>219.04429999999999</v>
          </cell>
          <cell r="F175">
            <v>219.04</v>
          </cell>
        </row>
        <row r="176">
          <cell r="A176" t="str">
            <v>001.04.00200</v>
          </cell>
          <cell r="B176" t="str">
            <v>Fornecimento, Lançamento e Aplicação de Concreto c/ betoneira em fundações  1:2:2 c/431 kg cim/m3</v>
          </cell>
          <cell r="C176" t="str">
            <v>M3</v>
          </cell>
          <cell r="D176">
            <v>1</v>
          </cell>
          <cell r="E176">
            <v>233.33279999999999</v>
          </cell>
          <cell r="F176">
            <v>233.33</v>
          </cell>
        </row>
        <row r="177">
          <cell r="A177" t="str">
            <v>001.04.00220</v>
          </cell>
          <cell r="B177" t="str">
            <v>Fornecimento, Lançamento e Aplicação de Concreto usinado em fundação Fck= 13,5 Mpa</v>
          </cell>
          <cell r="C177" t="str">
            <v>M3</v>
          </cell>
          <cell r="D177">
            <v>1</v>
          </cell>
          <cell r="E177">
            <v>219.7287</v>
          </cell>
          <cell r="F177">
            <v>219.72</v>
          </cell>
        </row>
        <row r="178">
          <cell r="A178" t="str">
            <v>001.04.00240</v>
          </cell>
          <cell r="B178" t="str">
            <v>Fornecimento, Lançamento e Aplicação de Concreto usinado em fundação, Fck=15 mpa</v>
          </cell>
          <cell r="C178" t="str">
            <v>M3</v>
          </cell>
          <cell r="D178">
            <v>1</v>
          </cell>
          <cell r="E178">
            <v>232.3287</v>
          </cell>
          <cell r="F178">
            <v>232.32</v>
          </cell>
        </row>
        <row r="179">
          <cell r="A179" t="str">
            <v>001.04.00260</v>
          </cell>
          <cell r="B179" t="str">
            <v>Fornecimento, Lançamento e Aplicação de concreto usinado em fundação Fck= 18 Mpa</v>
          </cell>
          <cell r="C179" t="str">
            <v>M3</v>
          </cell>
          <cell r="D179">
            <v>1</v>
          </cell>
          <cell r="E179">
            <v>238.62870000000001</v>
          </cell>
          <cell r="F179">
            <v>238.62</v>
          </cell>
        </row>
        <row r="180">
          <cell r="A180" t="str">
            <v>001.04.00280</v>
          </cell>
          <cell r="B180" t="str">
            <v>Fornecimento, Lançamento e Aplicação de Concreto usinado em fundação Fck= 20 mpa</v>
          </cell>
          <cell r="C180" t="str">
            <v>M3</v>
          </cell>
          <cell r="D180">
            <v>1</v>
          </cell>
          <cell r="E180">
            <v>243.99870000000001</v>
          </cell>
          <cell r="F180">
            <v>243.99</v>
          </cell>
        </row>
        <row r="181">
          <cell r="A181" t="str">
            <v>001.04.00290</v>
          </cell>
          <cell r="B181" t="str">
            <v>Fornecimento, Lançamento e Aplicação de Concreto usinado em fundação Fck= 25 mpa</v>
          </cell>
          <cell r="C181" t="str">
            <v>m3</v>
          </cell>
          <cell r="D181">
            <v>1</v>
          </cell>
          <cell r="E181">
            <v>254.1987</v>
          </cell>
          <cell r="F181">
            <v>254.19</v>
          </cell>
        </row>
        <row r="182">
          <cell r="A182" t="str">
            <v>001.04.00300</v>
          </cell>
          <cell r="B182" t="str">
            <v>Forma inclusive desforma comum de tábua para fundações sem reaproveitamento</v>
          </cell>
          <cell r="C182" t="str">
            <v>M2</v>
          </cell>
          <cell r="D182">
            <v>1</v>
          </cell>
          <cell r="E182">
            <v>29.380600000000001</v>
          </cell>
          <cell r="F182">
            <v>29.38</v>
          </cell>
        </row>
        <row r="183">
          <cell r="A183" t="str">
            <v>001.04.00320</v>
          </cell>
          <cell r="B183" t="str">
            <v>Forma inclusive desforma comum de tábua para fundações c/ 01 reaproveitamento</v>
          </cell>
          <cell r="C183" t="str">
            <v>M2</v>
          </cell>
          <cell r="D183">
            <v>1</v>
          </cell>
          <cell r="E183">
            <v>20.1906</v>
          </cell>
          <cell r="F183">
            <v>20.190000000000001</v>
          </cell>
        </row>
        <row r="184">
          <cell r="A184" t="str">
            <v>001.04.00340</v>
          </cell>
          <cell r="B184" t="str">
            <v>Forma inclusive desforma comum de tábua para fundações c/ 02 reaproveitamentos</v>
          </cell>
          <cell r="C184" t="str">
            <v>m2</v>
          </cell>
          <cell r="D184">
            <v>1</v>
          </cell>
          <cell r="E184">
            <v>16.006599999999999</v>
          </cell>
          <cell r="F184">
            <v>16</v>
          </cell>
        </row>
        <row r="185">
          <cell r="A185" t="str">
            <v>001.04.00360</v>
          </cell>
          <cell r="B185" t="str">
            <v>Forma inclusive desforma comum de tábua para fundações c/ 03 reaproveitamentos</v>
          </cell>
          <cell r="C185" t="str">
            <v>m2</v>
          </cell>
          <cell r="D185">
            <v>1</v>
          </cell>
          <cell r="E185">
            <v>14.8116</v>
          </cell>
          <cell r="F185">
            <v>14.81</v>
          </cell>
        </row>
        <row r="186">
          <cell r="A186" t="str">
            <v>001.04.00365</v>
          </cell>
          <cell r="B186" t="str">
            <v>Forma inclusive desforma comum de tábua para fundações c/ 04 reaproveitamentos</v>
          </cell>
          <cell r="C186" t="str">
            <v>m2</v>
          </cell>
          <cell r="D186">
            <v>1</v>
          </cell>
          <cell r="E186">
            <v>14.762600000000001</v>
          </cell>
          <cell r="F186">
            <v>14.76</v>
          </cell>
        </row>
        <row r="187">
          <cell r="A187" t="str">
            <v>001.04.00380</v>
          </cell>
          <cell r="B187" t="str">
            <v>Fornecimento e Aplicação de Aço CA-25 em fundação</v>
          </cell>
          <cell r="C187" t="str">
            <v>KG</v>
          </cell>
          <cell r="D187">
            <v>1</v>
          </cell>
          <cell r="E187">
            <v>3.7938999999999998</v>
          </cell>
          <cell r="F187">
            <v>3.79</v>
          </cell>
        </row>
        <row r="188">
          <cell r="A188" t="str">
            <v>001.04.00400</v>
          </cell>
          <cell r="B188" t="str">
            <v>Fornecimento e Aplicação de Aço CA 50</v>
          </cell>
          <cell r="C188" t="str">
            <v>KG</v>
          </cell>
          <cell r="D188">
            <v>1</v>
          </cell>
          <cell r="E188">
            <v>4.1573000000000002</v>
          </cell>
          <cell r="F188">
            <v>4.1500000000000004</v>
          </cell>
        </row>
        <row r="189">
          <cell r="A189" t="str">
            <v>001.04.00420</v>
          </cell>
          <cell r="B189" t="str">
            <v>Fornecimento e Aplicação de Aço CA - 60</v>
          </cell>
          <cell r="C189" t="str">
            <v>KG</v>
          </cell>
          <cell r="D189">
            <v>1</v>
          </cell>
          <cell r="E189">
            <v>4.7729999999999997</v>
          </cell>
          <cell r="F189">
            <v>4.7699999999999996</v>
          </cell>
        </row>
        <row r="190">
          <cell r="A190" t="str">
            <v>001.04.00440</v>
          </cell>
          <cell r="B190" t="str">
            <v>Concreto ciclópico com 30% de pedra de mão traço 1:4:8</v>
          </cell>
          <cell r="C190" t="str">
            <v>M3</v>
          </cell>
          <cell r="D190">
            <v>1</v>
          </cell>
          <cell r="E190">
            <v>153.72389999999999</v>
          </cell>
          <cell r="F190">
            <v>153.72</v>
          </cell>
        </row>
        <row r="191">
          <cell r="A191" t="str">
            <v>001.04.00460</v>
          </cell>
          <cell r="B191" t="str">
            <v>Concreto ciclópico com 30% de pedra de mão traço 1:3:6</v>
          </cell>
          <cell r="C191" t="str">
            <v>M3</v>
          </cell>
          <cell r="D191">
            <v>1</v>
          </cell>
          <cell r="E191">
            <v>163.5444</v>
          </cell>
          <cell r="F191">
            <v>163.54</v>
          </cell>
        </row>
        <row r="192">
          <cell r="A192" t="str">
            <v>001.04.00480</v>
          </cell>
          <cell r="B192" t="str">
            <v>Execução de Alvenaria de fundação e embasamento em tijolo maciço assente c/  o traço 1:4:12, cimento, cal e areia</v>
          </cell>
          <cell r="C192" t="str">
            <v>M3</v>
          </cell>
          <cell r="D192">
            <v>1</v>
          </cell>
          <cell r="E192">
            <v>163.75479999999999</v>
          </cell>
          <cell r="F192">
            <v>163.75</v>
          </cell>
        </row>
        <row r="193">
          <cell r="A193" t="str">
            <v>001.04.00500</v>
          </cell>
          <cell r="B193" t="str">
            <v>Execução de Alvenaria de fundação e embasamento em tijolo maciço assente c/ o traço 1:3, cimento e areia</v>
          </cell>
          <cell r="C193" t="str">
            <v>M3</v>
          </cell>
          <cell r="D193">
            <v>1</v>
          </cell>
          <cell r="E193">
            <v>220.31610000000001</v>
          </cell>
          <cell r="F193">
            <v>220.31</v>
          </cell>
        </row>
        <row r="194">
          <cell r="A194" t="str">
            <v>001.04.00520</v>
          </cell>
          <cell r="B194" t="str">
            <v>Execução de Alvenaria de fundação e embasamento em tijolo maciço assente c/ o traço 1:4 cimento e areia</v>
          </cell>
          <cell r="C194" t="str">
            <v>M3</v>
          </cell>
          <cell r="D194">
            <v>1</v>
          </cell>
          <cell r="E194">
            <v>211.5231</v>
          </cell>
          <cell r="F194">
            <v>211.52</v>
          </cell>
        </row>
        <row r="195">
          <cell r="A195" t="str">
            <v>001.04.00540</v>
          </cell>
          <cell r="B195" t="str">
            <v>Execução de Alvenaria de fundação e embasamento em tijolo maciço assente c/ o traço 1:5 cimento e areia</v>
          </cell>
          <cell r="C195" t="str">
            <v>M3</v>
          </cell>
          <cell r="D195">
            <v>1</v>
          </cell>
          <cell r="E195">
            <v>206.0324</v>
          </cell>
          <cell r="F195">
            <v>206.03</v>
          </cell>
        </row>
        <row r="196">
          <cell r="A196" t="str">
            <v>001.04.00560</v>
          </cell>
          <cell r="B196" t="str">
            <v>Execução de Alvenaria de fundação e embasamento em tijolo maiciço assente c/ argamassa 1:3 c/adição de vedacit a 2 kg p/saco de cimento</v>
          </cell>
          <cell r="C196" t="str">
            <v>M3</v>
          </cell>
          <cell r="D196">
            <v>1</v>
          </cell>
          <cell r="E196">
            <v>229.65270000000001</v>
          </cell>
          <cell r="F196">
            <v>229.65</v>
          </cell>
        </row>
        <row r="197">
          <cell r="A197" t="str">
            <v>001.04.00580</v>
          </cell>
          <cell r="B197" t="str">
            <v>Execução de Alvenaria de tijolo comum em espelho p/ cinta de fundação (forma), assente c/ argamassa de cimento e areia 1:3</v>
          </cell>
          <cell r="C197" t="str">
            <v>M2</v>
          </cell>
          <cell r="D197">
            <v>1</v>
          </cell>
          <cell r="E197">
            <v>15.335699999999999</v>
          </cell>
          <cell r="F197">
            <v>15.33</v>
          </cell>
        </row>
        <row r="198">
          <cell r="A198" t="str">
            <v>001.04.00600</v>
          </cell>
          <cell r="B198" t="str">
            <v>Execução de Alvenaria de tijolo comum em espelho p/ cinta de fundação (forma), assente c/ argamassa de cimento e areia 1:4</v>
          </cell>
          <cell r="C198" t="str">
            <v>M2</v>
          </cell>
          <cell r="D198">
            <v>1</v>
          </cell>
          <cell r="E198">
            <v>15.117699999999999</v>
          </cell>
          <cell r="F198">
            <v>15.11</v>
          </cell>
        </row>
        <row r="199">
          <cell r="A199" t="str">
            <v>001.04.00620</v>
          </cell>
          <cell r="B199" t="str">
            <v>Confecção e lançamento de concreto em tubulão a céu aberto empregando concreto fck 150 mpa</v>
          </cell>
          <cell r="C199" t="str">
            <v>M3</v>
          </cell>
          <cell r="D199">
            <v>1</v>
          </cell>
          <cell r="E199">
            <v>204.18989999999999</v>
          </cell>
          <cell r="F199">
            <v>204.18</v>
          </cell>
        </row>
        <row r="200">
          <cell r="A200" t="str">
            <v>001.04.00640</v>
          </cell>
          <cell r="B200" t="str">
            <v>Confecção e lançamento de concreto em tubulão a céu aberto empregando concreto pré-misturado fck 15 mpa</v>
          </cell>
          <cell r="C200" t="str">
            <v>M3</v>
          </cell>
          <cell r="D200">
            <v>1</v>
          </cell>
          <cell r="E200">
            <v>232.3287</v>
          </cell>
          <cell r="F200">
            <v>232.32</v>
          </cell>
        </row>
        <row r="201">
          <cell r="A201" t="str">
            <v>001.04.00660</v>
          </cell>
          <cell r="B201" t="str">
            <v>Execução de Broca de concreto armado no traço 1:3:6 até 4 m profundidade e c/ diâmetro 20 cm</v>
          </cell>
          <cell r="C201" t="str">
            <v>ML</v>
          </cell>
          <cell r="D201">
            <v>1</v>
          </cell>
          <cell r="E201">
            <v>15.0379</v>
          </cell>
          <cell r="F201">
            <v>15.03</v>
          </cell>
        </row>
        <row r="202">
          <cell r="A202" t="str">
            <v>001.04.00680</v>
          </cell>
          <cell r="B202" t="str">
            <v>Execução de Broca de concreto armado no traço 1:3:6 até 4 m profundidade e c/ diâmetro 25 cm</v>
          </cell>
          <cell r="C202" t="str">
            <v>ML</v>
          </cell>
          <cell r="D202">
            <v>1</v>
          </cell>
          <cell r="E202">
            <v>22.199000000000002</v>
          </cell>
          <cell r="F202">
            <v>22.19</v>
          </cell>
        </row>
        <row r="203">
          <cell r="A203" t="str">
            <v>001.04.00700</v>
          </cell>
          <cell r="B203" t="str">
            <v>Execução de Broca de concreto armado no traço 1:3:6 até 4 m profundidade e c/ diâmetro 30 cm</v>
          </cell>
          <cell r="C203" t="str">
            <v>ML</v>
          </cell>
          <cell r="D203">
            <v>1</v>
          </cell>
          <cell r="E203">
            <v>31.328199999999999</v>
          </cell>
          <cell r="F203">
            <v>31.32</v>
          </cell>
        </row>
        <row r="204">
          <cell r="A204" t="str">
            <v>001.04.00720</v>
          </cell>
          <cell r="B204" t="str">
            <v>Execução de Broca de concreto armado no traço 1:3:6 de 4 m até 6 m de profundidade e c/ diâmetro 25 cm</v>
          </cell>
          <cell r="C204" t="str">
            <v>ML</v>
          </cell>
          <cell r="D204">
            <v>1</v>
          </cell>
          <cell r="E204">
            <v>23.832799999999999</v>
          </cell>
          <cell r="F204">
            <v>23.83</v>
          </cell>
        </row>
        <row r="205">
          <cell r="A205" t="str">
            <v>001.04.00740</v>
          </cell>
          <cell r="B205" t="str">
            <v>Execução de Broca de concreto armado no traço 1:3:6 de 4 m até 6 m de profundidade e c/ diâmetro 30 cm</v>
          </cell>
          <cell r="C205" t="str">
            <v>ML</v>
          </cell>
          <cell r="D205">
            <v>1</v>
          </cell>
          <cell r="E205">
            <v>34.448999999999998</v>
          </cell>
          <cell r="F205">
            <v>34.44</v>
          </cell>
        </row>
        <row r="206">
          <cell r="A206" t="str">
            <v>001.04.00760</v>
          </cell>
          <cell r="B206" t="str">
            <v>Fornecimento e Cravação de estaca de concreto fck=15 mpa moldada no local diâmetro 25 cm tipo "straus"</v>
          </cell>
          <cell r="C206" t="str">
            <v>M</v>
          </cell>
          <cell r="D206">
            <v>1</v>
          </cell>
          <cell r="E206">
            <v>36.508699999999997</v>
          </cell>
          <cell r="F206">
            <v>36.5</v>
          </cell>
        </row>
        <row r="207">
          <cell r="A207" t="str">
            <v>001.04.00780</v>
          </cell>
          <cell r="B207" t="str">
            <v>Fornecimento e Cravação de estaca de concreto fck=15 mpa moldada no local diâmetro 32 cm tipo "straus"</v>
          </cell>
          <cell r="C207" t="str">
            <v>M</v>
          </cell>
          <cell r="D207">
            <v>1</v>
          </cell>
          <cell r="E207">
            <v>53.3187</v>
          </cell>
          <cell r="F207">
            <v>53.31</v>
          </cell>
        </row>
        <row r="208">
          <cell r="A208" t="str">
            <v>001.04.00790</v>
          </cell>
          <cell r="B208" t="str">
            <v>Fornecimento e Instalação de Estaca de Concreto Pré Moldada Dim. 17.50 x 17.50 cm - 20 T</v>
          </cell>
          <cell r="C208" t="str">
            <v>ml</v>
          </cell>
          <cell r="D208">
            <v>1</v>
          </cell>
          <cell r="E208">
            <v>30.5</v>
          </cell>
          <cell r="F208">
            <v>30.5</v>
          </cell>
        </row>
        <row r="209">
          <cell r="A209" t="str">
            <v>001.04.00800</v>
          </cell>
          <cell r="B209" t="str">
            <v>Fornecimento e Cravação de estaca de concreto pré-moldada dim (26,5x26,5)cm - 30t</v>
          </cell>
          <cell r="C209" t="str">
            <v>ML</v>
          </cell>
          <cell r="D209">
            <v>1</v>
          </cell>
          <cell r="E209">
            <v>49.4</v>
          </cell>
          <cell r="F209">
            <v>49.4</v>
          </cell>
        </row>
        <row r="210">
          <cell r="A210" t="str">
            <v>001.04.00820</v>
          </cell>
          <cell r="B210" t="str">
            <v>Fornecimento e Instalação de emenda em estaca pré-moldada de concreto</v>
          </cell>
          <cell r="C210" t="str">
            <v>UN</v>
          </cell>
          <cell r="D210">
            <v>1</v>
          </cell>
          <cell r="E210">
            <v>20</v>
          </cell>
          <cell r="F210">
            <v>20</v>
          </cell>
        </row>
        <row r="211">
          <cell r="A211" t="str">
            <v>001.04.00840</v>
          </cell>
          <cell r="B211" t="str">
            <v>Lastro de brita apiloado manualmente</v>
          </cell>
          <cell r="C211" t="str">
            <v>M3</v>
          </cell>
          <cell r="D211">
            <v>1</v>
          </cell>
          <cell r="E211">
            <v>45.460900000000002</v>
          </cell>
          <cell r="F211">
            <v>45.46</v>
          </cell>
        </row>
        <row r="212">
          <cell r="A212" t="str">
            <v>001.05</v>
          </cell>
          <cell r="B212" t="str">
            <v>ESTRUTURA</v>
          </cell>
          <cell r="E212">
            <v>3794.5906</v>
          </cell>
        </row>
        <row r="213">
          <cell r="A213" t="str">
            <v>001.05.00020</v>
          </cell>
          <cell r="B213" t="str">
            <v>Confecção, Lançamento e Aplicação de Concreto c/ betoneira no traço 1:3:4 c/300 kg cim/m3</v>
          </cell>
          <cell r="C213" t="str">
            <v>M3</v>
          </cell>
          <cell r="D213">
            <v>1</v>
          </cell>
          <cell r="E213">
            <v>223.11080000000001</v>
          </cell>
          <cell r="F213">
            <v>223.11</v>
          </cell>
        </row>
        <row r="214">
          <cell r="A214" t="str">
            <v>001.05.00040</v>
          </cell>
          <cell r="B214" t="str">
            <v>Confecção, Lançamento e Aplicação de Concreto c/ betoneira no traço 1:2.5:3.5 c/335 kg cim/m3</v>
          </cell>
          <cell r="C214" t="str">
            <v>M3</v>
          </cell>
          <cell r="D214">
            <v>1</v>
          </cell>
          <cell r="E214">
            <v>233.45429999999999</v>
          </cell>
          <cell r="F214">
            <v>233.45</v>
          </cell>
        </row>
        <row r="215">
          <cell r="A215" t="str">
            <v>001.05.00060</v>
          </cell>
          <cell r="B215" t="str">
            <v>Confecção, Lançamento e Aplicação de Concreto c/ betoneira no traço 1 2.5 3 c/354 kg cim/ m3</v>
          </cell>
          <cell r="C215" t="str">
            <v>M3</v>
          </cell>
          <cell r="D215">
            <v>1</v>
          </cell>
          <cell r="E215">
            <v>238.47929999999999</v>
          </cell>
          <cell r="F215">
            <v>238.47</v>
          </cell>
        </row>
        <row r="216">
          <cell r="A216" t="str">
            <v>001.05.00080</v>
          </cell>
          <cell r="B216" t="str">
            <v>Confecção, Lançamento e Aplicação de Concreto c/ betoneira no traço 1:2:4 c/339 kg cim/m3</v>
          </cell>
          <cell r="C216" t="str">
            <v>M3</v>
          </cell>
          <cell r="D216">
            <v>1</v>
          </cell>
          <cell r="E216">
            <v>235.79480000000001</v>
          </cell>
          <cell r="F216">
            <v>235.79</v>
          </cell>
        </row>
        <row r="217">
          <cell r="A217" t="str">
            <v>001.05.00100</v>
          </cell>
          <cell r="B217" t="str">
            <v>Confecção, Lançamento e Aplicação de Concreto c/ betoneira no traço 1:2:3 c/374 kg cim/m3</v>
          </cell>
          <cell r="C217" t="str">
            <v>M3</v>
          </cell>
          <cell r="D217">
            <v>1</v>
          </cell>
          <cell r="E217">
            <v>244.64279999999999</v>
          </cell>
          <cell r="F217">
            <v>244.64</v>
          </cell>
        </row>
        <row r="218">
          <cell r="A218" t="str">
            <v>001.05.00120</v>
          </cell>
          <cell r="B218" t="str">
            <v>Confecção, Lançamento e Aplicação de Concreto c/ betoneira no traço 1:2:2 c/431 kg cim/m3</v>
          </cell>
          <cell r="C218" t="str">
            <v>M3</v>
          </cell>
          <cell r="D218">
            <v>1</v>
          </cell>
          <cell r="E218">
            <v>260.28629999999998</v>
          </cell>
          <cell r="F218">
            <v>260.27999999999997</v>
          </cell>
        </row>
        <row r="219">
          <cell r="A219" t="str">
            <v>001.05.00140</v>
          </cell>
          <cell r="B219" t="str">
            <v>Fornecimento e Aplicação de Concreto usinado em estrutura Fck = 13,5 mpa</v>
          </cell>
          <cell r="C219" t="str">
            <v>M3</v>
          </cell>
          <cell r="D219">
            <v>1</v>
          </cell>
          <cell r="E219">
            <v>243.7336</v>
          </cell>
          <cell r="F219">
            <v>243.73</v>
          </cell>
        </row>
        <row r="220">
          <cell r="A220" t="str">
            <v>001.05.00160</v>
          </cell>
          <cell r="B220" t="str">
            <v>Fornecimento e Aplicação de Concreto usinado em estrutura Fck = 15 Mpa</v>
          </cell>
          <cell r="C220" t="str">
            <v>M3</v>
          </cell>
          <cell r="D220">
            <v>1</v>
          </cell>
          <cell r="E220">
            <v>256.33359999999999</v>
          </cell>
          <cell r="F220">
            <v>256.33</v>
          </cell>
        </row>
        <row r="221">
          <cell r="A221" t="str">
            <v>001.05.00180</v>
          </cell>
          <cell r="B221" t="str">
            <v>Fornecimento e Aplicação de Concreto usinado em estrutura  Fck = 18 Mpa</v>
          </cell>
          <cell r="C221" t="str">
            <v>M3</v>
          </cell>
          <cell r="D221">
            <v>1</v>
          </cell>
          <cell r="E221">
            <v>262.6336</v>
          </cell>
          <cell r="F221">
            <v>262.63</v>
          </cell>
        </row>
        <row r="222">
          <cell r="A222" t="str">
            <v>001.05.00200</v>
          </cell>
          <cell r="B222" t="str">
            <v>Fornecimento e Aplicação de Concreto usinado em estrutura Fck = 20 Mpa</v>
          </cell>
          <cell r="C222" t="str">
            <v>M3</v>
          </cell>
          <cell r="D222">
            <v>1</v>
          </cell>
          <cell r="E222">
            <v>274.18360000000001</v>
          </cell>
          <cell r="F222">
            <v>274.18</v>
          </cell>
        </row>
        <row r="223">
          <cell r="A223" t="str">
            <v>001.05.00220</v>
          </cell>
          <cell r="B223" t="str">
            <v>Fornecimento e Aplicação de Concreto usinado em estrutura, p/ grande cuiabá,Fck = 25 Mpa</v>
          </cell>
          <cell r="C223" t="str">
            <v>M3</v>
          </cell>
          <cell r="D223">
            <v>1</v>
          </cell>
          <cell r="E223">
            <v>284.68360000000001</v>
          </cell>
          <cell r="F223">
            <v>284.68</v>
          </cell>
        </row>
        <row r="224">
          <cell r="A224" t="str">
            <v>001.05.00240</v>
          </cell>
          <cell r="B224" t="str">
            <v>Fornecimento e Aplicação de Aço CA - 25 em estrutura</v>
          </cell>
          <cell r="C224" t="str">
            <v>KG</v>
          </cell>
          <cell r="D224">
            <v>1</v>
          </cell>
          <cell r="E224">
            <v>3.7938999999999998</v>
          </cell>
          <cell r="F224">
            <v>3.79</v>
          </cell>
        </row>
        <row r="225">
          <cell r="A225" t="str">
            <v>001.05.00260</v>
          </cell>
          <cell r="B225" t="str">
            <v>Fornecimento e Aplicação de Aço  CA 50 em estrutura</v>
          </cell>
          <cell r="C225" t="str">
            <v>KG</v>
          </cell>
          <cell r="D225">
            <v>1</v>
          </cell>
          <cell r="E225">
            <v>4.1573000000000002</v>
          </cell>
          <cell r="F225">
            <v>4.1500000000000004</v>
          </cell>
        </row>
        <row r="226">
          <cell r="A226" t="str">
            <v>001.05.00280</v>
          </cell>
          <cell r="B226" t="str">
            <v>Fornecimento e Aplicação de Aço CA 60 em estrutura</v>
          </cell>
          <cell r="C226" t="str">
            <v>KG</v>
          </cell>
          <cell r="D226">
            <v>1</v>
          </cell>
          <cell r="E226">
            <v>4.7729999999999997</v>
          </cell>
          <cell r="F226">
            <v>4.7699999999999996</v>
          </cell>
        </row>
        <row r="227">
          <cell r="A227" t="str">
            <v>001.05.00300</v>
          </cell>
          <cell r="B227" t="str">
            <v>Fornecimento e Aplicação de Aço em tela soldada 4.20 mm com malha 15x15 cm - Q 92</v>
          </cell>
          <cell r="C227" t="str">
            <v>m2</v>
          </cell>
          <cell r="D227">
            <v>1</v>
          </cell>
          <cell r="E227">
            <v>9.9262999999999995</v>
          </cell>
          <cell r="F227">
            <v>9.92</v>
          </cell>
        </row>
        <row r="228">
          <cell r="A228" t="str">
            <v>001.05.00320</v>
          </cell>
          <cell r="B228" t="str">
            <v>Confecção e Montagem de Forma incl. desforma comum de tábua  sem reaproveitamento</v>
          </cell>
          <cell r="C228" t="str">
            <v>M2</v>
          </cell>
          <cell r="D228">
            <v>1</v>
          </cell>
          <cell r="E228">
            <v>36.660600000000002</v>
          </cell>
          <cell r="F228">
            <v>36.659999999999997</v>
          </cell>
        </row>
        <row r="229">
          <cell r="A229" t="str">
            <v>001.05.00340</v>
          </cell>
          <cell r="B229" t="str">
            <v>Confecção e Montagem de Forma incl. desforma comum de tábua com 01 reaproveitamento</v>
          </cell>
          <cell r="C229" t="str">
            <v>M2</v>
          </cell>
          <cell r="D229">
            <v>1</v>
          </cell>
          <cell r="E229">
            <v>25.150600000000001</v>
          </cell>
          <cell r="F229">
            <v>25.15</v>
          </cell>
        </row>
        <row r="230">
          <cell r="A230" t="str">
            <v>001.05.00360</v>
          </cell>
          <cell r="B230" t="str">
            <v>Confecção e Montagem de Forma incl. desforma comum de tábua com 02 reaproveitamentos</v>
          </cell>
          <cell r="C230" t="str">
            <v>m2</v>
          </cell>
          <cell r="D230">
            <v>1</v>
          </cell>
          <cell r="E230">
            <v>20.465599999999998</v>
          </cell>
          <cell r="F230">
            <v>20.46</v>
          </cell>
        </row>
        <row r="231">
          <cell r="A231" t="str">
            <v>001.05.00365</v>
          </cell>
          <cell r="B231" t="str">
            <v>Confecção e Montagem de Forma incl. desforma comum de tábua  com 03 reaproveitamentos</v>
          </cell>
          <cell r="C231" t="str">
            <v>m2</v>
          </cell>
          <cell r="D231">
            <v>1</v>
          </cell>
          <cell r="E231">
            <v>17.335599999999999</v>
          </cell>
          <cell r="F231">
            <v>17.329999999999998</v>
          </cell>
        </row>
        <row r="232">
          <cell r="A232" t="str">
            <v>001.05.00370</v>
          </cell>
          <cell r="B232" t="str">
            <v>Confecção e Montagem de Forma incl. desforma comum de tábua  com 04 reaproveitamentos</v>
          </cell>
          <cell r="C232" t="str">
            <v>m2</v>
          </cell>
          <cell r="D232">
            <v>1</v>
          </cell>
          <cell r="E232">
            <v>15.9086</v>
          </cell>
          <cell r="F232">
            <v>15.9</v>
          </cell>
        </row>
        <row r="233">
          <cell r="A233" t="str">
            <v>001.05.00380</v>
          </cell>
          <cell r="B233" t="str">
            <v>Confecção e Montagem de Forma tipo caixão perdido (desenvolvido)</v>
          </cell>
          <cell r="C233" t="str">
            <v>M2</v>
          </cell>
          <cell r="D233">
            <v>1</v>
          </cell>
          <cell r="E233">
            <v>21.781099999999999</v>
          </cell>
          <cell r="F233">
            <v>21.78</v>
          </cell>
        </row>
        <row r="234">
          <cell r="A234" t="str">
            <v>001.05.00420</v>
          </cell>
          <cell r="B234" t="str">
            <v>Confecção e Montagem de Forma especial em chapa de madeira compensada do tipo resinada c/ 12 mm de espessura sem reaproveitamento</v>
          </cell>
          <cell r="C234" t="str">
            <v>M2</v>
          </cell>
          <cell r="D234">
            <v>1</v>
          </cell>
          <cell r="E234">
            <v>40.142600000000002</v>
          </cell>
          <cell r="F234">
            <v>40.14</v>
          </cell>
        </row>
        <row r="235">
          <cell r="A235" t="str">
            <v>001.05.00440</v>
          </cell>
          <cell r="B235" t="str">
            <v>Confecção e Montagem de Forma especial em chapa de madeira compensada do tipo resinada c/ 12 mm de espessura com 01 reaproveitamento</v>
          </cell>
          <cell r="C235" t="str">
            <v>M2</v>
          </cell>
          <cell r="D235">
            <v>1</v>
          </cell>
          <cell r="E235">
            <v>34.463000000000001</v>
          </cell>
          <cell r="F235">
            <v>34.46</v>
          </cell>
        </row>
        <row r="236">
          <cell r="A236" t="str">
            <v>001.05.00460</v>
          </cell>
          <cell r="B236" t="str">
            <v>Forma especial em chapa de madeira compensada do tipo resinada c/ 12 mm de espessura com 02 reaproveitamento</v>
          </cell>
          <cell r="C236" t="str">
            <v>M2</v>
          </cell>
          <cell r="D236">
            <v>1</v>
          </cell>
          <cell r="E236">
            <v>29.800599999999999</v>
          </cell>
          <cell r="F236">
            <v>29.8</v>
          </cell>
        </row>
        <row r="237">
          <cell r="A237" t="str">
            <v>001.05.00480</v>
          </cell>
          <cell r="B237" t="str">
            <v>Confecção e Montagem de Forma especial em chapa de madeira compensada do tipo plastificada c/ 12 mm de espessura sem reaproveitamento</v>
          </cell>
          <cell r="C237" t="str">
            <v>M2</v>
          </cell>
          <cell r="D237">
            <v>1</v>
          </cell>
          <cell r="E237">
            <v>49.742600000000003</v>
          </cell>
          <cell r="F237">
            <v>49.74</v>
          </cell>
        </row>
        <row r="238">
          <cell r="A238" t="str">
            <v>001.05.00500</v>
          </cell>
          <cell r="B238" t="str">
            <v>Confecção e Montagem de Forma especial em chapa de madeira compensada do tipo plastificada c/ 12 mm de espessura com 01 reaproveitamento</v>
          </cell>
          <cell r="C238" t="str">
            <v>M2</v>
          </cell>
          <cell r="D238">
            <v>1</v>
          </cell>
          <cell r="E238">
            <v>39.496899999999997</v>
          </cell>
          <cell r="F238">
            <v>39.49</v>
          </cell>
        </row>
        <row r="239">
          <cell r="A239" t="str">
            <v>001.05.00520</v>
          </cell>
          <cell r="B239" t="str">
            <v>Confecção e Montagem de Forma especial em chapa de madeira compensada do tipo plastificada c/ 12 mm de espessura com 02 reaproveitamento</v>
          </cell>
          <cell r="C239" t="str">
            <v>M2</v>
          </cell>
          <cell r="D239">
            <v>1</v>
          </cell>
          <cell r="E239">
            <v>32.169199999999996</v>
          </cell>
          <cell r="F239">
            <v>32.159999999999997</v>
          </cell>
        </row>
        <row r="240">
          <cell r="A240" t="str">
            <v>001.05.00540</v>
          </cell>
          <cell r="B240" t="str">
            <v>Confecção e Montagem de Forma especial em chapa de madeira compensada do tipo plastificada c/ 12 mm de espessura com 03 reaproveitamento</v>
          </cell>
          <cell r="C240" t="str">
            <v>M2</v>
          </cell>
          <cell r="D240">
            <v>1</v>
          </cell>
          <cell r="E240">
            <v>27.2639</v>
          </cell>
          <cell r="F240">
            <v>27.26</v>
          </cell>
        </row>
        <row r="241">
          <cell r="A241" t="str">
            <v>001.05.00560</v>
          </cell>
          <cell r="B241" t="str">
            <v>Confecção e Montagem de Forma especial em chapa de madeira compensada do tipo plastificada c/ 12 mm de espessura com 04 reaproveitamento</v>
          </cell>
          <cell r="C241" t="str">
            <v>M2</v>
          </cell>
          <cell r="D241">
            <v>1</v>
          </cell>
          <cell r="E241">
            <v>24.161100000000001</v>
          </cell>
          <cell r="F241">
            <v>24.16</v>
          </cell>
        </row>
        <row r="242">
          <cell r="A242" t="str">
            <v>001.05.00580</v>
          </cell>
          <cell r="B242" t="str">
            <v>Confecção e Montagem de Forma curva p/concreto aparente</v>
          </cell>
          <cell r="C242" t="str">
            <v>M2</v>
          </cell>
          <cell r="D242">
            <v>1</v>
          </cell>
          <cell r="E242">
            <v>42.936100000000003</v>
          </cell>
          <cell r="F242">
            <v>42.93</v>
          </cell>
        </row>
        <row r="243">
          <cell r="A243" t="str">
            <v>001.05.00600</v>
          </cell>
          <cell r="B243" t="str">
            <v>Confecção e montagem de cambota interna e externa p/caixa dágua</v>
          </cell>
          <cell r="C243" t="str">
            <v>M2</v>
          </cell>
          <cell r="D243">
            <v>1</v>
          </cell>
          <cell r="E243">
            <v>13.777100000000001</v>
          </cell>
          <cell r="F243">
            <v>13.77</v>
          </cell>
        </row>
        <row r="244">
          <cell r="A244" t="str">
            <v>001.05.00620</v>
          </cell>
          <cell r="B244" t="str">
            <v>Confecção e montagem de cimbramento para caixa d'água elevada</v>
          </cell>
          <cell r="C244" t="str">
            <v>M3</v>
          </cell>
          <cell r="D244">
            <v>1</v>
          </cell>
          <cell r="E244">
            <v>11.128</v>
          </cell>
          <cell r="F244">
            <v>11.12</v>
          </cell>
        </row>
        <row r="245">
          <cell r="A245" t="str">
            <v>001.05.00640</v>
          </cell>
          <cell r="B245" t="str">
            <v>Confecção e Montagem de Formas de tábuas aparelhadas p/concreto aparente</v>
          </cell>
          <cell r="C245" t="str">
            <v>M2</v>
          </cell>
          <cell r="D245">
            <v>1</v>
          </cell>
          <cell r="E245">
            <v>23.493099999999998</v>
          </cell>
          <cell r="F245">
            <v>23.49</v>
          </cell>
        </row>
        <row r="246">
          <cell r="A246" t="str">
            <v>001.05.00660</v>
          </cell>
          <cell r="B246" t="str">
            <v>Execução de Laje pré-fabricada para forro espacamento entre vigas de 41cm a espessura da lajota de 8.00 cm e capeamento de 2.00 cm</v>
          </cell>
          <cell r="C246" t="str">
            <v>M2</v>
          </cell>
          <cell r="D246">
            <v>1</v>
          </cell>
          <cell r="E246">
            <v>32.979700000000001</v>
          </cell>
          <cell r="F246">
            <v>32.97</v>
          </cell>
        </row>
        <row r="247">
          <cell r="A247" t="str">
            <v>001.05.00680</v>
          </cell>
          <cell r="B247" t="str">
            <v>Execução de Laje pré-fabricada para piso espaçamento entre vigas de 4/cm a espessura da lajota de 8.00 cm e capeamento de 4.00 cm</v>
          </cell>
          <cell r="C247" t="str">
            <v>M2</v>
          </cell>
          <cell r="D247">
            <v>1</v>
          </cell>
          <cell r="E247">
            <v>37.481299999999997</v>
          </cell>
          <cell r="F247">
            <v>37.479999999999997</v>
          </cell>
        </row>
        <row r="248">
          <cell r="A248" t="str">
            <v>001.05.00700</v>
          </cell>
          <cell r="B248" t="str">
            <v>Execução de Laje pré-fabricada treliçada para piso ou forro com enchimento de lajota cerâmica e capeamento de concreto com 4 cm de espessura</v>
          </cell>
          <cell r="C248" t="str">
            <v>M2</v>
          </cell>
          <cell r="D248">
            <v>1</v>
          </cell>
          <cell r="E248">
            <v>36.591900000000003</v>
          </cell>
          <cell r="F248">
            <v>36.590000000000003</v>
          </cell>
        </row>
        <row r="249">
          <cell r="A249" t="str">
            <v>001.05.00720</v>
          </cell>
          <cell r="B249" t="str">
            <v>Execução de pilar tipo sanduíche de madeira 6x12 cm, entarugado c/ madeira através de parafusos</v>
          </cell>
          <cell r="C249" t="str">
            <v>CJ</v>
          </cell>
          <cell r="D249">
            <v>1</v>
          </cell>
          <cell r="E249">
            <v>19.169499999999999</v>
          </cell>
          <cell r="F249">
            <v>19.16</v>
          </cell>
        </row>
        <row r="250">
          <cell r="A250" t="str">
            <v>001.05.00740</v>
          </cell>
          <cell r="B250" t="str">
            <v>Fornecimento e Instalação de Pilarete de concreto pré-moldado seção 12x12</v>
          </cell>
          <cell r="C250" t="str">
            <v>M</v>
          </cell>
          <cell r="D250">
            <v>1</v>
          </cell>
          <cell r="E250">
            <v>10.221399999999999</v>
          </cell>
          <cell r="F250">
            <v>10.220000000000001</v>
          </cell>
        </row>
        <row r="251">
          <cell r="A251" t="str">
            <v>001.05.00780</v>
          </cell>
          <cell r="B251" t="str">
            <v>Fornecimento e Instalação de Pilar de concreto armado pré-moldado seção 12x13cm</v>
          </cell>
          <cell r="C251" t="str">
            <v>M</v>
          </cell>
          <cell r="D251">
            <v>1</v>
          </cell>
          <cell r="E251">
            <v>19.711400000000001</v>
          </cell>
          <cell r="F251">
            <v>19.71</v>
          </cell>
        </row>
        <row r="252">
          <cell r="A252" t="str">
            <v>001.05.00800</v>
          </cell>
          <cell r="B252" t="str">
            <v>Fornecimento e Instalação de Tesoura de concreto armado pré-moldado seção 12x15cm</v>
          </cell>
          <cell r="C252" t="str">
            <v>M</v>
          </cell>
          <cell r="D252">
            <v>1</v>
          </cell>
          <cell r="E252">
            <v>22.639199999999999</v>
          </cell>
          <cell r="F252">
            <v>22.63</v>
          </cell>
        </row>
        <row r="253">
          <cell r="A253" t="str">
            <v>001.05.00820</v>
          </cell>
          <cell r="B253" t="str">
            <v>Fornecimento e Execução de Grauteamento de Estrutura de Concreto Pré Moldado traço 1:3 incl. SuperPlastificante</v>
          </cell>
          <cell r="C253" t="str">
            <v>m3</v>
          </cell>
          <cell r="D253">
            <v>1</v>
          </cell>
          <cell r="E253">
            <v>329.93310000000002</v>
          </cell>
          <cell r="F253">
            <v>329.93</v>
          </cell>
        </row>
        <row r="254">
          <cell r="A254" t="str">
            <v>001.06</v>
          </cell>
          <cell r="B254" t="str">
            <v>IMPERMEABILIZAÇÕES E TRATAMENTOS</v>
          </cell>
          <cell r="E254">
            <v>193.0933</v>
          </cell>
        </row>
        <row r="255">
          <cell r="A255" t="str">
            <v>001.06.00020</v>
          </cell>
          <cell r="B255" t="str">
            <v>Execução de impermeabilização c/ argamassa de cimento e areia  c/ 2.00 cm de espessura preparada c/ solução de sika 1 e agua no traço 1:12</v>
          </cell>
          <cell r="C255" t="str">
            <v>M2</v>
          </cell>
          <cell r="D255">
            <v>1</v>
          </cell>
          <cell r="E255">
            <v>13.469099999999999</v>
          </cell>
          <cell r="F255">
            <v>13.46</v>
          </cell>
        </row>
        <row r="256">
          <cell r="A256" t="str">
            <v>001.06.00040</v>
          </cell>
          <cell r="B256" t="str">
            <v>Execução de impermeabilização c/ argamassa de cimento e areia c/ 2.00 cm de espessura preparada c/ solução dee sika 1 e água no traço 1:10</v>
          </cell>
          <cell r="C256" t="str">
            <v>M2</v>
          </cell>
          <cell r="D256">
            <v>1</v>
          </cell>
          <cell r="E256">
            <v>13.5601</v>
          </cell>
          <cell r="F256">
            <v>13.56</v>
          </cell>
        </row>
        <row r="257">
          <cell r="A257" t="str">
            <v>001.06.00060</v>
          </cell>
          <cell r="B257" t="str">
            <v>Execução de impermeabilização c/argamassa de cimento e areia 1:3 a 2.00 cm espessura c/ adição de 2.00 kg de vedacit por saco de cimento</v>
          </cell>
          <cell r="C257" t="str">
            <v>M2</v>
          </cell>
          <cell r="D257">
            <v>1</v>
          </cell>
          <cell r="E257">
            <v>15.2624</v>
          </cell>
          <cell r="F257">
            <v>15.26</v>
          </cell>
        </row>
        <row r="258">
          <cell r="A258" t="str">
            <v>001.06.00080</v>
          </cell>
          <cell r="B258" t="str">
            <v>Execução de impermeabilização externa de reservatório c/tinta asfáltica</v>
          </cell>
          <cell r="C258" t="str">
            <v>M2</v>
          </cell>
          <cell r="D258">
            <v>1</v>
          </cell>
          <cell r="E258">
            <v>3.0091999999999999</v>
          </cell>
          <cell r="F258">
            <v>3</v>
          </cell>
        </row>
        <row r="259">
          <cell r="A259" t="str">
            <v>001.06.00100</v>
          </cell>
          <cell r="B259" t="str">
            <v>Execução de pintura c/neutrol 45 c/ 02 demãos</v>
          </cell>
          <cell r="C259" t="str">
            <v>M2</v>
          </cell>
          <cell r="D259">
            <v>1</v>
          </cell>
          <cell r="E259">
            <v>3.8201000000000001</v>
          </cell>
          <cell r="F259">
            <v>3.82</v>
          </cell>
        </row>
        <row r="260">
          <cell r="A260" t="str">
            <v>001.06.00120</v>
          </cell>
          <cell r="B260" t="str">
            <v>Execução de impermeabilização de paredes do sub-solo</v>
          </cell>
          <cell r="C260" t="str">
            <v>M2</v>
          </cell>
          <cell r="D260">
            <v>1</v>
          </cell>
          <cell r="E260">
            <v>18.6096</v>
          </cell>
          <cell r="F260">
            <v>18.600000000000001</v>
          </cell>
        </row>
        <row r="261">
          <cell r="A261" t="str">
            <v>001.06.00140</v>
          </cell>
          <cell r="B261" t="str">
            <v>Execução de imunização de forro de madeira c/óleo de linhaça 02 demãos</v>
          </cell>
          <cell r="C261" t="str">
            <v>M2</v>
          </cell>
          <cell r="D261">
            <v>1</v>
          </cell>
          <cell r="E261">
            <v>2.5908000000000002</v>
          </cell>
          <cell r="F261">
            <v>2.59</v>
          </cell>
        </row>
        <row r="262">
          <cell r="A262" t="str">
            <v>001.06.00160</v>
          </cell>
          <cell r="B262" t="str">
            <v>Execução de imunização de madeiramento de cobertura ou forro de madeira com aplicação de pentox claro a uma demão</v>
          </cell>
          <cell r="C262" t="str">
            <v>M2</v>
          </cell>
          <cell r="D262">
            <v>1</v>
          </cell>
          <cell r="E262">
            <v>1.6272</v>
          </cell>
          <cell r="F262">
            <v>1.62</v>
          </cell>
        </row>
        <row r="263">
          <cell r="A263" t="str">
            <v>001.06.00180</v>
          </cell>
          <cell r="B263" t="str">
            <v>Execução de descupinização</v>
          </cell>
          <cell r="C263" t="str">
            <v>M2</v>
          </cell>
          <cell r="D263">
            <v>1</v>
          </cell>
          <cell r="E263">
            <v>0.83</v>
          </cell>
          <cell r="F263">
            <v>0.83</v>
          </cell>
        </row>
        <row r="264">
          <cell r="A264" t="str">
            <v>001.06.00200</v>
          </cell>
          <cell r="B264" t="str">
            <v>Execução de impermeabilização interna de reservatório enterrado para água com chapisco de cimento e areia com aditivo impermeabilizante, espessura 0.50 mm e mais 03 (três) camadas de argamassa de cimento e areia com aditivo impermeabilizante</v>
          </cell>
          <cell r="C264" t="str">
            <v>M2</v>
          </cell>
          <cell r="D264">
            <v>1</v>
          </cell>
          <cell r="E264">
            <v>20.7851</v>
          </cell>
          <cell r="F264">
            <v>20.78</v>
          </cell>
        </row>
        <row r="265">
          <cell r="A265" t="str">
            <v>001.06.00220</v>
          </cell>
          <cell r="B265" t="str">
            <v>Execução de impermeabilização interna de reservatório elevado para água empregando argamassa semi-flexível com cimento plimérico</v>
          </cell>
          <cell r="C265" t="str">
            <v>M2</v>
          </cell>
          <cell r="D265">
            <v>1</v>
          </cell>
          <cell r="E265">
            <v>1.1100000000000001</v>
          </cell>
          <cell r="F265">
            <v>1.1100000000000001</v>
          </cell>
        </row>
        <row r="266">
          <cell r="A266" t="str">
            <v>001.06.00240</v>
          </cell>
          <cell r="B266" t="str">
            <v>Execução de impermeabilização interna de reservatório p/água, utilizando manta asfáltica composta de duas camadas de asfalto polimérico com filme central de polietileno de 0.30 mm de espessura</v>
          </cell>
          <cell r="C266" t="str">
            <v>M2</v>
          </cell>
          <cell r="D266">
            <v>1</v>
          </cell>
          <cell r="E266">
            <v>28.497</v>
          </cell>
          <cell r="F266">
            <v>28.49</v>
          </cell>
        </row>
        <row r="267">
          <cell r="A267" t="str">
            <v>001.06.00260</v>
          </cell>
          <cell r="B267" t="str">
            <v>Execução de regularização de laje com argamassa de cimento e areia 1:3 com cimento, espessura média igual a 3.00 cm</v>
          </cell>
          <cell r="C267" t="str">
            <v>M2</v>
          </cell>
          <cell r="D267">
            <v>1</v>
          </cell>
          <cell r="E267">
            <v>8.7806999999999995</v>
          </cell>
          <cell r="F267">
            <v>8.7799999999999994</v>
          </cell>
        </row>
        <row r="268">
          <cell r="A268" t="str">
            <v>001.06.00280</v>
          </cell>
          <cell r="B268" t="str">
            <v>Execução de impermeabilização de laje de cobertura com utilização de manta asfáltica poliéster 3.00 mm</v>
          </cell>
          <cell r="C268" t="str">
            <v>M2</v>
          </cell>
          <cell r="D268">
            <v>1</v>
          </cell>
          <cell r="E268">
            <v>26.46</v>
          </cell>
          <cell r="F268">
            <v>26.46</v>
          </cell>
        </row>
        <row r="269">
          <cell r="A269" t="str">
            <v>001.06.00300</v>
          </cell>
          <cell r="B269" t="str">
            <v>Execução de impermeabilização de laje de cobertura com utilização de manta asfáltica poliéster 4.00 mm</v>
          </cell>
          <cell r="C269" t="str">
            <v>M2</v>
          </cell>
          <cell r="D269">
            <v>1</v>
          </cell>
          <cell r="E269">
            <v>28.497</v>
          </cell>
          <cell r="F269">
            <v>28.49</v>
          </cell>
        </row>
        <row r="270">
          <cell r="A270" t="str">
            <v>001.06.00320</v>
          </cell>
          <cell r="B270" t="str">
            <v>Execução de proteção mecânica com argamassa de cimento e areia 1:3,espessura 2.00 cm</v>
          </cell>
          <cell r="C270" t="str">
            <v>M2</v>
          </cell>
          <cell r="D270">
            <v>1</v>
          </cell>
          <cell r="E270">
            <v>6.1849999999999996</v>
          </cell>
          <cell r="F270">
            <v>6.18</v>
          </cell>
        </row>
        <row r="271">
          <cell r="A271" t="str">
            <v>001.07</v>
          </cell>
          <cell r="B271" t="str">
            <v>ALVENARIA</v>
          </cell>
          <cell r="E271">
            <v>2439.0583999999999</v>
          </cell>
        </row>
        <row r="272">
          <cell r="A272" t="str">
            <v>001.07.00020</v>
          </cell>
          <cell r="B272" t="str">
            <v>Execução de alvenaria de elevação c/ tijolo maciço assente c/ argamassa mista de cimento cal e areia no traço 1:2:8 de de 1 vez</v>
          </cell>
          <cell r="C272" t="str">
            <v>M2</v>
          </cell>
          <cell r="D272">
            <v>1</v>
          </cell>
          <cell r="E272">
            <v>52.343400000000003</v>
          </cell>
          <cell r="F272">
            <v>52.34</v>
          </cell>
        </row>
        <row r="273">
          <cell r="A273" t="str">
            <v>001.07.00040</v>
          </cell>
          <cell r="B273" t="str">
            <v>Execução de alvenaria de elevação c/ tijolo maciço assente c/ argamassa mista de cimento cal e areia no traço 1:2:8 de de 1/2 vez</v>
          </cell>
          <cell r="C273" t="str">
            <v>M2</v>
          </cell>
          <cell r="D273">
            <v>1</v>
          </cell>
          <cell r="E273">
            <v>29.4984</v>
          </cell>
          <cell r="F273">
            <v>29.49</v>
          </cell>
        </row>
        <row r="274">
          <cell r="A274" t="str">
            <v>001.07.00060</v>
          </cell>
          <cell r="B274" t="str">
            <v>Execução de alvenaria de elevação de tijolo maciço assente c/ argamassa mista 1:4:12 de 1.5 vez</v>
          </cell>
          <cell r="C274" t="str">
            <v>M2</v>
          </cell>
          <cell r="D274">
            <v>1</v>
          </cell>
          <cell r="E274">
            <v>65.255200000000002</v>
          </cell>
          <cell r="F274">
            <v>65.25</v>
          </cell>
        </row>
        <row r="275">
          <cell r="A275" t="str">
            <v>001.07.00080</v>
          </cell>
          <cell r="B275" t="str">
            <v>Execução de alvenaria de elevação de tijolo maciço assente c/ argamassa mista 1:4:12 de 1 vez</v>
          </cell>
          <cell r="C275" t="str">
            <v>M2</v>
          </cell>
          <cell r="D275">
            <v>1</v>
          </cell>
          <cell r="E275">
            <v>47.638300000000001</v>
          </cell>
          <cell r="F275">
            <v>47.63</v>
          </cell>
        </row>
        <row r="276">
          <cell r="A276" t="str">
            <v>001.07.00100</v>
          </cell>
          <cell r="B276" t="str">
            <v>Execução de alvenaria de elevação c/ tijolo maciço assente c/ argamassa mista de cimento cal e areia no traço 1:2:8 de de 1/4 vez</v>
          </cell>
          <cell r="C276" t="str">
            <v>M2</v>
          </cell>
          <cell r="D276">
            <v>1</v>
          </cell>
          <cell r="E276">
            <v>15.575100000000001</v>
          </cell>
          <cell r="F276">
            <v>15.57</v>
          </cell>
        </row>
        <row r="277">
          <cell r="A277" t="str">
            <v>001.07.00120</v>
          </cell>
          <cell r="B277" t="str">
            <v>Execução de alvenaria de elevação de tijolo maciço assente c/ argamassa mista 1:4:12 de 1/2 vez</v>
          </cell>
          <cell r="C277" t="str">
            <v>M2</v>
          </cell>
          <cell r="D277">
            <v>1</v>
          </cell>
          <cell r="E277">
            <v>26.292000000000002</v>
          </cell>
          <cell r="F277">
            <v>26.29</v>
          </cell>
        </row>
        <row r="278">
          <cell r="A278" t="str">
            <v>001.07.00140</v>
          </cell>
          <cell r="B278" t="str">
            <v>Execução de alvenaria de tijolo maciço assente c/ argamassa de cimento e areia no traço 1:4 de 1 vez</v>
          </cell>
          <cell r="C278" t="str">
            <v>M2</v>
          </cell>
          <cell r="D278">
            <v>1</v>
          </cell>
          <cell r="E278">
            <v>53.093899999999998</v>
          </cell>
          <cell r="F278">
            <v>53.09</v>
          </cell>
        </row>
        <row r="279">
          <cell r="A279" t="str">
            <v>001.07.00160</v>
          </cell>
          <cell r="B279" t="str">
            <v>Execução de alvenaria de tijolo maciço assente c/ argamassa de cimento e areia no traço 1:4 de 1/2 vez</v>
          </cell>
          <cell r="C279" t="str">
            <v>M2</v>
          </cell>
          <cell r="D279">
            <v>1</v>
          </cell>
          <cell r="E279">
            <v>28.828900000000001</v>
          </cell>
          <cell r="F279">
            <v>28.82</v>
          </cell>
        </row>
        <row r="280">
          <cell r="A280" t="str">
            <v>001.07.00180</v>
          </cell>
          <cell r="B280" t="str">
            <v>Execução de alvenaria de tijolo maciço assente c/ argamassa de cimento e areia no traço 1:4 de 1/4 vez</v>
          </cell>
          <cell r="C280" t="str">
            <v>M2</v>
          </cell>
          <cell r="D280">
            <v>1</v>
          </cell>
          <cell r="E280">
            <v>16.865300000000001</v>
          </cell>
          <cell r="F280">
            <v>16.86</v>
          </cell>
        </row>
        <row r="281">
          <cell r="A281" t="str">
            <v>001.07.00200</v>
          </cell>
          <cell r="B281" t="str">
            <v>Execução de alvenaria de elevação de tijolo maciço assente c/ argamassa de cimento e areia no traço 1:3 de 1 vez</v>
          </cell>
          <cell r="C281" t="str">
            <v>M2</v>
          </cell>
          <cell r="D281">
            <v>1</v>
          </cell>
          <cell r="E281">
            <v>54.7</v>
          </cell>
          <cell r="F281">
            <v>54.7</v>
          </cell>
        </row>
        <row r="282">
          <cell r="A282" t="str">
            <v>001.07.00220</v>
          </cell>
          <cell r="B282" t="str">
            <v>Execução de alvenaria de elevação de tijolo maciço assente c/ argamassa de cimento e areia no traço 1:3 de 1/2 vez</v>
          </cell>
          <cell r="C282" t="str">
            <v>M2</v>
          </cell>
          <cell r="D282">
            <v>1</v>
          </cell>
          <cell r="E282">
            <v>30.966200000000001</v>
          </cell>
          <cell r="F282">
            <v>30.96</v>
          </cell>
        </row>
        <row r="283">
          <cell r="A283" t="str">
            <v>001.07.00240</v>
          </cell>
          <cell r="B283" t="str">
            <v>Execução de alvenaria de elevação de tijolo maciço assente c/ argamassa de cimento e areia no traço 1:3 de 1/4 vez</v>
          </cell>
          <cell r="C283" t="str">
            <v>M2</v>
          </cell>
          <cell r="D283">
            <v>1</v>
          </cell>
          <cell r="E283">
            <v>16.434699999999999</v>
          </cell>
          <cell r="F283">
            <v>16.43</v>
          </cell>
        </row>
        <row r="284">
          <cell r="A284" t="str">
            <v>001.07.00260</v>
          </cell>
          <cell r="B284" t="str">
            <v>Execução de alvenaria de elevação de tijolo maciço assente c/ argamassa de cal e areia no traço de 1:4 de 1 vez</v>
          </cell>
          <cell r="C284" t="str">
            <v>M2</v>
          </cell>
          <cell r="D284">
            <v>1</v>
          </cell>
          <cell r="E284">
            <v>48.646900000000002</v>
          </cell>
          <cell r="F284">
            <v>48.64</v>
          </cell>
        </row>
        <row r="285">
          <cell r="A285" t="str">
            <v>001.07.00280</v>
          </cell>
          <cell r="B285" t="str">
            <v>Execução de alvenaria de elevação de tijolo maciço assente c/ argamassa de cal e areia no traço de 1:4 de 1/2 vez</v>
          </cell>
          <cell r="C285" t="str">
            <v>M2</v>
          </cell>
          <cell r="D285">
            <v>1</v>
          </cell>
          <cell r="E285">
            <v>27.0809</v>
          </cell>
          <cell r="F285">
            <v>27.08</v>
          </cell>
        </row>
        <row r="286">
          <cell r="A286" t="str">
            <v>001.07.00300</v>
          </cell>
          <cell r="B286" t="str">
            <v>Execução de alvenaria de elevação de tijolo maciço assente c/ argamassa de cal e areia no traço de 1:4 de 1/4 vez</v>
          </cell>
          <cell r="C286" t="str">
            <v>M2</v>
          </cell>
          <cell r="D286">
            <v>1</v>
          </cell>
          <cell r="E286">
            <v>14.565300000000001</v>
          </cell>
          <cell r="F286">
            <v>14.56</v>
          </cell>
        </row>
        <row r="287">
          <cell r="A287" t="str">
            <v>001.07.00320</v>
          </cell>
          <cell r="B287" t="str">
            <v>Execução de alvenaria aparente de tijolo cerâmico c/ 18 furos assente c/ argamassa de cimento e areia no traço 1:2:8 de 1 vez</v>
          </cell>
          <cell r="C287" t="str">
            <v>M2</v>
          </cell>
          <cell r="D287">
            <v>1</v>
          </cell>
          <cell r="E287">
            <v>90.770200000000003</v>
          </cell>
          <cell r="F287">
            <v>90.77</v>
          </cell>
        </row>
        <row r="288">
          <cell r="A288" t="str">
            <v>001.07.00340</v>
          </cell>
          <cell r="B288" t="str">
            <v>Execução de alvenaria aparente de tijolo cerâmico c/ 18 furos assente c/ argamassa de cimento e areia no traço 1:2:8 de 1/2 vez</v>
          </cell>
          <cell r="C288" t="str">
            <v>M2</v>
          </cell>
          <cell r="D288">
            <v>1</v>
          </cell>
          <cell r="E288">
            <v>32.519199999999998</v>
          </cell>
          <cell r="F288">
            <v>32.51</v>
          </cell>
        </row>
        <row r="289">
          <cell r="A289" t="str">
            <v>001.07.00360</v>
          </cell>
          <cell r="B289" t="str">
            <v>Execução de alvenaria aparente de tijolos cerâmicos c/ 18 furos assente c/ argamassa mista 1:4:12 de 1 vez</v>
          </cell>
          <cell r="C289" t="str">
            <v>M2</v>
          </cell>
          <cell r="D289">
            <v>1</v>
          </cell>
          <cell r="E289">
            <v>87.386300000000006</v>
          </cell>
          <cell r="F289">
            <v>87.38</v>
          </cell>
        </row>
        <row r="290">
          <cell r="A290" t="str">
            <v>001.07.00380</v>
          </cell>
          <cell r="B290" t="str">
            <v>Execução de alvenaria aparente de tijolos cerâmicos c/ 18 furos assente c/ argamassa mista 1:4:12 de 1/2 vez</v>
          </cell>
          <cell r="C290" t="str">
            <v>M2</v>
          </cell>
          <cell r="D290">
            <v>1</v>
          </cell>
          <cell r="E290">
            <v>48.89</v>
          </cell>
          <cell r="F290">
            <v>48.89</v>
          </cell>
        </row>
        <row r="291">
          <cell r="A291" t="str">
            <v>001.07.00400</v>
          </cell>
          <cell r="B291" t="str">
            <v>Execução de alvenaria de elevação c/ tijolo cerâmico de 8 furos assente c/ argamassa mista 1:4:12 de 1 vez</v>
          </cell>
          <cell r="C291" t="str">
            <v>M2</v>
          </cell>
          <cell r="D291">
            <v>1</v>
          </cell>
          <cell r="E291">
            <v>30.700700000000001</v>
          </cell>
          <cell r="F291">
            <v>30.7</v>
          </cell>
        </row>
        <row r="292">
          <cell r="A292" t="str">
            <v>001.07.00420</v>
          </cell>
          <cell r="B292" t="str">
            <v>Execução de alvenaria de elevação c/ tijolo cerâmico de 8 furos assente c/ argamassa mista 1:4:12 de 1/2 vez</v>
          </cell>
          <cell r="C292" t="str">
            <v>M2</v>
          </cell>
          <cell r="D292">
            <v>1</v>
          </cell>
          <cell r="E292">
            <v>16.331399999999999</v>
          </cell>
          <cell r="F292">
            <v>16.329999999999998</v>
          </cell>
        </row>
        <row r="293">
          <cell r="A293" t="str">
            <v>001.07.00440</v>
          </cell>
          <cell r="B293" t="str">
            <v>Execução de alvenaria de elevação c/ tijolo cerâmico de 8 furos assente c/ argamassa mista 1:2:8 de 1 vez</v>
          </cell>
          <cell r="C293" t="str">
            <v>M2</v>
          </cell>
          <cell r="D293">
            <v>1</v>
          </cell>
          <cell r="E293">
            <v>29.985499999999998</v>
          </cell>
          <cell r="F293">
            <v>29.98</v>
          </cell>
        </row>
        <row r="294">
          <cell r="A294" t="str">
            <v>001.07.00460</v>
          </cell>
          <cell r="B294" t="str">
            <v>Execução de alvenaria de elevação c/ tijolo cerâmico de 8 furos assente c/ argamassa mista 1:2:8 de 1/2 vez</v>
          </cell>
          <cell r="C294" t="str">
            <v>M2</v>
          </cell>
          <cell r="D294">
            <v>1</v>
          </cell>
          <cell r="E294">
            <v>16.552299999999999</v>
          </cell>
          <cell r="F294">
            <v>16.55</v>
          </cell>
        </row>
        <row r="295">
          <cell r="A295" t="str">
            <v>001.07.00480</v>
          </cell>
          <cell r="B295" t="str">
            <v>Execução de parede sanduíche usando de cada lado alvenaria de 1/2 vez de tijolo maciço assente com argamassa mista 1:4:12 e sanduíche de concreto na espessura de 0.5 m no traço de 1:2.5:3 com malha de 3/4 cada 10cm nos sentidos executados da seguinte fo</v>
          </cell>
          <cell r="C295" t="str">
            <v>M2</v>
          </cell>
          <cell r="D295">
            <v>1</v>
          </cell>
          <cell r="E295">
            <v>80.953699999999998</v>
          </cell>
          <cell r="F295">
            <v>80.95</v>
          </cell>
        </row>
        <row r="296">
          <cell r="A296" t="str">
            <v>001.07.00500</v>
          </cell>
          <cell r="B296" t="str">
            <v>Execução de elemento vazado de concreto assente c/ argamassa de cimento e areia peneirada no traço 1:3</v>
          </cell>
          <cell r="C296" t="str">
            <v>M2</v>
          </cell>
          <cell r="D296">
            <v>1</v>
          </cell>
          <cell r="E296">
            <v>68.025300000000001</v>
          </cell>
          <cell r="F296">
            <v>68.02</v>
          </cell>
        </row>
        <row r="297">
          <cell r="A297" t="str">
            <v>001.07.00520</v>
          </cell>
          <cell r="B297" t="str">
            <v>Execução de elemento vazado de cerâmica assente c/ argamassa de cimento e areia peneirada no traço 1:3</v>
          </cell>
          <cell r="C297" t="str">
            <v>M2</v>
          </cell>
          <cell r="D297">
            <v>1</v>
          </cell>
          <cell r="E297">
            <v>15.2849</v>
          </cell>
          <cell r="F297">
            <v>15.28</v>
          </cell>
        </row>
        <row r="298">
          <cell r="A298" t="str">
            <v>001.07.00540</v>
          </cell>
          <cell r="B298" t="str">
            <v>Execução de alvenaria aparente com tijolos cerâmicos de 6 furos assente c/ argamassa 1:2:8 de 1 vez (15cm)</v>
          </cell>
          <cell r="C298" t="str">
            <v>M2</v>
          </cell>
          <cell r="D298">
            <v>1</v>
          </cell>
          <cell r="E298">
            <v>36.090899999999998</v>
          </cell>
          <cell r="F298">
            <v>36.090000000000003</v>
          </cell>
        </row>
        <row r="299">
          <cell r="A299" t="str">
            <v>001.07.00560</v>
          </cell>
          <cell r="B299" t="str">
            <v>Execução de alvenaria com tijolos cerâmicos de 6 furos assente com argamassa 1:2:8, aparente de um lado e revestido do outro lado, em chapisco de cimento e areia 1:3, e reboco paulista usando argamassa mista 1:4/12 com 25mm de espessura - de 1 vez  17,5</v>
          </cell>
          <cell r="C299" t="str">
            <v>M2</v>
          </cell>
          <cell r="D299">
            <v>1</v>
          </cell>
          <cell r="E299">
            <v>47.342500000000001</v>
          </cell>
          <cell r="F299">
            <v>47.34</v>
          </cell>
        </row>
        <row r="300">
          <cell r="A300" t="str">
            <v>001.07.00565</v>
          </cell>
          <cell r="B300" t="str">
            <v>Alvenaria de Vedação Com Bloco de Concreto, Juntas de 10 mm Com Argamassa Mista de Cimento, Cal Hidratada e Areia Sem Peneirar no traço 1:0,50:8 dim. 11,50x19x39 cm</v>
          </cell>
          <cell r="C300" t="str">
            <v>m2</v>
          </cell>
          <cell r="D300">
            <v>1</v>
          </cell>
          <cell r="E300">
            <v>14.8117</v>
          </cell>
          <cell r="F300">
            <v>14.81</v>
          </cell>
        </row>
        <row r="301">
          <cell r="A301" t="str">
            <v>001.07.00566</v>
          </cell>
          <cell r="B301" t="str">
            <v>Alvenaria de Vedação Com Bloco de Concreto, Juntas de 10 mm Com Argamassa Mista de Cimento, Cal Hidratada e Areia Sem Peneirar no traço 1:0,50:8 dim. 14x19x39 cm</v>
          </cell>
          <cell r="C301" t="str">
            <v>m2</v>
          </cell>
          <cell r="D301">
            <v>1</v>
          </cell>
          <cell r="E301">
            <v>19.460799999999999</v>
          </cell>
          <cell r="F301">
            <v>19.46</v>
          </cell>
        </row>
        <row r="302">
          <cell r="A302" t="str">
            <v>001.07.00567</v>
          </cell>
          <cell r="B302" t="str">
            <v>Alvenaria de Vedação Com Bloco de Concreto, Juntas de 10 mm Com Argamassa Mista de Cimento, Cal Hidratada e Areia Sem Peneirar no traço 1:0,50:8 dim. 19x19x39 cm</v>
          </cell>
          <cell r="C302" t="str">
            <v>m2</v>
          </cell>
          <cell r="D302">
            <v>1</v>
          </cell>
          <cell r="E302">
            <v>24.355899999999998</v>
          </cell>
          <cell r="F302">
            <v>24.35</v>
          </cell>
        </row>
        <row r="303">
          <cell r="A303" t="str">
            <v>001.07.00570</v>
          </cell>
          <cell r="B303" t="str">
            <v>Alvenaria Estrutural Com Bloco de Concreto, Juntas de 10 mm Com Argamassa Mista de Cimento, Cal Hidratada e Areia Sem Peneirar no traço 1:0,25:6 dim. 14x19x39 cm</v>
          </cell>
          <cell r="C303" t="str">
            <v>m2</v>
          </cell>
          <cell r="D303">
            <v>1</v>
          </cell>
          <cell r="E303">
            <v>22.067</v>
          </cell>
          <cell r="F303">
            <v>22.06</v>
          </cell>
        </row>
        <row r="304">
          <cell r="A304" t="str">
            <v>001.07.00571</v>
          </cell>
          <cell r="B304" t="str">
            <v>Alvenaria Estrutural Com Bloco de Concreto, Juntas de 10 mm Com Argamassa Mista de Cimento, Cal Hidratada e Areia Sem Peneirar no traço 1:0,25:6 dim. 19x19x39 cm</v>
          </cell>
          <cell r="C304" t="str">
            <v>m2</v>
          </cell>
          <cell r="D304">
            <v>1</v>
          </cell>
          <cell r="E304">
            <v>28.377099999999999</v>
          </cell>
          <cell r="F304">
            <v>28.37</v>
          </cell>
        </row>
        <row r="305">
          <cell r="A305" t="str">
            <v>001.07.00600</v>
          </cell>
          <cell r="B305" t="str">
            <v>Fornecimento e instalação de divisória de granilite para sanitários assentada com argamassa de cimento e areia 1:3</v>
          </cell>
          <cell r="C305" t="str">
            <v>M2</v>
          </cell>
          <cell r="D305">
            <v>1</v>
          </cell>
          <cell r="E305">
            <v>118.5014</v>
          </cell>
          <cell r="F305">
            <v>118.5</v>
          </cell>
        </row>
        <row r="306">
          <cell r="A306" t="str">
            <v>001.07.00620</v>
          </cell>
          <cell r="B306" t="str">
            <v>Fornecimento e instalação de divisória p/ banheiro em ardosia polida natural cor preta tipo on c/ resinex</v>
          </cell>
          <cell r="C306" t="str">
            <v>M2</v>
          </cell>
          <cell r="D306">
            <v>1</v>
          </cell>
          <cell r="E306">
            <v>150.77010000000001</v>
          </cell>
          <cell r="F306">
            <v>150.77000000000001</v>
          </cell>
        </row>
        <row r="307">
          <cell r="A307" t="str">
            <v>001.07.00630</v>
          </cell>
          <cell r="B307" t="str">
            <v>Fornecimento e instalação de divisória p/ banheiro em granito polido, assente com argamassa,  na cor cinza.</v>
          </cell>
          <cell r="C307" t="str">
            <v>m2</v>
          </cell>
          <cell r="D307">
            <v>1</v>
          </cell>
          <cell r="E307">
            <v>156.3185</v>
          </cell>
          <cell r="F307">
            <v>156.31</v>
          </cell>
        </row>
        <row r="308">
          <cell r="A308" t="str">
            <v>001.07.00640</v>
          </cell>
          <cell r="B308" t="str">
            <v>Execução de alvenaria de tijolo cerâmico 8 furos assente com argamassa mista 1:4:12, inclusive revestimento, chapisco de cimento e areia 1:3, reboco paulista usando argamassa de cimento, cal e areia no traço 1:4:12, ambos os lados de 1/2 vez</v>
          </cell>
          <cell r="C308" t="str">
            <v>M2</v>
          </cell>
          <cell r="D308">
            <v>1</v>
          </cell>
          <cell r="E308">
            <v>42.181800000000003</v>
          </cell>
          <cell r="F308">
            <v>42.18</v>
          </cell>
        </row>
        <row r="309">
          <cell r="A309" t="str">
            <v>001.07.00660</v>
          </cell>
          <cell r="B309" t="str">
            <v>Execução de alvenaria de elevação em tijolos cerâmicos com 21 furos, aparente dos dois lados, assente com argamassa mista 1:4:12 de 1/2 vez</v>
          </cell>
          <cell r="C309" t="str">
            <v>M2</v>
          </cell>
          <cell r="D309">
            <v>1</v>
          </cell>
          <cell r="E309">
            <v>136.9442</v>
          </cell>
          <cell r="F309">
            <v>136.94</v>
          </cell>
        </row>
        <row r="310">
          <cell r="A310" t="str">
            <v>001.07.00680</v>
          </cell>
          <cell r="B310" t="str">
            <v>Execução de alvenaria de elevação em tijolos cerâmicos de 21 furos, aparente de um lado e revestido do outro lado por chapisco de cimento e areia 1:3, e, reboco paulista usando argamassa mista 1:4:12 com 25 mm de espessura de 1/2 vez</v>
          </cell>
          <cell r="C310" t="str">
            <v>M2</v>
          </cell>
          <cell r="D310">
            <v>1</v>
          </cell>
          <cell r="E310">
            <v>61.840400000000002</v>
          </cell>
          <cell r="F310">
            <v>61.84</v>
          </cell>
        </row>
        <row r="311">
          <cell r="A311" t="str">
            <v>001.07.00700</v>
          </cell>
          <cell r="B311" t="str">
            <v>Alvenaria em placas de concreto armado pré-moldado e=3,5cm</v>
          </cell>
          <cell r="C311" t="str">
            <v>M2</v>
          </cell>
          <cell r="D311">
            <v>1</v>
          </cell>
          <cell r="E311">
            <v>16.555800000000001</v>
          </cell>
          <cell r="F311">
            <v>16.55</v>
          </cell>
        </row>
        <row r="312">
          <cell r="A312" t="str">
            <v>001.07.00720</v>
          </cell>
          <cell r="B312" t="str">
            <v>Reparo de trincas ou rachaduras em alvenaria de tijolo com ferros transversais e posteriormente refazer o acabamento conforme revestimento existente</v>
          </cell>
          <cell r="C312" t="str">
            <v>M</v>
          </cell>
          <cell r="D312">
            <v>1</v>
          </cell>
          <cell r="E312">
            <v>8.7175999999999991</v>
          </cell>
          <cell r="F312">
            <v>8.7100000000000009</v>
          </cell>
        </row>
        <row r="313">
          <cell r="A313" t="str">
            <v>001.07.00740</v>
          </cell>
          <cell r="B313" t="str">
            <v>Verga, contra-verga ou pilar de concreto armado, incluindo concreto, forma e ferragem com concreto 13,5 mpa (300kg. cim/m3)</v>
          </cell>
          <cell r="C313" t="str">
            <v>M3</v>
          </cell>
          <cell r="D313">
            <v>1</v>
          </cell>
          <cell r="E313">
            <v>509.53870000000001</v>
          </cell>
          <cell r="F313">
            <v>509.53</v>
          </cell>
        </row>
        <row r="314">
          <cell r="A314" t="str">
            <v>001.08</v>
          </cell>
          <cell r="B314" t="str">
            <v>COBERTURA</v>
          </cell>
          <cell r="E314">
            <v>1792.4066</v>
          </cell>
        </row>
        <row r="315">
          <cell r="A315" t="str">
            <v>001.08.00020</v>
          </cell>
          <cell r="B315" t="str">
            <v>Execução de madeiramento comum para telhado, constituído de tesouras, terças, caibros, ripas e contraventamentos p/ cobertura com telha de barro ou cerâmica de 3 a 7 m de vão</v>
          </cell>
          <cell r="C315" t="str">
            <v>M2</v>
          </cell>
          <cell r="D315">
            <v>1</v>
          </cell>
          <cell r="E315">
            <v>26.2806</v>
          </cell>
          <cell r="F315">
            <v>26.28</v>
          </cell>
        </row>
        <row r="316">
          <cell r="A316" t="str">
            <v>001.08.00040</v>
          </cell>
          <cell r="B316" t="str">
            <v>Execução de madeiramento comum para telhado constituído de tesouras, terças, caibros, ripas e contraventamentos p/ cobertura com telha de barro ou cerâmica de 7 a 10 m de vão</v>
          </cell>
          <cell r="C316" t="str">
            <v>M2</v>
          </cell>
          <cell r="D316">
            <v>1</v>
          </cell>
          <cell r="E316">
            <v>30.045200000000001</v>
          </cell>
          <cell r="F316">
            <v>30.04</v>
          </cell>
        </row>
        <row r="317">
          <cell r="A317" t="str">
            <v>001.08.00060</v>
          </cell>
          <cell r="B317" t="str">
            <v>Execução de madeiramento comum para telhado constituído de tesouras, terças, caibros, ripas e contraventamentos p/ cobertura com telha de barro ou cerâmica de 10 a 13 m de vão</v>
          </cell>
          <cell r="C317" t="str">
            <v>M2</v>
          </cell>
          <cell r="D317">
            <v>1</v>
          </cell>
          <cell r="E317">
            <v>34.241500000000002</v>
          </cell>
          <cell r="F317">
            <v>34.24</v>
          </cell>
        </row>
        <row r="318">
          <cell r="A318" t="str">
            <v>001.08.00080</v>
          </cell>
          <cell r="B318" t="str">
            <v>Execução de estrutura de madeira para telhado, c/ distância entre tesouras 4.00 m, 02 águas, p/ cobertura c/ chapa ondulada de c.a. ou alumínio, com 10 m de vão</v>
          </cell>
          <cell r="C318" t="str">
            <v>M2</v>
          </cell>
          <cell r="D318">
            <v>1</v>
          </cell>
          <cell r="E318">
            <v>19.348199999999999</v>
          </cell>
          <cell r="F318">
            <v>19.34</v>
          </cell>
        </row>
        <row r="319">
          <cell r="A319" t="str">
            <v>001.08.00100</v>
          </cell>
          <cell r="B319" t="str">
            <v>Execução de estrutura de madeira para telhado, c/ distância entre tesouras 4.00 m, 02 águas, p/ cobertura c/ chapa ondulada de c.a. ou alumínio, com 15 m de vão</v>
          </cell>
          <cell r="C319" t="str">
            <v>M2</v>
          </cell>
          <cell r="D319">
            <v>1</v>
          </cell>
          <cell r="E319">
            <v>23.051100000000002</v>
          </cell>
          <cell r="F319">
            <v>23.05</v>
          </cell>
        </row>
        <row r="320">
          <cell r="A320" t="str">
            <v>001.08.00120</v>
          </cell>
          <cell r="B320" t="str">
            <v>Execução de estrutura de madeira para telhado, c/ distância entre tesouras 4.00 m, 02 águas, p/ cobertura c/ chapa ondulada de c.a. ou alumínio, com 20 m de vão</v>
          </cell>
          <cell r="C320" t="str">
            <v>M2</v>
          </cell>
          <cell r="D320">
            <v>1</v>
          </cell>
          <cell r="E320">
            <v>29.010400000000001</v>
          </cell>
          <cell r="F320">
            <v>29.01</v>
          </cell>
        </row>
        <row r="321">
          <cell r="A321" t="str">
            <v>001.08.00140</v>
          </cell>
          <cell r="B321" t="str">
            <v>Execução de estrutura de madeira para telhado, c/ distância entre tesouras 4.00 m, 04 águas p/ cobertura c/ chapas onduladas de c.a ou alumínio, com 10 m de vao</v>
          </cell>
          <cell r="C321" t="str">
            <v>M2</v>
          </cell>
          <cell r="D321">
            <v>1</v>
          </cell>
          <cell r="E321">
            <v>21.773499999999999</v>
          </cell>
          <cell r="F321">
            <v>21.77</v>
          </cell>
        </row>
        <row r="322">
          <cell r="A322" t="str">
            <v>001.08.00160</v>
          </cell>
          <cell r="B322" t="str">
            <v>Execução de estrutura de madeira para telhado, c/ distância entre tesouras 4.00 m, 04 águas p/ cobertura c/ chapas onduladas de c.a ou alumínio, com 15 m de vao</v>
          </cell>
          <cell r="C322" t="str">
            <v>M2</v>
          </cell>
          <cell r="D322">
            <v>1</v>
          </cell>
          <cell r="E322">
            <v>25.374500000000001</v>
          </cell>
          <cell r="F322">
            <v>25.37</v>
          </cell>
        </row>
        <row r="323">
          <cell r="A323" t="str">
            <v>001.08.00180</v>
          </cell>
          <cell r="B323" t="str">
            <v>Execução de estrutura de madeira para telhado, c/ distância entre tesouras 4.00 m, 04 águas p/ cobertura c/ chapas onduladas de c.a ou alumínio, com 20 m de vao</v>
          </cell>
          <cell r="C323" t="str">
            <v>M2</v>
          </cell>
          <cell r="D323">
            <v>1</v>
          </cell>
          <cell r="E323">
            <v>33.365099999999998</v>
          </cell>
          <cell r="F323">
            <v>33.36</v>
          </cell>
        </row>
        <row r="324">
          <cell r="A324" t="str">
            <v>001.08.00200</v>
          </cell>
          <cell r="B324" t="str">
            <v>Execução de estrutura de madeira para telhado pontaletada, apoiada sobre paredes e lajes de forro p/ telhas de barro</v>
          </cell>
          <cell r="C324" t="str">
            <v>M2</v>
          </cell>
          <cell r="D324">
            <v>1</v>
          </cell>
          <cell r="E324">
            <v>23.7986</v>
          </cell>
          <cell r="F324">
            <v>23.79</v>
          </cell>
        </row>
        <row r="325">
          <cell r="A325" t="str">
            <v>001.08.00220</v>
          </cell>
          <cell r="B325" t="str">
            <v>Execução de estrutura de madeira para telhado pontaletada, apoiada sobre paredes e lajes de forro p/telhas de c.a.ou alumínio</v>
          </cell>
          <cell r="C325" t="str">
            <v>M2</v>
          </cell>
          <cell r="D325">
            <v>1</v>
          </cell>
          <cell r="E325">
            <v>15.353</v>
          </cell>
          <cell r="F325">
            <v>15.35</v>
          </cell>
        </row>
        <row r="326">
          <cell r="A326" t="str">
            <v>001.08.00240</v>
          </cell>
          <cell r="B326" t="str">
            <v>Execução de estrutura de madeira para  telhas canalete 90 ou 43</v>
          </cell>
          <cell r="C326" t="str">
            <v>M2</v>
          </cell>
          <cell r="D326">
            <v>1</v>
          </cell>
          <cell r="E326">
            <v>7.3407999999999998</v>
          </cell>
          <cell r="F326">
            <v>7.34</v>
          </cell>
        </row>
        <row r="327">
          <cell r="A327" t="str">
            <v>001.08.00260</v>
          </cell>
          <cell r="B327" t="str">
            <v>Execução de Cobertura com telha de barro tipo tipo francesa</v>
          </cell>
          <cell r="C327" t="str">
            <v>M2</v>
          </cell>
          <cell r="D327">
            <v>1</v>
          </cell>
          <cell r="E327">
            <v>16.348500000000001</v>
          </cell>
          <cell r="F327">
            <v>16.34</v>
          </cell>
        </row>
        <row r="328">
          <cell r="A328" t="str">
            <v>001.08.00280</v>
          </cell>
          <cell r="B328" t="str">
            <v>Execução de Cobertura com telha de barro tipo colonial, empregando argamassa mista de cimento, cal hidratada e areia no traço 1:2:9</v>
          </cell>
          <cell r="C328" t="str">
            <v>M2</v>
          </cell>
          <cell r="D328">
            <v>1</v>
          </cell>
          <cell r="E328">
            <v>29.909800000000001</v>
          </cell>
          <cell r="F328">
            <v>29.9</v>
          </cell>
        </row>
        <row r="329">
          <cell r="A329" t="str">
            <v>001.08.00300</v>
          </cell>
          <cell r="B329" t="str">
            <v>Execução de Cobertura com telha tipo plan, empregando argamassa mista de cimento, cal hidratada e areia no traço 1:2:9</v>
          </cell>
          <cell r="C329" t="str">
            <v>M2</v>
          </cell>
          <cell r="D329">
            <v>1</v>
          </cell>
          <cell r="E329">
            <v>24.675000000000001</v>
          </cell>
          <cell r="F329">
            <v>24.67</v>
          </cell>
        </row>
        <row r="330">
          <cell r="A330" t="str">
            <v>001.08.00320</v>
          </cell>
          <cell r="B330" t="str">
            <v>Execução de Cobertura com telha cerâmica tipo romana</v>
          </cell>
          <cell r="C330" t="str">
            <v>M2</v>
          </cell>
          <cell r="D330">
            <v>1</v>
          </cell>
          <cell r="E330">
            <v>13.6492</v>
          </cell>
          <cell r="F330">
            <v>13.64</v>
          </cell>
        </row>
        <row r="331">
          <cell r="A331" t="str">
            <v>001.08.00340</v>
          </cell>
          <cell r="B331" t="str">
            <v>Execução de Cobertura com telha cerâmica tipo colonial</v>
          </cell>
          <cell r="C331" t="str">
            <v>M2</v>
          </cell>
          <cell r="D331">
            <v>1</v>
          </cell>
          <cell r="E331">
            <v>23.081800000000001</v>
          </cell>
          <cell r="F331">
            <v>23.08</v>
          </cell>
        </row>
        <row r="332">
          <cell r="A332" t="str">
            <v>001.08.00360</v>
          </cell>
          <cell r="B332" t="str">
            <v>Execução de Cobertura com telha cerâmica tipo "plan"</v>
          </cell>
          <cell r="C332" t="str">
            <v>M2</v>
          </cell>
          <cell r="D332">
            <v>1</v>
          </cell>
          <cell r="E332">
            <v>17.831800000000001</v>
          </cell>
          <cell r="F332">
            <v>17.829999999999998</v>
          </cell>
        </row>
        <row r="333">
          <cell r="A333" t="str">
            <v>001.08.00380</v>
          </cell>
          <cell r="B333" t="str">
            <v>Execução de Cobertura com telha ceramica tipo portuguesa</v>
          </cell>
          <cell r="C333" t="str">
            <v>M2</v>
          </cell>
          <cell r="D333">
            <v>1</v>
          </cell>
          <cell r="E333">
            <v>13.9892</v>
          </cell>
          <cell r="F333">
            <v>13.98</v>
          </cell>
        </row>
        <row r="334">
          <cell r="A334" t="str">
            <v>001.08.00400</v>
          </cell>
          <cell r="B334" t="str">
            <v>Execução de Cumeeira para telha de barro tipo francesa</v>
          </cell>
          <cell r="C334" t="str">
            <v>ML</v>
          </cell>
          <cell r="D334">
            <v>1</v>
          </cell>
          <cell r="E334">
            <v>9.5870999999999995</v>
          </cell>
          <cell r="F334">
            <v>9.58</v>
          </cell>
        </row>
        <row r="335">
          <cell r="A335" t="str">
            <v>001.08.00420</v>
          </cell>
          <cell r="B335" t="str">
            <v>Execução de Cumeeira para telha de barro tipo paulista ou colonial</v>
          </cell>
          <cell r="C335" t="str">
            <v>ML</v>
          </cell>
          <cell r="D335">
            <v>1</v>
          </cell>
          <cell r="E335">
            <v>9.5870999999999995</v>
          </cell>
          <cell r="F335">
            <v>9.58</v>
          </cell>
        </row>
        <row r="336">
          <cell r="A336" t="str">
            <v>001.08.00440</v>
          </cell>
          <cell r="B336" t="str">
            <v>Execução de Cumeeira para telha tipo romana</v>
          </cell>
          <cell r="C336" t="str">
            <v>ML</v>
          </cell>
          <cell r="D336">
            <v>1</v>
          </cell>
          <cell r="E336">
            <v>8.9870999999999999</v>
          </cell>
          <cell r="F336">
            <v>8.98</v>
          </cell>
        </row>
        <row r="337">
          <cell r="A337" t="str">
            <v>001.08.00460</v>
          </cell>
          <cell r="B337" t="str">
            <v>Execução de estrutura de madeira para casa popular em telha ceramica</v>
          </cell>
          <cell r="C337" t="str">
            <v>M2</v>
          </cell>
          <cell r="D337">
            <v>1</v>
          </cell>
          <cell r="E337">
            <v>12.240600000000001</v>
          </cell>
          <cell r="F337">
            <v>12.24</v>
          </cell>
        </row>
        <row r="338">
          <cell r="A338" t="str">
            <v>001.08.00480</v>
          </cell>
          <cell r="B338" t="str">
            <v>Fornecimento de Instalação de Cobertura com chapas onduladas de cimento amianto c/ superposição longitudinal de 140 mm e lateral de 1.5 onda, de 4 mm de espessura vogatex</v>
          </cell>
          <cell r="C338" t="str">
            <v>M2</v>
          </cell>
          <cell r="D338">
            <v>1</v>
          </cell>
          <cell r="E338">
            <v>5.0834999999999999</v>
          </cell>
          <cell r="F338">
            <v>5.08</v>
          </cell>
        </row>
        <row r="339">
          <cell r="A339" t="str">
            <v>001.08.00500</v>
          </cell>
          <cell r="B339" t="str">
            <v>Fornecimento e Instalação de Cobertura com chapas onduladas de cimento amianto c/ superposição longitudinal de 140 mm e lateral de 1.5 onda, de 5 mm de espessura tropical</v>
          </cell>
          <cell r="C339" t="str">
            <v>M2</v>
          </cell>
          <cell r="D339">
            <v>1</v>
          </cell>
          <cell r="E339">
            <v>13.3415</v>
          </cell>
          <cell r="F339">
            <v>13.34</v>
          </cell>
        </row>
        <row r="340">
          <cell r="A340" t="str">
            <v>001.08.00520</v>
          </cell>
          <cell r="B340" t="str">
            <v>Fornecimento e Instalação de Cobertura com chapas onduladas de cimento amianto  c/ superposição longitudinal de 140 mm e lateral de 1.5 onda, de 8 mm de espessura</v>
          </cell>
          <cell r="C340" t="str">
            <v>M2</v>
          </cell>
          <cell r="D340">
            <v>1</v>
          </cell>
          <cell r="E340">
            <v>23.231100000000001</v>
          </cell>
          <cell r="F340">
            <v>23.23</v>
          </cell>
        </row>
        <row r="341">
          <cell r="A341" t="str">
            <v>001.08.00540</v>
          </cell>
          <cell r="B341" t="str">
            <v>Fornecimento e Instalação de Cobertura com chapas onduladas de cimento amianto  c/ superposição longitudinal de 140mm e lateral de 1.5 onda, de 6 mm de espessura</v>
          </cell>
          <cell r="C341" t="str">
            <v>M2</v>
          </cell>
          <cell r="D341">
            <v>1</v>
          </cell>
          <cell r="E341">
            <v>18.070599999999999</v>
          </cell>
          <cell r="F341">
            <v>18.07</v>
          </cell>
        </row>
        <row r="342">
          <cell r="A342" t="str">
            <v>001.08.00560</v>
          </cell>
          <cell r="B342" t="str">
            <v>Fornecimento e Instalação de Cumeeira de cimento amianto normal p/telhas onduladas</v>
          </cell>
          <cell r="C342" t="str">
            <v>ML</v>
          </cell>
          <cell r="D342">
            <v>1</v>
          </cell>
          <cell r="E342">
            <v>27.0425</v>
          </cell>
          <cell r="F342">
            <v>27.04</v>
          </cell>
        </row>
        <row r="343">
          <cell r="A343" t="str">
            <v>001.08.00580</v>
          </cell>
          <cell r="B343" t="str">
            <v>Fornecimento e Instalação de Cumeeira de cimento amianto universal p/telhas onduladas</v>
          </cell>
          <cell r="C343" t="str">
            <v>ML</v>
          </cell>
          <cell r="D343">
            <v>1</v>
          </cell>
          <cell r="E343">
            <v>31.233499999999999</v>
          </cell>
          <cell r="F343">
            <v>31.23</v>
          </cell>
        </row>
        <row r="344">
          <cell r="A344" t="str">
            <v>001.08.00600</v>
          </cell>
          <cell r="B344" t="str">
            <v>Fornecimento e Instalação de Cumeeira de cimento amianto para canalete 90</v>
          </cell>
          <cell r="C344" t="str">
            <v>ML</v>
          </cell>
          <cell r="D344">
            <v>1</v>
          </cell>
          <cell r="E344">
            <v>30.855</v>
          </cell>
          <cell r="F344">
            <v>30.85</v>
          </cell>
        </row>
        <row r="345">
          <cell r="A345" t="str">
            <v>001.08.00620</v>
          </cell>
          <cell r="B345" t="str">
            <v>Fornecimento e Instalação de Cumeeira de cimento amianto p/canalete 49</v>
          </cell>
          <cell r="C345" t="str">
            <v>ML</v>
          </cell>
          <cell r="D345">
            <v>1</v>
          </cell>
          <cell r="E345">
            <v>30.855</v>
          </cell>
          <cell r="F345">
            <v>30.85</v>
          </cell>
        </row>
        <row r="346">
          <cell r="A346" t="str">
            <v>001.08.00640</v>
          </cell>
          <cell r="B346" t="str">
            <v>Fornecimento e Instalação de Cumeeira de cimento amianto p/ telha vogatex</v>
          </cell>
          <cell r="C346" t="str">
            <v>ML</v>
          </cell>
          <cell r="D346">
            <v>1</v>
          </cell>
          <cell r="E346">
            <v>7.2598000000000003</v>
          </cell>
          <cell r="F346">
            <v>7.25</v>
          </cell>
        </row>
        <row r="347">
          <cell r="A347" t="str">
            <v>001.08.00660</v>
          </cell>
          <cell r="B347" t="str">
            <v>Fornecimento e Instalação de Tampão de cimento aminato para canalete 90 (723x215) mm</v>
          </cell>
          <cell r="C347" t="str">
            <v>UN</v>
          </cell>
          <cell r="D347">
            <v>1</v>
          </cell>
          <cell r="E347">
            <v>20.065000000000001</v>
          </cell>
          <cell r="F347">
            <v>20.059999999999999</v>
          </cell>
        </row>
        <row r="348">
          <cell r="A348" t="str">
            <v>001.08.00680</v>
          </cell>
          <cell r="B348" t="str">
            <v>Fornecimento e Instalação de Tampão de cimento amianto para cobertura c/canalete 49</v>
          </cell>
          <cell r="C348" t="str">
            <v>M2</v>
          </cell>
          <cell r="D348">
            <v>1</v>
          </cell>
          <cell r="E348">
            <v>35.762</v>
          </cell>
          <cell r="F348">
            <v>35.76</v>
          </cell>
        </row>
        <row r="349">
          <cell r="A349" t="str">
            <v>001.08.00700</v>
          </cell>
          <cell r="B349" t="str">
            <v>Fornecimento e Instalação de Tampão de cimento amianto para cobertura c/canalete 90</v>
          </cell>
          <cell r="C349" t="str">
            <v>M2</v>
          </cell>
          <cell r="D349">
            <v>1</v>
          </cell>
          <cell r="E349">
            <v>51.271999999999998</v>
          </cell>
          <cell r="F349">
            <v>51.27</v>
          </cell>
        </row>
        <row r="350">
          <cell r="A350" t="str">
            <v>001.08.00720</v>
          </cell>
          <cell r="B350" t="str">
            <v>Fornecimento e Instalação de Placa de vedação de cimento amianto para canalete 90 (429x215) mm</v>
          </cell>
          <cell r="C350" t="str">
            <v>UN</v>
          </cell>
          <cell r="D350">
            <v>1</v>
          </cell>
          <cell r="E350">
            <v>9.8351000000000006</v>
          </cell>
          <cell r="F350">
            <v>9.83</v>
          </cell>
        </row>
        <row r="351">
          <cell r="A351" t="str">
            <v>001.08.00740</v>
          </cell>
          <cell r="B351" t="str">
            <v>Pingadeira de cimento amianto p/canalete 49</v>
          </cell>
          <cell r="C351" t="str">
            <v>ML</v>
          </cell>
          <cell r="D351">
            <v>1</v>
          </cell>
          <cell r="E351">
            <v>0.90010000000000001</v>
          </cell>
          <cell r="F351">
            <v>0.9</v>
          </cell>
        </row>
        <row r="352">
          <cell r="A352" t="str">
            <v>001.08.00760</v>
          </cell>
          <cell r="B352" t="str">
            <v>Fornecimento e Instalação de Pingadeira de cimento amianto p/canalete 90</v>
          </cell>
          <cell r="C352" t="str">
            <v>UN</v>
          </cell>
          <cell r="D352">
            <v>1</v>
          </cell>
          <cell r="E352">
            <v>1.9440999999999999</v>
          </cell>
          <cell r="F352">
            <v>1.94</v>
          </cell>
        </row>
        <row r="353">
          <cell r="A353" t="str">
            <v>001.08.00780</v>
          </cell>
          <cell r="B353" t="str">
            <v>Fornecimento e Instalação de Cobertura c/ telha ondulada de alumínio incl cumeeira com 0.5 mm de espessura</v>
          </cell>
          <cell r="C353" t="str">
            <v>M2</v>
          </cell>
          <cell r="D353">
            <v>1</v>
          </cell>
          <cell r="E353">
            <v>34.535899999999998</v>
          </cell>
          <cell r="F353">
            <v>34.53</v>
          </cell>
        </row>
        <row r="354">
          <cell r="A354" t="str">
            <v>001.08.00800</v>
          </cell>
          <cell r="B354" t="str">
            <v>Fornecimento e Instalação de Cobertura c/ telha ondulada de alumínio incl cumeeira com 0.6 mm de espessura</v>
          </cell>
          <cell r="C354" t="str">
            <v>M2</v>
          </cell>
          <cell r="D354">
            <v>1</v>
          </cell>
          <cell r="E354">
            <v>19.9999</v>
          </cell>
          <cell r="F354">
            <v>19.989999999999998</v>
          </cell>
        </row>
        <row r="355">
          <cell r="A355" t="str">
            <v>001.08.00820</v>
          </cell>
          <cell r="B355" t="str">
            <v>Fornecimento e Instalação de Cobertura c/ telha ondulada de alumínio incl cumeeira com 0.7 mm de espessura</v>
          </cell>
          <cell r="C355" t="str">
            <v>M2</v>
          </cell>
          <cell r="D355">
            <v>1</v>
          </cell>
          <cell r="E355">
            <v>45.403399999999998</v>
          </cell>
          <cell r="F355">
            <v>45.4</v>
          </cell>
        </row>
        <row r="356">
          <cell r="A356" t="str">
            <v>001.08.00840</v>
          </cell>
          <cell r="B356" t="str">
            <v>Cobertura c/ telha ondulada de alumínio incl cumeeira com 0.8 mm de espessura</v>
          </cell>
          <cell r="C356" t="str">
            <v>M2</v>
          </cell>
          <cell r="D356">
            <v>1</v>
          </cell>
          <cell r="E356">
            <v>23.2774</v>
          </cell>
          <cell r="F356">
            <v>23.27</v>
          </cell>
        </row>
        <row r="357">
          <cell r="A357" t="str">
            <v>001.08.00860</v>
          </cell>
          <cell r="B357" t="str">
            <v>Fornecimento e Instalação de Cobertura c/ telha ondulada de alumínio incl cumeeira com 0.9 mm de espessura</v>
          </cell>
          <cell r="C357" t="str">
            <v>M2</v>
          </cell>
          <cell r="D357">
            <v>1</v>
          </cell>
          <cell r="E357">
            <v>19.9999</v>
          </cell>
          <cell r="F357">
            <v>19.989999999999998</v>
          </cell>
        </row>
        <row r="358">
          <cell r="A358" t="str">
            <v>001.08.00880</v>
          </cell>
          <cell r="B358" t="str">
            <v>Fornecimento e Instalação de Cumeeira de alumínio normal</v>
          </cell>
          <cell r="C358" t="str">
            <v>ML</v>
          </cell>
          <cell r="D358">
            <v>1</v>
          </cell>
          <cell r="E358">
            <v>39.893500000000003</v>
          </cell>
          <cell r="F358">
            <v>39.89</v>
          </cell>
        </row>
        <row r="359">
          <cell r="A359" t="str">
            <v>001.08.00900</v>
          </cell>
          <cell r="B359" t="str">
            <v>Fornecimento e Instalação de Cumeeira de alumínio tipo shed</v>
          </cell>
          <cell r="C359" t="str">
            <v>ML</v>
          </cell>
          <cell r="D359">
            <v>1</v>
          </cell>
          <cell r="E359">
            <v>39.893500000000003</v>
          </cell>
          <cell r="F359">
            <v>39.89</v>
          </cell>
        </row>
        <row r="360">
          <cell r="A360" t="str">
            <v>001.08.00910</v>
          </cell>
          <cell r="B360" t="str">
            <v>Fornecimento e Instalação de Cobertura com telhas Ecológicas onduladas Feita de Material Reciclado</v>
          </cell>
          <cell r="C360" t="str">
            <v>m2</v>
          </cell>
          <cell r="D360">
            <v>1</v>
          </cell>
          <cell r="E360">
            <v>20.898900000000001</v>
          </cell>
          <cell r="F360">
            <v>20.89</v>
          </cell>
        </row>
        <row r="361">
          <cell r="A361" t="str">
            <v>001.08.00920</v>
          </cell>
          <cell r="B361" t="str">
            <v>Fornecimento e Instalação de Cobertura com telhas onduladas de poliester c/reforço de fibra de vidro</v>
          </cell>
          <cell r="C361" t="str">
            <v>M2</v>
          </cell>
          <cell r="D361">
            <v>1</v>
          </cell>
          <cell r="E361">
            <v>31.103899999999999</v>
          </cell>
          <cell r="F361">
            <v>31.1</v>
          </cell>
        </row>
        <row r="362">
          <cell r="A362" t="str">
            <v>001.08.00940</v>
          </cell>
          <cell r="B362" t="str">
            <v>Fornecimento e Instalação de Cobertura com telha de vidro tipo paulista ou colonial</v>
          </cell>
          <cell r="C362" t="str">
            <v>UN</v>
          </cell>
          <cell r="D362">
            <v>1</v>
          </cell>
          <cell r="E362">
            <v>16.726500000000001</v>
          </cell>
          <cell r="F362">
            <v>16.72</v>
          </cell>
        </row>
        <row r="363">
          <cell r="A363" t="str">
            <v>001.08.00960</v>
          </cell>
          <cell r="B363" t="str">
            <v>Fornecimento e Instalação de Cobertura com telha de vidro tipo francesa</v>
          </cell>
          <cell r="C363" t="str">
            <v>UN</v>
          </cell>
          <cell r="D363">
            <v>1</v>
          </cell>
          <cell r="E363">
            <v>16.652999999999999</v>
          </cell>
          <cell r="F363">
            <v>16.649999999999999</v>
          </cell>
        </row>
        <row r="364">
          <cell r="A364" t="str">
            <v>001.08.00980</v>
          </cell>
          <cell r="B364" t="str">
            <v>Fornecimento e Instalação de Cobertura c/telhas de cimento amianto tipo moduladas 8 mm</v>
          </cell>
          <cell r="C364" t="str">
            <v>M2</v>
          </cell>
          <cell r="D364">
            <v>1</v>
          </cell>
          <cell r="E364">
            <v>23.2928</v>
          </cell>
          <cell r="F364">
            <v>23.29</v>
          </cell>
        </row>
        <row r="365">
          <cell r="A365" t="str">
            <v>001.08.01000</v>
          </cell>
          <cell r="B365" t="str">
            <v>Fornecimento e Instalação de Cobertura telha trapezoidal de alumínio com 0,5 mm de espessura</v>
          </cell>
          <cell r="C365" t="str">
            <v>M2</v>
          </cell>
          <cell r="D365">
            <v>1</v>
          </cell>
          <cell r="E365">
            <v>29.4359</v>
          </cell>
          <cell r="F365">
            <v>29.43</v>
          </cell>
        </row>
        <row r="366">
          <cell r="A366" t="str">
            <v>001.08.01020</v>
          </cell>
          <cell r="B366" t="str">
            <v>Fornecimento e Instalação de Espigão para telha de alumínio normal</v>
          </cell>
          <cell r="C366" t="str">
            <v>ML</v>
          </cell>
          <cell r="D366">
            <v>1</v>
          </cell>
          <cell r="E366">
            <v>39.893500000000003</v>
          </cell>
          <cell r="F366">
            <v>39.89</v>
          </cell>
        </row>
        <row r="367">
          <cell r="A367" t="str">
            <v>001.08.01040</v>
          </cell>
          <cell r="B367" t="str">
            <v>Fornecimento e Instalação de Domos acrílico para iluminação diâmetro 0,80m</v>
          </cell>
          <cell r="C367" t="str">
            <v>M2</v>
          </cell>
          <cell r="D367">
            <v>1</v>
          </cell>
          <cell r="E367">
            <v>138.482</v>
          </cell>
          <cell r="F367">
            <v>138.47999999999999</v>
          </cell>
        </row>
        <row r="368">
          <cell r="A368" t="str">
            <v>001.08.01060</v>
          </cell>
          <cell r="B368" t="str">
            <v>Estrutura metálica c/ tesouras espaçadas a cada 4.00 m, para telha de alumínio ou de fibrocimento ou de cerâmica, de 15 a 20 m de vao</v>
          </cell>
          <cell r="C368" t="str">
            <v>M2</v>
          </cell>
          <cell r="D368">
            <v>1</v>
          </cell>
          <cell r="E368">
            <v>50.4</v>
          </cell>
          <cell r="F368">
            <v>50.4</v>
          </cell>
        </row>
        <row r="369">
          <cell r="A369" t="str">
            <v>001.08.01080</v>
          </cell>
          <cell r="B369" t="str">
            <v>Estrutura metálica com tesouras espaçadas a cada 4.00m, para telha de fibro cimento, alumínio ou aço galvanizado, de 20 a 25m de vao</v>
          </cell>
          <cell r="C369" t="str">
            <v>M2</v>
          </cell>
          <cell r="D369">
            <v>1</v>
          </cell>
          <cell r="E369">
            <v>50.4</v>
          </cell>
          <cell r="F369">
            <v>50.4</v>
          </cell>
        </row>
        <row r="370">
          <cell r="A370" t="str">
            <v>001.08.01100</v>
          </cell>
          <cell r="B370" t="str">
            <v>Estrutura metálica com tesouras espaçadas a cada 4.00m, para telhas de pvc, alumínio ou aço galvanizado de 25 a 30 m de vao</v>
          </cell>
          <cell r="C370" t="str">
            <v>M2</v>
          </cell>
          <cell r="D370">
            <v>1</v>
          </cell>
          <cell r="E370">
            <v>50.4</v>
          </cell>
          <cell r="F370">
            <v>50.4</v>
          </cell>
        </row>
        <row r="371">
          <cell r="A371" t="str">
            <v>001.08.01120</v>
          </cell>
          <cell r="B371" t="str">
            <v>Fornecimento e Instalação de Cobertura com telha de aço galvanizado trapezoidal com 0.43mm de espessura</v>
          </cell>
          <cell r="C371" t="str">
            <v>M2</v>
          </cell>
          <cell r="D371">
            <v>1</v>
          </cell>
          <cell r="E371">
            <v>24.0916</v>
          </cell>
          <cell r="F371">
            <v>24.09</v>
          </cell>
        </row>
        <row r="372">
          <cell r="A372" t="str">
            <v>001.08.01140</v>
          </cell>
          <cell r="B372" t="str">
            <v>Fornecimento e Instalação de Cobertura com telha trapezoidal de aço pré-pintada perkron upk - 25/1025 e=0,5mm</v>
          </cell>
          <cell r="C372" t="str">
            <v>M2</v>
          </cell>
          <cell r="D372">
            <v>1</v>
          </cell>
          <cell r="E372">
            <v>33.342599999999997</v>
          </cell>
          <cell r="F372">
            <v>33.340000000000003</v>
          </cell>
        </row>
        <row r="373">
          <cell r="A373" t="str">
            <v>001.08.01160</v>
          </cell>
          <cell r="B373" t="str">
            <v>Cobertura com telha autoportante em aço com alta resistência e revestimento de zinco plana com espessura de 0,95 mm</v>
          </cell>
          <cell r="C373" t="str">
            <v>M2</v>
          </cell>
          <cell r="D373">
            <v>1</v>
          </cell>
          <cell r="E373">
            <v>69.23</v>
          </cell>
          <cell r="F373">
            <v>69.23</v>
          </cell>
        </row>
        <row r="374">
          <cell r="A374" t="str">
            <v>001.08.01180</v>
          </cell>
          <cell r="B374" t="str">
            <v>Fornecimento e Instalação de Cumeeira lisa de aluminio pré-pintada - perkron</v>
          </cell>
          <cell r="C374" t="str">
            <v>ML</v>
          </cell>
          <cell r="D374">
            <v>1</v>
          </cell>
          <cell r="E374">
            <v>32.563499999999998</v>
          </cell>
          <cell r="F374">
            <v>32.56</v>
          </cell>
        </row>
        <row r="375">
          <cell r="A375" t="str">
            <v>001.08.01200</v>
          </cell>
          <cell r="B375" t="str">
            <v>Fornecimento e Instalação de Rufo de topo liso (rtl) de aco pré-pintado perkron</v>
          </cell>
          <cell r="C375" t="str">
            <v>ML</v>
          </cell>
          <cell r="D375">
            <v>1</v>
          </cell>
          <cell r="E375">
            <v>14.3565</v>
          </cell>
          <cell r="F375">
            <v>14.35</v>
          </cell>
        </row>
        <row r="376">
          <cell r="A376" t="str">
            <v>001.08.01220</v>
          </cell>
          <cell r="B376" t="str">
            <v>Fornecimento e Instalação de Calha em chapa galvanizada nº26 com desenvolvimento de 0.33 m</v>
          </cell>
          <cell r="C376" t="str">
            <v>ML</v>
          </cell>
          <cell r="D376">
            <v>1</v>
          </cell>
          <cell r="E376">
            <v>17.390599999999999</v>
          </cell>
          <cell r="F376">
            <v>17.39</v>
          </cell>
        </row>
        <row r="377">
          <cell r="A377" t="str">
            <v>001.08.01240</v>
          </cell>
          <cell r="B377" t="str">
            <v>Fornecimento e Instalação de Calha em chapa galvanizada nº26 com desenvolvimento de 0.50 m</v>
          </cell>
          <cell r="C377" t="str">
            <v>ML</v>
          </cell>
          <cell r="D377">
            <v>1</v>
          </cell>
          <cell r="E377">
            <v>23.7941</v>
          </cell>
          <cell r="F377">
            <v>23.79</v>
          </cell>
        </row>
        <row r="378">
          <cell r="A378" t="str">
            <v>001.08.01260</v>
          </cell>
          <cell r="B378" t="str">
            <v>Fornecimento e Instalação de Tubo de pvc para águas pluviais inclusive braçadeira para fixação 100 mm</v>
          </cell>
          <cell r="C378" t="str">
            <v>ML</v>
          </cell>
          <cell r="D378">
            <v>1</v>
          </cell>
          <cell r="E378">
            <v>12.4421</v>
          </cell>
          <cell r="F378">
            <v>12.44</v>
          </cell>
        </row>
        <row r="379">
          <cell r="A379" t="str">
            <v>001.08.01280</v>
          </cell>
          <cell r="B379" t="str">
            <v>Curva de pvc 90º diâm.100 mm</v>
          </cell>
          <cell r="C379" t="str">
            <v>UN</v>
          </cell>
          <cell r="D379">
            <v>1</v>
          </cell>
          <cell r="E379">
            <v>20.742899999999999</v>
          </cell>
          <cell r="F379">
            <v>20.74</v>
          </cell>
        </row>
        <row r="380">
          <cell r="A380" t="str">
            <v>001.08.01300</v>
          </cell>
          <cell r="B380" t="str">
            <v>Fornecimento e Instalação de Ralo seco vertical em ferro fundido diâm.100 mm</v>
          </cell>
          <cell r="C380" t="str">
            <v>UN</v>
          </cell>
          <cell r="D380">
            <v>1</v>
          </cell>
          <cell r="E380">
            <v>12.5474</v>
          </cell>
          <cell r="F380">
            <v>12.54</v>
          </cell>
        </row>
        <row r="381">
          <cell r="A381" t="str">
            <v>001.08.01320</v>
          </cell>
          <cell r="B381" t="str">
            <v>Fornecimento e Instalação de Rufo em chapa galvanizada nº26,com desenvolvimento de 0,16m</v>
          </cell>
          <cell r="C381" t="str">
            <v>ML</v>
          </cell>
          <cell r="D381">
            <v>1</v>
          </cell>
          <cell r="E381">
            <v>12.7326</v>
          </cell>
          <cell r="F381">
            <v>12.73</v>
          </cell>
        </row>
        <row r="382">
          <cell r="A382" t="str">
            <v>001.08.01340</v>
          </cell>
          <cell r="B382" t="str">
            <v>Fornecimento e Instalação de Rufo em chapa galvanizada nº26,com desenvolvimento de 0,20m</v>
          </cell>
          <cell r="C382" t="str">
            <v>ML</v>
          </cell>
          <cell r="D382">
            <v>1</v>
          </cell>
          <cell r="E382">
            <v>13.2029</v>
          </cell>
          <cell r="F382">
            <v>13.2</v>
          </cell>
        </row>
        <row r="383">
          <cell r="A383" t="str">
            <v>001.08.01360</v>
          </cell>
          <cell r="B383" t="str">
            <v>Fornecimento e instalação de Acabamento de beiral com tabua trabalhada, tratada e envernizada 1" x 10"</v>
          </cell>
          <cell r="C383" t="str">
            <v>ML</v>
          </cell>
          <cell r="D383">
            <v>1</v>
          </cell>
          <cell r="E383">
            <v>9.9234000000000009</v>
          </cell>
          <cell r="F383">
            <v>9.92</v>
          </cell>
        </row>
        <row r="384">
          <cell r="A384" t="str">
            <v>001.08.01380</v>
          </cell>
          <cell r="B384" t="str">
            <v>Execução de Reparo de cobertura -  emboçamento da última fiada de telhas cerâmicas, empregando argamassa mista de cimento, cal e areia no traço 1:2:8</v>
          </cell>
          <cell r="C384" t="str">
            <v>ML</v>
          </cell>
          <cell r="D384">
            <v>1</v>
          </cell>
          <cell r="E384">
            <v>3.4798</v>
          </cell>
          <cell r="F384">
            <v>3.47</v>
          </cell>
        </row>
        <row r="385">
          <cell r="A385" t="str">
            <v>001.08.01400</v>
          </cell>
          <cell r="B385" t="str">
            <v>Execução de Reparo de cobertura -  revisão de cobertura de telhas cerâmicas com tomada de  goteiras</v>
          </cell>
          <cell r="C385" t="str">
            <v>M2</v>
          </cell>
          <cell r="D385">
            <v>1</v>
          </cell>
          <cell r="E385">
            <v>0.46400000000000002</v>
          </cell>
          <cell r="F385">
            <v>0.46</v>
          </cell>
        </row>
        <row r="386">
          <cell r="A386" t="str">
            <v>001.08.01420</v>
          </cell>
          <cell r="B386" t="str">
            <v>Execução de Reparo de cobertura - substituição de ripas de peróba</v>
          </cell>
          <cell r="C386" t="str">
            <v>ML</v>
          </cell>
          <cell r="D386">
            <v>1</v>
          </cell>
          <cell r="E386">
            <v>0.62170000000000003</v>
          </cell>
          <cell r="F386">
            <v>0.62</v>
          </cell>
        </row>
        <row r="387">
          <cell r="A387" t="str">
            <v>001.08.01440</v>
          </cell>
          <cell r="B387" t="str">
            <v>Execução de Reparo de cobertura - substituição de caibros de peróba</v>
          </cell>
          <cell r="C387" t="str">
            <v>ML</v>
          </cell>
          <cell r="D387">
            <v>1</v>
          </cell>
          <cell r="E387">
            <v>3.1501999999999999</v>
          </cell>
          <cell r="F387">
            <v>3.15</v>
          </cell>
        </row>
        <row r="388">
          <cell r="A388" t="str">
            <v>001.08.01460</v>
          </cell>
          <cell r="B388" t="str">
            <v>Execução de Reparo de cobertura - substituição de vigas de peróba 6x12 cm</v>
          </cell>
          <cell r="C388" t="str">
            <v>ML</v>
          </cell>
          <cell r="D388">
            <v>1</v>
          </cell>
          <cell r="E388">
            <v>9.4764999999999997</v>
          </cell>
          <cell r="F388">
            <v>9.4700000000000006</v>
          </cell>
        </row>
        <row r="389">
          <cell r="A389" t="str">
            <v>001.08.01480</v>
          </cell>
          <cell r="B389" t="str">
            <v>Execução de Reparo de cobertura - substituição de vigas de peróba 6x16 cm</v>
          </cell>
          <cell r="C389" t="str">
            <v>ML</v>
          </cell>
          <cell r="D389">
            <v>1</v>
          </cell>
          <cell r="E389">
            <v>9.9803999999999995</v>
          </cell>
          <cell r="F389">
            <v>9.98</v>
          </cell>
        </row>
        <row r="390">
          <cell r="A390" t="str">
            <v>001.08.01500</v>
          </cell>
          <cell r="B390" t="str">
            <v>Execução de Reparo de cobertura - substituição de telha cerâmica tipo francesa</v>
          </cell>
          <cell r="C390" t="str">
            <v>UN</v>
          </cell>
          <cell r="D390">
            <v>1</v>
          </cell>
          <cell r="E390">
            <v>0.97109999999999996</v>
          </cell>
          <cell r="F390">
            <v>0.97</v>
          </cell>
        </row>
        <row r="391">
          <cell r="A391" t="str">
            <v>001.08.01520</v>
          </cell>
          <cell r="B391" t="str">
            <v>Execução de Reparo de cobertura - substituição de telha cerâmica tipo colonial</v>
          </cell>
          <cell r="C391" t="str">
            <v>UN</v>
          </cell>
          <cell r="D391">
            <v>1</v>
          </cell>
          <cell r="E391">
            <v>0.90110000000000001</v>
          </cell>
          <cell r="F391">
            <v>0.9</v>
          </cell>
        </row>
        <row r="392">
          <cell r="A392" t="str">
            <v>001.08.01540</v>
          </cell>
          <cell r="B392" t="str">
            <v>Execução de Reparo de cobertura - substituição de telha cerâmica tipo plan</v>
          </cell>
          <cell r="C392" t="str">
            <v>UN</v>
          </cell>
          <cell r="D392">
            <v>1</v>
          </cell>
          <cell r="E392">
            <v>0.69110000000000005</v>
          </cell>
          <cell r="F392">
            <v>0.69</v>
          </cell>
        </row>
        <row r="393">
          <cell r="A393" t="str">
            <v>001.09</v>
          </cell>
          <cell r="B393" t="str">
            <v>ESQUADRIAS</v>
          </cell>
          <cell r="E393">
            <v>17228.721099999999</v>
          </cell>
        </row>
        <row r="394">
          <cell r="A394" t="str">
            <v>001.09.00020</v>
          </cell>
          <cell r="B394" t="str">
            <v>Fornecimento e Instalação de Porta metálica de abrir em chapa dobrada n 18</v>
          </cell>
          <cell r="C394" t="str">
            <v>M2</v>
          </cell>
          <cell r="D394">
            <v>1</v>
          </cell>
          <cell r="E394">
            <v>248.40690000000001</v>
          </cell>
          <cell r="F394">
            <v>248.4</v>
          </cell>
        </row>
        <row r="395">
          <cell r="A395" t="str">
            <v>001.09.00040</v>
          </cell>
          <cell r="B395" t="str">
            <v>Fornecimento e Instalação de Porta metálica de abrir em metalón</v>
          </cell>
          <cell r="C395" t="str">
            <v>M2</v>
          </cell>
          <cell r="D395">
            <v>1</v>
          </cell>
          <cell r="E395">
            <v>148.55690000000001</v>
          </cell>
          <cell r="F395">
            <v>148.55000000000001</v>
          </cell>
        </row>
        <row r="396">
          <cell r="A396" t="str">
            <v>001.09.00060</v>
          </cell>
          <cell r="B396" t="str">
            <v>Fornecimento e Instalação de Porta metálica de abrir em perfil metálico (cantoneiras e tees)</v>
          </cell>
          <cell r="C396" t="str">
            <v>M2</v>
          </cell>
          <cell r="D396">
            <v>1</v>
          </cell>
          <cell r="E396">
            <v>161.55690000000001</v>
          </cell>
          <cell r="F396">
            <v>161.55000000000001</v>
          </cell>
        </row>
        <row r="397">
          <cell r="A397" t="str">
            <v>001.09.00080</v>
          </cell>
          <cell r="B397" t="str">
            <v>Fornecimento e Instalação de Porta metálica de correr em chapa dobrada n 18</v>
          </cell>
          <cell r="C397" t="str">
            <v>M2</v>
          </cell>
          <cell r="D397">
            <v>1</v>
          </cell>
          <cell r="E397">
            <v>161.55690000000001</v>
          </cell>
          <cell r="F397">
            <v>161.55000000000001</v>
          </cell>
        </row>
        <row r="398">
          <cell r="A398" t="str">
            <v>001.09.00100</v>
          </cell>
          <cell r="B398" t="str">
            <v>Fornecimento e instalação de Porta metálica de correr em metalón</v>
          </cell>
          <cell r="C398" t="str">
            <v>M2</v>
          </cell>
          <cell r="D398">
            <v>1</v>
          </cell>
          <cell r="E398">
            <v>183.55690000000001</v>
          </cell>
          <cell r="F398">
            <v>183.55</v>
          </cell>
        </row>
        <row r="399">
          <cell r="A399" t="str">
            <v>001.09.00120</v>
          </cell>
          <cell r="B399" t="str">
            <v>Fornecimento e Instalação de Porta metálica de correr em perfil metálico (cantoneiras e tees)</v>
          </cell>
          <cell r="C399" t="str">
            <v>M2</v>
          </cell>
          <cell r="D399">
            <v>1</v>
          </cell>
          <cell r="E399">
            <v>168.55690000000001</v>
          </cell>
          <cell r="F399">
            <v>168.55</v>
          </cell>
        </row>
        <row r="400">
          <cell r="A400" t="str">
            <v>001.09.00140</v>
          </cell>
          <cell r="B400" t="str">
            <v>Fornecimento e Instalaçao de Porta metálica de de abrir em metalón com janela acoplada</v>
          </cell>
          <cell r="C400" t="str">
            <v>M2</v>
          </cell>
          <cell r="D400">
            <v>1</v>
          </cell>
          <cell r="E400">
            <v>101.0569</v>
          </cell>
          <cell r="F400">
            <v>101.05</v>
          </cell>
        </row>
        <row r="401">
          <cell r="A401" t="str">
            <v>001.09.00160</v>
          </cell>
          <cell r="B401" t="str">
            <v>Fornecimento e Instalação de Porta metálica de ( 2,00 x 2,60 ) m - 2 fls de abrir c/ vidro</v>
          </cell>
          <cell r="C401" t="str">
            <v>UN</v>
          </cell>
          <cell r="D401">
            <v>1</v>
          </cell>
          <cell r="E401">
            <v>782.54070000000002</v>
          </cell>
          <cell r="F401">
            <v>782.54</v>
          </cell>
        </row>
        <row r="402">
          <cell r="A402" t="str">
            <v>001.09.00180</v>
          </cell>
          <cell r="B402" t="str">
            <v>Porta metálica de enrolar em chapa de aço ondulada</v>
          </cell>
          <cell r="C402" t="str">
            <v>M2</v>
          </cell>
          <cell r="D402">
            <v>1</v>
          </cell>
          <cell r="E402">
            <v>88.125900000000001</v>
          </cell>
          <cell r="F402">
            <v>88.12</v>
          </cell>
        </row>
        <row r="403">
          <cell r="A403" t="str">
            <v>001.09.00200</v>
          </cell>
          <cell r="B403" t="str">
            <v>Janela metálica basculante em chapa dobrada n 18</v>
          </cell>
          <cell r="C403" t="str">
            <v>M2</v>
          </cell>
          <cell r="D403">
            <v>1</v>
          </cell>
          <cell r="E403">
            <v>229.27850000000001</v>
          </cell>
          <cell r="F403">
            <v>229.27</v>
          </cell>
        </row>
        <row r="404">
          <cell r="A404" t="str">
            <v>001.09.00220</v>
          </cell>
          <cell r="B404" t="str">
            <v>Janela metálica basculante em metalón</v>
          </cell>
          <cell r="C404" t="str">
            <v>M2</v>
          </cell>
          <cell r="D404">
            <v>1</v>
          </cell>
          <cell r="E404">
            <v>166.21850000000001</v>
          </cell>
          <cell r="F404">
            <v>166.21</v>
          </cell>
        </row>
        <row r="405">
          <cell r="A405" t="str">
            <v>001.09.00240</v>
          </cell>
          <cell r="B405" t="str">
            <v>Janela metálica basculante em perfil metálico (cantoneiras e tees)</v>
          </cell>
          <cell r="C405" t="str">
            <v>M2</v>
          </cell>
          <cell r="D405">
            <v>1</v>
          </cell>
          <cell r="E405">
            <v>166.21850000000001</v>
          </cell>
          <cell r="F405">
            <v>166.21</v>
          </cell>
        </row>
        <row r="406">
          <cell r="A406" t="str">
            <v>001.09.00260</v>
          </cell>
          <cell r="B406" t="str">
            <v>Janela metálica de correr em chapa de aço  dobrada n 18</v>
          </cell>
          <cell r="C406" t="str">
            <v>M2</v>
          </cell>
          <cell r="D406">
            <v>1</v>
          </cell>
          <cell r="E406">
            <v>194.27850000000001</v>
          </cell>
          <cell r="F406">
            <v>194.27</v>
          </cell>
        </row>
        <row r="407">
          <cell r="A407" t="str">
            <v>001.09.00280</v>
          </cell>
          <cell r="B407" t="str">
            <v>Janela metálica de correr em metalón</v>
          </cell>
          <cell r="C407" t="str">
            <v>M2</v>
          </cell>
          <cell r="D407">
            <v>1</v>
          </cell>
          <cell r="E407">
            <v>157.06190000000001</v>
          </cell>
          <cell r="F407">
            <v>157.06</v>
          </cell>
        </row>
        <row r="408">
          <cell r="A408" t="str">
            <v>001.09.00300</v>
          </cell>
          <cell r="B408" t="str">
            <v>Janela metálica de correr em perfis metálicos (cantoneiras e tees)</v>
          </cell>
          <cell r="C408" t="str">
            <v>M2</v>
          </cell>
          <cell r="D408">
            <v>1</v>
          </cell>
          <cell r="E408">
            <v>164.27850000000001</v>
          </cell>
          <cell r="F408">
            <v>164.27</v>
          </cell>
        </row>
        <row r="409">
          <cell r="A409" t="str">
            <v>001.09.00320</v>
          </cell>
          <cell r="B409" t="str">
            <v>Janela metálica maximar em chapa dobrada n 18</v>
          </cell>
          <cell r="C409" t="str">
            <v>M2</v>
          </cell>
          <cell r="D409">
            <v>1</v>
          </cell>
          <cell r="E409">
            <v>172.06190000000001</v>
          </cell>
          <cell r="F409">
            <v>172.06</v>
          </cell>
        </row>
        <row r="410">
          <cell r="A410" t="str">
            <v>001.09.00340</v>
          </cell>
          <cell r="B410" t="str">
            <v>Janela metálica maximar em metalón</v>
          </cell>
          <cell r="C410" t="str">
            <v>M2</v>
          </cell>
          <cell r="D410">
            <v>1</v>
          </cell>
          <cell r="E410">
            <v>172.06190000000001</v>
          </cell>
          <cell r="F410">
            <v>172.06</v>
          </cell>
        </row>
        <row r="411">
          <cell r="A411" t="str">
            <v>001.09.00360</v>
          </cell>
          <cell r="B411" t="str">
            <v>Janela metálica maximar em perfis metálicos (cantoneiras e tees)</v>
          </cell>
          <cell r="C411" t="str">
            <v>M2</v>
          </cell>
          <cell r="D411">
            <v>1</v>
          </cell>
          <cell r="E411">
            <v>181.06190000000001</v>
          </cell>
          <cell r="F411">
            <v>181.06</v>
          </cell>
        </row>
        <row r="412">
          <cell r="A412" t="str">
            <v>001.09.00380</v>
          </cell>
          <cell r="B412" t="str">
            <v>Janela metálica veneziana em metalon</v>
          </cell>
          <cell r="C412" t="str">
            <v>M2</v>
          </cell>
          <cell r="D412">
            <v>1</v>
          </cell>
          <cell r="E412">
            <v>142.06190000000001</v>
          </cell>
          <cell r="F412">
            <v>142.06</v>
          </cell>
        </row>
        <row r="413">
          <cell r="A413" t="str">
            <v>001.09.00400</v>
          </cell>
          <cell r="B413" t="str">
            <v>Janela metálica fixa para vidro em chapa dobrada</v>
          </cell>
          <cell r="C413" t="str">
            <v>M2</v>
          </cell>
          <cell r="D413">
            <v>1</v>
          </cell>
          <cell r="E413">
            <v>197.06190000000001</v>
          </cell>
          <cell r="F413">
            <v>197.06</v>
          </cell>
        </row>
        <row r="414">
          <cell r="A414" t="str">
            <v>001.09.00420</v>
          </cell>
          <cell r="B414" t="str">
            <v>Portas ou grades para celas, conforme projeto</v>
          </cell>
          <cell r="C414" t="str">
            <v>M2</v>
          </cell>
          <cell r="D414">
            <v>1</v>
          </cell>
          <cell r="E414">
            <v>217.1139</v>
          </cell>
          <cell r="F414">
            <v>217.11</v>
          </cell>
        </row>
        <row r="415">
          <cell r="A415" t="str">
            <v>001.09.00440</v>
          </cell>
          <cell r="B415" t="str">
            <v>Janela metálica tipo grade de ferro de 1/2 pol. espaçados a cada 15 cm incl. tela de arame sobreposta, j3-120x50 cm</v>
          </cell>
          <cell r="C415" t="str">
            <v>UN</v>
          </cell>
          <cell r="D415">
            <v>1</v>
          </cell>
          <cell r="E415">
            <v>235.4743</v>
          </cell>
          <cell r="F415">
            <v>235.47</v>
          </cell>
        </row>
        <row r="416">
          <cell r="A416" t="str">
            <v>001.09.00460</v>
          </cell>
          <cell r="B416" t="str">
            <v>Janela metálica de chapa dobrada n.18 tipo grade fixa inclusive ferragens e tela mosquiteiro</v>
          </cell>
          <cell r="C416" t="str">
            <v>M2</v>
          </cell>
          <cell r="D416">
            <v>1</v>
          </cell>
          <cell r="E416">
            <v>141.77850000000001</v>
          </cell>
          <cell r="F416">
            <v>141.77000000000001</v>
          </cell>
        </row>
        <row r="417">
          <cell r="A417" t="str">
            <v>001.09.00480</v>
          </cell>
          <cell r="B417" t="str">
            <v>Janela metálica de correr em metalón com tela</v>
          </cell>
          <cell r="C417" t="str">
            <v>M2</v>
          </cell>
          <cell r="D417">
            <v>1</v>
          </cell>
          <cell r="E417">
            <v>158.9177</v>
          </cell>
          <cell r="F417">
            <v>158.91</v>
          </cell>
        </row>
        <row r="418">
          <cell r="A418" t="str">
            <v>001.09.00500</v>
          </cell>
          <cell r="B418" t="str">
            <v>Portão metálico tipo grade em ferro de 1/2 pol espaçados a cada 15 cm conf. modelo, p5-90x210 cm</v>
          </cell>
          <cell r="C418" t="str">
            <v>UN</v>
          </cell>
          <cell r="D418">
            <v>1</v>
          </cell>
          <cell r="E418">
            <v>269.29759999999999</v>
          </cell>
          <cell r="F418">
            <v>269.29000000000002</v>
          </cell>
        </row>
        <row r="419">
          <cell r="A419" t="str">
            <v>001.09.00520</v>
          </cell>
          <cell r="B419" t="str">
            <v>Gradil  de ferro metalón 20x20 mm</v>
          </cell>
          <cell r="C419" t="str">
            <v>M2</v>
          </cell>
          <cell r="D419">
            <v>1</v>
          </cell>
          <cell r="E419">
            <v>78.700699999999998</v>
          </cell>
          <cell r="F419">
            <v>78.7</v>
          </cell>
        </row>
        <row r="420">
          <cell r="A420" t="str">
            <v>001.09.00540</v>
          </cell>
          <cell r="B420" t="str">
            <v>Portão de ferro metalon  30x20mm</v>
          </cell>
          <cell r="C420" t="str">
            <v>M2</v>
          </cell>
          <cell r="D420">
            <v>1</v>
          </cell>
          <cell r="E420">
            <v>54.727699999999999</v>
          </cell>
          <cell r="F420">
            <v>54.72</v>
          </cell>
        </row>
        <row r="421">
          <cell r="A421" t="str">
            <v>001.09.00560</v>
          </cell>
          <cell r="B421" t="str">
            <v>Grades de proteção - chapa 2 x 1 cm</v>
          </cell>
          <cell r="C421" t="str">
            <v>M2</v>
          </cell>
          <cell r="D421">
            <v>1</v>
          </cell>
          <cell r="E421">
            <v>69.778499999999994</v>
          </cell>
          <cell r="F421">
            <v>69.77</v>
          </cell>
        </row>
        <row r="422">
          <cell r="A422" t="str">
            <v>001.09.00580</v>
          </cell>
          <cell r="B422" t="str">
            <v>Portão metálico em chapa dobrada com fechamento em chapa lisa, inclusive ferragens</v>
          </cell>
          <cell r="C422" t="str">
            <v>M2</v>
          </cell>
          <cell r="D422">
            <v>1</v>
          </cell>
          <cell r="E422">
            <v>88.478499999999997</v>
          </cell>
          <cell r="F422">
            <v>88.47</v>
          </cell>
        </row>
        <row r="423">
          <cell r="A423" t="str">
            <v>001.09.00600</v>
          </cell>
          <cell r="B423" t="str">
            <v>Corrimão metálico de ferro ( 3 x 2 cm ) h=0,80m</v>
          </cell>
          <cell r="C423" t="str">
            <v>ML</v>
          </cell>
          <cell r="D423">
            <v>1</v>
          </cell>
          <cell r="E423">
            <v>59.278500000000001</v>
          </cell>
          <cell r="F423">
            <v>59.27</v>
          </cell>
        </row>
        <row r="424">
          <cell r="A424" t="str">
            <v>001.09.00620</v>
          </cell>
          <cell r="B424" t="str">
            <v>Portão metálico em chapa lisa vincada c/ requadro em perfil de ferro simples, inclusive ferragens e fechadura</v>
          </cell>
          <cell r="C424" t="str">
            <v>M2</v>
          </cell>
          <cell r="D424">
            <v>1</v>
          </cell>
          <cell r="E424">
            <v>103.9177</v>
          </cell>
          <cell r="F424">
            <v>103.91</v>
          </cell>
        </row>
        <row r="425">
          <cell r="A425" t="str">
            <v>001.09.00640</v>
          </cell>
          <cell r="B425" t="str">
            <v>Alçapão metálico em chapa galvanizada</v>
          </cell>
          <cell r="C425" t="str">
            <v>M2</v>
          </cell>
          <cell r="D425">
            <v>1</v>
          </cell>
          <cell r="E425">
            <v>248.40690000000001</v>
          </cell>
          <cell r="F425">
            <v>248.4</v>
          </cell>
        </row>
        <row r="426">
          <cell r="A426" t="str">
            <v>001.09.00660</v>
          </cell>
          <cell r="B426" t="str">
            <v>Fornecimento e Instalação de Batente ou guarnição metálica para vão de ( 0,80 x 2,10 ) m</v>
          </cell>
          <cell r="C426" t="str">
            <v>UN</v>
          </cell>
          <cell r="D426">
            <v>1</v>
          </cell>
          <cell r="E426">
            <v>61.561900000000001</v>
          </cell>
          <cell r="F426">
            <v>61.56</v>
          </cell>
        </row>
        <row r="427">
          <cell r="A427" t="str">
            <v>001.09.00680</v>
          </cell>
          <cell r="B427" t="str">
            <v>Fornecimento e Instalação de Batente ou guarnição metálica para vão de ( 1,20 x 2,10 ) m</v>
          </cell>
          <cell r="C427" t="str">
            <v>UN</v>
          </cell>
          <cell r="D427">
            <v>1</v>
          </cell>
          <cell r="E427">
            <v>66.4499</v>
          </cell>
          <cell r="F427">
            <v>66.44</v>
          </cell>
        </row>
        <row r="428">
          <cell r="A428" t="str">
            <v>001.09.00700</v>
          </cell>
          <cell r="B428" t="str">
            <v>Fornecimento e Instalação de Batente ou guarnição metálica para vão de ( 1,50 x 2,10 ) m</v>
          </cell>
          <cell r="C428" t="str">
            <v>UN</v>
          </cell>
          <cell r="D428">
            <v>1</v>
          </cell>
          <cell r="E428">
            <v>70.347700000000003</v>
          </cell>
          <cell r="F428">
            <v>70.34</v>
          </cell>
        </row>
        <row r="429">
          <cell r="A429" t="str">
            <v>001.09.00720</v>
          </cell>
          <cell r="B429" t="str">
            <v>Fornecimento e Instalação de Batente ou guarnição metálica para vão de ( 1,80 x 2,10 ) m</v>
          </cell>
          <cell r="C429" t="str">
            <v>UN</v>
          </cell>
          <cell r="D429">
            <v>1</v>
          </cell>
          <cell r="E429">
            <v>74.245500000000007</v>
          </cell>
          <cell r="F429">
            <v>74.239999999999995</v>
          </cell>
        </row>
        <row r="430">
          <cell r="A430" t="str">
            <v>001.09.00740</v>
          </cell>
          <cell r="B430" t="str">
            <v>Fornecimento e Instalação de Porta  de ferro em perfil metálico - 0,80x2,10m - padrão comercial</v>
          </cell>
          <cell r="C430" t="str">
            <v>UN</v>
          </cell>
          <cell r="D430">
            <v>1</v>
          </cell>
          <cell r="E430">
            <v>117.3069</v>
          </cell>
          <cell r="F430">
            <v>117.3</v>
          </cell>
        </row>
        <row r="431">
          <cell r="A431" t="str">
            <v>001.09.00760</v>
          </cell>
          <cell r="B431" t="str">
            <v>Fornecimento e Instalação de Porta  de ferro em perfis metalicos - 0,70x2,10m - padrão comercial</v>
          </cell>
          <cell r="C431" t="str">
            <v>UN</v>
          </cell>
          <cell r="D431">
            <v>1</v>
          </cell>
          <cell r="E431">
            <v>117.3069</v>
          </cell>
          <cell r="F431">
            <v>117.3</v>
          </cell>
        </row>
        <row r="432">
          <cell r="A432" t="str">
            <v>001.09.00770</v>
          </cell>
          <cell r="B432" t="str">
            <v>Fornecimento e Instalação de Porta  de ferro em perfil metálico - 0,60x2,10m - padrão comercial</v>
          </cell>
          <cell r="C432" t="str">
            <v>un</v>
          </cell>
          <cell r="D432">
            <v>1</v>
          </cell>
          <cell r="E432">
            <v>132.46690000000001</v>
          </cell>
          <cell r="F432">
            <v>132.46</v>
          </cell>
        </row>
        <row r="433">
          <cell r="A433" t="str">
            <v>001.09.00780</v>
          </cell>
          <cell r="B433" t="str">
            <v>Fornecimento e Instalação de Porta de Ferro de Correr Em Perfil Metálico Tipo Mosaico Quadriculado, 4 Folhas, Dim. 2.00 x 2.13 Req. 13 Chapa 22 - Padrão Comercial</v>
          </cell>
          <cell r="C433" t="str">
            <v>m2</v>
          </cell>
          <cell r="D433">
            <v>1</v>
          </cell>
          <cell r="E433">
            <v>241.42850000000001</v>
          </cell>
          <cell r="F433">
            <v>241.42</v>
          </cell>
        </row>
        <row r="434">
          <cell r="A434" t="str">
            <v>001.09.00790</v>
          </cell>
          <cell r="B434" t="str">
            <v>Fornecimento e Instalação de Porta de ferro tipo veneziana - 0,80x2,10m - padrão comercial</v>
          </cell>
          <cell r="C434" t="str">
            <v>un</v>
          </cell>
          <cell r="D434">
            <v>1</v>
          </cell>
          <cell r="E434">
            <v>132.46690000000001</v>
          </cell>
          <cell r="F434">
            <v>132.46</v>
          </cell>
        </row>
        <row r="435">
          <cell r="A435" t="str">
            <v>001.09.00800</v>
          </cell>
          <cell r="B435" t="str">
            <v>Fornecimento e Instalação de Porta de ferro tipo veneziana - 0,70x2,10m - padrão comercial</v>
          </cell>
          <cell r="C435" t="str">
            <v>UN</v>
          </cell>
          <cell r="D435">
            <v>1</v>
          </cell>
          <cell r="E435">
            <v>132.46690000000001</v>
          </cell>
          <cell r="F435">
            <v>132.46</v>
          </cell>
        </row>
        <row r="436">
          <cell r="A436" t="str">
            <v>001.09.00805</v>
          </cell>
          <cell r="B436" t="str">
            <v>Fornecimento e Instalação de Porta de ferro tipo veneziana - 0,60x2,10m - padrão comercial</v>
          </cell>
          <cell r="C436" t="str">
            <v>un</v>
          </cell>
          <cell r="D436">
            <v>1</v>
          </cell>
          <cell r="E436">
            <v>132.46690000000001</v>
          </cell>
          <cell r="F436">
            <v>132.46</v>
          </cell>
        </row>
        <row r="437">
          <cell r="A437" t="str">
            <v>001.09.00820</v>
          </cell>
          <cell r="B437" t="str">
            <v>Fornecimento e Instalação de Janela de ferro em perfis metálicos - basculante com grade - padrão comercial</v>
          </cell>
          <cell r="C437" t="str">
            <v>M2</v>
          </cell>
          <cell r="D437">
            <v>1</v>
          </cell>
          <cell r="E437">
            <v>229.27850000000001</v>
          </cell>
          <cell r="F437">
            <v>229.27</v>
          </cell>
        </row>
        <row r="438">
          <cell r="A438" t="str">
            <v>001.09.00825</v>
          </cell>
          <cell r="B438" t="str">
            <v>Fornecimento e Instalação de Janela Tipo Vitro Basculante com Grade Xadrez 0.40 x 0.40 cm, batente e = 12 cm chapa 22 - Padrão Comercial</v>
          </cell>
          <cell r="C438" t="str">
            <v>m2</v>
          </cell>
          <cell r="D438">
            <v>1</v>
          </cell>
          <cell r="E438">
            <v>166.47649999999999</v>
          </cell>
          <cell r="F438">
            <v>166.47</v>
          </cell>
        </row>
        <row r="439">
          <cell r="A439" t="str">
            <v>001.09.00826</v>
          </cell>
          <cell r="B439" t="str">
            <v>Fornecimento e Instalação de Janela Tipo Vitro Basculante com Grade Xadrez 0.40 x 0.60 cm Batente e = 12 cm Chapa 22 - Padrão Comercial</v>
          </cell>
          <cell r="C439" t="str">
            <v>m2</v>
          </cell>
          <cell r="D439">
            <v>1</v>
          </cell>
          <cell r="E439">
            <v>166.47649999999999</v>
          </cell>
          <cell r="F439">
            <v>166.47</v>
          </cell>
        </row>
        <row r="440">
          <cell r="A440" t="str">
            <v>001.09.00830</v>
          </cell>
          <cell r="B440" t="str">
            <v>Fornecimento e Instalação de Janela Tipo Vitro Maxim-ar 1.00 x 0.60 m c/ Grade Xadrez, Batente E = 12 cm, Chapa 22  - Padrão Comercial</v>
          </cell>
          <cell r="C440" t="str">
            <v>m2</v>
          </cell>
          <cell r="D440">
            <v>1</v>
          </cell>
          <cell r="E440">
            <v>214.70650000000001</v>
          </cell>
          <cell r="F440">
            <v>214.7</v>
          </cell>
        </row>
        <row r="441">
          <cell r="A441" t="str">
            <v>001.09.00840</v>
          </cell>
          <cell r="B441" t="str">
            <v>Fornecimento e Instalação de Janela de ferro em perfis metálicos - de correr com grade  - padrão comercial</v>
          </cell>
          <cell r="C441" t="str">
            <v>m2</v>
          </cell>
          <cell r="D441">
            <v>1</v>
          </cell>
          <cell r="E441">
            <v>157.06190000000001</v>
          </cell>
          <cell r="F441">
            <v>157.06</v>
          </cell>
        </row>
        <row r="442">
          <cell r="A442" t="str">
            <v>001.09.00845</v>
          </cell>
          <cell r="B442" t="str">
            <v>Fornecimento e Instalação de Janela Tipo Vitro de Correr com Caixilho Fixo 1.20 x 1.00 m c/ Grade, Batente E = 12 cm, Chapa 22 4 Folhas - Padrão Comercial</v>
          </cell>
          <cell r="C442" t="str">
            <v>m2</v>
          </cell>
          <cell r="D442">
            <v>1</v>
          </cell>
          <cell r="E442">
            <v>128.8065</v>
          </cell>
          <cell r="F442">
            <v>128.80000000000001</v>
          </cell>
        </row>
        <row r="443">
          <cell r="A443" t="str">
            <v>001.09.00846</v>
          </cell>
          <cell r="B443" t="str">
            <v>Fornecimento e Instalação de Janela Tipo Vitro de Correr com Caixilho Fixo 1.50 x 1.00 m c/ Grade, Batente E = 12 cm, Chapa 22 4 Folhas - Padrão Comercial</v>
          </cell>
          <cell r="C443" t="str">
            <v>m2</v>
          </cell>
          <cell r="D443">
            <v>1</v>
          </cell>
          <cell r="E443">
            <v>118.6765</v>
          </cell>
          <cell r="F443">
            <v>118.67</v>
          </cell>
        </row>
        <row r="444">
          <cell r="A444" t="str">
            <v>001.09.00848</v>
          </cell>
          <cell r="B444" t="str">
            <v>Fornecimento e Instalação de Janela Tipo Vitro de Correr com Caixilho Fixo 2.00 x 1.00 m s/ Grade, Batente e= 12 cm Chapa 22, 4 Folhas - Padrão Comercial</v>
          </cell>
          <cell r="C444" t="str">
            <v>m2</v>
          </cell>
          <cell r="D444">
            <v>1</v>
          </cell>
          <cell r="E444">
            <v>113.2265</v>
          </cell>
          <cell r="F444">
            <v>113.22</v>
          </cell>
        </row>
        <row r="445">
          <cell r="A445" t="str">
            <v>001.09.00850</v>
          </cell>
          <cell r="B445" t="str">
            <v>Fornecimento e Instalação de Janela Tipo Vitro de Correr com Caixilho Fixo 1.50 x 1.20 m c/ Grade, Batente E = 12 cm, Chapa 22 4 Folhas - Padrão Comercial</v>
          </cell>
          <cell r="C445" t="str">
            <v>m2</v>
          </cell>
          <cell r="D445">
            <v>1</v>
          </cell>
          <cell r="E445">
            <v>110.8265</v>
          </cell>
          <cell r="F445">
            <v>110.82</v>
          </cell>
        </row>
        <row r="446">
          <cell r="A446" t="str">
            <v>001.09.00860</v>
          </cell>
          <cell r="B446" t="str">
            <v>Fornecimento e Instalação de Janela metálica tipo veneziana de correr com grade - padrão comercial</v>
          </cell>
          <cell r="C446" t="str">
            <v>m2</v>
          </cell>
          <cell r="D446">
            <v>1</v>
          </cell>
          <cell r="E446">
            <v>157.06190000000001</v>
          </cell>
          <cell r="F446">
            <v>157.06</v>
          </cell>
        </row>
        <row r="447">
          <cell r="A447" t="str">
            <v>001.09.00880</v>
          </cell>
          <cell r="B447" t="str">
            <v>Porta de madeira tipo solidor inclus. guarnições, batentes e dobradiças, (0.60 x 2.10 m)</v>
          </cell>
          <cell r="C447" t="str">
            <v>UN</v>
          </cell>
          <cell r="D447">
            <v>1</v>
          </cell>
          <cell r="E447">
            <v>86.534000000000006</v>
          </cell>
          <cell r="F447">
            <v>86.53</v>
          </cell>
        </row>
        <row r="448">
          <cell r="A448" t="str">
            <v>001.09.00900</v>
          </cell>
          <cell r="B448" t="str">
            <v>Porta de madeira tipo solidor inclus. guarnições, batentes e dobradiças, (0.70 x 2.10 m)</v>
          </cell>
          <cell r="C448" t="str">
            <v>UN</v>
          </cell>
          <cell r="D448">
            <v>1</v>
          </cell>
          <cell r="E448">
            <v>87.055000000000007</v>
          </cell>
          <cell r="F448">
            <v>87.05</v>
          </cell>
        </row>
        <row r="449">
          <cell r="A449" t="str">
            <v>001.09.00920</v>
          </cell>
          <cell r="B449" t="str">
            <v>Porta de madeira tipo solidor inclus. guarnições, batentes e dobradiças, (0.80 x 2.10 m)</v>
          </cell>
          <cell r="C449" t="str">
            <v>UN</v>
          </cell>
          <cell r="D449">
            <v>1</v>
          </cell>
          <cell r="E449">
            <v>87.305999999999997</v>
          </cell>
          <cell r="F449">
            <v>87.3</v>
          </cell>
        </row>
        <row r="450">
          <cell r="A450" t="str">
            <v>001.09.00940</v>
          </cell>
          <cell r="B450" t="str">
            <v>Porta de madeira tipo solidor inclus. guarnições, batentes e dobradiças, (0.90 x 2.10 m)</v>
          </cell>
          <cell r="C450" t="str">
            <v>un</v>
          </cell>
          <cell r="D450">
            <v>1</v>
          </cell>
          <cell r="E450">
            <v>88.096999999999994</v>
          </cell>
          <cell r="F450">
            <v>88.09</v>
          </cell>
        </row>
        <row r="451">
          <cell r="A451" t="str">
            <v>001.09.00960</v>
          </cell>
          <cell r="B451" t="str">
            <v>Porta de madeira tipo solidor inclus. guarnições, batentes e dobradiças, (0.60 x 1.80 m)</v>
          </cell>
          <cell r="C451" t="str">
            <v>UN</v>
          </cell>
          <cell r="D451">
            <v>1</v>
          </cell>
          <cell r="E451">
            <v>80.281999999999996</v>
          </cell>
          <cell r="F451">
            <v>80.28</v>
          </cell>
        </row>
        <row r="452">
          <cell r="A452" t="str">
            <v>001.09.00980</v>
          </cell>
          <cell r="B452" t="str">
            <v>Porta de madeira tipo solidor inclus. guarnições, batentes e dobradiças, (0.60 x 1.60 m)</v>
          </cell>
          <cell r="C452" t="str">
            <v>UN</v>
          </cell>
          <cell r="D452">
            <v>1</v>
          </cell>
          <cell r="E452">
            <v>82.366</v>
          </cell>
          <cell r="F452">
            <v>82.36</v>
          </cell>
        </row>
        <row r="453">
          <cell r="A453" t="str">
            <v>001.09.01000</v>
          </cell>
          <cell r="B453" t="str">
            <v>Porta de madeira tipo solidor inclus. guarnições, batentes e dobradiças, (1.00 x 2.00 m)</v>
          </cell>
          <cell r="C453" t="str">
            <v>UN</v>
          </cell>
          <cell r="D453">
            <v>1</v>
          </cell>
          <cell r="E453">
            <v>92.798000000000002</v>
          </cell>
          <cell r="F453">
            <v>92.79</v>
          </cell>
        </row>
        <row r="454">
          <cell r="A454" t="str">
            <v>001.09.01020</v>
          </cell>
          <cell r="B454" t="str">
            <v>Porta de madeira tipo solidor inclus. guarnições, batentes e dobradiças, (1.60 x 2.10 m)</v>
          </cell>
          <cell r="C454" t="str">
            <v>UN</v>
          </cell>
          <cell r="D454">
            <v>1</v>
          </cell>
          <cell r="E454">
            <v>129.95599999999999</v>
          </cell>
          <cell r="F454">
            <v>129.94999999999999</v>
          </cell>
        </row>
        <row r="455">
          <cell r="A455" t="str">
            <v>001.09.01040</v>
          </cell>
          <cell r="B455" t="str">
            <v>Porta de madeira tipo solidor inclus. guarnições, batentes e dobradiças, (0.60 x 0.90 m)</v>
          </cell>
          <cell r="C455" t="str">
            <v>UN</v>
          </cell>
          <cell r="D455">
            <v>1</v>
          </cell>
          <cell r="E455">
            <v>77.251000000000005</v>
          </cell>
          <cell r="F455">
            <v>77.25</v>
          </cell>
        </row>
        <row r="456">
          <cell r="A456" t="str">
            <v>001.09.01060</v>
          </cell>
          <cell r="B456" t="str">
            <v>Porta de madeira tipo almofadada inclusive guarnições, batentes e dobradiças (0.60 x 2.10 m)</v>
          </cell>
          <cell r="C456" t="str">
            <v>UN</v>
          </cell>
          <cell r="D456">
            <v>1</v>
          </cell>
          <cell r="E456">
            <v>105.864</v>
          </cell>
          <cell r="F456">
            <v>105.86</v>
          </cell>
        </row>
        <row r="457">
          <cell r="A457" t="str">
            <v>001.09.01080</v>
          </cell>
          <cell r="B457" t="str">
            <v>Porta de madeira tipo almofadada inclusive guarnições, batentes e dobradiças (0.70 x 2.10 m)</v>
          </cell>
          <cell r="C457" t="str">
            <v>UN</v>
          </cell>
          <cell r="D457">
            <v>1</v>
          </cell>
          <cell r="E457">
            <v>106.315</v>
          </cell>
          <cell r="F457">
            <v>106.31</v>
          </cell>
        </row>
        <row r="458">
          <cell r="A458" t="str">
            <v>001.09.01100</v>
          </cell>
          <cell r="B458" t="str">
            <v>Porta de madeira tipo almofadada inclusive guarnições, batentes e dobradiças (0.80 x 2.10 m)</v>
          </cell>
          <cell r="C458" t="str">
            <v>UN</v>
          </cell>
          <cell r="D458">
            <v>1</v>
          </cell>
          <cell r="E458">
            <v>102.206</v>
          </cell>
          <cell r="F458">
            <v>102.2</v>
          </cell>
        </row>
        <row r="459">
          <cell r="A459" t="str">
            <v>001.09.01120</v>
          </cell>
          <cell r="B459" t="str">
            <v>Porta de madeira tipo almofadada inclusive guarnições, batentes e dobradiças (0.90 x 2.10 m)</v>
          </cell>
          <cell r="C459" t="str">
            <v>UN</v>
          </cell>
          <cell r="D459">
            <v>1</v>
          </cell>
          <cell r="E459">
            <v>107.217</v>
          </cell>
          <cell r="F459">
            <v>107.21</v>
          </cell>
        </row>
        <row r="460">
          <cell r="A460" t="str">
            <v>001.09.01140</v>
          </cell>
          <cell r="B460" t="str">
            <v>Porta de madeira tipo almofadada inclusive guarnições, batentes e dobradiças (2.00 x 2.10 m)</v>
          </cell>
          <cell r="C460" t="str">
            <v>UN</v>
          </cell>
          <cell r="D460">
            <v>1</v>
          </cell>
          <cell r="E460">
            <v>145.61179999999999</v>
          </cell>
          <cell r="F460">
            <v>145.61000000000001</v>
          </cell>
        </row>
        <row r="461">
          <cell r="A461" t="str">
            <v>001.09.01160</v>
          </cell>
          <cell r="B461" t="str">
            <v>Porta interna de madeira semi-oca incl. guarnições, batentes e dobradiças - (0,60x2,10)m - 1 fl.</v>
          </cell>
          <cell r="C461" t="str">
            <v>UN</v>
          </cell>
          <cell r="D461">
            <v>1</v>
          </cell>
          <cell r="E461">
            <v>183.22399999999999</v>
          </cell>
          <cell r="F461">
            <v>183.22</v>
          </cell>
        </row>
        <row r="462">
          <cell r="A462" t="str">
            <v>001.09.01180</v>
          </cell>
          <cell r="B462" t="str">
            <v>Porta interna de madeira semi-oca incl. guarnições, batentes e dobradiças - (0,70x2,10)m - 1 fl.</v>
          </cell>
          <cell r="C462" t="str">
            <v>UN</v>
          </cell>
          <cell r="D462">
            <v>1</v>
          </cell>
          <cell r="E462">
            <v>183.22399999999999</v>
          </cell>
          <cell r="F462">
            <v>183.22</v>
          </cell>
        </row>
        <row r="463">
          <cell r="A463" t="str">
            <v>001.09.01200</v>
          </cell>
          <cell r="B463" t="str">
            <v>Porta interna de madeira semi-oca incl. guarnições, batentes e dobradiças - (0,80x2,10)m - 1 fl.</v>
          </cell>
          <cell r="C463" t="str">
            <v>UN</v>
          </cell>
          <cell r="D463">
            <v>1</v>
          </cell>
          <cell r="E463">
            <v>189.70599999999999</v>
          </cell>
          <cell r="F463">
            <v>189.7</v>
          </cell>
        </row>
        <row r="464">
          <cell r="A464" t="str">
            <v>001.09.01220</v>
          </cell>
          <cell r="B464" t="str">
            <v>Porta interna de madeira semi-oca incl. guarnições, batentes e dobradiças - (1,20x2,10)m - 2 fls.</v>
          </cell>
          <cell r="C464" t="str">
            <v>UN</v>
          </cell>
          <cell r="D464">
            <v>1</v>
          </cell>
          <cell r="E464">
            <v>320.72199999999998</v>
          </cell>
          <cell r="F464">
            <v>320.72000000000003</v>
          </cell>
        </row>
        <row r="465">
          <cell r="A465" t="str">
            <v>001.09.01240</v>
          </cell>
          <cell r="B465" t="str">
            <v>Porta interna de madeira semi-oca incl. guarnições, batentes e dobradiças - (1,60x2,10)m - 2 fls.</v>
          </cell>
          <cell r="C465" t="str">
            <v>UN</v>
          </cell>
          <cell r="D465">
            <v>1</v>
          </cell>
          <cell r="E465">
            <v>332.72399999999999</v>
          </cell>
          <cell r="F465">
            <v>332.72</v>
          </cell>
        </row>
        <row r="466">
          <cell r="A466" t="str">
            <v>001.09.01260</v>
          </cell>
          <cell r="B466" t="str">
            <v>Porta interna de madeira semi-oca incl. guarnições, batentes e dobradiças - (0,60x1,80)m - 2 fls.</v>
          </cell>
          <cell r="C466" t="str">
            <v>UN</v>
          </cell>
          <cell r="D466">
            <v>1</v>
          </cell>
          <cell r="E466">
            <v>125.45399999999999</v>
          </cell>
          <cell r="F466">
            <v>125.45</v>
          </cell>
        </row>
        <row r="467">
          <cell r="A467" t="str">
            <v>001.09.01280</v>
          </cell>
          <cell r="B467" t="str">
            <v>Porta lisa folheada em laminado plástico tipo formiplac ou similar inclusive batente metálico</v>
          </cell>
          <cell r="C467" t="str">
            <v>M2</v>
          </cell>
          <cell r="D467">
            <v>1</v>
          </cell>
          <cell r="E467">
            <v>117.0343</v>
          </cell>
          <cell r="F467">
            <v>117.03</v>
          </cell>
        </row>
        <row r="468">
          <cell r="A468" t="str">
            <v>001.09.01300</v>
          </cell>
          <cell r="B468" t="str">
            <v>Caixilho de madeira p/ paineis</v>
          </cell>
          <cell r="C468" t="str">
            <v>M2</v>
          </cell>
          <cell r="D468">
            <v>1</v>
          </cell>
          <cell r="E468">
            <v>98.556899999999999</v>
          </cell>
          <cell r="F468">
            <v>98.55</v>
          </cell>
        </row>
        <row r="469">
          <cell r="A469" t="str">
            <v>001.09.01320</v>
          </cell>
          <cell r="B469" t="str">
            <v>Porta de madeira tipo mexicana, inclusive guarnição, batente e dobradiça ( 0,70 x 2,10m )</v>
          </cell>
          <cell r="C469" t="str">
            <v>UN</v>
          </cell>
          <cell r="D469">
            <v>1</v>
          </cell>
          <cell r="E469">
            <v>240.315</v>
          </cell>
          <cell r="F469">
            <v>240.31</v>
          </cell>
        </row>
        <row r="470">
          <cell r="A470" t="str">
            <v>001.09.01340</v>
          </cell>
          <cell r="B470" t="str">
            <v>Porta de madeira tipo mexicana, inclusive guarnição, batente e dobradiça ( 0,80 x 2,10m )</v>
          </cell>
          <cell r="C470" t="str">
            <v>UN</v>
          </cell>
          <cell r="D470">
            <v>1</v>
          </cell>
          <cell r="E470">
            <v>236.20599999999999</v>
          </cell>
          <cell r="F470">
            <v>236.2</v>
          </cell>
        </row>
        <row r="471">
          <cell r="A471" t="str">
            <v>001.09.01360</v>
          </cell>
          <cell r="B471" t="str">
            <v>Porta de madeira prensada, tipo solidor, revestida com fórmica branca, inclusive guarnições, ferragem e fechadura,  0.80 x 210 m</v>
          </cell>
          <cell r="C471" t="str">
            <v>UN</v>
          </cell>
          <cell r="D471">
            <v>1</v>
          </cell>
          <cell r="E471">
            <v>232.59950000000001</v>
          </cell>
          <cell r="F471">
            <v>232.59</v>
          </cell>
        </row>
        <row r="472">
          <cell r="A472" t="str">
            <v>001.09.01380</v>
          </cell>
          <cell r="B472" t="str">
            <v>Janela de madeira tipo veneziana com vidro</v>
          </cell>
          <cell r="C472" t="str">
            <v>M2</v>
          </cell>
          <cell r="D472">
            <v>1</v>
          </cell>
          <cell r="E472">
            <v>189.08690000000001</v>
          </cell>
          <cell r="F472">
            <v>189.08</v>
          </cell>
        </row>
        <row r="473">
          <cell r="A473" t="str">
            <v>001.09.01400</v>
          </cell>
          <cell r="B473" t="str">
            <v>Acabamento de esquadrias de ferro de correr</v>
          </cell>
          <cell r="C473" t="str">
            <v>M2</v>
          </cell>
          <cell r="D473">
            <v>1</v>
          </cell>
          <cell r="E473">
            <v>30.601800000000001</v>
          </cell>
          <cell r="F473">
            <v>30.6</v>
          </cell>
        </row>
        <row r="474">
          <cell r="A474" t="str">
            <v>001.09.01420</v>
          </cell>
          <cell r="B474" t="str">
            <v>Fechadura c/ chave central, maçaneta tipo copo, conjunto completo p/portas de entrada</v>
          </cell>
          <cell r="C474" t="str">
            <v>UN</v>
          </cell>
          <cell r="D474">
            <v>1</v>
          </cell>
          <cell r="E474">
            <v>23.082000000000001</v>
          </cell>
          <cell r="F474">
            <v>23.08</v>
          </cell>
        </row>
        <row r="475">
          <cell r="A475" t="str">
            <v>001.09.01440</v>
          </cell>
          <cell r="B475" t="str">
            <v>Fechadura c/ chave central, maçaneta tipo copo, conjunto completo p/portas de comunicacao</v>
          </cell>
          <cell r="C475" t="str">
            <v>UN</v>
          </cell>
          <cell r="D475">
            <v>1</v>
          </cell>
          <cell r="E475">
            <v>18.922000000000001</v>
          </cell>
          <cell r="F475">
            <v>18.920000000000002</v>
          </cell>
        </row>
        <row r="476">
          <cell r="A476" t="str">
            <v>001.09.01460</v>
          </cell>
          <cell r="B476" t="str">
            <v>Fechadura c/ chave central, maçaneta tipo copo, conjunto completo p/portas de banheiro</v>
          </cell>
          <cell r="C476" t="str">
            <v>UN</v>
          </cell>
          <cell r="D476">
            <v>1</v>
          </cell>
          <cell r="E476">
            <v>18.922000000000001</v>
          </cell>
          <cell r="F476">
            <v>18.920000000000002</v>
          </cell>
        </row>
        <row r="477">
          <cell r="A477" t="str">
            <v>001.09.01480</v>
          </cell>
          <cell r="B477" t="str">
            <v>Fechadura de embutir c/ cilindro lingueta de 2 voltas trinco de latão c/02 chaves p/ porta de entrada compl. c/ espelho e maçaneta, tipo leve</v>
          </cell>
          <cell r="C477" t="str">
            <v>UN</v>
          </cell>
          <cell r="D477">
            <v>1</v>
          </cell>
          <cell r="E477">
            <v>65.081999999999994</v>
          </cell>
          <cell r="F477">
            <v>65.08</v>
          </cell>
        </row>
        <row r="478">
          <cell r="A478" t="str">
            <v>001.09.01500</v>
          </cell>
          <cell r="B478" t="str">
            <v>Fechadura de embutir c/ cilindro lingueta de 2 voltas trinco de latão c/02 chaves p/ porta de entrada compl. c/ espelho e maçaneta, tipo reforçada</v>
          </cell>
          <cell r="C478" t="str">
            <v>UN</v>
          </cell>
          <cell r="D478">
            <v>1</v>
          </cell>
          <cell r="E478">
            <v>40.182000000000002</v>
          </cell>
          <cell r="F478">
            <v>40.18</v>
          </cell>
        </row>
        <row r="479">
          <cell r="A479" t="str">
            <v>001.09.01520</v>
          </cell>
          <cell r="B479" t="str">
            <v>Fechadura de embutir c/cilindro lingueta de 2 voltas trinco de latão c/02 chaves p/ portas inter. compl. c/ espelho e maçaneta, tipo leve</v>
          </cell>
          <cell r="C479" t="str">
            <v>UN</v>
          </cell>
          <cell r="D479">
            <v>1</v>
          </cell>
          <cell r="E479">
            <v>30.082000000000001</v>
          </cell>
          <cell r="F479">
            <v>30.08</v>
          </cell>
        </row>
        <row r="480">
          <cell r="A480" t="str">
            <v>001.09.01540</v>
          </cell>
          <cell r="B480" t="str">
            <v>Fechadura de embutir c/cilindro lingueta de 2 voltas trinco de latão c/02 chaves p/ portas inter. compl. c/ espelho e maçaneta, tipo reforçada</v>
          </cell>
          <cell r="C480" t="str">
            <v>UN</v>
          </cell>
          <cell r="D480">
            <v>1</v>
          </cell>
          <cell r="E480">
            <v>32.582000000000001</v>
          </cell>
          <cell r="F480">
            <v>32.58</v>
          </cell>
        </row>
        <row r="481">
          <cell r="A481" t="str">
            <v>001.09.01560</v>
          </cell>
          <cell r="B481" t="str">
            <v>Fechadura de sobrepor de cilindro de latão c/ lingueta de 02 voltas completas, tipo leve</v>
          </cell>
          <cell r="C481" t="str">
            <v>UN</v>
          </cell>
          <cell r="D481">
            <v>1</v>
          </cell>
          <cell r="E481">
            <v>14.265499999999999</v>
          </cell>
          <cell r="F481">
            <v>14.26</v>
          </cell>
        </row>
        <row r="482">
          <cell r="A482" t="str">
            <v>001.09.01580</v>
          </cell>
          <cell r="B482" t="str">
            <v>Fechadura de sobrepor de cilindro de latão c/ lingueta de 02 voltas completas, tipo reforçada</v>
          </cell>
          <cell r="C482" t="str">
            <v>UN</v>
          </cell>
          <cell r="D482">
            <v>1</v>
          </cell>
          <cell r="E482">
            <v>43.5655</v>
          </cell>
          <cell r="F482">
            <v>43.56</v>
          </cell>
        </row>
        <row r="483">
          <cell r="A483" t="str">
            <v>001.09.01600</v>
          </cell>
          <cell r="B483" t="str">
            <v>Fechadura de embutir p/ banheiro c/ chaves de emergência tipo blim blim, tipo leve</v>
          </cell>
          <cell r="C483" t="str">
            <v>UN</v>
          </cell>
          <cell r="D483">
            <v>1</v>
          </cell>
          <cell r="E483">
            <v>28.582000000000001</v>
          </cell>
          <cell r="F483">
            <v>28.58</v>
          </cell>
        </row>
        <row r="484">
          <cell r="A484" t="str">
            <v>001.09.01620</v>
          </cell>
          <cell r="B484" t="str">
            <v>Fechadura de embutir p/ banheiro c/ chaves de emergência tipo blim blim, tipo reforçada</v>
          </cell>
          <cell r="C484" t="str">
            <v>UN</v>
          </cell>
          <cell r="D484">
            <v>1</v>
          </cell>
          <cell r="E484">
            <v>28.582000000000001</v>
          </cell>
          <cell r="F484">
            <v>28.58</v>
          </cell>
        </row>
        <row r="485">
          <cell r="A485" t="str">
            <v>001.09.01640</v>
          </cell>
          <cell r="B485" t="str">
            <v>Fechaduras p/portas ou grades de enrolar de cilindro c/2 chaves completa</v>
          </cell>
          <cell r="C485" t="str">
            <v>UN</v>
          </cell>
          <cell r="D485">
            <v>1</v>
          </cell>
          <cell r="E485">
            <v>28.165500000000002</v>
          </cell>
          <cell r="F485">
            <v>28.16</v>
          </cell>
        </row>
        <row r="486">
          <cell r="A486" t="str">
            <v>001.09.01660</v>
          </cell>
          <cell r="B486" t="str">
            <v>Fechadura p/porta de correr completa</v>
          </cell>
          <cell r="C486" t="str">
            <v>UN</v>
          </cell>
          <cell r="D486">
            <v>1</v>
          </cell>
          <cell r="E486">
            <v>35.332000000000001</v>
          </cell>
          <cell r="F486">
            <v>35.33</v>
          </cell>
        </row>
        <row r="487">
          <cell r="A487" t="str">
            <v>001.09.01680</v>
          </cell>
          <cell r="B487" t="str">
            <v>Fechadura p/portao de ferro de madeira completa</v>
          </cell>
          <cell r="C487" t="str">
            <v>UN</v>
          </cell>
          <cell r="D487">
            <v>1</v>
          </cell>
          <cell r="E487">
            <v>45.082000000000001</v>
          </cell>
          <cell r="F487">
            <v>45.08</v>
          </cell>
        </row>
        <row r="488">
          <cell r="A488" t="str">
            <v>001.09.01700</v>
          </cell>
          <cell r="B488" t="str">
            <v>Cremona de latão estampado e niquelado, tipo leve</v>
          </cell>
          <cell r="C488" t="str">
            <v>UN</v>
          </cell>
          <cell r="D488">
            <v>1</v>
          </cell>
          <cell r="E488">
            <v>17.748200000000001</v>
          </cell>
          <cell r="F488">
            <v>17.739999999999998</v>
          </cell>
        </row>
        <row r="489">
          <cell r="A489" t="str">
            <v>001.09.01720</v>
          </cell>
          <cell r="B489" t="str">
            <v>Cremona de latão estampado e niquelado, tipo reforçado</v>
          </cell>
          <cell r="C489" t="str">
            <v>UN</v>
          </cell>
          <cell r="D489">
            <v>1</v>
          </cell>
          <cell r="E489">
            <v>18.020700000000001</v>
          </cell>
          <cell r="F489">
            <v>18.02</v>
          </cell>
        </row>
        <row r="490">
          <cell r="A490" t="str">
            <v>001.09.01760</v>
          </cell>
          <cell r="B490" t="str">
            <v>Cremona de latão fundido e niquelado,tipo leve</v>
          </cell>
          <cell r="C490" t="str">
            <v>UN</v>
          </cell>
          <cell r="D490">
            <v>1</v>
          </cell>
          <cell r="E490">
            <v>14.5207</v>
          </cell>
          <cell r="F490">
            <v>14.52</v>
          </cell>
        </row>
        <row r="491">
          <cell r="A491" t="str">
            <v>001.09.01780</v>
          </cell>
          <cell r="B491" t="str">
            <v>Cremona de latão fundido e niquelado,tipo reforçado</v>
          </cell>
          <cell r="C491" t="str">
            <v>UN</v>
          </cell>
          <cell r="D491">
            <v>1</v>
          </cell>
          <cell r="E491">
            <v>14.5207</v>
          </cell>
          <cell r="F491">
            <v>14.52</v>
          </cell>
        </row>
        <row r="492">
          <cell r="A492" t="str">
            <v>001.09.01800</v>
          </cell>
          <cell r="B492" t="str">
            <v>Vara p/cremona de ferro</v>
          </cell>
          <cell r="C492" t="str">
            <v>ML</v>
          </cell>
          <cell r="D492">
            <v>1</v>
          </cell>
          <cell r="E492">
            <v>10.5207</v>
          </cell>
          <cell r="F492">
            <v>10.52</v>
          </cell>
        </row>
        <row r="493">
          <cell r="A493" t="str">
            <v>001.09.01820</v>
          </cell>
          <cell r="B493" t="str">
            <v>Targeta livre ocupado</v>
          </cell>
          <cell r="C493" t="str">
            <v>UN</v>
          </cell>
          <cell r="D493">
            <v>1</v>
          </cell>
          <cell r="E493">
            <v>17.5411</v>
          </cell>
          <cell r="F493">
            <v>17.54</v>
          </cell>
        </row>
        <row r="494">
          <cell r="A494" t="str">
            <v>001.09.01840</v>
          </cell>
          <cell r="B494" t="str">
            <v>Fechos chatos reforçados</v>
          </cell>
          <cell r="C494" t="str">
            <v>UN</v>
          </cell>
          <cell r="D494">
            <v>1</v>
          </cell>
          <cell r="E494">
            <v>6.2164999999999999</v>
          </cell>
          <cell r="F494">
            <v>6.21</v>
          </cell>
        </row>
        <row r="495">
          <cell r="A495" t="str">
            <v>001.09.01860</v>
          </cell>
          <cell r="B495" t="str">
            <v>Borboletas</v>
          </cell>
          <cell r="C495" t="str">
            <v>UN</v>
          </cell>
          <cell r="D495">
            <v>1</v>
          </cell>
          <cell r="E495">
            <v>2.3380000000000001</v>
          </cell>
          <cell r="F495">
            <v>2.33</v>
          </cell>
        </row>
        <row r="496">
          <cell r="A496" t="str">
            <v>001.09.01880</v>
          </cell>
          <cell r="B496" t="str">
            <v>Dobradiças comuns p/portas 3.5 pol</v>
          </cell>
          <cell r="C496" t="str">
            <v>UN</v>
          </cell>
          <cell r="D496">
            <v>1</v>
          </cell>
          <cell r="E496">
            <v>5.5529000000000002</v>
          </cell>
          <cell r="F496">
            <v>5.55</v>
          </cell>
        </row>
        <row r="497">
          <cell r="A497" t="str">
            <v>001.09.01920</v>
          </cell>
          <cell r="B497" t="str">
            <v>Dobradiça cabeça de bola de ferro 3.5 pol,tipo leve</v>
          </cell>
          <cell r="C497" t="str">
            <v>UN</v>
          </cell>
          <cell r="D497">
            <v>1</v>
          </cell>
          <cell r="E497">
            <v>5.5328999999999997</v>
          </cell>
          <cell r="F497">
            <v>5.53</v>
          </cell>
        </row>
        <row r="498">
          <cell r="A498" t="str">
            <v>001.09.01940</v>
          </cell>
          <cell r="B498" t="str">
            <v>Dobradiça cabeça de bola de ferro 3.5 pol,tipo reforçado</v>
          </cell>
          <cell r="C498" t="str">
            <v>UN</v>
          </cell>
          <cell r="D498">
            <v>1</v>
          </cell>
          <cell r="E498">
            <v>5.8829000000000002</v>
          </cell>
          <cell r="F498">
            <v>5.88</v>
          </cell>
        </row>
        <row r="499">
          <cell r="A499" t="str">
            <v>001.09.01960</v>
          </cell>
          <cell r="B499" t="str">
            <v>Conchas p/janelas de correr</v>
          </cell>
          <cell r="C499" t="str">
            <v>UN</v>
          </cell>
          <cell r="D499">
            <v>1</v>
          </cell>
          <cell r="E499">
            <v>3.6164999999999998</v>
          </cell>
          <cell r="F499">
            <v>3.61</v>
          </cell>
        </row>
        <row r="500">
          <cell r="A500" t="str">
            <v>001.09.01980</v>
          </cell>
          <cell r="B500" t="str">
            <v>Fixadores p/portas</v>
          </cell>
          <cell r="C500" t="str">
            <v>UN</v>
          </cell>
          <cell r="D500">
            <v>1</v>
          </cell>
          <cell r="E500">
            <v>7.6128999999999998</v>
          </cell>
          <cell r="F500">
            <v>7.61</v>
          </cell>
        </row>
        <row r="501">
          <cell r="A501" t="str">
            <v>001.09.02000</v>
          </cell>
          <cell r="B501" t="str">
            <v>Porta de alumínio tipo veneziana de abrir (01 ou 02 folhas)</v>
          </cell>
          <cell r="C501" t="str">
            <v>M2</v>
          </cell>
          <cell r="D501">
            <v>1</v>
          </cell>
          <cell r="E501">
            <v>354.12459999999999</v>
          </cell>
          <cell r="F501">
            <v>354.12</v>
          </cell>
        </row>
        <row r="502">
          <cell r="A502" t="str">
            <v>001.09.02020</v>
          </cell>
          <cell r="B502" t="str">
            <v>Porta de alumínio tipo de abrir - para vidro</v>
          </cell>
          <cell r="C502" t="str">
            <v>M2</v>
          </cell>
          <cell r="D502">
            <v>1</v>
          </cell>
          <cell r="E502">
            <v>258.74880000000002</v>
          </cell>
          <cell r="F502">
            <v>258.74</v>
          </cell>
        </row>
        <row r="503">
          <cell r="A503" t="str">
            <v>001.09.02040</v>
          </cell>
          <cell r="B503" t="str">
            <v>Porta de alumínio tipo de correr (01 ou 02 folhas) - para vidro</v>
          </cell>
          <cell r="C503" t="str">
            <v>M2</v>
          </cell>
          <cell r="D503">
            <v>1</v>
          </cell>
          <cell r="E503">
            <v>278.1746</v>
          </cell>
          <cell r="F503">
            <v>278.17</v>
          </cell>
        </row>
        <row r="504">
          <cell r="A504" t="str">
            <v>001.09.02060</v>
          </cell>
          <cell r="B504" t="str">
            <v>Porta de alumínio tipo de abrir em chapa de alumínio</v>
          </cell>
          <cell r="C504" t="str">
            <v>M2</v>
          </cell>
          <cell r="D504">
            <v>1</v>
          </cell>
          <cell r="E504">
            <v>278.1746</v>
          </cell>
          <cell r="F504">
            <v>278.17</v>
          </cell>
        </row>
        <row r="505">
          <cell r="A505" t="str">
            <v>001.09.02080</v>
          </cell>
          <cell r="B505" t="str">
            <v>Grades de proteção - perfil 2x1cm - anodizado na cor natural</v>
          </cell>
          <cell r="C505" t="str">
            <v>M2</v>
          </cell>
          <cell r="D505">
            <v>1</v>
          </cell>
          <cell r="E505">
            <v>139.61449999999999</v>
          </cell>
          <cell r="F505">
            <v>139.61000000000001</v>
          </cell>
        </row>
        <row r="506">
          <cell r="A506" t="str">
            <v>001.09.02100</v>
          </cell>
          <cell r="B506" t="str">
            <v>Peitoril de alumínio h=1,00m</v>
          </cell>
          <cell r="C506" t="str">
            <v>ML</v>
          </cell>
          <cell r="D506">
            <v>1</v>
          </cell>
          <cell r="E506">
            <v>84.278499999999994</v>
          </cell>
          <cell r="F506">
            <v>84.27</v>
          </cell>
        </row>
        <row r="507">
          <cell r="A507" t="str">
            <v>001.09.02120</v>
          </cell>
          <cell r="B507" t="str">
            <v>Corrimão de alumínio h=0,85m</v>
          </cell>
          <cell r="C507" t="str">
            <v>ML</v>
          </cell>
          <cell r="D507">
            <v>1</v>
          </cell>
          <cell r="E507">
            <v>54.278500000000001</v>
          </cell>
          <cell r="F507">
            <v>54.27</v>
          </cell>
        </row>
        <row r="508">
          <cell r="A508" t="str">
            <v>001.09.02140</v>
          </cell>
          <cell r="B508" t="str">
            <v>Guarda corpo de alumínio anodizado h=1,00 m</v>
          </cell>
          <cell r="C508" t="str">
            <v>ML</v>
          </cell>
          <cell r="D508">
            <v>1</v>
          </cell>
          <cell r="E508">
            <v>84.278499999999994</v>
          </cell>
          <cell r="F508">
            <v>84.27</v>
          </cell>
        </row>
        <row r="509">
          <cell r="A509" t="str">
            <v>001.09.02160</v>
          </cell>
          <cell r="B509" t="str">
            <v>Janela de alumínio tipo basculante</v>
          </cell>
          <cell r="C509" t="str">
            <v>M2</v>
          </cell>
          <cell r="D509">
            <v>1</v>
          </cell>
          <cell r="E509">
            <v>308.45729999999998</v>
          </cell>
          <cell r="F509">
            <v>308.45</v>
          </cell>
        </row>
        <row r="510">
          <cell r="A510" t="str">
            <v>001.09.02180</v>
          </cell>
          <cell r="B510" t="str">
            <v>Janela de alumínio tipo de correr - para vidro</v>
          </cell>
          <cell r="C510" t="str">
            <v>M2</v>
          </cell>
          <cell r="D510">
            <v>1</v>
          </cell>
          <cell r="E510">
            <v>243.90539999999999</v>
          </cell>
          <cell r="F510">
            <v>243.9</v>
          </cell>
        </row>
        <row r="511">
          <cell r="A511" t="str">
            <v>001.09.02200</v>
          </cell>
          <cell r="B511" t="str">
            <v>Janela de alumínio tipo de abrir - para vidro</v>
          </cell>
          <cell r="C511" t="str">
            <v>M2</v>
          </cell>
          <cell r="D511">
            <v>1</v>
          </cell>
          <cell r="E511">
            <v>238.4573</v>
          </cell>
          <cell r="F511">
            <v>238.45</v>
          </cell>
        </row>
        <row r="512">
          <cell r="A512" t="str">
            <v>001.09.02220</v>
          </cell>
          <cell r="B512" t="str">
            <v>Janela de alumínio tipo maxi-air - para vidro</v>
          </cell>
          <cell r="C512" t="str">
            <v>M2</v>
          </cell>
          <cell r="D512">
            <v>1</v>
          </cell>
          <cell r="E512">
            <v>252.4573</v>
          </cell>
          <cell r="F512">
            <v>252.45</v>
          </cell>
        </row>
        <row r="513">
          <cell r="A513" t="str">
            <v>001.09.02240</v>
          </cell>
          <cell r="B513" t="str">
            <v>Janela de alumínio tipo veneziana</v>
          </cell>
          <cell r="C513" t="str">
            <v>M2</v>
          </cell>
          <cell r="D513">
            <v>1</v>
          </cell>
          <cell r="E513">
            <v>288.45729999999998</v>
          </cell>
          <cell r="F513">
            <v>288.45</v>
          </cell>
        </row>
        <row r="514">
          <cell r="A514" t="str">
            <v>001.09.02260</v>
          </cell>
          <cell r="B514" t="str">
            <v>Janela tipo maximar em madeira p/ vidro, inclusive ferragens e ferro de alavanca</v>
          </cell>
          <cell r="C514" t="str">
            <v>M2</v>
          </cell>
          <cell r="D514">
            <v>1</v>
          </cell>
          <cell r="E514">
            <v>119.56359999999999</v>
          </cell>
          <cell r="F514">
            <v>119.56</v>
          </cell>
        </row>
        <row r="515">
          <cell r="A515" t="str">
            <v>001.09.02280</v>
          </cell>
          <cell r="B515" t="str">
            <v>Janela de abrir em madeira c/ veneziana p/ vidro, inclusive ferragens</v>
          </cell>
          <cell r="C515" t="str">
            <v>M2</v>
          </cell>
          <cell r="D515">
            <v>1</v>
          </cell>
          <cell r="E515">
            <v>167.88409999999999</v>
          </cell>
          <cell r="F515">
            <v>167.88</v>
          </cell>
        </row>
        <row r="516">
          <cell r="A516" t="str">
            <v>001.09.02300</v>
          </cell>
          <cell r="B516" t="str">
            <v>Tela metálica tipo mosquiteiro fixado em ferro cantoneira de abas iguais de 1/2"x1/8"</v>
          </cell>
          <cell r="C516" t="str">
            <v>M2</v>
          </cell>
          <cell r="D516">
            <v>1</v>
          </cell>
          <cell r="E516">
            <v>52.424100000000003</v>
          </cell>
          <cell r="F516">
            <v>52.42</v>
          </cell>
        </row>
        <row r="517">
          <cell r="A517" t="str">
            <v>001.09.02320</v>
          </cell>
          <cell r="B517" t="str">
            <v>Tela metálica tipo mosquiteiro fixado em ferro cantoneira de abas iguais de 1"x3/16"</v>
          </cell>
          <cell r="C517" t="str">
            <v>M2</v>
          </cell>
          <cell r="D517">
            <v>1</v>
          </cell>
          <cell r="E517">
            <v>73.304100000000005</v>
          </cell>
          <cell r="F517">
            <v>73.3</v>
          </cell>
        </row>
        <row r="518">
          <cell r="A518" t="str">
            <v>001.09.02340</v>
          </cell>
          <cell r="B518" t="str">
            <v>Tranca para portas e janelas, em chapa de ferro 2" x 1/4", incl.suporte</v>
          </cell>
          <cell r="C518" t="str">
            <v>M</v>
          </cell>
          <cell r="D518">
            <v>1</v>
          </cell>
          <cell r="E518">
            <v>28.649799999999999</v>
          </cell>
          <cell r="F518">
            <v>28.64</v>
          </cell>
        </row>
        <row r="519">
          <cell r="A519" t="str">
            <v>001.09.02360</v>
          </cell>
          <cell r="B519" t="str">
            <v>Batente de madeira 15 x 15 cm para porta e janela</v>
          </cell>
          <cell r="C519" t="str">
            <v>M</v>
          </cell>
          <cell r="D519">
            <v>1</v>
          </cell>
          <cell r="E519">
            <v>19.447600000000001</v>
          </cell>
          <cell r="F519">
            <v>19.440000000000001</v>
          </cell>
        </row>
        <row r="520">
          <cell r="A520" t="str">
            <v>001.09.02380</v>
          </cell>
          <cell r="B520" t="str">
            <v>Batente de madeira 3,5 x 14,5 cm para portas e janelas</v>
          </cell>
          <cell r="C520" t="str">
            <v>M</v>
          </cell>
          <cell r="D520">
            <v>1</v>
          </cell>
          <cell r="E520">
            <v>7.8464</v>
          </cell>
          <cell r="F520">
            <v>7.84</v>
          </cell>
        </row>
        <row r="521">
          <cell r="A521" t="str">
            <v>001.09.02400</v>
          </cell>
          <cell r="B521" t="str">
            <v>Reparo em esquadria - substituição de folhas de porta/janelas de madeira tipo almofadada</v>
          </cell>
          <cell r="C521" t="str">
            <v>M2</v>
          </cell>
          <cell r="D521">
            <v>1</v>
          </cell>
          <cell r="E521">
            <v>42.723199999999999</v>
          </cell>
          <cell r="F521">
            <v>42.72</v>
          </cell>
        </row>
        <row r="522">
          <cell r="A522" t="str">
            <v>001.09.02420</v>
          </cell>
          <cell r="B522" t="str">
            <v>Reparo em esquadria - substituição de batente de madeira</v>
          </cell>
          <cell r="C522" t="str">
            <v>M</v>
          </cell>
          <cell r="D522">
            <v>1</v>
          </cell>
          <cell r="E522">
            <v>17.8034</v>
          </cell>
          <cell r="F522">
            <v>17.8</v>
          </cell>
        </row>
        <row r="523">
          <cell r="A523" t="str">
            <v>001.09.02440</v>
          </cell>
          <cell r="B523" t="str">
            <v>Reparo em esquadria - substituição de folha de porta de madeira tipo solidor, inclusive dobradiças, -(0,60x1,80)m</v>
          </cell>
          <cell r="C523" t="str">
            <v>UN</v>
          </cell>
          <cell r="D523">
            <v>1</v>
          </cell>
          <cell r="E523">
            <v>51.058700000000002</v>
          </cell>
          <cell r="F523">
            <v>51.05</v>
          </cell>
        </row>
        <row r="524">
          <cell r="A524" t="str">
            <v>001.09.02460</v>
          </cell>
          <cell r="B524" t="str">
            <v>Reparo em esquadria - substituição de folha de porta de madeira tipo solidor, inclusive dobradiças, -(0,60x2,10)m</v>
          </cell>
          <cell r="C524" t="str">
            <v>UN</v>
          </cell>
          <cell r="D524">
            <v>1</v>
          </cell>
          <cell r="E524">
            <v>51.058700000000002</v>
          </cell>
          <cell r="F524">
            <v>51.05</v>
          </cell>
        </row>
        <row r="525">
          <cell r="A525" t="str">
            <v>001.09.02480</v>
          </cell>
          <cell r="B525" t="str">
            <v>Reparo em esquadria - substituição de folha de porta de madeira tipo solidor, inclusive dobradiças, -(0,70x2,10)m</v>
          </cell>
          <cell r="C525" t="str">
            <v>UN</v>
          </cell>
          <cell r="D525">
            <v>1</v>
          </cell>
          <cell r="E525">
            <v>51.058700000000002</v>
          </cell>
          <cell r="F525">
            <v>51.05</v>
          </cell>
        </row>
        <row r="526">
          <cell r="A526" t="str">
            <v>001.09.02500</v>
          </cell>
          <cell r="B526" t="str">
            <v>Reparo em esquadria - substituição de folha de porta de madeira tipo solidor, inclusive dobradiças, -(0,80x2,10)m</v>
          </cell>
          <cell r="C526" t="str">
            <v>UN</v>
          </cell>
          <cell r="D526">
            <v>1</v>
          </cell>
          <cell r="E526">
            <v>51.058700000000002</v>
          </cell>
          <cell r="F526">
            <v>51.05</v>
          </cell>
        </row>
        <row r="527">
          <cell r="A527" t="str">
            <v>001.09.02520</v>
          </cell>
          <cell r="B527" t="str">
            <v>Reparo em esquadria - substituição de folha de porta de madeira tipo solidor, inclusive dobradiças, -(0,90x2,10)m</v>
          </cell>
          <cell r="C527" t="str">
            <v>UN</v>
          </cell>
          <cell r="D527">
            <v>1</v>
          </cell>
          <cell r="E527">
            <v>51.058700000000002</v>
          </cell>
          <cell r="F527">
            <v>51.05</v>
          </cell>
        </row>
        <row r="528">
          <cell r="A528" t="str">
            <v>001.09.02540</v>
          </cell>
          <cell r="B528" t="str">
            <v>Reparo em esquadria - substituição de folha de madeira almofadada, inclusive dobradiças-(0,60x2,10)m</v>
          </cell>
          <cell r="C528" t="str">
            <v>UN</v>
          </cell>
          <cell r="D528">
            <v>1</v>
          </cell>
          <cell r="E528">
            <v>73.748699999999999</v>
          </cell>
          <cell r="F528">
            <v>73.739999999999995</v>
          </cell>
        </row>
        <row r="529">
          <cell r="A529" t="str">
            <v>001.09.02560</v>
          </cell>
          <cell r="B529" t="str">
            <v>Reparo em esquadria - substituição de folha de madeira almofadada, inclusive dobradiças-(0,70x2,10)m</v>
          </cell>
          <cell r="C529" t="str">
            <v>UN</v>
          </cell>
          <cell r="D529">
            <v>1</v>
          </cell>
          <cell r="E529">
            <v>73.748699999999999</v>
          </cell>
          <cell r="F529">
            <v>73.739999999999995</v>
          </cell>
        </row>
        <row r="530">
          <cell r="A530" t="str">
            <v>001.09.02580</v>
          </cell>
          <cell r="B530" t="str">
            <v>Reparo em esquadria - substituição de folha de madeira almofadada, inclusive dobradiças-(0,80x2,10)m</v>
          </cell>
          <cell r="C530" t="str">
            <v>UN</v>
          </cell>
          <cell r="D530">
            <v>1</v>
          </cell>
          <cell r="E530">
            <v>73.748699999999999</v>
          </cell>
          <cell r="F530">
            <v>73.739999999999995</v>
          </cell>
        </row>
        <row r="531">
          <cell r="A531" t="str">
            <v>001.09.02600</v>
          </cell>
          <cell r="B531" t="str">
            <v>Reparo em esquadria - substituição de folha de madeira almofadada, inclusive dobradiças-(0,90x2,10)m</v>
          </cell>
          <cell r="C531" t="str">
            <v>UN</v>
          </cell>
          <cell r="D531">
            <v>1</v>
          </cell>
          <cell r="E531">
            <v>73.748699999999999</v>
          </cell>
          <cell r="F531">
            <v>73.739999999999995</v>
          </cell>
        </row>
        <row r="532">
          <cell r="A532" t="str">
            <v>001.09.02620</v>
          </cell>
          <cell r="B532" t="str">
            <v>Reparo em esquadria - substituição de batente de peroba, inclusive guarnições -vão de (0,60x2,10)m</v>
          </cell>
          <cell r="C532" t="str">
            <v>JG</v>
          </cell>
          <cell r="D532">
            <v>1</v>
          </cell>
          <cell r="E532">
            <v>95.657700000000006</v>
          </cell>
          <cell r="F532">
            <v>95.65</v>
          </cell>
        </row>
        <row r="533">
          <cell r="A533" t="str">
            <v>001.09.02640</v>
          </cell>
          <cell r="B533" t="str">
            <v>Reparo em esquadria - substituição de batente de peroba, inclusive guarnições -vão de (0,70x2,10)m</v>
          </cell>
          <cell r="C533" t="str">
            <v>JG</v>
          </cell>
          <cell r="D533">
            <v>1</v>
          </cell>
          <cell r="E533">
            <v>94.263499999999993</v>
          </cell>
          <cell r="F533">
            <v>94.26</v>
          </cell>
        </row>
        <row r="534">
          <cell r="A534" t="str">
            <v>001.09.02660</v>
          </cell>
          <cell r="B534" t="str">
            <v>Reparo em esquadria - substituição de batente de peroba, inclusive guarnições -vão de (0,80x2,10)m</v>
          </cell>
          <cell r="C534" t="str">
            <v>JG</v>
          </cell>
          <cell r="D534">
            <v>1</v>
          </cell>
          <cell r="E534">
            <v>102.5497</v>
          </cell>
          <cell r="F534">
            <v>102.54</v>
          </cell>
        </row>
        <row r="535">
          <cell r="A535" t="str">
            <v>001.10</v>
          </cell>
          <cell r="B535" t="str">
            <v>REVESTIMENTO</v>
          </cell>
          <cell r="E535">
            <v>1048.5709999999999</v>
          </cell>
        </row>
        <row r="536">
          <cell r="A536" t="str">
            <v>001.10.00020</v>
          </cell>
          <cell r="B536" t="str">
            <v>Chapisco de aderência c/argamassa de cimento e areia traço 1:3 e= 5 mm</v>
          </cell>
          <cell r="C536" t="str">
            <v>m2</v>
          </cell>
          <cell r="D536">
            <v>1</v>
          </cell>
          <cell r="E536">
            <v>2.0068000000000001</v>
          </cell>
          <cell r="F536">
            <v>2</v>
          </cell>
        </row>
        <row r="537">
          <cell r="A537" t="str">
            <v>001.10.00040</v>
          </cell>
          <cell r="B537" t="str">
            <v>Chapisco de acab.c/argam.de cimento e pedrisco traço 1:4  e= 7 mm</v>
          </cell>
          <cell r="C537" t="str">
            <v>m2</v>
          </cell>
          <cell r="D537">
            <v>1</v>
          </cell>
          <cell r="E537">
            <v>3.0085000000000002</v>
          </cell>
          <cell r="F537">
            <v>3</v>
          </cell>
        </row>
        <row r="538">
          <cell r="A538" t="str">
            <v>001.10.00080</v>
          </cell>
          <cell r="B538" t="str">
            <v>Emboço c/argamassa mista 1:4 c/100 kg de cimento</v>
          </cell>
          <cell r="C538" t="str">
            <v>M2</v>
          </cell>
          <cell r="D538">
            <v>1</v>
          </cell>
          <cell r="E538">
            <v>6.2489999999999997</v>
          </cell>
          <cell r="F538">
            <v>6.24</v>
          </cell>
        </row>
        <row r="539">
          <cell r="A539" t="str">
            <v>001.10.00100</v>
          </cell>
          <cell r="B539" t="str">
            <v>Reboco paulista usando argamassa mista de cimento cal e areia no traço 1:2:8 com 20 mm de espessura</v>
          </cell>
          <cell r="C539" t="str">
            <v>m2</v>
          </cell>
          <cell r="D539">
            <v>1</v>
          </cell>
          <cell r="E539">
            <v>8.5328999999999997</v>
          </cell>
          <cell r="F539">
            <v>8.5299999999999994</v>
          </cell>
        </row>
        <row r="540">
          <cell r="A540" t="str">
            <v>001.10.00120</v>
          </cell>
          <cell r="B540" t="str">
            <v>Reboco c/ argamassa de cal em pasta e areia fina peneirada no traço 1:2 (espessura 0.6 cm)</v>
          </cell>
          <cell r="C540" t="str">
            <v>M2</v>
          </cell>
          <cell r="D540">
            <v>1</v>
          </cell>
          <cell r="E540">
            <v>4.1721000000000004</v>
          </cell>
          <cell r="F540">
            <v>4.17</v>
          </cell>
        </row>
        <row r="541">
          <cell r="A541" t="str">
            <v>001.10.00140</v>
          </cell>
          <cell r="B541" t="str">
            <v>Revestimento comum emboçado c/argamassa mista de cimento cal e areia 1:4:12 e rebocada c/ argamassa  de cal e areia 1:2 superf. desenpen.</v>
          </cell>
          <cell r="C541" t="str">
            <v>M2</v>
          </cell>
          <cell r="D541">
            <v>1</v>
          </cell>
          <cell r="E541">
            <v>14.628299999999999</v>
          </cell>
          <cell r="F541">
            <v>14.62</v>
          </cell>
        </row>
        <row r="542">
          <cell r="A542" t="str">
            <v>001.10.00160</v>
          </cell>
          <cell r="B542" t="str">
            <v>Revestimento rústico emboco c/argam.mista 1:4/12 e reboco aplicado à peneira fina c/ argamassa de cimento e areia</v>
          </cell>
          <cell r="C542" t="str">
            <v>M2</v>
          </cell>
          <cell r="D542">
            <v>1</v>
          </cell>
          <cell r="E542">
            <v>12.6547</v>
          </cell>
          <cell r="F542">
            <v>12.65</v>
          </cell>
        </row>
        <row r="543">
          <cell r="A543" t="str">
            <v>001.10.00180</v>
          </cell>
          <cell r="B543" t="str">
            <v>Reboco barra lisa com argamassa de cimento e areia 1:1.5 com impermeabilizante inclusive emboço de cimento e areia 1:4</v>
          </cell>
          <cell r="C543" t="str">
            <v>M2</v>
          </cell>
          <cell r="D543">
            <v>1</v>
          </cell>
          <cell r="E543">
            <v>17.7563</v>
          </cell>
          <cell r="F543">
            <v>17.75</v>
          </cell>
        </row>
        <row r="544">
          <cell r="A544" t="str">
            <v>001.10.00200</v>
          </cell>
          <cell r="B544" t="str">
            <v>Revestimento de parede c/pastilhas de porcelana c/argamassa mista de cal e pasta peneirada e pura areia fina seca e peneirada no traço 1:3 c/ 100 kg de cimento as juntas são tomadas c/ cimento branco e caolim</v>
          </cell>
          <cell r="C544" t="str">
            <v>M2</v>
          </cell>
          <cell r="D544">
            <v>1</v>
          </cell>
          <cell r="E544">
            <v>54.834099999999999</v>
          </cell>
          <cell r="F544">
            <v>54.83</v>
          </cell>
        </row>
        <row r="545">
          <cell r="A545" t="str">
            <v>001.10.00240</v>
          </cell>
          <cell r="B545" t="str">
            <v>Revestimento com azulejo plano bisotados 15x15 cm branco  com  juntas de amarração ou prumo, o emboço com argamassa mista 1:5:10 será perfeitamente desempenado , assentado com argamassa mista 1:4:8 tomando toda a superfície do azulejo, rejun</v>
          </cell>
          <cell r="C545" t="str">
            <v>M2</v>
          </cell>
          <cell r="D545">
            <v>1</v>
          </cell>
          <cell r="E545">
            <v>35.036299999999997</v>
          </cell>
          <cell r="F545">
            <v>35.03</v>
          </cell>
        </row>
        <row r="546">
          <cell r="A546" t="str">
            <v>001.10.00260</v>
          </cell>
          <cell r="B546" t="str">
            <v>Revestimento com azulejo planos bisotados ou lisos 15x15 cm de cor com juntas amarração ou prumo, o emboço com argamassa mista 1:5:10 sera perfeitamente desempenado, assentamento com argamassa mista 1:4:8, tomando toda a superfície do azulejo</v>
          </cell>
          <cell r="C546" t="str">
            <v>M2</v>
          </cell>
          <cell r="D546">
            <v>1</v>
          </cell>
          <cell r="E546">
            <v>25.021599999999999</v>
          </cell>
          <cell r="F546">
            <v>25.02</v>
          </cell>
        </row>
        <row r="547">
          <cell r="A547" t="str">
            <v>001.10.00280</v>
          </cell>
          <cell r="B547" t="str">
            <v>Revestimento com azulejo branco empregando pasta de argamassa colante, inclusive rejuntamento</v>
          </cell>
          <cell r="C547" t="str">
            <v>M2</v>
          </cell>
          <cell r="D547">
            <v>1</v>
          </cell>
          <cell r="E547">
            <v>22.045000000000002</v>
          </cell>
          <cell r="F547">
            <v>22.04</v>
          </cell>
        </row>
        <row r="548">
          <cell r="A548" t="str">
            <v>001.10.00300</v>
          </cell>
          <cell r="B548" t="str">
            <v>Revestimento com azulejo decorado empregando pasta de argamassa colante</v>
          </cell>
          <cell r="C548" t="str">
            <v>M2</v>
          </cell>
          <cell r="D548">
            <v>1</v>
          </cell>
          <cell r="E548">
            <v>20.197099999999999</v>
          </cell>
          <cell r="F548">
            <v>20.190000000000001</v>
          </cell>
        </row>
        <row r="549">
          <cell r="A549" t="str">
            <v>001.10.00320</v>
          </cell>
          <cell r="B549" t="str">
            <v>Revestimento de alvenaria c/ litofina de cerâmica são caetano sobre superfície já regularizada c/ argamassa mista de cimento, cal e areia no traço 1:4:12</v>
          </cell>
          <cell r="C549" t="str">
            <v>M2</v>
          </cell>
          <cell r="D549">
            <v>1</v>
          </cell>
          <cell r="E549">
            <v>30.901599999999998</v>
          </cell>
          <cell r="F549">
            <v>30.9</v>
          </cell>
        </row>
        <row r="550">
          <cell r="A550" t="str">
            <v>001.10.00340</v>
          </cell>
          <cell r="B550" t="str">
            <v>Barra lisa c/ acabamento em nata de cimento comum c/ desempenadeira de aço sobre emboço de cimento e areia 1:4</v>
          </cell>
          <cell r="C550" t="str">
            <v>M2</v>
          </cell>
          <cell r="D550">
            <v>1</v>
          </cell>
          <cell r="E550">
            <v>12.205299999999999</v>
          </cell>
          <cell r="F550">
            <v>12.2</v>
          </cell>
        </row>
        <row r="551">
          <cell r="A551" t="str">
            <v>001.10.00360</v>
          </cell>
          <cell r="B551" t="str">
            <v>Barra lisa c/ acabamento em nata de cimento comum c/ desempenadeira de aço sobre emboço de cimento e areia 1:4:8</v>
          </cell>
          <cell r="C551" t="str">
            <v>M2</v>
          </cell>
          <cell r="D551">
            <v>1</v>
          </cell>
          <cell r="E551">
            <v>11.6805</v>
          </cell>
          <cell r="F551">
            <v>11.68</v>
          </cell>
        </row>
        <row r="552">
          <cell r="A552" t="str">
            <v>001.10.00380</v>
          </cell>
          <cell r="B552" t="str">
            <v>Barra lisa c/ acabamento em nata de cimento branco c/ desempenadeira de aço sobre emboço de cimento e areia 1:4</v>
          </cell>
          <cell r="C552" t="str">
            <v>M2</v>
          </cell>
          <cell r="D552">
            <v>1</v>
          </cell>
          <cell r="E552">
            <v>14.2187</v>
          </cell>
          <cell r="F552">
            <v>14.21</v>
          </cell>
        </row>
        <row r="553">
          <cell r="A553" t="str">
            <v>001.10.00400</v>
          </cell>
          <cell r="B553" t="str">
            <v>Barra lisa c/ acabamento em nata de cimento branco c/ desempenadeira de aço sobre emboço de cimento e areia 1:4:8</v>
          </cell>
          <cell r="C553" t="str">
            <v>M2</v>
          </cell>
          <cell r="D553">
            <v>1</v>
          </cell>
          <cell r="E553">
            <v>14.9528</v>
          </cell>
          <cell r="F553">
            <v>14.95</v>
          </cell>
        </row>
        <row r="554">
          <cell r="A554" t="str">
            <v>001.10.00420</v>
          </cell>
          <cell r="B554" t="str">
            <v>Lambris de tábua macho e fêmea de cedrinho</v>
          </cell>
          <cell r="C554" t="str">
            <v>M2</v>
          </cell>
          <cell r="D554">
            <v>1</v>
          </cell>
          <cell r="E554">
            <v>29.2455</v>
          </cell>
          <cell r="F554">
            <v>29.24</v>
          </cell>
        </row>
        <row r="555">
          <cell r="A555" t="str">
            <v>001.10.00440</v>
          </cell>
          <cell r="B555" t="str">
            <v>Lambris de tábua macho e fêmea de perobinha</v>
          </cell>
          <cell r="C555" t="str">
            <v>M2</v>
          </cell>
          <cell r="D555">
            <v>1</v>
          </cell>
          <cell r="E555">
            <v>26.840499999999999</v>
          </cell>
          <cell r="F555">
            <v>26.84</v>
          </cell>
        </row>
        <row r="556">
          <cell r="A556" t="str">
            <v>001.10.00460</v>
          </cell>
          <cell r="B556" t="str">
            <v>Revestimento de parede c/seixos rolados utilizando argamassa mista 1:4:4</v>
          </cell>
          <cell r="C556" t="str">
            <v>M2</v>
          </cell>
          <cell r="D556">
            <v>1</v>
          </cell>
          <cell r="E556">
            <v>12.148899999999999</v>
          </cell>
          <cell r="F556">
            <v>12.14</v>
          </cell>
        </row>
        <row r="557">
          <cell r="A557" t="str">
            <v>001.10.00480</v>
          </cell>
          <cell r="B557" t="str">
            <v>Revestimento de parede c/pedra cristal utilizando argamassa mista 1:4:4</v>
          </cell>
          <cell r="C557" t="str">
            <v>M2</v>
          </cell>
          <cell r="D557">
            <v>1</v>
          </cell>
          <cell r="E557">
            <v>19.796900000000001</v>
          </cell>
          <cell r="F557">
            <v>19.79</v>
          </cell>
        </row>
        <row r="558">
          <cell r="A558" t="str">
            <v>001.10.00500</v>
          </cell>
          <cell r="B558" t="str">
            <v>Mármore branco 2 cm inclusive emboco paulista alizada no traço 1:4:12 e chapisco de aderência no traço 1:3 cimento e areia</v>
          </cell>
          <cell r="C558" t="str">
            <v>M2</v>
          </cell>
          <cell r="D558">
            <v>1</v>
          </cell>
          <cell r="E558">
            <v>176.9409</v>
          </cell>
          <cell r="F558">
            <v>176.94</v>
          </cell>
        </row>
        <row r="559">
          <cell r="A559" t="str">
            <v>001.10.00520</v>
          </cell>
          <cell r="B559" t="str">
            <v>Mármore travertino(nacional) assente com pasta de argamassa colante e rejuntamento com cimento branco</v>
          </cell>
          <cell r="C559" t="str">
            <v>M2</v>
          </cell>
          <cell r="D559">
            <v>1</v>
          </cell>
          <cell r="E559">
            <v>201.51669999999999</v>
          </cell>
          <cell r="F559">
            <v>201.51</v>
          </cell>
        </row>
        <row r="560">
          <cell r="A560" t="str">
            <v>001.10.00540</v>
          </cell>
          <cell r="B560" t="str">
            <v>Teto em revestimento comum, emboço c/ argamassa mista no traço 1:4:12 e reboco c/ argamassa de cal e areia no traço 1:2 superf. desempenada acabamento camurçado incl chapisco de aderência no traço 1:3 cimento e areia</v>
          </cell>
          <cell r="C560" t="str">
            <v>M2</v>
          </cell>
          <cell r="D560">
            <v>1</v>
          </cell>
          <cell r="E560">
            <v>15.0947</v>
          </cell>
          <cell r="F560">
            <v>15.09</v>
          </cell>
        </row>
        <row r="561">
          <cell r="A561" t="str">
            <v>001.10.00560</v>
          </cell>
          <cell r="B561" t="str">
            <v>Revestimento c/ carpete 8 mm sobre parede</v>
          </cell>
          <cell r="C561" t="str">
            <v>M2</v>
          </cell>
          <cell r="D561">
            <v>1</v>
          </cell>
          <cell r="E561">
            <v>24.814800000000002</v>
          </cell>
          <cell r="F561">
            <v>24.81</v>
          </cell>
        </row>
        <row r="562">
          <cell r="A562" t="str">
            <v>001.10.00580</v>
          </cell>
          <cell r="B562" t="str">
            <v>Revestimento com pedra cristal sobre parede</v>
          </cell>
          <cell r="C562" t="str">
            <v>M2</v>
          </cell>
          <cell r="D562">
            <v>1</v>
          </cell>
          <cell r="E562">
            <v>21.880600000000001</v>
          </cell>
          <cell r="F562">
            <v>21.88</v>
          </cell>
        </row>
        <row r="563">
          <cell r="A563" t="str">
            <v>001.10.00600</v>
          </cell>
          <cell r="B563" t="str">
            <v>Revestimento de parede com cerâmica 10x10 cm, assente com argamassa de cimento e areia 1:5, inclusive rejuntamento e limpeza</v>
          </cell>
          <cell r="C563" t="str">
            <v>M2</v>
          </cell>
          <cell r="D563">
            <v>1</v>
          </cell>
          <cell r="E563">
            <v>56.730400000000003</v>
          </cell>
          <cell r="F563">
            <v>56.73</v>
          </cell>
        </row>
        <row r="564">
          <cell r="A564" t="str">
            <v>001.10.00620</v>
          </cell>
          <cell r="B564" t="str">
            <v>Revestimento de parede com cerâmica 10x20 cm, assente com argamassa de cimento e areia 1:5, inclusive  rejuntamento e limpeza</v>
          </cell>
          <cell r="C564" t="str">
            <v>M2</v>
          </cell>
          <cell r="D564">
            <v>1</v>
          </cell>
          <cell r="E564">
            <v>35.808399999999999</v>
          </cell>
          <cell r="F564">
            <v>35.799999999999997</v>
          </cell>
        </row>
        <row r="565">
          <cell r="A565" t="str">
            <v>001.10.00660</v>
          </cell>
          <cell r="B565" t="str">
            <v>Faixas decorativas para portas e janelas, 10 cm de largura, em argamassa mista de cimento cal e areia</v>
          </cell>
          <cell r="C565" t="str">
            <v>M</v>
          </cell>
          <cell r="D565">
            <v>1</v>
          </cell>
          <cell r="E565">
            <v>4.1898</v>
          </cell>
          <cell r="F565">
            <v>4.18</v>
          </cell>
        </row>
        <row r="566">
          <cell r="A566" t="str">
            <v>001.10.00680</v>
          </cell>
          <cell r="B566" t="str">
            <v>Revestimento de paredes com laminado melaminico colado (formiplac texturizado)</v>
          </cell>
          <cell r="C566" t="str">
            <v>M2</v>
          </cell>
          <cell r="D566">
            <v>1</v>
          </cell>
          <cell r="E566">
            <v>24.002800000000001</v>
          </cell>
          <cell r="F566">
            <v>24</v>
          </cell>
        </row>
        <row r="567">
          <cell r="A567" t="str">
            <v>001.10.00700</v>
          </cell>
          <cell r="B567" t="str">
            <v>Revestimento texturizado, alta camada, aplicado a desempenadeira</v>
          </cell>
          <cell r="C567" t="str">
            <v>M2</v>
          </cell>
          <cell r="D567">
            <v>1</v>
          </cell>
          <cell r="E567">
            <v>21.587499999999999</v>
          </cell>
          <cell r="F567">
            <v>21.58</v>
          </cell>
        </row>
        <row r="568">
          <cell r="A568" t="str">
            <v>001.10.00720</v>
          </cell>
          <cell r="B568" t="str">
            <v>Revestimento c/ argamassa britada espessura = 1,00 cm</v>
          </cell>
          <cell r="C568" t="str">
            <v>M2</v>
          </cell>
          <cell r="D568">
            <v>1</v>
          </cell>
          <cell r="E568">
            <v>42.437600000000003</v>
          </cell>
          <cell r="F568">
            <v>42.43</v>
          </cell>
        </row>
        <row r="569">
          <cell r="A569" t="str">
            <v>001.10.00740</v>
          </cell>
          <cell r="B569" t="str">
            <v>Correção de trincas em paredes, usando ferro de 1/4" e argamassa de cimento e areia 1:3</v>
          </cell>
          <cell r="C569" t="str">
            <v>M</v>
          </cell>
          <cell r="D569">
            <v>1</v>
          </cell>
          <cell r="E569">
            <v>18.587800000000001</v>
          </cell>
          <cell r="F569">
            <v>18.579999999999998</v>
          </cell>
        </row>
        <row r="570">
          <cell r="A570" t="str">
            <v>001.10.00760</v>
          </cell>
          <cell r="B570" t="str">
            <v>Requadro com argamassa de cimento e areia 1:3</v>
          </cell>
          <cell r="C570" t="str">
            <v>M</v>
          </cell>
          <cell r="D570">
            <v>1</v>
          </cell>
          <cell r="E570">
            <v>6.8456000000000001</v>
          </cell>
          <cell r="F570">
            <v>6.84</v>
          </cell>
        </row>
        <row r="571">
          <cell r="A571" t="str">
            <v>001.11</v>
          </cell>
          <cell r="B571" t="str">
            <v>PISOS RODAPÉS SOLEIRAS E PEITORIS</v>
          </cell>
          <cell r="E571">
            <v>1691.9159999999999</v>
          </cell>
        </row>
        <row r="572">
          <cell r="A572" t="str">
            <v>001.11.00020</v>
          </cell>
          <cell r="B572" t="str">
            <v>Preparo e apiloamento do local destinado a receber o piso</v>
          </cell>
          <cell r="C572" t="str">
            <v>M2</v>
          </cell>
          <cell r="D572">
            <v>1</v>
          </cell>
          <cell r="E572">
            <v>5.9371999999999998</v>
          </cell>
          <cell r="F572">
            <v>5.93</v>
          </cell>
        </row>
        <row r="573">
          <cell r="A573" t="str">
            <v>001.11.00040</v>
          </cell>
          <cell r="B573" t="str">
            <v>Regularização de laje ou lastro com argamassa de cimento e areia no traço 1:3</v>
          </cell>
          <cell r="C573" t="str">
            <v>M3</v>
          </cell>
          <cell r="D573">
            <v>1</v>
          </cell>
          <cell r="E573">
            <v>293.01740000000001</v>
          </cell>
          <cell r="F573">
            <v>293.01</v>
          </cell>
        </row>
        <row r="574">
          <cell r="A574" t="str">
            <v>001.11.00060</v>
          </cell>
          <cell r="B574" t="str">
            <v>Lastro de concreto magro no traco 1:3:6 com junta de dilatação de madeira 1.2 cm de espessura formando quadro 2.0 x 2.0 m com 6.0 cm de espessura</v>
          </cell>
          <cell r="C574" t="str">
            <v>M2</v>
          </cell>
          <cell r="D574">
            <v>1</v>
          </cell>
          <cell r="E574">
            <v>13.947900000000001</v>
          </cell>
          <cell r="F574">
            <v>13.94</v>
          </cell>
        </row>
        <row r="575">
          <cell r="A575" t="str">
            <v>001.11.00080</v>
          </cell>
          <cell r="B575" t="str">
            <v>Lastro de concreto 1:3:6 com junta de dilatação seca, formando quadro de 2.00x2.00 m, com 6 cm de espessura</v>
          </cell>
          <cell r="C575" t="str">
            <v>M2</v>
          </cell>
          <cell r="D575">
            <v>1</v>
          </cell>
          <cell r="E575">
            <v>16.139800000000001</v>
          </cell>
          <cell r="F575">
            <v>16.13</v>
          </cell>
        </row>
        <row r="576">
          <cell r="A576" t="str">
            <v>001.11.00100</v>
          </cell>
          <cell r="B576" t="str">
            <v>Lastro de concreto magro traço 1:3:6, com junta de dilatação seca formando quadros de 2.00x2.00m, com 6.00 cm de espessura</v>
          </cell>
          <cell r="C576" t="str">
            <v>M2</v>
          </cell>
          <cell r="D576">
            <v>1</v>
          </cell>
          <cell r="E576">
            <v>16.547799999999999</v>
          </cell>
          <cell r="F576">
            <v>16.54</v>
          </cell>
        </row>
        <row r="577">
          <cell r="A577" t="str">
            <v>001.11.00120</v>
          </cell>
          <cell r="B577" t="str">
            <v>Contrapiso de concreto não estrutural, preparado p/ receber o piso esp.= 6.00 cm</v>
          </cell>
          <cell r="C577" t="str">
            <v>M2</v>
          </cell>
          <cell r="D577">
            <v>1</v>
          </cell>
          <cell r="E577">
            <v>13.947900000000001</v>
          </cell>
          <cell r="F577">
            <v>13.94</v>
          </cell>
        </row>
        <row r="578">
          <cell r="A578" t="str">
            <v>001.11.00140</v>
          </cell>
          <cell r="B578" t="str">
            <v>Placa de concreto 1,20x1,20 m com 6cm de espessura, junta seca moldada in locu</v>
          </cell>
          <cell r="C578" t="str">
            <v>M2</v>
          </cell>
          <cell r="D578">
            <v>1</v>
          </cell>
          <cell r="E578">
            <v>23.045100000000001</v>
          </cell>
          <cell r="F578">
            <v>23.04</v>
          </cell>
        </row>
        <row r="579">
          <cell r="A579" t="str">
            <v>001.11.00160</v>
          </cell>
          <cell r="B579" t="str">
            <v>Piso em volta do edifício constituído por um lastro de concreto de 250 kg cim/m3 c/ espessura igual a 6.00 cm dividido a cada 2.00 m por ripas de peroba de 7.00x1.20cm impermeabilizadas formando juntas de dilatação. o serviço inclui apiloamen</v>
          </cell>
          <cell r="C579" t="str">
            <v>M2</v>
          </cell>
          <cell r="D579">
            <v>1</v>
          </cell>
          <cell r="E579">
            <v>22.328800000000001</v>
          </cell>
          <cell r="F579">
            <v>22.32</v>
          </cell>
        </row>
        <row r="580">
          <cell r="A580" t="str">
            <v>001.11.00180</v>
          </cell>
          <cell r="B580" t="str">
            <v>Cimentado liso queimado c/espessura de 1.5 cm c/argamassa de cimento e areia no traço 1:3</v>
          </cell>
          <cell r="C580" t="str">
            <v>M2</v>
          </cell>
          <cell r="D580">
            <v>1</v>
          </cell>
          <cell r="E580">
            <v>12.291</v>
          </cell>
          <cell r="F580">
            <v>12.29</v>
          </cell>
        </row>
        <row r="581">
          <cell r="A581" t="str">
            <v>001.11.00200</v>
          </cell>
          <cell r="B581" t="str">
            <v>Cimentado liso queimado c/espessura de 2 cm usando argamassa decimento e areia 1:3 c/ juntas plásticas de 19 mm formando quadros de 2.00 x 2.00 m</v>
          </cell>
          <cell r="C581" t="str">
            <v>M2</v>
          </cell>
          <cell r="D581">
            <v>1</v>
          </cell>
          <cell r="E581">
            <v>15.169700000000001</v>
          </cell>
          <cell r="F581">
            <v>15.16</v>
          </cell>
        </row>
        <row r="582">
          <cell r="A582" t="str">
            <v>001.11.00220</v>
          </cell>
          <cell r="B582" t="str">
            <v>Cimentado liso queimado com espessura de 1,5 cm com argamassa de cimento e areia no traço 1:3 com junta de dilatação em ardósia com 7,5 cm de largura, formando quadro 2.00 x 1.00 m, cor natural</v>
          </cell>
          <cell r="C582" t="str">
            <v>M2</v>
          </cell>
          <cell r="D582">
            <v>1</v>
          </cell>
          <cell r="E582">
            <v>15.141400000000001</v>
          </cell>
          <cell r="F582">
            <v>15.14</v>
          </cell>
        </row>
        <row r="583">
          <cell r="A583" t="str">
            <v>001.11.00240</v>
          </cell>
          <cell r="B583" t="str">
            <v>Cimentado liso queimado de cor. com sulcos feitos a colher formando retângulos de 0.82x0.605 m com 2.00 cm de espessura inclusive lastro de concreto 1:3:6, espessura 6.00 cm. juntas de ripa impermeabilizada de 6x1.2cm.</v>
          </cell>
          <cell r="C583" t="str">
            <v>M2</v>
          </cell>
          <cell r="D583">
            <v>1</v>
          </cell>
          <cell r="E583">
            <v>31.053599999999999</v>
          </cell>
          <cell r="F583">
            <v>31.05</v>
          </cell>
        </row>
        <row r="584">
          <cell r="A584" t="str">
            <v>001.11.00260</v>
          </cell>
          <cell r="B584" t="str">
            <v>Cimentado liso queimado com espessura de 1.50 cm com argamassa de cimento e areia  no traço 1:3, com junta de dilatação de tijolo maciço, formando quadro de 2.00x2.00m na cor preta</v>
          </cell>
          <cell r="C584" t="str">
            <v>M2</v>
          </cell>
          <cell r="D584">
            <v>1</v>
          </cell>
          <cell r="E584">
            <v>14.2102</v>
          </cell>
          <cell r="F584">
            <v>14.21</v>
          </cell>
        </row>
        <row r="585">
          <cell r="A585" t="str">
            <v>001.11.00280</v>
          </cell>
          <cell r="B585" t="str">
            <v>Piso em cimentado alizado, c/ pó xadrez vermelho, esp. 1,5cm</v>
          </cell>
          <cell r="C585" t="str">
            <v>M2</v>
          </cell>
          <cell r="D585">
            <v>1</v>
          </cell>
          <cell r="E585">
            <v>30.117599999999999</v>
          </cell>
          <cell r="F585">
            <v>30.11</v>
          </cell>
        </row>
        <row r="586">
          <cell r="A586" t="str">
            <v>001.11.00300</v>
          </cell>
          <cell r="B586" t="str">
            <v>Revestimento de piso c/tijolo comum recozido colocado a chato assente c/ argamassa mista de cal em pasta e areia média ou grossa s/ peneirar no traço 1:4 c/ 100kg de cimento</v>
          </cell>
          <cell r="C586" t="str">
            <v>M2</v>
          </cell>
          <cell r="D586">
            <v>1</v>
          </cell>
          <cell r="E586">
            <v>18.649999999999999</v>
          </cell>
          <cell r="F586">
            <v>18.649999999999999</v>
          </cell>
        </row>
        <row r="587">
          <cell r="A587" t="str">
            <v>001.11.00310</v>
          </cell>
          <cell r="B587" t="str">
            <v>Revestimento com Piso Cerâmico Esmaltado Dim. Media 30 x 30 cm, PI 02, Assentado Com Argamassa Colante Uso Interno, incl. rejuntamento.</v>
          </cell>
          <cell r="C587" t="str">
            <v>m2</v>
          </cell>
          <cell r="D587">
            <v>1</v>
          </cell>
          <cell r="E587">
            <v>17.735700000000001</v>
          </cell>
          <cell r="F587">
            <v>17.73</v>
          </cell>
        </row>
        <row r="588">
          <cell r="A588" t="str">
            <v>001.11.00311</v>
          </cell>
          <cell r="B588" t="str">
            <v>Revestimento com Piso Cerâmico Esmaltado Dim. Media 30 x 30 cm, PI 03, Assentado Com Argamassa Colante Uso Interno, incl. rejuntamento.</v>
          </cell>
          <cell r="C588" t="str">
            <v>m2</v>
          </cell>
          <cell r="D588">
            <v>1</v>
          </cell>
          <cell r="E588">
            <v>17.735700000000001</v>
          </cell>
          <cell r="F588">
            <v>17.73</v>
          </cell>
        </row>
        <row r="589">
          <cell r="A589" t="str">
            <v>001.11.00312</v>
          </cell>
          <cell r="B589" t="str">
            <v>Revestimento com Piso Cerâmico Esmaltado Dim. Media 30 x 30 cm, PI 04, Assentado Com Argamassa Colante Uso Interno, incl. rejuntamento.</v>
          </cell>
          <cell r="C589" t="str">
            <v>m2</v>
          </cell>
          <cell r="D589">
            <v>1</v>
          </cell>
          <cell r="E589">
            <v>18.835699999999999</v>
          </cell>
          <cell r="F589">
            <v>18.829999999999998</v>
          </cell>
        </row>
        <row r="590">
          <cell r="A590" t="str">
            <v>001.11.00313</v>
          </cell>
          <cell r="B590" t="str">
            <v>Revestimento com Piso Cerâmico Esmaltado Dim. Media 30 x 30 cm, PI 05, Assentado Com Argamassa Colante Uso Interno, incl. rejuntamento.</v>
          </cell>
          <cell r="C590" t="str">
            <v>m2</v>
          </cell>
          <cell r="D590">
            <v>1</v>
          </cell>
          <cell r="E590">
            <v>18.835699999999999</v>
          </cell>
          <cell r="F590">
            <v>18.829999999999998</v>
          </cell>
        </row>
        <row r="591">
          <cell r="A591" t="str">
            <v>001.11.00321</v>
          </cell>
          <cell r="B591" t="str">
            <v>Revestimento de pisos e lajotas cerâmicas 30x30 cm assente c/argamassa de cimento e areia 1:4</v>
          </cell>
          <cell r="C591" t="str">
            <v>M2</v>
          </cell>
          <cell r="D591">
            <v>1</v>
          </cell>
          <cell r="E591">
            <v>22.092600000000001</v>
          </cell>
          <cell r="F591">
            <v>22.09</v>
          </cell>
        </row>
        <row r="592">
          <cell r="A592" t="str">
            <v>001.11.00341</v>
          </cell>
          <cell r="B592" t="str">
            <v>Assentamento de ladrilho hidráulico, assente com argamassa mista de cimento, cal e areia 1:0,5:5</v>
          </cell>
          <cell r="C592" t="str">
            <v>M2</v>
          </cell>
          <cell r="D592">
            <v>1</v>
          </cell>
          <cell r="E592">
            <v>27.361599999999999</v>
          </cell>
          <cell r="F592">
            <v>27.36</v>
          </cell>
        </row>
        <row r="593">
          <cell r="A593" t="str">
            <v>001.11.00361</v>
          </cell>
          <cell r="B593" t="str">
            <v>Revestimento de piso com cerâmica decorada 15x15cm assente com argamass mista de cimento cal e areia no traço 1:0.50:5</v>
          </cell>
          <cell r="C593" t="str">
            <v>M2</v>
          </cell>
          <cell r="D593">
            <v>1</v>
          </cell>
          <cell r="E593">
            <v>30.411100000000001</v>
          </cell>
          <cell r="F593">
            <v>30.41</v>
          </cell>
        </row>
        <row r="594">
          <cell r="A594" t="str">
            <v>001.11.00381</v>
          </cell>
          <cell r="B594" t="str">
            <v>Revestimento de piso  com ceramica decorada 20x20cm assente com argamassa mista de cimento cal e areia no traço 1:0.5:5</v>
          </cell>
          <cell r="C594" t="str">
            <v>M2</v>
          </cell>
          <cell r="D594">
            <v>1</v>
          </cell>
          <cell r="E594">
            <v>30.367100000000001</v>
          </cell>
          <cell r="F594">
            <v>30.36</v>
          </cell>
        </row>
        <row r="595">
          <cell r="A595" t="str">
            <v>001.11.00401</v>
          </cell>
          <cell r="B595" t="str">
            <v>Revestimento de piso com ladrilho cerâmico 20x20 cm empregando pasta de cimento colante</v>
          </cell>
          <cell r="C595" t="str">
            <v>M2</v>
          </cell>
          <cell r="D595">
            <v>1</v>
          </cell>
          <cell r="E595">
            <v>19.284700000000001</v>
          </cell>
          <cell r="F595">
            <v>19.28</v>
          </cell>
        </row>
        <row r="596">
          <cell r="A596" t="str">
            <v>001.11.00421</v>
          </cell>
          <cell r="B596" t="str">
            <v>Revestimento de piso com ceramica decorada 25x25 cm, assente com argamassa mista de cimento, cal e areia, traço 1:0.5:5</v>
          </cell>
          <cell r="C596" t="str">
            <v>M2</v>
          </cell>
          <cell r="D596">
            <v>1</v>
          </cell>
          <cell r="E596">
            <v>30.590299999999999</v>
          </cell>
          <cell r="F596">
            <v>30.59</v>
          </cell>
        </row>
        <row r="597">
          <cell r="A597" t="str">
            <v>001.11.00441</v>
          </cell>
          <cell r="B597" t="str">
            <v>Revestimento de piso com lajota colonial</v>
          </cell>
          <cell r="C597" t="str">
            <v>M2</v>
          </cell>
          <cell r="D597">
            <v>1</v>
          </cell>
          <cell r="E597">
            <v>13.8238</v>
          </cell>
          <cell r="F597">
            <v>13.82</v>
          </cell>
        </row>
        <row r="598">
          <cell r="A598" t="str">
            <v>001.11.00461</v>
          </cell>
          <cell r="B598" t="str">
            <v>Revestimento de piso em granilite fundido no local formando quadros de 2.00 m2 de área ( no máximo) com junta plastica colorida e faixa perimétrica de 30 cm na cor preta fazendo meia cana, aplicação de 2 demãos de resina acrilica</v>
          </cell>
          <cell r="C598" t="str">
            <v>m2</v>
          </cell>
          <cell r="D598">
            <v>1</v>
          </cell>
          <cell r="E598">
            <v>18.3734</v>
          </cell>
          <cell r="F598">
            <v>18.37</v>
          </cell>
        </row>
        <row r="599">
          <cell r="A599" t="str">
            <v>001.11.00481</v>
          </cell>
          <cell r="B599" t="str">
            <v>Assentamento de junta plástica de dilatacao p/pisos de 19 mm</v>
          </cell>
          <cell r="C599" t="str">
            <v>ML</v>
          </cell>
          <cell r="D599">
            <v>1</v>
          </cell>
          <cell r="E599">
            <v>1.6783999999999999</v>
          </cell>
          <cell r="F599">
            <v>1.67</v>
          </cell>
        </row>
        <row r="600">
          <cell r="A600" t="str">
            <v>001.11.00501</v>
          </cell>
          <cell r="B600" t="str">
            <v>Revestimento de pisos c/tacos comuns de madeira fixadas c/cola especial sobre lastro de argamassa de cimento e areia no traço 1:4</v>
          </cell>
          <cell r="C600" t="str">
            <v>M2</v>
          </cell>
          <cell r="D600">
            <v>1</v>
          </cell>
          <cell r="E600">
            <v>34.827199999999998</v>
          </cell>
          <cell r="F600">
            <v>34.82</v>
          </cell>
        </row>
        <row r="601">
          <cell r="A601" t="str">
            <v>001.11.00521</v>
          </cell>
          <cell r="B601" t="str">
            <v>Revestimento de pisos em tacos de peróba 7x21 cm de primeira qualidade assentados c/ argamassa de cimento e areia fina meio peneirada no traço 1:3</v>
          </cell>
          <cell r="C601" t="str">
            <v>M2</v>
          </cell>
          <cell r="D601">
            <v>1</v>
          </cell>
          <cell r="E601">
            <v>28.7788</v>
          </cell>
          <cell r="F601">
            <v>28.77</v>
          </cell>
        </row>
        <row r="602">
          <cell r="A602" t="str">
            <v>001.11.00541</v>
          </cell>
          <cell r="B602" t="str">
            <v>Pisos de mármore nacional 40x40 cm de espessura 2 cm assente c/ argamassa mista 1:4 c/100 kg de cimento</v>
          </cell>
          <cell r="C602" t="str">
            <v>M2</v>
          </cell>
          <cell r="D602">
            <v>1</v>
          </cell>
          <cell r="E602">
            <v>137.87280000000001</v>
          </cell>
          <cell r="F602">
            <v>137.87</v>
          </cell>
        </row>
        <row r="603">
          <cell r="A603" t="str">
            <v>001.11.00561</v>
          </cell>
          <cell r="B603" t="str">
            <v>Assentamento de piso de granito verde ubatuba</v>
          </cell>
          <cell r="C603" t="str">
            <v>M2</v>
          </cell>
          <cell r="D603">
            <v>1</v>
          </cell>
          <cell r="E603">
            <v>104.5234</v>
          </cell>
          <cell r="F603">
            <v>104.52</v>
          </cell>
        </row>
        <row r="604">
          <cell r="A604" t="str">
            <v>001.11.00581</v>
          </cell>
          <cell r="B604" t="str">
            <v>Revestimento de piso em ardosia natural 40x40cm cor preta tipo on com resinex</v>
          </cell>
          <cell r="C604" t="str">
            <v>M2</v>
          </cell>
          <cell r="D604">
            <v>1</v>
          </cell>
          <cell r="E604">
            <v>25.912299999999998</v>
          </cell>
          <cell r="F604">
            <v>25.91</v>
          </cell>
        </row>
        <row r="605">
          <cell r="A605" t="str">
            <v>001.11.00601</v>
          </cell>
          <cell r="B605" t="str">
            <v>Revestimento de paviflex sobre lastro ou laje regularizada, assentado com cola especial de 2.00 mm de espessura</v>
          </cell>
          <cell r="C605" t="str">
            <v>M2</v>
          </cell>
          <cell r="D605">
            <v>1</v>
          </cell>
          <cell r="E605">
            <v>41.598199999999999</v>
          </cell>
          <cell r="F605">
            <v>41.59</v>
          </cell>
        </row>
        <row r="606">
          <cell r="A606" t="str">
            <v>001.11.00621</v>
          </cell>
          <cell r="B606" t="str">
            <v>Revestimento de paviflex sobre lastro ou laje regularizada, assentado com cola especial de 3.20 mm de espessura</v>
          </cell>
          <cell r="C606" t="str">
            <v>M2</v>
          </cell>
          <cell r="D606">
            <v>1</v>
          </cell>
          <cell r="E606">
            <v>60.3932</v>
          </cell>
          <cell r="F606">
            <v>60.39</v>
          </cell>
        </row>
        <row r="607">
          <cell r="A607" t="str">
            <v>001.11.00641</v>
          </cell>
          <cell r="B607" t="str">
            <v>Revestimento de paviflex sobre lastro ou laje regularizada, assentado com cola especial de 1.60 mm de espessura</v>
          </cell>
          <cell r="C607" t="str">
            <v>M2</v>
          </cell>
          <cell r="D607">
            <v>1</v>
          </cell>
          <cell r="E607">
            <v>35.193199999999997</v>
          </cell>
          <cell r="F607">
            <v>35.19</v>
          </cell>
        </row>
        <row r="608">
          <cell r="A608" t="str">
            <v>001.11.00661</v>
          </cell>
          <cell r="B608" t="str">
            <v>Carpete 8mm na cor verde musgo</v>
          </cell>
          <cell r="C608" t="str">
            <v>M2</v>
          </cell>
          <cell r="D608">
            <v>1</v>
          </cell>
          <cell r="E608">
            <v>23</v>
          </cell>
          <cell r="F608">
            <v>23</v>
          </cell>
        </row>
        <row r="609">
          <cell r="A609" t="str">
            <v>001.11.00681</v>
          </cell>
          <cell r="B609" t="str">
            <v>Revestimento da escada (degrau e espelho) c/ ardósia preta tipo on c/ resinex</v>
          </cell>
          <cell r="C609" t="str">
            <v>M2</v>
          </cell>
          <cell r="D609">
            <v>1</v>
          </cell>
          <cell r="E609">
            <v>31.225899999999999</v>
          </cell>
          <cell r="F609">
            <v>31.22</v>
          </cell>
        </row>
        <row r="610">
          <cell r="A610" t="str">
            <v>001.11.00701</v>
          </cell>
          <cell r="B610" t="str">
            <v>Piso de concreto fck=15,0 mpa, armado com tela de aço ca-60 4.2 com malha 15x15 cm - esp.15 cm</v>
          </cell>
          <cell r="C610" t="str">
            <v>M2</v>
          </cell>
          <cell r="D610">
            <v>1</v>
          </cell>
          <cell r="E610">
            <v>41.467300000000002</v>
          </cell>
          <cell r="F610">
            <v>41.46</v>
          </cell>
        </row>
        <row r="611">
          <cell r="A611" t="str">
            <v>001.11.00721</v>
          </cell>
          <cell r="B611" t="str">
            <v>Assentamento de rodapé de cimentado usando argamassa de cimento e areia 1:3 com altura de 10 cm, simples</v>
          </cell>
          <cell r="C611" t="str">
            <v>ML</v>
          </cell>
          <cell r="D611">
            <v>1</v>
          </cell>
          <cell r="E611">
            <v>5.5370999999999997</v>
          </cell>
          <cell r="F611">
            <v>5.53</v>
          </cell>
        </row>
        <row r="612">
          <cell r="A612" t="str">
            <v>001.11.00741</v>
          </cell>
          <cell r="B612" t="str">
            <v>Assentamento de rodapé de cimentado usando argamassa de cimento e areia 1:3 com altura de 10 cm, de cor</v>
          </cell>
          <cell r="C612" t="str">
            <v>ML</v>
          </cell>
          <cell r="D612">
            <v>1</v>
          </cell>
          <cell r="E612">
            <v>6.4656000000000002</v>
          </cell>
          <cell r="F612">
            <v>6.46</v>
          </cell>
        </row>
        <row r="613">
          <cell r="A613" t="str">
            <v>001.11.00761</v>
          </cell>
          <cell r="B613" t="str">
            <v>Assentamento de rodapés para pisos em ceramica 30x30</v>
          </cell>
          <cell r="C613" t="str">
            <v>ML</v>
          </cell>
          <cell r="D613">
            <v>1</v>
          </cell>
          <cell r="E613">
            <v>6.8962000000000003</v>
          </cell>
          <cell r="F613">
            <v>6.89</v>
          </cell>
        </row>
        <row r="614">
          <cell r="A614" t="str">
            <v>001.11.00781</v>
          </cell>
          <cell r="B614" t="str">
            <v>Assentamento de rodapés de de madeira de 10 cm de altura</v>
          </cell>
          <cell r="C614" t="str">
            <v>ML</v>
          </cell>
          <cell r="D614">
            <v>1</v>
          </cell>
          <cell r="E614">
            <v>6.9236000000000004</v>
          </cell>
          <cell r="F614">
            <v>6.92</v>
          </cell>
        </row>
        <row r="615">
          <cell r="A615" t="str">
            <v>001.11.00801</v>
          </cell>
          <cell r="B615" t="str">
            <v>Assentamento de rodapés de de granilite c/10 cm de altura utilizando argamassa mista de cal em pasta e areia média ou grossa s/ peneirar no traço 1:3 c/ 10 kg de cimento</v>
          </cell>
          <cell r="C615" t="str">
            <v>ML</v>
          </cell>
          <cell r="D615">
            <v>1</v>
          </cell>
          <cell r="E615">
            <v>7.4447000000000001</v>
          </cell>
          <cell r="F615">
            <v>7.44</v>
          </cell>
        </row>
        <row r="616">
          <cell r="A616" t="str">
            <v>001.11.00821</v>
          </cell>
          <cell r="B616" t="str">
            <v>Assentamento de mármore c/10 cm de altura e 2.00 cm de espessura</v>
          </cell>
          <cell r="C616" t="str">
            <v>ML</v>
          </cell>
          <cell r="D616">
            <v>1</v>
          </cell>
          <cell r="E616">
            <v>19.663799999999998</v>
          </cell>
          <cell r="F616">
            <v>19.66</v>
          </cell>
        </row>
        <row r="617">
          <cell r="A617" t="str">
            <v>001.11.00841</v>
          </cell>
          <cell r="B617" t="str">
            <v>Assentamento de rodapé de cerâmica empregando pasta de argamassa de cimento colante</v>
          </cell>
          <cell r="C617" t="str">
            <v>ML</v>
          </cell>
          <cell r="D617">
            <v>1</v>
          </cell>
          <cell r="E617">
            <v>2.1598999999999999</v>
          </cell>
          <cell r="F617">
            <v>2.15</v>
          </cell>
        </row>
        <row r="618">
          <cell r="A618" t="str">
            <v>001.11.00861</v>
          </cell>
          <cell r="B618" t="str">
            <v>Assentamento de paviflex c/9 cm de altura assente com cola especial</v>
          </cell>
          <cell r="C618" t="str">
            <v>ML</v>
          </cell>
          <cell r="D618">
            <v>1</v>
          </cell>
          <cell r="E618">
            <v>3.31</v>
          </cell>
          <cell r="F618">
            <v>3.31</v>
          </cell>
        </row>
        <row r="619">
          <cell r="A619" t="str">
            <v>001.11.00881</v>
          </cell>
          <cell r="B619" t="str">
            <v>Cimentado liso queimado ate a altura de 7 cm c/argamassa de cimento e areia no traço 1:3</v>
          </cell>
          <cell r="C619" t="str">
            <v>ML</v>
          </cell>
          <cell r="D619">
            <v>1</v>
          </cell>
          <cell r="E619">
            <v>5.3367000000000004</v>
          </cell>
          <cell r="F619">
            <v>5.33</v>
          </cell>
        </row>
        <row r="620">
          <cell r="A620" t="str">
            <v>001.11.00901</v>
          </cell>
          <cell r="B620" t="str">
            <v>Assentamento de rodapé de madeira de peróba 7x1.5 cm fixados c/tacos de peróba previamente chumbados na alvenaria c/ espaçamento max. de 2.00x2.00 m</v>
          </cell>
          <cell r="C620" t="str">
            <v>ML</v>
          </cell>
          <cell r="D620">
            <v>1</v>
          </cell>
          <cell r="E620">
            <v>22.187100000000001</v>
          </cell>
          <cell r="F620">
            <v>22.18</v>
          </cell>
        </row>
        <row r="621">
          <cell r="A621" t="str">
            <v>001.11.00921</v>
          </cell>
          <cell r="B621" t="str">
            <v>Assentamento de rodapé de ardósia natural</v>
          </cell>
          <cell r="C621" t="str">
            <v>ML</v>
          </cell>
          <cell r="D621">
            <v>1</v>
          </cell>
          <cell r="E621">
            <v>8.0422999999999991</v>
          </cell>
          <cell r="F621">
            <v>8.0399999999999991</v>
          </cell>
        </row>
        <row r="622">
          <cell r="A622" t="str">
            <v>001.11.00941</v>
          </cell>
          <cell r="B622" t="str">
            <v>Assentamento de rodapé de granito na cor verde ubatuba com 7 cm de espessura</v>
          </cell>
          <cell r="C622" t="str">
            <v>ML</v>
          </cell>
          <cell r="D622">
            <v>1</v>
          </cell>
          <cell r="E622">
            <v>19.351800000000001</v>
          </cell>
          <cell r="F622">
            <v>19.350000000000001</v>
          </cell>
        </row>
        <row r="623">
          <cell r="A623" t="str">
            <v>001.11.00961</v>
          </cell>
          <cell r="B623" t="str">
            <v>Assentamento de rodapé de de lajota colonial</v>
          </cell>
          <cell r="C623" t="str">
            <v>ML</v>
          </cell>
          <cell r="D623">
            <v>1</v>
          </cell>
          <cell r="E623">
            <v>8.2182999999999993</v>
          </cell>
          <cell r="F623">
            <v>8.2100000000000009</v>
          </cell>
        </row>
        <row r="624">
          <cell r="A624" t="str">
            <v>001.11.00981</v>
          </cell>
          <cell r="B624" t="str">
            <v>Assentamento de soleiras externas c/ pingadeira ou ressalto penetrando 2.50 cm de c/ lado da alvenaria assentado c/ aragam. de cimento e areia no traço 1:4, de mármore branco marfim 3.00 cm</v>
          </cell>
          <cell r="C624" t="str">
            <v>ML</v>
          </cell>
          <cell r="D624">
            <v>1</v>
          </cell>
          <cell r="E624">
            <v>21.243200000000002</v>
          </cell>
          <cell r="F624">
            <v>21.24</v>
          </cell>
        </row>
        <row r="625">
          <cell r="A625" t="str">
            <v>001.11.01001</v>
          </cell>
          <cell r="B625" t="str">
            <v>Assentamento de soleiras externas c/ pingadeira ou ressalto penetrando 2.50 cm de c/ lado da alvenaria assentado c/ aragam. de cimento e areia no traço 1:4, de granilite</v>
          </cell>
          <cell r="C625" t="str">
            <v>ML</v>
          </cell>
          <cell r="D625">
            <v>1</v>
          </cell>
          <cell r="E625">
            <v>6.6201999999999996</v>
          </cell>
          <cell r="F625">
            <v>6.62</v>
          </cell>
        </row>
        <row r="626">
          <cell r="A626" t="str">
            <v>001.11.01021</v>
          </cell>
          <cell r="B626" t="str">
            <v>Assentamento de soleira interna de 0.15 m de mármore branco marfim 3.00 cmassente c/ argamassa de cimento e areia 1:4 m</v>
          </cell>
          <cell r="C626" t="str">
            <v>ML</v>
          </cell>
          <cell r="D626">
            <v>1</v>
          </cell>
          <cell r="E626">
            <v>20.444099999999999</v>
          </cell>
          <cell r="F626">
            <v>20.440000000000001</v>
          </cell>
        </row>
        <row r="627">
          <cell r="A627" t="str">
            <v>001.11.01041</v>
          </cell>
          <cell r="B627" t="str">
            <v>Assentamento de soleira interna de 0.15 m de granilite  assente c/ argamassa de cimento e areia 1:4 m</v>
          </cell>
          <cell r="C627" t="str">
            <v>ML</v>
          </cell>
          <cell r="D627">
            <v>1</v>
          </cell>
          <cell r="E627">
            <v>7.2201000000000004</v>
          </cell>
          <cell r="F627">
            <v>7.22</v>
          </cell>
        </row>
        <row r="628">
          <cell r="A628" t="str">
            <v>001.11.01061</v>
          </cell>
          <cell r="B628" t="str">
            <v>Assentamento de soleira interna de 0.15 m de ardósia ,assente c/ argamassa de cimento e areia no traço 1:4</v>
          </cell>
          <cell r="C628" t="str">
            <v>ML</v>
          </cell>
          <cell r="D628">
            <v>1</v>
          </cell>
          <cell r="E628">
            <v>11.5098</v>
          </cell>
          <cell r="F628">
            <v>11.5</v>
          </cell>
        </row>
        <row r="629">
          <cell r="A629" t="str">
            <v>001.11.01081</v>
          </cell>
          <cell r="B629" t="str">
            <v>Assentamento de soleira de granito l=0,15m e=2cm</v>
          </cell>
          <cell r="C629" t="str">
            <v>UN</v>
          </cell>
          <cell r="D629">
            <v>1</v>
          </cell>
          <cell r="E629">
            <v>23.568200000000001</v>
          </cell>
          <cell r="F629">
            <v>23.56</v>
          </cell>
        </row>
        <row r="630">
          <cell r="A630" t="str">
            <v>001.11.01101</v>
          </cell>
          <cell r="B630" t="str">
            <v>Assentamento de soleira de granito na cor verde ubatuba l=15 cm</v>
          </cell>
          <cell r="C630" t="str">
            <v>ML</v>
          </cell>
          <cell r="D630">
            <v>1</v>
          </cell>
          <cell r="E630">
            <v>40.668199999999999</v>
          </cell>
          <cell r="F630">
            <v>40.659999999999997</v>
          </cell>
        </row>
        <row r="631">
          <cell r="A631" t="str">
            <v>001.11.01121</v>
          </cell>
          <cell r="B631" t="str">
            <v>Assentamento de peitoril de mármore branco espessura 3.00 cm, assente com argamassa de cimento e areia traço 1:4</v>
          </cell>
          <cell r="C631" t="str">
            <v>ML</v>
          </cell>
          <cell r="D631">
            <v>1</v>
          </cell>
          <cell r="E631">
            <v>17.955200000000001</v>
          </cell>
          <cell r="F631">
            <v>17.95</v>
          </cell>
        </row>
        <row r="632">
          <cell r="A632" t="str">
            <v>001.11.01141</v>
          </cell>
          <cell r="B632" t="str">
            <v>Assentamento de peitoril de granilite espessura 2.50 cm, assente com argamassa de cimento e areia traço 1:4</v>
          </cell>
          <cell r="C632" t="str">
            <v>ML</v>
          </cell>
          <cell r="D632">
            <v>1</v>
          </cell>
          <cell r="E632">
            <v>8.5762</v>
          </cell>
          <cell r="F632">
            <v>8.57</v>
          </cell>
        </row>
        <row r="633">
          <cell r="A633" t="str">
            <v>001.11.01161</v>
          </cell>
          <cell r="B633" t="str">
            <v>Assentamento de peitoril de ardósia polida  espessura 3.00 cm, assente com argamassa de cimento e areia traço 1:4</v>
          </cell>
          <cell r="C633" t="str">
            <v>M2</v>
          </cell>
          <cell r="D633">
            <v>1</v>
          </cell>
          <cell r="E633">
            <v>14.318</v>
          </cell>
          <cell r="F633">
            <v>14.31</v>
          </cell>
        </row>
        <row r="634">
          <cell r="A634" t="str">
            <v>001.11.01181</v>
          </cell>
          <cell r="B634" t="str">
            <v>Assentamento de peitoril interno de mármore branco espessura 2.00 cm, assentes com argamassa de cimento e areia 1:4</v>
          </cell>
          <cell r="C634" t="str">
            <v>ML</v>
          </cell>
          <cell r="D634">
            <v>1</v>
          </cell>
          <cell r="E634">
            <v>18.9711</v>
          </cell>
          <cell r="F634">
            <v>18.97</v>
          </cell>
        </row>
        <row r="635">
          <cell r="A635" t="str">
            <v>001.11.01201</v>
          </cell>
          <cell r="B635" t="str">
            <v>Assentamento de peitoril interno de granilite espessura 2.50 cm, assentes com argamassa de cimento e areia 1:4</v>
          </cell>
          <cell r="C635" t="str">
            <v>ML</v>
          </cell>
          <cell r="D635">
            <v>1</v>
          </cell>
          <cell r="E635">
            <v>5.8211000000000004</v>
          </cell>
          <cell r="F635">
            <v>5.82</v>
          </cell>
        </row>
        <row r="636">
          <cell r="A636" t="str">
            <v>001.12</v>
          </cell>
          <cell r="B636" t="str">
            <v>FORROS</v>
          </cell>
          <cell r="E636">
            <v>568.65700000000004</v>
          </cell>
        </row>
        <row r="637">
          <cell r="A637" t="str">
            <v>001.12.00020</v>
          </cell>
          <cell r="B637" t="str">
            <v>Forro de tábuas de cedrinho 10.00x1.00 cm aplicados em sarrafos 10x2.5 cm espacados de 50x50 cm</v>
          </cell>
          <cell r="C637" t="str">
            <v>M2</v>
          </cell>
          <cell r="D637">
            <v>1</v>
          </cell>
          <cell r="E637">
            <v>28.236599999999999</v>
          </cell>
          <cell r="F637">
            <v>28.23</v>
          </cell>
        </row>
        <row r="638">
          <cell r="A638" t="str">
            <v>001.12.00040</v>
          </cell>
          <cell r="B638" t="str">
            <v>Forro de tábuas de cedrinho 10.00x1.00 cm aplicados em caibros de 5x6 cm espaçados de 50x50 cm</v>
          </cell>
          <cell r="C638" t="str">
            <v>M2</v>
          </cell>
          <cell r="D638">
            <v>1</v>
          </cell>
          <cell r="E638">
            <v>28.808599999999998</v>
          </cell>
          <cell r="F638">
            <v>28.8</v>
          </cell>
        </row>
        <row r="639">
          <cell r="A639" t="str">
            <v>001.12.00060</v>
          </cell>
          <cell r="B639" t="str">
            <v>Forro de tábua de mogno ou cerejeira de 10.00x1.00 cm aplicado em sarrafo de 10x2.5 cm espaçados de 50x50 cm</v>
          </cell>
          <cell r="C639" t="str">
            <v>M2</v>
          </cell>
          <cell r="D639">
            <v>1</v>
          </cell>
          <cell r="E639">
            <v>31.756599999999999</v>
          </cell>
          <cell r="F639">
            <v>31.75</v>
          </cell>
        </row>
        <row r="640">
          <cell r="A640" t="str">
            <v>001.12.00080</v>
          </cell>
          <cell r="B640" t="str">
            <v>Forro de tábua de mogno ou cerejeira de 10.00x1.00 cm aplicado em caibro de 5x6 cm espacados de 50x50 cm</v>
          </cell>
          <cell r="C640" t="str">
            <v>M2</v>
          </cell>
          <cell r="D640">
            <v>1</v>
          </cell>
          <cell r="E640">
            <v>32.328600000000002</v>
          </cell>
          <cell r="F640">
            <v>32.32</v>
          </cell>
        </row>
        <row r="641">
          <cell r="A641" t="str">
            <v>001.12.00100</v>
          </cell>
          <cell r="B641" t="str">
            <v>Cimalha de cedrinho</v>
          </cell>
          <cell r="C641" t="str">
            <v>ML</v>
          </cell>
          <cell r="D641">
            <v>1</v>
          </cell>
          <cell r="E641">
            <v>2.218</v>
          </cell>
          <cell r="F641">
            <v>2.21</v>
          </cell>
        </row>
        <row r="642">
          <cell r="A642" t="str">
            <v>001.12.00120</v>
          </cell>
          <cell r="B642" t="str">
            <v>Cimalha de mogno ou cerejeira</v>
          </cell>
          <cell r="C642" t="str">
            <v>ML</v>
          </cell>
          <cell r="D642">
            <v>1</v>
          </cell>
          <cell r="E642">
            <v>12.888</v>
          </cell>
          <cell r="F642">
            <v>12.88</v>
          </cell>
        </row>
        <row r="643">
          <cell r="A643" t="str">
            <v>001.12.00140</v>
          </cell>
          <cell r="B643" t="str">
            <v>Forro de gesso 60x60 cm liso fixado por meio de arame diretamente na estrutura</v>
          </cell>
          <cell r="C643" t="str">
            <v>m2</v>
          </cell>
          <cell r="D643">
            <v>1</v>
          </cell>
          <cell r="E643">
            <v>17.4818</v>
          </cell>
          <cell r="F643">
            <v>17.48</v>
          </cell>
        </row>
        <row r="644">
          <cell r="A644" t="str">
            <v>001.12.00160</v>
          </cell>
          <cell r="B644" t="str">
            <v>Fornecimento e Instalação de Moldura em Gesso h=7 cm</v>
          </cell>
          <cell r="C644" t="str">
            <v>m</v>
          </cell>
          <cell r="D644">
            <v>1</v>
          </cell>
          <cell r="E644">
            <v>7</v>
          </cell>
          <cell r="F644">
            <v>7</v>
          </cell>
        </row>
        <row r="645">
          <cell r="A645" t="str">
            <v>001.12.00180</v>
          </cell>
          <cell r="B645" t="str">
            <v>Sanca de gesso l=1,20 m</v>
          </cell>
          <cell r="C645" t="str">
            <v>ML</v>
          </cell>
          <cell r="D645">
            <v>1</v>
          </cell>
          <cell r="E645">
            <v>25</v>
          </cell>
          <cell r="F645">
            <v>25</v>
          </cell>
        </row>
        <row r="646">
          <cell r="A646" t="str">
            <v>001.12.00200</v>
          </cell>
          <cell r="B646" t="str">
            <v>Sanca de gesso l=0,30m</v>
          </cell>
          <cell r="C646" t="str">
            <v>ML</v>
          </cell>
          <cell r="D646">
            <v>1</v>
          </cell>
          <cell r="E646">
            <v>9</v>
          </cell>
          <cell r="F646">
            <v>9</v>
          </cell>
        </row>
        <row r="647">
          <cell r="A647" t="str">
            <v>001.12.00220</v>
          </cell>
          <cell r="B647" t="str">
            <v>Forro tipo pacote</v>
          </cell>
          <cell r="C647" t="str">
            <v>M2</v>
          </cell>
          <cell r="D647">
            <v>1</v>
          </cell>
          <cell r="E647">
            <v>46</v>
          </cell>
          <cell r="F647">
            <v>46</v>
          </cell>
        </row>
        <row r="648">
          <cell r="A648" t="str">
            <v>001.12.00240</v>
          </cell>
          <cell r="B648" t="str">
            <v>Forro luxalon</v>
          </cell>
          <cell r="C648" t="str">
            <v>M2</v>
          </cell>
          <cell r="D648">
            <v>1</v>
          </cell>
          <cell r="E648">
            <v>108</v>
          </cell>
          <cell r="F648">
            <v>108</v>
          </cell>
        </row>
        <row r="649">
          <cell r="A649" t="str">
            <v>001.12.00260</v>
          </cell>
          <cell r="B649" t="str">
            <v>Forro eucavid</v>
          </cell>
          <cell r="C649" t="str">
            <v>M2</v>
          </cell>
          <cell r="D649">
            <v>1</v>
          </cell>
          <cell r="E649">
            <v>46</v>
          </cell>
          <cell r="F649">
            <v>46</v>
          </cell>
        </row>
        <row r="650">
          <cell r="A650" t="str">
            <v>001.12.00280</v>
          </cell>
          <cell r="B650" t="str">
            <v>Forro paraline, fixado em estrutura metálica</v>
          </cell>
          <cell r="C650" t="str">
            <v>M2</v>
          </cell>
          <cell r="D650">
            <v>1</v>
          </cell>
          <cell r="E650">
            <v>97.8</v>
          </cell>
          <cell r="F650">
            <v>97.8</v>
          </cell>
        </row>
        <row r="651">
          <cell r="A651" t="str">
            <v>001.12.00300</v>
          </cell>
          <cell r="B651" t="str">
            <v>Forro de telha galvanizada fixado em estrutura metálica</v>
          </cell>
          <cell r="C651" t="str">
            <v>M2</v>
          </cell>
          <cell r="D651">
            <v>1</v>
          </cell>
          <cell r="E651">
            <v>23.029900000000001</v>
          </cell>
          <cell r="F651">
            <v>23.02</v>
          </cell>
        </row>
        <row r="652">
          <cell r="A652" t="str">
            <v>001.12.00320</v>
          </cell>
          <cell r="B652" t="str">
            <v>Fornecimento e Instalação de Forro de pvc branco 200 mm, incl. estrutura para fixação em metalon galvanizado e rodaforro</v>
          </cell>
          <cell r="C652" t="str">
            <v>m2</v>
          </cell>
          <cell r="D652">
            <v>1</v>
          </cell>
          <cell r="E652">
            <v>31</v>
          </cell>
          <cell r="F652">
            <v>31</v>
          </cell>
        </row>
        <row r="653">
          <cell r="A653" t="str">
            <v>001.12.00340</v>
          </cell>
          <cell r="B653" t="str">
            <v>Roda-forro de pvc branco</v>
          </cell>
          <cell r="C653" t="str">
            <v>ML</v>
          </cell>
          <cell r="D653">
            <v>1</v>
          </cell>
          <cell r="E653">
            <v>2.7</v>
          </cell>
          <cell r="F653">
            <v>2.7</v>
          </cell>
        </row>
        <row r="654">
          <cell r="A654" t="str">
            <v>001.12.00360</v>
          </cell>
          <cell r="B654" t="str">
            <v>Substituição de tábuas p/forro de cedrinho</v>
          </cell>
          <cell r="C654" t="str">
            <v>M2</v>
          </cell>
          <cell r="D654">
            <v>1</v>
          </cell>
          <cell r="E654">
            <v>18.1892</v>
          </cell>
          <cell r="F654">
            <v>18.18</v>
          </cell>
        </row>
        <row r="655">
          <cell r="A655" t="str">
            <v>001.12.00380</v>
          </cell>
          <cell r="B655" t="str">
            <v>Repregamento de forro de madeira</v>
          </cell>
          <cell r="C655" t="str">
            <v>M2</v>
          </cell>
          <cell r="D655">
            <v>1</v>
          </cell>
          <cell r="E655">
            <v>1.2197</v>
          </cell>
          <cell r="F655">
            <v>1.21</v>
          </cell>
        </row>
        <row r="656">
          <cell r="A656" t="str">
            <v>001.13</v>
          </cell>
          <cell r="B656" t="str">
            <v>VIDROS</v>
          </cell>
          <cell r="E656">
            <v>1001.52</v>
          </cell>
        </row>
        <row r="657">
          <cell r="A657" t="str">
            <v>001.13.00020</v>
          </cell>
          <cell r="B657" t="str">
            <v>Vidro liso espessura 3.00 mm</v>
          </cell>
          <cell r="C657" t="str">
            <v>M2</v>
          </cell>
          <cell r="D657">
            <v>1</v>
          </cell>
          <cell r="E657">
            <v>43.47</v>
          </cell>
          <cell r="F657">
            <v>43.47</v>
          </cell>
        </row>
        <row r="658">
          <cell r="A658" t="str">
            <v>001.13.00040</v>
          </cell>
          <cell r="B658" t="str">
            <v>Vidro liso espessura 4.00 mm</v>
          </cell>
          <cell r="C658" t="str">
            <v>M2</v>
          </cell>
          <cell r="D658">
            <v>1</v>
          </cell>
          <cell r="E658">
            <v>60.53</v>
          </cell>
          <cell r="F658">
            <v>60.53</v>
          </cell>
        </row>
        <row r="659">
          <cell r="A659" t="str">
            <v>001.13.00060</v>
          </cell>
          <cell r="B659" t="str">
            <v>Vidro liso espessura 5.00 mm</v>
          </cell>
          <cell r="C659" t="str">
            <v>M2</v>
          </cell>
          <cell r="D659">
            <v>1</v>
          </cell>
          <cell r="E659">
            <v>76</v>
          </cell>
          <cell r="F659">
            <v>76</v>
          </cell>
        </row>
        <row r="660">
          <cell r="A660" t="str">
            <v>001.13.00080</v>
          </cell>
          <cell r="B660" t="str">
            <v>Vidro liso espessura 6.00 mm</v>
          </cell>
          <cell r="C660" t="str">
            <v>M2</v>
          </cell>
          <cell r="D660">
            <v>1</v>
          </cell>
          <cell r="E660">
            <v>91.8</v>
          </cell>
          <cell r="F660">
            <v>91.8</v>
          </cell>
        </row>
        <row r="661">
          <cell r="A661" t="str">
            <v>001.13.00100</v>
          </cell>
          <cell r="B661" t="str">
            <v>Vidro martelado espessura 3.00 mm</v>
          </cell>
          <cell r="C661" t="str">
            <v>M2</v>
          </cell>
          <cell r="D661">
            <v>1</v>
          </cell>
          <cell r="E661">
            <v>45.36</v>
          </cell>
          <cell r="F661">
            <v>45.36</v>
          </cell>
        </row>
        <row r="662">
          <cell r="A662" t="str">
            <v>001.13.00120</v>
          </cell>
          <cell r="B662" t="str">
            <v>Vidro canelado comum espessura 4.00 mm</v>
          </cell>
          <cell r="C662" t="str">
            <v>M2</v>
          </cell>
          <cell r="D662">
            <v>1</v>
          </cell>
          <cell r="E662">
            <v>45.36</v>
          </cell>
          <cell r="F662">
            <v>45.36</v>
          </cell>
        </row>
        <row r="663">
          <cell r="A663" t="str">
            <v>001.13.00140</v>
          </cell>
          <cell r="B663" t="str">
            <v>Vidro fumê espessura 4.00 mm</v>
          </cell>
          <cell r="C663" t="str">
            <v>M2</v>
          </cell>
          <cell r="D663">
            <v>1</v>
          </cell>
          <cell r="E663">
            <v>88.2</v>
          </cell>
          <cell r="F663">
            <v>88.2</v>
          </cell>
        </row>
        <row r="664">
          <cell r="A664" t="str">
            <v>001.13.00160</v>
          </cell>
          <cell r="B664" t="str">
            <v>Vidro fumê espessura 5.00 mm</v>
          </cell>
          <cell r="C664" t="str">
            <v>M2</v>
          </cell>
          <cell r="D664">
            <v>1</v>
          </cell>
          <cell r="E664">
            <v>108</v>
          </cell>
          <cell r="F664">
            <v>108</v>
          </cell>
        </row>
        <row r="665">
          <cell r="A665" t="str">
            <v>001.13.00180</v>
          </cell>
          <cell r="B665" t="str">
            <v>Vidro fumê espessura 10.00 mm</v>
          </cell>
          <cell r="C665" t="str">
            <v>M2</v>
          </cell>
          <cell r="D665">
            <v>1</v>
          </cell>
          <cell r="E665">
            <v>210.6</v>
          </cell>
          <cell r="F665">
            <v>210.6</v>
          </cell>
        </row>
        <row r="666">
          <cell r="A666" t="str">
            <v>001.13.00200</v>
          </cell>
          <cell r="B666" t="str">
            <v>Vidro temperado espessura 10 mm ( fumê )</v>
          </cell>
          <cell r="C666" t="str">
            <v>M2</v>
          </cell>
          <cell r="D666">
            <v>1</v>
          </cell>
          <cell r="E666">
            <v>232.2</v>
          </cell>
          <cell r="F666">
            <v>232.2</v>
          </cell>
        </row>
        <row r="667">
          <cell r="A667" t="str">
            <v>001.14</v>
          </cell>
          <cell r="B667" t="str">
            <v>PINTURA</v>
          </cell>
          <cell r="E667">
            <v>592.97050000000002</v>
          </cell>
        </row>
        <row r="668">
          <cell r="A668" t="str">
            <v>001.14.00020</v>
          </cell>
          <cell r="B668" t="str">
            <v>Caiação em paredes e tetos à 03 demãos, externa</v>
          </cell>
          <cell r="C668" t="str">
            <v>M2</v>
          </cell>
          <cell r="D668">
            <v>1</v>
          </cell>
          <cell r="E668">
            <v>2.0295999999999998</v>
          </cell>
          <cell r="F668">
            <v>2.02</v>
          </cell>
        </row>
        <row r="669">
          <cell r="A669" t="str">
            <v>001.14.00040</v>
          </cell>
          <cell r="B669" t="str">
            <v>Caiação em paredes e tetos à 03 demãos, interna</v>
          </cell>
          <cell r="C669" t="str">
            <v>M2</v>
          </cell>
          <cell r="D669">
            <v>1</v>
          </cell>
          <cell r="E669">
            <v>2.0295999999999998</v>
          </cell>
          <cell r="F669">
            <v>2.02</v>
          </cell>
        </row>
        <row r="670">
          <cell r="A670" t="str">
            <v>001.14.00060</v>
          </cell>
          <cell r="B670" t="str">
            <v>Pintura látex pva em superfície rebocada executada como segue: limpeza e lixamento preliminar , uma demão de líquido impermeabilizante, duas demãos de massa corrida pva (se for o caso) e duas demãos de tinta de acabamento</v>
          </cell>
          <cell r="C670" t="str">
            <v>M2</v>
          </cell>
          <cell r="D670">
            <v>1</v>
          </cell>
          <cell r="E670">
            <v>7.5488999999999997</v>
          </cell>
          <cell r="F670">
            <v>7.54</v>
          </cell>
        </row>
        <row r="671">
          <cell r="A671" t="str">
            <v>001.14.00080</v>
          </cell>
          <cell r="B671" t="str">
            <v>Pintura látex pva em superfície rebocada executada como segue: limpeza e lixamento preliminar , uma demão de líquido impermeabilizante, sem massa corrida pva  e duas demãos de tinta de acabamento</v>
          </cell>
          <cell r="C671" t="str">
            <v>M2</v>
          </cell>
          <cell r="D671">
            <v>1</v>
          </cell>
          <cell r="E671">
            <v>5.1978999999999997</v>
          </cell>
          <cell r="F671">
            <v>5.19</v>
          </cell>
        </row>
        <row r="672">
          <cell r="A672" t="str">
            <v>001.14.00100</v>
          </cell>
          <cell r="B672" t="str">
            <v>Pintura com látex acrílico em superfície  rebocada executada como segue: limpeza e lixamento preliminar , uma demão de selador acrílico, duas demãos de massa acrílica (se for o caso) e duas demãos de tinta de acabamento c/ massa acrilica</v>
          </cell>
          <cell r="C672" t="str">
            <v>M2</v>
          </cell>
          <cell r="D672">
            <v>1</v>
          </cell>
          <cell r="E672">
            <v>8.0602</v>
          </cell>
          <cell r="F672">
            <v>8.06</v>
          </cell>
        </row>
        <row r="673">
          <cell r="A673" t="str">
            <v>001.14.00120</v>
          </cell>
          <cell r="B673" t="str">
            <v>Pintura com látex acrílico em superfície  rebocada executada como segue: limpeza e lixamento preliminar , uma demão de selador acrílico, duas demãos de massa acrílica  e duas demãos de tinta de acabamento s/ massa acrilica</v>
          </cell>
          <cell r="C673" t="str">
            <v>m2</v>
          </cell>
          <cell r="D673">
            <v>1</v>
          </cell>
          <cell r="E673">
            <v>5.0857999999999999</v>
          </cell>
          <cell r="F673">
            <v>5.08</v>
          </cell>
        </row>
        <row r="674">
          <cell r="A674" t="str">
            <v>001.14.00140</v>
          </cell>
          <cell r="B674" t="str">
            <v>Pintura de paredes com textura acrílica inclusive selador acrílico</v>
          </cell>
          <cell r="C674" t="str">
            <v>m2</v>
          </cell>
          <cell r="D674">
            <v>1</v>
          </cell>
          <cell r="E674">
            <v>5.7626999999999997</v>
          </cell>
          <cell r="F674">
            <v>5.76</v>
          </cell>
        </row>
        <row r="675">
          <cell r="A675" t="str">
            <v>001.14.00160</v>
          </cell>
          <cell r="B675" t="str">
            <v>Pintura de telhas de fibrocimento com látex acrílico, duas demãos</v>
          </cell>
          <cell r="C675" t="str">
            <v>M2</v>
          </cell>
          <cell r="D675">
            <v>1</v>
          </cell>
          <cell r="E675">
            <v>5.8128000000000002</v>
          </cell>
          <cell r="F675">
            <v>5.81</v>
          </cell>
        </row>
        <row r="676">
          <cell r="A676" t="str">
            <v>001.14.00180</v>
          </cell>
          <cell r="B676" t="str">
            <v>Pintura em esquadria de ferro inclusive lixamento uma demão de zarcão, correções de imperfeições e 02 demãos de tinta base de grafite</v>
          </cell>
          <cell r="C676" t="str">
            <v>M2</v>
          </cell>
          <cell r="D676">
            <v>1</v>
          </cell>
          <cell r="E676">
            <v>11.4672</v>
          </cell>
          <cell r="F676">
            <v>11.46</v>
          </cell>
        </row>
        <row r="677">
          <cell r="A677" t="str">
            <v>001.14.00200</v>
          </cell>
          <cell r="B677" t="str">
            <v>Pintura em esquadria de ferro inclusive lixamento uma demão de zarcão, correções de imperfeições e 02 demãos de tinta base de esmalte</v>
          </cell>
          <cell r="C677" t="str">
            <v>M2</v>
          </cell>
          <cell r="D677">
            <v>1</v>
          </cell>
          <cell r="E677">
            <v>11.155200000000001</v>
          </cell>
          <cell r="F677">
            <v>11.15</v>
          </cell>
        </row>
        <row r="678">
          <cell r="A678" t="str">
            <v>001.14.00220</v>
          </cell>
          <cell r="B678" t="str">
            <v>Pintura em esquadria de ferro inclusive lixamento uma demão de zarcão, correções de imperfeições e 02 demãos de tinta base de alimínio</v>
          </cell>
          <cell r="C678" t="str">
            <v>M2</v>
          </cell>
          <cell r="D678">
            <v>1</v>
          </cell>
          <cell r="E678">
            <v>11.155200000000001</v>
          </cell>
          <cell r="F678">
            <v>11.15</v>
          </cell>
        </row>
        <row r="679">
          <cell r="A679" t="str">
            <v>001.14.00240</v>
          </cell>
          <cell r="B679" t="str">
            <v>Pintura em esquadria de ferro inclusive lixamento uma demão de zarcão, correções de imperfeições e 02 demãos de tinta base de óleo</v>
          </cell>
          <cell r="C679" t="str">
            <v>M2</v>
          </cell>
          <cell r="D679">
            <v>1</v>
          </cell>
          <cell r="E679">
            <v>11.155200000000001</v>
          </cell>
          <cell r="F679">
            <v>11.15</v>
          </cell>
        </row>
        <row r="680">
          <cell r="A680" t="str">
            <v>001.14.00260</v>
          </cell>
          <cell r="B680" t="str">
            <v>Pintura a esmalte em esquadrias de madeira com massa corrida</v>
          </cell>
          <cell r="C680" t="str">
            <v>M2</v>
          </cell>
          <cell r="D680">
            <v>1</v>
          </cell>
          <cell r="E680">
            <v>12.138299999999999</v>
          </cell>
          <cell r="F680">
            <v>12.13</v>
          </cell>
        </row>
        <row r="681">
          <cell r="A681" t="str">
            <v>001.14.00280</v>
          </cell>
          <cell r="B681" t="str">
            <v>Pintura a esmalte em esquadria de madeira sem massa corrida aplicada a 2 ou 3 demãos após os lixamentos preliminares</v>
          </cell>
          <cell r="C681" t="str">
            <v>M2</v>
          </cell>
          <cell r="D681">
            <v>1</v>
          </cell>
          <cell r="E681">
            <v>8.1234000000000002</v>
          </cell>
          <cell r="F681">
            <v>8.1199999999999992</v>
          </cell>
        </row>
        <row r="682">
          <cell r="A682" t="str">
            <v>001.14.00300</v>
          </cell>
          <cell r="B682" t="str">
            <v>Pintura a esmalte com massa corrida em rodpés de madeira à 3 demãos aos após lixamento preliminar</v>
          </cell>
          <cell r="C682" t="str">
            <v>ML</v>
          </cell>
          <cell r="D682">
            <v>1</v>
          </cell>
          <cell r="E682">
            <v>2.4647999999999999</v>
          </cell>
          <cell r="F682">
            <v>2.46</v>
          </cell>
        </row>
        <row r="683">
          <cell r="A683" t="str">
            <v>001.14.00320</v>
          </cell>
          <cell r="B683" t="str">
            <v>Pintura à esmalte em forro de madeira à duas demãos em superfície lixada aparelhada e amassada</v>
          </cell>
          <cell r="C683" t="str">
            <v>M2</v>
          </cell>
          <cell r="D683">
            <v>1</v>
          </cell>
          <cell r="E683">
            <v>11.679399999999999</v>
          </cell>
          <cell r="F683">
            <v>11.67</v>
          </cell>
        </row>
        <row r="684">
          <cell r="A684" t="str">
            <v>001.14.00340</v>
          </cell>
          <cell r="B684" t="str">
            <v>Pintura em estrutura metálica com grafite incl. limpeza com escova de aço e duas demãos de zarcão</v>
          </cell>
          <cell r="C684" t="str">
            <v>M2</v>
          </cell>
          <cell r="D684">
            <v>1</v>
          </cell>
          <cell r="E684">
            <v>5.3582000000000001</v>
          </cell>
          <cell r="F684">
            <v>5.35</v>
          </cell>
        </row>
        <row r="685">
          <cell r="A685" t="str">
            <v>001.14.00360</v>
          </cell>
          <cell r="B685" t="str">
            <v>Pintura em estrutura metálica com alumínio incl. limpeza com escova de aço e duas demãos de zarcão</v>
          </cell>
          <cell r="C685" t="str">
            <v>M2</v>
          </cell>
          <cell r="D685">
            <v>1</v>
          </cell>
          <cell r="E685">
            <v>5.3582000000000001</v>
          </cell>
          <cell r="F685">
            <v>5.35</v>
          </cell>
        </row>
        <row r="686">
          <cell r="A686" t="str">
            <v>001.14.00380</v>
          </cell>
          <cell r="B686" t="str">
            <v>Pintura em estrutura metálica com esmalte incl. limpeza com escova de aço e duas demãos de zarcão</v>
          </cell>
          <cell r="C686" t="str">
            <v>M2</v>
          </cell>
          <cell r="D686">
            <v>1</v>
          </cell>
          <cell r="E686">
            <v>5.3582000000000001</v>
          </cell>
          <cell r="F686">
            <v>5.35</v>
          </cell>
        </row>
        <row r="687">
          <cell r="A687" t="str">
            <v>001.14.00400</v>
          </cell>
          <cell r="B687" t="str">
            <v>Pintura em cobertura metálica zincada inclusive limpeza das superfícies (interna e externa) na face interna.uma demão de tinta base (cromato de zinco) e duas demãos de tinta de acabamento de base sintética,</v>
          </cell>
          <cell r="C687" t="str">
            <v>M2</v>
          </cell>
          <cell r="D687">
            <v>1</v>
          </cell>
          <cell r="E687">
            <v>6.5895000000000001</v>
          </cell>
          <cell r="F687">
            <v>6.58</v>
          </cell>
        </row>
        <row r="688">
          <cell r="A688" t="str">
            <v>001.14.00420</v>
          </cell>
          <cell r="B688" t="str">
            <v>Pintura em cobertura metálica zincada inclusive limpeza das superfícies (interna e externa) na face externa aplicação de emulsão asfáltica a frio na espessura aproximadamente de 1.00 mm, uma demão de acabamento com tinta base de asfalto</v>
          </cell>
          <cell r="C688" t="str">
            <v>M2</v>
          </cell>
          <cell r="D688">
            <v>1</v>
          </cell>
          <cell r="E688">
            <v>13.938700000000001</v>
          </cell>
          <cell r="F688">
            <v>13.93</v>
          </cell>
        </row>
        <row r="689">
          <cell r="A689" t="str">
            <v>001.14.00440</v>
          </cell>
          <cell r="B689" t="str">
            <v>Pintura dos portões de ferro c/ fundo anti-corrosivo e esmalte sintético semi-brilho cores normais, marca renner</v>
          </cell>
          <cell r="C689" t="str">
            <v>M2</v>
          </cell>
          <cell r="D689">
            <v>1</v>
          </cell>
          <cell r="E689">
            <v>11.155200000000001</v>
          </cell>
          <cell r="F689">
            <v>11.15</v>
          </cell>
        </row>
        <row r="690">
          <cell r="A690" t="str">
            <v>001.14.00460</v>
          </cell>
          <cell r="B690" t="str">
            <v>Pintura em tubulações com esmalte sintético, inclusive lixamento e uma demão de zarcão</v>
          </cell>
          <cell r="C690" t="str">
            <v>M2</v>
          </cell>
          <cell r="D690">
            <v>1</v>
          </cell>
          <cell r="E690">
            <v>10.599</v>
          </cell>
          <cell r="F690">
            <v>10.59</v>
          </cell>
        </row>
        <row r="691">
          <cell r="A691" t="str">
            <v>001.14.00480</v>
          </cell>
          <cell r="B691" t="str">
            <v>Pintura sobre calhas e condutores a duas demãos de tinta sintética (esmalte sobre tinta antiferruginosa na face aparente a face interna será tratada c/1 demão de produto betuminoso</v>
          </cell>
          <cell r="C691" t="str">
            <v>M2</v>
          </cell>
          <cell r="D691">
            <v>1</v>
          </cell>
          <cell r="E691">
            <v>3.5421</v>
          </cell>
          <cell r="F691">
            <v>3.54</v>
          </cell>
        </row>
        <row r="692">
          <cell r="A692" t="str">
            <v>001.14.00500</v>
          </cell>
          <cell r="B692" t="str">
            <v>Pintura em paredes internas com esmalte incl 02 demaos de massa corrida pva</v>
          </cell>
          <cell r="C692" t="str">
            <v>m2</v>
          </cell>
          <cell r="D692">
            <v>1</v>
          </cell>
          <cell r="E692">
            <v>8.9776000000000007</v>
          </cell>
          <cell r="F692">
            <v>8.9700000000000006</v>
          </cell>
        </row>
        <row r="693">
          <cell r="A693" t="str">
            <v>001.14.00520</v>
          </cell>
          <cell r="B693" t="str">
            <v>Pintura em paredes internas com esmalte e com retoque de  massa corrida</v>
          </cell>
          <cell r="C693" t="str">
            <v>m2</v>
          </cell>
          <cell r="D693">
            <v>1</v>
          </cell>
          <cell r="E693">
            <v>6.5467000000000004</v>
          </cell>
          <cell r="F693">
            <v>6.54</v>
          </cell>
        </row>
        <row r="694">
          <cell r="A694" t="str">
            <v>001.14.00540</v>
          </cell>
          <cell r="B694" t="str">
            <v>Pintura interan a óleo em paredes com massa corrida executada da seguinte forma: lixamento preliminar a seco com lixa n.1 e limpeza do pó resultante, aparelhamento com 01 demão de líquido base (impermeabilizante) aplicado a trincha ou pincel</v>
          </cell>
          <cell r="C694" t="str">
            <v>M2</v>
          </cell>
          <cell r="D694">
            <v>1</v>
          </cell>
          <cell r="E694">
            <v>12.288600000000001</v>
          </cell>
          <cell r="F694">
            <v>12.28</v>
          </cell>
        </row>
        <row r="695">
          <cell r="A695" t="str">
            <v>001.14.00560</v>
          </cell>
          <cell r="B695" t="str">
            <v>Pintura à óleo em paredes internas, duas demãos, sem massa corrida executada da seguinte forma: lixamento preliminar a seco com lixa n.1 e limpeza do pó resultante - aparelhamento 01 demão com líquidobase (impermeabilizante) - 02 ou 03 demãos</v>
          </cell>
          <cell r="C695" t="str">
            <v>M2</v>
          </cell>
          <cell r="D695">
            <v>1</v>
          </cell>
          <cell r="E695">
            <v>6.5467000000000004</v>
          </cell>
          <cell r="F695">
            <v>6.54</v>
          </cell>
        </row>
        <row r="696">
          <cell r="A696" t="str">
            <v>001.14.00580</v>
          </cell>
          <cell r="B696" t="str">
            <v>Pintura a óleo em esquadrias de madeira c/massa corrida</v>
          </cell>
          <cell r="C696" t="str">
            <v>M2</v>
          </cell>
          <cell r="D696">
            <v>1</v>
          </cell>
          <cell r="E696">
            <v>10.7913</v>
          </cell>
          <cell r="F696">
            <v>10.79</v>
          </cell>
        </row>
        <row r="697">
          <cell r="A697" t="str">
            <v>001.14.00600</v>
          </cell>
          <cell r="B697" t="str">
            <v>Pintura em porta de madeira com tinta a óleo renner ou similar</v>
          </cell>
          <cell r="C697" t="str">
            <v>M2</v>
          </cell>
          <cell r="D697">
            <v>1</v>
          </cell>
          <cell r="E697">
            <v>7.2595999999999998</v>
          </cell>
          <cell r="F697">
            <v>7.25</v>
          </cell>
        </row>
        <row r="698">
          <cell r="A698" t="str">
            <v>001.14.00620</v>
          </cell>
          <cell r="B698" t="str">
            <v>Pintura à óleo em rodapés de madeira à duas demãos após lixamento preliminar com retoques de massa para vedação de juntas, orifícios e outros defeitos</v>
          </cell>
          <cell r="C698" t="str">
            <v>ML</v>
          </cell>
          <cell r="D698">
            <v>1</v>
          </cell>
          <cell r="E698">
            <v>1.4247000000000001</v>
          </cell>
          <cell r="F698">
            <v>1.42</v>
          </cell>
        </row>
        <row r="699">
          <cell r="A699" t="str">
            <v>001.14.00640</v>
          </cell>
          <cell r="B699" t="str">
            <v>Pintura externa à óleo em madeira (portões, cerca, etc) à 03 demãos s/ aparelhamento e emassamento prévio</v>
          </cell>
          <cell r="C699" t="str">
            <v>M2</v>
          </cell>
          <cell r="D699">
            <v>1</v>
          </cell>
          <cell r="E699">
            <v>7.2411000000000003</v>
          </cell>
          <cell r="F699">
            <v>7.24</v>
          </cell>
        </row>
        <row r="700">
          <cell r="A700" t="str">
            <v>001.14.00660</v>
          </cell>
          <cell r="B700" t="str">
            <v>Pintura à óleo em madeiramento aparente (galpões, passadiços e beirais) a 3 demãos sem aparelhamento e emassamento prévio</v>
          </cell>
          <cell r="C700" t="str">
            <v>M2</v>
          </cell>
          <cell r="D700">
            <v>1</v>
          </cell>
          <cell r="E700">
            <v>5.1379000000000001</v>
          </cell>
          <cell r="F700">
            <v>5.13</v>
          </cell>
        </row>
        <row r="701">
          <cell r="A701" t="str">
            <v>001.14.00680</v>
          </cell>
          <cell r="B701" t="str">
            <v>Pintura externa c/ verniz plástico a base de poliuretano (verniz de barco) aplicado à 3 demãos sobre esquadrias e peça de madeira expostas ao tempo convenientemente intercalado entre as demãos</v>
          </cell>
          <cell r="C701" t="str">
            <v>M2</v>
          </cell>
          <cell r="D701">
            <v>1</v>
          </cell>
          <cell r="E701">
            <v>6.3966000000000003</v>
          </cell>
          <cell r="F701">
            <v>6.39</v>
          </cell>
        </row>
        <row r="702">
          <cell r="A702" t="str">
            <v>001.14.00700</v>
          </cell>
          <cell r="B702" t="str">
            <v>Pintura envernizamento de alvenaria aparente inclusive a preparação da superfície em 02 demãos</v>
          </cell>
          <cell r="C702" t="str">
            <v>M2</v>
          </cell>
          <cell r="D702">
            <v>1</v>
          </cell>
          <cell r="E702">
            <v>6.3194999999999997</v>
          </cell>
          <cell r="F702">
            <v>6.31</v>
          </cell>
        </row>
        <row r="703">
          <cell r="A703" t="str">
            <v>001.14.00720</v>
          </cell>
          <cell r="B703" t="str">
            <v>Pintura com verniz acrílico sobre paredes de concreto aplicado à duas demãos</v>
          </cell>
          <cell r="C703" t="str">
            <v>M2</v>
          </cell>
          <cell r="D703">
            <v>1</v>
          </cell>
          <cell r="E703">
            <v>4.5887000000000002</v>
          </cell>
          <cell r="F703">
            <v>4.58</v>
          </cell>
        </row>
        <row r="704">
          <cell r="A704" t="str">
            <v>001.14.00740</v>
          </cell>
          <cell r="B704" t="str">
            <v>Envernizamento interno em esquadrias ou forro de madeira executador da seguinte forma:lixamento e limpeza preliminar, correção de defeitos com massa incolor seguido de lixamento, duas demãos de verniz de  aparelho e lixamento e 02 demãos de verniz</v>
          </cell>
          <cell r="C704" t="str">
            <v>m2</v>
          </cell>
          <cell r="D704">
            <v>1</v>
          </cell>
          <cell r="E704">
            <v>6.9894999999999996</v>
          </cell>
          <cell r="F704">
            <v>6.98</v>
          </cell>
        </row>
        <row r="705">
          <cell r="A705" t="str">
            <v>001.14.00780</v>
          </cell>
          <cell r="B705" t="str">
            <v>Pintura - envernizamento de rodapés de madeira lixada e aparelhada com retoque de massa para correção de juntas e orifícios, verniz e acabamento aplicado em duas demãos a pincel</v>
          </cell>
          <cell r="C705" t="str">
            <v>M2</v>
          </cell>
          <cell r="D705">
            <v>1</v>
          </cell>
          <cell r="E705">
            <v>1.3159000000000001</v>
          </cell>
          <cell r="F705">
            <v>1.31</v>
          </cell>
        </row>
        <row r="706">
          <cell r="A706" t="str">
            <v>001.14.00800</v>
          </cell>
          <cell r="B706" t="str">
            <v>Pintura - envernizamento de rodapés de madeira lixada e aparelhada com retoque de massa para correção de juntas e orifícios, verniz e acabamento aplicado em duas demãos a boneca</v>
          </cell>
          <cell r="C706" t="str">
            <v>M2</v>
          </cell>
          <cell r="D706">
            <v>1</v>
          </cell>
          <cell r="E706">
            <v>1.4247000000000001</v>
          </cell>
          <cell r="F706">
            <v>1.42</v>
          </cell>
        </row>
        <row r="707">
          <cell r="A707" t="str">
            <v>001.14.00820</v>
          </cell>
          <cell r="B707" t="str">
            <v>Enceramento de madeira à boneca (portas, lambris, painéis  divisões) recomendada apenas para madeiras nobres como imbuia, caviúna, perobinha do campo, jacarandá, etc. e executado como segue: limpeza e lixamento preliminar, obturação de orifíc</v>
          </cell>
          <cell r="C707" t="str">
            <v>M2</v>
          </cell>
          <cell r="D707">
            <v>1</v>
          </cell>
          <cell r="E707">
            <v>6.3776000000000002</v>
          </cell>
          <cell r="F707">
            <v>6.37</v>
          </cell>
        </row>
        <row r="708">
          <cell r="A708" t="str">
            <v>001.14.00840</v>
          </cell>
          <cell r="B708" t="str">
            <v>Pintura externa em madeira aparente c/ líquido imunizante aplicado à brocha, pistola ou por imersão de acordo com as especificações  do fabricante</v>
          </cell>
          <cell r="C708" t="str">
            <v>M2</v>
          </cell>
          <cell r="D708">
            <v>1</v>
          </cell>
          <cell r="E708">
            <v>1.6344000000000001</v>
          </cell>
          <cell r="F708">
            <v>1.63</v>
          </cell>
        </row>
        <row r="709">
          <cell r="A709" t="str">
            <v>001.14.00860</v>
          </cell>
          <cell r="B709" t="str">
            <v>Pintura c/nata de cimento</v>
          </cell>
          <cell r="C709" t="str">
            <v>M2</v>
          </cell>
          <cell r="D709">
            <v>1</v>
          </cell>
          <cell r="E709">
            <v>2.0085999999999999</v>
          </cell>
          <cell r="F709">
            <v>2</v>
          </cell>
        </row>
        <row r="710">
          <cell r="A710" t="str">
            <v>001.14.00880</v>
          </cell>
          <cell r="B710" t="str">
            <v>Pintura novacor piso</v>
          </cell>
          <cell r="C710" t="str">
            <v>M2</v>
          </cell>
          <cell r="D710">
            <v>1</v>
          </cell>
          <cell r="E710">
            <v>3.6829999999999998</v>
          </cell>
          <cell r="F710">
            <v>3.68</v>
          </cell>
        </row>
        <row r="711">
          <cell r="A711" t="str">
            <v>001.14.00900</v>
          </cell>
          <cell r="B711" t="str">
            <v>Resina aplicada a duas demaos em pisos diversos</v>
          </cell>
          <cell r="C711" t="str">
            <v>M2</v>
          </cell>
          <cell r="D711">
            <v>1</v>
          </cell>
          <cell r="E711">
            <v>1.9704999999999999</v>
          </cell>
          <cell r="F711">
            <v>1.97</v>
          </cell>
        </row>
        <row r="712">
          <cell r="A712" t="str">
            <v>001.14.00920</v>
          </cell>
          <cell r="B712" t="str">
            <v>Raspagem, lixamento e aplicacao de sinteco fosco e semi-fosco</v>
          </cell>
          <cell r="C712" t="str">
            <v>M2</v>
          </cell>
          <cell r="D712">
            <v>1</v>
          </cell>
          <cell r="E712">
            <v>6.0164999999999997</v>
          </cell>
          <cell r="F712">
            <v>6.01</v>
          </cell>
        </row>
        <row r="713">
          <cell r="A713" t="str">
            <v>001.14.00940</v>
          </cell>
          <cell r="B713" t="str">
            <v>Pintura em concreto aparente com silicone aplicado a duas demãos</v>
          </cell>
          <cell r="C713" t="str">
            <v>m2</v>
          </cell>
          <cell r="D713">
            <v>1</v>
          </cell>
          <cell r="E713">
            <v>5.9813000000000001</v>
          </cell>
          <cell r="F713">
            <v>5.98</v>
          </cell>
        </row>
        <row r="714">
          <cell r="A714" t="str">
            <v>001.14.00960</v>
          </cell>
          <cell r="B714" t="str">
            <v>Pintura do nome do estado e da atividade</v>
          </cell>
          <cell r="C714" t="str">
            <v>UN</v>
          </cell>
          <cell r="D714">
            <v>1</v>
          </cell>
          <cell r="E714">
            <v>188.68</v>
          </cell>
          <cell r="F714">
            <v>188.68</v>
          </cell>
        </row>
        <row r="715">
          <cell r="A715" t="str">
            <v>001.14.00980</v>
          </cell>
          <cell r="B715" t="str">
            <v>Pintura com tinta epóxi sobre massa corrida em paredes executadas com segue: lixamento das superfícies rebocadas - cuidadosa remoção do pó preferivelmente com jato de ar- aplicação de 02 demãos de massa corrida a base de epoxi com desempenade</v>
          </cell>
          <cell r="C715" t="str">
            <v>M2</v>
          </cell>
          <cell r="D715">
            <v>1</v>
          </cell>
          <cell r="E715">
            <v>35.031999999999996</v>
          </cell>
          <cell r="F715">
            <v>35.03</v>
          </cell>
        </row>
        <row r="716">
          <cell r="A716" t="str">
            <v>001.14.01000</v>
          </cell>
          <cell r="B716" t="str">
            <v>Pintura osmocolor em peças de madeira (esquadrias, forros, etc.) incolor, aplicado a duas demãos</v>
          </cell>
          <cell r="C716" t="str">
            <v>M2</v>
          </cell>
          <cell r="D716">
            <v>1</v>
          </cell>
          <cell r="E716">
            <v>4.2371999999999996</v>
          </cell>
          <cell r="F716">
            <v>4.2300000000000004</v>
          </cell>
        </row>
        <row r="717">
          <cell r="A717" t="str">
            <v>001.14.01020</v>
          </cell>
          <cell r="B717" t="str">
            <v>Pintura de conservação de parede ou teto sem retoque de massa,com látex pva à uma demão</v>
          </cell>
          <cell r="C717" t="str">
            <v>M2</v>
          </cell>
          <cell r="D717">
            <v>1</v>
          </cell>
          <cell r="E717">
            <v>2.3494000000000002</v>
          </cell>
          <cell r="F717">
            <v>2.34</v>
          </cell>
        </row>
        <row r="718">
          <cell r="A718" t="str">
            <v>001.14.01040</v>
          </cell>
          <cell r="B718" t="str">
            <v>Pintura de conservação de parede ou teto sem retoque de massa,com látex pva a duas demãos</v>
          </cell>
          <cell r="C718" t="str">
            <v>M2</v>
          </cell>
          <cell r="D718">
            <v>1</v>
          </cell>
          <cell r="E718">
            <v>3.8069999999999999</v>
          </cell>
          <cell r="F718">
            <v>3.8</v>
          </cell>
        </row>
        <row r="719">
          <cell r="A719" t="str">
            <v>001.14.01060</v>
          </cell>
          <cell r="B719" t="str">
            <v>Pintura de conservação de parede ou teto sem retoque de massa,com tinta a oleo  à uma demão</v>
          </cell>
          <cell r="C719" t="str">
            <v>M2</v>
          </cell>
          <cell r="D719">
            <v>1</v>
          </cell>
          <cell r="E719">
            <v>2.6795</v>
          </cell>
          <cell r="F719">
            <v>2.67</v>
          </cell>
        </row>
        <row r="720">
          <cell r="A720" t="str">
            <v>001.14.01080</v>
          </cell>
          <cell r="B720" t="str">
            <v>Pintura de conservação de parede ou teto sem retoque de massa,com tinta a oleo a duas demãos</v>
          </cell>
          <cell r="C720" t="str">
            <v>M2</v>
          </cell>
          <cell r="D720">
            <v>1</v>
          </cell>
          <cell r="E720">
            <v>4.6542000000000003</v>
          </cell>
          <cell r="F720">
            <v>4.6500000000000004</v>
          </cell>
        </row>
        <row r="721">
          <cell r="A721" t="str">
            <v>001.14.01100</v>
          </cell>
          <cell r="B721" t="str">
            <v>Pintura de conservação de parede ou teto sem retoque de massa,com tinta látex acrilico  à uma demão</v>
          </cell>
          <cell r="C721" t="str">
            <v>M2</v>
          </cell>
          <cell r="D721">
            <v>1</v>
          </cell>
          <cell r="E721">
            <v>2.3494000000000002</v>
          </cell>
          <cell r="F721">
            <v>2.34</v>
          </cell>
        </row>
        <row r="722">
          <cell r="A722" t="str">
            <v>001.14.01120</v>
          </cell>
          <cell r="B722" t="str">
            <v>Pintura de conservação de parede ou teto sem retoque de massa,com tinta látex acrilico  a duas demãos</v>
          </cell>
          <cell r="C722" t="str">
            <v>M2</v>
          </cell>
          <cell r="D722">
            <v>1</v>
          </cell>
          <cell r="E722">
            <v>3.8069999999999999</v>
          </cell>
          <cell r="F722">
            <v>3.8</v>
          </cell>
        </row>
        <row r="723">
          <cell r="A723" t="str">
            <v>001.14.01140</v>
          </cell>
          <cell r="B723" t="str">
            <v>Pintura de conservação em parede ou teto com retoque de massa, com látex pva à duas demãos</v>
          </cell>
          <cell r="C723" t="str">
            <v>M2</v>
          </cell>
          <cell r="D723">
            <v>1</v>
          </cell>
          <cell r="E723">
            <v>4.5510999999999999</v>
          </cell>
          <cell r="F723">
            <v>4.55</v>
          </cell>
        </row>
        <row r="724">
          <cell r="A724" t="str">
            <v>001.14.01160</v>
          </cell>
          <cell r="B724" t="str">
            <v>Pintura de conservação em parede ou teto com retoque de massa, com tinta a óleo  à duas demãos</v>
          </cell>
          <cell r="C724" t="str">
            <v>M2</v>
          </cell>
          <cell r="D724">
            <v>1</v>
          </cell>
          <cell r="E724">
            <v>5.1661999999999999</v>
          </cell>
          <cell r="F724">
            <v>5.16</v>
          </cell>
        </row>
        <row r="725">
          <cell r="A725" t="str">
            <v>001.14.01180</v>
          </cell>
          <cell r="B725" t="str">
            <v>Pintura de conservação em parede ou teto com retoque de massa, com tinta latéx acrilílico  à duas demãos</v>
          </cell>
          <cell r="C725" t="str">
            <v>M2</v>
          </cell>
          <cell r="D725">
            <v>1</v>
          </cell>
          <cell r="E725">
            <v>4.5510999999999999</v>
          </cell>
          <cell r="F725">
            <v>4.55</v>
          </cell>
        </row>
        <row r="726">
          <cell r="A726" t="str">
            <v>001.14.01200</v>
          </cell>
          <cell r="B726" t="str">
            <v>Pintura de conservação em esquadria metálica com tinta a oleo à uma demão com retoque da pintura de base (zarcão ou grafite)</v>
          </cell>
          <cell r="C726" t="str">
            <v>M2</v>
          </cell>
          <cell r="D726">
            <v>1</v>
          </cell>
          <cell r="E726">
            <v>3.4251</v>
          </cell>
          <cell r="F726">
            <v>3.42</v>
          </cell>
        </row>
        <row r="727">
          <cell r="A727" t="str">
            <v>001.14.01220</v>
          </cell>
          <cell r="B727" t="str">
            <v>Pintura de conservação em esquadria metálica com tinta a oleo a duas demãos com retoque da pintura de base (zarcão ou grafite)</v>
          </cell>
          <cell r="C727" t="str">
            <v>M2</v>
          </cell>
          <cell r="D727">
            <v>1</v>
          </cell>
          <cell r="E727">
            <v>5.2995999999999999</v>
          </cell>
          <cell r="F727">
            <v>5.29</v>
          </cell>
        </row>
        <row r="728">
          <cell r="A728" t="str">
            <v>001.14.01240</v>
          </cell>
          <cell r="B728" t="str">
            <v>Pintura de conservação em esquadria metálica com tinta grafite à uma demão com retoque da pintura de base (zarcão ou grafite)</v>
          </cell>
          <cell r="C728" t="str">
            <v>M2</v>
          </cell>
          <cell r="D728">
            <v>1</v>
          </cell>
          <cell r="E728">
            <v>3.6385000000000001</v>
          </cell>
          <cell r="F728">
            <v>3.63</v>
          </cell>
        </row>
        <row r="729">
          <cell r="A729" t="str">
            <v>001.14.01260</v>
          </cell>
          <cell r="B729" t="str">
            <v>Pintura de conservação em esquadria metálica com tinta grafite a duas demãos com retoque da pintura de base (zarcão ou grafite)</v>
          </cell>
          <cell r="C729" t="str">
            <v>M2</v>
          </cell>
          <cell r="D729">
            <v>1</v>
          </cell>
          <cell r="E729">
            <v>5.7092000000000001</v>
          </cell>
          <cell r="F729">
            <v>5.7</v>
          </cell>
        </row>
        <row r="730">
          <cell r="A730" t="str">
            <v>001.14.01280</v>
          </cell>
          <cell r="B730" t="str">
            <v>Pintura de conservação em esquadria metálica com tinta esmalte à uma demão com retoque da pintura de base (zarcão ou grafite)</v>
          </cell>
          <cell r="C730" t="str">
            <v>M2</v>
          </cell>
          <cell r="D730">
            <v>1</v>
          </cell>
          <cell r="E730">
            <v>3.6385000000000001</v>
          </cell>
          <cell r="F730">
            <v>3.63</v>
          </cell>
        </row>
        <row r="731">
          <cell r="A731" t="str">
            <v>001.14.01300</v>
          </cell>
          <cell r="B731" t="str">
            <v>Pintura de conservação em esquadria metálica com tinta esmalte a duas demãos com retoque da pintura de base (zarcão ou grafite)</v>
          </cell>
          <cell r="C731" t="str">
            <v>M2</v>
          </cell>
          <cell r="D731">
            <v>1</v>
          </cell>
          <cell r="E731">
            <v>5.7092000000000001</v>
          </cell>
          <cell r="F731">
            <v>5.7</v>
          </cell>
        </row>
        <row r="732">
          <cell r="A732" t="str">
            <v>001.15</v>
          </cell>
          <cell r="B732" t="str">
            <v>SERVIÇOS COMPLEMENTARES</v>
          </cell>
          <cell r="E732">
            <v>21844.741900000001</v>
          </cell>
        </row>
        <row r="733">
          <cell r="A733" t="str">
            <v>001.15.00020</v>
          </cell>
          <cell r="B733" t="str">
            <v>Fornecimento de quadro negro conforme detalhe do dop de 4.00x1.20m executado na obra. após chapisco prévio será executado o emboço com argamassa 1:4:8 e reboco com argamassa 1:2 ;12 de granulação fina com superfície cuidadosamente desempenada. pintura p</v>
          </cell>
          <cell r="C733" t="str">
            <v>UN</v>
          </cell>
          <cell r="D733">
            <v>1</v>
          </cell>
          <cell r="E733">
            <v>120.5249</v>
          </cell>
          <cell r="F733">
            <v>120.52</v>
          </cell>
        </row>
        <row r="734">
          <cell r="A734" t="str">
            <v>001.15.00040</v>
          </cell>
          <cell r="B734" t="str">
            <v>Fornecimento de quadro negro conforme detalhe do dop de 4.00x1.20 m executado na obra, a 80 cm do piso acabado. após chapisco prévio será executado o emboço 1:4:8 e reboco com argamassa 1:4:12 de granulação fina com a superfície cuidadosamente desempena</v>
          </cell>
          <cell r="C734" t="str">
            <v>UN</v>
          </cell>
          <cell r="D734">
            <v>1</v>
          </cell>
          <cell r="E734">
            <v>113.7385</v>
          </cell>
          <cell r="F734">
            <v>113.73</v>
          </cell>
        </row>
        <row r="735">
          <cell r="A735" t="str">
            <v>001.15.00060</v>
          </cell>
          <cell r="B735" t="str">
            <v>Recuperação de quadro negro com retoque de massa (base de óleo) lixamento e polimento com lixa de água e pintura com duas demãos de tinta verde opaca especial</v>
          </cell>
          <cell r="C735" t="str">
            <v>UN</v>
          </cell>
          <cell r="D735">
            <v>1</v>
          </cell>
          <cell r="E735">
            <v>47.622199999999999</v>
          </cell>
          <cell r="F735">
            <v>47.62</v>
          </cell>
        </row>
        <row r="736">
          <cell r="A736" t="str">
            <v>001.15.00080</v>
          </cell>
          <cell r="B736" t="str">
            <v>Fornecimento e instalação de quadro negro de madeira compensada 6 mm de espessura incl.moldura e porta giz</v>
          </cell>
          <cell r="C736" t="str">
            <v>M2</v>
          </cell>
          <cell r="D736">
            <v>1</v>
          </cell>
          <cell r="E736">
            <v>38.434800000000003</v>
          </cell>
          <cell r="F736">
            <v>38.43</v>
          </cell>
        </row>
        <row r="737">
          <cell r="A737" t="str">
            <v>001.15.00100</v>
          </cell>
          <cell r="B737" t="str">
            <v>Fornecimento e instalação de porta giz de madeira c/guarnição</v>
          </cell>
          <cell r="C737" t="str">
            <v>ML</v>
          </cell>
          <cell r="D737">
            <v>1</v>
          </cell>
          <cell r="E737">
            <v>3.6655000000000002</v>
          </cell>
          <cell r="F737">
            <v>3.66</v>
          </cell>
        </row>
        <row r="738">
          <cell r="A738" t="str">
            <v>001.15.00120</v>
          </cell>
          <cell r="B738" t="str">
            <v>Fornecimento e instalação de placa de inauguração para grupo escolar (25.00x40.00) cm</v>
          </cell>
          <cell r="C738" t="str">
            <v>UN</v>
          </cell>
          <cell r="D738">
            <v>1</v>
          </cell>
          <cell r="E738">
            <v>155.1592</v>
          </cell>
          <cell r="F738">
            <v>155.15</v>
          </cell>
        </row>
        <row r="739">
          <cell r="A739" t="str">
            <v>001.15.00140</v>
          </cell>
          <cell r="B739" t="str">
            <v>Fornecimento e instalação de placa de inauguração para cadeias públicas (36.50x47.00) cm</v>
          </cell>
          <cell r="C739" t="str">
            <v>UN</v>
          </cell>
          <cell r="D739">
            <v>1</v>
          </cell>
          <cell r="E739">
            <v>205.1592</v>
          </cell>
          <cell r="F739">
            <v>205.15</v>
          </cell>
        </row>
        <row r="740">
          <cell r="A740" t="str">
            <v>001.15.00160</v>
          </cell>
          <cell r="B740" t="str">
            <v>Fornecimento e instalação de placa de inauguração p/ escritório regional urbano da prodeagro - 25x40cm</v>
          </cell>
          <cell r="C740" t="str">
            <v>UN</v>
          </cell>
          <cell r="D740">
            <v>1</v>
          </cell>
          <cell r="E740">
            <v>1355.1592000000001</v>
          </cell>
          <cell r="F740">
            <v>1355.15</v>
          </cell>
        </row>
        <row r="741">
          <cell r="A741" t="str">
            <v>001.15.00180</v>
          </cell>
          <cell r="B741" t="str">
            <v>Fornecimento e instalação de placa de inauguração em alumínio fundido 65.00x75.00cm</v>
          </cell>
          <cell r="C741" t="str">
            <v>UN</v>
          </cell>
          <cell r="D741">
            <v>1</v>
          </cell>
          <cell r="E741">
            <v>403.91770000000002</v>
          </cell>
          <cell r="F741">
            <v>403.91</v>
          </cell>
        </row>
        <row r="742">
          <cell r="A742" t="str">
            <v>001.15.00200</v>
          </cell>
          <cell r="B742" t="str">
            <v>Fornecimento e instalação de obelisco conforme projeto do dvop, fornecimento e execução</v>
          </cell>
          <cell r="C742" t="str">
            <v>UN</v>
          </cell>
          <cell r="D742">
            <v>1</v>
          </cell>
          <cell r="E742">
            <v>2200</v>
          </cell>
          <cell r="F742">
            <v>2200</v>
          </cell>
        </row>
        <row r="743">
          <cell r="A743" t="str">
            <v>001.15.00220</v>
          </cell>
          <cell r="B743" t="str">
            <v>Fornecimento e instalação de mastro p/bandeira em poste cônico inclusive pintura e pertences altura livre 5.00 m</v>
          </cell>
          <cell r="C743" t="str">
            <v>UN</v>
          </cell>
          <cell r="D743">
            <v>1</v>
          </cell>
          <cell r="E743">
            <v>202.25980000000001</v>
          </cell>
          <cell r="F743">
            <v>202.25</v>
          </cell>
        </row>
        <row r="744">
          <cell r="A744" t="str">
            <v>001.15.00240</v>
          </cell>
          <cell r="B744" t="str">
            <v>Fornecimento e instalação de mastro p/bandeira em cano galvanizado diâmetro 3 pol inclusive pintura e pertences altura livre 5 m</v>
          </cell>
          <cell r="C744" t="str">
            <v>UN</v>
          </cell>
          <cell r="D744">
            <v>1</v>
          </cell>
          <cell r="E744">
            <v>282.20569999999998</v>
          </cell>
          <cell r="F744">
            <v>282.2</v>
          </cell>
        </row>
        <row r="745">
          <cell r="A745" t="str">
            <v>001.15.00260</v>
          </cell>
          <cell r="B745" t="str">
            <v>Fornecimento e instalação de mastro p/bandeira constituído de 3 postes de cano galvanizado diâmetro 3 pol conforme detalhe do dop</v>
          </cell>
          <cell r="C745" t="str">
            <v>CJ</v>
          </cell>
          <cell r="D745">
            <v>1</v>
          </cell>
          <cell r="E745">
            <v>1585.7752</v>
          </cell>
          <cell r="F745">
            <v>1585.77</v>
          </cell>
        </row>
        <row r="746">
          <cell r="A746" t="str">
            <v>001.15.00280</v>
          </cell>
          <cell r="B746" t="str">
            <v>Fornecimento e instalação de trave p/futebol de salão incluindo pintura, rede de nylon conforme detalhe dop</v>
          </cell>
          <cell r="C746" t="str">
            <v>CJ</v>
          </cell>
          <cell r="D746">
            <v>1</v>
          </cell>
          <cell r="E746">
            <v>760.26790000000005</v>
          </cell>
          <cell r="F746">
            <v>760.26</v>
          </cell>
        </row>
        <row r="747">
          <cell r="A747" t="str">
            <v>001.15.00300</v>
          </cell>
          <cell r="B747" t="str">
            <v>Fornecimento e instalação de trave para campo de futebol conforme detalhe do dop</v>
          </cell>
          <cell r="C747" t="str">
            <v>PAR</v>
          </cell>
          <cell r="D747">
            <v>1</v>
          </cell>
          <cell r="E747">
            <v>1833.759</v>
          </cell>
          <cell r="F747">
            <v>1833.75</v>
          </cell>
        </row>
        <row r="748">
          <cell r="A748" t="str">
            <v>001.15.00320</v>
          </cell>
          <cell r="B748" t="str">
            <v>Fornecimento e instalação de suporte p/tabela de basquete em treliçado inclusive pilares de concreto armado (aparente), fundação, pintura (treliças) conforme det. do dop</v>
          </cell>
          <cell r="C748" t="str">
            <v>UN</v>
          </cell>
          <cell r="D748">
            <v>1</v>
          </cell>
          <cell r="E748">
            <v>2224.8892000000001</v>
          </cell>
          <cell r="F748">
            <v>2224.88</v>
          </cell>
        </row>
        <row r="749">
          <cell r="A749" t="str">
            <v>001.15.00340</v>
          </cell>
          <cell r="B749" t="str">
            <v>Fornecimento e instalação de tabela de madeira p/basquete inclusive alça de fixação do cesto e cesto de nylon e pintura conforme especificação da cbd</v>
          </cell>
          <cell r="C749" t="str">
            <v>UN</v>
          </cell>
          <cell r="D749">
            <v>1</v>
          </cell>
          <cell r="E749">
            <v>281.52760000000001</v>
          </cell>
          <cell r="F749">
            <v>281.52</v>
          </cell>
        </row>
        <row r="750">
          <cell r="A750" t="str">
            <v>001.15.00360</v>
          </cell>
          <cell r="B750" t="str">
            <v>Fornecimento e instalação de suporte p/voley em cano galvanizado diâmetro 3 pol inclusive pintura dos mastros, catraca, rede e demais pertences ( 02 postes)</v>
          </cell>
          <cell r="C750" t="str">
            <v>CJ</v>
          </cell>
          <cell r="D750">
            <v>1</v>
          </cell>
          <cell r="E750">
            <v>472.3639</v>
          </cell>
          <cell r="F750">
            <v>472.36</v>
          </cell>
        </row>
        <row r="751">
          <cell r="A751" t="str">
            <v>001.15.00380</v>
          </cell>
          <cell r="B751" t="str">
            <v>Pintura de marcação da quadra de esportes c/tinta especial (conf.especificação da cbd) inclusive preparo da superfície (larg. 5.00 cm)</v>
          </cell>
          <cell r="C751" t="str">
            <v>ML</v>
          </cell>
          <cell r="D751">
            <v>1</v>
          </cell>
          <cell r="E751">
            <v>4.2458999999999998</v>
          </cell>
          <cell r="F751">
            <v>4.24</v>
          </cell>
        </row>
        <row r="752">
          <cell r="A752" t="str">
            <v>001.15.00400</v>
          </cell>
          <cell r="B752" t="str">
            <v>Pintura de marcação do campo de futebol a cal inclusive preparação do terreno largura 10 cm (conf. especif.do dop)</v>
          </cell>
          <cell r="C752" t="str">
            <v>ML</v>
          </cell>
          <cell r="D752">
            <v>1</v>
          </cell>
          <cell r="E752">
            <v>3.0783999999999998</v>
          </cell>
          <cell r="F752">
            <v>3.07</v>
          </cell>
        </row>
        <row r="753">
          <cell r="A753" t="str">
            <v>001.15.00420</v>
          </cell>
          <cell r="B753" t="str">
            <v>Fornecimento e instalação de banca ou tampo em aço inoxidável n.o de 1.20x0.60m com 1 cuba</v>
          </cell>
          <cell r="C753" t="str">
            <v>UN</v>
          </cell>
          <cell r="D753">
            <v>1</v>
          </cell>
          <cell r="E753">
            <v>277.21260000000001</v>
          </cell>
          <cell r="F753">
            <v>277.20999999999998</v>
          </cell>
        </row>
        <row r="754">
          <cell r="A754" t="str">
            <v>001.15.00440</v>
          </cell>
          <cell r="B754" t="str">
            <v>Fornecimento e instalação de banca ou tampo em aço inoxidável n.2 de 1.50x0.60m com 1 cuba</v>
          </cell>
          <cell r="C754" t="str">
            <v>UN</v>
          </cell>
          <cell r="D754">
            <v>1</v>
          </cell>
          <cell r="E754">
            <v>162.52260000000001</v>
          </cell>
          <cell r="F754">
            <v>162.52000000000001</v>
          </cell>
        </row>
        <row r="755">
          <cell r="A755" t="str">
            <v>001.15.00460</v>
          </cell>
          <cell r="B755" t="str">
            <v>Fornecimento e instalação de banca ou tampo em aço inoxidável n.2 de 1.80x0.60m com 1 cuba</v>
          </cell>
          <cell r="C755" t="str">
            <v>UN</v>
          </cell>
          <cell r="D755">
            <v>1</v>
          </cell>
          <cell r="E755">
            <v>256.26260000000002</v>
          </cell>
          <cell r="F755">
            <v>256.26</v>
          </cell>
        </row>
        <row r="756">
          <cell r="A756" t="str">
            <v>001.15.00480</v>
          </cell>
          <cell r="B756" t="str">
            <v>Fornecimento e instalação de banca ou tampo em aço inoxidável n.2 de 2.00x0.60m com 1 cuba</v>
          </cell>
          <cell r="C756" t="str">
            <v>UN</v>
          </cell>
          <cell r="D756">
            <v>1</v>
          </cell>
          <cell r="E756">
            <v>293.90260000000001</v>
          </cell>
          <cell r="F756">
            <v>293.89999999999998</v>
          </cell>
        </row>
        <row r="757">
          <cell r="A757" t="str">
            <v>001.15.00500</v>
          </cell>
          <cell r="B757" t="str">
            <v>Fornecimento e instalação de banca ou tampo em aço inoxidável n.334 de 2.00x0.60m com 2 cubas p/ ud</v>
          </cell>
          <cell r="C757" t="str">
            <v>UN</v>
          </cell>
          <cell r="D757">
            <v>1</v>
          </cell>
          <cell r="E757">
            <v>355.26260000000002</v>
          </cell>
          <cell r="F757">
            <v>355.26</v>
          </cell>
        </row>
        <row r="758">
          <cell r="A758" t="str">
            <v>001.15.00520</v>
          </cell>
          <cell r="B758" t="str">
            <v>Fornecimento e instalação de banca ou tampo em aço inoxidável da eternox revestida d1800mb c/ 1 cuba no centro, de 1,80m</v>
          </cell>
          <cell r="C758" t="str">
            <v>UN</v>
          </cell>
          <cell r="D758">
            <v>1</v>
          </cell>
          <cell r="E758">
            <v>276.9126</v>
          </cell>
          <cell r="F758">
            <v>276.91000000000003</v>
          </cell>
        </row>
        <row r="759">
          <cell r="A759" t="str">
            <v>001.15.00540</v>
          </cell>
          <cell r="B759" t="str">
            <v>Fornecimento e instalação de banca ou tampo em aço inoxidável da eternox revestida e1800mb c/ 1 cuba no centro, de 1,80m</v>
          </cell>
          <cell r="C759" t="str">
            <v>UN</v>
          </cell>
          <cell r="D759">
            <v>1</v>
          </cell>
          <cell r="E759">
            <v>277.21260000000001</v>
          </cell>
          <cell r="F759">
            <v>277.20999999999998</v>
          </cell>
        </row>
        <row r="760">
          <cell r="A760" t="str">
            <v>001.15.00560</v>
          </cell>
          <cell r="B760" t="str">
            <v>Fornecimento e instalação de banca ou tampo em aço inoxidável da eternox revestida 2000mb 2c c/ 2 cubas no centro, de 2,00m</v>
          </cell>
          <cell r="C760" t="str">
            <v>UN</v>
          </cell>
          <cell r="D760">
            <v>1</v>
          </cell>
          <cell r="E760">
            <v>331.26260000000002</v>
          </cell>
          <cell r="F760">
            <v>331.26</v>
          </cell>
        </row>
        <row r="761">
          <cell r="A761" t="str">
            <v>001.15.00580</v>
          </cell>
          <cell r="B761" t="str">
            <v>Fornecimento e instalação de banca ou tampo em aço inoxidável da eternox revestida d1600mb c/ 1 cuba no centro</v>
          </cell>
          <cell r="C761" t="str">
            <v>UN</v>
          </cell>
          <cell r="D761">
            <v>1</v>
          </cell>
          <cell r="E761">
            <v>162.52260000000001</v>
          </cell>
          <cell r="F761">
            <v>162.52000000000001</v>
          </cell>
        </row>
        <row r="762">
          <cell r="A762" t="str">
            <v>001.15.00600</v>
          </cell>
          <cell r="B762" t="str">
            <v>Fornecimento e instalação de banca ou tampo em aço inoxidável da eternox revestida 1800mb 2c c/ 2 cubas no centro</v>
          </cell>
          <cell r="C762" t="str">
            <v>UN</v>
          </cell>
          <cell r="D762">
            <v>1</v>
          </cell>
          <cell r="E762">
            <v>313.30259999999998</v>
          </cell>
          <cell r="F762">
            <v>313.3</v>
          </cell>
        </row>
        <row r="763">
          <cell r="A763" t="str">
            <v>001.15.00620</v>
          </cell>
          <cell r="B763" t="str">
            <v>Fornecimento e instalação de banca ou tampo em aço inoxidável da eternox revestida cuba dupla de 82x34x14cm</v>
          </cell>
          <cell r="C763" t="str">
            <v>UN</v>
          </cell>
          <cell r="D763">
            <v>1</v>
          </cell>
          <cell r="E763">
            <v>106.2426</v>
          </cell>
          <cell r="F763">
            <v>106.24</v>
          </cell>
        </row>
        <row r="764">
          <cell r="A764" t="str">
            <v>001.15.00640</v>
          </cell>
          <cell r="B764" t="str">
            <v>Fornecimento e instalação de banca ou tampo em aço inoxidável da eternox revestido e1800mb com 2 cubas lado direito</v>
          </cell>
          <cell r="C764" t="str">
            <v>UN</v>
          </cell>
          <cell r="D764">
            <v>1</v>
          </cell>
          <cell r="E764">
            <v>313.30259999999998</v>
          </cell>
          <cell r="F764">
            <v>313.3</v>
          </cell>
        </row>
        <row r="765">
          <cell r="A765" t="str">
            <v>001.15.00660</v>
          </cell>
          <cell r="B765" t="str">
            <v>Fornecimento e instalação de banca ou tampo em aço inoxidável da eternox revestida de 2.60 x 0.55 m c/ 1 cuba e valvula</v>
          </cell>
          <cell r="C765" t="str">
            <v>UN</v>
          </cell>
          <cell r="D765">
            <v>1</v>
          </cell>
          <cell r="E765">
            <v>162.52260000000001</v>
          </cell>
          <cell r="F765">
            <v>162.52000000000001</v>
          </cell>
        </row>
        <row r="766">
          <cell r="A766" t="str">
            <v>001.15.00680</v>
          </cell>
          <cell r="B766" t="str">
            <v>Fornecimento e instalação de banca de granilite fundida na obra com espessura de 0.05 m</v>
          </cell>
          <cell r="C766" t="str">
            <v>M2</v>
          </cell>
          <cell r="D766">
            <v>1</v>
          </cell>
          <cell r="E766">
            <v>78.002200000000002</v>
          </cell>
          <cell r="F766">
            <v>78</v>
          </cell>
        </row>
        <row r="767">
          <cell r="A767" t="str">
            <v>001.15.00700</v>
          </cell>
          <cell r="B767" t="str">
            <v>Fornecimento e instalação de bancada em ardósia polida 1.50 x 0.60 com 1 cuba inox 40.00x40.00x15.00</v>
          </cell>
          <cell r="C767" t="str">
            <v>UN</v>
          </cell>
          <cell r="D767">
            <v>1</v>
          </cell>
          <cell r="E767">
            <v>179.24260000000001</v>
          </cell>
          <cell r="F767">
            <v>179.24</v>
          </cell>
        </row>
        <row r="768">
          <cell r="A768" t="str">
            <v>001.15.00720</v>
          </cell>
          <cell r="B768" t="str">
            <v>Fornecimento e instalação de bancada seca em ardósia polida  1.50 x 0.80</v>
          </cell>
          <cell r="C768" t="str">
            <v>UN</v>
          </cell>
          <cell r="D768">
            <v>1</v>
          </cell>
          <cell r="E768">
            <v>181.04259999999999</v>
          </cell>
          <cell r="F768">
            <v>181.04</v>
          </cell>
        </row>
        <row r="769">
          <cell r="A769" t="str">
            <v>001.15.00740</v>
          </cell>
          <cell r="B769" t="str">
            <v>Execução de reassentamento de bancada seca em ardósia polida</v>
          </cell>
          <cell r="C769" t="str">
            <v>M2</v>
          </cell>
          <cell r="D769">
            <v>1</v>
          </cell>
          <cell r="E769">
            <v>25.074000000000002</v>
          </cell>
          <cell r="F769">
            <v>25.07</v>
          </cell>
        </row>
        <row r="770">
          <cell r="A770" t="str">
            <v>001.15.00760</v>
          </cell>
          <cell r="B770" t="str">
            <v>Fornecimento e instalação de bancada seca em granito polido</v>
          </cell>
          <cell r="C770" t="str">
            <v>M2</v>
          </cell>
          <cell r="D770">
            <v>1</v>
          </cell>
          <cell r="E770">
            <v>149.4504</v>
          </cell>
          <cell r="F770">
            <v>149.44999999999999</v>
          </cell>
        </row>
        <row r="771">
          <cell r="A771" t="str">
            <v>001.15.00780</v>
          </cell>
          <cell r="B771" t="str">
            <v>Fornecimento e instalação de banca de mármore sintético c/ 01 cuba no centro , de 1.80m</v>
          </cell>
          <cell r="C771" t="str">
            <v>UN</v>
          </cell>
          <cell r="D771">
            <v>1</v>
          </cell>
          <cell r="E771">
            <v>76.898499999999999</v>
          </cell>
          <cell r="F771">
            <v>76.89</v>
          </cell>
        </row>
        <row r="772">
          <cell r="A772" t="str">
            <v>001.15.00800</v>
          </cell>
          <cell r="B772" t="str">
            <v>Forneicmento e instalação de banca de mármore sintético c/ 02 cubas no centro , de 1.80m</v>
          </cell>
          <cell r="C772" t="str">
            <v>UN</v>
          </cell>
          <cell r="D772">
            <v>1</v>
          </cell>
          <cell r="E772">
            <v>76.898499999999999</v>
          </cell>
          <cell r="F772">
            <v>76.89</v>
          </cell>
        </row>
        <row r="773">
          <cell r="A773" t="str">
            <v>001.15.00820</v>
          </cell>
          <cell r="B773" t="str">
            <v>Fornecimento e instalação de banca de mármore sintético com uma cuba - 120.00x54.00cm</v>
          </cell>
          <cell r="C773" t="str">
            <v>UN</v>
          </cell>
          <cell r="D773">
            <v>1</v>
          </cell>
          <cell r="E773">
            <v>47.278500000000001</v>
          </cell>
          <cell r="F773">
            <v>47.27</v>
          </cell>
        </row>
        <row r="774">
          <cell r="A774" t="str">
            <v>001.15.00840</v>
          </cell>
          <cell r="B774" t="str">
            <v>Execucao de escada com degraus de tijolo macico, asente com massa forte, inclusive revestimento dos espelhos e pisos</v>
          </cell>
          <cell r="C774" t="str">
            <v>M3</v>
          </cell>
          <cell r="D774">
            <v>1</v>
          </cell>
          <cell r="E774">
            <v>237.0686</v>
          </cell>
          <cell r="F774">
            <v>237.06</v>
          </cell>
        </row>
        <row r="775">
          <cell r="A775" t="str">
            <v>001.15.00860</v>
          </cell>
          <cell r="B775" t="str">
            <v>Fornecimento e assentamento de revestimento externo com retalhos de pedra de mao</v>
          </cell>
          <cell r="C775" t="str">
            <v>M2</v>
          </cell>
          <cell r="D775">
            <v>1</v>
          </cell>
          <cell r="E775">
            <v>9.2789000000000001</v>
          </cell>
          <cell r="F775">
            <v>9.27</v>
          </cell>
        </row>
        <row r="776">
          <cell r="A776" t="str">
            <v>001.15.00880</v>
          </cell>
          <cell r="B776" t="str">
            <v>Fornecimento e instalação de bancada em aço inox 316 1.90 x 0.80 formado por peças estampadas sem emendas visíveis, com 2 cubas em aço inox 316 estampado sem cantos vivos, nas dimensões (40x60x40)cm</v>
          </cell>
          <cell r="C776" t="str">
            <v>UN</v>
          </cell>
          <cell r="D776">
            <v>1</v>
          </cell>
          <cell r="E776">
            <v>350.2826</v>
          </cell>
          <cell r="F776">
            <v>350.28</v>
          </cell>
        </row>
        <row r="777">
          <cell r="A777" t="str">
            <v>001.15.00900</v>
          </cell>
          <cell r="B777" t="str">
            <v>Fornecimento e instalação de bancada em aço inox 316 2.20 x 0.80 formado por peças estampadas sem emendas visíveis, com 2 cubas em aço inox 316 estampado sem cantos vivos, nas dimensões (40x60x40)cm</v>
          </cell>
          <cell r="C777" t="str">
            <v>UN</v>
          </cell>
          <cell r="D777">
            <v>1</v>
          </cell>
          <cell r="E777">
            <v>368.75259999999997</v>
          </cell>
          <cell r="F777">
            <v>368.75</v>
          </cell>
        </row>
        <row r="778">
          <cell r="A778" t="str">
            <v>001.15.00920</v>
          </cell>
          <cell r="B778" t="str">
            <v>Fornecimento e instalação de bancada seca em aço inox 316 1.80 x 0.80 formado por peças estampadas sem emendas visíveis</v>
          </cell>
          <cell r="C778" t="str">
            <v>UN</v>
          </cell>
          <cell r="D778">
            <v>1</v>
          </cell>
          <cell r="E778">
            <v>313.89260000000002</v>
          </cell>
          <cell r="F778">
            <v>313.89</v>
          </cell>
        </row>
        <row r="779">
          <cell r="A779" t="str">
            <v>001.15.00940</v>
          </cell>
          <cell r="B779" t="str">
            <v>Fornecimento e instalação de armário sob pia em fórmica</v>
          </cell>
          <cell r="C779" t="str">
            <v>M2</v>
          </cell>
          <cell r="D779">
            <v>1</v>
          </cell>
          <cell r="E779">
            <v>225</v>
          </cell>
          <cell r="F779">
            <v>225</v>
          </cell>
        </row>
        <row r="780">
          <cell r="A780" t="str">
            <v>001.15.00960</v>
          </cell>
          <cell r="B780" t="str">
            <v>Fornecimento e instalação de armário em madeira aparente aparelhada e tratada</v>
          </cell>
          <cell r="C780" t="str">
            <v>M2</v>
          </cell>
          <cell r="D780">
            <v>1</v>
          </cell>
          <cell r="E780">
            <v>114.4671</v>
          </cell>
          <cell r="F780">
            <v>114.46</v>
          </cell>
        </row>
        <row r="781">
          <cell r="A781" t="str">
            <v>001.15.00980</v>
          </cell>
          <cell r="B781" t="str">
            <v>Fornecimento e instalação de armário em alvenaria com prateleiras de madeira aparelhada (2,40x0,60x3,00)m</v>
          </cell>
          <cell r="C781" t="str">
            <v>UN</v>
          </cell>
          <cell r="D781">
            <v>1</v>
          </cell>
          <cell r="E781">
            <v>272.42610000000002</v>
          </cell>
          <cell r="F781">
            <v>272.42</v>
          </cell>
        </row>
        <row r="782">
          <cell r="A782" t="str">
            <v>001.15.01000</v>
          </cell>
          <cell r="B782" t="str">
            <v>Fornecimento e instalação de balcão de madeira conf. projeto 12.20 x 0.60 x 1.00 m</v>
          </cell>
          <cell r="C782" t="str">
            <v>UN</v>
          </cell>
          <cell r="D782">
            <v>1</v>
          </cell>
          <cell r="E782">
            <v>969.9</v>
          </cell>
          <cell r="F782">
            <v>969.9</v>
          </cell>
        </row>
        <row r="783">
          <cell r="A783" t="str">
            <v>001.15.01020</v>
          </cell>
          <cell r="B783" t="str">
            <v>Fornecimento e instalação de box para banheiro em perfil de alumínio e acrílico cinza</v>
          </cell>
          <cell r="C783" t="str">
            <v>M2</v>
          </cell>
          <cell r="D783">
            <v>1</v>
          </cell>
          <cell r="E783">
            <v>75</v>
          </cell>
          <cell r="F783">
            <v>75</v>
          </cell>
        </row>
        <row r="784">
          <cell r="A784" t="str">
            <v>001.15.01040</v>
          </cell>
          <cell r="B784" t="str">
            <v>Fornecimento e instalação de box para banheiro em perfil de alumínio com acrílico fumê,cristal ou ouro velho</v>
          </cell>
          <cell r="C784" t="str">
            <v>M2</v>
          </cell>
          <cell r="D784">
            <v>1</v>
          </cell>
          <cell r="E784">
            <v>75</v>
          </cell>
          <cell r="F784">
            <v>75</v>
          </cell>
        </row>
        <row r="785">
          <cell r="A785" t="str">
            <v>001.15.01080</v>
          </cell>
          <cell r="B785" t="str">
            <v>Fornecimento e instalação de exaustor elétrico com d=50cm 1cv</v>
          </cell>
          <cell r="C785" t="str">
            <v>UN</v>
          </cell>
          <cell r="D785">
            <v>1</v>
          </cell>
          <cell r="E785">
            <v>161.9177</v>
          </cell>
          <cell r="F785">
            <v>161.91</v>
          </cell>
        </row>
        <row r="786">
          <cell r="A786" t="str">
            <v>001.15.01100</v>
          </cell>
          <cell r="B786" t="str">
            <v>Fornecimento e instalação de divisória naval stander padrão bege com perfis de aço na cor preta</v>
          </cell>
          <cell r="C786" t="str">
            <v>M2</v>
          </cell>
          <cell r="D786">
            <v>1</v>
          </cell>
          <cell r="E786">
            <v>41.164400000000001</v>
          </cell>
          <cell r="F786">
            <v>41.16</v>
          </cell>
        </row>
        <row r="787">
          <cell r="A787" t="str">
            <v>001.15.01120</v>
          </cell>
          <cell r="B787" t="str">
            <v>Fornecimento e instalação de porta de divisória  incl.montante , fechadura e dobradiças, divisória naval stander branco, cinza ou areia jundiai  com perfis de aço na cor preto, branco e cinza</v>
          </cell>
          <cell r="C787" t="str">
            <v>cj</v>
          </cell>
          <cell r="D787">
            <v>1</v>
          </cell>
          <cell r="E787">
            <v>126.08199999999999</v>
          </cell>
          <cell r="F787">
            <v>126.08</v>
          </cell>
        </row>
        <row r="788">
          <cell r="A788" t="str">
            <v>001.15.01140</v>
          </cell>
          <cell r="B788" t="str">
            <v>Fornecimento e instalação de mola p/ porta tipo vai-vem</v>
          </cell>
          <cell r="C788" t="str">
            <v>UN</v>
          </cell>
          <cell r="D788">
            <v>1</v>
          </cell>
          <cell r="E788">
            <v>33.330399999999997</v>
          </cell>
          <cell r="F788">
            <v>33.33</v>
          </cell>
        </row>
        <row r="789">
          <cell r="A789" t="str">
            <v>001.15.01160</v>
          </cell>
          <cell r="B789" t="str">
            <v>Fornecimento e instalação de peça de madeira desempenada de itaúba</v>
          </cell>
          <cell r="C789" t="str">
            <v>M2</v>
          </cell>
          <cell r="D789">
            <v>1</v>
          </cell>
          <cell r="E789">
            <v>54.123199999999997</v>
          </cell>
          <cell r="F789">
            <v>54.12</v>
          </cell>
        </row>
        <row r="790">
          <cell r="A790" t="str">
            <v>001.15.01180</v>
          </cell>
          <cell r="B790" t="str">
            <v>Restauração de guarda corpo de madeira da escada</v>
          </cell>
          <cell r="C790" t="str">
            <v>M</v>
          </cell>
          <cell r="D790">
            <v>1</v>
          </cell>
          <cell r="E790">
            <v>35.758200000000002</v>
          </cell>
          <cell r="F790">
            <v>35.75</v>
          </cell>
        </row>
        <row r="791">
          <cell r="A791" t="str">
            <v>001.15.01200</v>
          </cell>
          <cell r="B791" t="str">
            <v>Execução de remendo profundo de pavimento asfáltico inclusive fornecimento e transporte do material</v>
          </cell>
          <cell r="C791" t="str">
            <v>M2</v>
          </cell>
          <cell r="D791">
            <v>1</v>
          </cell>
          <cell r="E791">
            <v>25.6</v>
          </cell>
          <cell r="F791">
            <v>25.6</v>
          </cell>
        </row>
        <row r="792">
          <cell r="A792" t="str">
            <v>001.15.01220</v>
          </cell>
          <cell r="B792" t="str">
            <v>Fornecimento e instalação  de banca ou tampo de ardósia natural cor preta tipo on c/ resinex</v>
          </cell>
          <cell r="C792" t="str">
            <v>M2</v>
          </cell>
          <cell r="D792">
            <v>1</v>
          </cell>
          <cell r="E792">
            <v>108.6246</v>
          </cell>
          <cell r="F792">
            <v>108.62</v>
          </cell>
        </row>
        <row r="793">
          <cell r="A793" t="str">
            <v>001.15.01240</v>
          </cell>
          <cell r="B793" t="str">
            <v>Fornecimento e instalação de banca ou tampo em ardósia polida esp. 3cm</v>
          </cell>
          <cell r="C793" t="str">
            <v>M2</v>
          </cell>
          <cell r="D793">
            <v>1</v>
          </cell>
          <cell r="E793">
            <v>108.27849999999999</v>
          </cell>
          <cell r="F793">
            <v>108.27</v>
          </cell>
        </row>
        <row r="794">
          <cell r="A794" t="str">
            <v>001.15.01260</v>
          </cell>
          <cell r="B794" t="str">
            <v>Fornecimento e instalação de cuba simples de 400.00mmx340.00mmx140.00mm (p) , aco inox eternox</v>
          </cell>
          <cell r="C794" t="str">
            <v>UN</v>
          </cell>
          <cell r="D794">
            <v>1</v>
          </cell>
          <cell r="E794">
            <v>92.6785</v>
          </cell>
          <cell r="F794">
            <v>92.67</v>
          </cell>
        </row>
        <row r="795">
          <cell r="A795" t="str">
            <v>001.15.01280</v>
          </cell>
          <cell r="B795" t="str">
            <v>Fornecimento e instalação de cuba dupla com válvula, 82x34x14 cm</v>
          </cell>
          <cell r="C795" t="str">
            <v>UN</v>
          </cell>
          <cell r="D795">
            <v>1</v>
          </cell>
          <cell r="E795">
            <v>112.8977</v>
          </cell>
          <cell r="F795">
            <v>112.89</v>
          </cell>
        </row>
        <row r="796">
          <cell r="A796" t="str">
            <v>001.15.01300</v>
          </cell>
          <cell r="B796" t="str">
            <v>Execução de abertura em parede p/ colocação de aparelho de ar condicionado</v>
          </cell>
          <cell r="C796" t="str">
            <v>M2</v>
          </cell>
          <cell r="D796">
            <v>1</v>
          </cell>
          <cell r="E796">
            <v>10.253</v>
          </cell>
          <cell r="F796">
            <v>10.25</v>
          </cell>
        </row>
        <row r="797">
          <cell r="A797" t="str">
            <v>001.15.01320</v>
          </cell>
          <cell r="B797" t="str">
            <v>Fornecimento e instalação de portão em cano galvanizado 2 pol e tela galvanizada malha 2cm</v>
          </cell>
          <cell r="C797" t="str">
            <v>M2</v>
          </cell>
          <cell r="D797">
            <v>1</v>
          </cell>
          <cell r="E797">
            <v>100.3198</v>
          </cell>
          <cell r="F797">
            <v>100.31</v>
          </cell>
        </row>
        <row r="798">
          <cell r="A798" t="str">
            <v>001.15.01340</v>
          </cell>
          <cell r="B798" t="str">
            <v>Fornecimento e instalação de corrente  de aço galvanizado com elos de d=3/8"</v>
          </cell>
          <cell r="C798" t="str">
            <v>ML</v>
          </cell>
          <cell r="D798">
            <v>1</v>
          </cell>
          <cell r="E798">
            <v>4.4097</v>
          </cell>
          <cell r="F798">
            <v>4.4000000000000004</v>
          </cell>
        </row>
        <row r="799">
          <cell r="A799" t="str">
            <v>001.15.01360</v>
          </cell>
          <cell r="B799" t="str">
            <v>Fornecimento e instalação de divisória naval stander padrão branco, cinza ou areia jundiai, perfis de aço na cor preta e bandeira em vidro</v>
          </cell>
          <cell r="C799" t="str">
            <v>m2</v>
          </cell>
          <cell r="D799">
            <v>1</v>
          </cell>
          <cell r="E799">
            <v>56.599299999999999</v>
          </cell>
          <cell r="F799">
            <v>56.59</v>
          </cell>
        </row>
        <row r="800">
          <cell r="A800" t="str">
            <v>001.15.01380</v>
          </cell>
          <cell r="B800" t="str">
            <v>Fornecimento e instalação de ferragens para porta de divisória</v>
          </cell>
          <cell r="C800" t="str">
            <v>UN</v>
          </cell>
          <cell r="D800">
            <v>1</v>
          </cell>
          <cell r="E800">
            <v>71.0411</v>
          </cell>
          <cell r="F800">
            <v>71.040000000000006</v>
          </cell>
        </row>
        <row r="801">
          <cell r="A801" t="str">
            <v>001.15.01400</v>
          </cell>
          <cell r="B801" t="str">
            <v>Fornecimento e instalação de bancada, tampo ou balcão em granito cinza polido, espessura 2.00 cm</v>
          </cell>
          <cell r="C801" t="str">
            <v>M2</v>
          </cell>
          <cell r="D801">
            <v>1</v>
          </cell>
          <cell r="E801">
            <v>135.27850000000001</v>
          </cell>
          <cell r="F801">
            <v>135.27000000000001</v>
          </cell>
        </row>
        <row r="802">
          <cell r="A802" t="str">
            <v>001.15.01420</v>
          </cell>
          <cell r="B802" t="str">
            <v>Fornecimento e instalação de cuba de aço inox, inclusive válvula americana nº 1 - 46.50 x 31.00 x 15.00 cm</v>
          </cell>
          <cell r="C802" t="str">
            <v>UN</v>
          </cell>
          <cell r="D802">
            <v>1</v>
          </cell>
          <cell r="E802">
            <v>101.06189999999999</v>
          </cell>
          <cell r="F802">
            <v>101.06</v>
          </cell>
        </row>
        <row r="803">
          <cell r="A803" t="str">
            <v>001.15.01440</v>
          </cell>
          <cell r="B803" t="str">
            <v>Fornecimento e instalação de cuba de aço inox, inclusive válvula americana nº 2 - 56.00 x 33.50 x 15.00 cm</v>
          </cell>
          <cell r="C803" t="str">
            <v>UN</v>
          </cell>
          <cell r="D803">
            <v>1</v>
          </cell>
          <cell r="E803">
            <v>117.06189999999999</v>
          </cell>
          <cell r="F803">
            <v>117.06</v>
          </cell>
        </row>
        <row r="804">
          <cell r="A804" t="str">
            <v>001.15.01460</v>
          </cell>
          <cell r="B804" t="str">
            <v>Fornecimento e instalação de caixa de concreto pré-moldado para ar condicionado de 10.000 btu</v>
          </cell>
          <cell r="C804" t="str">
            <v>UN</v>
          </cell>
          <cell r="D804">
            <v>1</v>
          </cell>
          <cell r="E804">
            <v>54.556899999999999</v>
          </cell>
          <cell r="F804">
            <v>54.55</v>
          </cell>
        </row>
        <row r="805">
          <cell r="A805" t="str">
            <v>001.15.01480</v>
          </cell>
          <cell r="B805" t="str">
            <v>Fornecimento e instalação de cuba dupla 82.00 x 34.00 x 15.00 cm</v>
          </cell>
          <cell r="C805" t="str">
            <v>UN</v>
          </cell>
          <cell r="D805">
            <v>1</v>
          </cell>
          <cell r="E805">
            <v>117.06189999999999</v>
          </cell>
          <cell r="F805">
            <v>117.06</v>
          </cell>
        </row>
        <row r="806">
          <cell r="A806" t="str">
            <v>001.15.01500</v>
          </cell>
          <cell r="B806" t="str">
            <v>Fornecimento e instalação de cuba de louça para bancadas e lavatório de embutir oval 49.00 x 36.00 cm</v>
          </cell>
          <cell r="C806" t="str">
            <v>UN</v>
          </cell>
          <cell r="D806">
            <v>1</v>
          </cell>
          <cell r="E806">
            <v>50.1877</v>
          </cell>
          <cell r="F806">
            <v>50.18</v>
          </cell>
        </row>
        <row r="807">
          <cell r="A807" t="str">
            <v>001.15.01520</v>
          </cell>
          <cell r="B807" t="str">
            <v>Fornecimento e instalação de caixa de concreto pré-moldado para ar condicionado de 7.000 btu</v>
          </cell>
          <cell r="C807" t="str">
            <v>UN</v>
          </cell>
          <cell r="D807">
            <v>1</v>
          </cell>
          <cell r="E807">
            <v>50.556899999999999</v>
          </cell>
          <cell r="F807">
            <v>50.55</v>
          </cell>
        </row>
        <row r="808">
          <cell r="A808" t="str">
            <v>001.15.01530</v>
          </cell>
          <cell r="B808" t="str">
            <v>Fornecimento e instalação de caixa de concreto pré-moldado para ar condicionado de 10.000 btu</v>
          </cell>
          <cell r="C808" t="str">
            <v>un</v>
          </cell>
          <cell r="D808">
            <v>1</v>
          </cell>
          <cell r="E808">
            <v>54.556899999999999</v>
          </cell>
          <cell r="F808">
            <v>54.55</v>
          </cell>
        </row>
        <row r="809">
          <cell r="A809" t="str">
            <v>001.15.01540</v>
          </cell>
          <cell r="B809" t="str">
            <v>Fornecimento e instalação de caixa de concreto pré-moldado para ar condicionado de 20.000 btu</v>
          </cell>
          <cell r="C809" t="str">
            <v>UN</v>
          </cell>
          <cell r="D809">
            <v>1</v>
          </cell>
          <cell r="E809">
            <v>68.556899999999999</v>
          </cell>
          <cell r="F809">
            <v>68.55</v>
          </cell>
        </row>
        <row r="810">
          <cell r="A810" t="str">
            <v>001.15.01560</v>
          </cell>
          <cell r="B810" t="str">
            <v>Fornecimento e instalação de bancada em granito cinza polido l=0,60m sobre alvenaria revestida de azulejo branco, exceto cubas (quantificada e orçada na parte hidráulica)</v>
          </cell>
          <cell r="C810" t="str">
            <v>ML</v>
          </cell>
          <cell r="D810">
            <v>1</v>
          </cell>
          <cell r="E810">
            <v>137.84829999999999</v>
          </cell>
          <cell r="F810">
            <v>137.84</v>
          </cell>
        </row>
        <row r="811">
          <cell r="A811" t="str">
            <v>001.15.01580</v>
          </cell>
          <cell r="B811" t="str">
            <v>Fornecimento e instalação de bancada em granilite l=0,60m apoiada sobre alvenaria revestida c/ azulejo</v>
          </cell>
          <cell r="C811" t="str">
            <v>M</v>
          </cell>
          <cell r="D811">
            <v>1</v>
          </cell>
          <cell r="E811">
            <v>80.948999999999998</v>
          </cell>
          <cell r="F811">
            <v>80.94</v>
          </cell>
        </row>
        <row r="812">
          <cell r="A812" t="str">
            <v>001.15.01600</v>
          </cell>
          <cell r="B812" t="str">
            <v>Fornecimento e instalação de balcão de atendimento em madeira l=0,40m e=0,05m apoiado sobre alvenaria aparente de tijolo cerâmico de 21 furos, inclusive passagem pelo balcão</v>
          </cell>
          <cell r="C812" t="str">
            <v>M</v>
          </cell>
          <cell r="D812">
            <v>1</v>
          </cell>
          <cell r="E812">
            <v>104.8738</v>
          </cell>
          <cell r="F812">
            <v>104.87</v>
          </cell>
        </row>
        <row r="813">
          <cell r="A813" t="str">
            <v>001.15.01620</v>
          </cell>
          <cell r="B813" t="str">
            <v>Fornecimento e instalação de corrimao em tubo galvanizado 1" chumbado no piso h=1,00m pintado com tinta à óleo 02 demãos</v>
          </cell>
          <cell r="C813" t="str">
            <v>M</v>
          </cell>
          <cell r="D813">
            <v>1</v>
          </cell>
          <cell r="E813">
            <v>44.909700000000001</v>
          </cell>
          <cell r="F813">
            <v>44.9</v>
          </cell>
        </row>
        <row r="814">
          <cell r="A814" t="str">
            <v>001.15.01640</v>
          </cell>
          <cell r="B814" t="str">
            <v>Fornecimento e instalação de corrimão em tubo galvanizado 2" chumbado no piso h=1.00 m pintado com tinta à óleo 02 demãos</v>
          </cell>
          <cell r="C814" t="str">
            <v>ML</v>
          </cell>
          <cell r="D814">
            <v>1</v>
          </cell>
          <cell r="E814">
            <v>81.119699999999995</v>
          </cell>
          <cell r="F814">
            <v>81.11</v>
          </cell>
        </row>
        <row r="815">
          <cell r="A815" t="str">
            <v>001.15.01660</v>
          </cell>
          <cell r="B815" t="str">
            <v>Fornecimento e instalação de pedilúvio dimensões internas de 1,00x0,50x0,12 m</v>
          </cell>
          <cell r="C815" t="str">
            <v>UN</v>
          </cell>
          <cell r="D815">
            <v>1</v>
          </cell>
          <cell r="E815">
            <v>28.402799999999999</v>
          </cell>
          <cell r="F815">
            <v>28.4</v>
          </cell>
        </row>
        <row r="816">
          <cell r="A816" t="str">
            <v>001.15.01680</v>
          </cell>
          <cell r="B816" t="str">
            <v>Fornecimento e instalação de friso decorativo com tijolos maciços seção 10.00 x 10.00</v>
          </cell>
          <cell r="C816" t="str">
            <v>M</v>
          </cell>
          <cell r="D816">
            <v>1</v>
          </cell>
          <cell r="E816">
            <v>17.6859</v>
          </cell>
          <cell r="F816">
            <v>17.68</v>
          </cell>
        </row>
        <row r="817">
          <cell r="A817" t="str">
            <v>001.15.01700</v>
          </cell>
          <cell r="B817" t="str">
            <v>Parede Em Gesso Acartonado Revestida nas Duas Faces com Painel FGE sendo Montante e Guia 75, incl. parafuso GN 25, Massa e Fita .</v>
          </cell>
          <cell r="C817" t="str">
            <v>m2</v>
          </cell>
          <cell r="D817">
            <v>1</v>
          </cell>
          <cell r="E817">
            <v>49.841700000000003</v>
          </cell>
          <cell r="F817">
            <v>49.84</v>
          </cell>
        </row>
        <row r="818">
          <cell r="A818" t="str">
            <v>001.16</v>
          </cell>
          <cell r="B818" t="str">
            <v>URBANIZAÇÃO</v>
          </cell>
          <cell r="E818">
            <v>2237.0389</v>
          </cell>
        </row>
        <row r="819">
          <cell r="A819" t="str">
            <v>001.16.00020</v>
          </cell>
          <cell r="B819" t="str">
            <v>Banco de concreto armado 5.00x0.50x0.40 m conf. det. dop</v>
          </cell>
          <cell r="C819" t="str">
            <v>UN</v>
          </cell>
          <cell r="D819">
            <v>1</v>
          </cell>
          <cell r="E819">
            <v>202.95959999999999</v>
          </cell>
          <cell r="F819">
            <v>202.95</v>
          </cell>
        </row>
        <row r="820">
          <cell r="A820" t="str">
            <v>001.16.00040</v>
          </cell>
          <cell r="B820" t="str">
            <v>Banco de concreto armado 7.00x0.50x0.40 m conf. det. dop</v>
          </cell>
          <cell r="C820" t="str">
            <v>UN</v>
          </cell>
          <cell r="D820">
            <v>1</v>
          </cell>
          <cell r="E820">
            <v>275.59879999999998</v>
          </cell>
          <cell r="F820">
            <v>275.58999999999997</v>
          </cell>
        </row>
        <row r="821">
          <cell r="A821" t="str">
            <v>001.16.00060</v>
          </cell>
          <cell r="B821" t="str">
            <v>Banco de concreto armado 0,70x0,50x0,40 m conf. det. dop</v>
          </cell>
          <cell r="C821" t="str">
            <v>UN</v>
          </cell>
          <cell r="D821">
            <v>1</v>
          </cell>
          <cell r="E821">
            <v>59.526899999999998</v>
          </cell>
          <cell r="F821">
            <v>59.52</v>
          </cell>
        </row>
        <row r="822">
          <cell r="A822" t="str">
            <v>001.16.00080</v>
          </cell>
          <cell r="B822" t="str">
            <v>Cascalho lavado p/passeio</v>
          </cell>
          <cell r="C822" t="str">
            <v>M3</v>
          </cell>
          <cell r="D822">
            <v>1</v>
          </cell>
          <cell r="E822">
            <v>48.921799999999998</v>
          </cell>
          <cell r="F822">
            <v>48.92</v>
          </cell>
        </row>
        <row r="823">
          <cell r="A823" t="str">
            <v>001.16.00100</v>
          </cell>
          <cell r="B823" t="str">
            <v>Guias de concreto pré-moldados (concreto 300kg cimento/m3) de seção 15x30 cm (espessura 12.00 cm no topo)  o serviço inclui a abertura das valas, assentamento e rejuntamento das guias</v>
          </cell>
          <cell r="C823" t="str">
            <v>ML</v>
          </cell>
          <cell r="D823">
            <v>1</v>
          </cell>
          <cell r="E823">
            <v>18.094799999999999</v>
          </cell>
          <cell r="F823">
            <v>18.09</v>
          </cell>
        </row>
        <row r="824">
          <cell r="A824" t="str">
            <v>001.16.00120</v>
          </cell>
          <cell r="B824" t="str">
            <v>Guias curvas de concreto pré-moldados (concreto 300kg cimento/m3) de seção 15x30 cm (espessura 12.00 cm no topo)  o serviço inclui a abertura das valas, assentamento e rejuntamento das guias</v>
          </cell>
          <cell r="C824" t="str">
            <v>ML</v>
          </cell>
          <cell r="D824">
            <v>1</v>
          </cell>
          <cell r="E824">
            <v>18.000299999999999</v>
          </cell>
          <cell r="F824">
            <v>18</v>
          </cell>
        </row>
        <row r="825">
          <cell r="A825" t="str">
            <v>001.16.00140</v>
          </cell>
          <cell r="B825" t="str">
            <v>Sarjeta de concreto (300kg cim/m3) fundido no local seção 40.00 x 8.00 cm, o serviço inclui a abertura de vala, assentamento e rejuntamento</v>
          </cell>
          <cell r="C825" t="str">
            <v>ML</v>
          </cell>
          <cell r="D825">
            <v>1</v>
          </cell>
          <cell r="E825">
            <v>16.584599999999998</v>
          </cell>
          <cell r="F825">
            <v>16.579999999999998</v>
          </cell>
        </row>
        <row r="826">
          <cell r="A826" t="str">
            <v>001.16.00160</v>
          </cell>
          <cell r="B826" t="str">
            <v>Fornecimento e espalhamento de terra vegetal</v>
          </cell>
          <cell r="C826" t="str">
            <v>M3</v>
          </cell>
          <cell r="D826">
            <v>1</v>
          </cell>
          <cell r="E826">
            <v>55.321800000000003</v>
          </cell>
          <cell r="F826">
            <v>55.32</v>
          </cell>
        </row>
        <row r="827">
          <cell r="A827" t="str">
            <v>001.16.00180</v>
          </cell>
          <cell r="B827" t="str">
            <v>Grama em placas com manutenção por 60 dias com irrigação diária, pulverização, adubação e substituição de mudas mortas</v>
          </cell>
          <cell r="C827" t="str">
            <v>M2</v>
          </cell>
          <cell r="D827">
            <v>1</v>
          </cell>
          <cell r="E827">
            <v>3.6661999999999999</v>
          </cell>
          <cell r="F827">
            <v>3.66</v>
          </cell>
        </row>
        <row r="828">
          <cell r="A828" t="str">
            <v>001.16.00200</v>
          </cell>
          <cell r="B828" t="str">
            <v>Grama em mudas tipo (forquilha ou estrela) com manutenção por 60 dias  com irrigação diária, pulverização, adubação e substiuição de mudas mortas</v>
          </cell>
          <cell r="C828" t="str">
            <v>M2</v>
          </cell>
          <cell r="D828">
            <v>1</v>
          </cell>
          <cell r="E828">
            <v>2.2652000000000001</v>
          </cell>
          <cell r="F828">
            <v>2.2599999999999998</v>
          </cell>
        </row>
        <row r="829">
          <cell r="A829" t="str">
            <v>001.16.00220</v>
          </cell>
          <cell r="B829" t="str">
            <v>Sansão do campo a cada 10cm, com manutenção por 60 dias com irrigação diária, pulverização, adubação e substituição de mudas mortas.</v>
          </cell>
          <cell r="C829" t="str">
            <v>ML</v>
          </cell>
          <cell r="D829">
            <v>1</v>
          </cell>
          <cell r="E829">
            <v>25.5746</v>
          </cell>
          <cell r="F829">
            <v>25.57</v>
          </cell>
        </row>
        <row r="830">
          <cell r="A830" t="str">
            <v>001.16.00240</v>
          </cell>
          <cell r="B830" t="str">
            <v>Grade de proteção para árvores h = 2.00 m</v>
          </cell>
          <cell r="C830" t="str">
            <v>UN</v>
          </cell>
          <cell r="D830">
            <v>1</v>
          </cell>
          <cell r="E830">
            <v>28.515999999999998</v>
          </cell>
          <cell r="F830">
            <v>28.51</v>
          </cell>
        </row>
        <row r="831">
          <cell r="A831" t="str">
            <v>001.16.00260</v>
          </cell>
          <cell r="B831" t="str">
            <v>Árvores ( altura das mudas 2.00 m ) c/ 1.50m de altura livre, com manutenção por 60 dias com irrigação, pulverização, poda e substituição de mudas mortas</v>
          </cell>
          <cell r="C831" t="str">
            <v>UN</v>
          </cell>
          <cell r="D831">
            <v>1</v>
          </cell>
          <cell r="E831">
            <v>8.9152000000000005</v>
          </cell>
          <cell r="F831">
            <v>8.91</v>
          </cell>
        </row>
        <row r="832">
          <cell r="A832" t="str">
            <v>001.16.00280</v>
          </cell>
          <cell r="B832" t="str">
            <v>Árvores ( altura das mudas 2m ) inclusive grade de proteção com 1.50 m de altura livre, com manutenção por 60 dias com irrigação, pulverização, poda e substiuição de mudas mortas</v>
          </cell>
          <cell r="C832" t="str">
            <v>UN</v>
          </cell>
          <cell r="D832">
            <v>1</v>
          </cell>
          <cell r="E832">
            <v>37.4313</v>
          </cell>
          <cell r="F832">
            <v>37.43</v>
          </cell>
        </row>
        <row r="833">
          <cell r="A833" t="str">
            <v>001.16.00300</v>
          </cell>
          <cell r="B833" t="str">
            <v>Mudas de vegetação nativa, com altura livre mínima de 50 cm, inclusive adubo - base de npk-4-14-8, a 100 g por cova e terra preta, com manutenção por 60 dias com irrigação, pulverização, poda e substituição  de mudas mortas</v>
          </cell>
          <cell r="C833" t="str">
            <v>UN</v>
          </cell>
          <cell r="D833">
            <v>1</v>
          </cell>
          <cell r="E833">
            <v>2.41</v>
          </cell>
          <cell r="F833">
            <v>2.41</v>
          </cell>
        </row>
        <row r="834">
          <cell r="A834" t="str">
            <v>001.16.00320</v>
          </cell>
          <cell r="B834" t="str">
            <v>Oiti - grande, com manutenção por 60 dias com irrigação, pulverização, poda e substituição de mudas mortas</v>
          </cell>
          <cell r="C834" t="str">
            <v>UN</v>
          </cell>
          <cell r="D834">
            <v>1</v>
          </cell>
          <cell r="E834">
            <v>26.915199999999999</v>
          </cell>
          <cell r="F834">
            <v>26.91</v>
          </cell>
        </row>
        <row r="835">
          <cell r="A835" t="str">
            <v>001.16.00340</v>
          </cell>
          <cell r="B835" t="str">
            <v>Fênix - grande, com manutenção por 60 dias com irrigação, pulverização, poda e substituição de mudas mortas</v>
          </cell>
          <cell r="C835" t="str">
            <v>UN</v>
          </cell>
          <cell r="D835">
            <v>1</v>
          </cell>
          <cell r="E835">
            <v>56.915199999999999</v>
          </cell>
          <cell r="F835">
            <v>56.91</v>
          </cell>
        </row>
        <row r="836">
          <cell r="A836" t="str">
            <v>001.16.00360</v>
          </cell>
          <cell r="B836" t="str">
            <v>Agave - grande, com manutenção por 60 dias com irrigação, pulverização, poda e substituição de mudas mortas</v>
          </cell>
          <cell r="C836" t="str">
            <v>UN</v>
          </cell>
          <cell r="D836">
            <v>1</v>
          </cell>
          <cell r="E836">
            <v>31.915199999999999</v>
          </cell>
          <cell r="F836">
            <v>31.91</v>
          </cell>
        </row>
        <row r="837">
          <cell r="A837" t="str">
            <v>001.16.00380</v>
          </cell>
          <cell r="B837" t="str">
            <v>Dracena marginata - grande, com manutenção por 60 dias com irrigação, pulverização, poda e substituição de mudas mortas</v>
          </cell>
          <cell r="C837" t="str">
            <v>UN</v>
          </cell>
          <cell r="D837">
            <v>1</v>
          </cell>
          <cell r="E837">
            <v>16.915199999999999</v>
          </cell>
          <cell r="F837">
            <v>16.91</v>
          </cell>
        </row>
        <row r="838">
          <cell r="A838" t="str">
            <v>001.16.00400</v>
          </cell>
          <cell r="B838" t="str">
            <v>Palmeira - grande, com manutenção por 60 dias com irrigação, pulverização, poda e substituição de mudas mortas</v>
          </cell>
          <cell r="C838" t="str">
            <v>UN</v>
          </cell>
          <cell r="D838">
            <v>1</v>
          </cell>
          <cell r="E838">
            <v>61.915199999999999</v>
          </cell>
          <cell r="F838">
            <v>61.91</v>
          </cell>
        </row>
        <row r="839">
          <cell r="A839" t="str">
            <v>001.16.00420</v>
          </cell>
          <cell r="B839" t="str">
            <v>Musaendra - grande, com manutenção por 60 dias com irrigação, pulverização, poda e substituição de mudas mortas</v>
          </cell>
          <cell r="C839" t="str">
            <v>UN</v>
          </cell>
          <cell r="D839">
            <v>1</v>
          </cell>
          <cell r="E839">
            <v>21.915199999999999</v>
          </cell>
          <cell r="F839">
            <v>21.91</v>
          </cell>
        </row>
        <row r="840">
          <cell r="A840" t="str">
            <v>001.16.00440</v>
          </cell>
          <cell r="B840" t="str">
            <v>Hemigrafis - pequena, com manutenção por 60 dias com irrigação, pulverização, poda e substituição de mudas mortas</v>
          </cell>
          <cell r="C840" t="str">
            <v>UN</v>
          </cell>
          <cell r="D840">
            <v>1</v>
          </cell>
          <cell r="E840">
            <v>0.8831</v>
          </cell>
          <cell r="F840">
            <v>0.88</v>
          </cell>
        </row>
        <row r="841">
          <cell r="A841" t="str">
            <v>001.16.00460</v>
          </cell>
          <cell r="B841" t="str">
            <v>Pingo de ouro - pequena, com manutenção por 60 dias com irrigação, pulverização, poda e substituição de mudas mortas</v>
          </cell>
          <cell r="C841" t="str">
            <v>UN</v>
          </cell>
          <cell r="D841">
            <v>1</v>
          </cell>
          <cell r="E841">
            <v>0.8831</v>
          </cell>
          <cell r="F841">
            <v>0.88</v>
          </cell>
        </row>
        <row r="842">
          <cell r="A842" t="str">
            <v>001.16.00480</v>
          </cell>
          <cell r="B842" t="str">
            <v>Pingo de ouro - grande, com manutenção por 60 dias com irrigação, pulverização, poda e substituição de mudas mortas</v>
          </cell>
          <cell r="C842" t="str">
            <v>UN</v>
          </cell>
          <cell r="D842">
            <v>1</v>
          </cell>
          <cell r="E842">
            <v>4.4151999999999996</v>
          </cell>
          <cell r="F842">
            <v>4.41</v>
          </cell>
        </row>
        <row r="843">
          <cell r="A843" t="str">
            <v>001.16.00500</v>
          </cell>
          <cell r="B843" t="str">
            <v>Mini-ixoria sacola - grande, com manutenção por 60 dias com irrigação, pulverização, poda e substituição de mudas mortas</v>
          </cell>
          <cell r="C843" t="str">
            <v>UN</v>
          </cell>
          <cell r="D843">
            <v>1</v>
          </cell>
          <cell r="E843">
            <v>1.3831</v>
          </cell>
          <cell r="F843">
            <v>1.38</v>
          </cell>
        </row>
        <row r="844">
          <cell r="A844" t="str">
            <v>001.16.00520</v>
          </cell>
          <cell r="B844" t="str">
            <v>Mini-ixoria torrão - grande, com manutenção por 60 dias com irrigação, pulverização, poda e substituição de mudas mortas</v>
          </cell>
          <cell r="C844" t="str">
            <v>UN</v>
          </cell>
          <cell r="D844">
            <v>1</v>
          </cell>
          <cell r="E844">
            <v>9.9152000000000005</v>
          </cell>
          <cell r="F844">
            <v>9.91</v>
          </cell>
        </row>
        <row r="845">
          <cell r="A845" t="str">
            <v>001.16.00540</v>
          </cell>
          <cell r="B845" t="str">
            <v>Croton sacola - grande, com manutenção por 60 dias com irrigação, pulverização, poda e substituição de mudas mortas</v>
          </cell>
          <cell r="C845" t="str">
            <v>UN</v>
          </cell>
          <cell r="D845">
            <v>1</v>
          </cell>
          <cell r="E845">
            <v>4.3830999999999998</v>
          </cell>
          <cell r="F845">
            <v>4.38</v>
          </cell>
        </row>
        <row r="846">
          <cell r="A846" t="str">
            <v>001.16.00560</v>
          </cell>
          <cell r="B846" t="str">
            <v>Croton torrão - grande, com manutenção por 60 dias com irrigação, pulverização, poda e substituição de mudas mortas</v>
          </cell>
          <cell r="C846" t="str">
            <v>UN</v>
          </cell>
          <cell r="D846">
            <v>1</v>
          </cell>
          <cell r="E846">
            <v>16.915199999999999</v>
          </cell>
          <cell r="F846">
            <v>16.91</v>
          </cell>
        </row>
        <row r="847">
          <cell r="A847" t="str">
            <v>001.16.00580</v>
          </cell>
          <cell r="B847" t="str">
            <v>Eretrine - grande, com manutenção por 60 dias com irrigação, pulverização, poda e substituição de mudas mortas</v>
          </cell>
          <cell r="C847" t="str">
            <v>UN</v>
          </cell>
          <cell r="D847">
            <v>1</v>
          </cell>
          <cell r="E847">
            <v>21.915199999999999</v>
          </cell>
          <cell r="F847">
            <v>21.91</v>
          </cell>
        </row>
        <row r="848">
          <cell r="A848" t="str">
            <v>001.16.00600</v>
          </cell>
          <cell r="B848" t="str">
            <v>Areca - grande, com manutenção por 60 dias com irrigação, pulverização, poda e substituição de mudas mortas</v>
          </cell>
          <cell r="C848" t="str">
            <v>UN</v>
          </cell>
          <cell r="D848">
            <v>1</v>
          </cell>
          <cell r="E848">
            <v>21.915199999999999</v>
          </cell>
          <cell r="F848">
            <v>21.91</v>
          </cell>
        </row>
        <row r="849">
          <cell r="A849" t="str">
            <v>001.16.00620</v>
          </cell>
          <cell r="B849" t="str">
            <v>Hibisco bicolor - pequena, com manutenção por 60 dias com irrigação, pulverização, poda e substituição de mudas mortas</v>
          </cell>
          <cell r="C849" t="str">
            <v>UN</v>
          </cell>
          <cell r="D849">
            <v>1</v>
          </cell>
          <cell r="E849">
            <v>5.3830999999999998</v>
          </cell>
          <cell r="F849">
            <v>5.38</v>
          </cell>
        </row>
        <row r="850">
          <cell r="A850" t="str">
            <v>001.16.00640</v>
          </cell>
          <cell r="B850" t="str">
            <v>Brita na área interna do prédio</v>
          </cell>
          <cell r="C850" t="str">
            <v>M3</v>
          </cell>
          <cell r="D850">
            <v>1</v>
          </cell>
          <cell r="E850">
            <v>39.160899999999998</v>
          </cell>
          <cell r="F850">
            <v>39.159999999999997</v>
          </cell>
        </row>
        <row r="851">
          <cell r="A851" t="str">
            <v>001.16.00660</v>
          </cell>
          <cell r="B851" t="str">
            <v>Brita na área interna do prédio - branca - (fins decorativos)</v>
          </cell>
          <cell r="C851" t="str">
            <v>M3</v>
          </cell>
          <cell r="D851">
            <v>1</v>
          </cell>
          <cell r="E851">
            <v>41.660899999999998</v>
          </cell>
          <cell r="F851">
            <v>41.66</v>
          </cell>
        </row>
        <row r="852">
          <cell r="A852" t="str">
            <v>001.16.00680</v>
          </cell>
          <cell r="B852" t="str">
            <v>Brita na área interna do prédio - escurinha - (fins decorativos)</v>
          </cell>
          <cell r="C852" t="str">
            <v>M3</v>
          </cell>
          <cell r="D852">
            <v>1</v>
          </cell>
          <cell r="E852">
            <v>41.660899999999998</v>
          </cell>
          <cell r="F852">
            <v>41.66</v>
          </cell>
        </row>
        <row r="853">
          <cell r="A853" t="str">
            <v>001.16.00700</v>
          </cell>
          <cell r="B853" t="str">
            <v>Pavimentação c/ lajotas pré-moldadas de concreto sextavado ( bloquete). deverão observar as mesmas especificações de ítens anteriores no que se refere a assentamento e rejuntamento. espessura de 5 cm para calcadas</v>
          </cell>
          <cell r="C853" t="str">
            <v>M2</v>
          </cell>
          <cell r="D853">
            <v>1</v>
          </cell>
          <cell r="E853">
            <v>21.8781</v>
          </cell>
          <cell r="F853">
            <v>21.87</v>
          </cell>
        </row>
        <row r="854">
          <cell r="A854" t="str">
            <v>001.16.00720</v>
          </cell>
          <cell r="B854" t="str">
            <v>Pavimentação c/ lajotas pré-moldadas de concreto sextavado ( bloquete). deverão observar as mesmas especificações de ítens anteriores no que se refere a assentamento e rejuntamento. espessura de 10 cm para tráfego</v>
          </cell>
          <cell r="C854" t="str">
            <v>M2</v>
          </cell>
          <cell r="D854">
            <v>1</v>
          </cell>
          <cell r="E854">
            <v>35.738100000000003</v>
          </cell>
          <cell r="F854">
            <v>35.729999999999997</v>
          </cell>
        </row>
        <row r="855">
          <cell r="A855" t="str">
            <v>001.16.00740</v>
          </cell>
          <cell r="B855" t="str">
            <v>Fornecimento e assentamento de paralelepípedo</v>
          </cell>
          <cell r="C855" t="str">
            <v>M2</v>
          </cell>
          <cell r="D855">
            <v>1</v>
          </cell>
          <cell r="E855">
            <v>28.677600000000002</v>
          </cell>
          <cell r="F855">
            <v>28.67</v>
          </cell>
        </row>
        <row r="856">
          <cell r="A856" t="str">
            <v>001.16.00760</v>
          </cell>
          <cell r="B856" t="str">
            <v>Execução de alambrado em tubo de ferro 6§ bitola 2.1/2 formando quadro de 3.00x3.00m e tela malha 2" fio 12</v>
          </cell>
          <cell r="C856" t="str">
            <v>M2</v>
          </cell>
          <cell r="D856">
            <v>1</v>
          </cell>
          <cell r="E856">
            <v>0</v>
          </cell>
          <cell r="F856">
            <v>0</v>
          </cell>
        </row>
        <row r="857">
          <cell r="A857" t="str">
            <v>001.16.00770</v>
          </cell>
          <cell r="B857" t="str">
            <v>Alambrado c/ Tela Arame Galv. Losangular fio 12, malha 2"", altura da tela 1.50 m, fix. em pilarete de concreto pré moldado h= 2.60 m, espaçados a cada 2.50 m, com reforço arame galv. n.10, incl.mureta de alvenaria h=0.50 m chapiscada, rebocada e caiada</v>
          </cell>
          <cell r="C857" t="str">
            <v>ml</v>
          </cell>
          <cell r="D857">
            <v>1</v>
          </cell>
          <cell r="E857">
            <v>64.617599999999996</v>
          </cell>
          <cell r="F857">
            <v>64.61</v>
          </cell>
        </row>
        <row r="858">
          <cell r="A858" t="str">
            <v>001.16.00775</v>
          </cell>
          <cell r="B858" t="str">
            <v>Fornecimento e Instalação de Portão em Tubo Galvanizado 2"" e Tela Galvanizada Malha 2"", incl. Ferragens</v>
          </cell>
          <cell r="C858" t="str">
            <v>m2</v>
          </cell>
          <cell r="D858">
            <v>1</v>
          </cell>
          <cell r="E858">
            <v>100.3198</v>
          </cell>
          <cell r="F858">
            <v>100.31</v>
          </cell>
        </row>
        <row r="859">
          <cell r="A859" t="str">
            <v>001.16.00780</v>
          </cell>
          <cell r="B859" t="str">
            <v>Fornecimento e instalação de placa de concreto de 100x100 cm com 6 cm de espessura, junta de seixos rolados com 6 cm de largura</v>
          </cell>
          <cell r="C859" t="str">
            <v>M2</v>
          </cell>
          <cell r="D859">
            <v>1</v>
          </cell>
          <cell r="E859">
            <v>23.196000000000002</v>
          </cell>
          <cell r="F859">
            <v>23.19</v>
          </cell>
        </row>
        <row r="860">
          <cell r="A860" t="str">
            <v>001.16.00800</v>
          </cell>
          <cell r="B860" t="str">
            <v>Execução de muro de fecho, conforme detalhe do dop n. 92019, com altura de 1.60 m</v>
          </cell>
          <cell r="C860" t="str">
            <v>ML</v>
          </cell>
          <cell r="D860">
            <v>1</v>
          </cell>
          <cell r="E860">
            <v>107.1583</v>
          </cell>
          <cell r="F860">
            <v>107.15</v>
          </cell>
        </row>
        <row r="861">
          <cell r="A861" t="str">
            <v>001.16.00820</v>
          </cell>
          <cell r="B861" t="str">
            <v>Execução de muro de fecho, conforme detalhe do dop n. 92019, com altura de 1.80 m</v>
          </cell>
          <cell r="C861" t="str">
            <v>ML</v>
          </cell>
          <cell r="D861">
            <v>1</v>
          </cell>
          <cell r="E861">
            <v>117.47110000000001</v>
          </cell>
          <cell r="F861">
            <v>117.47</v>
          </cell>
        </row>
        <row r="862">
          <cell r="A862" t="str">
            <v>001.16.00840</v>
          </cell>
          <cell r="B862" t="str">
            <v>Execução de muro de fecho, conforme detalhe do dop n. 92019, com altura de 2.00 m</v>
          </cell>
          <cell r="C862" t="str">
            <v>ML</v>
          </cell>
          <cell r="D862">
            <v>1</v>
          </cell>
          <cell r="E862">
            <v>127.78230000000001</v>
          </cell>
          <cell r="F862">
            <v>127.78</v>
          </cell>
        </row>
        <row r="863">
          <cell r="A863" t="str">
            <v>001.16.00860</v>
          </cell>
          <cell r="B863" t="str">
            <v>Execução de acréscimo de muro de fecho conforme detalhe padrão do dop arquivo n.92019</v>
          </cell>
          <cell r="C863" t="str">
            <v>M2</v>
          </cell>
          <cell r="D863">
            <v>1</v>
          </cell>
          <cell r="E863">
            <v>43.928600000000003</v>
          </cell>
          <cell r="F863">
            <v>43.92</v>
          </cell>
        </row>
        <row r="864">
          <cell r="A864" t="str">
            <v>001.16.00880</v>
          </cell>
          <cell r="B864" t="str">
            <v>Fornecimento e espalhamento de areia do rio</v>
          </cell>
          <cell r="C864" t="str">
            <v>M3</v>
          </cell>
          <cell r="D864">
            <v>1</v>
          </cell>
          <cell r="E864">
            <v>37.891300000000001</v>
          </cell>
          <cell r="F864">
            <v>37.89</v>
          </cell>
        </row>
        <row r="865">
          <cell r="A865" t="str">
            <v>001.16.00900</v>
          </cell>
          <cell r="B865" t="str">
            <v>Locação de linhas estaqueadas de 20 em 20 m para construção de muro, sem nivelamento</v>
          </cell>
          <cell r="C865" t="str">
            <v>ML</v>
          </cell>
          <cell r="D865">
            <v>1</v>
          </cell>
          <cell r="E865">
            <v>1.5178</v>
          </cell>
          <cell r="F865">
            <v>1.51</v>
          </cell>
        </row>
        <row r="866">
          <cell r="A866" t="str">
            <v>001.16.00920</v>
          </cell>
          <cell r="B866" t="str">
            <v>Locação de linhas estaqueadas de 20 em 20 m para construção de muro, com nivelamento</v>
          </cell>
          <cell r="C866" t="str">
            <v>ML</v>
          </cell>
          <cell r="D866">
            <v>1</v>
          </cell>
          <cell r="E866">
            <v>2.4285999999999999</v>
          </cell>
          <cell r="F866">
            <v>2.42</v>
          </cell>
        </row>
        <row r="867">
          <cell r="A867" t="str">
            <v>001.16.00940</v>
          </cell>
          <cell r="B867" t="str">
            <v>Execução de conjunto de mureta em madeira c/ 2 pilares a cada 1,30m e altura livre de 1.00 m, conforme detalhe dop</v>
          </cell>
          <cell r="C867" t="str">
            <v>UN</v>
          </cell>
          <cell r="D867">
            <v>1</v>
          </cell>
          <cell r="E867">
            <v>271.16579999999999</v>
          </cell>
          <cell r="F867">
            <v>271.16000000000003</v>
          </cell>
        </row>
        <row r="868">
          <cell r="A868" t="str">
            <v>001.16.00960</v>
          </cell>
          <cell r="B868" t="str">
            <v>Demarcação de faixa com tinta acrílica especial - largura 10.00 cm</v>
          </cell>
          <cell r="C868" t="str">
            <v>ML</v>
          </cell>
          <cell r="D868">
            <v>1</v>
          </cell>
          <cell r="E868">
            <v>5.4671000000000003</v>
          </cell>
          <cell r="F868">
            <v>5.46</v>
          </cell>
        </row>
        <row r="869">
          <cell r="A869" t="str">
            <v>001.16.00980</v>
          </cell>
          <cell r="B869" t="str">
            <v>Retirada e reassentamento de meio-fio</v>
          </cell>
          <cell r="C869" t="str">
            <v>M</v>
          </cell>
          <cell r="D869">
            <v>1</v>
          </cell>
          <cell r="E869">
            <v>17.048300000000001</v>
          </cell>
          <cell r="F869">
            <v>17.04</v>
          </cell>
        </row>
        <row r="870">
          <cell r="A870" t="str">
            <v>001.17</v>
          </cell>
          <cell r="B870" t="str">
            <v>INSTALAÇÕES ELÉTRICAS, LÓGICA E TELEFONIA</v>
          </cell>
          <cell r="E870">
            <v>139058.58069999999</v>
          </cell>
        </row>
        <row r="871">
          <cell r="A871" t="str">
            <v>001.17.00020</v>
          </cell>
          <cell r="B871" t="str">
            <v>Fornecimento e instalação de fio de cobre seção 1.50 mm2, com isolamento para 750 v, com caract. não propagantes ao fogo</v>
          </cell>
          <cell r="C871" t="str">
            <v>ML</v>
          </cell>
          <cell r="D871">
            <v>1</v>
          </cell>
          <cell r="E871">
            <v>0.73599999999999999</v>
          </cell>
          <cell r="F871">
            <v>0.73</v>
          </cell>
        </row>
        <row r="872">
          <cell r="A872" t="str">
            <v>001.17.00040</v>
          </cell>
          <cell r="B872" t="str">
            <v>Fornecimento e instalação de fio de cobre seção 2.50 mm2,com isolamento para 750 v, com caract. não propagantes ao fogo</v>
          </cell>
          <cell r="C872" t="str">
            <v>ML</v>
          </cell>
          <cell r="D872">
            <v>1</v>
          </cell>
          <cell r="E872">
            <v>1.083</v>
          </cell>
          <cell r="F872">
            <v>1.08</v>
          </cell>
        </row>
        <row r="873">
          <cell r="A873" t="str">
            <v>001.17.00060</v>
          </cell>
          <cell r="B873" t="str">
            <v>Fornecimento e instalação de fio de cobre seção 4.00 mm2, com isolamento para 750 v, com caract. não propagantes ao fogo</v>
          </cell>
          <cell r="C873" t="str">
            <v>ML</v>
          </cell>
          <cell r="D873">
            <v>1</v>
          </cell>
          <cell r="E873">
            <v>1.4507000000000001</v>
          </cell>
          <cell r="F873">
            <v>1.45</v>
          </cell>
        </row>
        <row r="874">
          <cell r="A874" t="str">
            <v>001.17.00080</v>
          </cell>
          <cell r="B874" t="str">
            <v>Fornecimento e instalação de fio de cobre seção 6.00 mm2,com isolamento para 750 v com caract. não propagantes ao fogo</v>
          </cell>
          <cell r="C874" t="str">
            <v>ML</v>
          </cell>
          <cell r="D874">
            <v>1</v>
          </cell>
          <cell r="E874">
            <v>2.0632000000000001</v>
          </cell>
          <cell r="F874">
            <v>2.06</v>
          </cell>
        </row>
        <row r="875">
          <cell r="A875" t="str">
            <v>001.17.00100</v>
          </cell>
          <cell r="B875" t="str">
            <v>Fornecimento e instalação de fio de cobre seção 10.00 mm2,com isolamento para 750 v, com caract. não propagantes ao fogo</v>
          </cell>
          <cell r="C875" t="str">
            <v>ML</v>
          </cell>
          <cell r="D875">
            <v>1</v>
          </cell>
          <cell r="E875">
            <v>2.8902999999999999</v>
          </cell>
          <cell r="F875">
            <v>2.89</v>
          </cell>
        </row>
        <row r="876">
          <cell r="A876" t="str">
            <v>001.17.00120</v>
          </cell>
          <cell r="B876" t="str">
            <v>Fornecimento e instalação de cabo de cobre seção 2.50 mm2,com isolamento para 750 v, com caract. não propagantes ao fogo</v>
          </cell>
          <cell r="C876" t="str">
            <v>ML</v>
          </cell>
          <cell r="D876">
            <v>1</v>
          </cell>
          <cell r="E876">
            <v>1.083</v>
          </cell>
          <cell r="F876">
            <v>1.08</v>
          </cell>
        </row>
        <row r="877">
          <cell r="A877" t="str">
            <v>001.17.00140</v>
          </cell>
          <cell r="B877" t="str">
            <v>Fornecimento e instalação de cabo de cobre seção 4.00 mm2,com isolamento para 750 v, com caract. não propagantes ao fogo</v>
          </cell>
          <cell r="C877" t="str">
            <v>ML</v>
          </cell>
          <cell r="D877">
            <v>1</v>
          </cell>
          <cell r="E877">
            <v>1.5507</v>
          </cell>
          <cell r="F877">
            <v>1.55</v>
          </cell>
        </row>
        <row r="878">
          <cell r="A878" t="str">
            <v>001.17.00160</v>
          </cell>
          <cell r="B878" t="str">
            <v>Fornecimento e instalação de cabo de cobre seção 6.00 mm2, com isolamento para 750 v, com caract. não propagantes ao fogo</v>
          </cell>
          <cell r="C878" t="str">
            <v>ML</v>
          </cell>
          <cell r="D878">
            <v>1</v>
          </cell>
          <cell r="E878">
            <v>2.1856</v>
          </cell>
          <cell r="F878">
            <v>2.1800000000000002</v>
          </cell>
        </row>
        <row r="879">
          <cell r="A879" t="str">
            <v>001.17.00180</v>
          </cell>
          <cell r="B879" t="str">
            <v>Fornecimento e instalação de cabo de cobre seção 10.00 mm2,com isolamento para 750 v, com caract. não propagantes ao fogo</v>
          </cell>
          <cell r="C879" t="str">
            <v>ML</v>
          </cell>
          <cell r="D879">
            <v>1</v>
          </cell>
          <cell r="E879">
            <v>3.6960999999999999</v>
          </cell>
          <cell r="F879">
            <v>3.69</v>
          </cell>
        </row>
        <row r="880">
          <cell r="A880" t="str">
            <v>001.17.00200</v>
          </cell>
          <cell r="B880" t="str">
            <v>Fornecimento e instalação de cabo de cobre seção 16.00 mm2,com isolamento para 750 v, com caract. não propagantes ao fogo</v>
          </cell>
          <cell r="C880" t="str">
            <v>ML</v>
          </cell>
          <cell r="D880">
            <v>1</v>
          </cell>
          <cell r="E880">
            <v>5.2385999999999999</v>
          </cell>
          <cell r="F880">
            <v>5.23</v>
          </cell>
        </row>
        <row r="881">
          <cell r="A881" t="str">
            <v>001.17.00220</v>
          </cell>
          <cell r="B881" t="str">
            <v>Fornecimento e instalação de cabo de cobre seção 25.00 mm2,com isolamento para 750 v, com caract. não propagantes ao fogo</v>
          </cell>
          <cell r="C881" t="str">
            <v>ML</v>
          </cell>
          <cell r="D881">
            <v>1</v>
          </cell>
          <cell r="E881">
            <v>7.34</v>
          </cell>
          <cell r="F881">
            <v>7.34</v>
          </cell>
        </row>
        <row r="882">
          <cell r="A882" t="str">
            <v>001.17.00240</v>
          </cell>
          <cell r="B882" t="str">
            <v>Fornecimento e instalação de cabo de cobre seção 35.00 mm2,com isolamento para 750 v, com caract. não propagantes ao fogo</v>
          </cell>
          <cell r="C882" t="str">
            <v>ML</v>
          </cell>
          <cell r="D882">
            <v>1</v>
          </cell>
          <cell r="E882">
            <v>9.8506</v>
          </cell>
          <cell r="F882">
            <v>9.85</v>
          </cell>
        </row>
        <row r="883">
          <cell r="A883" t="str">
            <v>001.17.00260</v>
          </cell>
          <cell r="B883" t="str">
            <v>Fornecimento e instalação de cabo de cobre seção 50.00 mm2, com isolamento para 750 v, com caract. não propagantes ao fogo</v>
          </cell>
          <cell r="C883" t="str">
            <v>ML</v>
          </cell>
          <cell r="D883">
            <v>1</v>
          </cell>
          <cell r="E883">
            <v>15.984500000000001</v>
          </cell>
          <cell r="F883">
            <v>15.98</v>
          </cell>
        </row>
        <row r="884">
          <cell r="A884" t="str">
            <v>001.17.00280</v>
          </cell>
          <cell r="B884" t="str">
            <v>Fornecimento e instalação de cabo de cobre seção 70.00 mm2,com isolamento para 750 v, com caract. não propagantes ao fogo</v>
          </cell>
          <cell r="C884" t="str">
            <v>ML</v>
          </cell>
          <cell r="D884">
            <v>1</v>
          </cell>
          <cell r="E884">
            <v>18.851800000000001</v>
          </cell>
          <cell r="F884">
            <v>18.850000000000001</v>
          </cell>
        </row>
        <row r="885">
          <cell r="A885" t="str">
            <v>001.17.00300</v>
          </cell>
          <cell r="B885" t="str">
            <v>Fornecimento e instalação de cabo de cobre seção 95.00 mm2,com isolamento para 750 v, com caract. não propagantes ao fogo</v>
          </cell>
          <cell r="C885" t="str">
            <v>ML</v>
          </cell>
          <cell r="D885">
            <v>1</v>
          </cell>
          <cell r="E885">
            <v>24.085100000000001</v>
          </cell>
          <cell r="F885">
            <v>24.08</v>
          </cell>
        </row>
        <row r="886">
          <cell r="A886" t="str">
            <v>001.17.00320</v>
          </cell>
          <cell r="B886" t="str">
            <v>Fornecimento e instalação de cabo de cobre seção 120.00 mm2,com isolamento para 750 v, com caract. não propagantes ao fogo</v>
          </cell>
          <cell r="C886" t="str">
            <v>ML</v>
          </cell>
          <cell r="D886">
            <v>1</v>
          </cell>
          <cell r="E886">
            <v>31.698</v>
          </cell>
          <cell r="F886">
            <v>31.69</v>
          </cell>
        </row>
        <row r="887">
          <cell r="A887" t="str">
            <v>001.17.00340</v>
          </cell>
          <cell r="B887" t="str">
            <v>Fornecimento e instalação de cabo de cobre seção 150.00 mm2,com isolamento para 750 v com caract. não propagantes ao fogo</v>
          </cell>
          <cell r="C887" t="str">
            <v>ML</v>
          </cell>
          <cell r="D887">
            <v>1</v>
          </cell>
          <cell r="E887">
            <v>38.729999999999997</v>
          </cell>
          <cell r="F887">
            <v>38.729999999999997</v>
          </cell>
        </row>
        <row r="888">
          <cell r="A888" t="str">
            <v>001.17.00360</v>
          </cell>
          <cell r="B888" t="str">
            <v>Fornecimento e instalação de cabo de cobre seção 185.00 mm2,com isolamento para 750 v, com caract. não propagantes ao fogo</v>
          </cell>
          <cell r="C888" t="str">
            <v>ML</v>
          </cell>
          <cell r="D888">
            <v>1</v>
          </cell>
          <cell r="E888">
            <v>48.660800000000002</v>
          </cell>
          <cell r="F888">
            <v>48.66</v>
          </cell>
        </row>
        <row r="889">
          <cell r="A889" t="str">
            <v>001.17.00380</v>
          </cell>
          <cell r="B889" t="str">
            <v>Fornecimento e instalação de cabo de cobre seção 240.00 mm2,com isolamento para 750 v, com caract. não propagantes ao fogo</v>
          </cell>
          <cell r="C889" t="str">
            <v>ML</v>
          </cell>
          <cell r="D889">
            <v>1</v>
          </cell>
          <cell r="E889">
            <v>63.661499999999997</v>
          </cell>
          <cell r="F889">
            <v>63.66</v>
          </cell>
        </row>
        <row r="890">
          <cell r="A890" t="str">
            <v>001.17.00400</v>
          </cell>
          <cell r="B890" t="str">
            <v>Fornecimento e instalação de cabo de cobre seção 300.00 mm2,com isolamento para 750 v, com caract. não propagantes ao fogo</v>
          </cell>
          <cell r="C890" t="str">
            <v>ML</v>
          </cell>
          <cell r="D890">
            <v>1</v>
          </cell>
          <cell r="E890">
            <v>80.499499999999998</v>
          </cell>
          <cell r="F890">
            <v>80.489999999999995</v>
          </cell>
        </row>
        <row r="891">
          <cell r="A891" t="str">
            <v>001.17.00420</v>
          </cell>
          <cell r="B891" t="str">
            <v>Fornecimento e instalação de cabo de cobre seção 400.00 mm2,com isolamento para 750 v, com caract. não propagantes ao fogo</v>
          </cell>
          <cell r="C891" t="str">
            <v>ML</v>
          </cell>
          <cell r="D891">
            <v>1</v>
          </cell>
          <cell r="E891">
            <v>128.57650000000001</v>
          </cell>
          <cell r="F891">
            <v>128.57</v>
          </cell>
        </row>
        <row r="892">
          <cell r="A892" t="str">
            <v>001.17.00440</v>
          </cell>
          <cell r="B892" t="str">
            <v>Fornecimento e instalação de cabo de cobre seção 500.00 mm2,com isolamento para 750 v, com caract. não propagantes ao fogo</v>
          </cell>
          <cell r="C892" t="str">
            <v>ML</v>
          </cell>
          <cell r="D892">
            <v>1</v>
          </cell>
          <cell r="E892">
            <v>132.48689999999999</v>
          </cell>
          <cell r="F892">
            <v>132.47999999999999</v>
          </cell>
        </row>
        <row r="893">
          <cell r="A893" t="str">
            <v>001.17.00460</v>
          </cell>
          <cell r="B893" t="str">
            <v>Fornecimento e instalação de cabo duplast formado por 02 fios de cobre seção 2.00x0.50 mm2, c/ isolamento p/ 750v, com características não propagantes ao fogo</v>
          </cell>
          <cell r="C893" t="str">
            <v>ML</v>
          </cell>
          <cell r="D893">
            <v>1</v>
          </cell>
          <cell r="E893">
            <v>1.5323</v>
          </cell>
          <cell r="F893">
            <v>1.53</v>
          </cell>
        </row>
        <row r="894">
          <cell r="A894" t="str">
            <v>001.17.00480</v>
          </cell>
          <cell r="B894" t="str">
            <v>Fornecimento e instalação de cabo triplast formado por 03 fios de cobre seção 3.00x0.50 mm2,c/ isolamento p/ 750v, com características não propagantes ao fogo</v>
          </cell>
          <cell r="C894" t="str">
            <v>ML</v>
          </cell>
          <cell r="D894">
            <v>1</v>
          </cell>
          <cell r="E894">
            <v>2.0323000000000002</v>
          </cell>
          <cell r="F894">
            <v>2.0299999999999998</v>
          </cell>
        </row>
        <row r="895">
          <cell r="A895" t="str">
            <v>001.17.00500</v>
          </cell>
          <cell r="B895" t="str">
            <v>Fornecimento e instalação de cabo triplast formado por 03 fios de cobre seção 3.00x0.75 mm2, c/ isolamento p/ 750v, com características não propagantes ao fogo</v>
          </cell>
          <cell r="C895" t="str">
            <v>ML</v>
          </cell>
          <cell r="D895">
            <v>1</v>
          </cell>
          <cell r="E895">
            <v>2.0731000000000002</v>
          </cell>
          <cell r="F895">
            <v>2.0699999999999998</v>
          </cell>
        </row>
        <row r="896">
          <cell r="A896" t="str">
            <v>001.17.00520</v>
          </cell>
          <cell r="B896" t="str">
            <v>Fornecimento e instalação de cabo triplast formado por 03 fios de cobre seção 3.00x1.00 mm2,c/ isolamento p/ 750v, com características não propagantes ao fogo</v>
          </cell>
          <cell r="C896" t="str">
            <v>ML</v>
          </cell>
          <cell r="D896">
            <v>1</v>
          </cell>
          <cell r="E896">
            <v>2.0731000000000002</v>
          </cell>
          <cell r="F896">
            <v>2.0699999999999998</v>
          </cell>
        </row>
        <row r="897">
          <cell r="A897" t="str">
            <v>001.17.00540</v>
          </cell>
          <cell r="B897" t="str">
            <v>Fornecimento e instalação de cabo triplast formado por 03 fios de cobre seção 3.00x1.50 mm2,c/ isolamento p/ 750v, com características não propagantes ao fogo</v>
          </cell>
          <cell r="C897" t="str">
            <v>ML</v>
          </cell>
          <cell r="D897">
            <v>1</v>
          </cell>
          <cell r="E897">
            <v>2.7576999999999998</v>
          </cell>
          <cell r="F897">
            <v>2.75</v>
          </cell>
        </row>
        <row r="898">
          <cell r="A898" t="str">
            <v>001.17.00560</v>
          </cell>
          <cell r="B898" t="str">
            <v>Fornecimento e instalação de cabo triplast formado por 03 fios de cobre seção 3.00x2.50 mm2,c/ isolamento p/ 750v, com características não propagantes ao fogo</v>
          </cell>
          <cell r="C898" t="str">
            <v>ML</v>
          </cell>
          <cell r="D898">
            <v>1</v>
          </cell>
          <cell r="E898">
            <v>3.6865999999999999</v>
          </cell>
          <cell r="F898">
            <v>3.68</v>
          </cell>
        </row>
        <row r="899">
          <cell r="A899" t="str">
            <v>001.17.00580</v>
          </cell>
          <cell r="B899" t="str">
            <v>Fornecimento e instalação de cabo triplast formado por 03 fios de cobre seção 3.00x4.00 mm2,c/ isolamento p/ 750v, com características não propagantes ao fogo</v>
          </cell>
          <cell r="C899" t="str">
            <v>ML</v>
          </cell>
          <cell r="D899">
            <v>1</v>
          </cell>
          <cell r="E899">
            <v>5.4725000000000001</v>
          </cell>
          <cell r="F899">
            <v>5.47</v>
          </cell>
        </row>
        <row r="900">
          <cell r="A900" t="str">
            <v>001.17.00600</v>
          </cell>
          <cell r="B900" t="str">
            <v>Fornecimento e instalação de cabo triplast formado por 03 fios de cobre seção 3.00x6.00 mm2,c/ isolamento p/ 750v, com características não propagantes ao fogo</v>
          </cell>
          <cell r="C900" t="str">
            <v>ML</v>
          </cell>
          <cell r="D900">
            <v>1</v>
          </cell>
          <cell r="E900">
            <v>7.5145999999999997</v>
          </cell>
          <cell r="F900">
            <v>7.51</v>
          </cell>
        </row>
        <row r="901">
          <cell r="A901" t="str">
            <v>001.17.00620</v>
          </cell>
          <cell r="B901" t="str">
            <v>Fornecimento e instalação de cabo triplast formado por 03 fios de cobre seção 3.00x10.00 mm2,c/ isolamento p/ 750v, com características não propagantes ao fogo</v>
          </cell>
          <cell r="C901" t="str">
            <v>ML</v>
          </cell>
          <cell r="D901">
            <v>1</v>
          </cell>
          <cell r="E901">
            <v>12.0044</v>
          </cell>
          <cell r="F901">
            <v>12</v>
          </cell>
        </row>
        <row r="902">
          <cell r="A902" t="str">
            <v>001.17.00640</v>
          </cell>
          <cell r="B902" t="str">
            <v>Fornecimento e instalação de cordões flexíveis formados por dois condutores torcidos de fios de cobre seção 0.50 mm2 com isolamento para 300v</v>
          </cell>
          <cell r="C902" t="str">
            <v>ML</v>
          </cell>
          <cell r="D902">
            <v>1</v>
          </cell>
          <cell r="E902">
            <v>1.0834999999999999</v>
          </cell>
          <cell r="F902">
            <v>1.08</v>
          </cell>
        </row>
        <row r="903">
          <cell r="A903" t="str">
            <v>001.17.00660</v>
          </cell>
          <cell r="B903" t="str">
            <v>Fornecimento e instalação de cordões flexíveis formados por dois condutores torcidos de fios de cobre  seção 0.75 mm2 com isolamento para 300v</v>
          </cell>
          <cell r="C903" t="str">
            <v>ML</v>
          </cell>
          <cell r="D903">
            <v>1</v>
          </cell>
          <cell r="E903">
            <v>1.1039000000000001</v>
          </cell>
          <cell r="F903">
            <v>1.1000000000000001</v>
          </cell>
        </row>
        <row r="904">
          <cell r="A904" t="str">
            <v>001.17.00680</v>
          </cell>
          <cell r="B904" t="str">
            <v>Fornecimento e instalação de cordões flexíveis formados por dois condutores torcidos de fios de cobre seção 1.00 mm2, com isolamento para 300v</v>
          </cell>
          <cell r="C904" t="str">
            <v>ML</v>
          </cell>
          <cell r="D904">
            <v>1</v>
          </cell>
          <cell r="E904">
            <v>1.2568999999999999</v>
          </cell>
          <cell r="F904">
            <v>1.25</v>
          </cell>
        </row>
        <row r="905">
          <cell r="A905" t="str">
            <v>001.17.00700</v>
          </cell>
          <cell r="B905" t="str">
            <v>Fornecimento e instalação de cordões flexíveis formados por dois condutores torcidos de fios de cobre seção 1.50 mm2,com isolamento para 300v</v>
          </cell>
          <cell r="C905" t="str">
            <v>ML</v>
          </cell>
          <cell r="D905">
            <v>1</v>
          </cell>
          <cell r="E905">
            <v>1.7163999999999999</v>
          </cell>
          <cell r="F905">
            <v>1.71</v>
          </cell>
        </row>
        <row r="906">
          <cell r="A906" t="str">
            <v>001.17.00720</v>
          </cell>
          <cell r="B906" t="str">
            <v>Fornecimento e instalação de cordões flexíveis formados por dois condutores torcidos de fios de cobre seção 2.50 mm2,com isolamento para 300v</v>
          </cell>
          <cell r="C906" t="str">
            <v>ML</v>
          </cell>
          <cell r="D906">
            <v>1</v>
          </cell>
          <cell r="E906">
            <v>1.8499000000000001</v>
          </cell>
          <cell r="F906">
            <v>1.84</v>
          </cell>
        </row>
        <row r="907">
          <cell r="A907" t="str">
            <v>001.17.00740</v>
          </cell>
          <cell r="B907" t="str">
            <v>Fornecimento e instalação de cordões flexíveis formados por dois condutores torcidos de fios de cobre seção 4.00 mm2,com isolamento para 300v</v>
          </cell>
          <cell r="C907" t="str">
            <v>ML</v>
          </cell>
          <cell r="D907">
            <v>1</v>
          </cell>
          <cell r="E907">
            <v>3.1044999999999998</v>
          </cell>
          <cell r="F907">
            <v>3.1</v>
          </cell>
        </row>
        <row r="908">
          <cell r="A908" t="str">
            <v>001.17.00760</v>
          </cell>
          <cell r="B908" t="str">
            <v>Fornecimento e instalação de cabos de cobre seção 4.00 mm2,para tensão de 1000 volts formado por condutor de fio de cobre isolado com material de característica não propagante ao fogo</v>
          </cell>
          <cell r="C908" t="str">
            <v>ML</v>
          </cell>
          <cell r="D908">
            <v>1</v>
          </cell>
          <cell r="E908">
            <v>1.9402999999999999</v>
          </cell>
          <cell r="F908">
            <v>1.94</v>
          </cell>
        </row>
        <row r="909">
          <cell r="A909" t="str">
            <v>001.17.00780</v>
          </cell>
          <cell r="B909" t="str">
            <v>Fornecimento e instalação de cabos de cobre seção 6.00 mm2,para tensão de 1000 volts formado por condutor de fio de cobre isolado com material de característica não propagante ao fogo</v>
          </cell>
          <cell r="C909" t="str">
            <v>ML</v>
          </cell>
          <cell r="D909">
            <v>1</v>
          </cell>
          <cell r="E909">
            <v>2.5905</v>
          </cell>
          <cell r="F909">
            <v>2.59</v>
          </cell>
        </row>
        <row r="910">
          <cell r="A910" t="str">
            <v>001.17.00800</v>
          </cell>
          <cell r="B910" t="str">
            <v>Fornecimento e instalação de cabos de cobre seção 10.00 mm2,para tensão de 1000 volts formado por condutor de fio de cobre isolado com material de característica não propagante ao fogo</v>
          </cell>
          <cell r="C910" t="str">
            <v>ML</v>
          </cell>
          <cell r="D910">
            <v>1</v>
          </cell>
          <cell r="E910">
            <v>3.6859000000000002</v>
          </cell>
          <cell r="F910">
            <v>3.68</v>
          </cell>
        </row>
        <row r="911">
          <cell r="A911" t="str">
            <v>001.17.00820</v>
          </cell>
          <cell r="B911" t="str">
            <v>Fornecimento e instalação de cabos de cobre seção 16.00 mm2,para tensão de 1000 volts formado por condutor de fio de cobre isolado com material de característica não propagante ao fogo</v>
          </cell>
          <cell r="C911" t="str">
            <v>ML</v>
          </cell>
          <cell r="D911">
            <v>1</v>
          </cell>
          <cell r="E911">
            <v>5.5751999999999997</v>
          </cell>
          <cell r="F911">
            <v>5.57</v>
          </cell>
        </row>
        <row r="912">
          <cell r="A912" t="str">
            <v>001.17.00840</v>
          </cell>
          <cell r="B912" t="str">
            <v>Fornecimento e instalação de cabos de cobre seção 25.00 mm2,para tensão de 1000 volts formado por condutor de fio de cobre isolado com material de característica não propagante ao fogo</v>
          </cell>
          <cell r="C912" t="str">
            <v>ML</v>
          </cell>
          <cell r="D912">
            <v>1</v>
          </cell>
          <cell r="E912">
            <v>7.7582000000000004</v>
          </cell>
          <cell r="F912">
            <v>7.75</v>
          </cell>
        </row>
        <row r="913">
          <cell r="A913" t="str">
            <v>001.17.00860</v>
          </cell>
          <cell r="B913" t="str">
            <v>Fornecimento e instalação de cabos de cobre seção 35.00 mm2,para tensão de 1000 volts formado por condutor de fio de cobre isolado com material de característica não propagante ao fogo</v>
          </cell>
          <cell r="C913" t="str">
            <v>ML</v>
          </cell>
          <cell r="D913">
            <v>1</v>
          </cell>
          <cell r="E913">
            <v>10.228</v>
          </cell>
          <cell r="F913">
            <v>10.220000000000001</v>
          </cell>
        </row>
        <row r="914">
          <cell r="A914" t="str">
            <v>001.17.00880</v>
          </cell>
          <cell r="B914" t="str">
            <v>Fornecimento e instalação de cabos de cobre seção 50.00 mm2,para tensão de 1000 volts formado por condutor de fio de cobre isolado com material de característica não propagante ao fogo</v>
          </cell>
          <cell r="C914" t="str">
            <v>ML</v>
          </cell>
          <cell r="D914">
            <v>1</v>
          </cell>
          <cell r="E914">
            <v>14.2097</v>
          </cell>
          <cell r="F914">
            <v>14.2</v>
          </cell>
        </row>
        <row r="915">
          <cell r="A915" t="str">
            <v>001.17.00900</v>
          </cell>
          <cell r="B915" t="str">
            <v>Fornecimento e instalação de cabos de cobre seção 70.00 mm2,para tensão de 1000 volts formado por condutor de fio de cobre isolado com material de característica não propagante ao fogo</v>
          </cell>
          <cell r="C915" t="str">
            <v>ML</v>
          </cell>
          <cell r="D915">
            <v>1</v>
          </cell>
          <cell r="E915">
            <v>18.7804</v>
          </cell>
          <cell r="F915">
            <v>18.78</v>
          </cell>
        </row>
        <row r="916">
          <cell r="A916" t="str">
            <v>001.17.00920</v>
          </cell>
          <cell r="B916" t="str">
            <v>Fornecimento e instalação de cabos de cobre seção 95.00 mm2,para tensão de 1000 volts formado por condutor de fio de cobre isolado com material de característica não propagante ao fogo</v>
          </cell>
          <cell r="C916" t="str">
            <v>ML</v>
          </cell>
          <cell r="D916">
            <v>1</v>
          </cell>
          <cell r="E916">
            <v>25.115300000000001</v>
          </cell>
          <cell r="F916">
            <v>25.11</v>
          </cell>
        </row>
        <row r="917">
          <cell r="A917" t="str">
            <v>001.17.00940</v>
          </cell>
          <cell r="B917" t="str">
            <v>Fornecimento e instalação de cabos de cobre seção 120.00 mm2,para tensão de 1000 volts formado por condutor de fio de cobre isolado com material de característica não propagante ao fogo 2</v>
          </cell>
          <cell r="C917" t="str">
            <v>ML</v>
          </cell>
          <cell r="D917">
            <v>1</v>
          </cell>
          <cell r="E917">
            <v>31.545000000000002</v>
          </cell>
          <cell r="F917">
            <v>31.54</v>
          </cell>
        </row>
        <row r="918">
          <cell r="A918" t="str">
            <v>001.17.00960</v>
          </cell>
          <cell r="B918" t="str">
            <v>Fornecimento e instalação de cabos de cobre seção 150 mm2,para tensão de 1000 volts formado por condutor de fio de cobre isolado com material de característica não propagante ao fogo</v>
          </cell>
          <cell r="C918" t="str">
            <v>ML</v>
          </cell>
          <cell r="D918">
            <v>1</v>
          </cell>
          <cell r="E918">
            <v>38.148600000000002</v>
          </cell>
          <cell r="F918">
            <v>38.14</v>
          </cell>
        </row>
        <row r="919">
          <cell r="A919" t="str">
            <v>001.17.00980</v>
          </cell>
          <cell r="B919" t="str">
            <v>Fornecimento e instalação de cabos de cobre seção 185 mm2,para tensão de 1000 volts formado por condutor de fio de cobre isolado com material de característica não propagante ao fogo</v>
          </cell>
          <cell r="C919" t="str">
            <v>ML</v>
          </cell>
          <cell r="D919">
            <v>1</v>
          </cell>
          <cell r="E919">
            <v>48.660800000000002</v>
          </cell>
          <cell r="F919">
            <v>48.66</v>
          </cell>
        </row>
        <row r="920">
          <cell r="A920" t="str">
            <v>001.17.01000</v>
          </cell>
          <cell r="B920" t="str">
            <v>Fornecimento e instalação de cabos de cobre seção 240 mm2,para tensão de 1000 volts formado por condutor de fio de cobre isolado com material de característica não propagante ao fogo</v>
          </cell>
          <cell r="C920" t="str">
            <v>ML</v>
          </cell>
          <cell r="D920">
            <v>1</v>
          </cell>
          <cell r="E920">
            <v>62.4069</v>
          </cell>
          <cell r="F920">
            <v>62.4</v>
          </cell>
        </row>
        <row r="921">
          <cell r="A921" t="str">
            <v>001.17.01020</v>
          </cell>
          <cell r="B921" t="str">
            <v>Fornecimento e instalação de cabos de seção 300 mm2,para tensão de 1000 volts formado por condutor de fio de cobre isolado com material de característica não propagante ao fogo</v>
          </cell>
          <cell r="C921" t="str">
            <v>ML</v>
          </cell>
          <cell r="D921">
            <v>1</v>
          </cell>
          <cell r="E921">
            <v>79.703900000000004</v>
          </cell>
          <cell r="F921">
            <v>79.7</v>
          </cell>
        </row>
        <row r="922">
          <cell r="A922" t="str">
            <v>001.17.01040</v>
          </cell>
          <cell r="B922" t="str">
            <v>Fornecimento e instalação de cabo de cobre seção 25 mm2,com isolamento de 15 kv</v>
          </cell>
          <cell r="C922" t="str">
            <v>ML</v>
          </cell>
          <cell r="D922">
            <v>1</v>
          </cell>
          <cell r="E922">
            <v>20.446999999999999</v>
          </cell>
          <cell r="F922">
            <v>20.440000000000001</v>
          </cell>
        </row>
        <row r="923">
          <cell r="A923" t="str">
            <v>001.17.01060</v>
          </cell>
          <cell r="B923" t="str">
            <v>Fornecimento e instalação de eletroduto rígido de ferro  1/2" tipo pesado c/ rosca nas duas pontas em barra de 3 metros</v>
          </cell>
          <cell r="C923" t="str">
            <v>UN</v>
          </cell>
          <cell r="D923">
            <v>1</v>
          </cell>
          <cell r="E923">
            <v>22.1221</v>
          </cell>
          <cell r="F923">
            <v>22.12</v>
          </cell>
        </row>
        <row r="924">
          <cell r="A924" t="str">
            <v>001.17.01080</v>
          </cell>
          <cell r="B924" t="str">
            <v>Fornecimento e instalação de eletroduto rígido de ferro  3/4" tipo pesado c/ rosca nas duas pontas em barra de 3 metros</v>
          </cell>
          <cell r="C924" t="str">
            <v>UN</v>
          </cell>
          <cell r="D924">
            <v>1</v>
          </cell>
          <cell r="E924">
            <v>32.603000000000002</v>
          </cell>
          <cell r="F924">
            <v>32.6</v>
          </cell>
        </row>
        <row r="925">
          <cell r="A925" t="str">
            <v>001.17.01100</v>
          </cell>
          <cell r="B925" t="str">
            <v>Fornecimento e instalação de eletroduto rígido de ferro  1" tipo pesado c/ rosca nas duas pontas em barra de 3 metros</v>
          </cell>
          <cell r="C925" t="str">
            <v>UN</v>
          </cell>
          <cell r="D925">
            <v>1</v>
          </cell>
          <cell r="E925">
            <v>43.494</v>
          </cell>
          <cell r="F925">
            <v>43.49</v>
          </cell>
        </row>
        <row r="926">
          <cell r="A926" t="str">
            <v>001.17.01120</v>
          </cell>
          <cell r="B926" t="str">
            <v>Fornecimento e instalação de eletroduto rígido de ferro  1 1/4" tipo pesado c/ rosca nas duas pontas em barra de 3 metros</v>
          </cell>
          <cell r="C926" t="str">
            <v>UN</v>
          </cell>
          <cell r="D926">
            <v>1</v>
          </cell>
          <cell r="E926">
            <v>66.391400000000004</v>
          </cell>
          <cell r="F926">
            <v>66.39</v>
          </cell>
        </row>
        <row r="927">
          <cell r="A927" t="str">
            <v>001.17.01140</v>
          </cell>
          <cell r="B927" t="str">
            <v>Fornecimento e instalação de eletroduto rígido de ferro  1 1/2" tipo pesado c/ rosca nas duas pontas em barra de 3 metros</v>
          </cell>
          <cell r="C927" t="str">
            <v>UN</v>
          </cell>
          <cell r="D927">
            <v>1</v>
          </cell>
          <cell r="E927">
            <v>75.137</v>
          </cell>
          <cell r="F927">
            <v>75.13</v>
          </cell>
        </row>
        <row r="928">
          <cell r="A928" t="str">
            <v>001.17.01160</v>
          </cell>
          <cell r="B928" t="str">
            <v>Fornecimento e instalação de eletroduto rígido de ferro  2" tipo pesado c/ rosca nas duas pontas em barra de 3 metros</v>
          </cell>
          <cell r="C928" t="str">
            <v>UN</v>
          </cell>
          <cell r="D928">
            <v>1</v>
          </cell>
          <cell r="E928">
            <v>96.117800000000003</v>
          </cell>
          <cell r="F928">
            <v>96.11</v>
          </cell>
        </row>
        <row r="929">
          <cell r="A929" t="str">
            <v>001.17.01180</v>
          </cell>
          <cell r="B929" t="str">
            <v>Fornecimento e instalação de eletroduto rígido de ferro  2 1/2" tipo pesado c/ rosca nas duas pontas em barra de 3 metros</v>
          </cell>
          <cell r="C929" t="str">
            <v>UN</v>
          </cell>
          <cell r="D929">
            <v>1</v>
          </cell>
          <cell r="E929">
            <v>136.16200000000001</v>
          </cell>
          <cell r="F929">
            <v>136.16</v>
          </cell>
        </row>
        <row r="930">
          <cell r="A930" t="str">
            <v>001.17.01200</v>
          </cell>
          <cell r="B930" t="str">
            <v>Fornecimento e instalação de eletroduto rígido de ferro  3" tipo pesado c/ rosca nas duas pontas em barra de 3 metros</v>
          </cell>
          <cell r="C930" t="str">
            <v>UN</v>
          </cell>
          <cell r="D930">
            <v>1</v>
          </cell>
          <cell r="E930">
            <v>173.13499999999999</v>
          </cell>
          <cell r="F930">
            <v>173.13</v>
          </cell>
        </row>
        <row r="931">
          <cell r="A931" t="str">
            <v>001.17.01220</v>
          </cell>
          <cell r="B931" t="str">
            <v>Fornecimento e instalação de eletroduto rígido de ferro  4" tipo pesado c/ rosca nas duas pontas em barra de 3 metros</v>
          </cell>
          <cell r="C931" t="str">
            <v>UN</v>
          </cell>
          <cell r="D931">
            <v>1</v>
          </cell>
          <cell r="E931">
            <v>163.01089999999999</v>
          </cell>
          <cell r="F931">
            <v>163.01</v>
          </cell>
        </row>
        <row r="932">
          <cell r="A932" t="str">
            <v>001.17.01240</v>
          </cell>
          <cell r="B932" t="str">
            <v>Fornecimento e instalação de eletroduto de pvc  1/2" roscável anti-chama em barra de 3 m</v>
          </cell>
          <cell r="C932" t="str">
            <v>UN</v>
          </cell>
          <cell r="D932">
            <v>1</v>
          </cell>
          <cell r="E932">
            <v>8.0607000000000006</v>
          </cell>
          <cell r="F932">
            <v>8.06</v>
          </cell>
        </row>
        <row r="933">
          <cell r="A933" t="str">
            <v>001.17.01260</v>
          </cell>
          <cell r="B933" t="str">
            <v>Fornecimento e instalação de eletroduto de pvc  3/4" roscável anti-chama em barra de 3 m</v>
          </cell>
          <cell r="C933" t="str">
            <v>UN</v>
          </cell>
          <cell r="D933">
            <v>1</v>
          </cell>
          <cell r="E933">
            <v>9.5007000000000001</v>
          </cell>
          <cell r="F933">
            <v>9.5</v>
          </cell>
        </row>
        <row r="934">
          <cell r="A934" t="str">
            <v>001.17.01280</v>
          </cell>
          <cell r="B934" t="str">
            <v>Fornecimento e instalação de eletroduto de pvc  1" roscável anti-chama em barra de 3 m</v>
          </cell>
          <cell r="C934" t="str">
            <v>UN</v>
          </cell>
          <cell r="D934">
            <v>1</v>
          </cell>
          <cell r="E934">
            <v>12.5921</v>
          </cell>
          <cell r="F934">
            <v>12.59</v>
          </cell>
        </row>
        <row r="935">
          <cell r="A935" t="str">
            <v>001.17.01300</v>
          </cell>
          <cell r="B935" t="str">
            <v>Fornecimento e instalação de eletroduto de pvc  1 1/4" roscável anti-chama em barra de 3 m</v>
          </cell>
          <cell r="C935" t="str">
            <v>UN</v>
          </cell>
          <cell r="D935">
            <v>1</v>
          </cell>
          <cell r="E935">
            <v>15.663</v>
          </cell>
          <cell r="F935">
            <v>15.66</v>
          </cell>
        </row>
        <row r="936">
          <cell r="A936" t="str">
            <v>001.17.01320</v>
          </cell>
          <cell r="B936" t="str">
            <v>Fornecimento e instalação de eletroduto de pvc  1 1/2" roscável anti-chama em barra de 3 m</v>
          </cell>
          <cell r="C936" t="str">
            <v>UN</v>
          </cell>
          <cell r="D936">
            <v>1</v>
          </cell>
          <cell r="E936">
            <v>22.572800000000001</v>
          </cell>
          <cell r="F936">
            <v>22.57</v>
          </cell>
        </row>
        <row r="937">
          <cell r="A937" t="str">
            <v>001.17.01340</v>
          </cell>
          <cell r="B937" t="str">
            <v>Fornecimento e instalação de eletroduto de pvc  2" roscável anti-chama em barra de 3 m</v>
          </cell>
          <cell r="C937" t="str">
            <v>UN</v>
          </cell>
          <cell r="D937">
            <v>1</v>
          </cell>
          <cell r="E937">
            <v>29.455100000000002</v>
          </cell>
          <cell r="F937">
            <v>29.45</v>
          </cell>
        </row>
        <row r="938">
          <cell r="A938" t="str">
            <v>001.17.01360</v>
          </cell>
          <cell r="B938" t="str">
            <v>Fornecimento e instalação de eletroduto de pvc  2 1/2" roscável anti-chama em barra de 3 m</v>
          </cell>
          <cell r="C938" t="str">
            <v>UN</v>
          </cell>
          <cell r="D938">
            <v>1</v>
          </cell>
          <cell r="E938">
            <v>50.375500000000002</v>
          </cell>
          <cell r="F938">
            <v>50.37</v>
          </cell>
        </row>
        <row r="939">
          <cell r="A939" t="str">
            <v>001.17.01380</v>
          </cell>
          <cell r="B939" t="str">
            <v>Fornecimento e instalação de eletroduto de pvc  3" roscável anti-chama em barra de 3 m</v>
          </cell>
          <cell r="C939" t="str">
            <v>UN</v>
          </cell>
          <cell r="D939">
            <v>1</v>
          </cell>
          <cell r="E939">
            <v>47.087800000000001</v>
          </cell>
          <cell r="F939">
            <v>47.08</v>
          </cell>
        </row>
        <row r="940">
          <cell r="A940" t="str">
            <v>001.17.01400</v>
          </cell>
          <cell r="B940" t="str">
            <v>Fornecimento e instalação de eletroduto de pvc  4" roscável anti-chama em barra de 3 m</v>
          </cell>
          <cell r="C940" t="str">
            <v>UN</v>
          </cell>
          <cell r="D940">
            <v>1</v>
          </cell>
          <cell r="E940">
            <v>95.4499</v>
          </cell>
          <cell r="F940">
            <v>95.44</v>
          </cell>
        </row>
        <row r="941">
          <cell r="A941" t="str">
            <v>001.17.01420</v>
          </cell>
          <cell r="B941" t="str">
            <v>Fornecimento e instalação de eletroduto flexível  1/2" (20mm) corrugado de pvc</v>
          </cell>
          <cell r="C941" t="str">
            <v>M</v>
          </cell>
          <cell r="D941">
            <v>1</v>
          </cell>
          <cell r="E941">
            <v>2.1753</v>
          </cell>
          <cell r="F941">
            <v>2.17</v>
          </cell>
        </row>
        <row r="942">
          <cell r="A942" t="str">
            <v>001.17.01440</v>
          </cell>
          <cell r="B942" t="str">
            <v>Fornecimento e instalação de eletroduto flexível  3/4" (25mm) corrugado de pvc</v>
          </cell>
          <cell r="C942" t="str">
            <v>M</v>
          </cell>
          <cell r="D942">
            <v>1</v>
          </cell>
          <cell r="E942">
            <v>2.4453</v>
          </cell>
          <cell r="F942">
            <v>2.44</v>
          </cell>
        </row>
        <row r="943">
          <cell r="A943" t="str">
            <v>001.17.01460</v>
          </cell>
          <cell r="B943" t="str">
            <v>Fornecimento e instalação de eletroduto flexível  1" (32mm) corrugado de pvc</v>
          </cell>
          <cell r="C943" t="str">
            <v>M</v>
          </cell>
          <cell r="D943">
            <v>1</v>
          </cell>
          <cell r="E943">
            <v>3.5226999999999999</v>
          </cell>
          <cell r="F943">
            <v>3.52</v>
          </cell>
        </row>
        <row r="944">
          <cell r="A944" t="str">
            <v>001.17.01480</v>
          </cell>
          <cell r="B944" t="str">
            <v>Fornecimento e instalação de tubo de polietileno linha popular diâm. 1/2 pol x 1,5 mm</v>
          </cell>
          <cell r="C944" t="str">
            <v>M</v>
          </cell>
          <cell r="D944">
            <v>1</v>
          </cell>
          <cell r="E944">
            <v>1.8853</v>
          </cell>
          <cell r="F944">
            <v>1.88</v>
          </cell>
        </row>
        <row r="945">
          <cell r="A945" t="str">
            <v>001.17.01500</v>
          </cell>
          <cell r="B945" t="str">
            <v>Fornecimento e instalação de tubo de polietileno linha popular diâm.  3/4 pol x 2,0 mm</v>
          </cell>
          <cell r="C945" t="str">
            <v>M</v>
          </cell>
          <cell r="D945">
            <v>1</v>
          </cell>
          <cell r="E945">
            <v>2.1453000000000002</v>
          </cell>
          <cell r="F945">
            <v>2.14</v>
          </cell>
        </row>
        <row r="946">
          <cell r="A946" t="str">
            <v>001.17.01520</v>
          </cell>
          <cell r="B946" t="str">
            <v>Fornecimento e instalação de tubo de polietileno linha popular diâm. 1 pol x 2,5 mm</v>
          </cell>
          <cell r="C946" t="str">
            <v>M</v>
          </cell>
          <cell r="D946">
            <v>1</v>
          </cell>
          <cell r="E946">
            <v>2.6126999999999998</v>
          </cell>
          <cell r="F946">
            <v>2.61</v>
          </cell>
        </row>
        <row r="947">
          <cell r="A947" t="str">
            <v>001.17.01540</v>
          </cell>
          <cell r="B947" t="str">
            <v>Fornecimento e instalação de conjunto bucha e arruela 1/2" de pvc para eletroduto roscável</v>
          </cell>
          <cell r="C947" t="str">
            <v>CJ</v>
          </cell>
          <cell r="D947">
            <v>1</v>
          </cell>
          <cell r="E947">
            <v>0.41220000000000001</v>
          </cell>
          <cell r="F947">
            <v>0.41</v>
          </cell>
        </row>
        <row r="948">
          <cell r="A948" t="str">
            <v>001.17.01560</v>
          </cell>
          <cell r="B948" t="str">
            <v>Fornecimento e instalação de conjunto bucha e arruela 3/4" de pvc para eletroduto roscáve</v>
          </cell>
          <cell r="C948" t="str">
            <v>CJ</v>
          </cell>
          <cell r="D948">
            <v>1</v>
          </cell>
          <cell r="E948">
            <v>0.49220000000000003</v>
          </cell>
          <cell r="F948">
            <v>0.49</v>
          </cell>
        </row>
        <row r="949">
          <cell r="A949" t="str">
            <v>001.17.01580</v>
          </cell>
          <cell r="B949" t="str">
            <v>Fornecimento e instalação de conjunto bucha e arruela 1" de pvc para eletroduto roscável</v>
          </cell>
          <cell r="C949" t="str">
            <v>CJ</v>
          </cell>
          <cell r="D949">
            <v>1</v>
          </cell>
          <cell r="E949">
            <v>0.73219999999999996</v>
          </cell>
          <cell r="F949">
            <v>0.73</v>
          </cell>
        </row>
        <row r="950">
          <cell r="A950" t="str">
            <v>001.17.01600</v>
          </cell>
          <cell r="B950" t="str">
            <v>Fornecimento e instalação de conjunto bucha e arruela 1 1/4" de pvc para eletroduto roscável</v>
          </cell>
          <cell r="C950" t="str">
            <v>CJ</v>
          </cell>
          <cell r="D950">
            <v>1</v>
          </cell>
          <cell r="E950">
            <v>1.1769000000000001</v>
          </cell>
          <cell r="F950">
            <v>1.17</v>
          </cell>
        </row>
        <row r="951">
          <cell r="A951" t="str">
            <v>001.17.01620</v>
          </cell>
          <cell r="B951" t="str">
            <v>Fornecimento e instalação de conjunto bucha e arruela 1 1/2",de pvc para eletroduto roscável</v>
          </cell>
          <cell r="C951" t="str">
            <v>CJ</v>
          </cell>
          <cell r="D951">
            <v>1</v>
          </cell>
          <cell r="E951">
            <v>1.4596</v>
          </cell>
          <cell r="F951">
            <v>1.45</v>
          </cell>
        </row>
        <row r="952">
          <cell r="A952" t="str">
            <v>001.17.01640</v>
          </cell>
          <cell r="B952" t="str">
            <v>Fornecimento e instalação de conjunto bucha e arruela 2", de pvc para eletroduto roscável</v>
          </cell>
          <cell r="C952" t="str">
            <v>CJ</v>
          </cell>
          <cell r="D952">
            <v>1</v>
          </cell>
          <cell r="E952">
            <v>2.1543000000000001</v>
          </cell>
          <cell r="F952">
            <v>2.15</v>
          </cell>
        </row>
        <row r="953">
          <cell r="A953" t="str">
            <v>001.17.01660</v>
          </cell>
          <cell r="B953" t="str">
            <v>Fornecimento e instalação de conjunto bucha e arruela 2 1/2", de pvc para eletroduto roscável</v>
          </cell>
          <cell r="C953" t="str">
            <v>CJ</v>
          </cell>
          <cell r="D953">
            <v>1</v>
          </cell>
          <cell r="E953">
            <v>3.6183999999999998</v>
          </cell>
          <cell r="F953">
            <v>3.61</v>
          </cell>
        </row>
        <row r="954">
          <cell r="A954" t="str">
            <v>001.17.01680</v>
          </cell>
          <cell r="B954" t="str">
            <v>Fornecimento e instalação de conjunto bucha e arruela 3", de pvc para eletroduto roscável</v>
          </cell>
          <cell r="C954" t="str">
            <v>CJ</v>
          </cell>
          <cell r="D954">
            <v>1</v>
          </cell>
          <cell r="E954">
            <v>4.8826999999999998</v>
          </cell>
          <cell r="F954">
            <v>4.88</v>
          </cell>
        </row>
        <row r="955">
          <cell r="A955" t="str">
            <v>001.17.01700</v>
          </cell>
          <cell r="B955" t="str">
            <v>Fornecimento e instalação de conjunto bucha e arruela 4" de pvc para eletroduto roscável</v>
          </cell>
          <cell r="C955" t="str">
            <v>CJ</v>
          </cell>
          <cell r="D955">
            <v>1</v>
          </cell>
          <cell r="E955">
            <v>6.4173999999999998</v>
          </cell>
          <cell r="F955">
            <v>6.41</v>
          </cell>
        </row>
        <row r="956">
          <cell r="A956" t="str">
            <v>001.17.01720</v>
          </cell>
          <cell r="B956" t="str">
            <v>Fornecimento e instalação de curva 90º de pvc 1/2" para eletroduto roscável</v>
          </cell>
          <cell r="C956" t="str">
            <v>UN</v>
          </cell>
          <cell r="D956">
            <v>1</v>
          </cell>
          <cell r="E956">
            <v>0.92179999999999995</v>
          </cell>
          <cell r="F956">
            <v>0.92</v>
          </cell>
        </row>
        <row r="957">
          <cell r="A957" t="str">
            <v>001.17.01740</v>
          </cell>
          <cell r="B957" t="str">
            <v>Fornecimento e instalação de curva 90º de pvc 3/4" para eletroduto roscável</v>
          </cell>
          <cell r="C957" t="str">
            <v>UN</v>
          </cell>
          <cell r="D957">
            <v>1</v>
          </cell>
          <cell r="E957">
            <v>1.1818</v>
          </cell>
          <cell r="F957">
            <v>1.18</v>
          </cell>
        </row>
        <row r="958">
          <cell r="A958" t="str">
            <v>001.17.01760</v>
          </cell>
          <cell r="B958" t="str">
            <v>Fornecimento e instalação de curva 90º de pvc 1" para eletroduto roscável</v>
          </cell>
          <cell r="C958" t="str">
            <v>UN</v>
          </cell>
          <cell r="D958">
            <v>1</v>
          </cell>
          <cell r="E958">
            <v>2.2736999999999998</v>
          </cell>
          <cell r="F958">
            <v>2.27</v>
          </cell>
        </row>
        <row r="959">
          <cell r="A959" t="str">
            <v>001.17.01780</v>
          </cell>
          <cell r="B959" t="str">
            <v>Fornecimento e instalação de curva 90º de pvc 1 1/4" para eletroduto roscável</v>
          </cell>
          <cell r="C959" t="str">
            <v>UN</v>
          </cell>
          <cell r="D959">
            <v>1</v>
          </cell>
          <cell r="E959">
            <v>2.7736999999999998</v>
          </cell>
          <cell r="F959">
            <v>2.77</v>
          </cell>
        </row>
        <row r="960">
          <cell r="A960" t="str">
            <v>001.17.01800</v>
          </cell>
          <cell r="B960" t="str">
            <v>Fornecimento e instalação de curva 90º de pvc 1 1/2" para eletroduto roscável</v>
          </cell>
          <cell r="C960" t="str">
            <v>UN</v>
          </cell>
          <cell r="D960">
            <v>1</v>
          </cell>
          <cell r="E960">
            <v>3.6353</v>
          </cell>
          <cell r="F960">
            <v>3.63</v>
          </cell>
        </row>
        <row r="961">
          <cell r="A961" t="str">
            <v>001.17.01820</v>
          </cell>
          <cell r="B961" t="str">
            <v>Fornecimento e instalação de curva 90º de pvc 2" para eletroduto roscável</v>
          </cell>
          <cell r="C961" t="str">
            <v>UN</v>
          </cell>
          <cell r="D961">
            <v>1</v>
          </cell>
          <cell r="E961">
            <v>5.5974000000000004</v>
          </cell>
          <cell r="F961">
            <v>5.59</v>
          </cell>
        </row>
        <row r="962">
          <cell r="A962" t="str">
            <v>001.17.01840</v>
          </cell>
          <cell r="B962" t="str">
            <v>Fornecimento e instalação de curva 90º de pvc 2 1/2" para eletroduto roscável</v>
          </cell>
          <cell r="C962" t="str">
            <v>UN</v>
          </cell>
          <cell r="D962">
            <v>1</v>
          </cell>
          <cell r="E962">
            <v>9.0311000000000003</v>
          </cell>
          <cell r="F962">
            <v>9.0299999999999994</v>
          </cell>
        </row>
        <row r="963">
          <cell r="A963" t="str">
            <v>001.17.01860</v>
          </cell>
          <cell r="B963" t="str">
            <v>Fornecimento e instalação de curva 90º de pvc 3" para eletroduto roscável</v>
          </cell>
          <cell r="C963" t="str">
            <v>UN</v>
          </cell>
          <cell r="D963">
            <v>1</v>
          </cell>
          <cell r="E963">
            <v>10.4129</v>
          </cell>
          <cell r="F963">
            <v>10.41</v>
          </cell>
        </row>
        <row r="964">
          <cell r="A964" t="str">
            <v>001.17.01880</v>
          </cell>
          <cell r="B964" t="str">
            <v>Fornecimento e instalação de curva 90º de pvc 4" para eletroduto roscável</v>
          </cell>
          <cell r="C964" t="str">
            <v>UN</v>
          </cell>
          <cell r="D964">
            <v>1</v>
          </cell>
          <cell r="E964">
            <v>18.264500000000002</v>
          </cell>
          <cell r="F964">
            <v>18.260000000000002</v>
          </cell>
        </row>
        <row r="965">
          <cell r="A965" t="str">
            <v>001.17.01900</v>
          </cell>
          <cell r="B965" t="str">
            <v>Fornecimento e instalação de curva 135° de pvc 3/4" para eletroduto roscável</v>
          </cell>
          <cell r="C965" t="str">
            <v>UN</v>
          </cell>
          <cell r="D965">
            <v>1</v>
          </cell>
          <cell r="E965">
            <v>1.8143</v>
          </cell>
          <cell r="F965">
            <v>1.81</v>
          </cell>
        </row>
        <row r="966">
          <cell r="A966" t="str">
            <v>001.17.01920</v>
          </cell>
          <cell r="B966" t="str">
            <v>Fornecimento e instalação de curva 135° de pvc 1" para eletroduto roscável</v>
          </cell>
          <cell r="C966" t="str">
            <v>UN</v>
          </cell>
          <cell r="D966">
            <v>1</v>
          </cell>
          <cell r="E966">
            <v>3.3753000000000002</v>
          </cell>
          <cell r="F966">
            <v>3.37</v>
          </cell>
        </row>
        <row r="967">
          <cell r="A967" t="str">
            <v>001.17.01940</v>
          </cell>
          <cell r="B967" t="str">
            <v>Fornecimento e instalação de curva 135° de pvc 1 1/4" para eletroduto roscável</v>
          </cell>
          <cell r="C967" t="str">
            <v>UN</v>
          </cell>
          <cell r="D967">
            <v>1</v>
          </cell>
          <cell r="E967">
            <v>4.9653</v>
          </cell>
          <cell r="F967">
            <v>4.96</v>
          </cell>
        </row>
        <row r="968">
          <cell r="A968" t="str">
            <v>001.17.01960</v>
          </cell>
          <cell r="B968" t="str">
            <v>Fornecimento e instalação de curva 135° de pvc 1 1/2" para eletroduto roscável</v>
          </cell>
          <cell r="C968" t="str">
            <v>UN</v>
          </cell>
          <cell r="D968">
            <v>1</v>
          </cell>
          <cell r="E968">
            <v>7.2173999999999996</v>
          </cell>
          <cell r="F968">
            <v>7.21</v>
          </cell>
        </row>
        <row r="969">
          <cell r="A969" t="str">
            <v>001.17.01980</v>
          </cell>
          <cell r="B969" t="str">
            <v>Fornecimento e instalação de curva 135° de pvc 2" para eletroduto roscável</v>
          </cell>
          <cell r="C969" t="str">
            <v>UN</v>
          </cell>
          <cell r="D969">
            <v>1</v>
          </cell>
          <cell r="E969">
            <v>9.4291999999999998</v>
          </cell>
          <cell r="F969">
            <v>9.42</v>
          </cell>
        </row>
        <row r="970">
          <cell r="A970" t="str">
            <v>001.17.02000</v>
          </cell>
          <cell r="B970" t="str">
            <v>Fornecimento e instalação de luva pvc 1/2" p/ eletroduto roscável</v>
          </cell>
          <cell r="C970" t="str">
            <v>UN</v>
          </cell>
          <cell r="D970">
            <v>1</v>
          </cell>
          <cell r="E970">
            <v>0.77180000000000004</v>
          </cell>
          <cell r="F970">
            <v>0.77</v>
          </cell>
        </row>
        <row r="971">
          <cell r="A971" t="str">
            <v>001.17.02020</v>
          </cell>
          <cell r="B971" t="str">
            <v>Fornecimento e instalação de luva pvc 3/4" p/ eletroduto roscável</v>
          </cell>
          <cell r="C971" t="str">
            <v>UN</v>
          </cell>
          <cell r="D971">
            <v>1</v>
          </cell>
          <cell r="E971">
            <v>0.91180000000000005</v>
          </cell>
          <cell r="F971">
            <v>0.91</v>
          </cell>
        </row>
        <row r="972">
          <cell r="A972" t="str">
            <v>001.17.02040</v>
          </cell>
          <cell r="B972" t="str">
            <v>Fornecimento e instalação de luva pvc 1" p/ eletruduto roscável</v>
          </cell>
          <cell r="C972" t="str">
            <v>UN</v>
          </cell>
          <cell r="D972">
            <v>1</v>
          </cell>
          <cell r="E972">
            <v>1.5936999999999999</v>
          </cell>
          <cell r="F972">
            <v>1.59</v>
          </cell>
        </row>
        <row r="973">
          <cell r="A973" t="str">
            <v>001.17.02060</v>
          </cell>
          <cell r="B973" t="str">
            <v>Fornecimento e instalação de luva pvc 1 1/4" p/ eletroduto roscável</v>
          </cell>
          <cell r="C973" t="str">
            <v>UN</v>
          </cell>
          <cell r="D973">
            <v>1</v>
          </cell>
          <cell r="E973">
            <v>1.7237</v>
          </cell>
          <cell r="F973">
            <v>1.72</v>
          </cell>
        </row>
        <row r="974">
          <cell r="A974" t="str">
            <v>001.17.02080</v>
          </cell>
          <cell r="B974" t="str">
            <v>Fornecimento e instalação de luva pvc 1 1/2" p/ eletroduto roscável</v>
          </cell>
          <cell r="C974" t="str">
            <v>UN</v>
          </cell>
          <cell r="D974">
            <v>1</v>
          </cell>
          <cell r="E974">
            <v>2.3853</v>
          </cell>
          <cell r="F974">
            <v>2.38</v>
          </cell>
        </row>
        <row r="975">
          <cell r="A975" t="str">
            <v>001.17.02100</v>
          </cell>
          <cell r="B975" t="str">
            <v>Fornecimento e instalação de luva pvc 2" p/ eletroduto roscável</v>
          </cell>
          <cell r="C975" t="str">
            <v>UN</v>
          </cell>
          <cell r="D975">
            <v>1</v>
          </cell>
          <cell r="E975">
            <v>3.6674000000000002</v>
          </cell>
          <cell r="F975">
            <v>3.66</v>
          </cell>
        </row>
        <row r="976">
          <cell r="A976" t="str">
            <v>001.17.02120</v>
          </cell>
          <cell r="B976" t="str">
            <v>Fornecimento e instalação de luva pvc 2 1/2" p/ eletroduto roscável</v>
          </cell>
          <cell r="C976" t="str">
            <v>UN</v>
          </cell>
          <cell r="D976">
            <v>1</v>
          </cell>
          <cell r="E976">
            <v>7.5311000000000003</v>
          </cell>
          <cell r="F976">
            <v>7.53</v>
          </cell>
        </row>
        <row r="977">
          <cell r="A977" t="str">
            <v>001.17.02140</v>
          </cell>
          <cell r="B977" t="str">
            <v>Fornecimento e instalação de luva pvc 3" p/ eletroduto roscável</v>
          </cell>
          <cell r="C977" t="str">
            <v>UN</v>
          </cell>
          <cell r="D977">
            <v>1</v>
          </cell>
          <cell r="E977">
            <v>7.8628999999999998</v>
          </cell>
          <cell r="F977">
            <v>7.86</v>
          </cell>
        </row>
        <row r="978">
          <cell r="A978" t="str">
            <v>001.17.02160</v>
          </cell>
          <cell r="B978" t="str">
            <v>Fornecimento e instalação de luva pvc 4" p/ eletroduto roscável</v>
          </cell>
          <cell r="C978" t="str">
            <v>UN</v>
          </cell>
          <cell r="D978">
            <v>1</v>
          </cell>
          <cell r="E978">
            <v>15.304500000000001</v>
          </cell>
          <cell r="F978">
            <v>15.3</v>
          </cell>
        </row>
        <row r="979">
          <cell r="A979" t="str">
            <v>001.17.02180</v>
          </cell>
          <cell r="B979" t="str">
            <v>Fornecimento e instalação de condulete de alumínio tipo universal a b e 1/2"</v>
          </cell>
          <cell r="C979" t="str">
            <v>UN</v>
          </cell>
          <cell r="D979">
            <v>1</v>
          </cell>
          <cell r="E979">
            <v>7.8429000000000002</v>
          </cell>
          <cell r="F979">
            <v>7.84</v>
          </cell>
        </row>
        <row r="980">
          <cell r="A980" t="str">
            <v>001.17.02200</v>
          </cell>
          <cell r="B980" t="str">
            <v>Fornecimento e instalação de condulete de alumínio tipo universal a b e 3/4"</v>
          </cell>
          <cell r="C980" t="str">
            <v>UN</v>
          </cell>
          <cell r="D980">
            <v>1</v>
          </cell>
          <cell r="E980">
            <v>7.8429000000000002</v>
          </cell>
          <cell r="F980">
            <v>7.84</v>
          </cell>
        </row>
        <row r="981">
          <cell r="A981" t="str">
            <v>001.17.02220</v>
          </cell>
          <cell r="B981" t="str">
            <v>Fornecimento e instalação de condulete de alumínio tipo universal a b e 1"</v>
          </cell>
          <cell r="C981" t="str">
            <v>UN</v>
          </cell>
          <cell r="D981">
            <v>1</v>
          </cell>
          <cell r="E981">
            <v>10.5345</v>
          </cell>
          <cell r="F981">
            <v>10.53</v>
          </cell>
        </row>
        <row r="982">
          <cell r="A982" t="str">
            <v>001.17.02240</v>
          </cell>
          <cell r="B982" t="str">
            <v>Fornecimento e instalação de condulete de alumínio tipo universal a b e 1 1/4"</v>
          </cell>
          <cell r="C982" t="str">
            <v>UN</v>
          </cell>
          <cell r="D982">
            <v>1</v>
          </cell>
          <cell r="E982">
            <v>16.994499999999999</v>
          </cell>
          <cell r="F982">
            <v>16.989999999999998</v>
          </cell>
        </row>
        <row r="983">
          <cell r="A983" t="str">
            <v>001.17.02260</v>
          </cell>
          <cell r="B983" t="str">
            <v>Fornecimento e instalação de condulete de alumínio tipo universal a b e 1 1/2"</v>
          </cell>
          <cell r="C983" t="str">
            <v>UN</v>
          </cell>
          <cell r="D983">
            <v>1</v>
          </cell>
          <cell r="E983">
            <v>24.618400000000001</v>
          </cell>
          <cell r="F983">
            <v>24.61</v>
          </cell>
        </row>
        <row r="984">
          <cell r="A984" t="str">
            <v>001.17.02280</v>
          </cell>
          <cell r="B984" t="str">
            <v>Fornecimento e instalação de condulete de alumínio tipo universal a b e 2"</v>
          </cell>
          <cell r="C984" t="str">
            <v>UN</v>
          </cell>
          <cell r="D984">
            <v>1</v>
          </cell>
          <cell r="E984">
            <v>31.6921</v>
          </cell>
          <cell r="F984">
            <v>31.69</v>
          </cell>
        </row>
        <row r="985">
          <cell r="A985" t="str">
            <v>001.17.02300</v>
          </cell>
          <cell r="B985" t="str">
            <v>Fornecimento e instalação de condulete de alumínio tipo universal a b e 2 1/2"</v>
          </cell>
          <cell r="C985" t="str">
            <v>UN</v>
          </cell>
          <cell r="D985">
            <v>1</v>
          </cell>
          <cell r="E985">
            <v>53.7956</v>
          </cell>
          <cell r="F985">
            <v>53.79</v>
          </cell>
        </row>
        <row r="986">
          <cell r="A986" t="str">
            <v>001.17.02320</v>
          </cell>
          <cell r="B986" t="str">
            <v>Fornecimento e instalação de condulete de alumínio tipo universal a b e 3"</v>
          </cell>
          <cell r="C986" t="str">
            <v>UN</v>
          </cell>
          <cell r="D986">
            <v>1</v>
          </cell>
          <cell r="E986">
            <v>95.529300000000006</v>
          </cell>
          <cell r="F986">
            <v>95.52</v>
          </cell>
        </row>
        <row r="987">
          <cell r="A987" t="str">
            <v>001.17.02340</v>
          </cell>
          <cell r="B987" t="str">
            <v>Fornecimento e instalação de condulete de alumínio tipo universal c lr ll lb 1/2"</v>
          </cell>
          <cell r="C987" t="str">
            <v>UN</v>
          </cell>
          <cell r="D987">
            <v>1</v>
          </cell>
          <cell r="E987">
            <v>8.0129000000000001</v>
          </cell>
          <cell r="F987">
            <v>8.01</v>
          </cell>
        </row>
        <row r="988">
          <cell r="A988" t="str">
            <v>001.17.02360</v>
          </cell>
          <cell r="B988" t="str">
            <v>Fornecimento e instalação de condulete de alumínio tipo universal c lr ll lb 3/4"</v>
          </cell>
          <cell r="C988" t="str">
            <v>UN</v>
          </cell>
          <cell r="D988">
            <v>1</v>
          </cell>
          <cell r="E988">
            <v>8.0129000000000001</v>
          </cell>
          <cell r="F988">
            <v>8.01</v>
          </cell>
        </row>
        <row r="989">
          <cell r="A989" t="str">
            <v>001.17.02380</v>
          </cell>
          <cell r="B989" t="str">
            <v>Fornecimento e instalação de condulete de alumínio tipo universal c lr ll lb 1"</v>
          </cell>
          <cell r="C989" t="str">
            <v>UN</v>
          </cell>
          <cell r="D989">
            <v>1</v>
          </cell>
          <cell r="E989">
            <v>10.804500000000001</v>
          </cell>
          <cell r="F989">
            <v>10.8</v>
          </cell>
        </row>
        <row r="990">
          <cell r="A990" t="str">
            <v>001.17.02400</v>
          </cell>
          <cell r="B990" t="str">
            <v>Fornecimento e instalação de condulete de alumínio tipo universal c lr ll lb 1 1/4"</v>
          </cell>
          <cell r="C990" t="str">
            <v>UN</v>
          </cell>
          <cell r="D990">
            <v>1</v>
          </cell>
          <cell r="E990">
            <v>16.964500000000001</v>
          </cell>
          <cell r="F990">
            <v>16.96</v>
          </cell>
        </row>
        <row r="991">
          <cell r="A991" t="str">
            <v>001.17.02420</v>
          </cell>
          <cell r="B991" t="str">
            <v>Fornecimento e instalação de condulete de alumínio tipo universal c lr ll lb 1 1/2"</v>
          </cell>
          <cell r="C991" t="str">
            <v>UN</v>
          </cell>
          <cell r="D991">
            <v>1</v>
          </cell>
          <cell r="E991">
            <v>26.118400000000001</v>
          </cell>
          <cell r="F991">
            <v>26.11</v>
          </cell>
        </row>
        <row r="992">
          <cell r="A992" t="str">
            <v>001.17.02440</v>
          </cell>
          <cell r="B992" t="str">
            <v>Fornecimento e instalação de condulete de alumínio tipo universal c lr ll lb 2"</v>
          </cell>
          <cell r="C992" t="str">
            <v>UN</v>
          </cell>
          <cell r="D992">
            <v>1</v>
          </cell>
          <cell r="E992">
            <v>35.202100000000002</v>
          </cell>
          <cell r="F992">
            <v>35.200000000000003</v>
          </cell>
        </row>
        <row r="993">
          <cell r="A993" t="str">
            <v>001.17.02460</v>
          </cell>
          <cell r="B993" t="str">
            <v>Fornecimento e instalação de condulete de alunínio tipo universal c lr ll lb 2 1/2"</v>
          </cell>
          <cell r="C993" t="str">
            <v>UN</v>
          </cell>
          <cell r="D993">
            <v>1</v>
          </cell>
          <cell r="E993">
            <v>54.0456</v>
          </cell>
          <cell r="F993">
            <v>54.04</v>
          </cell>
        </row>
        <row r="994">
          <cell r="A994" t="str">
            <v>001.17.02480</v>
          </cell>
          <cell r="B994" t="str">
            <v>Fornecimento e instalação de condulete de alumínio tipo universal c lr ll lb 3"</v>
          </cell>
          <cell r="C994" t="str">
            <v>UN</v>
          </cell>
          <cell r="D994">
            <v>1</v>
          </cell>
          <cell r="E994">
            <v>95.529300000000006</v>
          </cell>
          <cell r="F994">
            <v>95.52</v>
          </cell>
        </row>
        <row r="995">
          <cell r="A995" t="str">
            <v>001.17.02500</v>
          </cell>
          <cell r="B995" t="str">
            <v>Fornecimento e instalação de condulete de alumínio tipo universal lbr lbl tr tl 1/2"</v>
          </cell>
          <cell r="C995" t="str">
            <v>UN</v>
          </cell>
          <cell r="D995">
            <v>1</v>
          </cell>
          <cell r="E995">
            <v>8.4129000000000005</v>
          </cell>
          <cell r="F995">
            <v>8.41</v>
          </cell>
        </row>
        <row r="996">
          <cell r="A996" t="str">
            <v>001.17.02520</v>
          </cell>
          <cell r="B996" t="str">
            <v>Fornecimento e instalação de condulete de alumínio tipo universal lbr lbl tr tl 3/4"</v>
          </cell>
          <cell r="C996" t="str">
            <v>UN</v>
          </cell>
          <cell r="D996">
            <v>1</v>
          </cell>
          <cell r="E996">
            <v>8.4129000000000005</v>
          </cell>
          <cell r="F996">
            <v>8.41</v>
          </cell>
        </row>
        <row r="997">
          <cell r="A997" t="str">
            <v>001.17.02540</v>
          </cell>
          <cell r="B997" t="str">
            <v>Fornecimento e instalação de condulete de alumínio tipo universal lbr lbl tr tl 1"</v>
          </cell>
          <cell r="C997" t="str">
            <v>UN</v>
          </cell>
          <cell r="D997">
            <v>1</v>
          </cell>
          <cell r="E997">
            <v>11.634499999999999</v>
          </cell>
          <cell r="F997">
            <v>11.63</v>
          </cell>
        </row>
        <row r="998">
          <cell r="A998" t="str">
            <v>001.17.02560</v>
          </cell>
          <cell r="B998" t="str">
            <v>Fornecimento e instalação de condulete de alumínio tipo universal lbr lbl tr tl 1 1/4"</v>
          </cell>
          <cell r="C998" t="str">
            <v>UN</v>
          </cell>
          <cell r="D998">
            <v>1</v>
          </cell>
          <cell r="E998">
            <v>18.634499999999999</v>
          </cell>
          <cell r="F998">
            <v>18.63</v>
          </cell>
        </row>
        <row r="999">
          <cell r="A999" t="str">
            <v>001.17.02580</v>
          </cell>
          <cell r="B999" t="str">
            <v>Fornecimento e instalação de condulete de alumínio tipo universal lbr lbl tr tl 1 1/2"</v>
          </cell>
          <cell r="C999" t="str">
            <v>UN</v>
          </cell>
          <cell r="D999">
            <v>1</v>
          </cell>
          <cell r="E999">
            <v>26.628399999999999</v>
          </cell>
          <cell r="F999">
            <v>26.62</v>
          </cell>
        </row>
        <row r="1000">
          <cell r="A1000" t="str">
            <v>001.17.02600</v>
          </cell>
          <cell r="B1000" t="str">
            <v>Fornecimento e instalação de condulete de alumínio tipo universal lbr lbl tr tl 2"</v>
          </cell>
          <cell r="C1000" t="str">
            <v>UN</v>
          </cell>
          <cell r="D1000">
            <v>1</v>
          </cell>
          <cell r="E1000">
            <v>36.412100000000002</v>
          </cell>
          <cell r="F1000">
            <v>36.409999999999997</v>
          </cell>
        </row>
        <row r="1001">
          <cell r="A1001" t="str">
            <v>001.17.02620</v>
          </cell>
          <cell r="B1001" t="str">
            <v>Fornecimento e instalação de condulete de alumínio tipo universal lbr lbl tr tl 2 1/2"</v>
          </cell>
          <cell r="C1001" t="str">
            <v>UN</v>
          </cell>
          <cell r="D1001">
            <v>1</v>
          </cell>
          <cell r="E1001">
            <v>57.395600000000002</v>
          </cell>
          <cell r="F1001">
            <v>57.39</v>
          </cell>
        </row>
        <row r="1002">
          <cell r="A1002" t="str">
            <v>001.17.02640</v>
          </cell>
          <cell r="B1002" t="str">
            <v>Fornecimento e instalação de condulete de alumínio tipo universal lbr lbl tr tl 3"</v>
          </cell>
          <cell r="C1002" t="str">
            <v>UN</v>
          </cell>
          <cell r="D1002">
            <v>1</v>
          </cell>
          <cell r="E1002">
            <v>69.369299999999996</v>
          </cell>
          <cell r="F1002">
            <v>69.36</v>
          </cell>
        </row>
        <row r="1003">
          <cell r="A1003" t="str">
            <v>001.17.02660</v>
          </cell>
          <cell r="B1003" t="str">
            <v>Fornecimento e instalação de tubulação embutida para condulete elétrico em tubo de polietileno linha popular 3/4", inclusive abertura e enchimento de rasgo na alvenaria</v>
          </cell>
          <cell r="C1003" t="str">
            <v>M</v>
          </cell>
          <cell r="D1003">
            <v>1</v>
          </cell>
          <cell r="E1003">
            <v>5.2672999999999996</v>
          </cell>
          <cell r="F1003">
            <v>5.26</v>
          </cell>
        </row>
        <row r="1004">
          <cell r="A1004" t="str">
            <v>001.17.02680</v>
          </cell>
          <cell r="B1004" t="str">
            <v>Fornecimento e instalação de tubulação aparente para condutor elétrico em tubo de ferro galvanizado 3/4"</v>
          </cell>
          <cell r="C1004" t="str">
            <v>M</v>
          </cell>
          <cell r="D1004">
            <v>1</v>
          </cell>
          <cell r="E1004">
            <v>6.1510999999999996</v>
          </cell>
          <cell r="F1004">
            <v>6.15</v>
          </cell>
        </row>
        <row r="1005">
          <cell r="A1005" t="str">
            <v>001.17.02700</v>
          </cell>
          <cell r="B1005" t="str">
            <v>Fornecimento e instalação de tubulação aparente para condutor elétrico em tubo de ferro galvanizado 1"</v>
          </cell>
          <cell r="C1005" t="str">
            <v>ML</v>
          </cell>
          <cell r="D1005">
            <v>1</v>
          </cell>
          <cell r="E1005">
            <v>7.4428999999999998</v>
          </cell>
          <cell r="F1005">
            <v>7.44</v>
          </cell>
        </row>
        <row r="1006">
          <cell r="A1006" t="str">
            <v>001.17.02720</v>
          </cell>
          <cell r="B1006" t="str">
            <v>Fornecimento e instalação de eletroduto de pvc 1 1/4" corrugado tipo kanaflex</v>
          </cell>
          <cell r="C1006" t="str">
            <v>ML</v>
          </cell>
          <cell r="D1006">
            <v>1</v>
          </cell>
          <cell r="E1006">
            <v>4.0670000000000002</v>
          </cell>
          <cell r="F1006">
            <v>4.0599999999999996</v>
          </cell>
        </row>
        <row r="1007">
          <cell r="A1007" t="str">
            <v>001.17.02740</v>
          </cell>
          <cell r="B1007" t="str">
            <v>Fornecimento e instalação de eletroduto de pvc 1 1/2" corrugado tipo kanaflex</v>
          </cell>
          <cell r="C1007" t="str">
            <v>ML</v>
          </cell>
          <cell r="D1007">
            <v>1</v>
          </cell>
          <cell r="E1007">
            <v>4.1773999999999996</v>
          </cell>
          <cell r="F1007">
            <v>4.17</v>
          </cell>
        </row>
        <row r="1008">
          <cell r="A1008" t="str">
            <v>001.17.02760</v>
          </cell>
          <cell r="B1008" t="str">
            <v>Fornecimento e instalação de luminária tipo globo leitoso com difusor em vidro opalino com plafonier diâmetro 15cm lâmpada 60 w/127v</v>
          </cell>
          <cell r="C1008" t="str">
            <v>CJ</v>
          </cell>
          <cell r="D1008">
            <v>1</v>
          </cell>
          <cell r="E1008">
            <v>20.779299999999999</v>
          </cell>
          <cell r="F1008">
            <v>20.77</v>
          </cell>
        </row>
        <row r="1009">
          <cell r="A1009" t="str">
            <v>001.17.02780</v>
          </cell>
          <cell r="B1009" t="str">
            <v>Fonrecimento e instalação de luminária tipo globo leitoso com difosor em vidro opalino com plafonier diâmetro 20cm lâmpada 100w/127v</v>
          </cell>
          <cell r="C1009" t="str">
            <v>CJ</v>
          </cell>
          <cell r="D1009">
            <v>1</v>
          </cell>
          <cell r="E1009">
            <v>24.939299999999999</v>
          </cell>
          <cell r="F1009">
            <v>24.93</v>
          </cell>
        </row>
        <row r="1010">
          <cell r="A1010" t="str">
            <v>001.17.02800</v>
          </cell>
          <cell r="B1010" t="str">
            <v>Fornecimento e instalação de luminária tipo globo leitoso com difusor em vidro opalino com plafonier diâmetro 28 cm lâmpada 150w/127v</v>
          </cell>
          <cell r="C1010" t="str">
            <v>CJ</v>
          </cell>
          <cell r="D1010">
            <v>1</v>
          </cell>
          <cell r="E1010">
            <v>33.399299999999997</v>
          </cell>
          <cell r="F1010">
            <v>33.39</v>
          </cell>
        </row>
        <row r="1011">
          <cell r="A1011" t="str">
            <v>001.17.02820</v>
          </cell>
          <cell r="B1011" t="str">
            <v>Fornecimento e instalação de luminária tipo globo leitoso com difosor em vidro opalino com plafonier diâmetro 33cm lâmpada 200w/127v</v>
          </cell>
          <cell r="C1011" t="str">
            <v>CJ</v>
          </cell>
          <cell r="D1011">
            <v>1</v>
          </cell>
          <cell r="E1011">
            <v>20.5093</v>
          </cell>
          <cell r="F1011">
            <v>20.5</v>
          </cell>
        </row>
        <row r="1012">
          <cell r="A1012" t="str">
            <v>001.17.02840</v>
          </cell>
          <cell r="B1012" t="str">
            <v>Fornecimento e instalação de luminária tipo calha industrial e comercial com lâmpada fluorescente 2 x 20w, reator alto fator de potência partida rápida e acessórios</v>
          </cell>
          <cell r="C1012" t="str">
            <v>CJ</v>
          </cell>
          <cell r="D1012">
            <v>1</v>
          </cell>
          <cell r="E1012">
            <v>58.460299999999997</v>
          </cell>
          <cell r="F1012">
            <v>58.46</v>
          </cell>
        </row>
        <row r="1013">
          <cell r="A1013" t="str">
            <v>001.17.02860</v>
          </cell>
          <cell r="B1013" t="str">
            <v>Fornecimento e instalação de luminária tipo calha industrial e comercial com lâmpada fluorescente 2 x 40w, reator alto fator de potência partida rápida e acessórios</v>
          </cell>
          <cell r="C1013" t="str">
            <v>CJ</v>
          </cell>
          <cell r="D1013">
            <v>1</v>
          </cell>
          <cell r="E1013">
            <v>59.960299999999997</v>
          </cell>
          <cell r="F1013">
            <v>59.96</v>
          </cell>
        </row>
        <row r="1014">
          <cell r="A1014" t="str">
            <v>001.17.02880</v>
          </cell>
          <cell r="B1014" t="str">
            <v>Fornecimento e instalação de luminária tipo calha industrial e comercial com lâmpada fluorescente 3 x 40w, reator alto fator de potência partida rápida e acessórios</v>
          </cell>
          <cell r="C1014" t="str">
            <v>CJ</v>
          </cell>
          <cell r="D1014">
            <v>1</v>
          </cell>
          <cell r="E1014">
            <v>88.187700000000007</v>
          </cell>
          <cell r="F1014">
            <v>88.18</v>
          </cell>
        </row>
        <row r="1015">
          <cell r="A1015" t="str">
            <v>001.17.02900</v>
          </cell>
          <cell r="B1015" t="str">
            <v>Fornecimento e instalação de luminária tipo calha industrial e comercial com lâmpada fluorescente 4 x 40w, reator alto fator de potência partida rápida e acessórios</v>
          </cell>
          <cell r="C1015" t="str">
            <v>CJ</v>
          </cell>
          <cell r="D1015">
            <v>1</v>
          </cell>
          <cell r="E1015">
            <v>111.1751</v>
          </cell>
          <cell r="F1015">
            <v>111.17</v>
          </cell>
        </row>
        <row r="1016">
          <cell r="A1016" t="str">
            <v>001.17.02920</v>
          </cell>
          <cell r="B1016" t="str">
            <v>Fornecimento e instalação de luminária tipo calha industrial e comercial com lâmpada fluorescente 2x110w(ho), reator alto fator de potência partida rápida e acessórios</v>
          </cell>
          <cell r="C1016" t="str">
            <v>UN</v>
          </cell>
          <cell r="D1016">
            <v>1</v>
          </cell>
          <cell r="E1016">
            <v>77.110299999999995</v>
          </cell>
          <cell r="F1016">
            <v>77.11</v>
          </cell>
        </row>
        <row r="1017">
          <cell r="A1017" t="str">
            <v>001.17.02940</v>
          </cell>
          <cell r="B1017" t="str">
            <v>Fornecimento e instalação de luminária tipo calha industrial e comercial com lâmpada fluorescente 1 x 20w, reator alto fator de potência partida rápida e acessórios</v>
          </cell>
          <cell r="C1017" t="str">
            <v>CJ</v>
          </cell>
          <cell r="D1017">
            <v>1</v>
          </cell>
          <cell r="E1017">
            <v>17.7866</v>
          </cell>
          <cell r="F1017">
            <v>17.78</v>
          </cell>
        </row>
        <row r="1018">
          <cell r="A1018" t="str">
            <v>001.17.02960</v>
          </cell>
          <cell r="B1018" t="str">
            <v>Fornecimento e instalação de luminária com difusor em acrilico liso para iluminação de interiores alto padrão decorativo com lâmpada fluorescente 2x20w reator de alto fator de potência  partida rápida e acessórios</v>
          </cell>
          <cell r="C1018" t="str">
            <v>CJ</v>
          </cell>
          <cell r="D1018">
            <v>1</v>
          </cell>
          <cell r="E1018">
            <v>71.513999999999996</v>
          </cell>
          <cell r="F1018">
            <v>71.510000000000005</v>
          </cell>
        </row>
        <row r="1019">
          <cell r="A1019" t="str">
            <v>001.17.02980</v>
          </cell>
          <cell r="B1019" t="str">
            <v>Fornecimento e instalação de luminária com difusor em acrilico liso para iluminação de interiores alto padrão decorativo com lâmpada fluorescente 2x40w reator de alto fator de potência  partida rápida e acessórios</v>
          </cell>
          <cell r="C1019" t="str">
            <v>CJ</v>
          </cell>
          <cell r="D1019">
            <v>1</v>
          </cell>
          <cell r="E1019">
            <v>74.593999999999994</v>
          </cell>
          <cell r="F1019">
            <v>74.59</v>
          </cell>
        </row>
        <row r="1020">
          <cell r="A1020" t="str">
            <v>001.17.03000</v>
          </cell>
          <cell r="B1020" t="str">
            <v>Fornecimento e instalação de luminária com difusor em acrilico liso para iluminação de interiores alto padrão decorativo com lâmpada fluorescente 3x40w reator de alto fator de potência  partida rápida e acessórios</v>
          </cell>
          <cell r="C1020" t="str">
            <v>CJ</v>
          </cell>
          <cell r="D1020">
            <v>1</v>
          </cell>
          <cell r="E1020">
            <v>108.9051</v>
          </cell>
          <cell r="F1020">
            <v>108.9</v>
          </cell>
        </row>
        <row r="1021">
          <cell r="A1021" t="str">
            <v>001.17.03020</v>
          </cell>
          <cell r="B1021" t="str">
            <v>Fornecimento e instalação de luminária com difusor em acrilico liso para iluminação de interiores alto padrão decorativo com lâmpada fluorescente 4x40w reator de alto fator de potência  partida rápida e acessórios</v>
          </cell>
          <cell r="C1021" t="str">
            <v>CJ</v>
          </cell>
          <cell r="D1021">
            <v>1</v>
          </cell>
          <cell r="E1021">
            <v>139.1859</v>
          </cell>
          <cell r="F1021">
            <v>139.18</v>
          </cell>
        </row>
        <row r="1022">
          <cell r="A1022" t="str">
            <v>001.17.03040</v>
          </cell>
          <cell r="B1022" t="str">
            <v>Fornecimento e instalação de luminária com difusor em acrilico liso para iluminação de interiores alto padrão decorativo com lâmpada fluorescente 6x20w reator de alto fator de potência  partida rápida e acessórios</v>
          </cell>
          <cell r="C1022" t="str">
            <v>CJ</v>
          </cell>
          <cell r="D1022">
            <v>1</v>
          </cell>
          <cell r="E1022">
            <v>170.9633</v>
          </cell>
          <cell r="F1022">
            <v>170.96</v>
          </cell>
        </row>
        <row r="1023">
          <cell r="A1023" t="str">
            <v>001.17.03060</v>
          </cell>
          <cell r="B1023" t="str">
            <v>Fornecimento e instalação de luminária fluorescente comercial 2x20w acabamento branco, com reatores duplos afp e pr e demais acessórios ref montalto ou similar</v>
          </cell>
          <cell r="C1023" t="str">
            <v>CJ</v>
          </cell>
          <cell r="D1023">
            <v>1</v>
          </cell>
          <cell r="E1023">
            <v>66.614000000000004</v>
          </cell>
          <cell r="F1023">
            <v>66.61</v>
          </cell>
        </row>
        <row r="1024">
          <cell r="A1024" t="str">
            <v>001.17.03080</v>
          </cell>
          <cell r="B1024" t="str">
            <v>Fornecimento e instalação de luminária fluorescente comercial 2x40w acabamento branco, com reatores duplos afp e pr e demais acessórios ref montalto ou similar</v>
          </cell>
          <cell r="C1024" t="str">
            <v>CJ</v>
          </cell>
          <cell r="D1024">
            <v>1</v>
          </cell>
          <cell r="E1024">
            <v>69.284000000000006</v>
          </cell>
          <cell r="F1024">
            <v>69.28</v>
          </cell>
        </row>
        <row r="1025">
          <cell r="A1025" t="str">
            <v>001.17.03100</v>
          </cell>
          <cell r="B1025" t="str">
            <v>Fornecimento e instalação de luminária fluorescente comercial 4x40w acabamento branco, com reatores duplos afp e pr e demais acessórios ref montalto ou similar</v>
          </cell>
          <cell r="C1025" t="str">
            <v>CJ</v>
          </cell>
          <cell r="D1025">
            <v>1</v>
          </cell>
          <cell r="E1025">
            <v>100.9859</v>
          </cell>
          <cell r="F1025">
            <v>100.98</v>
          </cell>
        </row>
        <row r="1026">
          <cell r="A1026" t="str">
            <v>001.17.03120</v>
          </cell>
          <cell r="B1026" t="str">
            <v>Fornecimento e instalação de luminária em acrílico para embutir com abas laterais em chapa de aço ou alumínio com lâmpada fluorescente 2x20w, reator alto fator de potência partida rápida e acessório</v>
          </cell>
          <cell r="C1026" t="str">
            <v>CJ</v>
          </cell>
          <cell r="D1026">
            <v>1</v>
          </cell>
          <cell r="E1026">
            <v>62.113999999999997</v>
          </cell>
          <cell r="F1026">
            <v>62.11</v>
          </cell>
        </row>
        <row r="1027">
          <cell r="A1027" t="str">
            <v>001.17.03140</v>
          </cell>
          <cell r="B1027" t="str">
            <v>Fornecimento e instalação de luminária em acrílico para embutir com abas laterais em chapa de aço ou alumínio com lâmpada fluorescente 2x40w, reator alto fator de potência partida rápida e acessório</v>
          </cell>
          <cell r="C1027" t="str">
            <v>CJ</v>
          </cell>
          <cell r="D1027">
            <v>1</v>
          </cell>
          <cell r="E1027">
            <v>66.563999999999993</v>
          </cell>
          <cell r="F1027">
            <v>66.56</v>
          </cell>
        </row>
        <row r="1028">
          <cell r="A1028" t="str">
            <v>001.17.03160</v>
          </cell>
          <cell r="B1028" t="str">
            <v>Fornecimento e instalação de luminária em acrílico para embutir com abas laterais em chapa de aço ou alumínio com lâmpada fluorescente 3x40w, reator alto fator de potência partida rápida e acessório</v>
          </cell>
          <cell r="C1028" t="str">
            <v>CJ</v>
          </cell>
          <cell r="D1028">
            <v>1</v>
          </cell>
          <cell r="E1028">
            <v>131.67509999999999</v>
          </cell>
          <cell r="F1028">
            <v>131.66999999999999</v>
          </cell>
        </row>
        <row r="1029">
          <cell r="A1029" t="str">
            <v>001.17.03180</v>
          </cell>
          <cell r="B1029" t="str">
            <v>Fornecimento e instalação de luminária em acrílico para embutir com abas laterais em chapa de aço ou alumínio com lâmpada fluorescente 4x40w, reator alto fator de potência partida rápida e acessório</v>
          </cell>
          <cell r="C1029" t="str">
            <v>CJ</v>
          </cell>
          <cell r="D1029">
            <v>1</v>
          </cell>
          <cell r="E1029">
            <v>124.5659</v>
          </cell>
          <cell r="F1029">
            <v>124.56</v>
          </cell>
        </row>
        <row r="1030">
          <cell r="A1030" t="str">
            <v>001.17.03200</v>
          </cell>
          <cell r="B1030" t="str">
            <v>Fornecimento e instalação de luminária em acrílico para embutir com abas laterais em chapa de aço ou alumínio com lâmpada fluorescente 1x40w, reator alto fator de potência partida rápida e acessório</v>
          </cell>
          <cell r="C1030" t="str">
            <v>CJ</v>
          </cell>
          <cell r="D1030">
            <v>1</v>
          </cell>
          <cell r="E1030">
            <v>36.596600000000002</v>
          </cell>
          <cell r="F1030">
            <v>36.590000000000003</v>
          </cell>
        </row>
        <row r="1031">
          <cell r="A1031" t="str">
            <v>001.17.03220</v>
          </cell>
          <cell r="B1031" t="str">
            <v>Fornecimento e instalação de luminária aberta para iluminação pública em chapa de alumíno, lâmpada 1x160w/220v mista e acessórios</v>
          </cell>
          <cell r="C1031" t="str">
            <v>CJ</v>
          </cell>
          <cell r="D1031">
            <v>1</v>
          </cell>
          <cell r="E1031">
            <v>54.3566</v>
          </cell>
          <cell r="F1031">
            <v>54.35</v>
          </cell>
        </row>
        <row r="1032">
          <cell r="A1032" t="str">
            <v>001.17.03240</v>
          </cell>
          <cell r="B1032" t="str">
            <v>Fornecimento e instalação de luminária aberta para iluminação pública em chapa de alumínio, lâmpada incandescente 1x300w/220v e acessórios</v>
          </cell>
          <cell r="C1032" t="str">
            <v>CJ</v>
          </cell>
          <cell r="D1032">
            <v>1</v>
          </cell>
          <cell r="E1032">
            <v>56.006599999999999</v>
          </cell>
          <cell r="F1032">
            <v>56</v>
          </cell>
        </row>
        <row r="1033">
          <cell r="A1033" t="str">
            <v>001.17.03260</v>
          </cell>
          <cell r="B1033" t="str">
            <v>Fornecimento e instalação de luminária fechada para iluminação pública em chapa de alumínio, lâmpada mista 1x250w/220v e acessórios</v>
          </cell>
          <cell r="C1033" t="str">
            <v>CJ</v>
          </cell>
          <cell r="D1033">
            <v>1</v>
          </cell>
          <cell r="E1033">
            <v>136.244</v>
          </cell>
          <cell r="F1033">
            <v>136.24</v>
          </cell>
        </row>
        <row r="1034">
          <cell r="A1034" t="str">
            <v>001.17.03280</v>
          </cell>
          <cell r="B1034" t="str">
            <v>Fornecimento e instalação de luminária fechada para iluminação pública em chapa de alumínio, lâmpada mista 1x500w/220v e acessórios</v>
          </cell>
          <cell r="C1034" t="str">
            <v>CJ</v>
          </cell>
          <cell r="D1034">
            <v>1</v>
          </cell>
          <cell r="E1034">
            <v>148.554</v>
          </cell>
          <cell r="F1034">
            <v>148.55000000000001</v>
          </cell>
        </row>
        <row r="1035">
          <cell r="A1035" t="str">
            <v>001.17.03300</v>
          </cell>
          <cell r="B1035" t="str">
            <v>Fornecimento e instalação de luminária fechada para iluminação pública em chapa de alumínio, lâmpada em vapor de mercúrio 1x400w/220v com reator</v>
          </cell>
          <cell r="C1035" t="str">
            <v>CJ</v>
          </cell>
          <cell r="D1035">
            <v>1</v>
          </cell>
          <cell r="E1035">
            <v>298.27330000000001</v>
          </cell>
          <cell r="F1035">
            <v>298.27</v>
          </cell>
        </row>
        <row r="1036">
          <cell r="A1036" t="str">
            <v>001.17.03320</v>
          </cell>
          <cell r="B1036" t="str">
            <v>Fornecimento e instalação de luminária fechada para iluminação pública em chapa de aluminio, lâmpada em vapor de sódio 1x400w/220v com reator</v>
          </cell>
          <cell r="C1036" t="str">
            <v>CJ</v>
          </cell>
          <cell r="D1036">
            <v>1</v>
          </cell>
          <cell r="E1036">
            <v>311.77330000000001</v>
          </cell>
          <cell r="F1036">
            <v>311.77</v>
          </cell>
        </row>
        <row r="1037">
          <cell r="A1037" t="str">
            <v>001.17.03340</v>
          </cell>
          <cell r="B1037" t="str">
            <v>Fornecimento e instalação de luminária fechada para iluminação pública em chapa de alumínio, lâmapada em vapor de sódio 1x250w/220v</v>
          </cell>
          <cell r="C1037" t="str">
            <v>UN</v>
          </cell>
          <cell r="D1037">
            <v>1</v>
          </cell>
          <cell r="E1037">
            <v>218.47329999999999</v>
          </cell>
          <cell r="F1037">
            <v>218.47</v>
          </cell>
        </row>
        <row r="1038">
          <cell r="A1038" t="str">
            <v>001.17.03360</v>
          </cell>
          <cell r="B1038" t="str">
            <v>Fornecimento e instalação de luminária tipo pétala com lâmpada vapor de mercúrio 400 w e reatores com 04 pétalas mod. tp- 240/4</v>
          </cell>
          <cell r="C1038" t="str">
            <v>CJ</v>
          </cell>
          <cell r="D1038">
            <v>1</v>
          </cell>
          <cell r="E1038">
            <v>1743.5065999999999</v>
          </cell>
          <cell r="F1038">
            <v>1743.5</v>
          </cell>
        </row>
        <row r="1039">
          <cell r="A1039" t="str">
            <v>001.17.03380</v>
          </cell>
          <cell r="B1039" t="str">
            <v>Fornecimento e instalação de luminária tipo pétala, corpo em chapa de alumínio especial, encaixe 78mm, com alojamento incorporado individual, raio 1.030 mm, difusor em acrílico transparente com 03 pétalas, lâmpada vapor de sodio 400w, com reator e ignit</v>
          </cell>
          <cell r="C1039" t="str">
            <v>CJ</v>
          </cell>
          <cell r="D1039">
            <v>1</v>
          </cell>
          <cell r="E1039">
            <v>1196.3466000000001</v>
          </cell>
          <cell r="F1039">
            <v>1196.3399999999999</v>
          </cell>
        </row>
        <row r="1040">
          <cell r="A1040" t="str">
            <v>001.17.03400</v>
          </cell>
          <cell r="B1040" t="str">
            <v>Fornecimento e instalação de luminária para iluminação pública, fechada, modelo hrc/scr 612, da philips, com reator, capacitor e ignitor son 400 w, lâmpada vapor de sódio son 400w, com 03 (tres) luminarias completas c/eixo zgp 403</v>
          </cell>
          <cell r="C1040" t="str">
            <v>CJ</v>
          </cell>
          <cell r="D1040">
            <v>1</v>
          </cell>
          <cell r="E1040">
            <v>1700.9466</v>
          </cell>
          <cell r="F1040">
            <v>1700.94</v>
          </cell>
        </row>
        <row r="1041">
          <cell r="A1041" t="str">
            <v>001.17.03420</v>
          </cell>
          <cell r="B1041" t="str">
            <v>Fornecimento e instalação de luminária industrial refletor tipo circular em aço esmaltado a fogo com acessórios e lâmpada incandescente 1x300w/220v</v>
          </cell>
          <cell r="C1041" t="str">
            <v>CJ</v>
          </cell>
          <cell r="D1041">
            <v>1</v>
          </cell>
          <cell r="E1041">
            <v>51.016599999999997</v>
          </cell>
          <cell r="F1041">
            <v>51.01</v>
          </cell>
        </row>
        <row r="1042">
          <cell r="A1042" t="str">
            <v>001.17.03440</v>
          </cell>
          <cell r="B1042" t="str">
            <v>Fornecimento e instalação de luminária industrial refletor tipo circular em aço esmaltado a fogo com acessórios e lâmpada mista 1x160w/220v</v>
          </cell>
          <cell r="C1042" t="str">
            <v>CJ</v>
          </cell>
          <cell r="D1042">
            <v>1</v>
          </cell>
          <cell r="E1042">
            <v>49.366599999999998</v>
          </cell>
          <cell r="F1042">
            <v>49.36</v>
          </cell>
        </row>
        <row r="1043">
          <cell r="A1043" t="str">
            <v>001.17.03460</v>
          </cell>
          <cell r="B1043" t="str">
            <v>Fornecimento e instalação de luminária industrial refletor tipo circular em aço esmaltado a fogo com acessórios e lâmpada mista 1x250w/220v</v>
          </cell>
          <cell r="C1043" t="str">
            <v>CJ</v>
          </cell>
          <cell r="D1043">
            <v>1</v>
          </cell>
          <cell r="E1043">
            <v>54.376600000000003</v>
          </cell>
          <cell r="F1043">
            <v>54.37</v>
          </cell>
        </row>
        <row r="1044">
          <cell r="A1044" t="str">
            <v>001.17.03480</v>
          </cell>
          <cell r="B1044" t="str">
            <v>Fornecimento e instalação de luminária industrial refletor tipo circular em aço esmaltado a fogo com acessórios e lãmapada mista 1x500w/220v</v>
          </cell>
          <cell r="C1044" t="str">
            <v>CJ</v>
          </cell>
          <cell r="D1044">
            <v>1</v>
          </cell>
          <cell r="E1044">
            <v>66.686599999999999</v>
          </cell>
          <cell r="F1044">
            <v>66.680000000000007</v>
          </cell>
        </row>
        <row r="1045">
          <cell r="A1045" t="str">
            <v>001.17.03500</v>
          </cell>
          <cell r="B1045" t="str">
            <v>Fornecimento e instalação de luminária industrial refletor tipo circular em aço esmaltado a fogo com acessórios e lâmpada vapor de mercúrio 1x250w/220v com reator</v>
          </cell>
          <cell r="C1045" t="str">
            <v>CJ</v>
          </cell>
          <cell r="D1045">
            <v>1</v>
          </cell>
          <cell r="E1045">
            <v>111.9533</v>
          </cell>
          <cell r="F1045">
            <v>111.95</v>
          </cell>
        </row>
        <row r="1046">
          <cell r="A1046" t="str">
            <v>001.17.03520</v>
          </cell>
          <cell r="B1046" t="str">
            <v>Fornecimento e instalação de luminária industrial refletor tipo circular em aço esmaltado a fogo com acessórios e lâmpada vapor de mercúrio 1x700w/220v  com reator</v>
          </cell>
          <cell r="C1046" t="str">
            <v>CJ</v>
          </cell>
          <cell r="D1046">
            <v>1</v>
          </cell>
          <cell r="E1046">
            <v>175.67330000000001</v>
          </cell>
          <cell r="F1046">
            <v>175.67</v>
          </cell>
        </row>
        <row r="1047">
          <cell r="A1047" t="str">
            <v>001.17.03540</v>
          </cell>
          <cell r="B1047" t="str">
            <v>Fornecimento e instalação de luminária industrial refletor tipo circular em aço esmaltado a fogo com acessórios e lâmapada vapor metálico 1x400w/220v</v>
          </cell>
          <cell r="C1047" t="str">
            <v>CJ</v>
          </cell>
          <cell r="D1047">
            <v>1</v>
          </cell>
          <cell r="E1047">
            <v>213.2433</v>
          </cell>
          <cell r="F1047">
            <v>213.24</v>
          </cell>
        </row>
        <row r="1048">
          <cell r="A1048" t="str">
            <v>001.17.03560</v>
          </cell>
          <cell r="B1048" t="str">
            <v>Fornecimento e instalação de luminária tipo arandela em ferro pintado para uso externo com lâmapada incandescente 1x60w/127v</v>
          </cell>
          <cell r="C1048" t="str">
            <v>CJ</v>
          </cell>
          <cell r="D1048">
            <v>1</v>
          </cell>
          <cell r="E1048">
            <v>44.339300000000001</v>
          </cell>
          <cell r="F1048">
            <v>44.33</v>
          </cell>
        </row>
        <row r="1049">
          <cell r="A1049" t="str">
            <v>001.17.03580</v>
          </cell>
          <cell r="B1049" t="str">
            <v>Fornecimento e instalação de luminária tipo arandela em ferro pintado para uso externo com lâmpada incandescente 1x100w/127v</v>
          </cell>
          <cell r="C1049" t="str">
            <v>CJ</v>
          </cell>
          <cell r="D1049">
            <v>1</v>
          </cell>
          <cell r="E1049">
            <v>44.659300000000002</v>
          </cell>
          <cell r="F1049">
            <v>44.65</v>
          </cell>
        </row>
        <row r="1050">
          <cell r="A1050" t="str">
            <v>001.17.03600</v>
          </cell>
          <cell r="B1050" t="str">
            <v>Fornecimento e instalação de luminária tipo arandela em ferro pintado para uso externo com lâmpada incandescente 1x150w/127v</v>
          </cell>
          <cell r="C1050" t="str">
            <v>CJ</v>
          </cell>
          <cell r="D1050">
            <v>1</v>
          </cell>
          <cell r="E1050">
            <v>45.109299999999998</v>
          </cell>
          <cell r="F1050">
            <v>45.1</v>
          </cell>
        </row>
        <row r="1051">
          <cell r="A1051" t="str">
            <v>001.17.03620</v>
          </cell>
          <cell r="B1051" t="str">
            <v>Fornecimento e instalação de luminária tipo arandela para uso interno com suporte metálico ou de alumínio, difusor em vidro e lâmpada incandescente de 1x60w/127v</v>
          </cell>
          <cell r="C1051" t="str">
            <v>CJ</v>
          </cell>
          <cell r="D1051">
            <v>1</v>
          </cell>
          <cell r="E1051">
            <v>66.169300000000007</v>
          </cell>
          <cell r="F1051">
            <v>66.16</v>
          </cell>
        </row>
        <row r="1052">
          <cell r="A1052" t="str">
            <v>001.17.03640</v>
          </cell>
          <cell r="B1052" t="str">
            <v>Fornecimento e instalação de luminária tipo arandela para uso interno com suporte metálico ou de alumínio, difusor em vidro e lâmpada incandescente de 1x100w/127v</v>
          </cell>
          <cell r="C1052" t="str">
            <v>CJ</v>
          </cell>
          <cell r="D1052">
            <v>1</v>
          </cell>
          <cell r="E1052">
            <v>66.4893</v>
          </cell>
          <cell r="F1052">
            <v>66.48</v>
          </cell>
        </row>
        <row r="1053">
          <cell r="A1053" t="str">
            <v>001.17.03660</v>
          </cell>
          <cell r="B1053" t="str">
            <v>Fornecimento e instalação de projetor hermeticamente fechado tipo retangular para uso ao tempo com acessórios e lâmpada de 1x160w/220v - mista</v>
          </cell>
          <cell r="C1053" t="str">
            <v>CJ</v>
          </cell>
          <cell r="D1053">
            <v>1</v>
          </cell>
          <cell r="E1053">
            <v>53.2166</v>
          </cell>
          <cell r="F1053">
            <v>53.21</v>
          </cell>
        </row>
        <row r="1054">
          <cell r="A1054" t="str">
            <v>001.17.03680</v>
          </cell>
          <cell r="B1054" t="str">
            <v>Fornecimento e instalação de projetor hermeticamente fechado tipo retangular para uso ao tempo com acessórios e lâmpada de 1x500w/220v - mista</v>
          </cell>
          <cell r="C1054" t="str">
            <v>CJ</v>
          </cell>
          <cell r="D1054">
            <v>1</v>
          </cell>
          <cell r="E1054">
            <v>70.536600000000007</v>
          </cell>
          <cell r="F1054">
            <v>70.53</v>
          </cell>
        </row>
        <row r="1055">
          <cell r="A1055" t="str">
            <v>001.17.03700</v>
          </cell>
          <cell r="B1055" t="str">
            <v>Fornecimento e instalação de projetor hermeticamente fechado tipo retangular para uso ao tempo com acessórios e lâmpada de 1x300w/220v - incandescente</v>
          </cell>
          <cell r="C1055" t="str">
            <v>CJ</v>
          </cell>
          <cell r="D1055">
            <v>1</v>
          </cell>
          <cell r="E1055">
            <v>54.866599999999998</v>
          </cell>
          <cell r="F1055">
            <v>54.86</v>
          </cell>
        </row>
        <row r="1056">
          <cell r="A1056" t="str">
            <v>001.17.03720</v>
          </cell>
          <cell r="B1056" t="str">
            <v>Fornecimento e instalação de projetor hermeticamente fechado tipo retangular para uso ao tempo com acessórios e lâmpada de 1x400w/220v - vapor de mercúrio com reator</v>
          </cell>
          <cell r="C1056" t="str">
            <v>CJ</v>
          </cell>
          <cell r="D1056">
            <v>1</v>
          </cell>
          <cell r="E1056">
            <v>160.66329999999999</v>
          </cell>
          <cell r="F1056">
            <v>160.66</v>
          </cell>
        </row>
        <row r="1057">
          <cell r="A1057" t="str">
            <v>001.17.03740</v>
          </cell>
          <cell r="B1057" t="str">
            <v>Fornecimento e instalação de projetor hermeticamente fechado tipo retangular para uso ao tempo com acessórios e lâmpada de 1x400w/220v - vapor metálico</v>
          </cell>
          <cell r="C1057" t="str">
            <v>CJ</v>
          </cell>
          <cell r="D1057">
            <v>1</v>
          </cell>
          <cell r="E1057">
            <v>217.0933</v>
          </cell>
          <cell r="F1057">
            <v>217.09</v>
          </cell>
        </row>
        <row r="1058">
          <cell r="A1058" t="str">
            <v>001.17.03760</v>
          </cell>
          <cell r="B1058" t="str">
            <v>Fornecimento e instalação de projetor hermeticamente fechado tipo retangular para uso ao tempo com acessórios e lâmpada de 1x250w/220v - vapor metálico</v>
          </cell>
          <cell r="C1058" t="str">
            <v>UN</v>
          </cell>
          <cell r="D1058">
            <v>1</v>
          </cell>
          <cell r="E1058">
            <v>170.47329999999999</v>
          </cell>
          <cell r="F1058">
            <v>170.47</v>
          </cell>
        </row>
        <row r="1059">
          <cell r="A1059" t="str">
            <v>001.17.03780</v>
          </cell>
          <cell r="B1059" t="str">
            <v>Fornecimento e instalação de projetor com lâmpada vapor de mercúrio de 1.000w, inclusive reator, da abage ou similar</v>
          </cell>
          <cell r="C1059" t="str">
            <v>UN</v>
          </cell>
          <cell r="D1059">
            <v>1</v>
          </cell>
          <cell r="E1059">
            <v>1121.3766000000001</v>
          </cell>
          <cell r="F1059">
            <v>1121.3699999999999</v>
          </cell>
        </row>
        <row r="1060">
          <cell r="A1060" t="str">
            <v>001.17.03800</v>
          </cell>
          <cell r="B1060" t="str">
            <v>Fornecimento e instalação de projetor em chapa de alumínio, e-40/400w, inclusive lampada vapor de mercúrio - 400w e reator, da abage ou similar</v>
          </cell>
          <cell r="C1060" t="str">
            <v>UN</v>
          </cell>
          <cell r="D1060">
            <v>1</v>
          </cell>
          <cell r="E1060">
            <v>158.54329999999999</v>
          </cell>
          <cell r="F1060">
            <v>158.54</v>
          </cell>
        </row>
        <row r="1061">
          <cell r="A1061" t="str">
            <v>001.17.03820</v>
          </cell>
          <cell r="B1061" t="str">
            <v>Fornecimento e instalação de projetor retangular blindado com lâmpada incandescente de 1.000w</v>
          </cell>
          <cell r="C1061" t="str">
            <v>UN</v>
          </cell>
          <cell r="D1061">
            <v>1</v>
          </cell>
          <cell r="E1061">
            <v>49.246600000000001</v>
          </cell>
          <cell r="F1061">
            <v>49.24</v>
          </cell>
        </row>
        <row r="1062">
          <cell r="A1062" t="str">
            <v>001.17.03840</v>
          </cell>
          <cell r="B1062" t="str">
            <v>Fornecimento e instalação de refletor com lâmpada vapor metálico - 2.000w, completo</v>
          </cell>
          <cell r="C1062" t="str">
            <v>CJ</v>
          </cell>
          <cell r="D1062">
            <v>1</v>
          </cell>
          <cell r="E1062">
            <v>1703.3065999999999</v>
          </cell>
          <cell r="F1062">
            <v>1703.3</v>
          </cell>
        </row>
        <row r="1063">
          <cell r="A1063" t="str">
            <v>001.17.03860</v>
          </cell>
          <cell r="B1063" t="str">
            <v>Fornecimento e instalação de luminária decorativa para jardim hermeticamente fechada alto padrão decorativo e técnico tipo esférica difusor em acrílico leitoso, aro em chapa de alumínio repuxado e anodisado com acessórios e lâmpada de 1x160x220v - mista</v>
          </cell>
          <cell r="C1063" t="str">
            <v>CJ</v>
          </cell>
          <cell r="D1063">
            <v>1</v>
          </cell>
          <cell r="E1063">
            <v>65.816599999999994</v>
          </cell>
          <cell r="F1063">
            <v>65.81</v>
          </cell>
        </row>
        <row r="1064">
          <cell r="A1064" t="str">
            <v>001.17.03880</v>
          </cell>
          <cell r="B1064" t="str">
            <v>Fornecimento e instalação de luminária decorativa para jardim hermeticamente fechada alto padrão decorativo e técnico tipo esférica difusor em acrílico leitoso, aro em chapa de alumínio repuxado e anodisado com acessórios e lâmpada de 1x250x220v - mista</v>
          </cell>
          <cell r="C1064" t="str">
            <v>CJ</v>
          </cell>
          <cell r="D1064">
            <v>1</v>
          </cell>
          <cell r="E1064">
            <v>70.826599999999999</v>
          </cell>
          <cell r="F1064">
            <v>70.819999999999993</v>
          </cell>
        </row>
        <row r="1065">
          <cell r="A1065" t="str">
            <v>001.17.03900</v>
          </cell>
          <cell r="B1065" t="str">
            <v>Fornecimento e instalação de luminária decorativa para jardim hermeticamente fechada alto padrão decorativo e técnico tipo esférica difusor em acrílico leitoso, aro em chapa de alumínio repuxado e anodizado com acessórios e lâmpada de 1x300x220v - incan</v>
          </cell>
          <cell r="C1065" t="str">
            <v>CJ</v>
          </cell>
          <cell r="D1065">
            <v>1</v>
          </cell>
          <cell r="E1065">
            <v>67.4666</v>
          </cell>
          <cell r="F1065">
            <v>67.459999999999994</v>
          </cell>
        </row>
        <row r="1066">
          <cell r="A1066" t="str">
            <v>001.17.03920</v>
          </cell>
          <cell r="B1066" t="str">
            <v>Fornecimento e instalação de luminária decorativa para jardim hermeticamente fechada alto padrão decorativo e técnico tipo esférica difusor em acrílico leitoso, aro em chapa de alumínio repuxado e anodizado com acessórios e lâmpadas de 1x250x220v - vapo</v>
          </cell>
          <cell r="C1066" t="str">
            <v>CJ</v>
          </cell>
          <cell r="D1066">
            <v>1</v>
          </cell>
          <cell r="E1066">
            <v>128.4033</v>
          </cell>
          <cell r="F1066">
            <v>128.4</v>
          </cell>
        </row>
        <row r="1067">
          <cell r="A1067" t="str">
            <v>001.17.03940</v>
          </cell>
          <cell r="B1067" t="str">
            <v>Fornecimento e instalação de luminária decorativa para jardim hermeticamente fechada alto padrão decorativo e técnico tipo esférica difusor em acrílico leitoso, aro em chapa de alumínio repuxado e anodizado com acessórios e lâmpadas de 1x400x220v - vapo</v>
          </cell>
          <cell r="C1067" t="str">
            <v>CJ</v>
          </cell>
          <cell r="D1067">
            <v>1</v>
          </cell>
          <cell r="E1067">
            <v>173.26329999999999</v>
          </cell>
          <cell r="F1067">
            <v>173.26</v>
          </cell>
        </row>
        <row r="1068">
          <cell r="A1068" t="str">
            <v>001.17.03960</v>
          </cell>
          <cell r="B1068" t="str">
            <v>Fornecimento e instalação de luminária a prova de tempo, gases, vapores com corpo e rede de proteção em alumínio com difusor em vidro boro silicato rosqueado ao corpo, e lâmpada de 1x100w/127v incandescente</v>
          </cell>
          <cell r="C1068" t="str">
            <v>CJ</v>
          </cell>
          <cell r="D1068">
            <v>1</v>
          </cell>
          <cell r="E1068">
            <v>65.286600000000007</v>
          </cell>
          <cell r="F1068">
            <v>65.28</v>
          </cell>
        </row>
        <row r="1069">
          <cell r="A1069" t="str">
            <v>001.17.03980</v>
          </cell>
          <cell r="B1069" t="str">
            <v>Fornecimento e instalação de luminária a prova de tempo, gases, vapores com corpo e rede de proteção em alumínio com difusor em vidro boro silicato rosqueado ao corpo, e lâmpada de 1x160w/127v - mista</v>
          </cell>
          <cell r="C1069" t="str">
            <v>CJ</v>
          </cell>
          <cell r="D1069">
            <v>1</v>
          </cell>
          <cell r="E1069">
            <v>72.616600000000005</v>
          </cell>
          <cell r="F1069">
            <v>72.61</v>
          </cell>
        </row>
        <row r="1070">
          <cell r="A1070" t="str">
            <v>001.17.04000</v>
          </cell>
          <cell r="B1070" t="str">
            <v>Fornecimento e instalação de luminária a prova de tempo, gases, vapores com corpo e rede de proteção em alumínio com difusor em vidro boro silicato rosqueado ao corpo, e lâmpada de 1x250w/220v - mista</v>
          </cell>
          <cell r="C1070" t="str">
            <v>CJ</v>
          </cell>
          <cell r="D1070">
            <v>1</v>
          </cell>
          <cell r="E1070">
            <v>77.626599999999996</v>
          </cell>
          <cell r="F1070">
            <v>77.62</v>
          </cell>
        </row>
        <row r="1071">
          <cell r="A1071" t="str">
            <v>001.17.04020</v>
          </cell>
          <cell r="B1071" t="str">
            <v>Fornecimento e instalação de luminária a prova de tempo, gases, vapores com corpo e rede de proteção em alumínio com difusor em vidro boro silicato rosqueado ao corpo, e lâmpada de 1x250w/220v - com vapor de mercúrio e reator</v>
          </cell>
          <cell r="C1071" t="str">
            <v>CJ</v>
          </cell>
          <cell r="D1071">
            <v>1</v>
          </cell>
          <cell r="E1071">
            <v>135.20330000000001</v>
          </cell>
          <cell r="F1071">
            <v>135.19999999999999</v>
          </cell>
        </row>
        <row r="1072">
          <cell r="A1072" t="str">
            <v>001.17.04040</v>
          </cell>
          <cell r="B1072" t="str">
            <v>Fornecimento e instalação de luminária a prova de tempo gase vapores pos tipo aramoela com corpo e rede prote em alumínio com difusor de vidro boro silicato rosqueado ao corpo e com lâmpada  de 1x100w/127v incand</v>
          </cell>
          <cell r="C1072" t="str">
            <v>CJ</v>
          </cell>
          <cell r="D1072">
            <v>1</v>
          </cell>
          <cell r="E1072">
            <v>90.836600000000004</v>
          </cell>
          <cell r="F1072">
            <v>90.83</v>
          </cell>
        </row>
        <row r="1073">
          <cell r="A1073" t="str">
            <v>001.17.04060</v>
          </cell>
          <cell r="B1073" t="str">
            <v>Fornecimento e instalação de luminária a prova de tempo gase vapores pos tipo aramoela com corpo e rede prote em alumínio com difusor de vidro boro silicato rosqueado ao corpo e com lâmpada  de 1x160w/220v mista</v>
          </cell>
          <cell r="C1073" t="str">
            <v>CJ</v>
          </cell>
          <cell r="D1073">
            <v>1</v>
          </cell>
          <cell r="E1073">
            <v>98.166600000000003</v>
          </cell>
          <cell r="F1073">
            <v>98.16</v>
          </cell>
        </row>
        <row r="1074">
          <cell r="A1074" t="str">
            <v>001.17.04080</v>
          </cell>
          <cell r="B1074" t="str">
            <v>Fornecimento e instalação de luminária a prova de tempo gase vapores pos tipo aramoela com corpo e rede prote em alumínio com difusor de vidro boro silicato rosqueado ao corpo e com lâmpada  de 1x250w/220v mista</v>
          </cell>
          <cell r="C1074" t="str">
            <v>CJ</v>
          </cell>
          <cell r="D1074">
            <v>1</v>
          </cell>
          <cell r="E1074">
            <v>103.17659999999999</v>
          </cell>
          <cell r="F1074">
            <v>103.17</v>
          </cell>
        </row>
        <row r="1075">
          <cell r="A1075" t="str">
            <v>001.17.04100</v>
          </cell>
          <cell r="B1075" t="str">
            <v>Fornecimento e instalação de luminária a prova de tempo gase vapores pos tipo aramoela com corpo e rede prote em alumínio com difusor de vidro boro silicato rosqueado ao corpo e com lâmpada  de 1x250w/220v vapor de mercúrio com reator</v>
          </cell>
          <cell r="C1075" t="str">
            <v>CJ</v>
          </cell>
          <cell r="D1075">
            <v>1</v>
          </cell>
          <cell r="E1075">
            <v>160.7533</v>
          </cell>
          <cell r="F1075">
            <v>160.75</v>
          </cell>
        </row>
        <row r="1076">
          <cell r="A1076" t="str">
            <v>001.17.04120</v>
          </cell>
          <cell r="B1076" t="str">
            <v>Fornecimento e instalação de conjunto de iluminação para quadra de esportes formado por 03 projetores hermeticamente fechados para uso ao tempo fixados em cantoneira metálica de 63.5x63.5x6.4x140 mm inclusive abraçadeira, mão francesa montado em poste c</v>
          </cell>
          <cell r="C1076" t="str">
            <v>CJ</v>
          </cell>
          <cell r="D1076">
            <v>1</v>
          </cell>
          <cell r="E1076">
            <v>989.64179999999999</v>
          </cell>
          <cell r="F1076">
            <v>989.64</v>
          </cell>
        </row>
        <row r="1077">
          <cell r="A1077" t="str">
            <v>001.17.04140</v>
          </cell>
          <cell r="B1077" t="str">
            <v>Fornecimento e instalação de proj. ext. retangular c/ 01 lâmpada vapor de sódio inclusive reator e ingnitor</v>
          </cell>
          <cell r="C1077" t="str">
            <v>CJ</v>
          </cell>
          <cell r="D1077">
            <v>1</v>
          </cell>
          <cell r="E1077">
            <v>22.203299999999999</v>
          </cell>
          <cell r="F1077">
            <v>22.2</v>
          </cell>
        </row>
        <row r="1078">
          <cell r="A1078" t="str">
            <v>001.17.04160</v>
          </cell>
          <cell r="B1078" t="str">
            <v>Fornecimento e instalação de luminária - ref. monitallo - ar - 0910-01 verde delta c/ lampadas incandescente até 100w-127v-demais acessórios</v>
          </cell>
          <cell r="C1078" t="str">
            <v>CJ</v>
          </cell>
          <cell r="D1078">
            <v>1</v>
          </cell>
          <cell r="E1078">
            <v>9.3193000000000001</v>
          </cell>
          <cell r="F1078">
            <v>9.31</v>
          </cell>
        </row>
        <row r="1079">
          <cell r="A1079" t="str">
            <v>001.17.04180</v>
          </cell>
          <cell r="B1079" t="str">
            <v>Fornecimento e instalação de luminária tipo plafonier de embutir na laje c/ 1 lampada incandescente de 100w/120v c/proteção de fero e vidro inquebrável</v>
          </cell>
          <cell r="C1079" t="str">
            <v>CJ</v>
          </cell>
          <cell r="D1079">
            <v>1</v>
          </cell>
          <cell r="E1079">
            <v>11.4993</v>
          </cell>
          <cell r="F1079">
            <v>11.49</v>
          </cell>
        </row>
        <row r="1080">
          <cell r="A1080" t="str">
            <v>001.17.04200</v>
          </cell>
          <cell r="B1080" t="str">
            <v>Fornecimento e instalação de luminária mod. aw-10 da alpha equip. elet. ltda ou similar  para uma lâmpada inc. de 100 w</v>
          </cell>
          <cell r="C1080" t="str">
            <v>UN</v>
          </cell>
          <cell r="D1080">
            <v>1</v>
          </cell>
          <cell r="E1080">
            <v>27.569299999999998</v>
          </cell>
          <cell r="F1080">
            <v>27.56</v>
          </cell>
        </row>
        <row r="1081">
          <cell r="A1081" t="str">
            <v>001.17.04220</v>
          </cell>
          <cell r="B1081" t="str">
            <v>Fornecimento e instalação de luminária fluorescente tubolit caramelo duas lampadas de 20w c/ 01 reator duplo de 20w-127v-60hz de afp e pr demais acessórios</v>
          </cell>
          <cell r="C1081" t="str">
            <v>CJ</v>
          </cell>
          <cell r="D1081">
            <v>1</v>
          </cell>
          <cell r="E1081">
            <v>49.704000000000001</v>
          </cell>
          <cell r="F1081">
            <v>49.7</v>
          </cell>
        </row>
        <row r="1082">
          <cell r="A1082" t="str">
            <v>001.17.04240</v>
          </cell>
          <cell r="B1082" t="str">
            <v>Fornecimento e instalação de luminária tubular fina sistema contínuo c/ 01 lâmpada fluorescente e reator eletrônico afp/pr inclusive conexões (uniões, curvas, etc.), 1x40 w</v>
          </cell>
          <cell r="C1082" t="str">
            <v>UN</v>
          </cell>
          <cell r="D1082">
            <v>1</v>
          </cell>
          <cell r="E1082">
            <v>65.836600000000004</v>
          </cell>
          <cell r="F1082">
            <v>65.83</v>
          </cell>
        </row>
        <row r="1083">
          <cell r="A1083" t="str">
            <v>001.17.04260</v>
          </cell>
          <cell r="B1083" t="str">
            <v>Fornecimento e instalação de luminária denom. cris de 15w/127v ref. 11014 c/ lâmpada 15w-127v</v>
          </cell>
          <cell r="C1083" t="str">
            <v>CJ</v>
          </cell>
          <cell r="D1083">
            <v>1</v>
          </cell>
          <cell r="E1083">
            <v>26.189299999999999</v>
          </cell>
          <cell r="F1083">
            <v>26.18</v>
          </cell>
        </row>
        <row r="1084">
          <cell r="A1084" t="str">
            <v>001.17.04280</v>
          </cell>
          <cell r="B1084" t="str">
            <v>Fornecimento e instalação de conjunto iluminação pública formado por 02 luminárias fechadas (02 pétalas) mod. hrc 612 philips ou similar com suporte zxp 613, lâmpada de vapor de mercúrio 250 w e reator afp, montado em poste de altura 10 m fixado em base</v>
          </cell>
          <cell r="C1084" t="str">
            <v>CJ</v>
          </cell>
          <cell r="D1084">
            <v>1</v>
          </cell>
          <cell r="E1084">
            <v>987.58910000000003</v>
          </cell>
          <cell r="F1084">
            <v>987.58</v>
          </cell>
        </row>
        <row r="1085">
          <cell r="A1085" t="str">
            <v>001.17.04300</v>
          </cell>
          <cell r="B1085" t="str">
            <v>Fornecimento e instalaçãod e luminária incandescente de embutir 1x60w, marca claro ou similar</v>
          </cell>
          <cell r="C1085" t="str">
            <v>UN</v>
          </cell>
          <cell r="D1085">
            <v>1</v>
          </cell>
          <cell r="E1085">
            <v>12.109299999999999</v>
          </cell>
          <cell r="F1085">
            <v>12.1</v>
          </cell>
        </row>
        <row r="1086">
          <cell r="A1086" t="str">
            <v>001.17.04320</v>
          </cell>
          <cell r="B1086" t="str">
            <v>Fornecimento e instalação de luminária tipo spot 1x60w, marca clarão ou similar</v>
          </cell>
          <cell r="C1086" t="str">
            <v>UN</v>
          </cell>
          <cell r="D1086">
            <v>1</v>
          </cell>
          <cell r="E1086">
            <v>15.8393</v>
          </cell>
          <cell r="F1086">
            <v>15.83</v>
          </cell>
        </row>
        <row r="1087">
          <cell r="A1087" t="str">
            <v>001.17.04340</v>
          </cell>
          <cell r="B1087" t="str">
            <v>Fornecimento e instalação de luminária bloco autônomo de iluminação de emergência com 2 projetores</v>
          </cell>
          <cell r="C1087" t="str">
            <v>UN</v>
          </cell>
          <cell r="D1087">
            <v>1</v>
          </cell>
          <cell r="E1087">
            <v>153.61840000000001</v>
          </cell>
          <cell r="F1087">
            <v>153.61000000000001</v>
          </cell>
        </row>
        <row r="1088">
          <cell r="A1088" t="str">
            <v>001.17.04360</v>
          </cell>
          <cell r="B1088" t="str">
            <v>Fornecimento e instalação de lâmpada vapor de sódio 250w</v>
          </cell>
          <cell r="C1088" t="str">
            <v>UN</v>
          </cell>
          <cell r="D1088">
            <v>1</v>
          </cell>
          <cell r="E1088">
            <v>37.559199999999997</v>
          </cell>
          <cell r="F1088">
            <v>37.549999999999997</v>
          </cell>
        </row>
        <row r="1089">
          <cell r="A1089" t="str">
            <v>001.17.04380</v>
          </cell>
          <cell r="B1089" t="str">
            <v>Fornecimento e instalação de lâmpada fluorescente pl com reator - 25w/127v</v>
          </cell>
          <cell r="C1089" t="str">
            <v>UN</v>
          </cell>
          <cell r="D1089">
            <v>1</v>
          </cell>
          <cell r="E1089">
            <v>14.181800000000001</v>
          </cell>
          <cell r="F1089">
            <v>14.18</v>
          </cell>
        </row>
        <row r="1090">
          <cell r="A1090" t="str">
            <v>001.17.04400</v>
          </cell>
          <cell r="B1090" t="str">
            <v>Fornecimento e instalação de lâmpada mista 160w/220v</v>
          </cell>
          <cell r="C1090" t="str">
            <v>UN</v>
          </cell>
          <cell r="D1090">
            <v>1</v>
          </cell>
          <cell r="E1090">
            <v>9.1417999999999999</v>
          </cell>
          <cell r="F1090">
            <v>9.14</v>
          </cell>
        </row>
        <row r="1091">
          <cell r="A1091" t="str">
            <v>001.17.04420</v>
          </cell>
          <cell r="B1091" t="str">
            <v>Fornecimento e instalação de lâmpada mista 250w/220v</v>
          </cell>
          <cell r="C1091" t="str">
            <v>UN</v>
          </cell>
          <cell r="D1091">
            <v>1</v>
          </cell>
          <cell r="E1091">
            <v>14.1518</v>
          </cell>
          <cell r="F1091">
            <v>14.15</v>
          </cell>
        </row>
        <row r="1092">
          <cell r="A1092" t="str">
            <v>001.17.04440</v>
          </cell>
          <cell r="B1092" t="str">
            <v>Fornecimento e instalação de lâmpada mista 500w/220v</v>
          </cell>
          <cell r="C1092" t="str">
            <v>UN</v>
          </cell>
          <cell r="D1092">
            <v>1</v>
          </cell>
          <cell r="E1092">
            <v>26.876899999999999</v>
          </cell>
          <cell r="F1092">
            <v>26.87</v>
          </cell>
        </row>
        <row r="1093">
          <cell r="A1093" t="str">
            <v>001.17.04460</v>
          </cell>
          <cell r="B1093" t="str">
            <v>Fornecimento e instalação de lâmpada hospitalar p/ sala cirurgica "seyalitica" 250w/220v</v>
          </cell>
          <cell r="C1093" t="str">
            <v>UN</v>
          </cell>
          <cell r="D1093">
            <v>1</v>
          </cell>
          <cell r="E1093">
            <v>31.559200000000001</v>
          </cell>
          <cell r="F1093">
            <v>31.55</v>
          </cell>
        </row>
        <row r="1094">
          <cell r="A1094" t="str">
            <v>001.17.04480</v>
          </cell>
          <cell r="B1094" t="str">
            <v>Fornecimento e instalação de lâmpada a vapor de mercúrio de alta pressão 400 w</v>
          </cell>
          <cell r="C1094" t="str">
            <v>UN</v>
          </cell>
          <cell r="D1094">
            <v>1</v>
          </cell>
          <cell r="E1094">
            <v>28.199200000000001</v>
          </cell>
          <cell r="F1094">
            <v>28.19</v>
          </cell>
        </row>
        <row r="1095">
          <cell r="A1095" t="str">
            <v>001.17.04500</v>
          </cell>
          <cell r="B1095" t="str">
            <v>Fornecimento e instalação de lâmpada incandescente 60 w</v>
          </cell>
          <cell r="C1095" t="str">
            <v>UN</v>
          </cell>
          <cell r="D1095">
            <v>1</v>
          </cell>
          <cell r="E1095">
            <v>1.4918</v>
          </cell>
          <cell r="F1095">
            <v>1.49</v>
          </cell>
        </row>
        <row r="1096">
          <cell r="A1096" t="str">
            <v>001.17.04520</v>
          </cell>
          <cell r="B1096" t="str">
            <v>Fornecimento e instalação de lâmpada incandescente 100 w</v>
          </cell>
          <cell r="C1096" t="str">
            <v>UN</v>
          </cell>
          <cell r="D1096">
            <v>1</v>
          </cell>
          <cell r="E1096">
            <v>1.8118000000000001</v>
          </cell>
          <cell r="F1096">
            <v>1.81</v>
          </cell>
        </row>
        <row r="1097">
          <cell r="A1097" t="str">
            <v>001.17.04540</v>
          </cell>
          <cell r="B1097" t="str">
            <v>Fornecimento e instalação de lâmpada incandescente 150 w</v>
          </cell>
          <cell r="C1097" t="str">
            <v>UN</v>
          </cell>
          <cell r="D1097">
            <v>1</v>
          </cell>
          <cell r="E1097">
            <v>2.2618</v>
          </cell>
          <cell r="F1097">
            <v>2.2599999999999998</v>
          </cell>
        </row>
        <row r="1098">
          <cell r="A1098" t="str">
            <v>001.17.04560</v>
          </cell>
          <cell r="B1098" t="str">
            <v>Fornecimento e instalação de lâmpada incandescente 200 w</v>
          </cell>
          <cell r="C1098" t="str">
            <v>UN</v>
          </cell>
          <cell r="D1098">
            <v>1</v>
          </cell>
          <cell r="E1098">
            <v>2.8818000000000001</v>
          </cell>
          <cell r="F1098">
            <v>2.88</v>
          </cell>
        </row>
        <row r="1099">
          <cell r="A1099" t="str">
            <v>001.17.04580</v>
          </cell>
          <cell r="B1099" t="str">
            <v>Fornecimento e instalação de lâmpada incandescente 20 w</v>
          </cell>
          <cell r="C1099" t="str">
            <v>UN</v>
          </cell>
          <cell r="D1099">
            <v>1</v>
          </cell>
          <cell r="E1099">
            <v>3.8917999999999999</v>
          </cell>
          <cell r="F1099">
            <v>3.89</v>
          </cell>
        </row>
        <row r="1100">
          <cell r="A1100" t="str">
            <v>001.17.04600</v>
          </cell>
          <cell r="B1100" t="str">
            <v>Fornecimento e instalação de lâmpada incandescente 40 w</v>
          </cell>
          <cell r="C1100" t="str">
            <v>UN</v>
          </cell>
          <cell r="D1100">
            <v>1</v>
          </cell>
          <cell r="E1100">
            <v>3.8917999999999999</v>
          </cell>
          <cell r="F1100">
            <v>3.89</v>
          </cell>
        </row>
        <row r="1101">
          <cell r="A1101" t="str">
            <v>001.17.04620</v>
          </cell>
          <cell r="B1101" t="str">
            <v>Fornecimento e instalação de lâmpada incandescente 65 w</v>
          </cell>
          <cell r="C1101" t="str">
            <v>UN</v>
          </cell>
          <cell r="D1101">
            <v>1</v>
          </cell>
          <cell r="E1101">
            <v>5.4618000000000002</v>
          </cell>
          <cell r="F1101">
            <v>5.46</v>
          </cell>
        </row>
        <row r="1102">
          <cell r="A1102" t="str">
            <v>001.17.04640</v>
          </cell>
          <cell r="B1102" t="str">
            <v>Fornecimento e instalação de lâmpada incandescente 105 w</v>
          </cell>
          <cell r="C1102" t="str">
            <v>UN</v>
          </cell>
          <cell r="D1102">
            <v>1</v>
          </cell>
          <cell r="E1102">
            <v>5.4618000000000002</v>
          </cell>
          <cell r="F1102">
            <v>5.46</v>
          </cell>
        </row>
        <row r="1103">
          <cell r="A1103" t="str">
            <v>001.17.04660</v>
          </cell>
          <cell r="B1103" t="str">
            <v>Fornecimento e instalação de soquete de porcelana para lâmpada incandescente</v>
          </cell>
          <cell r="C1103" t="str">
            <v>UN</v>
          </cell>
          <cell r="D1103">
            <v>1</v>
          </cell>
          <cell r="E1103">
            <v>2.1537000000000002</v>
          </cell>
          <cell r="F1103">
            <v>2.15</v>
          </cell>
        </row>
        <row r="1104">
          <cell r="A1104" t="str">
            <v>001.17.04680</v>
          </cell>
          <cell r="B1104" t="str">
            <v>Fornecimento e instalação de baquelite s/ chave p/ lâmpada incandescente</v>
          </cell>
          <cell r="C1104" t="str">
            <v>UN</v>
          </cell>
          <cell r="D1104">
            <v>1</v>
          </cell>
          <cell r="E1104">
            <v>2.1937000000000002</v>
          </cell>
          <cell r="F1104">
            <v>2.19</v>
          </cell>
        </row>
        <row r="1105">
          <cell r="A1105" t="str">
            <v>001.17.04700</v>
          </cell>
          <cell r="B1105" t="str">
            <v>Fornecimento e instalação de baquelite c/ chave p/ lâmpada incandescente</v>
          </cell>
          <cell r="C1105" t="str">
            <v>UN</v>
          </cell>
          <cell r="D1105">
            <v>1</v>
          </cell>
          <cell r="E1105">
            <v>2.6837</v>
          </cell>
          <cell r="F1105">
            <v>2.68</v>
          </cell>
        </row>
        <row r="1106">
          <cell r="A1106" t="str">
            <v>001.17.04720</v>
          </cell>
          <cell r="B1106" t="str">
            <v>Fornecimento e instalação de soquete p/ lâmpada fluorescente</v>
          </cell>
          <cell r="C1106" t="str">
            <v>UN</v>
          </cell>
          <cell r="D1106">
            <v>1</v>
          </cell>
          <cell r="E1106">
            <v>2.2353000000000001</v>
          </cell>
          <cell r="F1106">
            <v>2.23</v>
          </cell>
        </row>
        <row r="1107">
          <cell r="A1107" t="str">
            <v>001.17.04740</v>
          </cell>
          <cell r="B1107" t="str">
            <v>Fornecimento e instalação de soquete de porcelana 30 x 30</v>
          </cell>
          <cell r="C1107" t="str">
            <v>UN</v>
          </cell>
          <cell r="D1107">
            <v>1</v>
          </cell>
          <cell r="E1107">
            <v>1.1236999999999999</v>
          </cell>
          <cell r="F1107">
            <v>1.1200000000000001</v>
          </cell>
        </row>
        <row r="1108">
          <cell r="A1108" t="str">
            <v>001.17.04760</v>
          </cell>
          <cell r="B1108" t="str">
            <v>Fornecimento e instalação de soquete de porcelana com polo externo</v>
          </cell>
          <cell r="C1108" t="str">
            <v>UN</v>
          </cell>
          <cell r="D1108">
            <v>1</v>
          </cell>
          <cell r="E1108">
            <v>1.6353</v>
          </cell>
          <cell r="F1108">
            <v>1.63</v>
          </cell>
        </row>
        <row r="1109">
          <cell r="A1109" t="str">
            <v>001.17.04780</v>
          </cell>
          <cell r="B1109" t="str">
            <v>Fornecimento e instalação de roldana de plástico c/ parafuso p/ fixar em madeira de 1/2 pol.</v>
          </cell>
          <cell r="C1109" t="str">
            <v>UN</v>
          </cell>
          <cell r="D1109">
            <v>1</v>
          </cell>
          <cell r="E1109">
            <v>1.0737000000000001</v>
          </cell>
          <cell r="F1109">
            <v>1.07</v>
          </cell>
        </row>
        <row r="1110">
          <cell r="A1110" t="str">
            <v>001.17.04800</v>
          </cell>
          <cell r="B1110" t="str">
            <v>Fornecimento e instalação de roldana de plástico c/ parafuso p/ fixar em madeira de 3/4 pol.</v>
          </cell>
          <cell r="C1110" t="str">
            <v>UN</v>
          </cell>
          <cell r="D1110">
            <v>1</v>
          </cell>
          <cell r="E1110">
            <v>1.0936999999999999</v>
          </cell>
          <cell r="F1110">
            <v>1.0900000000000001</v>
          </cell>
        </row>
        <row r="1111">
          <cell r="A1111" t="str">
            <v>001.17.04820</v>
          </cell>
          <cell r="B1111" t="str">
            <v>Fornecimento e instalação de braçadeira 3/4" p/ eletroduto</v>
          </cell>
          <cell r="C1111" t="str">
            <v>UN</v>
          </cell>
          <cell r="D1111">
            <v>1</v>
          </cell>
          <cell r="E1111">
            <v>1.1236999999999999</v>
          </cell>
          <cell r="F1111">
            <v>1.1200000000000001</v>
          </cell>
        </row>
        <row r="1112">
          <cell r="A1112" t="str">
            <v>001.17.04840</v>
          </cell>
          <cell r="B1112" t="str">
            <v>Fornecimento e instalação de braçadeira 1" p/ eletroduto</v>
          </cell>
          <cell r="C1112" t="str">
            <v>UN</v>
          </cell>
          <cell r="D1112">
            <v>1</v>
          </cell>
          <cell r="E1112">
            <v>1.6853</v>
          </cell>
          <cell r="F1112">
            <v>1.68</v>
          </cell>
        </row>
        <row r="1113">
          <cell r="A1113" t="str">
            <v>001.17.04860</v>
          </cell>
          <cell r="B1113" t="str">
            <v>Fornecimento e instalação de braçadeira 1/2" p/ eletroduto</v>
          </cell>
          <cell r="C1113" t="str">
            <v>UN</v>
          </cell>
          <cell r="D1113">
            <v>1</v>
          </cell>
          <cell r="E1113">
            <v>1.1236999999999999</v>
          </cell>
          <cell r="F1113">
            <v>1.1200000000000001</v>
          </cell>
        </row>
        <row r="1114">
          <cell r="A1114" t="str">
            <v>001.17.04880</v>
          </cell>
          <cell r="B1114" t="str">
            <v>Fornecimento e instalação de braçadeira 2" p/ eletroduto</v>
          </cell>
          <cell r="C1114" t="str">
            <v>UN</v>
          </cell>
          <cell r="D1114">
            <v>1</v>
          </cell>
          <cell r="E1114">
            <v>2.2974000000000001</v>
          </cell>
          <cell r="F1114">
            <v>2.29</v>
          </cell>
        </row>
        <row r="1115">
          <cell r="A1115" t="str">
            <v>001.17.04900</v>
          </cell>
          <cell r="B1115" t="str">
            <v>Fornecimento e instalação de braçadeira p/ eletroduto tipo unha de pvc, c/01 parafuso de d=25 mm (3/4")</v>
          </cell>
          <cell r="C1115" t="str">
            <v>UN</v>
          </cell>
          <cell r="D1115">
            <v>1</v>
          </cell>
          <cell r="E1115">
            <v>1.4237</v>
          </cell>
          <cell r="F1115">
            <v>1.42</v>
          </cell>
        </row>
        <row r="1116">
          <cell r="A1116" t="str">
            <v>001.17.04920</v>
          </cell>
          <cell r="B1116" t="str">
            <v>Fornecimento e instalação de reator convencional 20w</v>
          </cell>
          <cell r="C1116" t="str">
            <v>UN</v>
          </cell>
          <cell r="D1116">
            <v>1</v>
          </cell>
          <cell r="E1116">
            <v>6.3574000000000002</v>
          </cell>
          <cell r="F1116">
            <v>6.35</v>
          </cell>
        </row>
        <row r="1117">
          <cell r="A1117" t="str">
            <v>001.17.04940</v>
          </cell>
          <cell r="B1117" t="str">
            <v>Fornecimento e instalação de reator convencional 40w</v>
          </cell>
          <cell r="C1117" t="str">
            <v>UN</v>
          </cell>
          <cell r="D1117">
            <v>1</v>
          </cell>
          <cell r="E1117">
            <v>12.837400000000001</v>
          </cell>
          <cell r="F1117">
            <v>12.83</v>
          </cell>
        </row>
        <row r="1118">
          <cell r="A1118" t="str">
            <v>001.17.04960</v>
          </cell>
          <cell r="B1118" t="str">
            <v>Fornecimento e instalação de reator convencional 65w</v>
          </cell>
          <cell r="C1118" t="str">
            <v>UN</v>
          </cell>
          <cell r="D1118">
            <v>1</v>
          </cell>
          <cell r="E1118">
            <v>15.0474</v>
          </cell>
          <cell r="F1118">
            <v>15.04</v>
          </cell>
        </row>
        <row r="1119">
          <cell r="A1119" t="str">
            <v>001.17.04980</v>
          </cell>
          <cell r="B1119" t="str">
            <v>Fornecimento e instalação de reator convencional 105w</v>
          </cell>
          <cell r="C1119" t="str">
            <v>UN</v>
          </cell>
          <cell r="D1119">
            <v>1</v>
          </cell>
          <cell r="E1119">
            <v>37.367400000000004</v>
          </cell>
          <cell r="F1119">
            <v>37.36</v>
          </cell>
        </row>
        <row r="1120">
          <cell r="A1120" t="str">
            <v>001.17.05000</v>
          </cell>
          <cell r="B1120" t="str">
            <v>Fornecimento e instalação de reator rvm para lampada vapor de mercurio 250 w</v>
          </cell>
          <cell r="C1120" t="str">
            <v>UN</v>
          </cell>
          <cell r="D1120">
            <v>1</v>
          </cell>
          <cell r="E1120">
            <v>57.6066</v>
          </cell>
          <cell r="F1120">
            <v>57.6</v>
          </cell>
        </row>
        <row r="1121">
          <cell r="A1121" t="str">
            <v>001.17.05020</v>
          </cell>
          <cell r="B1121" t="str">
            <v>Fornecimento e instalação de reator rvm 400b26 da philips</v>
          </cell>
          <cell r="C1121" t="str">
            <v>UN</v>
          </cell>
          <cell r="D1121">
            <v>1</v>
          </cell>
          <cell r="E1121">
            <v>90.436599999999999</v>
          </cell>
          <cell r="F1121">
            <v>90.43</v>
          </cell>
        </row>
        <row r="1122">
          <cell r="A1122" t="str">
            <v>001.17.05040</v>
          </cell>
          <cell r="B1122" t="str">
            <v>Fornecimento e instalação de reator simples partida rápida 20w/110v</v>
          </cell>
          <cell r="C1122" t="str">
            <v>UN</v>
          </cell>
          <cell r="D1122">
            <v>1</v>
          </cell>
          <cell r="E1122">
            <v>12.9474</v>
          </cell>
          <cell r="F1122">
            <v>12.94</v>
          </cell>
        </row>
        <row r="1123">
          <cell r="A1123" t="str">
            <v>001.17.05060</v>
          </cell>
          <cell r="B1123" t="str">
            <v>Fornecimento e instalação de reator simples partida rápida 40w/110v</v>
          </cell>
          <cell r="C1123" t="str">
            <v>UN</v>
          </cell>
          <cell r="D1123">
            <v>1</v>
          </cell>
          <cell r="E1123">
            <v>20.577400000000001</v>
          </cell>
          <cell r="F1123">
            <v>20.57</v>
          </cell>
        </row>
        <row r="1124">
          <cell r="A1124" t="str">
            <v>001.17.05080</v>
          </cell>
          <cell r="B1124" t="str">
            <v>Fornecimento e instalação de reator duplo partida rápida 20w/110v</v>
          </cell>
          <cell r="C1124" t="str">
            <v>UN</v>
          </cell>
          <cell r="D1124">
            <v>1</v>
          </cell>
          <cell r="E1124">
            <v>37.4011</v>
          </cell>
          <cell r="F1124">
            <v>37.4</v>
          </cell>
        </row>
        <row r="1125">
          <cell r="A1125" t="str">
            <v>001.17.05100</v>
          </cell>
          <cell r="B1125" t="str">
            <v>Fornecimento e instalação de reator duplo partida rápida 40w/110v para lampada fluorescente</v>
          </cell>
          <cell r="C1125" t="str">
            <v>UN</v>
          </cell>
          <cell r="D1125">
            <v>1</v>
          </cell>
          <cell r="E1125">
            <v>37.4011</v>
          </cell>
          <cell r="F1125">
            <v>37.4</v>
          </cell>
        </row>
        <row r="1126">
          <cell r="A1126" t="str">
            <v>001.17.05120</v>
          </cell>
          <cell r="B1126" t="str">
            <v>Fornecimento e instalação de reator simples partida rápida 20w/220v</v>
          </cell>
          <cell r="C1126" t="str">
            <v>UN</v>
          </cell>
          <cell r="D1126">
            <v>1</v>
          </cell>
          <cell r="E1126">
            <v>12.9474</v>
          </cell>
          <cell r="F1126">
            <v>12.94</v>
          </cell>
        </row>
        <row r="1127">
          <cell r="A1127" t="str">
            <v>001.17.05140</v>
          </cell>
          <cell r="B1127" t="str">
            <v>Fornecimento e instalaçao de reator simples partida rápida 40w/220v</v>
          </cell>
          <cell r="C1127" t="str">
            <v>UN</v>
          </cell>
          <cell r="D1127">
            <v>1</v>
          </cell>
          <cell r="E1127">
            <v>20.577400000000001</v>
          </cell>
          <cell r="F1127">
            <v>20.57</v>
          </cell>
        </row>
        <row r="1128">
          <cell r="A1128" t="str">
            <v>001.17.05160</v>
          </cell>
          <cell r="B1128" t="str">
            <v>Fornecimento e instalação de reator duplo partida rápida 20w/220v</v>
          </cell>
          <cell r="C1128" t="str">
            <v>UN</v>
          </cell>
          <cell r="D1128">
            <v>1</v>
          </cell>
          <cell r="E1128">
            <v>21.601099999999999</v>
          </cell>
          <cell r="F1128">
            <v>21.6</v>
          </cell>
        </row>
        <row r="1129">
          <cell r="A1129" t="str">
            <v>001.17.05180</v>
          </cell>
          <cell r="B1129" t="str">
            <v>Fornecimento e instalação de reator duplo partida rápida 40w/220v</v>
          </cell>
          <cell r="C1129" t="str">
            <v>UN</v>
          </cell>
          <cell r="D1129">
            <v>1</v>
          </cell>
          <cell r="E1129">
            <v>34.751100000000001</v>
          </cell>
          <cell r="F1129">
            <v>34.75</v>
          </cell>
        </row>
        <row r="1130">
          <cell r="A1130" t="str">
            <v>001.17.05200</v>
          </cell>
          <cell r="B1130" t="str">
            <v>Fornecimento e instalação de braço em tubo de aço galvanizado a fogo para fixar em poste por meio de braçadeira diâm. ext. de 48 mm distância poste/luminária de1300 mm</v>
          </cell>
          <cell r="C1130" t="str">
            <v>UN</v>
          </cell>
          <cell r="D1130">
            <v>1</v>
          </cell>
          <cell r="E1130">
            <v>33.148400000000002</v>
          </cell>
          <cell r="F1130">
            <v>33.14</v>
          </cell>
        </row>
        <row r="1131">
          <cell r="A1131" t="str">
            <v>001.17.05220</v>
          </cell>
          <cell r="B1131" t="str">
            <v>Fornecimento e instalação de braço em tubo de aço galvanizado a fogo para fixar em poste por meio de braçadeira diâm. ext. de 48 mm distância poste/luminária de 1500 mm</v>
          </cell>
          <cell r="C1131" t="str">
            <v>UN</v>
          </cell>
          <cell r="D1131">
            <v>1</v>
          </cell>
          <cell r="E1131">
            <v>52.118400000000001</v>
          </cell>
          <cell r="F1131">
            <v>52.11</v>
          </cell>
        </row>
        <row r="1132">
          <cell r="A1132" t="str">
            <v>001.17.05240</v>
          </cell>
          <cell r="B1132" t="str">
            <v>Fornecimento e instalação de braço em tubo de aço galvanizado a fogo para fixar em poste por meio de braçadeira diâm. ext. de 48 mm distância poste/luminária de 2000 mm</v>
          </cell>
          <cell r="C1132" t="str">
            <v>UN</v>
          </cell>
          <cell r="D1132">
            <v>1</v>
          </cell>
          <cell r="E1132">
            <v>51.438400000000001</v>
          </cell>
          <cell r="F1132">
            <v>51.43</v>
          </cell>
        </row>
        <row r="1133">
          <cell r="A1133" t="str">
            <v>001.17.05260</v>
          </cell>
          <cell r="B1133" t="str">
            <v>Fornecimento e instalação de braço em tubo de aço galvanizado a fogo para fixar em poste por meio de braçadeira diâm. ext. de 48 mm distância poste/luminária de 2500 mm</v>
          </cell>
          <cell r="C1133" t="str">
            <v>UN</v>
          </cell>
          <cell r="D1133">
            <v>1</v>
          </cell>
          <cell r="E1133">
            <v>61.188400000000001</v>
          </cell>
          <cell r="F1133">
            <v>61.18</v>
          </cell>
        </row>
        <row r="1134">
          <cell r="A1134" t="str">
            <v>001.17.05280</v>
          </cell>
          <cell r="B1134" t="str">
            <v>Fornecimento e instalação de braçadeira em chapa de ferro galvanizado a fogo para fixação de braço em poste circular inclusive parafuso, diam 150.00 a 165.00mm</v>
          </cell>
          <cell r="C1134" t="str">
            <v>UN</v>
          </cell>
          <cell r="D1134">
            <v>1</v>
          </cell>
          <cell r="E1134">
            <v>11.308400000000001</v>
          </cell>
          <cell r="F1134">
            <v>11.3</v>
          </cell>
        </row>
        <row r="1135">
          <cell r="A1135" t="str">
            <v>001.17.05300</v>
          </cell>
          <cell r="B1135" t="str">
            <v>Fornecimento e instalação de braçadeira em chapa de ferro galvanizado a fogo para fixação de braço em poste circular inclusive parafuso, diam 165.00 a 180.00mm</v>
          </cell>
          <cell r="C1135" t="str">
            <v>UN</v>
          </cell>
          <cell r="D1135">
            <v>1</v>
          </cell>
          <cell r="E1135">
            <v>11.7384</v>
          </cell>
          <cell r="F1135">
            <v>11.73</v>
          </cell>
        </row>
        <row r="1136">
          <cell r="A1136" t="str">
            <v>001.17.05320</v>
          </cell>
          <cell r="B1136" t="str">
            <v>Fornecimento e instalação de braçadeira em chapa de ferro galvanizado a fogo para fixação de braço em poste circular inclusive parafuso, diam 180.00 a 200.00mm</v>
          </cell>
          <cell r="C1136" t="str">
            <v>UN</v>
          </cell>
          <cell r="D1136">
            <v>1</v>
          </cell>
          <cell r="E1136">
            <v>12.2384</v>
          </cell>
          <cell r="F1136">
            <v>12.23</v>
          </cell>
        </row>
        <row r="1137">
          <cell r="A1137" t="str">
            <v>001.17.05340</v>
          </cell>
          <cell r="B1137" t="str">
            <v>Fornecimento e instalação de poste circular cônico para luminária externa em tubo de aço pintado com zarcão sem janela fixado em base de concreto diâm.da ext. 58mm tipo reto com altura e base de fixação de 3360mm / 800mm</v>
          </cell>
          <cell r="C1137" t="str">
            <v>UN</v>
          </cell>
          <cell r="D1137">
            <v>1</v>
          </cell>
          <cell r="E1137">
            <v>132.6327</v>
          </cell>
          <cell r="F1137">
            <v>132.63</v>
          </cell>
        </row>
        <row r="1138">
          <cell r="A1138" t="str">
            <v>001.17.05360</v>
          </cell>
          <cell r="B1138" t="str">
            <v>Fornecimento e instalação de poste circular cônico para luminária externa em tubo de aço pintado com zarcão sem janela fixado em base de concreto diâm.da ext. 58mm tipo reto com altura e base de fixação de 5320mm / 1000mm</v>
          </cell>
          <cell r="C1138" t="str">
            <v>UN</v>
          </cell>
          <cell r="D1138">
            <v>1</v>
          </cell>
          <cell r="E1138">
            <v>206.5027</v>
          </cell>
          <cell r="F1138">
            <v>206.5</v>
          </cell>
        </row>
        <row r="1139">
          <cell r="A1139" t="str">
            <v>001.17.05380</v>
          </cell>
          <cell r="B1139" t="str">
            <v>Fornecimento e instalação de poste circular cônico para luminária externa em tubo de aço pintado com zarcão sem janela fixado em base de concreto diâm.da ext. 58mm tipo reto com altura e base de fixação de 6220mm / 1100mm</v>
          </cell>
          <cell r="C1139" t="str">
            <v>UN</v>
          </cell>
          <cell r="D1139">
            <v>1</v>
          </cell>
          <cell r="E1139">
            <v>256.50450000000001</v>
          </cell>
          <cell r="F1139">
            <v>256.5</v>
          </cell>
        </row>
        <row r="1140">
          <cell r="A1140" t="str">
            <v>001.17.05400</v>
          </cell>
          <cell r="B1140" t="str">
            <v>Fornecimento e instalação de poste circular cônico para luminária externa em tubo de aço pintado com zarcão sem janela fixado em base de concreto diâm.da ext. 58mm tipo reto com altura e base de fixação de 8180mm / 1300mm</v>
          </cell>
          <cell r="C1140" t="str">
            <v>UN</v>
          </cell>
          <cell r="D1140">
            <v>1</v>
          </cell>
          <cell r="E1140">
            <v>360.40010000000001</v>
          </cell>
          <cell r="F1140">
            <v>360.4</v>
          </cell>
        </row>
        <row r="1141">
          <cell r="A1141" t="str">
            <v>001.17.05420</v>
          </cell>
          <cell r="B1141" t="str">
            <v>Fornecimento e instalação de poste circular cônico para luminária externa em tubo de aço pintado com zarcão sem janela fixado em base de concreto diâm.da ext. 58mm tipo reto com altura e base de fixação de 10140mm / 1500mm</v>
          </cell>
          <cell r="C1141" t="str">
            <v>UN</v>
          </cell>
          <cell r="D1141">
            <v>1</v>
          </cell>
          <cell r="E1141">
            <v>440.47579999999999</v>
          </cell>
          <cell r="F1141">
            <v>440.47</v>
          </cell>
        </row>
        <row r="1142">
          <cell r="A1142" t="str">
            <v>001.17.05440</v>
          </cell>
          <cell r="B1142" t="str">
            <v>Fornecimento e instalação de poste circular cônico para luminária externa em tubo de aço pintado com zarcão sem janela fixado em base de concreto diâm.da ext. 58mm tipo curvo com altura e base de fixação de 6220mm / 1250mm</v>
          </cell>
          <cell r="C1142" t="str">
            <v>UN</v>
          </cell>
          <cell r="D1142">
            <v>1</v>
          </cell>
          <cell r="E1142">
            <v>260.82900000000001</v>
          </cell>
          <cell r="F1142">
            <v>260.82</v>
          </cell>
        </row>
        <row r="1143">
          <cell r="A1143" t="str">
            <v>001.17.05460</v>
          </cell>
          <cell r="B1143" t="str">
            <v>Fornecimento e instalação de poste circular cônico para luminária externa em tubo de aço pintado com zarcão sem janela fixado em base de concreto diâm.da ext. 58mm tipo curvo com altura e base de fixação de 7280mm / 1350mm</v>
          </cell>
          <cell r="C1143" t="str">
            <v>UN</v>
          </cell>
          <cell r="D1143">
            <v>1</v>
          </cell>
          <cell r="E1143">
            <v>304.5421</v>
          </cell>
          <cell r="F1143">
            <v>304.54000000000002</v>
          </cell>
        </row>
        <row r="1144">
          <cell r="A1144" t="str">
            <v>001.17.05480</v>
          </cell>
          <cell r="B1144" t="str">
            <v>Fornecimento e instalação de poste circular cônico para luminária externa em tubo de aço pintado com zarcão sem janela fixado em base de concreto diâm.da ext. 58mm tipo curvo com altura e base de fixação de 9240mm / 1550mm</v>
          </cell>
          <cell r="C1144" t="str">
            <v>UN</v>
          </cell>
          <cell r="D1144">
            <v>1</v>
          </cell>
          <cell r="E1144">
            <v>391.04</v>
          </cell>
          <cell r="F1144">
            <v>391.04</v>
          </cell>
        </row>
        <row r="1145">
          <cell r="A1145" t="str">
            <v>001.17.05500</v>
          </cell>
          <cell r="B1145" t="str">
            <v>Fornecimento e instalação de poste circular cônico para luminária externa em tubo de aço pintado com zarcão sem janela fixado em base de concreto diâm.da ext. 58mm tipo curvo com altura e base de fixação de 10140mm / 1650mm</v>
          </cell>
          <cell r="C1145" t="str">
            <v>UN</v>
          </cell>
          <cell r="D1145">
            <v>1</v>
          </cell>
          <cell r="E1145">
            <v>438.24590000000001</v>
          </cell>
          <cell r="F1145">
            <v>438.24</v>
          </cell>
        </row>
        <row r="1146">
          <cell r="A1146" t="str">
            <v>001.17.05520</v>
          </cell>
          <cell r="B1146" t="str">
            <v>Fornecimento e instalação de poste circular cônico para luminária externa em tubo de aço pintado com zarcão sem janela fixado em base de concreto diâm.da ext. 58mm tipo duplo curvo com parte superior desmont  c/ altura e base de fixação de 6220mm / 1250</v>
          </cell>
          <cell r="C1146" t="str">
            <v>UN</v>
          </cell>
          <cell r="D1146">
            <v>1</v>
          </cell>
          <cell r="E1146">
            <v>311.42910000000001</v>
          </cell>
          <cell r="F1146">
            <v>311.42</v>
          </cell>
        </row>
        <row r="1147">
          <cell r="A1147" t="str">
            <v>001.17.05540</v>
          </cell>
          <cell r="B1147" t="str">
            <v>Fornecimento e instalação de poste circular cônico para luminária externa em tubo de aço pintado com zarcão sem janela fixado em base de concreto diâm.da ext. 58mm tipo duplo curvro com parte superior desmont c/ altura e base de fixação de 7280mm / 1350</v>
          </cell>
          <cell r="C1147" t="str">
            <v>UN</v>
          </cell>
          <cell r="D1147">
            <v>1</v>
          </cell>
          <cell r="E1147">
            <v>353.93290000000002</v>
          </cell>
          <cell r="F1147">
            <v>353.93</v>
          </cell>
        </row>
        <row r="1148">
          <cell r="A1148" t="str">
            <v>001.17.05560</v>
          </cell>
          <cell r="B1148" t="str">
            <v>Fornecimento e instalação de poste circular cônico para luminária externa em tubo de aço pintado com zarcão sem janela fixado em base de concreto diâm.da ext. 58mm tipo duplo curvo c/ parte superior desmont. c/ altura e base de fixação de 9240mm / 1550m</v>
          </cell>
          <cell r="C1148" t="str">
            <v>UN</v>
          </cell>
          <cell r="D1148">
            <v>1</v>
          </cell>
          <cell r="E1148">
            <v>441.6508</v>
          </cell>
          <cell r="F1148">
            <v>441.65</v>
          </cell>
        </row>
        <row r="1149">
          <cell r="A1149" t="str">
            <v>001.17.05580</v>
          </cell>
          <cell r="B1149" t="str">
            <v>Fornecimento e instalação de poste circular cônico para luminária externa em tubo de aço pintado com zarcão sem janela fixado em base de concreto diâm.da ext. 58mm tipo duplo curvo c/ parte superior desmont c/ altura  e base de fixação de 10140mm / 1650</v>
          </cell>
          <cell r="C1149" t="str">
            <v>UN</v>
          </cell>
          <cell r="D1149">
            <v>1</v>
          </cell>
          <cell r="E1149">
            <v>485.83679999999998</v>
          </cell>
          <cell r="F1149">
            <v>485.83</v>
          </cell>
        </row>
        <row r="1150">
          <cell r="A1150" t="str">
            <v>001.17.05600</v>
          </cell>
          <cell r="B1150" t="str">
            <v>Fornecimento e instalação de tomada tipo universal de 10a/250v com espelho para embutir com caixa metalica 4"x2"</v>
          </cell>
          <cell r="C1150" t="str">
            <v>CJ</v>
          </cell>
          <cell r="D1150">
            <v>1</v>
          </cell>
          <cell r="E1150">
            <v>6.9051</v>
          </cell>
          <cell r="F1150">
            <v>6.9</v>
          </cell>
        </row>
        <row r="1151">
          <cell r="A1151" t="str">
            <v>001.17.05620</v>
          </cell>
          <cell r="B1151" t="str">
            <v>Fornecimento e instalação de tomada tipo universal de 10a/250v com espelho para embutir sem caixa metalica 4"x2"</v>
          </cell>
          <cell r="C1151" t="str">
            <v>UN</v>
          </cell>
          <cell r="D1151">
            <v>1</v>
          </cell>
          <cell r="E1151">
            <v>3.1496</v>
          </cell>
          <cell r="F1151">
            <v>3.14</v>
          </cell>
        </row>
        <row r="1152">
          <cell r="A1152" t="str">
            <v>001.17.05640</v>
          </cell>
          <cell r="B1152" t="str">
            <v>Fornecimento e instalação de tomada de força tipo universal bipolar c/ polo terra p/20a/250v com espelho para embutir com caixa metalica 4"x2"</v>
          </cell>
          <cell r="C1152" t="str">
            <v>CJ</v>
          </cell>
          <cell r="D1152">
            <v>1</v>
          </cell>
          <cell r="E1152">
            <v>10.174099999999999</v>
          </cell>
          <cell r="F1152">
            <v>10.17</v>
          </cell>
        </row>
        <row r="1153">
          <cell r="A1153" t="str">
            <v>001.17.05660</v>
          </cell>
          <cell r="B1153" t="str">
            <v>Fornecimento e instalação de tomada de força tipo universal bipolar c/ polo terra p/20a/250v com espelho para embutir sem caixa metalica 4"x2"</v>
          </cell>
          <cell r="C1153" t="str">
            <v>UN</v>
          </cell>
          <cell r="D1153">
            <v>1</v>
          </cell>
          <cell r="E1153">
            <v>8.1186000000000007</v>
          </cell>
          <cell r="F1153">
            <v>8.11</v>
          </cell>
        </row>
        <row r="1154">
          <cell r="A1154" t="str">
            <v>001.17.05680</v>
          </cell>
          <cell r="B1154" t="str">
            <v>Fornecimento e instalação de tomada de força tripolar c/ polo terra para 30a/380v c/ espelho para embutir com caixa metálica 4"x2"</v>
          </cell>
          <cell r="C1154" t="str">
            <v>CJ</v>
          </cell>
          <cell r="D1154">
            <v>1</v>
          </cell>
          <cell r="E1154">
            <v>10.542899999999999</v>
          </cell>
          <cell r="F1154">
            <v>10.54</v>
          </cell>
        </row>
        <row r="1155">
          <cell r="A1155" t="str">
            <v>001.17.05700</v>
          </cell>
          <cell r="B1155" t="str">
            <v>Fornecimento e instalação de tomada de força tripolar c/ polo terra para 30a/380v c/ espelho para embutir sem caixa metálica 4"x2"</v>
          </cell>
          <cell r="C1155" t="str">
            <v>UN</v>
          </cell>
          <cell r="D1155">
            <v>1</v>
          </cell>
          <cell r="E1155">
            <v>8.4876000000000005</v>
          </cell>
          <cell r="F1155">
            <v>8.48</v>
          </cell>
        </row>
        <row r="1156">
          <cell r="A1156" t="str">
            <v>001.17.05720</v>
          </cell>
          <cell r="B1156" t="str">
            <v>Fornecimento e instalação de tomada de piso com tampa em liga de latão e caixa de ligação em liga de alumínio fundido de 4" x 2" tipo universal de 10a/250v</v>
          </cell>
          <cell r="C1156" t="str">
            <v>CJ</v>
          </cell>
          <cell r="D1156">
            <v>1</v>
          </cell>
          <cell r="E1156">
            <v>22.085100000000001</v>
          </cell>
          <cell r="F1156">
            <v>22.08</v>
          </cell>
        </row>
        <row r="1157">
          <cell r="A1157" t="str">
            <v>001.17.05740</v>
          </cell>
          <cell r="B1157" t="str">
            <v>Fornecimento e instalação de tomada de piso com tampa em liga de latão e caixa de ligação em liga de alumínio fundido de 4" x 2" tipo bipolar mais polo terra de 30a/250v</v>
          </cell>
          <cell r="C1157" t="str">
            <v>CJ</v>
          </cell>
          <cell r="D1157">
            <v>1</v>
          </cell>
          <cell r="E1157">
            <v>25.354099999999999</v>
          </cell>
          <cell r="F1157">
            <v>25.35</v>
          </cell>
        </row>
        <row r="1158">
          <cell r="A1158" t="str">
            <v>001.17.05760</v>
          </cell>
          <cell r="B1158" t="str">
            <v>Fornecimento e instalação de tomada de piso com tampa em liga de latão e caixa de ligação em liga de alumínio fundido de 4" x 2" tipo tripolar mais polo terra de 30/380v</v>
          </cell>
          <cell r="C1158" t="str">
            <v>CJ</v>
          </cell>
          <cell r="D1158">
            <v>1</v>
          </cell>
          <cell r="E1158">
            <v>25.722899999999999</v>
          </cell>
          <cell r="F1158">
            <v>25.72</v>
          </cell>
        </row>
        <row r="1159">
          <cell r="A1159" t="str">
            <v>001.17.05780</v>
          </cell>
          <cell r="B1159" t="str">
            <v>Fornecimento e instalação de tomada para telefone padrão telebrás c/ espelho p/ embutir com caixa metálica 4" x 2"</v>
          </cell>
          <cell r="C1159" t="str">
            <v>CJ</v>
          </cell>
          <cell r="D1159">
            <v>1</v>
          </cell>
          <cell r="E1159">
            <v>11.5929</v>
          </cell>
          <cell r="F1159">
            <v>11.59</v>
          </cell>
        </row>
        <row r="1160">
          <cell r="A1160" t="str">
            <v>001.17.05800</v>
          </cell>
          <cell r="B1160" t="str">
            <v>Fornecimento e instalação de tomada para telefone padrão telebrás c/ espelho p/ embutir sem caixa metálica 4" x 2"</v>
          </cell>
          <cell r="C1160" t="str">
            <v>UN</v>
          </cell>
          <cell r="D1160">
            <v>1</v>
          </cell>
          <cell r="E1160">
            <v>9.5375999999999994</v>
          </cell>
          <cell r="F1160">
            <v>9.5299999999999994</v>
          </cell>
        </row>
        <row r="1161">
          <cell r="A1161" t="str">
            <v>001.17.05820</v>
          </cell>
          <cell r="B1161" t="str">
            <v>Fornecimento e instalação de tomada para telefone padrão telebrás c/ espelho p/ embutir sem caixa metálica 4" x 4"</v>
          </cell>
          <cell r="C1161" t="str">
            <v>CJ</v>
          </cell>
          <cell r="D1161">
            <v>1</v>
          </cell>
          <cell r="E1161">
            <v>12.1629</v>
          </cell>
          <cell r="F1161">
            <v>12.16</v>
          </cell>
        </row>
        <row r="1162">
          <cell r="A1162" t="str">
            <v>001.17.05840</v>
          </cell>
          <cell r="B1162" t="str">
            <v>Fornecimento e instalação de tomada de piso p/ telefone padrão telebrás c/ espelho e tampa em liga de latão montada em caixa de liga de alumínio 4" x 2"</v>
          </cell>
          <cell r="C1162" t="str">
            <v>CJ</v>
          </cell>
          <cell r="D1162">
            <v>1</v>
          </cell>
          <cell r="E1162">
            <v>26.7729</v>
          </cell>
          <cell r="F1162">
            <v>26.77</v>
          </cell>
        </row>
        <row r="1163">
          <cell r="A1163" t="str">
            <v>001.17.05860</v>
          </cell>
          <cell r="B1163" t="str">
            <v>Fornecimento e instalação de interruptor e tomada tipo universal de 10a/250v para embutir e com espelho com 01 interruptor e 01 tomada c/caixa metálica 4" x  2"</v>
          </cell>
          <cell r="C1163" t="str">
            <v>CJ</v>
          </cell>
          <cell r="D1163">
            <v>1</v>
          </cell>
          <cell r="E1163">
            <v>14.9429</v>
          </cell>
          <cell r="F1163">
            <v>14.94</v>
          </cell>
        </row>
        <row r="1164">
          <cell r="A1164" t="str">
            <v>001.17.05880</v>
          </cell>
          <cell r="B1164" t="str">
            <v>Fornecimento e instalação de interruptor e tomada tipo universal de 10a/250v para embutir e com espelho com 01 interruptor e 01 tomada s/caixa metálica 4" x  2"</v>
          </cell>
          <cell r="C1164" t="str">
            <v>CJ</v>
          </cell>
          <cell r="D1164">
            <v>1</v>
          </cell>
          <cell r="E1164">
            <v>15.807</v>
          </cell>
          <cell r="F1164">
            <v>15.8</v>
          </cell>
        </row>
        <row r="1165">
          <cell r="A1165" t="str">
            <v>001.17.05900</v>
          </cell>
          <cell r="B1165" t="str">
            <v>Fornecimento e instalação de interruptor e tomada tipo universal de 10a/250v para embutir e com espelho com 02 interruptores e 01 tomada c/caixa metálica 4" x  2"</v>
          </cell>
          <cell r="C1165" t="str">
            <v>CJ</v>
          </cell>
          <cell r="D1165">
            <v>1</v>
          </cell>
          <cell r="E1165">
            <v>15.7509</v>
          </cell>
          <cell r="F1165">
            <v>15.75</v>
          </cell>
        </row>
        <row r="1166">
          <cell r="A1166" t="str">
            <v>001.17.05920</v>
          </cell>
          <cell r="B1166" t="str">
            <v>Fornecimento e instalação de interruptor e tomada tipo universal de 10a/250v para embutir e com espelho com 02 interruptores e 01 tomada s/caixa metálica 4" x  2"</v>
          </cell>
          <cell r="C1166" t="str">
            <v>CJ</v>
          </cell>
          <cell r="D1166">
            <v>1</v>
          </cell>
          <cell r="E1166">
            <v>13.695399999999999</v>
          </cell>
          <cell r="F1166">
            <v>13.69</v>
          </cell>
        </row>
        <row r="1167">
          <cell r="A1167" t="str">
            <v>001.17.05940</v>
          </cell>
          <cell r="B1167" t="str">
            <v>Fornecimento e instalação de conjunto arstrop com tomada bipolar mais polo terra e disjuntor termomagnético unipolar de até 30a/250v para embutir em caixa metálica de 4" x 4" x 2"</v>
          </cell>
          <cell r="C1167" t="str">
            <v>CJ</v>
          </cell>
          <cell r="D1167">
            <v>1</v>
          </cell>
          <cell r="E1167">
            <v>45.677399999999999</v>
          </cell>
          <cell r="F1167">
            <v>45.67</v>
          </cell>
        </row>
        <row r="1168">
          <cell r="A1168" t="str">
            <v>001.17.05960</v>
          </cell>
          <cell r="B1168" t="str">
            <v>Fornecimento e instalação de interruptor de uma tecla simples tipo universal de 10a/250v com espelho para embutir com caixa metálica 4"x2"</v>
          </cell>
          <cell r="C1168" t="str">
            <v>CJ</v>
          </cell>
          <cell r="D1168">
            <v>1</v>
          </cell>
          <cell r="E1168">
            <v>7.7050999999999998</v>
          </cell>
          <cell r="F1168">
            <v>7.7</v>
          </cell>
        </row>
        <row r="1169">
          <cell r="A1169" t="str">
            <v>001.17.05980</v>
          </cell>
          <cell r="B1169" t="str">
            <v>Fornecimento e instalação de interruptor de uma tecla simples tipo universal de 10a/250v com espelho para embutir sem caixa metálica 4"x2"</v>
          </cell>
          <cell r="C1169" t="str">
            <v>UN</v>
          </cell>
          <cell r="D1169">
            <v>1</v>
          </cell>
          <cell r="E1169">
            <v>5.6496000000000004</v>
          </cell>
          <cell r="F1169">
            <v>5.64</v>
          </cell>
        </row>
        <row r="1170">
          <cell r="A1170" t="str">
            <v>001.17.06000</v>
          </cell>
          <cell r="B1170" t="str">
            <v>Fornecimento e instalação de interruptor 02 teclas simples tipo universal de 10a/250v com espelho para embutir com caixa metalica 4"x2"</v>
          </cell>
          <cell r="C1170" t="str">
            <v>CJ</v>
          </cell>
          <cell r="D1170">
            <v>1</v>
          </cell>
          <cell r="E1170">
            <v>8.8928999999999991</v>
          </cell>
          <cell r="F1170">
            <v>8.89</v>
          </cell>
        </row>
        <row r="1171">
          <cell r="A1171" t="str">
            <v>001.17.06020</v>
          </cell>
          <cell r="B1171" t="str">
            <v>Fornecimento e instalação de interruptor 02 teclas simples tipo universal de 10a/250v com espelho para embutir sem caixa metalica 4"x2"</v>
          </cell>
          <cell r="C1171" t="str">
            <v>UN</v>
          </cell>
          <cell r="D1171">
            <v>1</v>
          </cell>
          <cell r="E1171">
            <v>6.8376000000000001</v>
          </cell>
          <cell r="F1171">
            <v>6.83</v>
          </cell>
        </row>
        <row r="1172">
          <cell r="A1172" t="str">
            <v>001.17.06040</v>
          </cell>
          <cell r="B1172" t="str">
            <v>Fornecimento e instalação de interruptor 03 teclas simples tipo universal de 10a/250v com espelho para embutir com caixa metálica 4"x2"</v>
          </cell>
          <cell r="C1172" t="str">
            <v>CJ</v>
          </cell>
          <cell r="D1172">
            <v>1</v>
          </cell>
          <cell r="E1172">
            <v>12.6309</v>
          </cell>
          <cell r="F1172">
            <v>12.63</v>
          </cell>
        </row>
        <row r="1173">
          <cell r="A1173" t="str">
            <v>001.17.06060</v>
          </cell>
          <cell r="B1173" t="str">
            <v>Fornecimento e instalação de interruptor 03 teclas simples tipo universal de 10a/250v sem espelho para embutir com caixa metálica 4"x2"</v>
          </cell>
          <cell r="C1173" t="str">
            <v>UN</v>
          </cell>
          <cell r="D1173">
            <v>1</v>
          </cell>
          <cell r="E1173">
            <v>13.375400000000001</v>
          </cell>
          <cell r="F1173">
            <v>13.37</v>
          </cell>
        </row>
        <row r="1174">
          <cell r="A1174" t="str">
            <v>001.17.06080</v>
          </cell>
          <cell r="B1174" t="str">
            <v>Fornecimento e instalação  de interruptor tipo paralelo (three way) de uma tecla de 10a/250v com espelho para embutir com caixa metálica 4"x2"</v>
          </cell>
          <cell r="C1174" t="str">
            <v>CJ</v>
          </cell>
          <cell r="D1174">
            <v>1</v>
          </cell>
          <cell r="E1174">
            <v>9.3240999999999996</v>
          </cell>
          <cell r="F1174">
            <v>9.32</v>
          </cell>
        </row>
        <row r="1175">
          <cell r="A1175" t="str">
            <v>001.17.06100</v>
          </cell>
          <cell r="B1175" t="str">
            <v>Fornecimento e instalação  de interruptor tipo paralelo (three way) de uma tecla de 10a/250v com espelho para embutir sem caixa metálica 4"x2"</v>
          </cell>
          <cell r="C1175" t="str">
            <v>UN</v>
          </cell>
          <cell r="D1175">
            <v>1</v>
          </cell>
          <cell r="E1175">
            <v>7.2686000000000002</v>
          </cell>
          <cell r="F1175">
            <v>7.26</v>
          </cell>
        </row>
        <row r="1176">
          <cell r="A1176" t="str">
            <v>001.17.06120</v>
          </cell>
          <cell r="B1176" t="str">
            <v>Fornecimento e instalação de pulsador para campainha de 2a/250v com espelho para embutir com caixa metálica 4"x2"</v>
          </cell>
          <cell r="C1176" t="str">
            <v>CJ</v>
          </cell>
          <cell r="D1176">
            <v>1</v>
          </cell>
          <cell r="E1176">
            <v>8.4050999999999991</v>
          </cell>
          <cell r="F1176">
            <v>8.4</v>
          </cell>
        </row>
        <row r="1177">
          <cell r="A1177" t="str">
            <v>001.17.06140</v>
          </cell>
          <cell r="B1177" t="str">
            <v>Fornecimento e instalação de puslador para campainha de 2a/250v com espelho para embutir sem caixa metalica 4"x2"</v>
          </cell>
          <cell r="C1177" t="str">
            <v>UN</v>
          </cell>
          <cell r="D1177">
            <v>1</v>
          </cell>
          <cell r="E1177">
            <v>6.3495999999999997</v>
          </cell>
          <cell r="F1177">
            <v>6.34</v>
          </cell>
        </row>
        <row r="1178">
          <cell r="A1178" t="str">
            <v>001.17.06160</v>
          </cell>
          <cell r="B1178" t="str">
            <v>Fornecimento e instalação de pulsador para minuteria de 2a/250v com espelho para embutir sem caixa metálica 4"x2"</v>
          </cell>
          <cell r="C1178" t="str">
            <v>UN</v>
          </cell>
          <cell r="D1178">
            <v>1</v>
          </cell>
          <cell r="E1178">
            <v>6.3495999999999997</v>
          </cell>
          <cell r="F1178">
            <v>6.34</v>
          </cell>
        </row>
        <row r="1179">
          <cell r="A1179" t="str">
            <v>001.17.06180</v>
          </cell>
          <cell r="B1179" t="str">
            <v>Fornecimento e instalação de campainha de timbre tipo residencial 50/60hz para embutir com caixa metálica 4"x2"</v>
          </cell>
          <cell r="C1179" t="str">
            <v>CJ</v>
          </cell>
          <cell r="D1179">
            <v>1</v>
          </cell>
          <cell r="E1179">
            <v>17.524100000000001</v>
          </cell>
          <cell r="F1179">
            <v>17.52</v>
          </cell>
        </row>
        <row r="1180">
          <cell r="A1180" t="str">
            <v>001.17.06200</v>
          </cell>
          <cell r="B1180" t="str">
            <v>Fornecimento e instalação de campainha de timbre tipo residencial 50/60hz para embutir sem caixa metálica 4"x2"</v>
          </cell>
          <cell r="C1180" t="str">
            <v>UN</v>
          </cell>
          <cell r="D1180">
            <v>1</v>
          </cell>
          <cell r="E1180">
            <v>15.4686</v>
          </cell>
          <cell r="F1180">
            <v>15.46</v>
          </cell>
        </row>
        <row r="1181">
          <cell r="A1181" t="str">
            <v>001.17.06220</v>
          </cell>
          <cell r="B1181" t="str">
            <v>Fornecimento e instalação de campainha de alta potência 50/60hz 110 v com timbre de diâm. 150.00mm 100db</v>
          </cell>
          <cell r="C1181" t="str">
            <v>UN</v>
          </cell>
          <cell r="D1181">
            <v>1</v>
          </cell>
          <cell r="E1181">
            <v>160.1421</v>
          </cell>
          <cell r="F1181">
            <v>160.13999999999999</v>
          </cell>
        </row>
        <row r="1182">
          <cell r="A1182" t="str">
            <v>001.17.06240</v>
          </cell>
          <cell r="B1182" t="str">
            <v>Fornecimento e instalação de campainha de alta potência 50/60hz 110 v com timbre de diâm. 250.00mm 104db</v>
          </cell>
          <cell r="C1182" t="str">
            <v>UN</v>
          </cell>
          <cell r="D1182">
            <v>1</v>
          </cell>
          <cell r="E1182">
            <v>217.1421</v>
          </cell>
          <cell r="F1182">
            <v>217.14</v>
          </cell>
        </row>
        <row r="1183">
          <cell r="A1183" t="str">
            <v>001.17.06260</v>
          </cell>
          <cell r="B1183" t="str">
            <v>Fornecimento e instalação de ventilador de teto c/rot em sentido dir/inverso c/4 pas 60hz 110v c/ interuptor tipo reostado p/2 setores e com capacitor</v>
          </cell>
          <cell r="C1183" t="str">
            <v>CJ</v>
          </cell>
          <cell r="D1183">
            <v>1</v>
          </cell>
          <cell r="E1183">
            <v>206.05510000000001</v>
          </cell>
          <cell r="F1183">
            <v>206.05</v>
          </cell>
        </row>
        <row r="1184">
          <cell r="A1184" t="str">
            <v>001.17.06280</v>
          </cell>
          <cell r="B1184" t="str">
            <v>Fornecimento e instalação de ventilador de teto modelo comercial com pas metálica,monofásico e reversível inclusíve interruptor</v>
          </cell>
          <cell r="C1184" t="str">
            <v>UN</v>
          </cell>
          <cell r="D1184">
            <v>1</v>
          </cell>
          <cell r="E1184">
            <v>82.255099999999999</v>
          </cell>
          <cell r="F1184">
            <v>82.25</v>
          </cell>
        </row>
        <row r="1185">
          <cell r="A1185" t="str">
            <v>001.17.06300</v>
          </cell>
          <cell r="B1185" t="str">
            <v>Fornecimento e instalação de interruptor para ventilador de teto 110v tipo reostato para 02 setores com capacitor</v>
          </cell>
          <cell r="C1185" t="str">
            <v>UN</v>
          </cell>
          <cell r="D1185">
            <v>1</v>
          </cell>
          <cell r="E1185">
            <v>124.11839999999999</v>
          </cell>
          <cell r="F1185">
            <v>124.11</v>
          </cell>
        </row>
        <row r="1186">
          <cell r="A1186" t="str">
            <v>001.17.06320</v>
          </cell>
          <cell r="B1186" t="str">
            <v>Fornecimento e instalação de espelho ou placa p/ tomadas e interruptores 4" x 2"</v>
          </cell>
          <cell r="C1186" t="str">
            <v>UN</v>
          </cell>
          <cell r="D1186">
            <v>1</v>
          </cell>
          <cell r="E1186">
            <v>1.575</v>
          </cell>
          <cell r="F1186">
            <v>1.57</v>
          </cell>
        </row>
        <row r="1187">
          <cell r="A1187" t="str">
            <v>001.17.06340</v>
          </cell>
          <cell r="B1187" t="str">
            <v>Fornecimento e instalação de espelho ou placa p/ tomadas e interruptores 4" x 4"</v>
          </cell>
          <cell r="C1187" t="str">
            <v>UN</v>
          </cell>
          <cell r="D1187">
            <v>1</v>
          </cell>
          <cell r="E1187">
            <v>2.9049999999999998</v>
          </cell>
          <cell r="F1187">
            <v>2.9</v>
          </cell>
        </row>
        <row r="1188">
          <cell r="A1188" t="str">
            <v>001.17.06360</v>
          </cell>
          <cell r="B1188" t="str">
            <v>Fornecimento e instalação de interruptor tipo paralelo (four-way) de uma tecla  15a/250v com espelho para embutir com caixa metálica 4"x 2"</v>
          </cell>
          <cell r="C1188" t="str">
            <v>UN</v>
          </cell>
          <cell r="D1188">
            <v>1</v>
          </cell>
          <cell r="E1188">
            <v>17.265599999999999</v>
          </cell>
          <cell r="F1188">
            <v>17.260000000000002</v>
          </cell>
        </row>
        <row r="1189">
          <cell r="A1189" t="str">
            <v>001.17.06380</v>
          </cell>
          <cell r="B1189" t="str">
            <v>Fornecimento e instalação de interruptor tipo paralelo (four-way) de uma tecla  15a/250v com espelho para embutir sem caixa metálica 4" x 2"</v>
          </cell>
          <cell r="C1189" t="str">
            <v>UN</v>
          </cell>
          <cell r="D1189">
            <v>1</v>
          </cell>
          <cell r="E1189">
            <v>15.2103</v>
          </cell>
          <cell r="F1189">
            <v>15.21</v>
          </cell>
        </row>
        <row r="1190">
          <cell r="A1190" t="str">
            <v>001.17.06400</v>
          </cell>
          <cell r="B1190" t="str">
            <v>Fornecimento e instalação de interruptor bipolar 25a/250v com espelho para embutir com caixa metálica 4" x 2"</v>
          </cell>
          <cell r="C1190" t="str">
            <v>CJ</v>
          </cell>
          <cell r="D1190">
            <v>1</v>
          </cell>
          <cell r="E1190">
            <v>15.5129</v>
          </cell>
          <cell r="F1190">
            <v>15.51</v>
          </cell>
        </row>
        <row r="1191">
          <cell r="A1191" t="str">
            <v>001.17.06420</v>
          </cell>
          <cell r="B1191" t="str">
            <v>Fornecimento e instalação de interruptor bipolar 25a/250v com espelho para embutir sem caixa metálica 4" x 2"</v>
          </cell>
          <cell r="C1191" t="str">
            <v>UN</v>
          </cell>
          <cell r="D1191">
            <v>1</v>
          </cell>
          <cell r="E1191">
            <v>13.457599999999999</v>
          </cell>
          <cell r="F1191">
            <v>13.45</v>
          </cell>
        </row>
        <row r="1192">
          <cell r="A1192" t="str">
            <v>001.17.06440</v>
          </cell>
          <cell r="B1192" t="str">
            <v>Fornecimento e instalação de interruptor tipo paralelo (three way) de duas teclas de 10a/250v com espelho p/ embutir com caixa metálica 4"x2"</v>
          </cell>
          <cell r="C1192" t="str">
            <v>CJ</v>
          </cell>
          <cell r="D1192">
            <v>1</v>
          </cell>
          <cell r="E1192">
            <v>12.8809</v>
          </cell>
          <cell r="F1192">
            <v>12.88</v>
          </cell>
        </row>
        <row r="1193">
          <cell r="A1193" t="str">
            <v>001.17.06460</v>
          </cell>
          <cell r="B1193" t="str">
            <v>Fornecimento e instalação de interruptor tipo paralelo (three way) de duas teclas de 10a/250v com espelho p/ embutir sem caixa metálica 4"x2"</v>
          </cell>
          <cell r="C1193" t="str">
            <v>UN</v>
          </cell>
          <cell r="D1193">
            <v>1</v>
          </cell>
          <cell r="E1193">
            <v>9.1875999999999998</v>
          </cell>
          <cell r="F1193">
            <v>9.18</v>
          </cell>
        </row>
        <row r="1194">
          <cell r="A1194" t="str">
            <v>001.17.06480</v>
          </cell>
          <cell r="B1194" t="str">
            <v>Fornecimento e instalação de tomada de corrente monofásica c/03 pinos (fase,neutro e terra) de 10a/250v com caixa metalica 4"x2"</v>
          </cell>
          <cell r="C1194" t="str">
            <v>UN</v>
          </cell>
          <cell r="D1194">
            <v>1</v>
          </cell>
          <cell r="E1194">
            <v>10.174099999999999</v>
          </cell>
          <cell r="F1194">
            <v>10.17</v>
          </cell>
        </row>
        <row r="1195">
          <cell r="A1195" t="str">
            <v>001.17.06500</v>
          </cell>
          <cell r="B1195" t="str">
            <v>Fornecimento e instalação de tomada de corrente monofásica c/03 pinos (fase,neutro e terra) de 10a/250v sem caixa metalica 4"x2"</v>
          </cell>
          <cell r="C1195" t="str">
            <v>UN</v>
          </cell>
          <cell r="D1195">
            <v>1</v>
          </cell>
          <cell r="E1195">
            <v>8.1186000000000007</v>
          </cell>
          <cell r="F1195">
            <v>8.11</v>
          </cell>
        </row>
        <row r="1196">
          <cell r="A1196" t="str">
            <v>001.17.06520</v>
          </cell>
          <cell r="B1196" t="str">
            <v>Fornecimento e instalação de tomada especial para informática 15a/250v com espelho para embutir com caixa metalica 4" x 2"</v>
          </cell>
          <cell r="C1196" t="str">
            <v>UN</v>
          </cell>
          <cell r="D1196">
            <v>1</v>
          </cell>
          <cell r="E1196">
            <v>10.9529</v>
          </cell>
          <cell r="F1196">
            <v>10.95</v>
          </cell>
        </row>
        <row r="1197">
          <cell r="A1197" t="str">
            <v>001.17.06540</v>
          </cell>
          <cell r="B1197" t="str">
            <v>Fornecimento e instalação de tomada especial para informática 15a/250v com espelho para embutir sem caixa metálica 4" x 2"</v>
          </cell>
          <cell r="C1197" t="str">
            <v>UN</v>
          </cell>
          <cell r="D1197">
            <v>1</v>
          </cell>
          <cell r="E1197">
            <v>8.8976000000000006</v>
          </cell>
          <cell r="F1197">
            <v>8.89</v>
          </cell>
        </row>
        <row r="1198">
          <cell r="A1198" t="str">
            <v>001.17.06560</v>
          </cell>
          <cell r="B1198" t="str">
            <v>Fornecimento e instalação de tomada de corrente para chuveiro elétrico com 02 polos + terra de 20a/250v com caixa metálica 4" x 2"</v>
          </cell>
          <cell r="C1198" t="str">
            <v>CJ</v>
          </cell>
          <cell r="D1198">
            <v>1</v>
          </cell>
          <cell r="E1198">
            <v>10.174099999999999</v>
          </cell>
          <cell r="F1198">
            <v>10.17</v>
          </cell>
        </row>
        <row r="1199">
          <cell r="A1199" t="str">
            <v>001.17.06580</v>
          </cell>
          <cell r="B1199" t="str">
            <v>Fornecimento e instalação de tomada de corrente para chuveiro elétrico com 02 polos + terra de 20a/250v sem caixa metálica 4" x 2"</v>
          </cell>
          <cell r="C1199" t="str">
            <v>UN</v>
          </cell>
          <cell r="D1199">
            <v>1</v>
          </cell>
          <cell r="E1199">
            <v>8.1186000000000007</v>
          </cell>
          <cell r="F1199">
            <v>8.11</v>
          </cell>
        </row>
        <row r="1200">
          <cell r="A1200" t="str">
            <v>001.17.06600</v>
          </cell>
          <cell r="B1200" t="str">
            <v>Fornecimento e insalação de tomada universal tomada tipo universal de 10a/250v de sobrepor</v>
          </cell>
          <cell r="C1200" t="str">
            <v>UN</v>
          </cell>
          <cell r="D1200">
            <v>1</v>
          </cell>
          <cell r="E1200">
            <v>3.1496</v>
          </cell>
          <cell r="F1200">
            <v>3.14</v>
          </cell>
        </row>
        <row r="1201">
          <cell r="A1201" t="str">
            <v>001.17.06620</v>
          </cell>
          <cell r="B1201" t="str">
            <v>Fornecimento e instalação de interruptor de uma tecla simples tipo universal de 10a/250v de sobrepor</v>
          </cell>
          <cell r="C1201" t="str">
            <v>UN</v>
          </cell>
          <cell r="D1201">
            <v>1</v>
          </cell>
          <cell r="E1201">
            <v>3.1496</v>
          </cell>
          <cell r="F1201">
            <v>3.14</v>
          </cell>
        </row>
        <row r="1202">
          <cell r="A1202" t="str">
            <v>001.17.06640</v>
          </cell>
          <cell r="B1202" t="str">
            <v>Fornecimento e instalação de conjunto de um interruptor e uma tomada tipo universal de 10a/250v de sobrepor</v>
          </cell>
          <cell r="C1202" t="str">
            <v>CJ</v>
          </cell>
          <cell r="D1202">
            <v>1</v>
          </cell>
          <cell r="E1202">
            <v>9.9076000000000004</v>
          </cell>
          <cell r="F1202">
            <v>9.9</v>
          </cell>
        </row>
        <row r="1203">
          <cell r="A1203" t="str">
            <v>001.17.06660</v>
          </cell>
          <cell r="B1203" t="str">
            <v>Fornecimento e instalação de interruptor de duas teclas de sobrepor tipo universal 10a-250v</v>
          </cell>
          <cell r="C1203" t="str">
            <v>UN</v>
          </cell>
          <cell r="D1203">
            <v>1</v>
          </cell>
          <cell r="E1203">
            <v>12.079599999999999</v>
          </cell>
          <cell r="F1203">
            <v>12.07</v>
          </cell>
        </row>
        <row r="1204">
          <cell r="A1204" t="str">
            <v>001.17.06680</v>
          </cell>
          <cell r="B1204" t="str">
            <v>Fornecimento e instalação de tomada de lógica (2tomadas rj45) em caixa de alumíinio 4"x4" para piso</v>
          </cell>
          <cell r="C1204" t="str">
            <v>UN</v>
          </cell>
          <cell r="D1204">
            <v>1</v>
          </cell>
          <cell r="E1204">
            <v>50.912100000000002</v>
          </cell>
          <cell r="F1204">
            <v>50.91</v>
          </cell>
        </row>
        <row r="1205">
          <cell r="A1205" t="str">
            <v>001.17.06700</v>
          </cell>
          <cell r="B1205" t="str">
            <v>Fornecimento e instalação de tomada de lógica (2tomadas rj45) em caixa de alumínio 4"x4" embutida na parede</v>
          </cell>
          <cell r="C1205" t="str">
            <v>UN</v>
          </cell>
          <cell r="D1205">
            <v>1</v>
          </cell>
          <cell r="E1205">
            <v>50.912100000000002</v>
          </cell>
          <cell r="F1205">
            <v>50.91</v>
          </cell>
        </row>
        <row r="1206">
          <cell r="A1206" t="str">
            <v>001.17.06720</v>
          </cell>
          <cell r="B1206" t="str">
            <v>Fornecimento e instalação de caixa de alumínio 4"x4" com tampa para piso</v>
          </cell>
          <cell r="C1206" t="str">
            <v>UN</v>
          </cell>
          <cell r="D1206">
            <v>1</v>
          </cell>
          <cell r="E1206">
            <v>22.328399999999998</v>
          </cell>
          <cell r="F1206">
            <v>22.32</v>
          </cell>
        </row>
        <row r="1207">
          <cell r="A1207" t="str">
            <v>001.17.06740</v>
          </cell>
          <cell r="B1207" t="str">
            <v>Fornecimento e instalação de cabo duplast formado por 02 fios de cobre seção 2.00x0.75 mm2, c/ isolamento p/ 750v, com características não propagantes ao fogo</v>
          </cell>
          <cell r="C1207" t="str">
            <v>ML</v>
          </cell>
          <cell r="D1207">
            <v>1</v>
          </cell>
          <cell r="E1207">
            <v>1.5782</v>
          </cell>
          <cell r="F1207">
            <v>1.57</v>
          </cell>
        </row>
        <row r="1208">
          <cell r="A1208" t="str">
            <v>001.17.06760</v>
          </cell>
          <cell r="B1208" t="str">
            <v>Fornecimento e instalação de caixa retangular de ferro c/ furos de 1/2" e 3/4" p/ peça 6 x 4 pol</v>
          </cell>
          <cell r="C1208" t="str">
            <v>UN</v>
          </cell>
          <cell r="D1208">
            <v>1</v>
          </cell>
          <cell r="E1208">
            <v>3.0792000000000002</v>
          </cell>
          <cell r="F1208">
            <v>3.07</v>
          </cell>
        </row>
        <row r="1209">
          <cell r="A1209" t="str">
            <v>001.17.06780</v>
          </cell>
          <cell r="B1209" t="str">
            <v>Fornecimento e instalação de cabo duplast formado por 02 fios de cobre seção 2.00x1.00 mm2, c/ isolamento p/ 750v, com características não propagantes ao fogo</v>
          </cell>
          <cell r="C1209" t="str">
            <v>ML</v>
          </cell>
          <cell r="D1209">
            <v>1</v>
          </cell>
          <cell r="E1209">
            <v>1.5934999999999999</v>
          </cell>
          <cell r="F1209">
            <v>1.59</v>
          </cell>
        </row>
        <row r="1210">
          <cell r="A1210" t="str">
            <v>001.17.06800</v>
          </cell>
          <cell r="B1210" t="str">
            <v>Fornecimento e instalação de caixa retangular de ferro c/ furos de 1/2" e 3/4" p/ peça 4 x 2 pol</v>
          </cell>
          <cell r="C1210" t="str">
            <v>UN</v>
          </cell>
          <cell r="D1210">
            <v>1</v>
          </cell>
          <cell r="E1210">
            <v>2.0552999999999999</v>
          </cell>
          <cell r="F1210">
            <v>2.0499999999999998</v>
          </cell>
        </row>
        <row r="1211">
          <cell r="A1211" t="str">
            <v>001.17.06820</v>
          </cell>
          <cell r="B1211" t="str">
            <v>Fornecimento e instalação de cabo duplast formado por 02 fios de cobre seção 2.00x2.50 mm2,c/ isolamento p/ 750v, com características não propagantes ao fogo</v>
          </cell>
          <cell r="C1211" t="str">
            <v>ML</v>
          </cell>
          <cell r="D1211">
            <v>1</v>
          </cell>
          <cell r="E1211">
            <v>2.1040000000000001</v>
          </cell>
          <cell r="F1211">
            <v>2.1</v>
          </cell>
        </row>
        <row r="1212">
          <cell r="A1212" t="str">
            <v>001.17.06840</v>
          </cell>
          <cell r="B1212" t="str">
            <v>Fornecimento e instalação de cabo duplast formado por 02 fios de cobre seção 2.00x1.50 mm2,c/ isolamento p/ 750v, com características não propagantes ao fogo</v>
          </cell>
          <cell r="C1212" t="str">
            <v>ML</v>
          </cell>
          <cell r="D1212">
            <v>1</v>
          </cell>
          <cell r="E1212">
            <v>2.7679</v>
          </cell>
          <cell r="F1212">
            <v>2.76</v>
          </cell>
        </row>
        <row r="1213">
          <cell r="A1213" t="str">
            <v>001.17.06860</v>
          </cell>
          <cell r="B1213" t="str">
            <v>Fornecimento e instalação de cabo duplast formado por 02 fios de cobre seção 2.00x4.00 mm2,c/ isolamento p/ 750v, com características não propagantes ao fogo</v>
          </cell>
          <cell r="C1213" t="str">
            <v>ML</v>
          </cell>
          <cell r="D1213">
            <v>1</v>
          </cell>
          <cell r="E1213">
            <v>4.0027999999999997</v>
          </cell>
          <cell r="F1213">
            <v>4</v>
          </cell>
        </row>
        <row r="1214">
          <cell r="A1214" t="str">
            <v>001.17.06880</v>
          </cell>
          <cell r="B1214" t="str">
            <v>Fornecimento e instalação de cabo duplast formado por 02 fios de cobre seção 2.00x6.00 mm2,c/ isolamento p/ 750v, com características não propagantes ao fogo</v>
          </cell>
          <cell r="C1214" t="str">
            <v>ML</v>
          </cell>
          <cell r="D1214">
            <v>1</v>
          </cell>
          <cell r="E1214">
            <v>5.6976000000000004</v>
          </cell>
          <cell r="F1214">
            <v>5.69</v>
          </cell>
        </row>
        <row r="1215">
          <cell r="A1215" t="str">
            <v>001.17.06900</v>
          </cell>
          <cell r="B1215" t="str">
            <v>Fornecimento e instalação de cabo duplast formado por 02 fios de cobre seção 2.00x10.00 mm2,c/ isolamento p/ 750v, com características não propagantes ao fogo</v>
          </cell>
          <cell r="C1215" t="str">
            <v>ML</v>
          </cell>
          <cell r="D1215">
            <v>1</v>
          </cell>
          <cell r="E1215">
            <v>8.7065999999999999</v>
          </cell>
          <cell r="F1215">
            <v>8.6999999999999993</v>
          </cell>
        </row>
        <row r="1216">
          <cell r="A1216" t="str">
            <v>001.17.06920</v>
          </cell>
          <cell r="B1216" t="str">
            <v>Fornecimento e instalação de cabo duplast formado por 02 fios de cobre seção 2.00x16.00 mm2,c/ isolamento p/ 750v, com características não propagantes ao fogo</v>
          </cell>
          <cell r="C1216" t="str">
            <v>ML</v>
          </cell>
          <cell r="D1216">
            <v>1</v>
          </cell>
          <cell r="E1216">
            <v>12.6058</v>
          </cell>
          <cell r="F1216">
            <v>12.6</v>
          </cell>
        </row>
        <row r="1217">
          <cell r="A1217" t="str">
            <v>001.17.06940</v>
          </cell>
          <cell r="B1217" t="str">
            <v>Fornecimento e instalação de cabo duplast formado por 02 fios de cobre seção 2.00x25.00 mm2,c/ isolamento p/ 750v, com características não propagantes ao fogo</v>
          </cell>
          <cell r="C1217" t="str">
            <v>ML</v>
          </cell>
          <cell r="D1217">
            <v>1</v>
          </cell>
          <cell r="E1217">
            <v>17.236999999999998</v>
          </cell>
          <cell r="F1217">
            <v>17.23</v>
          </cell>
        </row>
        <row r="1218">
          <cell r="A1218" t="str">
            <v>001.17.06960</v>
          </cell>
          <cell r="B1218" t="str">
            <v>Fornecimento e instalação de caixa quadrada de ferro f/ furos de diâm.1/2" e 3/4" ,  4" x 4"</v>
          </cell>
          <cell r="C1218" t="str">
            <v>UN</v>
          </cell>
          <cell r="D1218">
            <v>1</v>
          </cell>
          <cell r="E1218">
            <v>2.6253000000000002</v>
          </cell>
          <cell r="F1218">
            <v>2.62</v>
          </cell>
        </row>
        <row r="1219">
          <cell r="A1219" t="str">
            <v>001.17.06980</v>
          </cell>
          <cell r="B1219" t="str">
            <v>Fornecimento e instalação de caixa quadrada de ferro f/ furos de diâm.1/2" e 3/4"  3" x 3"</v>
          </cell>
          <cell r="C1219" t="str">
            <v>UN</v>
          </cell>
          <cell r="D1219">
            <v>1</v>
          </cell>
          <cell r="E1219">
            <v>2.5152999999999999</v>
          </cell>
          <cell r="F1219">
            <v>2.5099999999999998</v>
          </cell>
        </row>
        <row r="1220">
          <cell r="A1220" t="str">
            <v>001.17.07000</v>
          </cell>
          <cell r="B1220" t="str">
            <v>Fornecimento e instalação de caixa octogonal de ferro fundo móvel c/ furos de diâm. 1/2" e 3/4"  4" x 4" x 2"</v>
          </cell>
          <cell r="C1220" t="str">
            <v>UN</v>
          </cell>
          <cell r="D1220">
            <v>1</v>
          </cell>
          <cell r="E1220">
            <v>3.0552999999999999</v>
          </cell>
          <cell r="F1220">
            <v>3.05</v>
          </cell>
        </row>
        <row r="1221">
          <cell r="A1221" t="str">
            <v>001.17.07020</v>
          </cell>
          <cell r="B1221" t="str">
            <v>Fornecimento e instalação de caixa octogonal de ferro fundo móvel c/ furos de diâm. 1/2" e 3/4"  3" x 3" x 1 1/2"</v>
          </cell>
          <cell r="C1221" t="str">
            <v>UN</v>
          </cell>
          <cell r="D1221">
            <v>1</v>
          </cell>
          <cell r="E1221">
            <v>3.0552999999999999</v>
          </cell>
          <cell r="F1221">
            <v>3.05</v>
          </cell>
        </row>
        <row r="1222">
          <cell r="A1222" t="str">
            <v>001.17.07040</v>
          </cell>
          <cell r="B1222" t="str">
            <v>Fornecimento e instalação de caixa metálica com tampa parafusada de 20.00x20.00x10.00 cm</v>
          </cell>
          <cell r="C1222" t="str">
            <v>UN</v>
          </cell>
          <cell r="D1222">
            <v>1</v>
          </cell>
          <cell r="E1222">
            <v>24.665900000000001</v>
          </cell>
          <cell r="F1222">
            <v>24.66</v>
          </cell>
        </row>
        <row r="1223">
          <cell r="A1223" t="str">
            <v>001.17.07060</v>
          </cell>
          <cell r="B1223" t="str">
            <v>Fornecimento e instalação de caixa metálica com tampa parafusada de 25.00x25.00x12.00 cm</v>
          </cell>
          <cell r="C1223" t="str">
            <v>UN</v>
          </cell>
          <cell r="D1223">
            <v>1</v>
          </cell>
          <cell r="E1223">
            <v>23.607700000000001</v>
          </cell>
          <cell r="F1223">
            <v>23.6</v>
          </cell>
        </row>
        <row r="1224">
          <cell r="A1224" t="str">
            <v>001.17.07080</v>
          </cell>
          <cell r="B1224" t="str">
            <v>Fornecimento e instalação de caixa metálica com tampa parafusada 30.00x30.00x15.00 cm</v>
          </cell>
          <cell r="C1224" t="str">
            <v>UN</v>
          </cell>
          <cell r="D1224">
            <v>1</v>
          </cell>
          <cell r="E1224">
            <v>41.005099999999999</v>
          </cell>
          <cell r="F1224">
            <v>41</v>
          </cell>
        </row>
        <row r="1225">
          <cell r="A1225" t="str">
            <v>001.17.07100</v>
          </cell>
          <cell r="B1225" t="str">
            <v>Fornecimento e instalação de caixa metálica com tampa parafusada 40.00x40.00x15.00 cm</v>
          </cell>
          <cell r="C1225" t="str">
            <v>UN</v>
          </cell>
          <cell r="D1225">
            <v>1</v>
          </cell>
          <cell r="E1225">
            <v>61.6633</v>
          </cell>
          <cell r="F1225">
            <v>61.66</v>
          </cell>
        </row>
        <row r="1226">
          <cell r="A1226" t="str">
            <v>001.17.07120</v>
          </cell>
          <cell r="B1226" t="str">
            <v>Fornecimento e instalação de caixa metálica com tampa parafusada 50.00x50.00x15.00 cm</v>
          </cell>
          <cell r="C1226" t="str">
            <v>UN</v>
          </cell>
          <cell r="D1226">
            <v>1</v>
          </cell>
          <cell r="E1226">
            <v>77.553299999999993</v>
          </cell>
          <cell r="F1226">
            <v>77.55</v>
          </cell>
        </row>
        <row r="1227">
          <cell r="A1227" t="str">
            <v>001.17.07140</v>
          </cell>
          <cell r="B1227" t="str">
            <v>Execução de caixa de passagem de concreto de 5 cm espessura e tampa de concreto impermeabilizada de 30.00 x 30.00 x 30.00 cm</v>
          </cell>
          <cell r="C1227" t="str">
            <v>CJ</v>
          </cell>
          <cell r="D1227">
            <v>1</v>
          </cell>
          <cell r="E1227">
            <v>26.275600000000001</v>
          </cell>
          <cell r="F1227">
            <v>26.27</v>
          </cell>
        </row>
        <row r="1228">
          <cell r="A1228" t="str">
            <v>001.17.07160</v>
          </cell>
          <cell r="B1228" t="str">
            <v>Execução de caixa de passagem de concreto de 5 cm espessura e tampa de concreto impermeabilizada de 30.00 x 30.00 x 40.00 cm</v>
          </cell>
          <cell r="C1228" t="str">
            <v>CJ</v>
          </cell>
          <cell r="D1228">
            <v>1</v>
          </cell>
          <cell r="E1228">
            <v>32.045699999999997</v>
          </cell>
          <cell r="F1228">
            <v>32.04</v>
          </cell>
        </row>
        <row r="1229">
          <cell r="A1229" t="str">
            <v>001.17.07180</v>
          </cell>
          <cell r="B1229" t="str">
            <v>Execução de caixa de passagem de concreto de 5 cm espessura e tampa de concreto impermeabilizada de 40.00 x 40.00 x 40.00 cm</v>
          </cell>
          <cell r="C1229" t="str">
            <v>CJ</v>
          </cell>
          <cell r="D1229">
            <v>1</v>
          </cell>
          <cell r="E1229">
            <v>44.218000000000004</v>
          </cell>
          <cell r="F1229">
            <v>44.21</v>
          </cell>
        </row>
        <row r="1230">
          <cell r="A1230" t="str">
            <v>001.17.07200</v>
          </cell>
          <cell r="B1230" t="str">
            <v>Execução de caixa de passagem de concreto de 5 cm espessura e tampa de concreto impermeabilizada de 40.00 x 40.00 x 50.00 cm</v>
          </cell>
          <cell r="C1230" t="str">
            <v>CJ</v>
          </cell>
          <cell r="D1230">
            <v>1</v>
          </cell>
          <cell r="E1230">
            <v>50.429299999999998</v>
          </cell>
          <cell r="F1230">
            <v>50.42</v>
          </cell>
        </row>
        <row r="1231">
          <cell r="A1231" t="str">
            <v>001.17.07220</v>
          </cell>
          <cell r="B1231" t="str">
            <v>Execução de caixa de passagem de concreto de 5 cm espessura e tampa de concreto impermeabilizada de 50.00 x 50.00 x 50.00 cm</v>
          </cell>
          <cell r="C1231" t="str">
            <v>CJ</v>
          </cell>
          <cell r="D1231">
            <v>1</v>
          </cell>
          <cell r="E1231">
            <v>66.826099999999997</v>
          </cell>
          <cell r="F1231">
            <v>66.819999999999993</v>
          </cell>
        </row>
        <row r="1232">
          <cell r="A1232" t="str">
            <v>001.17.07240</v>
          </cell>
          <cell r="B1232" t="str">
            <v>Execução de caixa de passagem de concreto de 5 cm espessura e tampa de concreto impermeabilizada de 50.00 x 50.00 x 60.00 cm</v>
          </cell>
          <cell r="C1232" t="str">
            <v>CJ</v>
          </cell>
          <cell r="D1232">
            <v>1</v>
          </cell>
          <cell r="E1232">
            <v>74.707300000000004</v>
          </cell>
          <cell r="F1232">
            <v>74.7</v>
          </cell>
        </row>
        <row r="1233">
          <cell r="A1233" t="str">
            <v>001.17.07260</v>
          </cell>
          <cell r="B1233" t="str">
            <v>Execução de caixa de passagem de concreto de 5 cm espessura e tampa de concreto impermeabilizada de 60.00 x 60.00 x 60.00 cm</v>
          </cell>
          <cell r="C1233" t="str">
            <v>CJ</v>
          </cell>
          <cell r="D1233">
            <v>1</v>
          </cell>
          <cell r="E1233">
            <v>94.691000000000003</v>
          </cell>
          <cell r="F1233">
            <v>94.69</v>
          </cell>
        </row>
        <row r="1234">
          <cell r="A1234" t="str">
            <v>001.17.07280</v>
          </cell>
          <cell r="B1234" t="str">
            <v>Execução de caixa de passagem de concreto de 5 cm espessura e tampa de concreto impermeabilizada de 80.00 x 80.00 x 80.00 cm</v>
          </cell>
          <cell r="C1234" t="str">
            <v>CJ</v>
          </cell>
          <cell r="D1234">
            <v>1</v>
          </cell>
          <cell r="E1234">
            <v>165.7534</v>
          </cell>
          <cell r="F1234">
            <v>165.75</v>
          </cell>
        </row>
        <row r="1235">
          <cell r="A1235" t="str">
            <v>001.17.07300</v>
          </cell>
          <cell r="B1235" t="str">
            <v>Execução de caixa de passagem de concreto de 5 cm espessura e tampa de concreto impermeabilizada de 80.00 x 80.00 x 100.00 cm</v>
          </cell>
          <cell r="C1235" t="str">
            <v>CJ</v>
          </cell>
          <cell r="D1235">
            <v>1</v>
          </cell>
          <cell r="E1235">
            <v>192.47819999999999</v>
          </cell>
          <cell r="F1235">
            <v>192.47</v>
          </cell>
        </row>
        <row r="1236">
          <cell r="A1236" t="str">
            <v>001.17.07320</v>
          </cell>
          <cell r="B1236" t="str">
            <v>Fornecimento e instalação de caixa metálica p/ telefone n.1 10.00x10.00x5.00 cm</v>
          </cell>
          <cell r="C1236" t="str">
            <v>UN</v>
          </cell>
          <cell r="D1236">
            <v>1</v>
          </cell>
          <cell r="E1236">
            <v>1.7353000000000001</v>
          </cell>
          <cell r="F1236">
            <v>1.73</v>
          </cell>
        </row>
        <row r="1237">
          <cell r="A1237" t="str">
            <v>001.17.07340</v>
          </cell>
          <cell r="B1237" t="str">
            <v>Fornecimento e instalação de caixa metálica p/ telefone n.2 20.00x20.00x12.00 cm</v>
          </cell>
          <cell r="C1237" t="str">
            <v>UN</v>
          </cell>
          <cell r="D1237">
            <v>1</v>
          </cell>
          <cell r="E1237">
            <v>32.165900000000001</v>
          </cell>
          <cell r="F1237">
            <v>32.159999999999997</v>
          </cell>
        </row>
        <row r="1238">
          <cell r="A1238" t="str">
            <v>001.17.07360</v>
          </cell>
          <cell r="B1238" t="str">
            <v>Fornecimento e instalação de caixa metálica p/ telefone n.3 40.00x40.00x12.00 cm</v>
          </cell>
          <cell r="C1238" t="str">
            <v>UN</v>
          </cell>
          <cell r="D1238">
            <v>1</v>
          </cell>
          <cell r="E1238">
            <v>65.503299999999996</v>
          </cell>
          <cell r="F1238">
            <v>65.5</v>
          </cell>
        </row>
        <row r="1239">
          <cell r="A1239" t="str">
            <v>001.17.07380</v>
          </cell>
          <cell r="B1239" t="str">
            <v>Fornecimento e instalação de caixa metálica p/ telefone n.4 60.00x60.00x12.00 cm</v>
          </cell>
          <cell r="C1239" t="str">
            <v>UN</v>
          </cell>
          <cell r="D1239">
            <v>1</v>
          </cell>
          <cell r="E1239">
            <v>113.4517</v>
          </cell>
          <cell r="F1239">
            <v>113.45</v>
          </cell>
        </row>
        <row r="1240">
          <cell r="A1240" t="str">
            <v>001.17.07400</v>
          </cell>
          <cell r="B1240" t="str">
            <v>Fornecimento e instalação de caixa metálica p/ telefone n.5 80.00x80.00x12.00 cm</v>
          </cell>
          <cell r="C1240" t="str">
            <v>UN</v>
          </cell>
          <cell r="D1240">
            <v>1</v>
          </cell>
          <cell r="E1240">
            <v>187.33840000000001</v>
          </cell>
          <cell r="F1240">
            <v>187.33</v>
          </cell>
        </row>
        <row r="1241">
          <cell r="A1241" t="str">
            <v>001.17.07420</v>
          </cell>
          <cell r="B1241" t="str">
            <v>Fornecimento e instalação de caixa metálica p/ telefone n.6 120.00x120.00x12.00 cm</v>
          </cell>
          <cell r="C1241" t="str">
            <v>UN</v>
          </cell>
          <cell r="D1241">
            <v>1</v>
          </cell>
          <cell r="E1241">
            <v>400.15660000000003</v>
          </cell>
          <cell r="F1241">
            <v>400.15</v>
          </cell>
        </row>
        <row r="1242">
          <cell r="A1242" t="str">
            <v>001.17.07440</v>
          </cell>
          <cell r="B1242" t="str">
            <v>Execução de caixa de passagem de alvenaria de 1/2 vez c/ tampa de concreto impermeabilizada 30.00 x 30.00 x 30.00 cm</v>
          </cell>
          <cell r="C1242" t="str">
            <v>CJ</v>
          </cell>
          <cell r="D1242">
            <v>1</v>
          </cell>
          <cell r="E1242">
            <v>40.650799999999997</v>
          </cell>
          <cell r="F1242">
            <v>40.65</v>
          </cell>
        </row>
        <row r="1243">
          <cell r="A1243" t="str">
            <v>001.17.07460</v>
          </cell>
          <cell r="B1243" t="str">
            <v>Execução de caixa de passagem de alvenaria de 1/2 vez c/ tampa de concreto impermeabilizada 30.00 x 30.00 x 40.00 cm</v>
          </cell>
          <cell r="C1243" t="str">
            <v>CJ</v>
          </cell>
          <cell r="D1243">
            <v>1</v>
          </cell>
          <cell r="E1243">
            <v>47.8446</v>
          </cell>
          <cell r="F1243">
            <v>47.84</v>
          </cell>
        </row>
        <row r="1244">
          <cell r="A1244" t="str">
            <v>001.17.07480</v>
          </cell>
          <cell r="B1244" t="str">
            <v>Execução de caixa de passagem de alvenaria de 1/2 vez c/ tampa de concreto impermeabilizada 40.00 x 40.00 x 40.00 cm</v>
          </cell>
          <cell r="C1244" t="str">
            <v>CJ</v>
          </cell>
          <cell r="D1244">
            <v>1</v>
          </cell>
          <cell r="E1244">
            <v>59.283900000000003</v>
          </cell>
          <cell r="F1244">
            <v>59.28</v>
          </cell>
        </row>
        <row r="1245">
          <cell r="A1245" t="str">
            <v>001.17.07500</v>
          </cell>
          <cell r="B1245" t="str">
            <v>Execução de caixa de passagem de alvenaria de 1/2 vez c/ tampa de concreto impermeabilizada 40.00 x 40.00 x 50.00 cm</v>
          </cell>
          <cell r="C1245" t="str">
            <v>CJ</v>
          </cell>
          <cell r="D1245">
            <v>1</v>
          </cell>
          <cell r="E1245">
            <v>70.488500000000002</v>
          </cell>
          <cell r="F1245">
            <v>70.48</v>
          </cell>
        </row>
        <row r="1246">
          <cell r="A1246" t="str">
            <v>001.17.07520</v>
          </cell>
          <cell r="B1246" t="str">
            <v>Execução de caixa de passagem de alvenaria de 1/2 vez c/ tampa de concreto impermeabiliada 50.00 x 50.00 x 50.00 cm</v>
          </cell>
          <cell r="C1246" t="str">
            <v>CJ</v>
          </cell>
          <cell r="D1246">
            <v>1</v>
          </cell>
          <cell r="E1246">
            <v>86.824600000000004</v>
          </cell>
          <cell r="F1246">
            <v>86.82</v>
          </cell>
        </row>
        <row r="1247">
          <cell r="A1247" t="str">
            <v>001.17.07540</v>
          </cell>
          <cell r="B1247" t="str">
            <v>Exeucução de caixa de passagem de alvenaria de 1/2 vez c/ tampa de concreto impermeabilizada 50.00 x 50.00 x 60.0 cm</v>
          </cell>
          <cell r="C1247" t="str">
            <v>CJ</v>
          </cell>
          <cell r="D1247">
            <v>1</v>
          </cell>
          <cell r="E1247">
            <v>97.178100000000001</v>
          </cell>
          <cell r="F1247">
            <v>97.17</v>
          </cell>
        </row>
        <row r="1248">
          <cell r="A1248" t="str">
            <v>001.17.07560</v>
          </cell>
          <cell r="B1248" t="str">
            <v>Execuçãoo de caixa de passagem de alvenaria de 1/2 vez c/ tampa de concreto impermeabilizada 60.00 x 60.00 x 60.00 cm</v>
          </cell>
          <cell r="C1248" t="str">
            <v>CJ</v>
          </cell>
          <cell r="D1248">
            <v>1</v>
          </cell>
          <cell r="E1248">
            <v>118.60429999999999</v>
          </cell>
          <cell r="F1248">
            <v>118.6</v>
          </cell>
        </row>
        <row r="1249">
          <cell r="A1249" t="str">
            <v>001.17.07580</v>
          </cell>
          <cell r="B1249" t="str">
            <v>Execução de caixa de passagem de alvenaria de 1/2 vez c/ tampa de concreto impermeabilizada 80.00 x 80.00 x 80.00 cm</v>
          </cell>
          <cell r="C1249" t="str">
            <v>CJ</v>
          </cell>
          <cell r="D1249">
            <v>1</v>
          </cell>
          <cell r="E1249">
            <v>195.84970000000001</v>
          </cell>
          <cell r="F1249">
            <v>195.84</v>
          </cell>
        </row>
        <row r="1250">
          <cell r="A1250" t="str">
            <v>001.17.07600</v>
          </cell>
          <cell r="B1250" t="str">
            <v>Execução de caixa de passagem de alvenaria de 1/2 vez c/ tampa de concreto impermeabilizada 80.00 x 80.00 x 100.00 cm</v>
          </cell>
          <cell r="C1250" t="str">
            <v>CJ</v>
          </cell>
          <cell r="D1250">
            <v>1</v>
          </cell>
          <cell r="E1250">
            <v>231.1054</v>
          </cell>
          <cell r="F1250">
            <v>231.1</v>
          </cell>
        </row>
        <row r="1251">
          <cell r="A1251" t="str">
            <v>001.17.07620</v>
          </cell>
          <cell r="B1251" t="str">
            <v>Execução de caixa de entrada em alvenaria c/ tampa metálica conf. padrão telemat r1 (60x35x50)cm</v>
          </cell>
          <cell r="C1251" t="str">
            <v>UN</v>
          </cell>
          <cell r="D1251">
            <v>1</v>
          </cell>
          <cell r="E1251">
            <v>0</v>
          </cell>
          <cell r="F1251">
            <v>0</v>
          </cell>
        </row>
        <row r="1252">
          <cell r="A1252" t="str">
            <v>001.17.07640</v>
          </cell>
          <cell r="B1252" t="str">
            <v>Execução de caixa de entrada em alvenaria c/ tampa metálica conf. padrão telemat r2 (107x52x50) cm</v>
          </cell>
          <cell r="C1252" t="str">
            <v>UN</v>
          </cell>
          <cell r="D1252">
            <v>1</v>
          </cell>
          <cell r="E1252">
            <v>0</v>
          </cell>
          <cell r="F1252">
            <v>0</v>
          </cell>
        </row>
        <row r="1253">
          <cell r="A1253" t="str">
            <v>001.17.07660</v>
          </cell>
          <cell r="B1253" t="str">
            <v>Fornecimento e instalação de  rolo de fita isolante plástica, de 20.00 m</v>
          </cell>
          <cell r="C1253" t="str">
            <v>UN</v>
          </cell>
          <cell r="D1253">
            <v>1</v>
          </cell>
          <cell r="E1253">
            <v>13.5466</v>
          </cell>
          <cell r="F1253">
            <v>13.54</v>
          </cell>
        </row>
        <row r="1254">
          <cell r="A1254" t="str">
            <v>001.17.07680</v>
          </cell>
          <cell r="B1254" t="str">
            <v>Fornecimento e instalação de  rolo de fita isolante plástica, de 10.00 m</v>
          </cell>
          <cell r="C1254" t="str">
            <v>UN</v>
          </cell>
          <cell r="D1254">
            <v>1</v>
          </cell>
          <cell r="E1254">
            <v>12.1966</v>
          </cell>
          <cell r="F1254">
            <v>12.19</v>
          </cell>
        </row>
        <row r="1255">
          <cell r="A1255" t="str">
            <v>001.17.07700</v>
          </cell>
          <cell r="B1255" t="str">
            <v>Fornecimento e instalação de  rolo de fita isolante plástica, de 05.00 m</v>
          </cell>
          <cell r="C1255" t="str">
            <v>UN</v>
          </cell>
          <cell r="D1255">
            <v>1</v>
          </cell>
          <cell r="E1255">
            <v>6.7183999999999999</v>
          </cell>
          <cell r="F1255">
            <v>6.71</v>
          </cell>
        </row>
        <row r="1256">
          <cell r="A1256" t="str">
            <v>001.17.07720</v>
          </cell>
          <cell r="B1256" t="str">
            <v>Fornecimento e instalação de rolo de fita isolante de alta fusão, de 10.00 m</v>
          </cell>
          <cell r="C1256" t="str">
            <v>UN</v>
          </cell>
          <cell r="D1256">
            <v>1</v>
          </cell>
          <cell r="E1256">
            <v>19.526599999999998</v>
          </cell>
          <cell r="F1256">
            <v>19.52</v>
          </cell>
        </row>
        <row r="1257">
          <cell r="A1257" t="str">
            <v>001.17.07740</v>
          </cell>
          <cell r="B1257" t="str">
            <v>Fornecimento e instalação de rolo de fita isolante de alta fusão, de 40.00 m</v>
          </cell>
          <cell r="C1257" t="str">
            <v>UN</v>
          </cell>
          <cell r="D1257">
            <v>1</v>
          </cell>
          <cell r="E1257">
            <v>62.7517</v>
          </cell>
          <cell r="F1257">
            <v>62.75</v>
          </cell>
        </row>
        <row r="1258">
          <cell r="A1258" t="str">
            <v>001.17.07760</v>
          </cell>
          <cell r="B1258" t="str">
            <v>Fornecimento e instalação de quadro metálico com fundo de madeira com maçaneta e fechadura de 100.00 x 100.00 x 15.00 cm</v>
          </cell>
          <cell r="C1258" t="str">
            <v>UN</v>
          </cell>
          <cell r="D1258">
            <v>1</v>
          </cell>
          <cell r="E1258">
            <v>179.25659999999999</v>
          </cell>
          <cell r="F1258">
            <v>179.25</v>
          </cell>
        </row>
        <row r="1259">
          <cell r="A1259" t="str">
            <v>001.17.07780</v>
          </cell>
          <cell r="B1259" t="str">
            <v>Fornecimento e instalação de quadro metálico com fundo de madeira com maçaneta e fechadura de 90.00 x 90.00 x 15.00 cm</v>
          </cell>
          <cell r="C1259" t="str">
            <v>UN</v>
          </cell>
          <cell r="D1259">
            <v>1</v>
          </cell>
          <cell r="E1259">
            <v>157.5566</v>
          </cell>
          <cell r="F1259">
            <v>157.55000000000001</v>
          </cell>
        </row>
        <row r="1260">
          <cell r="A1260" t="str">
            <v>001.17.07800</v>
          </cell>
          <cell r="B1260" t="str">
            <v>Fornecimento e instalação de quadro metálico com fundo de madeira com maçaneta e fechadura de 60.00 x 60.00 x 15.00 cm</v>
          </cell>
          <cell r="C1260" t="str">
            <v>UN</v>
          </cell>
          <cell r="D1260">
            <v>1</v>
          </cell>
          <cell r="E1260">
            <v>111.6384</v>
          </cell>
          <cell r="F1260">
            <v>111.63</v>
          </cell>
        </row>
        <row r="1261">
          <cell r="A1261" t="str">
            <v>001.17.07820</v>
          </cell>
          <cell r="B1261" t="str">
            <v>Fornecimento e instalação de quadro de distribuição com porta sem disjuntores e sem barramento até 06 circuitos</v>
          </cell>
          <cell r="C1261" t="str">
            <v>UN</v>
          </cell>
          <cell r="D1261">
            <v>1</v>
          </cell>
          <cell r="E1261">
            <v>30.973299999999998</v>
          </cell>
          <cell r="F1261">
            <v>30.97</v>
          </cell>
        </row>
        <row r="1262">
          <cell r="A1262" t="str">
            <v>001.17.07840</v>
          </cell>
          <cell r="B1262" t="str">
            <v>Fornecimento e instalação de quadro de distribuição com porta sem disjuntores e sem barramento de 07 a 10 circuitos</v>
          </cell>
          <cell r="C1262" t="str">
            <v>UN</v>
          </cell>
          <cell r="D1262">
            <v>1</v>
          </cell>
          <cell r="E1262">
            <v>37.423299999999998</v>
          </cell>
          <cell r="F1262">
            <v>37.42</v>
          </cell>
        </row>
        <row r="1263">
          <cell r="A1263" t="str">
            <v>001.17.07860</v>
          </cell>
          <cell r="B1263" t="str">
            <v>Fornecimento e instalação de quadro de distribuição com porta sem disjuntores e sem barramento de 11 a 15 circuitos</v>
          </cell>
          <cell r="C1263" t="str">
            <v>UN</v>
          </cell>
          <cell r="D1263">
            <v>1</v>
          </cell>
          <cell r="E1263">
            <v>38.491700000000002</v>
          </cell>
          <cell r="F1263">
            <v>38.49</v>
          </cell>
        </row>
        <row r="1264">
          <cell r="A1264" t="str">
            <v>001.17.07880</v>
          </cell>
          <cell r="B1264" t="str">
            <v>Fornecimento e instalação de quadro de distribuição com porta sem disjuntores e sem barramento de 16 a 20 circuitos</v>
          </cell>
          <cell r="C1264" t="str">
            <v>UN</v>
          </cell>
          <cell r="D1264">
            <v>1</v>
          </cell>
          <cell r="E1264">
            <v>95.491699999999994</v>
          </cell>
          <cell r="F1264">
            <v>95.49</v>
          </cell>
        </row>
        <row r="1265">
          <cell r="A1265" t="str">
            <v>001.17.07900</v>
          </cell>
          <cell r="B1265" t="str">
            <v>Fornecimento e instalação de quadro de distribuição com porta sem disjuntores e sem barramento até 03 circuitos, de sobrepor</v>
          </cell>
          <cell r="C1265" t="str">
            <v>UN</v>
          </cell>
          <cell r="D1265">
            <v>1</v>
          </cell>
          <cell r="E1265">
            <v>25.473299999999998</v>
          </cell>
          <cell r="F1265">
            <v>25.47</v>
          </cell>
        </row>
        <row r="1266">
          <cell r="A1266" t="str">
            <v>001.17.07920</v>
          </cell>
          <cell r="B1266" t="str">
            <v>Fornecimento e instalação de quadro de distribuição com porta sem disjuntores e sem barramento até 06 circuitos, de sobrepor</v>
          </cell>
          <cell r="C1266" t="str">
            <v>UN</v>
          </cell>
          <cell r="D1266">
            <v>1</v>
          </cell>
          <cell r="E1266">
            <v>34.773299999999999</v>
          </cell>
          <cell r="F1266">
            <v>34.770000000000003</v>
          </cell>
        </row>
        <row r="1267">
          <cell r="A1267" t="str">
            <v>001.17.07940</v>
          </cell>
          <cell r="B1267" t="str">
            <v>Fornecimento e instalação de quadro de distribuição com porta com barramento sem previsão para disjuntor geral e sem disjuntores, até 18 circuitos</v>
          </cell>
          <cell r="C1267" t="str">
            <v>UN</v>
          </cell>
          <cell r="D1267">
            <v>1</v>
          </cell>
          <cell r="E1267">
            <v>87.709900000000005</v>
          </cell>
          <cell r="F1267">
            <v>87.7</v>
          </cell>
        </row>
        <row r="1268">
          <cell r="A1268" t="str">
            <v>001.17.07960</v>
          </cell>
          <cell r="B1268" t="str">
            <v>Fornecimento e instalação de quadro de distribuição com porta com barramento sem previsão para disjuntor geral e sem disjuntores, de 19 a 30  circuitos</v>
          </cell>
          <cell r="C1268" t="str">
            <v>UN</v>
          </cell>
          <cell r="D1268">
            <v>1</v>
          </cell>
          <cell r="E1268">
            <v>140.7784</v>
          </cell>
          <cell r="F1268">
            <v>140.77000000000001</v>
          </cell>
        </row>
        <row r="1269">
          <cell r="A1269" t="str">
            <v>001.17.07980</v>
          </cell>
          <cell r="B1269" t="str">
            <v>Fornecimento e instalação de quadro de distribuição com porta com barramento sem previsão para disjuntor geral e sem disjuntores, de 31 a 42  circuitos</v>
          </cell>
          <cell r="C1269" t="str">
            <v>UN</v>
          </cell>
          <cell r="D1269">
            <v>1</v>
          </cell>
          <cell r="E1269">
            <v>150.89660000000001</v>
          </cell>
          <cell r="F1269">
            <v>150.88999999999999</v>
          </cell>
        </row>
        <row r="1270">
          <cell r="A1270" t="str">
            <v>001.17.08000</v>
          </cell>
          <cell r="B1270" t="str">
            <v>Fornecimento e instalação de quadro de distribuição trifásico c/ barramento, c/ previsão para disjuntor geral, com porta e sem disjuntores até 15 circuitos</v>
          </cell>
          <cell r="C1270" t="str">
            <v>UN</v>
          </cell>
          <cell r="D1270">
            <v>1</v>
          </cell>
          <cell r="E1270">
            <v>38.491700000000002</v>
          </cell>
          <cell r="F1270">
            <v>38.49</v>
          </cell>
        </row>
        <row r="1271">
          <cell r="A1271" t="str">
            <v>001.17.08020</v>
          </cell>
          <cell r="B1271" t="str">
            <v>Fornecimento e instalação de quadro de distribuição trifásico c/ barramento, c/ previsão para disjuntor geral, com porta e sem disjuntores de 16 a 27 circuitos</v>
          </cell>
          <cell r="C1271" t="str">
            <v>UN</v>
          </cell>
          <cell r="D1271">
            <v>1</v>
          </cell>
          <cell r="E1271">
            <v>115.7099</v>
          </cell>
          <cell r="F1271">
            <v>115.7</v>
          </cell>
        </row>
        <row r="1272">
          <cell r="A1272" t="str">
            <v>001.17.08040</v>
          </cell>
          <cell r="B1272" t="str">
            <v>Fornecimento e instalação de quadro de distribuição trifásico c/ barramento, c/ previsão para disjuntor geral, com porta e sem disjuntores de 28 a 30  circuitos</v>
          </cell>
          <cell r="C1272" t="str">
            <v>UN</v>
          </cell>
          <cell r="D1272">
            <v>1</v>
          </cell>
          <cell r="E1272">
            <v>140.7784</v>
          </cell>
          <cell r="F1272">
            <v>140.77000000000001</v>
          </cell>
        </row>
        <row r="1273">
          <cell r="A1273" t="str">
            <v>001.17.08060</v>
          </cell>
          <cell r="B1273" t="str">
            <v>Fornecimento e instalação de quadro de distribuição trifásico c/ barramento, c/ previsão para disjuntor geral, com porta e sem disjuntores de 31 a 56  circuitos</v>
          </cell>
          <cell r="C1273" t="str">
            <v>UN</v>
          </cell>
          <cell r="D1273">
            <v>1</v>
          </cell>
          <cell r="E1273">
            <v>350.94659999999999</v>
          </cell>
          <cell r="F1273">
            <v>350.94</v>
          </cell>
        </row>
        <row r="1274">
          <cell r="A1274" t="str">
            <v>001.17.08080</v>
          </cell>
          <cell r="B1274" t="str">
            <v>Fornecimento e instalação de quadro de distribuição de lógica, metálico com porta e trinco de embutir ou de sobrepor</v>
          </cell>
          <cell r="C1274" t="str">
            <v>UN</v>
          </cell>
          <cell r="D1274">
            <v>1</v>
          </cell>
          <cell r="E1274">
            <v>41.973300000000002</v>
          </cell>
          <cell r="F1274">
            <v>41.97</v>
          </cell>
        </row>
        <row r="1275">
          <cell r="A1275" t="str">
            <v>001.17.08100</v>
          </cell>
          <cell r="B1275" t="str">
            <v>Fornecimento e instalação de quadro para comando 1,20x0,80x0,35m</v>
          </cell>
          <cell r="C1275" t="str">
            <v>UN</v>
          </cell>
          <cell r="D1275">
            <v>1</v>
          </cell>
          <cell r="E1275">
            <v>40.946599999999997</v>
          </cell>
          <cell r="F1275">
            <v>40.94</v>
          </cell>
        </row>
        <row r="1276">
          <cell r="A1276" t="str">
            <v>001.17.08120</v>
          </cell>
          <cell r="B1276" t="str">
            <v>Fornecimento e instalação de disjuntor monopolar c/ proteção termomagnética automática da eletromar ou similar de 10amp a 30amp</v>
          </cell>
          <cell r="C1276" t="str">
            <v>UN</v>
          </cell>
          <cell r="D1276">
            <v>1</v>
          </cell>
          <cell r="E1276">
            <v>6.7210999999999999</v>
          </cell>
          <cell r="F1276">
            <v>6.72</v>
          </cell>
        </row>
        <row r="1277">
          <cell r="A1277" t="str">
            <v>001.17.08140</v>
          </cell>
          <cell r="B1277" t="str">
            <v>Fornecimento e instalação de disjuntor monopolar c/ proteção termomagnética automática da eletromar ou similar de 40amp a 50amp</v>
          </cell>
          <cell r="C1277" t="str">
            <v>UN</v>
          </cell>
          <cell r="D1277">
            <v>1</v>
          </cell>
          <cell r="E1277">
            <v>9.5710999999999995</v>
          </cell>
          <cell r="F1277">
            <v>9.57</v>
          </cell>
        </row>
        <row r="1278">
          <cell r="A1278" t="str">
            <v>001.17.08160</v>
          </cell>
          <cell r="B1278" t="str">
            <v>Fornecimento e instalação de disjuntor monopolar c/ proteção termomagnética automática da eletromar ou similar de 70amp a 100amp</v>
          </cell>
          <cell r="C1278" t="str">
            <v>UN</v>
          </cell>
          <cell r="D1278">
            <v>1</v>
          </cell>
          <cell r="E1278">
            <v>16.071100000000001</v>
          </cell>
          <cell r="F1278">
            <v>16.07</v>
          </cell>
        </row>
        <row r="1279">
          <cell r="A1279" t="str">
            <v>001.17.08180</v>
          </cell>
          <cell r="B1279" t="str">
            <v>Fornecimento e instalação de disjuntor bipolar c/ proteção termomagnética automática da eletromar ou similar de 10amp a 50amp</v>
          </cell>
          <cell r="C1279" t="str">
            <v>UN</v>
          </cell>
          <cell r="D1279">
            <v>1</v>
          </cell>
          <cell r="E1279">
            <v>32.892099999999999</v>
          </cell>
          <cell r="F1279">
            <v>32.89</v>
          </cell>
        </row>
        <row r="1280">
          <cell r="A1280" t="str">
            <v>001.17.08200</v>
          </cell>
          <cell r="B1280" t="str">
            <v>Fornecimento e instalação de disjuntor bipolar c/ proteção termomagnética automática da eletromar ou similar de 60amp a 100amp</v>
          </cell>
          <cell r="C1280" t="str">
            <v>UN</v>
          </cell>
          <cell r="D1280">
            <v>1</v>
          </cell>
          <cell r="E1280">
            <v>44.162100000000002</v>
          </cell>
          <cell r="F1280">
            <v>44.16</v>
          </cell>
        </row>
        <row r="1281">
          <cell r="A1281" t="str">
            <v>001.17.08220</v>
          </cell>
          <cell r="B1281" t="str">
            <v>Fornecimento e instalação de disjuntor tripolar c/ proteção termomagnética automática da eletromar ou similar de 30amp a 50amp</v>
          </cell>
          <cell r="C1281" t="str">
            <v>un</v>
          </cell>
          <cell r="D1281">
            <v>1</v>
          </cell>
          <cell r="E1281">
            <v>39.482999999999997</v>
          </cell>
          <cell r="F1281">
            <v>39.479999999999997</v>
          </cell>
        </row>
        <row r="1282">
          <cell r="A1282" t="str">
            <v>001.17.08240</v>
          </cell>
          <cell r="B1282" t="str">
            <v>Fornecimento e instalação de disjuntor tripolar c/ proteção termomagnética automática da eletromar ou similar de 60amp a 100amp</v>
          </cell>
          <cell r="C1282" t="str">
            <v>un</v>
          </cell>
          <cell r="D1282">
            <v>1</v>
          </cell>
          <cell r="E1282">
            <v>75.113</v>
          </cell>
          <cell r="F1282">
            <v>75.11</v>
          </cell>
        </row>
        <row r="1283">
          <cell r="A1283" t="str">
            <v>001.17.08260</v>
          </cell>
          <cell r="B1283" t="str">
            <v>Fornecimento e instalação de disjuntor tripolar tipo ca-terno magnetico 125-150-175-200-225a da eletromar</v>
          </cell>
          <cell r="C1283" t="str">
            <v>UN</v>
          </cell>
          <cell r="D1283">
            <v>1</v>
          </cell>
          <cell r="E1283">
            <v>130.7533</v>
          </cell>
          <cell r="F1283">
            <v>130.75</v>
          </cell>
        </row>
        <row r="1284">
          <cell r="A1284" t="str">
            <v>001.17.08280</v>
          </cell>
          <cell r="B1284" t="str">
            <v>Fornecimento e instalação de disjuntor tripolar tipo da-termo magnético 250-300-350-400a da eletromar</v>
          </cell>
          <cell r="C1284" t="str">
            <v>UN</v>
          </cell>
          <cell r="D1284">
            <v>1</v>
          </cell>
          <cell r="E1284">
            <v>1793.9499000000001</v>
          </cell>
          <cell r="F1284">
            <v>1793.94</v>
          </cell>
        </row>
        <row r="1285">
          <cell r="A1285" t="str">
            <v>001.17.08300</v>
          </cell>
          <cell r="B1285" t="str">
            <v>Fornecimento e instalação de disjuntor termomagnético (diaquick) - siemens monopolar 2a/240v</v>
          </cell>
          <cell r="C1285" t="str">
            <v>UN</v>
          </cell>
          <cell r="D1285">
            <v>1</v>
          </cell>
          <cell r="E1285">
            <v>26.711099999999998</v>
          </cell>
          <cell r="F1285">
            <v>26.71</v>
          </cell>
        </row>
        <row r="1286">
          <cell r="A1286" t="str">
            <v>001.17.08320</v>
          </cell>
          <cell r="B1286" t="str">
            <v>Fornecimento e instalação de disjuntor termomagnético (diaquick) - siemens monofásico 6a/240v</v>
          </cell>
          <cell r="C1286" t="str">
            <v>UN</v>
          </cell>
          <cell r="D1286">
            <v>1</v>
          </cell>
          <cell r="E1286">
            <v>26.8111</v>
          </cell>
          <cell r="F1286">
            <v>26.81</v>
          </cell>
        </row>
        <row r="1287">
          <cell r="A1287" t="str">
            <v>001.17.08340</v>
          </cell>
          <cell r="B1287" t="str">
            <v>Fornecimento e instalação de disjuntor termomagnético (diaquick) - siemens monofásico 25a/240v</v>
          </cell>
          <cell r="C1287" t="str">
            <v>UN</v>
          </cell>
          <cell r="D1287">
            <v>1</v>
          </cell>
          <cell r="E1287">
            <v>12.5511</v>
          </cell>
          <cell r="F1287">
            <v>12.55</v>
          </cell>
        </row>
        <row r="1288">
          <cell r="A1288" t="str">
            <v>001.17.08360</v>
          </cell>
          <cell r="B1288" t="str">
            <v>Fornecimento e instalação de disjuntor termomagnético (diaquick) - siemens monofásico 30a/240v</v>
          </cell>
          <cell r="C1288" t="str">
            <v>UN</v>
          </cell>
          <cell r="D1288">
            <v>1</v>
          </cell>
          <cell r="E1288">
            <v>9.6710999999999991</v>
          </cell>
          <cell r="F1288">
            <v>9.67</v>
          </cell>
        </row>
        <row r="1289">
          <cell r="A1289" t="str">
            <v>001.17.08380</v>
          </cell>
          <cell r="B1289" t="str">
            <v>Fornecimento e instalação de disjuntor termomagnético (diaquik) - tripolar - 30a/240v</v>
          </cell>
          <cell r="C1289" t="str">
            <v>UN</v>
          </cell>
          <cell r="D1289">
            <v>1</v>
          </cell>
          <cell r="E1289">
            <v>117.18300000000001</v>
          </cell>
          <cell r="F1289">
            <v>117.18</v>
          </cell>
        </row>
        <row r="1290">
          <cell r="A1290" t="str">
            <v>001.17.08400</v>
          </cell>
          <cell r="B1290" t="str">
            <v>Fornecimento e instalação de chave blindada tripolar 250v 30 amp/250v</v>
          </cell>
          <cell r="C1290" t="str">
            <v>UN</v>
          </cell>
          <cell r="D1290">
            <v>1</v>
          </cell>
          <cell r="E1290">
            <v>79.3245</v>
          </cell>
          <cell r="F1290">
            <v>79.319999999999993</v>
          </cell>
        </row>
        <row r="1291">
          <cell r="A1291" t="str">
            <v>001.17.08420</v>
          </cell>
          <cell r="B1291" t="str">
            <v>Fornecimento e instalação de chave blindada tripolar 60 amp/250v</v>
          </cell>
          <cell r="C1291" t="str">
            <v>UN</v>
          </cell>
          <cell r="D1291">
            <v>1</v>
          </cell>
          <cell r="E1291">
            <v>168.46209999999999</v>
          </cell>
          <cell r="F1291">
            <v>168.46</v>
          </cell>
        </row>
        <row r="1292">
          <cell r="A1292" t="str">
            <v>001.17.08440</v>
          </cell>
          <cell r="B1292" t="str">
            <v>Fornecimento e instalação de chave blindada tripolar 100 amp/250v</v>
          </cell>
          <cell r="C1292" t="str">
            <v>UN</v>
          </cell>
          <cell r="D1292">
            <v>1</v>
          </cell>
          <cell r="E1292">
            <v>238.1893</v>
          </cell>
          <cell r="F1292">
            <v>238.18</v>
          </cell>
        </row>
        <row r="1293">
          <cell r="A1293" t="str">
            <v>001.17.08460</v>
          </cell>
          <cell r="B1293" t="str">
            <v>Fornecimento e instalação de chave magnética trifásica blindada para fixar em poste 90a/600v</v>
          </cell>
          <cell r="C1293" t="str">
            <v>UN</v>
          </cell>
          <cell r="D1293">
            <v>1</v>
          </cell>
          <cell r="E1293">
            <v>495.35509999999999</v>
          </cell>
          <cell r="F1293">
            <v>495.35</v>
          </cell>
        </row>
        <row r="1294">
          <cell r="A1294" t="str">
            <v>001.17.08480</v>
          </cell>
          <cell r="B1294" t="str">
            <v>Fornecimento e instalação de chave blindada tripolar 400amp/500v p/ unidade</v>
          </cell>
          <cell r="C1294" t="str">
            <v>UN</v>
          </cell>
          <cell r="D1294">
            <v>1</v>
          </cell>
          <cell r="E1294">
            <v>778.28399999999999</v>
          </cell>
          <cell r="F1294">
            <v>778.28</v>
          </cell>
        </row>
        <row r="1295">
          <cell r="A1295" t="str">
            <v>001.17.08500</v>
          </cell>
          <cell r="B1295" t="str">
            <v>Fornecimento e instalação de chave blindada tripolar 600amp/500v p/ unidade</v>
          </cell>
          <cell r="C1295" t="str">
            <v>UN</v>
          </cell>
          <cell r="D1295">
            <v>1</v>
          </cell>
          <cell r="E1295">
            <v>1188.8212000000001</v>
          </cell>
          <cell r="F1295">
            <v>1188.82</v>
          </cell>
        </row>
        <row r="1296">
          <cell r="A1296" t="str">
            <v>001.17.08520</v>
          </cell>
          <cell r="B1296" t="str">
            <v>Fornecimento e instalação de chave blindada tripolar 60a/500v p/ unidade</v>
          </cell>
          <cell r="C1296" t="str">
            <v>UN</v>
          </cell>
          <cell r="D1296">
            <v>1</v>
          </cell>
          <cell r="E1296">
            <v>74.516599999999997</v>
          </cell>
          <cell r="F1296">
            <v>74.510000000000005</v>
          </cell>
        </row>
        <row r="1297">
          <cell r="A1297" t="str">
            <v>001.17.08540</v>
          </cell>
          <cell r="B1297" t="str">
            <v>Fornecimento e instalação de chave blindada triplar 125amp/500v p/ unidade</v>
          </cell>
          <cell r="C1297" t="str">
            <v>CJ</v>
          </cell>
          <cell r="D1297">
            <v>1</v>
          </cell>
          <cell r="E1297">
            <v>373.57929999999999</v>
          </cell>
          <cell r="F1297">
            <v>373.57</v>
          </cell>
        </row>
        <row r="1298">
          <cell r="A1298" t="str">
            <v>001.17.08560</v>
          </cell>
          <cell r="B1298" t="str">
            <v>Fornecimento e instalação de chave magnética guarda motor tripolar s/ botoeira 60hz/220v de 10a</v>
          </cell>
          <cell r="C1298" t="str">
            <v>UN</v>
          </cell>
          <cell r="D1298">
            <v>1</v>
          </cell>
          <cell r="E1298">
            <v>90.398399999999995</v>
          </cell>
          <cell r="F1298">
            <v>90.39</v>
          </cell>
        </row>
        <row r="1299">
          <cell r="A1299" t="str">
            <v>001.17.08580</v>
          </cell>
          <cell r="B1299" t="str">
            <v>Fornecimento e instalação de chave magnética guarda motor tripolar s/ botoeira 60hz/220v de 16 a</v>
          </cell>
          <cell r="C1299" t="str">
            <v>UN</v>
          </cell>
          <cell r="D1299">
            <v>1</v>
          </cell>
          <cell r="E1299">
            <v>141.55840000000001</v>
          </cell>
          <cell r="F1299">
            <v>141.55000000000001</v>
          </cell>
        </row>
        <row r="1300">
          <cell r="A1300" t="str">
            <v>001.17.08600</v>
          </cell>
          <cell r="B1300" t="str">
            <v>Fornecimento e instalação de chave magnética guarda motor tripolar s/ botoeira 60hz/220v de 32 a</v>
          </cell>
          <cell r="C1300" t="str">
            <v>UN</v>
          </cell>
          <cell r="D1300">
            <v>1</v>
          </cell>
          <cell r="E1300">
            <v>226.83840000000001</v>
          </cell>
          <cell r="F1300">
            <v>226.83</v>
          </cell>
        </row>
        <row r="1301">
          <cell r="A1301" t="str">
            <v>001.17.08620</v>
          </cell>
          <cell r="B1301" t="str">
            <v>Fornecimento e instalação de chave de reversão 30 amp/250v 60 hz com 3 pólos de entrada e 6 pólos de saída</v>
          </cell>
          <cell r="C1301" t="str">
            <v>UN</v>
          </cell>
          <cell r="D1301">
            <v>1</v>
          </cell>
          <cell r="E1301">
            <v>24.7684</v>
          </cell>
          <cell r="F1301">
            <v>24.76</v>
          </cell>
        </row>
        <row r="1302">
          <cell r="A1302" t="str">
            <v>001.17.08640</v>
          </cell>
          <cell r="B1302" t="str">
            <v>Fornecimento e instalação de chave bóia automática unipolar</v>
          </cell>
          <cell r="C1302" t="str">
            <v>UN</v>
          </cell>
          <cell r="D1302">
            <v>1</v>
          </cell>
          <cell r="E1302">
            <v>28.236599999999999</v>
          </cell>
          <cell r="F1302">
            <v>28.23</v>
          </cell>
        </row>
        <row r="1303">
          <cell r="A1303" t="str">
            <v>001.17.08660</v>
          </cell>
          <cell r="B1303" t="str">
            <v>Fornecimento e instalação de chave bóia automática bipolar</v>
          </cell>
          <cell r="C1303" t="str">
            <v>UN</v>
          </cell>
          <cell r="D1303">
            <v>1</v>
          </cell>
          <cell r="E1303">
            <v>40.3551</v>
          </cell>
          <cell r="F1303">
            <v>40.35</v>
          </cell>
        </row>
        <row r="1304">
          <cell r="A1304" t="str">
            <v>001.17.08680</v>
          </cell>
          <cell r="B1304" t="str">
            <v>Fornecimento e instalação de fusível nh 63amp</v>
          </cell>
          <cell r="C1304" t="str">
            <v>UN</v>
          </cell>
          <cell r="D1304">
            <v>1</v>
          </cell>
          <cell r="E1304">
            <v>14.733700000000001</v>
          </cell>
          <cell r="F1304">
            <v>14.73</v>
          </cell>
        </row>
        <row r="1305">
          <cell r="A1305" t="str">
            <v>001.17.08700</v>
          </cell>
          <cell r="B1305" t="str">
            <v>Fornecimento e instalação de fusível nh 100amp</v>
          </cell>
          <cell r="C1305" t="str">
            <v>UN</v>
          </cell>
          <cell r="D1305">
            <v>1</v>
          </cell>
          <cell r="E1305">
            <v>14.733700000000001</v>
          </cell>
          <cell r="F1305">
            <v>14.73</v>
          </cell>
        </row>
        <row r="1306">
          <cell r="A1306" t="str">
            <v>001.17.08720</v>
          </cell>
          <cell r="B1306" t="str">
            <v>Fornecimento e instalação de fusível nh 160amp</v>
          </cell>
          <cell r="C1306" t="str">
            <v>UN</v>
          </cell>
          <cell r="D1306">
            <v>1</v>
          </cell>
          <cell r="E1306">
            <v>14.733700000000001</v>
          </cell>
          <cell r="F1306">
            <v>14.73</v>
          </cell>
        </row>
        <row r="1307">
          <cell r="A1307" t="str">
            <v>001.17.08740</v>
          </cell>
          <cell r="B1307" t="str">
            <v>Fornecimento e instalação de fusível nh 200amp</v>
          </cell>
          <cell r="C1307" t="str">
            <v>UN</v>
          </cell>
          <cell r="D1307">
            <v>1</v>
          </cell>
          <cell r="E1307">
            <v>31.2453</v>
          </cell>
          <cell r="F1307">
            <v>31.24</v>
          </cell>
        </row>
        <row r="1308">
          <cell r="A1308" t="str">
            <v>001.17.08760</v>
          </cell>
          <cell r="B1308" t="str">
            <v>Fornecimento e instalação de fusível nh 315amp</v>
          </cell>
          <cell r="C1308" t="str">
            <v>UN</v>
          </cell>
          <cell r="D1308">
            <v>1</v>
          </cell>
          <cell r="E1308">
            <v>45.935299999999998</v>
          </cell>
          <cell r="F1308">
            <v>45.93</v>
          </cell>
        </row>
        <row r="1309">
          <cell r="A1309" t="str">
            <v>001.17.08780</v>
          </cell>
          <cell r="B1309" t="str">
            <v>Fornecimento e instalação de fusível nh 400amp</v>
          </cell>
          <cell r="C1309" t="str">
            <v>UN</v>
          </cell>
          <cell r="D1309">
            <v>1</v>
          </cell>
          <cell r="E1309">
            <v>20.805299999999999</v>
          </cell>
          <cell r="F1309">
            <v>20.8</v>
          </cell>
        </row>
        <row r="1310">
          <cell r="A1310" t="str">
            <v>001.17.08800</v>
          </cell>
          <cell r="B1310" t="str">
            <v>Fornecimento e instalação de fusível nh 630amp</v>
          </cell>
          <cell r="C1310" t="str">
            <v>UN</v>
          </cell>
          <cell r="D1310">
            <v>1</v>
          </cell>
          <cell r="E1310">
            <v>29.9453</v>
          </cell>
          <cell r="F1310">
            <v>29.94</v>
          </cell>
        </row>
        <row r="1311">
          <cell r="A1311" t="str">
            <v>001.17.08820</v>
          </cell>
          <cell r="B1311" t="str">
            <v>Fornecimento e instalação de fusível tipo "nh", corrente de 200a, capacidade de ruptura 100ka 500v tamanho 2 retardado</v>
          </cell>
          <cell r="C1311" t="str">
            <v>UN</v>
          </cell>
          <cell r="D1311">
            <v>1</v>
          </cell>
          <cell r="E1311">
            <v>24.1553</v>
          </cell>
          <cell r="F1311">
            <v>24.15</v>
          </cell>
        </row>
        <row r="1312">
          <cell r="A1312" t="str">
            <v>001.17.08840</v>
          </cell>
          <cell r="B1312" t="str">
            <v>Fornecimento e instalação de fusível cartucho de 30amp</v>
          </cell>
          <cell r="C1312" t="str">
            <v>UN</v>
          </cell>
          <cell r="D1312">
            <v>1</v>
          </cell>
          <cell r="E1312">
            <v>3.5236999999999998</v>
          </cell>
          <cell r="F1312">
            <v>3.52</v>
          </cell>
        </row>
        <row r="1313">
          <cell r="A1313" t="str">
            <v>001.17.08860</v>
          </cell>
          <cell r="B1313" t="str">
            <v>Fornecimento e instalação de fusível cartucho de 60amp</v>
          </cell>
          <cell r="C1313" t="str">
            <v>UN</v>
          </cell>
          <cell r="D1313">
            <v>1</v>
          </cell>
          <cell r="E1313">
            <v>2.9737</v>
          </cell>
          <cell r="F1313">
            <v>2.97</v>
          </cell>
        </row>
        <row r="1314">
          <cell r="A1314" t="str">
            <v>001.17.08880</v>
          </cell>
          <cell r="B1314" t="str">
            <v>Fornecimento e instalação de fusível faca de 100amp</v>
          </cell>
          <cell r="C1314" t="str">
            <v>UN</v>
          </cell>
          <cell r="D1314">
            <v>1</v>
          </cell>
          <cell r="E1314">
            <v>5.0837000000000003</v>
          </cell>
          <cell r="F1314">
            <v>5.08</v>
          </cell>
        </row>
        <row r="1315">
          <cell r="A1315" t="str">
            <v>001.17.08900</v>
          </cell>
          <cell r="B1315" t="str">
            <v>Fornecimento e instalação de fusível faca de 200amp</v>
          </cell>
          <cell r="C1315" t="str">
            <v>UN</v>
          </cell>
          <cell r="D1315">
            <v>1</v>
          </cell>
          <cell r="E1315">
            <v>8.9536999999999995</v>
          </cell>
          <cell r="F1315">
            <v>8.9499999999999993</v>
          </cell>
        </row>
        <row r="1316">
          <cell r="A1316" t="str">
            <v>001.17.08920</v>
          </cell>
          <cell r="B1316" t="str">
            <v>Fornecimento e instalação de fusível faca de 400amp</v>
          </cell>
          <cell r="C1316" t="str">
            <v>UN</v>
          </cell>
          <cell r="D1316">
            <v>1</v>
          </cell>
          <cell r="E1316">
            <v>21.6753</v>
          </cell>
          <cell r="F1316">
            <v>21.67</v>
          </cell>
        </row>
        <row r="1317">
          <cell r="A1317" t="str">
            <v>001.17.08940</v>
          </cell>
          <cell r="B1317" t="str">
            <v>Fornecimento e instalação de fusível faca de 600amp</v>
          </cell>
          <cell r="C1317" t="str">
            <v>UN</v>
          </cell>
          <cell r="D1317">
            <v>1</v>
          </cell>
          <cell r="E1317">
            <v>24.535299999999999</v>
          </cell>
          <cell r="F1317">
            <v>24.53</v>
          </cell>
        </row>
        <row r="1318">
          <cell r="A1318" t="str">
            <v>001.17.08960</v>
          </cell>
          <cell r="B1318" t="str">
            <v>Forneicimento e instalação de fusível diazed de 30 a 60 amp</v>
          </cell>
          <cell r="C1318" t="str">
            <v>UN</v>
          </cell>
          <cell r="D1318">
            <v>1</v>
          </cell>
          <cell r="E1318">
            <v>3.3637000000000001</v>
          </cell>
          <cell r="F1318">
            <v>3.36</v>
          </cell>
        </row>
        <row r="1319">
          <cell r="A1319" t="str">
            <v>001.17.08980</v>
          </cell>
          <cell r="B1319" t="str">
            <v>Fornecimento e instalação de fusível diazed de 10 amp.,inclusive base, anel e tampa</v>
          </cell>
          <cell r="C1319" t="str">
            <v>CJ</v>
          </cell>
          <cell r="D1319">
            <v>1</v>
          </cell>
          <cell r="E1319">
            <v>20.5792</v>
          </cell>
          <cell r="F1319">
            <v>20.57</v>
          </cell>
        </row>
        <row r="1320">
          <cell r="A1320" t="str">
            <v>001.17.09000</v>
          </cell>
          <cell r="B1320" t="str">
            <v>Fornecimento e instalação de elo fusível de alta tensão 1h</v>
          </cell>
          <cell r="C1320" t="str">
            <v>UN</v>
          </cell>
          <cell r="D1320">
            <v>1</v>
          </cell>
          <cell r="E1320">
            <v>3.1474000000000002</v>
          </cell>
          <cell r="F1320">
            <v>3.14</v>
          </cell>
        </row>
        <row r="1321">
          <cell r="A1321" t="str">
            <v>001.17.09020</v>
          </cell>
          <cell r="B1321" t="str">
            <v>Fornecimento e instalação de elo fusível de alta tensão 2h</v>
          </cell>
          <cell r="C1321" t="str">
            <v>UN</v>
          </cell>
          <cell r="D1321">
            <v>1</v>
          </cell>
          <cell r="E1321">
            <v>3.2473999999999998</v>
          </cell>
          <cell r="F1321">
            <v>3.24</v>
          </cell>
        </row>
        <row r="1322">
          <cell r="A1322" t="str">
            <v>001.17.09040</v>
          </cell>
          <cell r="B1322" t="str">
            <v>Fornecimento e instalação de elo fusível de alta tensão 3h</v>
          </cell>
          <cell r="C1322" t="str">
            <v>UN</v>
          </cell>
          <cell r="D1322">
            <v>1</v>
          </cell>
          <cell r="E1322">
            <v>3.0573999999999999</v>
          </cell>
          <cell r="F1322">
            <v>3.05</v>
          </cell>
        </row>
        <row r="1323">
          <cell r="A1323" t="str">
            <v>001.17.09060</v>
          </cell>
          <cell r="B1323" t="str">
            <v>Fornecimento e instalação de elo fusível de alta tensão 5h</v>
          </cell>
          <cell r="C1323" t="str">
            <v>UN</v>
          </cell>
          <cell r="D1323">
            <v>1</v>
          </cell>
          <cell r="E1323">
            <v>3.2473999999999998</v>
          </cell>
          <cell r="F1323">
            <v>3.24</v>
          </cell>
        </row>
        <row r="1324">
          <cell r="A1324" t="str">
            <v>001.17.09080</v>
          </cell>
          <cell r="B1324" t="str">
            <v>Fornecimento e instalação de elo fusível de alta tensão 6k</v>
          </cell>
          <cell r="C1324" t="str">
            <v>UN</v>
          </cell>
          <cell r="D1324">
            <v>1</v>
          </cell>
          <cell r="E1324">
            <v>3.2473999999999998</v>
          </cell>
          <cell r="F1324">
            <v>3.24</v>
          </cell>
        </row>
        <row r="1325">
          <cell r="A1325" t="str">
            <v>001.17.09100</v>
          </cell>
          <cell r="B1325" t="str">
            <v>Fornecimento e instalação de elo fusível de alta tensão 15k</v>
          </cell>
          <cell r="C1325" t="str">
            <v>UN</v>
          </cell>
          <cell r="D1325">
            <v>1</v>
          </cell>
          <cell r="E1325">
            <v>3.2473999999999998</v>
          </cell>
          <cell r="F1325">
            <v>3.24</v>
          </cell>
        </row>
        <row r="1326">
          <cell r="A1326" t="str">
            <v>001.17.09120</v>
          </cell>
          <cell r="B1326" t="str">
            <v>Fornecimento e instalação de elo fusível de alta tensão 25k</v>
          </cell>
          <cell r="C1326" t="str">
            <v>UN</v>
          </cell>
          <cell r="D1326">
            <v>1</v>
          </cell>
          <cell r="E1326">
            <v>3.3473999999999999</v>
          </cell>
          <cell r="F1326">
            <v>3.34</v>
          </cell>
        </row>
        <row r="1327">
          <cell r="A1327" t="str">
            <v>001.17.09140</v>
          </cell>
          <cell r="B1327" t="str">
            <v>Fornecimento e instalação de elo fusível 10 k - 15 kv</v>
          </cell>
          <cell r="C1327" t="str">
            <v>UN</v>
          </cell>
          <cell r="D1327">
            <v>1</v>
          </cell>
          <cell r="E1327">
            <v>1.7937000000000001</v>
          </cell>
          <cell r="F1327">
            <v>1.79</v>
          </cell>
        </row>
        <row r="1328">
          <cell r="A1328" t="str">
            <v>001.17.09160</v>
          </cell>
          <cell r="B1328" t="str">
            <v>Fornecimento e instalação de chave tipo faca com fusível base de ardosia 250v 3x30amp</v>
          </cell>
          <cell r="C1328" t="str">
            <v>UN</v>
          </cell>
          <cell r="D1328">
            <v>1</v>
          </cell>
          <cell r="E1328">
            <v>47.234499999999997</v>
          </cell>
          <cell r="F1328">
            <v>47.23</v>
          </cell>
        </row>
        <row r="1329">
          <cell r="A1329" t="str">
            <v>001.17.09180</v>
          </cell>
          <cell r="B1329" t="str">
            <v>Fornecimento e instalação de chave tipo faca com fusível base de ardósia 250v 3x60amp</v>
          </cell>
          <cell r="C1329" t="str">
            <v>UN</v>
          </cell>
          <cell r="D1329">
            <v>1</v>
          </cell>
          <cell r="E1329">
            <v>48.112099999999998</v>
          </cell>
          <cell r="F1329">
            <v>48.11</v>
          </cell>
        </row>
        <row r="1330">
          <cell r="A1330" t="str">
            <v>001.17.09200</v>
          </cell>
          <cell r="B1330" t="str">
            <v>Fornecimento e instalação de chave tipo faca com fusível base de ardósia 250v 3x100amp</v>
          </cell>
          <cell r="C1330" t="str">
            <v>UN</v>
          </cell>
          <cell r="D1330">
            <v>1</v>
          </cell>
          <cell r="E1330">
            <v>56.4893</v>
          </cell>
          <cell r="F1330">
            <v>56.48</v>
          </cell>
        </row>
        <row r="1331">
          <cell r="A1331" t="str">
            <v>001.17.09220</v>
          </cell>
          <cell r="B1331" t="str">
            <v>Fornecimento e instalação de chave tipo faca com fusível base de ardósia 250v 3x200amp</v>
          </cell>
          <cell r="C1331" t="str">
            <v>UN</v>
          </cell>
          <cell r="D1331">
            <v>1</v>
          </cell>
          <cell r="E1331">
            <v>70.146600000000007</v>
          </cell>
          <cell r="F1331">
            <v>70.14</v>
          </cell>
        </row>
        <row r="1332">
          <cell r="A1332" t="str">
            <v>001.17.09240</v>
          </cell>
          <cell r="B1332" t="str">
            <v>Fornecimento e instalação de chave fusível - 15 kv de 3 x 300 a</v>
          </cell>
          <cell r="C1332" t="str">
            <v>UN</v>
          </cell>
          <cell r="D1332">
            <v>1</v>
          </cell>
          <cell r="E1332">
            <v>89.236599999999996</v>
          </cell>
          <cell r="F1332">
            <v>89.23</v>
          </cell>
        </row>
        <row r="1333">
          <cell r="A1333" t="str">
            <v>001.17.09260</v>
          </cell>
          <cell r="B1333" t="str">
            <v>Fornecimento e instalação de chave chave seccionadora tripolar comando simultâneo aberto, abertura em carga, tensão nominal de 500 v, corrente nominal 200a/600v</v>
          </cell>
          <cell r="C1333" t="str">
            <v>UN</v>
          </cell>
          <cell r="D1333">
            <v>1</v>
          </cell>
          <cell r="E1333">
            <v>600.23659999999995</v>
          </cell>
          <cell r="F1333">
            <v>600.23</v>
          </cell>
        </row>
        <row r="1334">
          <cell r="A1334" t="str">
            <v>001.17.09280</v>
          </cell>
          <cell r="B1334" t="str">
            <v>Fornecimento e instalação de chave de comando de proteção para iluminação 2x60 w</v>
          </cell>
          <cell r="C1334" t="str">
            <v>UN</v>
          </cell>
          <cell r="D1334">
            <v>1</v>
          </cell>
          <cell r="E1334">
            <v>390.11840000000001</v>
          </cell>
          <cell r="F1334">
            <v>390.11</v>
          </cell>
        </row>
        <row r="1335">
          <cell r="A1335" t="str">
            <v>001.17.09300</v>
          </cell>
          <cell r="B1335" t="str">
            <v>Fornecimento e instalação de afastador de armação secundária de 0.50m p/ unidade</v>
          </cell>
          <cell r="C1335" t="str">
            <v>UN</v>
          </cell>
          <cell r="D1335">
            <v>1</v>
          </cell>
          <cell r="E1335">
            <v>16.736599999999999</v>
          </cell>
          <cell r="F1335">
            <v>16.73</v>
          </cell>
        </row>
        <row r="1336">
          <cell r="A1336" t="str">
            <v>001.17.09320</v>
          </cell>
          <cell r="B1336" t="str">
            <v>Fornecimento e instalação de arruela quadrada de 38.00mm com furo de 18.00mm</v>
          </cell>
          <cell r="C1336" t="str">
            <v>UN</v>
          </cell>
          <cell r="D1336">
            <v>1</v>
          </cell>
          <cell r="E1336">
            <v>0.94179999999999997</v>
          </cell>
          <cell r="F1336">
            <v>0.94</v>
          </cell>
        </row>
        <row r="1337">
          <cell r="A1337" t="str">
            <v>001.17.09340</v>
          </cell>
          <cell r="B1337" t="str">
            <v>Fornecimento e instalação de arruela quadrada de 55.00mm com furo de 18.00mm</v>
          </cell>
          <cell r="C1337" t="str">
            <v>UN</v>
          </cell>
          <cell r="D1337">
            <v>1</v>
          </cell>
          <cell r="E1337">
            <v>0.71179999999999999</v>
          </cell>
          <cell r="F1337">
            <v>0.71</v>
          </cell>
        </row>
        <row r="1338">
          <cell r="A1338" t="str">
            <v>001.17.09360</v>
          </cell>
          <cell r="B1338" t="str">
            <v>Fornecimento e instalação de arruela redonda para parafuso diâm. 9.50mm 3/8"</v>
          </cell>
          <cell r="C1338" t="str">
            <v>UN</v>
          </cell>
          <cell r="D1338">
            <v>1</v>
          </cell>
          <cell r="E1338">
            <v>0.68179999999999996</v>
          </cell>
          <cell r="F1338">
            <v>0.68</v>
          </cell>
        </row>
        <row r="1339">
          <cell r="A1339" t="str">
            <v>001.17.09380</v>
          </cell>
          <cell r="B1339" t="str">
            <v>Fornecimento e instalação de arruela redonda para parafuso diâm. 11.00mm 7/16"</v>
          </cell>
          <cell r="C1339" t="str">
            <v>UN</v>
          </cell>
          <cell r="D1339">
            <v>1</v>
          </cell>
          <cell r="E1339">
            <v>0.69179999999999997</v>
          </cell>
          <cell r="F1339">
            <v>0.69</v>
          </cell>
        </row>
        <row r="1340">
          <cell r="A1340" t="str">
            <v>001.17.09400</v>
          </cell>
          <cell r="B1340" t="str">
            <v>Fornecimento e instalação de arruela redonda para parafuso diam. 16.00mm 5/8"</v>
          </cell>
          <cell r="C1340" t="str">
            <v>UN</v>
          </cell>
          <cell r="D1340">
            <v>1</v>
          </cell>
          <cell r="E1340">
            <v>0.71179999999999999</v>
          </cell>
          <cell r="F1340">
            <v>0.71</v>
          </cell>
        </row>
        <row r="1341">
          <cell r="A1341" t="str">
            <v>001.17.09420</v>
          </cell>
          <cell r="B1341" t="str">
            <v>Fornecimento e instalação de cruzeta de madeira de lei (piúva) 2400.00mmx110.00mmx135.00mm</v>
          </cell>
          <cell r="C1341" t="str">
            <v>UN</v>
          </cell>
          <cell r="D1341">
            <v>1</v>
          </cell>
          <cell r="E1341">
            <v>29.236599999999999</v>
          </cell>
          <cell r="F1341">
            <v>29.23</v>
          </cell>
        </row>
        <row r="1342">
          <cell r="A1342" t="str">
            <v>001.17.09440</v>
          </cell>
          <cell r="B1342" t="str">
            <v>Fornecimento e instalação de cruzeta de madeira de lei (piúva) 2400.00mmx110.00mmx90.00mm</v>
          </cell>
          <cell r="C1342" t="str">
            <v>UN</v>
          </cell>
          <cell r="D1342">
            <v>1</v>
          </cell>
          <cell r="E1342">
            <v>29.136600000000001</v>
          </cell>
          <cell r="F1342">
            <v>29.13</v>
          </cell>
        </row>
        <row r="1343">
          <cell r="A1343" t="str">
            <v>001.17.09460</v>
          </cell>
          <cell r="B1343" t="str">
            <v>Fornecimento e instalação de cruzeta de madeira de lei (piúva) isolador de pino de 15kv</v>
          </cell>
          <cell r="C1343" t="str">
            <v>UN</v>
          </cell>
          <cell r="D1343">
            <v>1</v>
          </cell>
          <cell r="E1343">
            <v>5.3474000000000004</v>
          </cell>
          <cell r="F1343">
            <v>5.34</v>
          </cell>
        </row>
        <row r="1344">
          <cell r="A1344" t="str">
            <v>001.17.09480</v>
          </cell>
          <cell r="B1344" t="str">
            <v>Fornecimento e instalação de mão francesa normal de 710.00mm</v>
          </cell>
          <cell r="C1344" t="str">
            <v>UN</v>
          </cell>
          <cell r="D1344">
            <v>1</v>
          </cell>
          <cell r="E1344">
            <v>7.1184000000000003</v>
          </cell>
          <cell r="F1344">
            <v>7.11</v>
          </cell>
        </row>
        <row r="1345">
          <cell r="A1345" t="str">
            <v>001.17.09500</v>
          </cell>
          <cell r="B1345" t="str">
            <v>Fornecimento e instalação de parafuso de máquina dim 16.00mmx500.00mm</v>
          </cell>
          <cell r="C1345" t="str">
            <v>UN</v>
          </cell>
          <cell r="D1345">
            <v>1</v>
          </cell>
          <cell r="E1345">
            <v>3.7237</v>
          </cell>
          <cell r="F1345">
            <v>3.72</v>
          </cell>
        </row>
        <row r="1346">
          <cell r="A1346" t="str">
            <v>001.17.09520</v>
          </cell>
          <cell r="B1346" t="str">
            <v>Fornecimento e instalação de parafuso de máquina dim 16.00mmx450.00mm</v>
          </cell>
          <cell r="C1346" t="str">
            <v>UN</v>
          </cell>
          <cell r="D1346">
            <v>1</v>
          </cell>
          <cell r="E1346">
            <v>5.2037000000000004</v>
          </cell>
          <cell r="F1346">
            <v>5.2</v>
          </cell>
        </row>
        <row r="1347">
          <cell r="A1347" t="str">
            <v>001.17.09540</v>
          </cell>
          <cell r="B1347" t="str">
            <v>Fornecimento e instalação de parafuso de máquina dim 16.00mmx400.00mm</v>
          </cell>
          <cell r="C1347" t="str">
            <v>UN</v>
          </cell>
          <cell r="D1347">
            <v>1</v>
          </cell>
          <cell r="E1347">
            <v>4.8236999999999997</v>
          </cell>
          <cell r="F1347">
            <v>4.82</v>
          </cell>
        </row>
        <row r="1348">
          <cell r="A1348" t="str">
            <v>001.17.09560</v>
          </cell>
          <cell r="B1348" t="str">
            <v>Fornecimento e instalação de parafuso de máquina dim 16.00mmx350.00mm</v>
          </cell>
          <cell r="C1348" t="str">
            <v>UN</v>
          </cell>
          <cell r="D1348">
            <v>1</v>
          </cell>
          <cell r="E1348">
            <v>3.1236999999999999</v>
          </cell>
          <cell r="F1348">
            <v>3.12</v>
          </cell>
        </row>
        <row r="1349">
          <cell r="A1349" t="str">
            <v>001.17.09580</v>
          </cell>
          <cell r="B1349" t="str">
            <v>Fornecimento e instalação de parafuso de máquina dim 5/8" x 300 mm</v>
          </cell>
          <cell r="C1349" t="str">
            <v>UN</v>
          </cell>
          <cell r="D1349">
            <v>1</v>
          </cell>
          <cell r="E1349">
            <v>5.4036999999999997</v>
          </cell>
          <cell r="F1349">
            <v>5.4</v>
          </cell>
        </row>
        <row r="1350">
          <cell r="A1350" t="str">
            <v>001.17.09600</v>
          </cell>
          <cell r="B1350" t="str">
            <v>Fornecimento e instalação de parafuso de máquina dim.5/8" x 250 mm</v>
          </cell>
          <cell r="C1350" t="str">
            <v>UN</v>
          </cell>
          <cell r="D1350">
            <v>1</v>
          </cell>
          <cell r="E1350">
            <v>2.8237000000000001</v>
          </cell>
          <cell r="F1350">
            <v>2.82</v>
          </cell>
        </row>
        <row r="1351">
          <cell r="A1351" t="str">
            <v>001.17.09620</v>
          </cell>
          <cell r="B1351" t="str">
            <v>Forneicmento e instalação de parafuso de máquina dim.5/8" x 200 mm</v>
          </cell>
          <cell r="C1351" t="str">
            <v>UN</v>
          </cell>
          <cell r="D1351">
            <v>1</v>
          </cell>
          <cell r="E1351">
            <v>4.1936999999999998</v>
          </cell>
          <cell r="F1351">
            <v>4.1900000000000004</v>
          </cell>
        </row>
        <row r="1352">
          <cell r="A1352" t="str">
            <v>001.17.09640</v>
          </cell>
          <cell r="B1352" t="str">
            <v>Fornecimento e instalação de parafuso de máquina dim.1/2" x 125 mm</v>
          </cell>
          <cell r="C1352" t="str">
            <v>UN</v>
          </cell>
          <cell r="D1352">
            <v>1</v>
          </cell>
          <cell r="E1352">
            <v>2.6137000000000001</v>
          </cell>
          <cell r="F1352">
            <v>2.61</v>
          </cell>
        </row>
        <row r="1353">
          <cell r="A1353" t="str">
            <v>001.17.09660</v>
          </cell>
          <cell r="B1353" t="str">
            <v>Fornecimento e instalação de parafuso rosca dupla (passant) diâm 16.00mmx550.00mm</v>
          </cell>
          <cell r="C1353" t="str">
            <v>UN</v>
          </cell>
          <cell r="D1353">
            <v>1</v>
          </cell>
          <cell r="E1353">
            <v>8.9974000000000007</v>
          </cell>
          <cell r="F1353">
            <v>8.99</v>
          </cell>
        </row>
        <row r="1354">
          <cell r="A1354" t="str">
            <v>001.17.09680</v>
          </cell>
          <cell r="B1354" t="str">
            <v>Fornecimento e instalação de parafuso rosca dupla (passant) diâm 16.00mmx500.00mm</v>
          </cell>
          <cell r="C1354" t="str">
            <v>UN</v>
          </cell>
          <cell r="D1354">
            <v>1</v>
          </cell>
          <cell r="E1354">
            <v>8.5074000000000005</v>
          </cell>
          <cell r="F1354">
            <v>8.5</v>
          </cell>
        </row>
        <row r="1355">
          <cell r="A1355" t="str">
            <v>001.17.09700</v>
          </cell>
          <cell r="B1355" t="str">
            <v>Fornecimento e instalação de parafuso rosca dupla (passant) diâm 16.00mmx450.00mm</v>
          </cell>
          <cell r="C1355" t="str">
            <v>UN</v>
          </cell>
          <cell r="D1355">
            <v>1</v>
          </cell>
          <cell r="E1355">
            <v>7.6574</v>
          </cell>
          <cell r="F1355">
            <v>7.65</v>
          </cell>
        </row>
        <row r="1356">
          <cell r="A1356" t="str">
            <v>001.17.09720</v>
          </cell>
          <cell r="B1356" t="str">
            <v>Fornecimento e instalação de parafuso rosca dupla (passant) diâm 16.00mmx400.00mm</v>
          </cell>
          <cell r="C1356" t="str">
            <v>UN</v>
          </cell>
          <cell r="D1356">
            <v>1</v>
          </cell>
          <cell r="E1356">
            <v>5.0473999999999997</v>
          </cell>
          <cell r="F1356">
            <v>5.04</v>
          </cell>
        </row>
        <row r="1357">
          <cell r="A1357" t="str">
            <v>001.17.09740</v>
          </cell>
          <cell r="B1357" t="str">
            <v>Fornecimento e instalação de parafuso rosca dupla (passant) diâm 16.00mmx350.00mm</v>
          </cell>
          <cell r="C1357" t="str">
            <v>UN</v>
          </cell>
          <cell r="D1357">
            <v>1</v>
          </cell>
          <cell r="E1357">
            <v>4.7473999999999998</v>
          </cell>
          <cell r="F1357">
            <v>4.74</v>
          </cell>
        </row>
        <row r="1358">
          <cell r="A1358" t="str">
            <v>001.17.09760</v>
          </cell>
          <cell r="B1358" t="str">
            <v>Fornecimento e instalação de parafuso de rosca soberba12.7mm1/2 polx100mm 4 pol</v>
          </cell>
          <cell r="C1358" t="str">
            <v>UN</v>
          </cell>
          <cell r="D1358">
            <v>1</v>
          </cell>
          <cell r="E1358">
            <v>1.9237</v>
          </cell>
          <cell r="F1358">
            <v>1.92</v>
          </cell>
        </row>
        <row r="1359">
          <cell r="A1359" t="str">
            <v>001.17.09780</v>
          </cell>
          <cell r="B1359" t="str">
            <v>Fornecimento e instalação de parafuso esticador diametro 1/2 pol</v>
          </cell>
          <cell r="C1359" t="str">
            <v>UN</v>
          </cell>
          <cell r="D1359">
            <v>1</v>
          </cell>
          <cell r="E1359">
            <v>3.2673999999999999</v>
          </cell>
          <cell r="F1359">
            <v>3.26</v>
          </cell>
        </row>
        <row r="1360">
          <cell r="A1360" t="str">
            <v>001.17.09800</v>
          </cell>
          <cell r="B1360" t="str">
            <v>Fornecimento e instalação de parafuso francês 9.50mm 3/8"x115mm 4-1/2 pol</v>
          </cell>
          <cell r="C1360" t="str">
            <v>UN</v>
          </cell>
          <cell r="D1360">
            <v>1</v>
          </cell>
          <cell r="E1360">
            <v>1.9237</v>
          </cell>
          <cell r="F1360">
            <v>1.92</v>
          </cell>
        </row>
        <row r="1361">
          <cell r="A1361" t="str">
            <v>001.17.09820</v>
          </cell>
          <cell r="B1361" t="str">
            <v>Fornecimento e instalação de parafuso francês 16.00mm 5/8"x45mm 1-3/4 pol</v>
          </cell>
          <cell r="C1361" t="str">
            <v>UN</v>
          </cell>
          <cell r="D1361">
            <v>1</v>
          </cell>
          <cell r="E1361">
            <v>1.9737</v>
          </cell>
          <cell r="F1361">
            <v>1.97</v>
          </cell>
        </row>
        <row r="1362">
          <cell r="A1362" t="str">
            <v>001.17.09840</v>
          </cell>
          <cell r="B1362" t="str">
            <v>Fornecimento e instalação de parafuso francês 16.00mm 5/8"x150mm 6 pol</v>
          </cell>
          <cell r="C1362" t="str">
            <v>UN</v>
          </cell>
          <cell r="D1362">
            <v>1</v>
          </cell>
          <cell r="E1362">
            <v>2.2237</v>
          </cell>
          <cell r="F1362">
            <v>2.2200000000000002</v>
          </cell>
        </row>
        <row r="1363">
          <cell r="A1363" t="str">
            <v>001.17.09860</v>
          </cell>
          <cell r="B1363" t="str">
            <v>Fornecimento e instalação de pino para isolador de 15kv</v>
          </cell>
          <cell r="C1363" t="str">
            <v>UN</v>
          </cell>
          <cell r="D1363">
            <v>1</v>
          </cell>
          <cell r="E1363">
            <v>3.2237</v>
          </cell>
          <cell r="F1363">
            <v>3.22</v>
          </cell>
        </row>
        <row r="1364">
          <cell r="A1364" t="str">
            <v>001.17.09880</v>
          </cell>
          <cell r="B1364" t="str">
            <v>Fornecimento e instalação de gancho suspensão</v>
          </cell>
          <cell r="C1364" t="str">
            <v>UN</v>
          </cell>
          <cell r="D1364">
            <v>1</v>
          </cell>
          <cell r="E1364">
            <v>8.0473999999999997</v>
          </cell>
          <cell r="F1364">
            <v>8.0399999999999991</v>
          </cell>
        </row>
        <row r="1365">
          <cell r="A1365" t="str">
            <v>001.17.09900</v>
          </cell>
          <cell r="B1365" t="str">
            <v>Fornecimento e instalação de granpo de tensão</v>
          </cell>
          <cell r="C1365" t="str">
            <v>UN</v>
          </cell>
          <cell r="D1365">
            <v>1</v>
          </cell>
          <cell r="E1365">
            <v>4.6474000000000002</v>
          </cell>
          <cell r="F1365">
            <v>4.6399999999999997</v>
          </cell>
        </row>
        <row r="1366">
          <cell r="A1366" t="str">
            <v>001.17.09920</v>
          </cell>
          <cell r="B1366" t="str">
            <v>Fornecimento e instalação de isolador de disco de 150mm</v>
          </cell>
          <cell r="C1366" t="str">
            <v>UN</v>
          </cell>
          <cell r="D1366">
            <v>1</v>
          </cell>
          <cell r="E1366">
            <v>20.0474</v>
          </cell>
          <cell r="F1366">
            <v>20.04</v>
          </cell>
        </row>
        <row r="1367">
          <cell r="A1367" t="str">
            <v>001.17.09940</v>
          </cell>
          <cell r="B1367" t="str">
            <v>Fornecimento e instalação de olhal para parafuso de 16mm 5/8 pol</v>
          </cell>
          <cell r="C1367" t="str">
            <v>UN</v>
          </cell>
          <cell r="D1367">
            <v>1</v>
          </cell>
          <cell r="E1367">
            <v>5.7237</v>
          </cell>
          <cell r="F1367">
            <v>5.72</v>
          </cell>
        </row>
        <row r="1368">
          <cell r="A1368" t="str">
            <v>001.17.09960</v>
          </cell>
          <cell r="B1368" t="str">
            <v>Fornecimento e instalação de manilha de aço maleável 11500 kgf</v>
          </cell>
          <cell r="C1368" t="str">
            <v>UN</v>
          </cell>
          <cell r="D1368">
            <v>1</v>
          </cell>
          <cell r="E1368">
            <v>4.9237000000000002</v>
          </cell>
          <cell r="F1368">
            <v>4.92</v>
          </cell>
        </row>
        <row r="1369">
          <cell r="A1369" t="str">
            <v>001.17.09980</v>
          </cell>
          <cell r="B1369" t="str">
            <v>Fornecimento e instalação de manilha sapatilha para cabo ate 3/8 pol</v>
          </cell>
          <cell r="C1369" t="str">
            <v>UN</v>
          </cell>
          <cell r="D1369">
            <v>1</v>
          </cell>
          <cell r="E1369">
            <v>7.0037000000000003</v>
          </cell>
          <cell r="F1369">
            <v>7</v>
          </cell>
        </row>
        <row r="1370">
          <cell r="A1370" t="str">
            <v>001.17.10000</v>
          </cell>
          <cell r="B1370" t="str">
            <v>Fornecimento e instalação de sapatilha para cabo de aço ate 3/8</v>
          </cell>
          <cell r="C1370" t="str">
            <v>UN</v>
          </cell>
          <cell r="D1370">
            <v>1</v>
          </cell>
          <cell r="E1370">
            <v>1.5737000000000001</v>
          </cell>
          <cell r="F1370">
            <v>1.57</v>
          </cell>
        </row>
        <row r="1371">
          <cell r="A1371" t="str">
            <v>001.17.10020</v>
          </cell>
          <cell r="B1371" t="str">
            <v>Fornecimento e instalação de alça reformada para estais de contra poste wgl-1.100</v>
          </cell>
          <cell r="C1371" t="str">
            <v>UN</v>
          </cell>
          <cell r="D1371">
            <v>1</v>
          </cell>
          <cell r="E1371">
            <v>5.2836999999999996</v>
          </cell>
          <cell r="F1371">
            <v>5.28</v>
          </cell>
        </row>
        <row r="1372">
          <cell r="A1372" t="str">
            <v>001.17.10040</v>
          </cell>
          <cell r="B1372" t="str">
            <v>Fornecimento e instalação de alça reformada para estais de contra poste wgl-1.103</v>
          </cell>
          <cell r="C1372" t="str">
            <v>UN</v>
          </cell>
          <cell r="D1372">
            <v>1</v>
          </cell>
          <cell r="E1372">
            <v>5.2836999999999996</v>
          </cell>
          <cell r="F1372">
            <v>5.28</v>
          </cell>
        </row>
        <row r="1373">
          <cell r="A1373" t="str">
            <v>001.17.10060</v>
          </cell>
          <cell r="B1373" t="str">
            <v>Fornecimento e instalação de alça pré-formada de distribuição dg-4542</v>
          </cell>
          <cell r="C1373" t="str">
            <v>UN</v>
          </cell>
          <cell r="D1373">
            <v>1</v>
          </cell>
          <cell r="E1373">
            <v>1.0487</v>
          </cell>
          <cell r="F1373">
            <v>1.04</v>
          </cell>
        </row>
        <row r="1374">
          <cell r="A1374" t="str">
            <v>001.17.10080</v>
          </cell>
          <cell r="B1374" t="str">
            <v>Fornecimento e instalação de alça pré-formada de distribuição dg-4544</v>
          </cell>
          <cell r="C1374" t="str">
            <v>UN</v>
          </cell>
          <cell r="D1374">
            <v>1</v>
          </cell>
          <cell r="E1374">
            <v>6.0236999999999998</v>
          </cell>
          <cell r="F1374">
            <v>6.02</v>
          </cell>
        </row>
        <row r="1375">
          <cell r="A1375" t="str">
            <v>001.17.10100</v>
          </cell>
          <cell r="B1375" t="str">
            <v>Forneicmento e instalação de alça pré-formada de distribuição dg-4547</v>
          </cell>
          <cell r="C1375" t="str">
            <v>UN</v>
          </cell>
          <cell r="D1375">
            <v>1</v>
          </cell>
          <cell r="E1375">
            <v>14.0237</v>
          </cell>
          <cell r="F1375">
            <v>14.02</v>
          </cell>
        </row>
        <row r="1376">
          <cell r="A1376" t="str">
            <v>001.17.10120</v>
          </cell>
          <cell r="B1376" t="str">
            <v>Fornecimento e instalação de emenda pré formada ls-0118</v>
          </cell>
          <cell r="C1376" t="str">
            <v>UN</v>
          </cell>
          <cell r="D1376">
            <v>1</v>
          </cell>
          <cell r="E1376">
            <v>8.0236999999999998</v>
          </cell>
          <cell r="F1376">
            <v>8.02</v>
          </cell>
        </row>
        <row r="1377">
          <cell r="A1377" t="str">
            <v>001.17.10140</v>
          </cell>
          <cell r="B1377" t="str">
            <v>Fornecimento e instalação de emenda pré formada ls-0120</v>
          </cell>
          <cell r="C1377" t="str">
            <v>UN</v>
          </cell>
          <cell r="D1377">
            <v>1</v>
          </cell>
          <cell r="E1377">
            <v>6.0236999999999998</v>
          </cell>
          <cell r="F1377">
            <v>6.02</v>
          </cell>
        </row>
        <row r="1378">
          <cell r="A1378" t="str">
            <v>001.17.10160</v>
          </cell>
          <cell r="B1378" t="str">
            <v>Fornecimento e instalação de emenda pré-formada ls-0124</v>
          </cell>
          <cell r="C1378" t="str">
            <v>UN</v>
          </cell>
          <cell r="D1378">
            <v>1</v>
          </cell>
          <cell r="E1378">
            <v>14.0237</v>
          </cell>
          <cell r="F1378">
            <v>14.02</v>
          </cell>
        </row>
        <row r="1379">
          <cell r="A1379" t="str">
            <v>001.17.10180</v>
          </cell>
          <cell r="B1379" t="str">
            <v>Fornecimento e instalação de terminal de pressão seção 6.00 mm2 reforçado para condutor</v>
          </cell>
          <cell r="C1379" t="str">
            <v>UN</v>
          </cell>
          <cell r="D1379">
            <v>1</v>
          </cell>
          <cell r="E1379">
            <v>1.3237000000000001</v>
          </cell>
          <cell r="F1379">
            <v>1.32</v>
          </cell>
        </row>
        <row r="1380">
          <cell r="A1380" t="str">
            <v>001.17.10200</v>
          </cell>
          <cell r="B1380" t="str">
            <v>Fornecimento e instalação de terminal de pressão seção 10.00 mm2 reforçado para condutor</v>
          </cell>
          <cell r="C1380" t="str">
            <v>UN</v>
          </cell>
          <cell r="D1380">
            <v>1</v>
          </cell>
          <cell r="E1380">
            <v>1.5137</v>
          </cell>
          <cell r="F1380">
            <v>1.51</v>
          </cell>
        </row>
        <row r="1381">
          <cell r="A1381" t="str">
            <v>001.17.10220</v>
          </cell>
          <cell r="B1381" t="str">
            <v>Fornecimento e instalação de terminal de pressão seção 16.00 mm2 reforçado para condutor</v>
          </cell>
          <cell r="C1381" t="str">
            <v>UN</v>
          </cell>
          <cell r="D1381">
            <v>1</v>
          </cell>
          <cell r="E1381">
            <v>2.3953000000000002</v>
          </cell>
          <cell r="F1381">
            <v>2.39</v>
          </cell>
        </row>
        <row r="1382">
          <cell r="A1382" t="str">
            <v>001.17.10240</v>
          </cell>
          <cell r="B1382" t="str">
            <v>Fornecimento e instalação de terminal de pressão seção 25.00 mm2 reforçado para condutor</v>
          </cell>
          <cell r="C1382" t="str">
            <v>UN</v>
          </cell>
          <cell r="D1382">
            <v>1</v>
          </cell>
          <cell r="E1382">
            <v>3.2073999999999998</v>
          </cell>
          <cell r="F1382">
            <v>3.2</v>
          </cell>
        </row>
        <row r="1383">
          <cell r="A1383" t="str">
            <v>001.17.10260</v>
          </cell>
          <cell r="B1383" t="str">
            <v>Fornecimento e instalação de terminal de pressão seção 35.00 mm2 reforçado para condutor</v>
          </cell>
          <cell r="C1383" t="str">
            <v>UN</v>
          </cell>
          <cell r="D1383">
            <v>1</v>
          </cell>
          <cell r="E1383">
            <v>3.6192000000000002</v>
          </cell>
          <cell r="F1383">
            <v>3.61</v>
          </cell>
        </row>
        <row r="1384">
          <cell r="A1384" t="str">
            <v>001.17.10280</v>
          </cell>
          <cell r="B1384" t="str">
            <v>Fornecimento e instalação de terminal de pressão seção 50.00 mm2 reforçado para condutor</v>
          </cell>
          <cell r="C1384" t="str">
            <v>UN</v>
          </cell>
          <cell r="D1384">
            <v>1</v>
          </cell>
          <cell r="E1384">
            <v>4.9111000000000002</v>
          </cell>
          <cell r="F1384">
            <v>4.91</v>
          </cell>
        </row>
        <row r="1385">
          <cell r="A1385" t="str">
            <v>001.17.10300</v>
          </cell>
          <cell r="B1385" t="str">
            <v>Fornecimento e instalação de terminal de pressão seção 70.00 mm2 reforçado para condutor</v>
          </cell>
          <cell r="C1385" t="str">
            <v>UN</v>
          </cell>
          <cell r="D1385">
            <v>1</v>
          </cell>
          <cell r="E1385">
            <v>5.8529</v>
          </cell>
          <cell r="F1385">
            <v>5.85</v>
          </cell>
        </row>
        <row r="1386">
          <cell r="A1386" t="str">
            <v>001.17.10320</v>
          </cell>
          <cell r="B1386" t="str">
            <v>Fornecimento e instalação de terminal de pressão seção 95.00 mm2 reforçado para condutor</v>
          </cell>
          <cell r="C1386" t="str">
            <v>UN</v>
          </cell>
          <cell r="D1386">
            <v>1</v>
          </cell>
          <cell r="E1386">
            <v>5.5845000000000002</v>
          </cell>
          <cell r="F1386">
            <v>5.58</v>
          </cell>
        </row>
        <row r="1387">
          <cell r="A1387" t="str">
            <v>001.17.10340</v>
          </cell>
          <cell r="B1387" t="str">
            <v>Fornecimento e instalação de terminal de pressão seção 120.00 mm2 reforçado para condutor</v>
          </cell>
          <cell r="C1387" t="str">
            <v>UN</v>
          </cell>
          <cell r="D1387">
            <v>1</v>
          </cell>
          <cell r="E1387">
            <v>6.3064</v>
          </cell>
          <cell r="F1387">
            <v>6.3</v>
          </cell>
        </row>
        <row r="1388">
          <cell r="A1388" t="str">
            <v>001.17.10360</v>
          </cell>
          <cell r="B1388" t="str">
            <v>Fornecimento e instalação de terminal de pressão seção 150.00 mm2 reforçado para condutor</v>
          </cell>
          <cell r="C1388" t="str">
            <v>UN</v>
          </cell>
          <cell r="D1388">
            <v>1</v>
          </cell>
          <cell r="E1388">
            <v>7.4683999999999999</v>
          </cell>
          <cell r="F1388">
            <v>7.46</v>
          </cell>
        </row>
        <row r="1389">
          <cell r="A1389" t="str">
            <v>001.17.10380</v>
          </cell>
          <cell r="B1389" t="str">
            <v>Fornecimento e instalação de terminal de pressão seção 185.00 mm2 reforçado para condutor</v>
          </cell>
          <cell r="C1389" t="str">
            <v>UN</v>
          </cell>
          <cell r="D1389">
            <v>1</v>
          </cell>
          <cell r="E1389">
            <v>10.722099999999999</v>
          </cell>
          <cell r="F1389">
            <v>10.72</v>
          </cell>
        </row>
        <row r="1390">
          <cell r="A1390" t="str">
            <v>001.17.10400</v>
          </cell>
          <cell r="B1390" t="str">
            <v>Fornecimento e instalação de terminal de pressão seção 240 mm2 reforçado para condutor</v>
          </cell>
          <cell r="C1390" t="str">
            <v>UN</v>
          </cell>
          <cell r="D1390">
            <v>1</v>
          </cell>
          <cell r="E1390">
            <v>13.0556</v>
          </cell>
          <cell r="F1390">
            <v>13.05</v>
          </cell>
        </row>
        <row r="1391">
          <cell r="A1391" t="str">
            <v>001.17.10420</v>
          </cell>
          <cell r="B1391" t="str">
            <v>Fornecimento e instalação de terminal de pressão seção 6.00 mm2 simples para condutor</v>
          </cell>
          <cell r="C1391" t="str">
            <v>UN</v>
          </cell>
          <cell r="D1391">
            <v>1</v>
          </cell>
          <cell r="E1391">
            <v>1.3237000000000001</v>
          </cell>
          <cell r="F1391">
            <v>1.32</v>
          </cell>
        </row>
        <row r="1392">
          <cell r="A1392" t="str">
            <v>001.17.10440</v>
          </cell>
          <cell r="B1392" t="str">
            <v>Fornecimento e instalação de terminal de pressão seção 10.00 mm2 simples para condutor</v>
          </cell>
          <cell r="C1392" t="str">
            <v>UN</v>
          </cell>
          <cell r="D1392">
            <v>1</v>
          </cell>
          <cell r="E1392">
            <v>1.7937000000000001</v>
          </cell>
          <cell r="F1392">
            <v>1.79</v>
          </cell>
        </row>
        <row r="1393">
          <cell r="A1393" t="str">
            <v>001.17.10460</v>
          </cell>
          <cell r="B1393" t="str">
            <v>Fornecimento e instalação de terminal de pressão seção 16.00 mm2 simples para condutor seção</v>
          </cell>
          <cell r="C1393" t="str">
            <v>UN</v>
          </cell>
          <cell r="D1393">
            <v>1</v>
          </cell>
          <cell r="E1393">
            <v>2.3353000000000002</v>
          </cell>
          <cell r="F1393">
            <v>2.33</v>
          </cell>
        </row>
        <row r="1394">
          <cell r="A1394" t="str">
            <v>001.17.10480</v>
          </cell>
          <cell r="B1394" t="str">
            <v>Fornecimento e instalação de terminal de pressão seção 25.00 mm2 simples para condutor</v>
          </cell>
          <cell r="C1394" t="str">
            <v>UN</v>
          </cell>
          <cell r="D1394">
            <v>1</v>
          </cell>
          <cell r="E1394">
            <v>2.9773999999999998</v>
          </cell>
          <cell r="F1394">
            <v>2.97</v>
          </cell>
        </row>
        <row r="1395">
          <cell r="A1395" t="str">
            <v>001.17.10500</v>
          </cell>
          <cell r="B1395" t="str">
            <v>Fornecimento e instalação de terminal de pressão seção 35.00 mm2 simples para condutor</v>
          </cell>
          <cell r="C1395" t="str">
            <v>UN</v>
          </cell>
          <cell r="D1395">
            <v>1</v>
          </cell>
          <cell r="E1395">
            <v>3.5091999999999999</v>
          </cell>
          <cell r="F1395">
            <v>3.5</v>
          </cell>
        </row>
        <row r="1396">
          <cell r="A1396" t="str">
            <v>001.17.10520</v>
          </cell>
          <cell r="B1396" t="str">
            <v>Fornecimento e instalação de terminal de pressão seção 50 mm2 simples para condutor</v>
          </cell>
          <cell r="C1396" t="str">
            <v>UN</v>
          </cell>
          <cell r="D1396">
            <v>1</v>
          </cell>
          <cell r="E1396">
            <v>4.2610999999999999</v>
          </cell>
          <cell r="F1396">
            <v>4.26</v>
          </cell>
        </row>
        <row r="1397">
          <cell r="A1397" t="str">
            <v>001.17.10540</v>
          </cell>
          <cell r="B1397" t="str">
            <v>Fornecimento e instalação de terminal de pressão seção 70.00 mm2 simples para condutor</v>
          </cell>
          <cell r="C1397" t="str">
            <v>UN</v>
          </cell>
          <cell r="D1397">
            <v>1</v>
          </cell>
          <cell r="E1397">
            <v>4.8929</v>
          </cell>
          <cell r="F1397">
            <v>4.8899999999999997</v>
          </cell>
        </row>
        <row r="1398">
          <cell r="A1398" t="str">
            <v>001.17.10560</v>
          </cell>
          <cell r="B1398" t="str">
            <v>Fornecimento e instalação de terminal de pressão seção 95.00 mm2 simples para condutor</v>
          </cell>
          <cell r="C1398" t="str">
            <v>UN</v>
          </cell>
          <cell r="D1398">
            <v>1</v>
          </cell>
          <cell r="E1398">
            <v>6.4145000000000003</v>
          </cell>
          <cell r="F1398">
            <v>6.41</v>
          </cell>
        </row>
        <row r="1399">
          <cell r="A1399" t="str">
            <v>001.17.10580</v>
          </cell>
          <cell r="B1399" t="str">
            <v>Fornecimento e instalação de terminal de pressão seção 120.00 mm2 simples para condutor</v>
          </cell>
          <cell r="C1399" t="str">
            <v>UN</v>
          </cell>
          <cell r="D1399">
            <v>1</v>
          </cell>
          <cell r="E1399">
            <v>7.7363999999999997</v>
          </cell>
          <cell r="F1399">
            <v>7.73</v>
          </cell>
        </row>
        <row r="1400">
          <cell r="A1400" t="str">
            <v>001.17.10600</v>
          </cell>
          <cell r="B1400" t="str">
            <v>Fornecimento e instalação de terminal de pressão seção 150.00 mm2 simples para condutor</v>
          </cell>
          <cell r="C1400" t="str">
            <v>UN</v>
          </cell>
          <cell r="D1400">
            <v>1</v>
          </cell>
          <cell r="E1400">
            <v>8.3084000000000007</v>
          </cell>
          <cell r="F1400">
            <v>8.3000000000000007</v>
          </cell>
        </row>
        <row r="1401">
          <cell r="A1401" t="str">
            <v>001.17.10620</v>
          </cell>
          <cell r="B1401" t="str">
            <v>Fornecimento e instalação de terminal de pressão seção 185.00 mm2 simples para condutor</v>
          </cell>
          <cell r="C1401" t="str">
            <v>UN</v>
          </cell>
          <cell r="D1401">
            <v>1</v>
          </cell>
          <cell r="E1401">
            <v>10.412100000000001</v>
          </cell>
          <cell r="F1401">
            <v>10.41</v>
          </cell>
        </row>
        <row r="1402">
          <cell r="A1402" t="str">
            <v>001.17.10640</v>
          </cell>
          <cell r="B1402" t="str">
            <v>Fornecimento e instalação de terminal de pressão seção 240.00 mm2 simples para condutor</v>
          </cell>
          <cell r="C1402" t="str">
            <v>UN</v>
          </cell>
          <cell r="D1402">
            <v>1</v>
          </cell>
          <cell r="E1402">
            <v>12.025600000000001</v>
          </cell>
          <cell r="F1402">
            <v>12.02</v>
          </cell>
        </row>
        <row r="1403">
          <cell r="A1403" t="str">
            <v>001.17.10660</v>
          </cell>
          <cell r="B1403" t="str">
            <v>Fornecimento e instalação de conector split bolt para condutor seção 6.00 mm2</v>
          </cell>
          <cell r="C1403" t="str">
            <v>UN</v>
          </cell>
          <cell r="D1403">
            <v>1</v>
          </cell>
          <cell r="E1403">
            <v>1.7837000000000001</v>
          </cell>
          <cell r="F1403">
            <v>1.78</v>
          </cell>
        </row>
        <row r="1404">
          <cell r="A1404" t="str">
            <v>001.17.10680</v>
          </cell>
          <cell r="B1404" t="str">
            <v>Fornecimento e instalação de conector split bolt para condutor  seção 10.00 mm2</v>
          </cell>
          <cell r="C1404" t="str">
            <v>UN</v>
          </cell>
          <cell r="D1404">
            <v>1</v>
          </cell>
          <cell r="E1404">
            <v>1.7837000000000001</v>
          </cell>
          <cell r="F1404">
            <v>1.78</v>
          </cell>
        </row>
        <row r="1405">
          <cell r="A1405" t="str">
            <v>001.17.10700</v>
          </cell>
          <cell r="B1405" t="str">
            <v>Fornecimento e instalação de conector split bolt para condutor  seção 16.00 mm2</v>
          </cell>
          <cell r="C1405" t="str">
            <v>UN</v>
          </cell>
          <cell r="D1405">
            <v>1</v>
          </cell>
          <cell r="E1405">
            <v>2.5952999999999999</v>
          </cell>
          <cell r="F1405">
            <v>2.59</v>
          </cell>
        </row>
        <row r="1406">
          <cell r="A1406" t="str">
            <v>001.17.10720</v>
          </cell>
          <cell r="B1406" t="str">
            <v>Fornecimento e instalação de conector split bolt para condutor  seção 25.00 mm2</v>
          </cell>
          <cell r="C1406" t="str">
            <v>UN</v>
          </cell>
          <cell r="D1406">
            <v>1</v>
          </cell>
          <cell r="E1406">
            <v>3.3473999999999999</v>
          </cell>
          <cell r="F1406">
            <v>3.34</v>
          </cell>
        </row>
        <row r="1407">
          <cell r="A1407" t="str">
            <v>001.17.10740</v>
          </cell>
          <cell r="B1407" t="str">
            <v>Fornecimento e instalação de conector split bolt para condutor  seção 35.00 mm2</v>
          </cell>
          <cell r="C1407" t="str">
            <v>UN</v>
          </cell>
          <cell r="D1407">
            <v>1</v>
          </cell>
          <cell r="E1407">
            <v>3.9291999999999998</v>
          </cell>
          <cell r="F1407">
            <v>3.92</v>
          </cell>
        </row>
        <row r="1408">
          <cell r="A1408" t="str">
            <v>001.17.10760</v>
          </cell>
          <cell r="B1408" t="str">
            <v>Fornecimento e instalação de conector split bolt para condutor  seção 50.00 mm2</v>
          </cell>
          <cell r="C1408" t="str">
            <v>UN</v>
          </cell>
          <cell r="D1408">
            <v>1</v>
          </cell>
          <cell r="E1408">
            <v>4.7411000000000003</v>
          </cell>
          <cell r="F1408">
            <v>4.74</v>
          </cell>
        </row>
        <row r="1409">
          <cell r="A1409" t="str">
            <v>001.17.10780</v>
          </cell>
          <cell r="B1409" t="str">
            <v>Fornecimento e instalação de conector split bolt para condutor  seção 70.00 mm2</v>
          </cell>
          <cell r="C1409" t="str">
            <v>UN</v>
          </cell>
          <cell r="D1409">
            <v>1</v>
          </cell>
          <cell r="E1409">
            <v>5.8829000000000002</v>
          </cell>
          <cell r="F1409">
            <v>5.88</v>
          </cell>
        </row>
        <row r="1410">
          <cell r="A1410" t="str">
            <v>001.17.10800</v>
          </cell>
          <cell r="B1410" t="str">
            <v>Fornecimento e instalação de conector split bolt para condutor  seção 95.00 mm2</v>
          </cell>
          <cell r="C1410" t="str">
            <v>UN</v>
          </cell>
          <cell r="D1410">
            <v>1</v>
          </cell>
          <cell r="E1410">
            <v>7.5845000000000002</v>
          </cell>
          <cell r="F1410">
            <v>7.58</v>
          </cell>
        </row>
        <row r="1411">
          <cell r="A1411" t="str">
            <v>001.17.10820</v>
          </cell>
          <cell r="B1411" t="str">
            <v>Fornecimento e instalação de conector split bolt para condutor  seção 120.00 mm2</v>
          </cell>
          <cell r="C1411" t="str">
            <v>UN</v>
          </cell>
          <cell r="D1411">
            <v>1</v>
          </cell>
          <cell r="E1411">
            <v>8.2864000000000004</v>
          </cell>
          <cell r="F1411">
            <v>8.2799999999999994</v>
          </cell>
        </row>
        <row r="1412">
          <cell r="A1412" t="str">
            <v>001.17.10840</v>
          </cell>
          <cell r="B1412" t="str">
            <v>Fornecimento e instalação de conector split bolt para condutor  seção 150.00 mm2</v>
          </cell>
          <cell r="C1412" t="str">
            <v>UN</v>
          </cell>
          <cell r="D1412">
            <v>1</v>
          </cell>
          <cell r="E1412">
            <v>9.2883999999999993</v>
          </cell>
          <cell r="F1412">
            <v>9.2799999999999994</v>
          </cell>
        </row>
        <row r="1413">
          <cell r="A1413" t="str">
            <v>001.17.10860</v>
          </cell>
          <cell r="B1413" t="str">
            <v>Fornecimento e instalação de conector split bolt para condutor  seção 185.00 mm2</v>
          </cell>
          <cell r="C1413" t="str">
            <v>UN</v>
          </cell>
          <cell r="D1413">
            <v>1</v>
          </cell>
          <cell r="E1413">
            <v>12.3421</v>
          </cell>
          <cell r="F1413">
            <v>12.34</v>
          </cell>
        </row>
        <row r="1414">
          <cell r="A1414" t="str">
            <v>001.17.10880</v>
          </cell>
          <cell r="B1414" t="str">
            <v>Fornecimento e instalação de conector split bolt para condutor  seção 240.00 mm2</v>
          </cell>
          <cell r="C1414" t="str">
            <v>UN</v>
          </cell>
          <cell r="D1414">
            <v>1</v>
          </cell>
          <cell r="E1414">
            <v>15.4556</v>
          </cell>
          <cell r="F1414">
            <v>15.45</v>
          </cell>
        </row>
        <row r="1415">
          <cell r="A1415" t="str">
            <v>001.17.10900</v>
          </cell>
          <cell r="B1415" t="str">
            <v>Fornecimento e instalação de prensa-fio com 03 parafusos</v>
          </cell>
          <cell r="C1415" t="str">
            <v>UN</v>
          </cell>
          <cell r="D1415">
            <v>1</v>
          </cell>
          <cell r="E1415">
            <v>29.165600000000001</v>
          </cell>
          <cell r="F1415">
            <v>29.16</v>
          </cell>
        </row>
        <row r="1416">
          <cell r="A1416" t="str">
            <v>001.17.10920</v>
          </cell>
          <cell r="B1416" t="str">
            <v>Fornecimento e instalação de conector tipo anel, forquilha ou pino p/fio de 2.50  mm, co termina pré-isolado</v>
          </cell>
          <cell r="C1416" t="str">
            <v>UN</v>
          </cell>
          <cell r="D1416">
            <v>1</v>
          </cell>
          <cell r="E1416">
            <v>1.4806999999999999</v>
          </cell>
          <cell r="F1416">
            <v>1.48</v>
          </cell>
        </row>
        <row r="1417">
          <cell r="A1417" t="str">
            <v>001.17.10940</v>
          </cell>
          <cell r="B1417" t="str">
            <v>Fornecimento e instalação de conector terra tipo out-1066</v>
          </cell>
          <cell r="C1417" t="str">
            <v>UN</v>
          </cell>
          <cell r="D1417">
            <v>1</v>
          </cell>
          <cell r="E1417">
            <v>2.5236999999999998</v>
          </cell>
          <cell r="F1417">
            <v>2.52</v>
          </cell>
        </row>
        <row r="1418">
          <cell r="A1418" t="str">
            <v>001.17.10960</v>
          </cell>
          <cell r="B1418" t="str">
            <v>Fornecimento e instalação de conector cunha principal p/cabo al nº 4 awg, derivação al-4 awg</v>
          </cell>
          <cell r="C1418" t="str">
            <v>UN</v>
          </cell>
          <cell r="D1418">
            <v>1</v>
          </cell>
          <cell r="E1418">
            <v>9.8474000000000004</v>
          </cell>
          <cell r="F1418">
            <v>9.84</v>
          </cell>
        </row>
        <row r="1419">
          <cell r="A1419" t="str">
            <v>001.17.10980</v>
          </cell>
          <cell r="B1419" t="str">
            <v>Fornecimento e instalação de conector derivação cunha tipo estribo normal p/cabo de al nº 2awg</v>
          </cell>
          <cell r="C1419" t="str">
            <v>UN</v>
          </cell>
          <cell r="D1419">
            <v>1</v>
          </cell>
          <cell r="E1419">
            <v>11.737399999999999</v>
          </cell>
          <cell r="F1419">
            <v>11.73</v>
          </cell>
        </row>
        <row r="1420">
          <cell r="A1420" t="str">
            <v>001.17.11000</v>
          </cell>
          <cell r="B1420" t="str">
            <v>Fornecimento e instalação de conector derivação a pressão tipo estribo p/cabo ca e caa nº 2awg</v>
          </cell>
          <cell r="C1420" t="str">
            <v>UN</v>
          </cell>
          <cell r="D1420">
            <v>1</v>
          </cell>
          <cell r="E1420">
            <v>9.8474000000000004</v>
          </cell>
          <cell r="F1420">
            <v>9.84</v>
          </cell>
        </row>
        <row r="1421">
          <cell r="A1421" t="str">
            <v>001.17.11020</v>
          </cell>
          <cell r="B1421" t="str">
            <v>Forneciemnto e instalação de conector derivação p/linha viva</v>
          </cell>
          <cell r="C1421" t="str">
            <v>UN</v>
          </cell>
          <cell r="D1421">
            <v>1</v>
          </cell>
          <cell r="E1421">
            <v>10.9474</v>
          </cell>
          <cell r="F1421">
            <v>10.94</v>
          </cell>
        </row>
        <row r="1422">
          <cell r="A1422" t="str">
            <v>001.17.11040</v>
          </cell>
          <cell r="B1422" t="str">
            <v>Fornecimento e instalação de conector de terra tipo cabo-haste</v>
          </cell>
          <cell r="C1422" t="str">
            <v>UN</v>
          </cell>
          <cell r="D1422">
            <v>1</v>
          </cell>
          <cell r="E1422">
            <v>4.7473999999999998</v>
          </cell>
          <cell r="F1422">
            <v>4.74</v>
          </cell>
        </row>
        <row r="1423">
          <cell r="A1423" t="str">
            <v>001.17.11060</v>
          </cell>
          <cell r="B1423" t="str">
            <v>Fornecimento e instalação de cinta de aço galvanizado com parafoso seção 65.00mm</v>
          </cell>
          <cell r="C1423" t="str">
            <v>UN</v>
          </cell>
          <cell r="D1423">
            <v>1</v>
          </cell>
          <cell r="E1423">
            <v>6.0473999999999997</v>
          </cell>
          <cell r="F1423">
            <v>6.04</v>
          </cell>
        </row>
        <row r="1424">
          <cell r="A1424" t="str">
            <v>001.17.11080</v>
          </cell>
          <cell r="B1424" t="str">
            <v>Fornecimento e instalação de cinta de aço galvanizado com parafoso seção 110.00mm</v>
          </cell>
          <cell r="C1424" t="str">
            <v>UN</v>
          </cell>
          <cell r="D1424">
            <v>1</v>
          </cell>
          <cell r="E1424">
            <v>6.3474000000000004</v>
          </cell>
          <cell r="F1424">
            <v>6.34</v>
          </cell>
        </row>
        <row r="1425">
          <cell r="A1425" t="str">
            <v>001.17.11100</v>
          </cell>
          <cell r="B1425" t="str">
            <v>Fornecimento e instalação de cinta de aço galvanizado com parafoso seção 140.00mm</v>
          </cell>
          <cell r="C1425" t="str">
            <v>UN</v>
          </cell>
          <cell r="D1425">
            <v>1</v>
          </cell>
          <cell r="E1425">
            <v>7.0591999999999997</v>
          </cell>
          <cell r="F1425">
            <v>7.05</v>
          </cell>
        </row>
        <row r="1426">
          <cell r="A1426" t="str">
            <v>001.17.11120</v>
          </cell>
          <cell r="B1426" t="str">
            <v>Fornecimento e instalação de cinta de aço galvanizado com parafoso seção 150.00mm</v>
          </cell>
          <cell r="C1426" t="str">
            <v>UN</v>
          </cell>
          <cell r="D1426">
            <v>1</v>
          </cell>
          <cell r="E1426">
            <v>7.0591999999999997</v>
          </cell>
          <cell r="F1426">
            <v>7.05</v>
          </cell>
        </row>
        <row r="1427">
          <cell r="A1427" t="str">
            <v>001.17.11140</v>
          </cell>
          <cell r="B1427" t="str">
            <v>Fornecimento e instalação de cinta de aço galvanizado com parafoso seção 160.00mm</v>
          </cell>
          <cell r="C1427" t="str">
            <v>UN</v>
          </cell>
          <cell r="D1427">
            <v>1</v>
          </cell>
          <cell r="E1427">
            <v>15.071099999999999</v>
          </cell>
          <cell r="F1427">
            <v>15.07</v>
          </cell>
        </row>
        <row r="1428">
          <cell r="A1428" t="str">
            <v>001.17.11160</v>
          </cell>
          <cell r="B1428" t="str">
            <v>Fornecimento e instalação de cinta de aço galvanizado com parafoso seção 170.00mm</v>
          </cell>
          <cell r="C1428" t="str">
            <v>UN</v>
          </cell>
          <cell r="D1428">
            <v>1</v>
          </cell>
          <cell r="E1428">
            <v>15.071099999999999</v>
          </cell>
          <cell r="F1428">
            <v>15.07</v>
          </cell>
        </row>
        <row r="1429">
          <cell r="A1429" t="str">
            <v>001.17.11180</v>
          </cell>
          <cell r="B1429" t="str">
            <v>Fornecimento e instalação de cinta de aço galvanizado com parafoso seção 180.00mm</v>
          </cell>
          <cell r="C1429" t="str">
            <v>UN</v>
          </cell>
          <cell r="D1429">
            <v>1</v>
          </cell>
          <cell r="E1429">
            <v>16.082899999999999</v>
          </cell>
          <cell r="F1429">
            <v>16.079999999999998</v>
          </cell>
        </row>
        <row r="1430">
          <cell r="A1430" t="str">
            <v>001.17.11200</v>
          </cell>
          <cell r="B1430" t="str">
            <v>Fornecimento e instalação de cinta de aço galvanizado com parafoso seção 190.00mm</v>
          </cell>
          <cell r="C1430" t="str">
            <v>UN</v>
          </cell>
          <cell r="D1430">
            <v>1</v>
          </cell>
          <cell r="E1430">
            <v>16.582899999999999</v>
          </cell>
          <cell r="F1430">
            <v>16.579999999999998</v>
          </cell>
        </row>
        <row r="1431">
          <cell r="A1431" t="str">
            <v>001.17.11220</v>
          </cell>
          <cell r="B1431" t="str">
            <v>Fornecimento e instalação de cinta de aço galvanizado com parafoso seção 200.00mm</v>
          </cell>
          <cell r="C1431" t="str">
            <v>UN</v>
          </cell>
          <cell r="D1431">
            <v>1</v>
          </cell>
          <cell r="E1431">
            <v>17.0945</v>
          </cell>
          <cell r="F1431">
            <v>17.09</v>
          </cell>
        </row>
        <row r="1432">
          <cell r="A1432" t="str">
            <v>001.17.11240</v>
          </cell>
          <cell r="B1432" t="str">
            <v>Fornecimento e instalação de cinta de aço galvanizado com parafoso seção 210.00mm</v>
          </cell>
          <cell r="C1432" t="str">
            <v>UN</v>
          </cell>
          <cell r="D1432">
            <v>1</v>
          </cell>
          <cell r="E1432">
            <v>18.0945</v>
          </cell>
          <cell r="F1432">
            <v>18.09</v>
          </cell>
        </row>
        <row r="1433">
          <cell r="A1433" t="str">
            <v>001.17.11260</v>
          </cell>
          <cell r="B1433" t="str">
            <v>Fornecimento e instalação de cinta de aço galvanizado com parafoso seção 220.00mm</v>
          </cell>
          <cell r="C1433" t="str">
            <v>UN</v>
          </cell>
          <cell r="D1433">
            <v>1</v>
          </cell>
          <cell r="E1433">
            <v>19.006399999999999</v>
          </cell>
          <cell r="F1433">
            <v>19</v>
          </cell>
        </row>
        <row r="1434">
          <cell r="A1434" t="str">
            <v>001.17.11280</v>
          </cell>
          <cell r="B1434" t="str">
            <v>Fornecimento e instalação de cinta de aço galvanizado com parafoso seção 230.00mm</v>
          </cell>
          <cell r="C1434" t="str">
            <v>UN</v>
          </cell>
          <cell r="D1434">
            <v>1</v>
          </cell>
          <cell r="E1434">
            <v>19.406400000000001</v>
          </cell>
          <cell r="F1434">
            <v>19.399999999999999</v>
          </cell>
        </row>
        <row r="1435">
          <cell r="A1435" t="str">
            <v>001.17.11300</v>
          </cell>
          <cell r="B1435" t="str">
            <v>Fornecimento e instalação de cinta de aço galvanizado com parafoso seção 240.00mm</v>
          </cell>
          <cell r="C1435" t="str">
            <v>UN</v>
          </cell>
          <cell r="D1435">
            <v>1</v>
          </cell>
          <cell r="E1435">
            <v>20.118400000000001</v>
          </cell>
          <cell r="F1435">
            <v>20.11</v>
          </cell>
        </row>
        <row r="1436">
          <cell r="A1436" t="str">
            <v>001.17.11320</v>
          </cell>
          <cell r="B1436" t="str">
            <v>Fornecimento e instalação de cinta de aço galvanizado com parafoso seção 250.00mm</v>
          </cell>
          <cell r="C1436" t="str">
            <v>UN</v>
          </cell>
          <cell r="D1436">
            <v>1</v>
          </cell>
          <cell r="E1436">
            <v>20.118400000000001</v>
          </cell>
          <cell r="F1436">
            <v>20.11</v>
          </cell>
        </row>
        <row r="1437">
          <cell r="A1437" t="str">
            <v>001.17.11340</v>
          </cell>
          <cell r="B1437" t="str">
            <v>Fornecimento e instalação de cinta de aço galvanizado com parafoso seção 260.00mm</v>
          </cell>
          <cell r="C1437" t="str">
            <v>UN</v>
          </cell>
          <cell r="D1437">
            <v>1</v>
          </cell>
          <cell r="E1437">
            <v>21.630299999999998</v>
          </cell>
          <cell r="F1437">
            <v>21.63</v>
          </cell>
        </row>
        <row r="1438">
          <cell r="A1438" t="str">
            <v>001.17.11360</v>
          </cell>
          <cell r="B1438" t="str">
            <v>Fornecimento e instalação de cinta de aço galvanizado com parafoso seção 270.00mm</v>
          </cell>
          <cell r="C1438" t="str">
            <v>UN</v>
          </cell>
          <cell r="D1438">
            <v>1</v>
          </cell>
          <cell r="E1438">
            <v>21.630299999999998</v>
          </cell>
          <cell r="F1438">
            <v>21.63</v>
          </cell>
        </row>
        <row r="1439">
          <cell r="A1439" t="str">
            <v>001.17.11380</v>
          </cell>
          <cell r="B1439" t="str">
            <v>Fornecimento e instalação de cinta de aço galvanizado com parafoso seção 280.00mm</v>
          </cell>
          <cell r="C1439" t="str">
            <v>UN</v>
          </cell>
          <cell r="D1439">
            <v>1</v>
          </cell>
          <cell r="E1439">
            <v>23.142099999999999</v>
          </cell>
          <cell r="F1439">
            <v>23.14</v>
          </cell>
        </row>
        <row r="1440">
          <cell r="A1440" t="str">
            <v>001.17.11400</v>
          </cell>
          <cell r="B1440" t="str">
            <v>Fornecimento e instalação de cinta de aço galvanizado com parafoso seção 290.00mm</v>
          </cell>
          <cell r="C1440" t="str">
            <v>UN</v>
          </cell>
          <cell r="D1440">
            <v>1</v>
          </cell>
          <cell r="E1440">
            <v>23.142099999999999</v>
          </cell>
          <cell r="F1440">
            <v>23.14</v>
          </cell>
        </row>
        <row r="1441">
          <cell r="A1441" t="str">
            <v>001.17.11420</v>
          </cell>
          <cell r="B1441" t="str">
            <v>Fornecimento e instalação de sela p/ cruzeta</v>
          </cell>
          <cell r="C1441" t="str">
            <v>UN</v>
          </cell>
          <cell r="D1441">
            <v>1</v>
          </cell>
          <cell r="E1441">
            <v>7.3273999999999999</v>
          </cell>
          <cell r="F1441">
            <v>7.32</v>
          </cell>
        </row>
        <row r="1442">
          <cell r="A1442" t="str">
            <v>001.17.11440</v>
          </cell>
          <cell r="B1442" t="str">
            <v>Fornecimento e instalação de porca quadrada para parafuso diâmetro 16.00mm</v>
          </cell>
          <cell r="C1442" t="str">
            <v>UN</v>
          </cell>
          <cell r="D1442">
            <v>1</v>
          </cell>
          <cell r="E1442">
            <v>1.2237</v>
          </cell>
          <cell r="F1442">
            <v>1.22</v>
          </cell>
        </row>
        <row r="1443">
          <cell r="A1443" t="str">
            <v>001.17.11460</v>
          </cell>
          <cell r="B1443" t="str">
            <v>Fornecimento e instalação de luva de ferro galvanizado  1/2"</v>
          </cell>
          <cell r="C1443" t="str">
            <v>UN</v>
          </cell>
          <cell r="D1443">
            <v>1</v>
          </cell>
          <cell r="E1443">
            <v>1.1006</v>
          </cell>
          <cell r="F1443">
            <v>1.1000000000000001</v>
          </cell>
        </row>
        <row r="1444">
          <cell r="A1444" t="str">
            <v>001.17.11480</v>
          </cell>
          <cell r="B1444" t="str">
            <v>Fornecimento e instalação de luva de ferro galvanizado  3/4"</v>
          </cell>
          <cell r="C1444" t="str">
            <v>UN</v>
          </cell>
          <cell r="D1444">
            <v>1</v>
          </cell>
          <cell r="E1444">
            <v>1.3318000000000001</v>
          </cell>
          <cell r="F1444">
            <v>1.33</v>
          </cell>
        </row>
        <row r="1445">
          <cell r="A1445" t="str">
            <v>001.17.11500</v>
          </cell>
          <cell r="B1445" t="str">
            <v>Fornecimento e instalação de luva de ferro galvanizado  1"</v>
          </cell>
          <cell r="C1445" t="str">
            <v>UN</v>
          </cell>
          <cell r="D1445">
            <v>1</v>
          </cell>
          <cell r="E1445">
            <v>2.4237000000000002</v>
          </cell>
          <cell r="F1445">
            <v>2.42</v>
          </cell>
        </row>
        <row r="1446">
          <cell r="A1446" t="str">
            <v>001.17.11520</v>
          </cell>
          <cell r="B1446" t="str">
            <v>Fornecimento e instalação de luva de ferro galvanizado  1 1/4"</v>
          </cell>
          <cell r="C1446" t="str">
            <v>UN</v>
          </cell>
          <cell r="D1446">
            <v>1</v>
          </cell>
          <cell r="E1446">
            <v>2.5436999999999999</v>
          </cell>
          <cell r="F1446">
            <v>2.54</v>
          </cell>
        </row>
        <row r="1447">
          <cell r="A1447" t="str">
            <v>001.17.11540</v>
          </cell>
          <cell r="B1447" t="str">
            <v>Fornecimento e instalação de luva de ferro galvanizado  1 1/2</v>
          </cell>
          <cell r="C1447" t="str">
            <v>UN</v>
          </cell>
          <cell r="D1447">
            <v>1</v>
          </cell>
          <cell r="E1447">
            <v>3.1753</v>
          </cell>
          <cell r="F1447">
            <v>3.17</v>
          </cell>
        </row>
        <row r="1448">
          <cell r="A1448" t="str">
            <v>001.17.11560</v>
          </cell>
          <cell r="B1448" t="str">
            <v>Fornecimento e instalação de luva de ferro galvanizado  2"</v>
          </cell>
          <cell r="C1448" t="str">
            <v>UN</v>
          </cell>
          <cell r="D1448">
            <v>1</v>
          </cell>
          <cell r="E1448">
            <v>4.1574</v>
          </cell>
          <cell r="F1448">
            <v>4.1500000000000004</v>
          </cell>
        </row>
        <row r="1449">
          <cell r="A1449" t="str">
            <v>001.17.11580</v>
          </cell>
          <cell r="B1449" t="str">
            <v>Fornecimento e instalação de luva de ferro galvanizado  2 1/2"</v>
          </cell>
          <cell r="C1449" t="str">
            <v>UN</v>
          </cell>
          <cell r="D1449">
            <v>1</v>
          </cell>
          <cell r="E1449">
            <v>7.9511000000000003</v>
          </cell>
          <cell r="F1449">
            <v>7.95</v>
          </cell>
        </row>
        <row r="1450">
          <cell r="A1450" t="str">
            <v>001.17.11600</v>
          </cell>
          <cell r="B1450" t="str">
            <v>Fornecimento e instalação de luva de ferro galvanizado  3"</v>
          </cell>
          <cell r="C1450" t="str">
            <v>UN</v>
          </cell>
          <cell r="D1450">
            <v>1</v>
          </cell>
          <cell r="E1450">
            <v>9.1328999999999994</v>
          </cell>
          <cell r="F1450">
            <v>9.1300000000000008</v>
          </cell>
        </row>
        <row r="1451">
          <cell r="A1451" t="str">
            <v>001.17.11620</v>
          </cell>
          <cell r="B1451" t="str">
            <v>Fornecimento e instalação de luva de ferro galvanizado  4"</v>
          </cell>
          <cell r="C1451" t="str">
            <v>UN</v>
          </cell>
          <cell r="D1451">
            <v>1</v>
          </cell>
          <cell r="E1451">
            <v>11.984500000000001</v>
          </cell>
          <cell r="F1451">
            <v>11.98</v>
          </cell>
        </row>
        <row r="1452">
          <cell r="A1452" t="str">
            <v>001.17.11640</v>
          </cell>
          <cell r="B1452" t="str">
            <v>Forneciemnto e instalação de poste circular de concreto 7m/200kg</v>
          </cell>
          <cell r="C1452" t="str">
            <v>UN</v>
          </cell>
          <cell r="D1452">
            <v>1</v>
          </cell>
          <cell r="E1452">
            <v>190.94659999999999</v>
          </cell>
          <cell r="F1452">
            <v>190.94</v>
          </cell>
        </row>
        <row r="1453">
          <cell r="A1453" t="str">
            <v>001.17.11660</v>
          </cell>
          <cell r="B1453" t="str">
            <v>Fornecimento e instalação de poste circular de concreto 7m/400kg</v>
          </cell>
          <cell r="C1453" t="str">
            <v>UN</v>
          </cell>
          <cell r="D1453">
            <v>1</v>
          </cell>
          <cell r="E1453">
            <v>308.94659999999999</v>
          </cell>
          <cell r="F1453">
            <v>308.94</v>
          </cell>
        </row>
        <row r="1454">
          <cell r="A1454" t="str">
            <v>001.17.11680</v>
          </cell>
          <cell r="B1454" t="str">
            <v>Fornecimento e instalação de poste circular de concreto 9m/150kg</v>
          </cell>
          <cell r="C1454" t="str">
            <v>UN</v>
          </cell>
          <cell r="D1454">
            <v>1</v>
          </cell>
          <cell r="E1454">
            <v>206.1832</v>
          </cell>
          <cell r="F1454">
            <v>206.18</v>
          </cell>
        </row>
        <row r="1455">
          <cell r="A1455" t="str">
            <v>001.17.11700</v>
          </cell>
          <cell r="B1455" t="str">
            <v>Fornecimento e instalação de poste circular de concreto 9m/400kg</v>
          </cell>
          <cell r="C1455" t="str">
            <v>UN</v>
          </cell>
          <cell r="D1455">
            <v>1</v>
          </cell>
          <cell r="E1455">
            <v>367.1832</v>
          </cell>
          <cell r="F1455">
            <v>367.18</v>
          </cell>
        </row>
        <row r="1456">
          <cell r="A1456" t="str">
            <v>001.17.11720</v>
          </cell>
          <cell r="B1456" t="str">
            <v>Fornecimento e instalação de poste circular de concreto 10m/150kg</v>
          </cell>
          <cell r="C1456" t="str">
            <v>UN</v>
          </cell>
          <cell r="D1456">
            <v>1</v>
          </cell>
          <cell r="E1456">
            <v>481.41989999999998</v>
          </cell>
          <cell r="F1456">
            <v>481.41</v>
          </cell>
        </row>
        <row r="1457">
          <cell r="A1457" t="str">
            <v>001.17.11740</v>
          </cell>
          <cell r="B1457" t="str">
            <v>Fornecimento e instalação de poste circular de concreto 10m/400kg</v>
          </cell>
          <cell r="C1457" t="str">
            <v>UN</v>
          </cell>
          <cell r="D1457">
            <v>1</v>
          </cell>
          <cell r="E1457">
            <v>555.56989999999996</v>
          </cell>
          <cell r="F1457">
            <v>555.55999999999995</v>
          </cell>
        </row>
        <row r="1458">
          <cell r="A1458" t="str">
            <v>001.17.11760</v>
          </cell>
          <cell r="B1458" t="str">
            <v>Fornecimento e instalação de poste circular de concreto 10m/600kg</v>
          </cell>
          <cell r="C1458" t="str">
            <v>UN</v>
          </cell>
          <cell r="D1458">
            <v>1</v>
          </cell>
          <cell r="E1458">
            <v>434.41989999999998</v>
          </cell>
          <cell r="F1458">
            <v>434.41</v>
          </cell>
        </row>
        <row r="1459">
          <cell r="A1459" t="str">
            <v>001.17.11780</v>
          </cell>
          <cell r="B1459" t="str">
            <v>Fornecimento e instalação de poste circular de concreto 10m/800kg</v>
          </cell>
          <cell r="C1459" t="str">
            <v>UN</v>
          </cell>
          <cell r="D1459">
            <v>1</v>
          </cell>
          <cell r="E1459">
            <v>451.41989999999998</v>
          </cell>
          <cell r="F1459">
            <v>451.41</v>
          </cell>
        </row>
        <row r="1460">
          <cell r="A1460" t="str">
            <v>001.17.11800</v>
          </cell>
          <cell r="B1460" t="str">
            <v>Fornecimento e instalação de poste circular de concreto 11m/200kg</v>
          </cell>
          <cell r="C1460" t="str">
            <v>UN</v>
          </cell>
          <cell r="D1460">
            <v>1</v>
          </cell>
          <cell r="E1460">
            <v>591.65650000000005</v>
          </cell>
          <cell r="F1460">
            <v>591.65</v>
          </cell>
        </row>
        <row r="1461">
          <cell r="A1461" t="str">
            <v>001.17.11820</v>
          </cell>
          <cell r="B1461" t="str">
            <v>Fornecimento e instalação de poste circular de concreto 11m/300kg</v>
          </cell>
          <cell r="C1461" t="str">
            <v>UN</v>
          </cell>
          <cell r="D1461">
            <v>1</v>
          </cell>
          <cell r="E1461">
            <v>708.65650000000005</v>
          </cell>
          <cell r="F1461">
            <v>708.65</v>
          </cell>
        </row>
        <row r="1462">
          <cell r="A1462" t="str">
            <v>001.17.11840</v>
          </cell>
          <cell r="B1462" t="str">
            <v>Fornecimento e instalação de poste circular de concreto 11m/400kg</v>
          </cell>
          <cell r="C1462" t="str">
            <v>UN</v>
          </cell>
          <cell r="D1462">
            <v>1</v>
          </cell>
          <cell r="E1462">
            <v>693.25649999999996</v>
          </cell>
          <cell r="F1462">
            <v>693.25</v>
          </cell>
        </row>
        <row r="1463">
          <cell r="A1463" t="str">
            <v>001.17.11860</v>
          </cell>
          <cell r="B1463" t="str">
            <v>Fornecimento e instalação de poste circular de concreto 11m/600kg</v>
          </cell>
          <cell r="C1463" t="str">
            <v>UN</v>
          </cell>
          <cell r="D1463">
            <v>1</v>
          </cell>
          <cell r="E1463">
            <v>971.8931</v>
          </cell>
          <cell r="F1463">
            <v>971.89</v>
          </cell>
        </row>
        <row r="1464">
          <cell r="A1464" t="str">
            <v>001.17.11880</v>
          </cell>
          <cell r="B1464" t="str">
            <v>Fornecimento e instalação de poste circular de concreto 11m/800kg</v>
          </cell>
          <cell r="C1464" t="str">
            <v>UN</v>
          </cell>
          <cell r="D1464">
            <v>1</v>
          </cell>
          <cell r="E1464">
            <v>1208.4530999999999</v>
          </cell>
          <cell r="F1464">
            <v>1208.45</v>
          </cell>
        </row>
        <row r="1465">
          <cell r="A1465" t="str">
            <v>001.17.11900</v>
          </cell>
          <cell r="B1465" t="str">
            <v>Fornecimento e instalação de poste circular de concreto 11m/1000kg</v>
          </cell>
          <cell r="C1465" t="str">
            <v>UN</v>
          </cell>
          <cell r="D1465">
            <v>1</v>
          </cell>
          <cell r="E1465">
            <v>806.8931</v>
          </cell>
          <cell r="F1465">
            <v>806.89</v>
          </cell>
        </row>
        <row r="1466">
          <cell r="A1466" t="str">
            <v>001.17.11920</v>
          </cell>
          <cell r="B1466" t="str">
            <v>Fornecimento e instalação de poste circular de concreto 13 m / 200 kg</v>
          </cell>
          <cell r="C1466" t="str">
            <v>UN</v>
          </cell>
          <cell r="D1466">
            <v>1</v>
          </cell>
          <cell r="E1466">
            <v>524.38670000000002</v>
          </cell>
          <cell r="F1466">
            <v>524.38</v>
          </cell>
        </row>
        <row r="1467">
          <cell r="A1467" t="str">
            <v>001.17.11940</v>
          </cell>
          <cell r="B1467" t="str">
            <v>Fornecimento e instalação de poste circular de concreto 15 m / 200 kg</v>
          </cell>
          <cell r="C1467" t="str">
            <v>UN</v>
          </cell>
          <cell r="D1467">
            <v>1</v>
          </cell>
          <cell r="E1467">
            <v>699.76639999999998</v>
          </cell>
          <cell r="F1467">
            <v>699.76</v>
          </cell>
        </row>
        <row r="1468">
          <cell r="A1468" t="str">
            <v>001.17.11960</v>
          </cell>
          <cell r="B1468" t="str">
            <v>Fornecimento e instalação de poste de concreto duplo t 9 m / 150 kg</v>
          </cell>
          <cell r="C1468" t="str">
            <v>UN</v>
          </cell>
          <cell r="D1468">
            <v>1</v>
          </cell>
          <cell r="E1468">
            <v>233.10319999999999</v>
          </cell>
          <cell r="F1468">
            <v>233.1</v>
          </cell>
        </row>
        <row r="1469">
          <cell r="A1469" t="str">
            <v>001.17.11980</v>
          </cell>
          <cell r="B1469" t="str">
            <v>Fornecimento e instalação de poste de concreto duplo t 10 m / 150 kg</v>
          </cell>
          <cell r="C1469" t="str">
            <v>UN</v>
          </cell>
          <cell r="D1469">
            <v>1</v>
          </cell>
          <cell r="E1469">
            <v>381.41989999999998</v>
          </cell>
          <cell r="F1469">
            <v>381.41</v>
          </cell>
        </row>
        <row r="1470">
          <cell r="A1470" t="str">
            <v>001.17.12000</v>
          </cell>
          <cell r="B1470" t="str">
            <v>Fornecimento e instalação de poste de concreto duplo t 10 m / 300 kg</v>
          </cell>
          <cell r="C1470" t="str">
            <v>UN</v>
          </cell>
          <cell r="D1470">
            <v>1</v>
          </cell>
          <cell r="E1470">
            <v>465.41989999999998</v>
          </cell>
          <cell r="F1470">
            <v>465.41</v>
          </cell>
        </row>
        <row r="1471">
          <cell r="A1471" t="str">
            <v>001.17.12020</v>
          </cell>
          <cell r="B1471" t="str">
            <v>Fornecimento e instalação de poste de concreto duplo t 10 m / 400 kg</v>
          </cell>
          <cell r="C1471" t="str">
            <v>UN</v>
          </cell>
          <cell r="D1471">
            <v>1</v>
          </cell>
          <cell r="E1471">
            <v>485.41989999999998</v>
          </cell>
          <cell r="F1471">
            <v>485.41</v>
          </cell>
        </row>
        <row r="1472">
          <cell r="A1472" t="str">
            <v>001.17.12040</v>
          </cell>
          <cell r="B1472" t="str">
            <v>Fornecimento e instalação de poste de concreto duplo t 10 m / 800 kg</v>
          </cell>
          <cell r="C1472" t="str">
            <v>UN</v>
          </cell>
          <cell r="D1472">
            <v>1</v>
          </cell>
          <cell r="E1472">
            <v>624.41989999999998</v>
          </cell>
          <cell r="F1472">
            <v>624.41</v>
          </cell>
        </row>
        <row r="1473">
          <cell r="A1473" t="str">
            <v>001.17.12060</v>
          </cell>
          <cell r="B1473" t="str">
            <v>Fornecimento e instalação de poste de concreto duplo t 11 m / 300 kg</v>
          </cell>
          <cell r="C1473" t="str">
            <v>UN</v>
          </cell>
          <cell r="D1473">
            <v>1</v>
          </cell>
          <cell r="E1473">
            <v>553.65650000000005</v>
          </cell>
          <cell r="F1473">
            <v>553.65</v>
          </cell>
        </row>
        <row r="1474">
          <cell r="A1474" t="str">
            <v>001.17.12080</v>
          </cell>
          <cell r="B1474" t="str">
            <v>Fornecimento e instalação de poste de concreto duplo t 11 m / 600 kg</v>
          </cell>
          <cell r="C1474" t="str">
            <v>UN</v>
          </cell>
          <cell r="D1474">
            <v>1</v>
          </cell>
          <cell r="E1474">
            <v>704.65650000000005</v>
          </cell>
          <cell r="F1474">
            <v>704.65</v>
          </cell>
        </row>
        <row r="1475">
          <cell r="A1475" t="str">
            <v>001.17.12100</v>
          </cell>
          <cell r="B1475" t="str">
            <v>Fornecimento e instalação de poste de concreto duplo t 11 m / 800 kg</v>
          </cell>
          <cell r="C1475" t="str">
            <v>UN</v>
          </cell>
          <cell r="D1475">
            <v>1</v>
          </cell>
          <cell r="E1475">
            <v>836.65650000000005</v>
          </cell>
          <cell r="F1475">
            <v>836.65</v>
          </cell>
        </row>
        <row r="1476">
          <cell r="A1476" t="str">
            <v>001.17.12120</v>
          </cell>
          <cell r="B1476" t="str">
            <v>Fornecimento e instalação de poste de concreto duplo t 10 m / 600 kg</v>
          </cell>
          <cell r="C1476" t="str">
            <v>UN</v>
          </cell>
          <cell r="D1476">
            <v>1</v>
          </cell>
          <cell r="E1476">
            <v>527.65650000000005</v>
          </cell>
          <cell r="F1476">
            <v>527.65</v>
          </cell>
        </row>
        <row r="1477">
          <cell r="A1477" t="str">
            <v>001.17.12140</v>
          </cell>
          <cell r="B1477" t="str">
            <v>Fornecimento e instalação de chave faca unipolar com acessórios de fixação 200amp/15kv</v>
          </cell>
          <cell r="C1477" t="str">
            <v>UN</v>
          </cell>
          <cell r="D1477">
            <v>1</v>
          </cell>
          <cell r="E1477">
            <v>93.071100000000001</v>
          </cell>
          <cell r="F1477">
            <v>93.07</v>
          </cell>
        </row>
        <row r="1478">
          <cell r="A1478" t="str">
            <v>001.17.12160</v>
          </cell>
          <cell r="B1478" t="str">
            <v>Fornecimento e instalação de chave faca unipolar com acessórios de fixação 400amp/15kv</v>
          </cell>
          <cell r="C1478" t="str">
            <v>UN</v>
          </cell>
          <cell r="D1478">
            <v>1</v>
          </cell>
          <cell r="E1478">
            <v>115.11839999999999</v>
          </cell>
          <cell r="F1478">
            <v>115.11</v>
          </cell>
        </row>
        <row r="1479">
          <cell r="A1479" t="str">
            <v>001.17.12180</v>
          </cell>
          <cell r="B1479" t="str">
            <v>Fornecimento e instalação de chave corta circuito irup 1200 amp da porter p/ peça 50amp/15kv</v>
          </cell>
          <cell r="C1479" t="str">
            <v>UN</v>
          </cell>
          <cell r="D1479">
            <v>1</v>
          </cell>
          <cell r="E1479">
            <v>97.165599999999998</v>
          </cell>
          <cell r="F1479">
            <v>97.16</v>
          </cell>
        </row>
        <row r="1480">
          <cell r="A1480" t="str">
            <v>001.17.12200</v>
          </cell>
          <cell r="B1480" t="str">
            <v>Fornecimento e instalação de chave fusível indicador 100 a / 15 kv c/ elo 54</v>
          </cell>
          <cell r="C1480" t="str">
            <v>UN</v>
          </cell>
          <cell r="D1480">
            <v>1</v>
          </cell>
          <cell r="E1480">
            <v>97.165599999999998</v>
          </cell>
          <cell r="F1480">
            <v>97.16</v>
          </cell>
        </row>
        <row r="1481">
          <cell r="A1481" t="str">
            <v>001.17.12220</v>
          </cell>
          <cell r="B1481" t="str">
            <v>Fornecimento e instalação de chave fusivel distr. 10.000 a - 15 kv tipo xs c/ ferragens</v>
          </cell>
          <cell r="C1481" t="str">
            <v>CJ</v>
          </cell>
          <cell r="D1481">
            <v>1</v>
          </cell>
          <cell r="E1481">
            <v>167.7833</v>
          </cell>
          <cell r="F1481">
            <v>167.78</v>
          </cell>
        </row>
        <row r="1482">
          <cell r="A1482" t="str">
            <v>001.17.12240</v>
          </cell>
          <cell r="B1482" t="str">
            <v>Para-raio cristal valve c/ centelhador e disparador classe 15 0kv</v>
          </cell>
          <cell r="C1482" t="str">
            <v>UN</v>
          </cell>
          <cell r="D1482">
            <v>1</v>
          </cell>
          <cell r="E1482">
            <v>121.3366</v>
          </cell>
          <cell r="F1482">
            <v>121.33</v>
          </cell>
        </row>
        <row r="1483">
          <cell r="A1483" t="str">
            <v>001.17.12260</v>
          </cell>
          <cell r="B1483" t="str">
            <v>Pára-raios cristal c/ centelhador e disparador classe 13,8 kv</v>
          </cell>
          <cell r="C1483" t="str">
            <v>UN</v>
          </cell>
          <cell r="D1483">
            <v>1</v>
          </cell>
          <cell r="E1483">
            <v>90.236599999999996</v>
          </cell>
          <cell r="F1483">
            <v>90.23</v>
          </cell>
        </row>
        <row r="1484">
          <cell r="A1484" t="str">
            <v>001.17.12280</v>
          </cell>
          <cell r="B1484" t="str">
            <v>Forneciemnto e instalação de transformador trifásico 13 8 13 2 6 6kv/220v primário em triângulo secundário em estrela 30 kva</v>
          </cell>
          <cell r="C1484" t="str">
            <v>UN</v>
          </cell>
          <cell r="D1484">
            <v>1</v>
          </cell>
          <cell r="E1484">
            <v>2971.8397</v>
          </cell>
          <cell r="F1484">
            <v>2971.83</v>
          </cell>
        </row>
        <row r="1485">
          <cell r="A1485" t="str">
            <v>001.17.12300</v>
          </cell>
          <cell r="B1485" t="str">
            <v>Forneciemnto e instalação de transformador trifásico 13 8 13 2 6 6kv/220v primário em triângulo secundário em estrela 45 kva</v>
          </cell>
          <cell r="C1485" t="str">
            <v>UN</v>
          </cell>
          <cell r="D1485">
            <v>1</v>
          </cell>
          <cell r="E1485">
            <v>3682.7863000000002</v>
          </cell>
          <cell r="F1485">
            <v>3682.78</v>
          </cell>
        </row>
        <row r="1486">
          <cell r="A1486" t="str">
            <v>001.17.12320</v>
          </cell>
          <cell r="B1486" t="str">
            <v>Forneciemnto e instalação de transformador trifásico 13 8 13 2 6 6kv/220v primário em triângulo secundário em estrela 75 kva</v>
          </cell>
          <cell r="C1486" t="str">
            <v>UN</v>
          </cell>
          <cell r="D1486">
            <v>1</v>
          </cell>
          <cell r="E1486">
            <v>5138.7327999999998</v>
          </cell>
          <cell r="F1486">
            <v>5138.7299999999996</v>
          </cell>
        </row>
        <row r="1487">
          <cell r="A1487" t="str">
            <v>001.17.12340</v>
          </cell>
          <cell r="B1487" t="str">
            <v>Forneciemnto e instalação de transformador trifásico 13 8 13 2 6 6kv/220v primário em triângulo secundário em estrela 112.5 kva</v>
          </cell>
          <cell r="C1487" t="str">
            <v>UN</v>
          </cell>
          <cell r="D1487">
            <v>1</v>
          </cell>
          <cell r="E1487">
            <v>6569.0992999999999</v>
          </cell>
          <cell r="F1487">
            <v>6569.09</v>
          </cell>
        </row>
        <row r="1488">
          <cell r="A1488" t="str">
            <v>001.17.12360</v>
          </cell>
          <cell r="B1488" t="str">
            <v>Forneciemnto e instalação de transformador trifásico 13 8 13 2 6 6kv/220v primário em triângulo secundário em estrela 150 kva</v>
          </cell>
          <cell r="C1488" t="str">
            <v>UN</v>
          </cell>
          <cell r="D1488">
            <v>1</v>
          </cell>
          <cell r="E1488">
            <v>8225.4657000000007</v>
          </cell>
          <cell r="F1488">
            <v>8225.4599999999991</v>
          </cell>
        </row>
        <row r="1489">
          <cell r="A1489" t="str">
            <v>001.17.12380</v>
          </cell>
          <cell r="B1489" t="str">
            <v>Forneciemnto e instalação de transformador trifásico 13 8 13 2 6 6kv/220v primário em triângulo secundário em estrela 15 kva</v>
          </cell>
          <cell r="C1489" t="str">
            <v>UN</v>
          </cell>
          <cell r="D1489">
            <v>1</v>
          </cell>
          <cell r="E1489">
            <v>2261.8930999999998</v>
          </cell>
          <cell r="F1489">
            <v>2261.89</v>
          </cell>
        </row>
        <row r="1490">
          <cell r="A1490" t="str">
            <v>001.17.12400</v>
          </cell>
          <cell r="B1490" t="str">
            <v>Forneciemnto e instalação de transformador trifásico 13 8 13 2 6 6kv/220v primário em triângulo secundário em estrela 225 kva</v>
          </cell>
          <cell r="C1490" t="str">
            <v>UN</v>
          </cell>
          <cell r="D1490">
            <v>1</v>
          </cell>
          <cell r="E1490">
            <v>10663.366400000001</v>
          </cell>
          <cell r="F1490">
            <v>10663.36</v>
          </cell>
        </row>
        <row r="1491">
          <cell r="A1491" t="str">
            <v>001.17.12420</v>
          </cell>
          <cell r="B1491" t="str">
            <v>Forneciemnto e instalação de transformador trifásico 13 8 13 2 6 6kv/220v primário em triângulo secundário em estrela 300 kva</v>
          </cell>
          <cell r="C1491" t="str">
            <v>UN</v>
          </cell>
          <cell r="D1491">
            <v>1</v>
          </cell>
          <cell r="E1491">
            <v>14055.1985</v>
          </cell>
          <cell r="F1491">
            <v>14055.19</v>
          </cell>
        </row>
        <row r="1492">
          <cell r="A1492" t="str">
            <v>001.17.12440</v>
          </cell>
          <cell r="B1492" t="str">
            <v>Fornecimento e instalação de suporte padronizado para transformador 220mm</v>
          </cell>
          <cell r="C1492" t="str">
            <v>UN</v>
          </cell>
          <cell r="D1492">
            <v>1</v>
          </cell>
          <cell r="E1492">
            <v>56.236600000000003</v>
          </cell>
          <cell r="F1492">
            <v>56.23</v>
          </cell>
        </row>
        <row r="1493">
          <cell r="A1493" t="str">
            <v>001.17.12460</v>
          </cell>
          <cell r="B1493" t="str">
            <v>Fornecimento e instalação de suporte padronizado para transformador 230mm</v>
          </cell>
          <cell r="C1493" t="str">
            <v>UN</v>
          </cell>
          <cell r="D1493">
            <v>1</v>
          </cell>
          <cell r="E1493">
            <v>60.0366</v>
          </cell>
          <cell r="F1493">
            <v>60.03</v>
          </cell>
        </row>
        <row r="1494">
          <cell r="A1494" t="str">
            <v>001.17.12480</v>
          </cell>
          <cell r="B1494" t="str">
            <v>Fornecimento e instalação de suporte p/ trafo 2 t</v>
          </cell>
          <cell r="C1494" t="str">
            <v>UN</v>
          </cell>
          <cell r="D1494">
            <v>1</v>
          </cell>
          <cell r="E1494">
            <v>39.255099999999999</v>
          </cell>
          <cell r="F1494">
            <v>39.25</v>
          </cell>
        </row>
        <row r="1495">
          <cell r="A1495" t="str">
            <v>001.17.12500</v>
          </cell>
          <cell r="B1495" t="str">
            <v>Fornecimento e instalação de haste terra seção em l de 2 40 m com conector e parafuso</v>
          </cell>
          <cell r="C1495" t="str">
            <v>UN</v>
          </cell>
          <cell r="D1495">
            <v>1</v>
          </cell>
          <cell r="E1495">
            <v>12.9184</v>
          </cell>
          <cell r="F1495">
            <v>12.91</v>
          </cell>
        </row>
        <row r="1496">
          <cell r="A1496" t="str">
            <v>001.17.12520</v>
          </cell>
          <cell r="B1496" t="str">
            <v>Fornecimento e instalação de transformador de corrente de 0.6kv 60hz classe de precisão 0.3 wxy 100/5amp a 400/5amp</v>
          </cell>
          <cell r="C1496" t="str">
            <v>UN</v>
          </cell>
          <cell r="D1496">
            <v>1</v>
          </cell>
          <cell r="E1496">
            <v>87.818399999999997</v>
          </cell>
          <cell r="F1496">
            <v>87.81</v>
          </cell>
        </row>
        <row r="1497">
          <cell r="A1497" t="str">
            <v>001.17.12540</v>
          </cell>
          <cell r="B1497" t="str">
            <v>Fornecimento e instalação de caixa padronizada para instalação de medidor e baixa tensão trifásico</v>
          </cell>
          <cell r="C1497" t="str">
            <v>UN</v>
          </cell>
          <cell r="D1497">
            <v>1</v>
          </cell>
          <cell r="E1497">
            <v>210.47329999999999</v>
          </cell>
          <cell r="F1497">
            <v>210.47</v>
          </cell>
        </row>
        <row r="1498">
          <cell r="A1498" t="str">
            <v>001.17.12560</v>
          </cell>
          <cell r="B1498" t="str">
            <v>Fornecimento e instalação de caixa padronizada para instalação de medidor e baixa tensão bifásico</v>
          </cell>
          <cell r="C1498" t="str">
            <v>UN</v>
          </cell>
          <cell r="D1498">
            <v>1</v>
          </cell>
          <cell r="E1498">
            <v>45.473300000000002</v>
          </cell>
          <cell r="F1498">
            <v>45.47</v>
          </cell>
        </row>
        <row r="1499">
          <cell r="A1499" t="str">
            <v>001.17.12580</v>
          </cell>
          <cell r="B1499" t="str">
            <v>Fornecimento e instalação de caixa padronizada para instalação de medidor e baixa tensão monofásico</v>
          </cell>
          <cell r="C1499" t="str">
            <v>UN</v>
          </cell>
          <cell r="D1499">
            <v>1</v>
          </cell>
          <cell r="E1499">
            <v>37.3551</v>
          </cell>
          <cell r="F1499">
            <v>37.35</v>
          </cell>
        </row>
        <row r="1500">
          <cell r="A1500" t="str">
            <v>001.17.12600</v>
          </cell>
          <cell r="B1500" t="str">
            <v>Fornecimento e instalação de caixa p/ transformador de corrente 0.6kv</v>
          </cell>
          <cell r="C1500" t="str">
            <v>UN</v>
          </cell>
          <cell r="D1500">
            <v>1</v>
          </cell>
          <cell r="E1500">
            <v>119.47329999999999</v>
          </cell>
          <cell r="F1500">
            <v>119.47</v>
          </cell>
        </row>
        <row r="1501">
          <cell r="A1501" t="str">
            <v>001.17.12620</v>
          </cell>
          <cell r="B1501" t="str">
            <v>Fornecimento e instalação de arame de aço galvanizado nº 12bwg (48g/m)</v>
          </cell>
          <cell r="C1501" t="str">
            <v>KG</v>
          </cell>
          <cell r="D1501">
            <v>1</v>
          </cell>
          <cell r="E1501">
            <v>6.7171000000000003</v>
          </cell>
          <cell r="F1501">
            <v>6.71</v>
          </cell>
        </row>
        <row r="1502">
          <cell r="A1502" t="str">
            <v>001.17.12640</v>
          </cell>
          <cell r="B1502" t="str">
            <v>Fornecimento e instalação de arame de aço galvanizado nº 14bwg (27 2g/m)</v>
          </cell>
          <cell r="C1502" t="str">
            <v>KG</v>
          </cell>
          <cell r="D1502">
            <v>1</v>
          </cell>
          <cell r="E1502">
            <v>8.3536000000000001</v>
          </cell>
          <cell r="F1502">
            <v>8.35</v>
          </cell>
        </row>
        <row r="1503">
          <cell r="A1503" t="str">
            <v>001.17.12660</v>
          </cell>
          <cell r="B1503" t="str">
            <v>Fornecimento e instalação de arame de aço galvanizado nº 16bwg (16 8g/m)</v>
          </cell>
          <cell r="C1503" t="str">
            <v>KG</v>
          </cell>
          <cell r="D1503">
            <v>1</v>
          </cell>
          <cell r="E1503">
            <v>6.6536</v>
          </cell>
          <cell r="F1503">
            <v>6.65</v>
          </cell>
        </row>
        <row r="1504">
          <cell r="A1504" t="str">
            <v>001.17.12680</v>
          </cell>
          <cell r="B1504" t="str">
            <v>Fornecimento e instalação de fio de alumínio recozido para amarração nº. 6 awg</v>
          </cell>
          <cell r="C1504" t="str">
            <v>KG</v>
          </cell>
          <cell r="D1504">
            <v>1</v>
          </cell>
          <cell r="E1504">
            <v>27.3766</v>
          </cell>
          <cell r="F1504">
            <v>27.37</v>
          </cell>
        </row>
        <row r="1505">
          <cell r="A1505" t="str">
            <v>001.17.12700</v>
          </cell>
          <cell r="B1505" t="str">
            <v>Fornecimento e instalação de fio de alumínio recozido para amarração nº. 4 awg</v>
          </cell>
          <cell r="C1505" t="str">
            <v>KG</v>
          </cell>
          <cell r="D1505">
            <v>1</v>
          </cell>
          <cell r="E1505">
            <v>24.319299999999998</v>
          </cell>
          <cell r="F1505">
            <v>24.31</v>
          </cell>
        </row>
        <row r="1506">
          <cell r="A1506" t="str">
            <v>001.17.12720</v>
          </cell>
          <cell r="B1506" t="str">
            <v>Fornecimento e instalação de fita de alumínio para proteção de 1 x 10 mm</v>
          </cell>
          <cell r="C1506" t="str">
            <v>KG</v>
          </cell>
          <cell r="D1506">
            <v>1</v>
          </cell>
          <cell r="E1506">
            <v>34.315100000000001</v>
          </cell>
          <cell r="F1506">
            <v>34.31</v>
          </cell>
        </row>
        <row r="1507">
          <cell r="A1507" t="str">
            <v>001.17.12740</v>
          </cell>
          <cell r="B1507" t="str">
            <v>Fornecimento e instalação de cabo de aço 6.4mm 1/4"</v>
          </cell>
          <cell r="C1507" t="str">
            <v>ML</v>
          </cell>
          <cell r="D1507">
            <v>1</v>
          </cell>
          <cell r="E1507">
            <v>16.0166</v>
          </cell>
          <cell r="F1507">
            <v>16.010000000000002</v>
          </cell>
        </row>
        <row r="1508">
          <cell r="A1508" t="str">
            <v>001.17.12760</v>
          </cell>
          <cell r="B1508" t="str">
            <v>Fornecimento e instalação de grampo de cerca</v>
          </cell>
          <cell r="C1508" t="str">
            <v>KG</v>
          </cell>
          <cell r="D1508">
            <v>1</v>
          </cell>
          <cell r="E1508">
            <v>23.6433</v>
          </cell>
          <cell r="F1508">
            <v>23.64</v>
          </cell>
        </row>
        <row r="1509">
          <cell r="A1509" t="str">
            <v>001.17.12780</v>
          </cell>
          <cell r="B1509" t="str">
            <v>Fornecimento e instalação de tora de madeira de 1m</v>
          </cell>
          <cell r="C1509" t="str">
            <v>UN</v>
          </cell>
          <cell r="D1509">
            <v>1</v>
          </cell>
          <cell r="E1509">
            <v>16.836600000000001</v>
          </cell>
          <cell r="F1509">
            <v>16.829999999999998</v>
          </cell>
        </row>
        <row r="1510">
          <cell r="A1510" t="str">
            <v>001.17.12800</v>
          </cell>
          <cell r="B1510" t="str">
            <v>Fornecimento e instalação de grampo de linha viva</v>
          </cell>
          <cell r="C1510" t="str">
            <v>UN</v>
          </cell>
          <cell r="D1510">
            <v>1</v>
          </cell>
          <cell r="E1510">
            <v>8.5710999999999995</v>
          </cell>
          <cell r="F1510">
            <v>8.57</v>
          </cell>
        </row>
        <row r="1511">
          <cell r="A1511" t="str">
            <v>001.17.12820</v>
          </cell>
          <cell r="B1511" t="str">
            <v>Fornecimento e instalação de haste de ancira de 2.400 mm</v>
          </cell>
          <cell r="C1511" t="str">
            <v>UN</v>
          </cell>
          <cell r="D1511">
            <v>1</v>
          </cell>
          <cell r="E1511">
            <v>14.718400000000001</v>
          </cell>
          <cell r="F1511">
            <v>14.71</v>
          </cell>
        </row>
        <row r="1512">
          <cell r="A1512" t="str">
            <v>001.17.12840</v>
          </cell>
          <cell r="B1512" t="str">
            <v>Fornecimento e instalação de chapa para fixacao de estais 76x11x130 mm</v>
          </cell>
          <cell r="C1512" t="str">
            <v>UN</v>
          </cell>
          <cell r="D1512">
            <v>1</v>
          </cell>
          <cell r="E1512">
            <v>4.6711</v>
          </cell>
          <cell r="F1512">
            <v>4.67</v>
          </cell>
        </row>
        <row r="1513">
          <cell r="A1513" t="str">
            <v>001.17.12860</v>
          </cell>
          <cell r="B1513" t="str">
            <v>Fornecimento e instalação de cabo de alumínio nú classe 15 kv m 4 awg - ca</v>
          </cell>
          <cell r="C1513" t="str">
            <v>ML</v>
          </cell>
          <cell r="D1513">
            <v>1</v>
          </cell>
          <cell r="E1513">
            <v>2.0459999999999998</v>
          </cell>
          <cell r="F1513">
            <v>2.04</v>
          </cell>
        </row>
        <row r="1514">
          <cell r="A1514" t="str">
            <v>001.17.12880</v>
          </cell>
          <cell r="B1514" t="str">
            <v>Fornecimento e instalação de cabo de alumínio nú classe 15 kv nº. 2 caa</v>
          </cell>
          <cell r="C1514" t="str">
            <v>KG</v>
          </cell>
          <cell r="D1514">
            <v>1</v>
          </cell>
          <cell r="E1514">
            <v>21.4421</v>
          </cell>
          <cell r="F1514">
            <v>21.44</v>
          </cell>
        </row>
        <row r="1515">
          <cell r="A1515" t="str">
            <v>001.17.12900</v>
          </cell>
          <cell r="B1515" t="str">
            <v>Fornecimento e instalação de cabo de alumínio nú classe 15 kv nº. 2 ca</v>
          </cell>
          <cell r="C1515" t="str">
            <v>KG</v>
          </cell>
          <cell r="D1515">
            <v>1</v>
          </cell>
          <cell r="E1515">
            <v>12.877599999999999</v>
          </cell>
          <cell r="F1515">
            <v>12.87</v>
          </cell>
        </row>
        <row r="1516">
          <cell r="A1516" t="str">
            <v>001.17.12920</v>
          </cell>
          <cell r="B1516" t="str">
            <v>Fornecimento e instalação de cabo de alumínio nú classe 15 kv nº. 1/0 ca</v>
          </cell>
          <cell r="C1516" t="str">
            <v>KG</v>
          </cell>
          <cell r="D1516">
            <v>1</v>
          </cell>
          <cell r="E1516">
            <v>13.0825</v>
          </cell>
          <cell r="F1516">
            <v>13.08</v>
          </cell>
        </row>
        <row r="1517">
          <cell r="A1517" t="str">
            <v>001.17.12940</v>
          </cell>
          <cell r="B1517" t="str">
            <v>Fornecimento e instalação de canaleta de pvc 110x20x2.200 mm ref. 300 46 sistema "x" da pial</v>
          </cell>
          <cell r="C1517" t="str">
            <v>UN</v>
          </cell>
          <cell r="D1517">
            <v>1</v>
          </cell>
          <cell r="E1517">
            <v>25.560700000000001</v>
          </cell>
          <cell r="F1517">
            <v>25.56</v>
          </cell>
        </row>
        <row r="1518">
          <cell r="A1518" t="str">
            <v>001.17.12960</v>
          </cell>
          <cell r="B1518" t="str">
            <v>Fornecimento e instalação de isolador roldana baixa tensao</v>
          </cell>
          <cell r="C1518" t="str">
            <v>UN</v>
          </cell>
          <cell r="D1518">
            <v>1</v>
          </cell>
          <cell r="E1518">
            <v>4.7973999999999997</v>
          </cell>
          <cell r="F1518">
            <v>4.79</v>
          </cell>
        </row>
        <row r="1519">
          <cell r="A1519" t="str">
            <v>001.17.12980</v>
          </cell>
          <cell r="B1519" t="str">
            <v>Fornecimento e instalação de isolador de passagem tipo externo-interno 15kv</v>
          </cell>
          <cell r="C1519" t="str">
            <v>PC</v>
          </cell>
          <cell r="D1519">
            <v>1</v>
          </cell>
          <cell r="E1519">
            <v>109.0566</v>
          </cell>
          <cell r="F1519">
            <v>109.05</v>
          </cell>
        </row>
        <row r="1520">
          <cell r="A1520" t="str">
            <v>001.17.13000</v>
          </cell>
          <cell r="B1520" t="str">
            <v>Fornecimento e instalação de isolador de pedestal 15kv</v>
          </cell>
          <cell r="C1520" t="str">
            <v>PC</v>
          </cell>
          <cell r="D1520">
            <v>1</v>
          </cell>
          <cell r="E1520">
            <v>31.896599999999999</v>
          </cell>
          <cell r="F1520">
            <v>31.89</v>
          </cell>
        </row>
        <row r="1521">
          <cell r="A1521" t="str">
            <v>001.17.13020</v>
          </cell>
          <cell r="B1521" t="str">
            <v>Fornecimento e instalação de armação secundária com haste de 16mmx350mm 02 estribos</v>
          </cell>
          <cell r="C1521" t="str">
            <v>UN</v>
          </cell>
          <cell r="D1521">
            <v>1</v>
          </cell>
          <cell r="E1521">
            <v>22.886600000000001</v>
          </cell>
          <cell r="F1521">
            <v>22.88</v>
          </cell>
        </row>
        <row r="1522">
          <cell r="A1522" t="str">
            <v>001.17.13040</v>
          </cell>
          <cell r="B1522" t="str">
            <v>Fornecimento e instalação de armação secundária com haste de 16mmx350mm 03 estribos</v>
          </cell>
          <cell r="C1522" t="str">
            <v>UN</v>
          </cell>
          <cell r="D1522">
            <v>1</v>
          </cell>
          <cell r="E1522">
            <v>17.584</v>
          </cell>
          <cell r="F1522">
            <v>17.579999999999998</v>
          </cell>
        </row>
        <row r="1523">
          <cell r="A1523" t="str">
            <v>001.17.13060</v>
          </cell>
          <cell r="B1523" t="str">
            <v>Fornecimento e instalação de parafuso de máquina de diâm. de 5/8x6 pol</v>
          </cell>
          <cell r="C1523" t="str">
            <v>UN</v>
          </cell>
          <cell r="D1523">
            <v>1</v>
          </cell>
          <cell r="E1523">
            <v>3.9474</v>
          </cell>
          <cell r="F1523">
            <v>3.94</v>
          </cell>
        </row>
        <row r="1524">
          <cell r="A1524" t="str">
            <v>001.17.13080</v>
          </cell>
          <cell r="B1524" t="str">
            <v>Fornecimento e instalação de parafuso de aço 16 mm com rosca m 16x2 sem cabeca com 210 mm  de comprimento com 60 mm de rosca tipo chumbador</v>
          </cell>
          <cell r="C1524" t="str">
            <v>PC</v>
          </cell>
          <cell r="D1524">
            <v>1</v>
          </cell>
          <cell r="E1524">
            <v>7.4111000000000002</v>
          </cell>
          <cell r="F1524">
            <v>7.41</v>
          </cell>
        </row>
        <row r="1525">
          <cell r="A1525" t="str">
            <v>001.17.13100</v>
          </cell>
          <cell r="B1525" t="str">
            <v>Fornecimento e instalação de parafuso de aço  16mm com rosca m 16x2 sem cabeca de 200 mm</v>
          </cell>
          <cell r="C1525" t="str">
            <v>PC</v>
          </cell>
          <cell r="D1525">
            <v>1</v>
          </cell>
          <cell r="E1525">
            <v>2.0474000000000001</v>
          </cell>
          <cell r="F1525">
            <v>2.04</v>
          </cell>
        </row>
        <row r="1526">
          <cell r="A1526" t="str">
            <v>001.17.13120</v>
          </cell>
          <cell r="B1526" t="str">
            <v>Fornecimento e instalação de chumbador de aço de diâmetro 5/8"x6"</v>
          </cell>
          <cell r="C1526" t="str">
            <v>UN</v>
          </cell>
          <cell r="D1526">
            <v>1</v>
          </cell>
          <cell r="E1526">
            <v>5.9710999999999999</v>
          </cell>
          <cell r="F1526">
            <v>5.97</v>
          </cell>
        </row>
        <row r="1527">
          <cell r="A1527" t="str">
            <v>001.17.13140</v>
          </cell>
          <cell r="B1527" t="str">
            <v>Fornecimento e instalação de poste de aço galvanizado altura 6 metros diâmetro 3 1/2"</v>
          </cell>
          <cell r="C1527" t="str">
            <v>UN</v>
          </cell>
          <cell r="D1527">
            <v>1</v>
          </cell>
          <cell r="E1527">
            <v>108.997</v>
          </cell>
          <cell r="F1527">
            <v>108.99</v>
          </cell>
        </row>
        <row r="1528">
          <cell r="A1528" t="str">
            <v>001.17.13160</v>
          </cell>
          <cell r="B1528" t="str">
            <v>Fornecimento e instalação de poste de aço galvanizado altura 6 metros diâmetro 4"</v>
          </cell>
          <cell r="C1528" t="str">
            <v>UN</v>
          </cell>
          <cell r="D1528">
            <v>1</v>
          </cell>
          <cell r="E1528">
            <v>143.4443</v>
          </cell>
          <cell r="F1528">
            <v>143.44</v>
          </cell>
        </row>
        <row r="1529">
          <cell r="A1529" t="str">
            <v>001.17.13180</v>
          </cell>
          <cell r="B1529" t="str">
            <v>Fornecimento e instalação de poste de aço galvanizado altura 3,00 m  diâmetro 4"</v>
          </cell>
          <cell r="C1529" t="str">
            <v>PC</v>
          </cell>
          <cell r="D1529">
            <v>1</v>
          </cell>
          <cell r="E1529">
            <v>101.97329999999999</v>
          </cell>
          <cell r="F1529">
            <v>101.97</v>
          </cell>
        </row>
        <row r="1530">
          <cell r="A1530" t="str">
            <v>001.17.13200</v>
          </cell>
          <cell r="B1530" t="str">
            <v>Fornecimento e instalação de poste de aço galvanizado altura 3,00 m  diâmetro 3"</v>
          </cell>
          <cell r="C1530" t="str">
            <v>PC</v>
          </cell>
          <cell r="D1530">
            <v>1</v>
          </cell>
          <cell r="E1530">
            <v>55.473300000000002</v>
          </cell>
          <cell r="F1530">
            <v>55.47</v>
          </cell>
        </row>
        <row r="1531">
          <cell r="A1531" t="str">
            <v>001.17.13220</v>
          </cell>
          <cell r="B1531" t="str">
            <v>Fornecimento e instalação de curva de ferro galvanizado de 135º diâm. 4"</v>
          </cell>
          <cell r="C1531" t="str">
            <v>UN</v>
          </cell>
          <cell r="D1531">
            <v>1</v>
          </cell>
          <cell r="E1531">
            <v>82.295900000000003</v>
          </cell>
          <cell r="F1531">
            <v>82.29</v>
          </cell>
        </row>
        <row r="1532">
          <cell r="A1532" t="str">
            <v>001.17.13240</v>
          </cell>
          <cell r="B1532" t="str">
            <v>Fornecimento e instalação de curva de ferro galvanizado de 135º diâm. 3"</v>
          </cell>
          <cell r="C1532" t="str">
            <v>UN</v>
          </cell>
          <cell r="D1532">
            <v>1</v>
          </cell>
          <cell r="E1532">
            <v>47.335099999999997</v>
          </cell>
          <cell r="F1532">
            <v>47.33</v>
          </cell>
        </row>
        <row r="1533">
          <cell r="A1533" t="str">
            <v>001.17.13260</v>
          </cell>
          <cell r="B1533" t="str">
            <v>Fornecimento e instalação de curva de ferro galvanizado de 135º diâm. 2 1/2"</v>
          </cell>
          <cell r="C1533" t="str">
            <v>UN</v>
          </cell>
          <cell r="D1533">
            <v>1</v>
          </cell>
          <cell r="E1533">
            <v>35.726599999999998</v>
          </cell>
          <cell r="F1533">
            <v>35.72</v>
          </cell>
        </row>
        <row r="1534">
          <cell r="A1534" t="str">
            <v>001.17.13280</v>
          </cell>
          <cell r="B1534" t="str">
            <v>Fornecimento e instalação de curva de ferro galvanizado de 135º diâm. 2"</v>
          </cell>
          <cell r="C1534" t="str">
            <v>UN</v>
          </cell>
          <cell r="D1534">
            <v>1</v>
          </cell>
          <cell r="E1534">
            <v>23.161300000000001</v>
          </cell>
          <cell r="F1534">
            <v>23.16</v>
          </cell>
        </row>
        <row r="1535">
          <cell r="A1535" t="str">
            <v>001.17.13300</v>
          </cell>
          <cell r="B1535" t="str">
            <v>Fornecimento e instalação de curva de ferro galvanizado de 135º diâm. 1 1/2"</v>
          </cell>
          <cell r="C1535" t="str">
            <v>UN</v>
          </cell>
          <cell r="D1535">
            <v>1</v>
          </cell>
          <cell r="E1535">
            <v>15.5829</v>
          </cell>
          <cell r="F1535">
            <v>15.58</v>
          </cell>
        </row>
        <row r="1536">
          <cell r="A1536" t="str">
            <v>001.17.13320</v>
          </cell>
          <cell r="B1536" t="str">
            <v>Fornecimento e instalação de curva de ferro galvanizado de 135º diâm. 1 1/4'</v>
          </cell>
          <cell r="C1536" t="str">
            <v>UN</v>
          </cell>
          <cell r="D1536">
            <v>1</v>
          </cell>
          <cell r="E1536">
            <v>8.7911000000000001</v>
          </cell>
          <cell r="F1536">
            <v>8.7899999999999991</v>
          </cell>
        </row>
        <row r="1537">
          <cell r="A1537" t="str">
            <v>001.17.13340</v>
          </cell>
          <cell r="B1537" t="str">
            <v>Fornecimento e instalação de curva de ferro galvanizado de 135º diâm. 1"</v>
          </cell>
          <cell r="C1537" t="str">
            <v>UN</v>
          </cell>
          <cell r="D1537">
            <v>1</v>
          </cell>
          <cell r="E1537">
            <v>5.2630999999999997</v>
          </cell>
          <cell r="F1537">
            <v>5.26</v>
          </cell>
        </row>
        <row r="1538">
          <cell r="A1538" t="str">
            <v>001.17.13360</v>
          </cell>
          <cell r="B1538" t="str">
            <v>Fornecimento e instalação de curva de ferro galvanizado de 135º diâm. 3/4'</v>
          </cell>
          <cell r="C1538" t="str">
            <v>UN</v>
          </cell>
          <cell r="D1538">
            <v>1</v>
          </cell>
          <cell r="E1538">
            <v>3.3908</v>
          </cell>
          <cell r="F1538">
            <v>3.39</v>
          </cell>
        </row>
        <row r="1539">
          <cell r="A1539" t="str">
            <v>001.17.13380</v>
          </cell>
          <cell r="B1539" t="str">
            <v>Fornecimento e instalação de curva de ferro galvanizado de 90º diâm. 3"</v>
          </cell>
          <cell r="C1539" t="str">
            <v>UN</v>
          </cell>
          <cell r="D1539">
            <v>1</v>
          </cell>
          <cell r="E1539">
            <v>48.845100000000002</v>
          </cell>
          <cell r="F1539">
            <v>48.84</v>
          </cell>
        </row>
        <row r="1540">
          <cell r="A1540" t="str">
            <v>001.17.13400</v>
          </cell>
          <cell r="B1540" t="str">
            <v>Fornecimento e instalação de curva de ferro galvanizado de 90º diâm. 2 1/2"</v>
          </cell>
          <cell r="C1540" t="str">
            <v>UN</v>
          </cell>
          <cell r="D1540">
            <v>1</v>
          </cell>
          <cell r="E1540">
            <v>32.026600000000002</v>
          </cell>
          <cell r="F1540">
            <v>32.020000000000003</v>
          </cell>
        </row>
        <row r="1541">
          <cell r="A1541" t="str">
            <v>001.17.13420</v>
          </cell>
          <cell r="B1541" t="str">
            <v>Fornecimento e instalação de curva de ferro galvanizado de 90º diâm. 2"</v>
          </cell>
          <cell r="C1541" t="str">
            <v>UN</v>
          </cell>
          <cell r="D1541">
            <v>1</v>
          </cell>
          <cell r="E1541">
            <v>18.261299999999999</v>
          </cell>
          <cell r="F1541">
            <v>18.260000000000002</v>
          </cell>
        </row>
        <row r="1542">
          <cell r="A1542" t="str">
            <v>001.17.13440</v>
          </cell>
          <cell r="B1542" t="str">
            <v>Fornecimento e instalação de curva de ferro galvanizado de 90º diâm. 1 1/2"</v>
          </cell>
          <cell r="C1542" t="str">
            <v>UN</v>
          </cell>
          <cell r="D1542">
            <v>1</v>
          </cell>
          <cell r="E1542">
            <v>9.9229000000000003</v>
          </cell>
          <cell r="F1542">
            <v>9.92</v>
          </cell>
        </row>
        <row r="1543">
          <cell r="A1543" t="str">
            <v>001.17.13460</v>
          </cell>
          <cell r="B1543" t="str">
            <v>Fornecimento e instalação de curva de ferro galvanizado de 90º diâm. 1 1/4"</v>
          </cell>
          <cell r="C1543" t="str">
            <v>UN</v>
          </cell>
          <cell r="D1543">
            <v>1</v>
          </cell>
          <cell r="E1543">
            <v>7.7911000000000001</v>
          </cell>
          <cell r="F1543">
            <v>7.79</v>
          </cell>
        </row>
        <row r="1544">
          <cell r="A1544" t="str">
            <v>001.17.13480</v>
          </cell>
          <cell r="B1544" t="str">
            <v>Fornecimento e instalação de curva de ferro galvanizado de 90º diâm. 1"</v>
          </cell>
          <cell r="C1544" t="str">
            <v>UN</v>
          </cell>
          <cell r="D1544">
            <v>1</v>
          </cell>
          <cell r="E1544">
            <v>3.7330999999999999</v>
          </cell>
          <cell r="F1544">
            <v>3.73</v>
          </cell>
        </row>
        <row r="1545">
          <cell r="A1545" t="str">
            <v>001.17.13500</v>
          </cell>
          <cell r="B1545" t="str">
            <v>Fornecimento e instalação de curva de ferro galvanizado de 90º diâm. 3/4"</v>
          </cell>
          <cell r="C1545" t="str">
            <v>UN</v>
          </cell>
          <cell r="D1545">
            <v>1</v>
          </cell>
          <cell r="E1545">
            <v>2.8408000000000002</v>
          </cell>
          <cell r="F1545">
            <v>2.84</v>
          </cell>
        </row>
        <row r="1546">
          <cell r="A1546" t="str">
            <v>001.17.13520</v>
          </cell>
          <cell r="B1546" t="str">
            <v>Fornecimento e instalação de curva de ferro galvanizado de 90º diâm. 1/2"</v>
          </cell>
          <cell r="C1546" t="str">
            <v>UN</v>
          </cell>
          <cell r="D1546">
            <v>1</v>
          </cell>
          <cell r="E1546">
            <v>2.3736999999999999</v>
          </cell>
          <cell r="F1546">
            <v>2.37</v>
          </cell>
        </row>
        <row r="1547">
          <cell r="A1547" t="str">
            <v>001.17.13540</v>
          </cell>
          <cell r="B1547" t="str">
            <v>Fornecimento  e instalação de bujão de ferro galvanizado diâm 3"</v>
          </cell>
          <cell r="C1547" t="str">
            <v>UN</v>
          </cell>
          <cell r="D1547">
            <v>1</v>
          </cell>
          <cell r="E1547">
            <v>19.371099999999998</v>
          </cell>
          <cell r="F1547">
            <v>19.37</v>
          </cell>
        </row>
        <row r="1548">
          <cell r="A1548" t="str">
            <v>001.17.13560</v>
          </cell>
          <cell r="B1548" t="str">
            <v>Fornecimento  e instalação de bujão de ferro galvanizado diâm 4"</v>
          </cell>
          <cell r="C1548" t="str">
            <v>PC</v>
          </cell>
          <cell r="D1548">
            <v>1</v>
          </cell>
          <cell r="E1548">
            <v>14.9945</v>
          </cell>
          <cell r="F1548">
            <v>14.99</v>
          </cell>
        </row>
        <row r="1549">
          <cell r="A1549" t="str">
            <v>001.17.13580</v>
          </cell>
          <cell r="B1549" t="str">
            <v>Fornecimento e aplicação de pasta penetrox</v>
          </cell>
          <cell r="C1549" t="str">
            <v>KG</v>
          </cell>
          <cell r="D1549">
            <v>1</v>
          </cell>
          <cell r="E1549">
            <v>4</v>
          </cell>
          <cell r="F1549">
            <v>4</v>
          </cell>
        </row>
        <row r="1550">
          <cell r="A1550" t="str">
            <v>001.17.13600</v>
          </cell>
          <cell r="B1550" t="str">
            <v>Execução de mureta em alvenaria de 1.5 vez  de tijolo assente com argamassa mista 1:4:12 cimento cal hidratada e areia inclusive fundação em concreto ciclópico no traço 1:3;6 revestimento rústico e caiação - para instalação de medidor de luz e força</v>
          </cell>
          <cell r="C1550" t="str">
            <v>M2</v>
          </cell>
          <cell r="D1550">
            <v>1</v>
          </cell>
          <cell r="E1550">
            <v>139.91990000000001</v>
          </cell>
          <cell r="F1550">
            <v>139.91</v>
          </cell>
        </row>
        <row r="1551">
          <cell r="A1551" t="str">
            <v>001.17.13620</v>
          </cell>
          <cell r="B1551" t="str">
            <v>Fornecimento e instalação de padrão monofásico em poste de ferro galvanizado conforme normas da cemat</v>
          </cell>
          <cell r="C1551" t="str">
            <v>UN</v>
          </cell>
          <cell r="D1551">
            <v>1</v>
          </cell>
          <cell r="E1551">
            <v>100.47329999999999</v>
          </cell>
          <cell r="F1551">
            <v>100.47</v>
          </cell>
        </row>
        <row r="1552">
          <cell r="A1552" t="str">
            <v>001.17.13640</v>
          </cell>
          <cell r="B1552" t="str">
            <v>Fornecimento e instalação de padrão bifásico em poste de ferro galvanizado</v>
          </cell>
          <cell r="C1552" t="str">
            <v>UN</v>
          </cell>
          <cell r="D1552">
            <v>1</v>
          </cell>
          <cell r="E1552">
            <v>150.7099</v>
          </cell>
          <cell r="F1552">
            <v>150.69999999999999</v>
          </cell>
        </row>
        <row r="1553">
          <cell r="A1553" t="str">
            <v>001.17.13660</v>
          </cell>
          <cell r="B1553" t="str">
            <v>Fornecimento e instalação de padrão trifásico completo em poste de ferro galvanizado tipo t-3 com protecao de 90 a conf normas da cemat</v>
          </cell>
          <cell r="C1553" t="str">
            <v>UN</v>
          </cell>
          <cell r="D1553">
            <v>1</v>
          </cell>
          <cell r="E1553">
            <v>550.8931</v>
          </cell>
          <cell r="F1553">
            <v>550.89</v>
          </cell>
        </row>
        <row r="1554">
          <cell r="A1554" t="str">
            <v>001.17.13680</v>
          </cell>
          <cell r="B1554" t="str">
            <v>Fornecimento e instalação de padrão trifásico completo em poste de ferro galvanizado tipo t-4 com protecao de 125 a conf. normas da cemat</v>
          </cell>
          <cell r="C1554" t="str">
            <v>UN</v>
          </cell>
          <cell r="D1554">
            <v>1</v>
          </cell>
          <cell r="E1554">
            <v>1051.8931</v>
          </cell>
          <cell r="F1554">
            <v>1051.8900000000001</v>
          </cell>
        </row>
        <row r="1555">
          <cell r="A1555" t="str">
            <v>001.17.13700</v>
          </cell>
          <cell r="B1555" t="str">
            <v>Fornecimento e instalação de padrao trifásico completo em poste de ferro galvanizado, com proteção de 100a, conforme normas da cemat</v>
          </cell>
          <cell r="C1555" t="str">
            <v>CJ</v>
          </cell>
          <cell r="D1555">
            <v>1</v>
          </cell>
          <cell r="E1555">
            <v>458.94659999999999</v>
          </cell>
          <cell r="F1555">
            <v>458.94</v>
          </cell>
        </row>
        <row r="1556">
          <cell r="A1556" t="str">
            <v>001.17.13720</v>
          </cell>
          <cell r="B1556" t="str">
            <v>Conjunto motor bomba centrífuga trifásica 50 a 60 hz para sucção até 6m pot. 1/2 hp</v>
          </cell>
          <cell r="C1556" t="str">
            <v>CJ</v>
          </cell>
          <cell r="D1556">
            <v>1</v>
          </cell>
          <cell r="E1556">
            <v>288.87720000000002</v>
          </cell>
          <cell r="F1556">
            <v>288.87</v>
          </cell>
        </row>
        <row r="1557">
          <cell r="A1557" t="str">
            <v>001.17.13740</v>
          </cell>
          <cell r="B1557" t="str">
            <v>Conjunto motor bomba centrífuga trifásica 50 a 60 hz para sucção até 6m pot. 3/4 hp</v>
          </cell>
          <cell r="C1557" t="str">
            <v>CJ</v>
          </cell>
          <cell r="D1557">
            <v>1</v>
          </cell>
          <cell r="E1557">
            <v>299.87720000000002</v>
          </cell>
          <cell r="F1557">
            <v>299.87</v>
          </cell>
        </row>
        <row r="1558">
          <cell r="A1558" t="str">
            <v>001.17.13760</v>
          </cell>
          <cell r="B1558" t="str">
            <v>Conjunto motor bomba centrífuga trifásica 50 a 60 hz para sucção até 6m pot. 1 hp</v>
          </cell>
          <cell r="C1558" t="str">
            <v>CJ</v>
          </cell>
          <cell r="D1558">
            <v>1</v>
          </cell>
          <cell r="E1558">
            <v>389.79700000000003</v>
          </cell>
          <cell r="F1558">
            <v>389.79</v>
          </cell>
        </row>
        <row r="1559">
          <cell r="A1559" t="str">
            <v>001.17.13780</v>
          </cell>
          <cell r="B1559" t="str">
            <v>Conjunto motor bomba centrífuga trifásica 50 a 60 hz para sucção até 6m pot. 1 1/2" hp</v>
          </cell>
          <cell r="C1559" t="str">
            <v>CJ</v>
          </cell>
          <cell r="D1559">
            <v>1</v>
          </cell>
          <cell r="E1559">
            <v>466.79700000000003</v>
          </cell>
          <cell r="F1559">
            <v>466.79</v>
          </cell>
        </row>
        <row r="1560">
          <cell r="A1560" t="str">
            <v>001.17.13800</v>
          </cell>
          <cell r="B1560" t="str">
            <v>Conjunto motor bomba centrífuga trifásica 50 a 60 hz para sucção até 6m pot. 2" hp</v>
          </cell>
          <cell r="C1560" t="str">
            <v>CJ</v>
          </cell>
          <cell r="D1560">
            <v>1</v>
          </cell>
          <cell r="E1560">
            <v>499.7165</v>
          </cell>
          <cell r="F1560">
            <v>499.71</v>
          </cell>
        </row>
        <row r="1561">
          <cell r="A1561" t="str">
            <v>001.17.13820</v>
          </cell>
          <cell r="B1561" t="str">
            <v>Conjunto motor bomba centrifuga monoestagio com bocais flangeados - cf-7 mark ou similar - 03 cv</v>
          </cell>
          <cell r="C1561" t="str">
            <v>UN</v>
          </cell>
          <cell r="D1561">
            <v>1</v>
          </cell>
          <cell r="E1561">
            <v>276.7165</v>
          </cell>
          <cell r="F1561">
            <v>276.70999999999998</v>
          </cell>
        </row>
        <row r="1562">
          <cell r="A1562" t="str">
            <v>001.17.13840</v>
          </cell>
          <cell r="B1562" t="str">
            <v>Haste de ferro galvanizado com suporte de fixacao pintura em tinta alumínio 3/4 pol x 3 m</v>
          </cell>
          <cell r="C1562" t="str">
            <v>UN</v>
          </cell>
          <cell r="D1562">
            <v>1</v>
          </cell>
          <cell r="E1562">
            <v>66.169200000000004</v>
          </cell>
          <cell r="F1562">
            <v>66.16</v>
          </cell>
        </row>
        <row r="1563">
          <cell r="A1563" t="str">
            <v>001.17.13860</v>
          </cell>
          <cell r="B1563" t="str">
            <v>Cabo de cobre nú seção  25 mm2</v>
          </cell>
          <cell r="C1563" t="str">
            <v>M</v>
          </cell>
          <cell r="D1563">
            <v>1</v>
          </cell>
          <cell r="E1563">
            <v>7.3196000000000003</v>
          </cell>
          <cell r="F1563">
            <v>7.31</v>
          </cell>
        </row>
        <row r="1564">
          <cell r="A1564" t="str">
            <v>001.17.13880</v>
          </cell>
          <cell r="B1564" t="str">
            <v>Eletrodos de terra completo</v>
          </cell>
          <cell r="C1564" t="str">
            <v>UN</v>
          </cell>
          <cell r="D1564">
            <v>1</v>
          </cell>
          <cell r="E1564">
            <v>134.54329999999999</v>
          </cell>
          <cell r="F1564">
            <v>134.54</v>
          </cell>
        </row>
        <row r="1565">
          <cell r="A1565" t="str">
            <v>001.17.13900</v>
          </cell>
          <cell r="B1565" t="str">
            <v>Captor franklim c/ 4 pontas c/ h=350 mm em latão cromado</v>
          </cell>
          <cell r="C1565" t="str">
            <v>UN</v>
          </cell>
          <cell r="D1565">
            <v>1</v>
          </cell>
          <cell r="E1565">
            <v>32.186599999999999</v>
          </cell>
          <cell r="F1565">
            <v>32.18</v>
          </cell>
        </row>
        <row r="1566">
          <cell r="A1566" t="str">
            <v>001.17.13920</v>
          </cell>
          <cell r="B1566" t="str">
            <v>Captor franklim c/ 4 pontas c/ h=350 mm em aço inox</v>
          </cell>
          <cell r="C1566" t="str">
            <v>UN</v>
          </cell>
          <cell r="D1566">
            <v>1</v>
          </cell>
          <cell r="E1566">
            <v>32.186599999999999</v>
          </cell>
          <cell r="F1566">
            <v>32.18</v>
          </cell>
        </row>
        <row r="1567">
          <cell r="A1567" t="str">
            <v>001.17.13940</v>
          </cell>
          <cell r="B1567" t="str">
            <v>Conector de bi para medição</v>
          </cell>
          <cell r="C1567" t="str">
            <v>UN</v>
          </cell>
          <cell r="D1567">
            <v>1</v>
          </cell>
          <cell r="E1567">
            <v>13.916600000000001</v>
          </cell>
          <cell r="F1567">
            <v>13.91</v>
          </cell>
        </row>
        <row r="1568">
          <cell r="A1568" t="str">
            <v>001.17.13960</v>
          </cell>
          <cell r="B1568" t="str">
            <v>Mastro simples em aço galv. de diam. 2" c/ luva de red.para 3/4 polcom 3 metros</v>
          </cell>
          <cell r="C1568" t="str">
            <v>CJ</v>
          </cell>
          <cell r="D1568">
            <v>1</v>
          </cell>
          <cell r="E1568">
            <v>80.1066</v>
          </cell>
          <cell r="F1568">
            <v>80.099999999999994</v>
          </cell>
        </row>
        <row r="1569">
          <cell r="A1569" t="str">
            <v>001.17.13980</v>
          </cell>
          <cell r="B1569" t="str">
            <v>Mastro simples em aço galv. de diam. 2" c/ luva de red.para 3/4 pol com 6 metros</v>
          </cell>
          <cell r="C1569" t="str">
            <v>CJ</v>
          </cell>
          <cell r="D1569">
            <v>1</v>
          </cell>
          <cell r="E1569">
            <v>155.11510000000001</v>
          </cell>
          <cell r="F1569">
            <v>155.11000000000001</v>
          </cell>
        </row>
        <row r="1570">
          <cell r="A1570" t="str">
            <v>001.17.14000</v>
          </cell>
          <cell r="B1570" t="str">
            <v>Base p/ mastro de aço galvanizado com diâm. 2"</v>
          </cell>
          <cell r="C1570" t="str">
            <v>UN</v>
          </cell>
          <cell r="D1570">
            <v>1</v>
          </cell>
          <cell r="E1570">
            <v>30.276599999999998</v>
          </cell>
          <cell r="F1570">
            <v>30.27</v>
          </cell>
        </row>
        <row r="1571">
          <cell r="A1571" t="str">
            <v>001.17.14020</v>
          </cell>
          <cell r="B1571" t="str">
            <v>Terminal aéreo (gaiola faraday)</v>
          </cell>
          <cell r="C1571" t="str">
            <v>UN</v>
          </cell>
          <cell r="D1571">
            <v>1</v>
          </cell>
          <cell r="E1571">
            <v>14.1266</v>
          </cell>
          <cell r="F1571">
            <v>14.12</v>
          </cell>
        </row>
        <row r="1572">
          <cell r="A1572" t="str">
            <v>001.17.14040</v>
          </cell>
          <cell r="B1572" t="str">
            <v>Conector de pressão com rabicho</v>
          </cell>
          <cell r="C1572" t="str">
            <v>UN</v>
          </cell>
          <cell r="D1572">
            <v>1</v>
          </cell>
          <cell r="E1572">
            <v>4.1474000000000002</v>
          </cell>
          <cell r="F1572">
            <v>4.1399999999999997</v>
          </cell>
        </row>
        <row r="1573">
          <cell r="A1573" t="str">
            <v>001.17.14060</v>
          </cell>
          <cell r="B1573" t="str">
            <v>Conjunto de bracadeira com quatro apoios e suportes fixos em cano galvanizado diâm. 1 pol inclusive pintura</v>
          </cell>
          <cell r="C1573" t="str">
            <v>CJ</v>
          </cell>
          <cell r="D1573">
            <v>1</v>
          </cell>
          <cell r="E1573">
            <v>116.8599</v>
          </cell>
          <cell r="F1573">
            <v>116.85</v>
          </cell>
        </row>
        <row r="1574">
          <cell r="A1574" t="str">
            <v>001.17.14080</v>
          </cell>
          <cell r="B1574" t="str">
            <v>Braçadeira p/ 3 estais</v>
          </cell>
          <cell r="C1574" t="str">
            <v>CJ</v>
          </cell>
          <cell r="D1574">
            <v>1</v>
          </cell>
          <cell r="E1574">
            <v>89.138400000000004</v>
          </cell>
          <cell r="F1574">
            <v>89.13</v>
          </cell>
        </row>
        <row r="1575">
          <cell r="A1575" t="str">
            <v>001.17.14100</v>
          </cell>
          <cell r="B1575" t="str">
            <v>Esticador galvanizado de diâm. 1/2"</v>
          </cell>
          <cell r="C1575" t="str">
            <v>UN</v>
          </cell>
          <cell r="D1575">
            <v>1</v>
          </cell>
          <cell r="E1575">
            <v>13.035299999999999</v>
          </cell>
          <cell r="F1575">
            <v>13.03</v>
          </cell>
        </row>
        <row r="1576">
          <cell r="A1576" t="str">
            <v>001.17.14120</v>
          </cell>
          <cell r="B1576" t="str">
            <v>Parafuso olhal galvanizado 1/2" de 20 a 30 cm</v>
          </cell>
          <cell r="C1576" t="str">
            <v>UN</v>
          </cell>
          <cell r="D1576">
            <v>1</v>
          </cell>
          <cell r="E1576">
            <v>7.0236999999999998</v>
          </cell>
          <cell r="F1576">
            <v>7.02</v>
          </cell>
        </row>
        <row r="1577">
          <cell r="A1577" t="str">
            <v>001.17.14140</v>
          </cell>
          <cell r="B1577" t="str">
            <v>Cabo de aço galvanizado 1/4"</v>
          </cell>
          <cell r="C1577" t="str">
            <v>ML</v>
          </cell>
          <cell r="D1577">
            <v>1</v>
          </cell>
          <cell r="E1577">
            <v>0.80220000000000002</v>
          </cell>
          <cell r="F1577">
            <v>0.8</v>
          </cell>
        </row>
        <row r="1578">
          <cell r="A1578" t="str">
            <v>001.17.14160</v>
          </cell>
          <cell r="B1578" t="str">
            <v>Manilha de ligação galvanizada de 3/8"</v>
          </cell>
          <cell r="C1578" t="str">
            <v>UN</v>
          </cell>
          <cell r="D1578">
            <v>1</v>
          </cell>
          <cell r="E1578">
            <v>1.7737000000000001</v>
          </cell>
          <cell r="F1578">
            <v>1.77</v>
          </cell>
        </row>
        <row r="1579">
          <cell r="A1579" t="str">
            <v>001.17.14180</v>
          </cell>
          <cell r="B1579" t="str">
            <v>Sapatilha galvanizada 1/4"</v>
          </cell>
          <cell r="C1579" t="str">
            <v>UN</v>
          </cell>
          <cell r="D1579">
            <v>1</v>
          </cell>
          <cell r="E1579">
            <v>1.2246999999999999</v>
          </cell>
          <cell r="F1579">
            <v>1.22</v>
          </cell>
        </row>
        <row r="1580">
          <cell r="A1580" t="str">
            <v>001.17.14200</v>
          </cell>
          <cell r="B1580" t="str">
            <v>Presilha galvanizada para cabo de aço galvanizado 1/4"</v>
          </cell>
          <cell r="C1580" t="str">
            <v>UN</v>
          </cell>
          <cell r="D1580">
            <v>1</v>
          </cell>
          <cell r="E1580">
            <v>3.9737</v>
          </cell>
          <cell r="F1580">
            <v>3.97</v>
          </cell>
        </row>
        <row r="1581">
          <cell r="A1581" t="str">
            <v>001.17.14220</v>
          </cell>
          <cell r="B1581" t="str">
            <v>Suporte tipo simples para descida de cabo de cobre nú com roldana de porcelana com furo para cabo 3/0 e 4/0 liso para solda</v>
          </cell>
          <cell r="C1581" t="str">
            <v>UN</v>
          </cell>
          <cell r="D1581">
            <v>1</v>
          </cell>
          <cell r="E1581">
            <v>4.1913999999999998</v>
          </cell>
          <cell r="F1581">
            <v>4.1900000000000004</v>
          </cell>
        </row>
        <row r="1582">
          <cell r="A1582" t="str">
            <v>001.17.14240</v>
          </cell>
          <cell r="B1582" t="str">
            <v>Suporte tipo simples para descida de cabo de cobre nú com roldana de porcelana com furo para cabo 3/0 e 4/0 com rosca meânica e porca</v>
          </cell>
          <cell r="C1582" t="str">
            <v>UN</v>
          </cell>
          <cell r="D1582">
            <v>1</v>
          </cell>
          <cell r="E1582">
            <v>5.5674000000000001</v>
          </cell>
          <cell r="F1582">
            <v>5.56</v>
          </cell>
        </row>
        <row r="1583">
          <cell r="A1583" t="str">
            <v>001.17.14260</v>
          </cell>
          <cell r="B1583" t="str">
            <v>Suporte tipo simples para descida de cabo de cobre nú com roldana de porcelana com furo para cabo 3/0 e 4/0 para chumbar na parede</v>
          </cell>
          <cell r="C1583" t="str">
            <v>UN</v>
          </cell>
          <cell r="D1583">
            <v>1</v>
          </cell>
          <cell r="E1583">
            <v>4.8574000000000002</v>
          </cell>
          <cell r="F1583">
            <v>4.8499999999999996</v>
          </cell>
        </row>
        <row r="1584">
          <cell r="A1584" t="str">
            <v>001.17.14280</v>
          </cell>
          <cell r="B1584" t="str">
            <v>Suporte tipo simples para descida de cabo de cobre nú com roldana de porcelana com furo para cabo 3/0 e 4/0 com rosca soberba para madeira</v>
          </cell>
          <cell r="C1584" t="str">
            <v>UN</v>
          </cell>
          <cell r="D1584">
            <v>1</v>
          </cell>
          <cell r="E1584">
            <v>3.6674000000000002</v>
          </cell>
          <cell r="F1584">
            <v>3.66</v>
          </cell>
        </row>
        <row r="1585">
          <cell r="A1585" t="str">
            <v>001.17.14300</v>
          </cell>
          <cell r="B1585" t="str">
            <v>Suporte tipo simples para descida de cabo de cobre nú com roldana de porcelana com furo para cabo 3/0 e 4/0 para estrutura de telhado</v>
          </cell>
          <cell r="C1585" t="str">
            <v>UN</v>
          </cell>
          <cell r="D1585">
            <v>1</v>
          </cell>
          <cell r="E1585">
            <v>5.5473999999999997</v>
          </cell>
          <cell r="F1585">
            <v>5.54</v>
          </cell>
        </row>
        <row r="1586">
          <cell r="A1586" t="str">
            <v>001.17.14320</v>
          </cell>
          <cell r="B1586" t="str">
            <v>Suporte tipo reforçado para descida de cabo de cobre nú com roldana de porcelana com furo para cabo 3/0 e 4/0 liso para solda</v>
          </cell>
          <cell r="C1586" t="str">
            <v>UN</v>
          </cell>
          <cell r="D1586">
            <v>1</v>
          </cell>
          <cell r="E1586">
            <v>7.0385</v>
          </cell>
          <cell r="F1586">
            <v>7.03</v>
          </cell>
        </row>
        <row r="1587">
          <cell r="A1587" t="str">
            <v>001.17.14340</v>
          </cell>
          <cell r="B1587" t="str">
            <v>Suporte tipo reforçado para descida de cabo de cobre nú com roldana de porcelana com furo para cabo 3/0 e 4/0 com rosca meânica e porca</v>
          </cell>
          <cell r="C1587" t="str">
            <v>UN</v>
          </cell>
          <cell r="D1587">
            <v>1</v>
          </cell>
          <cell r="E1587">
            <v>6.8045</v>
          </cell>
          <cell r="F1587">
            <v>6.8</v>
          </cell>
        </row>
        <row r="1588">
          <cell r="A1588" t="str">
            <v>001.17.14360</v>
          </cell>
          <cell r="B1588" t="str">
            <v>Suporte tipo reforçado para descida de cabo de cobre nú com roldana de porcelana com furo para cabo 3/0 e 4/0 para chumbar na parede</v>
          </cell>
          <cell r="C1588" t="str">
            <v>UN</v>
          </cell>
          <cell r="D1588">
            <v>1</v>
          </cell>
          <cell r="E1588">
            <v>6.4645000000000001</v>
          </cell>
          <cell r="F1588">
            <v>6.46</v>
          </cell>
        </row>
        <row r="1589">
          <cell r="A1589" t="str">
            <v>001.17.14380</v>
          </cell>
          <cell r="B1589" t="str">
            <v>Suporte tipo reforçado para descida de cabo de cobre nú com roldana de porcelana com furo para cabo 3/0 e 4/0 com rosca soberba para madeira</v>
          </cell>
          <cell r="C1589" t="str">
            <v>UN</v>
          </cell>
          <cell r="D1589">
            <v>1</v>
          </cell>
          <cell r="E1589">
            <v>7.2244999999999999</v>
          </cell>
          <cell r="F1589">
            <v>7.22</v>
          </cell>
        </row>
        <row r="1590">
          <cell r="A1590" t="str">
            <v>001.17.14400</v>
          </cell>
          <cell r="B1590" t="str">
            <v>Suporte tipo reforçado para descida de cabo de cobre nú com roldana de porcelana com furo para cabo 3/0 e 4/0 para estrutura de telhado</v>
          </cell>
          <cell r="C1590" t="str">
            <v>UN</v>
          </cell>
          <cell r="D1590">
            <v>1</v>
          </cell>
          <cell r="E1590">
            <v>7.5945</v>
          </cell>
          <cell r="F1590">
            <v>7.59</v>
          </cell>
        </row>
        <row r="1591">
          <cell r="A1591" t="str">
            <v>001.17.14420</v>
          </cell>
          <cell r="B1591" t="str">
            <v>Braçadeira tipo simples para descida de cabo de cobre nú com roldana de porcelana para cabo 3/0 e 4/0 para mastro de diâm. 2" com 1 roldana</v>
          </cell>
          <cell r="C1591" t="str">
            <v>UN</v>
          </cell>
          <cell r="D1591">
            <v>1</v>
          </cell>
          <cell r="E1591">
            <v>5.8136999999999999</v>
          </cell>
          <cell r="F1591">
            <v>5.81</v>
          </cell>
        </row>
        <row r="1592">
          <cell r="A1592" t="str">
            <v>001.17.14440</v>
          </cell>
          <cell r="B1592" t="str">
            <v>Braçadeira tipo simples para descida de cabo de cobre nú com roldana de porcelana para cabo 3/0 e 4/0 para mastro de diâm. 2" com 2 roldana</v>
          </cell>
          <cell r="C1592" t="str">
            <v>UN</v>
          </cell>
          <cell r="D1592">
            <v>1</v>
          </cell>
          <cell r="E1592">
            <v>7.6237000000000004</v>
          </cell>
          <cell r="F1592">
            <v>7.62</v>
          </cell>
        </row>
        <row r="1593">
          <cell r="A1593" t="str">
            <v>001.17.14460</v>
          </cell>
          <cell r="B1593" t="str">
            <v>Braçadeira tipo simples para descida de cabo de cobre nú com roldana de porcelana para cabo 3/0 e 4/0 para mastro de diâm. 3" com 1 roldana</v>
          </cell>
          <cell r="C1593" t="str">
            <v>UN</v>
          </cell>
          <cell r="D1593">
            <v>1</v>
          </cell>
          <cell r="E1593">
            <v>9.0236999999999998</v>
          </cell>
          <cell r="F1593">
            <v>9.02</v>
          </cell>
        </row>
        <row r="1594">
          <cell r="A1594" t="str">
            <v>001.17.14480</v>
          </cell>
          <cell r="B1594" t="str">
            <v>Braçadeira tipo simples para descida de cabo de cobre nú com roldana de porcelana para cabo 3/0 e 4/0 para mastro de diâm. 3"com 2 roldana</v>
          </cell>
          <cell r="C1594" t="str">
            <v>UN</v>
          </cell>
          <cell r="D1594">
            <v>1</v>
          </cell>
          <cell r="E1594">
            <v>11.0237</v>
          </cell>
          <cell r="F1594">
            <v>11.02</v>
          </cell>
        </row>
        <row r="1595">
          <cell r="A1595" t="str">
            <v>001.17.14500</v>
          </cell>
          <cell r="B1595" t="str">
            <v>Braçadeira tipo reforçada para descida de cabo de cobre nú com roldana de porcelana para cabo 3/0 e 4/0 para mastro de diâm. 2"com 1 roldana</v>
          </cell>
          <cell r="C1595" t="str">
            <v>UN</v>
          </cell>
          <cell r="D1595">
            <v>1</v>
          </cell>
          <cell r="E1595">
            <v>6.4553000000000003</v>
          </cell>
          <cell r="F1595">
            <v>6.45</v>
          </cell>
        </row>
        <row r="1596">
          <cell r="A1596" t="str">
            <v>001.17.14520</v>
          </cell>
          <cell r="B1596" t="str">
            <v>Braçadeira tipo reforçada para descida de cabo de cobre nú com roldana de porcelana para cabo 3/0 e 4/0 para mastro de diâm. 2'com 2 roldana</v>
          </cell>
          <cell r="C1596" t="str">
            <v>UN</v>
          </cell>
          <cell r="D1596">
            <v>1</v>
          </cell>
          <cell r="E1596">
            <v>9.3253000000000004</v>
          </cell>
          <cell r="F1596">
            <v>9.32</v>
          </cell>
        </row>
        <row r="1597">
          <cell r="A1597" t="str">
            <v>001.17.14540</v>
          </cell>
          <cell r="B1597" t="str">
            <v>Braçadeira tipo reforçada para descida de cabo de cobre nú com roldana de porcelana para cabo 3/0 e 4/0 para mastro de diâm. 3" com 1 roldana</v>
          </cell>
          <cell r="C1597" t="str">
            <v>UN</v>
          </cell>
          <cell r="D1597">
            <v>1</v>
          </cell>
          <cell r="E1597">
            <v>9.5352999999999994</v>
          </cell>
          <cell r="F1597">
            <v>9.5299999999999994</v>
          </cell>
        </row>
        <row r="1598">
          <cell r="A1598" t="str">
            <v>001.17.14560</v>
          </cell>
          <cell r="B1598" t="str">
            <v>Braçadeira tipo reforçada para descida de cabo de cobre nú com roldana de porcelana para cabo 3/0 e 4/0 para mastro de diâm. 3" com 2 roldana</v>
          </cell>
          <cell r="C1598" t="str">
            <v>UN</v>
          </cell>
          <cell r="D1598">
            <v>1</v>
          </cell>
          <cell r="E1598">
            <v>11.535299999999999</v>
          </cell>
          <cell r="F1598">
            <v>11.53</v>
          </cell>
        </row>
        <row r="1599">
          <cell r="A1599" t="str">
            <v>001.17.14580</v>
          </cell>
          <cell r="B1599" t="str">
            <v>Conector de cobre para haste de 5/8" ou 3/4" para cabo de cobre nú 3/0 e 4/0</v>
          </cell>
          <cell r="C1599" t="str">
            <v>UN</v>
          </cell>
          <cell r="D1599">
            <v>1</v>
          </cell>
          <cell r="E1599">
            <v>4.5137</v>
          </cell>
          <cell r="F1599">
            <v>4.51</v>
          </cell>
        </row>
        <row r="1600">
          <cell r="A1600" t="str">
            <v>001.17.14600</v>
          </cell>
          <cell r="B1600" t="str">
            <v>Conector bimetálico de um parafuso p/ cabo alumínio n. 2awg e cobre 16 mm2</v>
          </cell>
          <cell r="C1600" t="str">
            <v>PC</v>
          </cell>
          <cell r="D1600">
            <v>1</v>
          </cell>
          <cell r="E1600">
            <v>2.1036999999999999</v>
          </cell>
          <cell r="F1600">
            <v>2.1</v>
          </cell>
        </row>
        <row r="1601">
          <cell r="A1601" t="str">
            <v>001.17.14620</v>
          </cell>
          <cell r="B1601" t="str">
            <v>Conector tipo chapa-cabo</v>
          </cell>
          <cell r="C1601" t="str">
            <v>PC</v>
          </cell>
          <cell r="D1601">
            <v>1</v>
          </cell>
          <cell r="E1601">
            <v>2.2237</v>
          </cell>
          <cell r="F1601">
            <v>2.2200000000000002</v>
          </cell>
        </row>
        <row r="1602">
          <cell r="A1602" t="str">
            <v>001.17.14640</v>
          </cell>
          <cell r="B1602" t="str">
            <v>Conector de ferro fundido tipo ccc para cabo numero 3/0 e 4/0</v>
          </cell>
          <cell r="C1602" t="str">
            <v>UN</v>
          </cell>
          <cell r="D1602">
            <v>1</v>
          </cell>
          <cell r="E1602">
            <v>4.5137</v>
          </cell>
          <cell r="F1602">
            <v>4.51</v>
          </cell>
        </row>
        <row r="1603">
          <cell r="A1603" t="str">
            <v>001.17.14660</v>
          </cell>
          <cell r="B1603" t="str">
            <v>Abraçadeira para tubo de brasilit de diâm. 2" tipo para solda</v>
          </cell>
          <cell r="C1603" t="str">
            <v>UN</v>
          </cell>
          <cell r="D1603">
            <v>1</v>
          </cell>
          <cell r="E1603">
            <v>4.6653000000000002</v>
          </cell>
          <cell r="F1603">
            <v>4.66</v>
          </cell>
        </row>
        <row r="1604">
          <cell r="A1604" t="str">
            <v>001.17.14680</v>
          </cell>
          <cell r="B1604" t="str">
            <v>Abraçadeira para tubo de brasilit de diâm. 2" com rosca mecânica e porca</v>
          </cell>
          <cell r="C1604" t="str">
            <v>UN</v>
          </cell>
          <cell r="D1604">
            <v>1</v>
          </cell>
          <cell r="E1604">
            <v>5.5674000000000001</v>
          </cell>
          <cell r="F1604">
            <v>5.56</v>
          </cell>
        </row>
        <row r="1605">
          <cell r="A1605" t="str">
            <v>001.17.14700</v>
          </cell>
          <cell r="B1605" t="str">
            <v>Abraçadeira para tubo de brasilit de diâm. 2" para chumbar na parede</v>
          </cell>
          <cell r="C1605" t="str">
            <v>UN</v>
          </cell>
          <cell r="D1605">
            <v>1</v>
          </cell>
          <cell r="E1605">
            <v>4.8574000000000002</v>
          </cell>
          <cell r="F1605">
            <v>4.8499999999999996</v>
          </cell>
        </row>
        <row r="1606">
          <cell r="A1606" t="str">
            <v>001.17.14720</v>
          </cell>
          <cell r="B1606" t="str">
            <v>Abraçadeira para tubo de brasilit de diâm. 2' com rosca soberba</v>
          </cell>
          <cell r="C1606" t="str">
            <v>UN</v>
          </cell>
          <cell r="D1606">
            <v>1</v>
          </cell>
          <cell r="E1606">
            <v>4.1536999999999997</v>
          </cell>
          <cell r="F1606">
            <v>4.1500000000000004</v>
          </cell>
        </row>
        <row r="1607">
          <cell r="A1607" t="str">
            <v>001.17.14740</v>
          </cell>
          <cell r="B1607" t="str">
            <v>Tubo de brasilit 2" x 3 m</v>
          </cell>
          <cell r="C1607" t="str">
            <v>UN</v>
          </cell>
          <cell r="D1607">
            <v>1</v>
          </cell>
          <cell r="E1607">
            <v>14.3611</v>
          </cell>
          <cell r="F1607">
            <v>14.36</v>
          </cell>
        </row>
        <row r="1608">
          <cell r="A1608" t="str">
            <v>001.17.14760</v>
          </cell>
          <cell r="B1608" t="str">
            <v>Manilha de barro vidrado de diâm. 12" x 0.60m</v>
          </cell>
          <cell r="C1608" t="str">
            <v>UN</v>
          </cell>
          <cell r="D1608">
            <v>1</v>
          </cell>
          <cell r="E1608">
            <v>19.278400000000001</v>
          </cell>
          <cell r="F1608">
            <v>19.27</v>
          </cell>
        </row>
        <row r="1609">
          <cell r="A1609" t="str">
            <v>001.17.14780</v>
          </cell>
          <cell r="B1609" t="str">
            <v>Tampa de concreto com alça de ferro para manilha de diâm. de 12"</v>
          </cell>
          <cell r="C1609" t="str">
            <v>UN</v>
          </cell>
          <cell r="D1609">
            <v>1</v>
          </cell>
          <cell r="E1609">
            <v>6.3</v>
          </cell>
          <cell r="F1609">
            <v>6.3</v>
          </cell>
        </row>
        <row r="1610">
          <cell r="A1610" t="str">
            <v>001.17.14800</v>
          </cell>
          <cell r="B1610" t="str">
            <v>Conetor para eletrodo de terra copperweld</v>
          </cell>
          <cell r="C1610" t="str">
            <v>UN</v>
          </cell>
          <cell r="D1610">
            <v>1</v>
          </cell>
          <cell r="E1610">
            <v>2.3136999999999999</v>
          </cell>
          <cell r="F1610">
            <v>2.31</v>
          </cell>
        </row>
        <row r="1611">
          <cell r="A1611" t="str">
            <v>001.17.14820</v>
          </cell>
          <cell r="B1611" t="str">
            <v>Eletrodo de terra copperweld 5/8" x 3 m</v>
          </cell>
          <cell r="C1611" t="str">
            <v>UN</v>
          </cell>
          <cell r="D1611">
            <v>1</v>
          </cell>
          <cell r="E1611">
            <v>17.278400000000001</v>
          </cell>
          <cell r="F1611">
            <v>17.27</v>
          </cell>
        </row>
        <row r="1612">
          <cell r="A1612" t="str">
            <v>001.17.14840</v>
          </cell>
          <cell r="B1612" t="str">
            <v>Haste de cobre alta camada - 5/8" x 3,0 m</v>
          </cell>
          <cell r="C1612" t="str">
            <v>UN</v>
          </cell>
          <cell r="D1612">
            <v>1</v>
          </cell>
          <cell r="E1612">
            <v>21.118400000000001</v>
          </cell>
          <cell r="F1612">
            <v>21.11</v>
          </cell>
        </row>
        <row r="1613">
          <cell r="A1613" t="str">
            <v>001.17.14860</v>
          </cell>
          <cell r="B1613" t="str">
            <v>Execução de caixa de concreto 40x40x60cm com tampa de concreto armado</v>
          </cell>
          <cell r="C1613" t="str">
            <v>UN</v>
          </cell>
          <cell r="D1613">
            <v>1</v>
          </cell>
          <cell r="E1613">
            <v>44.13</v>
          </cell>
          <cell r="F1613">
            <v>44.13</v>
          </cell>
        </row>
        <row r="1614">
          <cell r="A1614" t="str">
            <v>001.17.14880</v>
          </cell>
          <cell r="B1614" t="str">
            <v>Fio de cobre nú seção 6.00 mm 2</v>
          </cell>
          <cell r="C1614" t="str">
            <v>ML</v>
          </cell>
          <cell r="D1614">
            <v>1</v>
          </cell>
          <cell r="E1614">
            <v>2.0632000000000001</v>
          </cell>
          <cell r="F1614">
            <v>2.06</v>
          </cell>
        </row>
        <row r="1615">
          <cell r="A1615" t="str">
            <v>001.17.14900</v>
          </cell>
          <cell r="B1615" t="str">
            <v>Fio de cobre nú seção 10.00 mm 2</v>
          </cell>
          <cell r="C1615" t="str">
            <v>ML</v>
          </cell>
          <cell r="D1615">
            <v>1</v>
          </cell>
          <cell r="E1615">
            <v>2.8902999999999999</v>
          </cell>
          <cell r="F1615">
            <v>2.89</v>
          </cell>
        </row>
        <row r="1616">
          <cell r="A1616" t="str">
            <v>001.17.14920</v>
          </cell>
          <cell r="B1616" t="str">
            <v>Fio de cobre nú seção 16.00 mm 2</v>
          </cell>
          <cell r="C1616" t="str">
            <v>ML</v>
          </cell>
          <cell r="D1616">
            <v>1</v>
          </cell>
          <cell r="E1616">
            <v>5.0869999999999997</v>
          </cell>
          <cell r="F1616">
            <v>5.08</v>
          </cell>
        </row>
        <row r="1617">
          <cell r="A1617" t="str">
            <v>001.17.14940</v>
          </cell>
          <cell r="B1617" t="str">
            <v>Cabo de cobre nú seção 3/0</v>
          </cell>
          <cell r="C1617" t="str">
            <v>ML</v>
          </cell>
          <cell r="D1617">
            <v>1</v>
          </cell>
          <cell r="E1617">
            <v>17.632999999999999</v>
          </cell>
          <cell r="F1617">
            <v>17.63</v>
          </cell>
        </row>
        <row r="1618">
          <cell r="A1618" t="str">
            <v>001.17.14960</v>
          </cell>
          <cell r="B1618" t="str">
            <v>Cabo de cobre nú seção 4/0</v>
          </cell>
          <cell r="C1618" t="str">
            <v>ML</v>
          </cell>
          <cell r="D1618">
            <v>1</v>
          </cell>
          <cell r="E1618">
            <v>22.450299999999999</v>
          </cell>
          <cell r="F1618">
            <v>22.45</v>
          </cell>
        </row>
        <row r="1619">
          <cell r="A1619" t="str">
            <v>001.17.14980</v>
          </cell>
          <cell r="B1619" t="str">
            <v>Cabo de cobre nú seção 10.00 mm2</v>
          </cell>
          <cell r="C1619" t="str">
            <v>ML</v>
          </cell>
          <cell r="D1619">
            <v>1</v>
          </cell>
          <cell r="E1619">
            <v>5.9744000000000002</v>
          </cell>
          <cell r="F1619">
            <v>5.97</v>
          </cell>
        </row>
        <row r="1620">
          <cell r="A1620" t="str">
            <v>001.17.15000</v>
          </cell>
          <cell r="B1620" t="str">
            <v>Cabo de cobre nú seção 16.00 mm2</v>
          </cell>
          <cell r="C1620" t="str">
            <v>ML</v>
          </cell>
          <cell r="D1620">
            <v>1</v>
          </cell>
          <cell r="E1620">
            <v>7.3196000000000003</v>
          </cell>
          <cell r="F1620">
            <v>7.31</v>
          </cell>
        </row>
        <row r="1621">
          <cell r="A1621" t="str">
            <v>001.17.15020</v>
          </cell>
          <cell r="B1621" t="str">
            <v>Cabo de cobre nú seção 25.00 mm2</v>
          </cell>
          <cell r="C1621" t="str">
            <v>ML</v>
          </cell>
          <cell r="D1621">
            <v>1</v>
          </cell>
          <cell r="E1621">
            <v>0</v>
          </cell>
          <cell r="F1621">
            <v>0</v>
          </cell>
        </row>
        <row r="1622">
          <cell r="A1622" t="str">
            <v>001.17.15040</v>
          </cell>
          <cell r="B1622" t="str">
            <v>Aparelho simples luz obstáculo para sinalização corpo em alumínio fundido incorrosível globo de vidro cristal neutro térmico extra temperado pigmentado  em vermelho com uma lâmpada de 60 w/127v com rele fotoelétrico, haste em</v>
          </cell>
          <cell r="C1622" t="str">
            <v>CJ</v>
          </cell>
          <cell r="D1622">
            <v>1</v>
          </cell>
          <cell r="E1622">
            <v>110.3092</v>
          </cell>
          <cell r="F1622">
            <v>110.3</v>
          </cell>
        </row>
        <row r="1623">
          <cell r="A1623" t="str">
            <v>001.17.15060</v>
          </cell>
          <cell r="B1623" t="str">
            <v>Aparelho duplo de luz  obstáculo para sinalização corpo em alumínio fundido incorrosível corpo de vidro cristal neutro térmico extra temperado pigmentado em vermelho com duas lâmpadas de 60w127v com rele foto-elétrico, haste</v>
          </cell>
          <cell r="C1623" t="str">
            <v>CJ</v>
          </cell>
          <cell r="D1623">
            <v>1</v>
          </cell>
          <cell r="E1623">
            <v>110.3092</v>
          </cell>
          <cell r="F1623">
            <v>110.3</v>
          </cell>
        </row>
        <row r="1624">
          <cell r="A1624" t="str">
            <v>001.17.15080</v>
          </cell>
          <cell r="B1624" t="str">
            <v>Relee fotoelétrico da iluminatic rm 74 n para comando automático de iluminação</v>
          </cell>
          <cell r="C1624" t="str">
            <v>UN</v>
          </cell>
          <cell r="D1624">
            <v>1</v>
          </cell>
          <cell r="E1624">
            <v>20.698399999999999</v>
          </cell>
          <cell r="F1624">
            <v>20.69</v>
          </cell>
        </row>
        <row r="1625">
          <cell r="A1625" t="str">
            <v>001.17.15100</v>
          </cell>
          <cell r="B1625" t="str">
            <v>Suporte para fixação de para-raios em ferro cantoneira l 1 1/2"x 1/2"x 3/16" com comprimento de 2.00 m</v>
          </cell>
          <cell r="C1625" t="str">
            <v>PC</v>
          </cell>
          <cell r="D1625">
            <v>1</v>
          </cell>
          <cell r="E1625">
            <v>270.23660000000001</v>
          </cell>
          <cell r="F1625">
            <v>270.23</v>
          </cell>
        </row>
        <row r="1626">
          <cell r="A1626" t="str">
            <v>001.17.15120</v>
          </cell>
          <cell r="B1626" t="str">
            <v>Suporte para fixação de isoladores de pedestal em chapa de ferro</v>
          </cell>
          <cell r="C1626" t="str">
            <v>PC</v>
          </cell>
          <cell r="D1626">
            <v>1</v>
          </cell>
          <cell r="E1626">
            <v>62.236600000000003</v>
          </cell>
          <cell r="F1626">
            <v>62.23</v>
          </cell>
        </row>
        <row r="1627">
          <cell r="A1627" t="str">
            <v>001.17.15140</v>
          </cell>
          <cell r="B1627" t="str">
            <v>Suporte para fixacao de tc e tp em ferro cantoneira l de 1 1/2" x 1 1/2" x 3/16" soldados entre si (conf. det. da cemat)</v>
          </cell>
          <cell r="C1627" t="str">
            <v>PC</v>
          </cell>
          <cell r="D1627">
            <v>1</v>
          </cell>
          <cell r="E1627">
            <v>270.23660000000001</v>
          </cell>
          <cell r="F1627">
            <v>270.23</v>
          </cell>
        </row>
        <row r="1628">
          <cell r="A1628" t="str">
            <v>001.17.15160</v>
          </cell>
          <cell r="B1628" t="str">
            <v>Torre metálica treliçada, confeccionada com cantoneiras de ferro 1 1/2" x 1/8", 1" x 1/8" e ferro redondo 5/16 ca-50, inclusive cabo de aço 1/4" para contraventamento e base de fixação em concreto com h=18,00m</v>
          </cell>
          <cell r="C1628" t="str">
            <v>UN</v>
          </cell>
          <cell r="D1628">
            <v>1</v>
          </cell>
          <cell r="E1628">
            <v>1553.9241999999999</v>
          </cell>
          <cell r="F1628">
            <v>1553.92</v>
          </cell>
        </row>
        <row r="1629">
          <cell r="A1629" t="str">
            <v>001.17.15180</v>
          </cell>
          <cell r="B1629" t="str">
            <v>Execução de solda exotermica para cordoalha de cobre ou cabo de cobre - 35.00 mm2</v>
          </cell>
          <cell r="C1629" t="str">
            <v>UN</v>
          </cell>
          <cell r="D1629">
            <v>1</v>
          </cell>
          <cell r="E1629">
            <v>8.6564999999999994</v>
          </cell>
          <cell r="F1629">
            <v>8.65</v>
          </cell>
        </row>
        <row r="1630">
          <cell r="A1630" t="str">
            <v>001.17.15200</v>
          </cell>
          <cell r="B1630" t="str">
            <v>Fornecimento e instalação de chuveiro elétrico maxi-ducha 2500w-220v ou similar</v>
          </cell>
          <cell r="C1630" t="str">
            <v>CJ</v>
          </cell>
          <cell r="D1630">
            <v>1</v>
          </cell>
          <cell r="E1630">
            <v>25.953199999999999</v>
          </cell>
          <cell r="F1630">
            <v>25.95</v>
          </cell>
        </row>
        <row r="1631">
          <cell r="A1631" t="str">
            <v>001.17.15220</v>
          </cell>
          <cell r="B1631" t="str">
            <v>Fornecimento e instalação de chuveiro-ducha jet-set 2500w-220v marca lorenzetti ou similar</v>
          </cell>
          <cell r="C1631" t="str">
            <v>CJ</v>
          </cell>
          <cell r="D1631">
            <v>1</v>
          </cell>
          <cell r="E1631">
            <v>57.420400000000001</v>
          </cell>
          <cell r="F1631">
            <v>57.42</v>
          </cell>
        </row>
        <row r="1632">
          <cell r="A1632" t="str">
            <v>001.17.15240</v>
          </cell>
          <cell r="B1632" t="str">
            <v>Fornecimento e instalação de ventilador de teto com lustre-trom c/ lampada incandescente até 100 w , demais acessórios</v>
          </cell>
          <cell r="C1632" t="str">
            <v>CJ</v>
          </cell>
          <cell r="D1632">
            <v>1</v>
          </cell>
          <cell r="E1632">
            <v>96.773300000000006</v>
          </cell>
          <cell r="F1632">
            <v>96.77</v>
          </cell>
        </row>
        <row r="1633">
          <cell r="A1633" t="str">
            <v>001.17.15260</v>
          </cell>
          <cell r="B1633" t="str">
            <v>Fornecimento e instalação de cordoalha de cobre nú equivalente ao cabo de  16.00 mm2</v>
          </cell>
          <cell r="C1633" t="str">
            <v>M</v>
          </cell>
          <cell r="D1633">
            <v>1</v>
          </cell>
          <cell r="E1633">
            <v>3.9853999999999998</v>
          </cell>
          <cell r="F1633">
            <v>3.98</v>
          </cell>
        </row>
        <row r="1634">
          <cell r="A1634" t="str">
            <v>001.17.15280</v>
          </cell>
          <cell r="B1634" t="str">
            <v>Fornecimento e instalação de chapa suporte para isoladores de passagem dim. 14.50x500.00mm</v>
          </cell>
          <cell r="C1634" t="str">
            <v>PC</v>
          </cell>
          <cell r="D1634">
            <v>1</v>
          </cell>
          <cell r="E1634">
            <v>215.11840000000001</v>
          </cell>
          <cell r="F1634">
            <v>215.11</v>
          </cell>
        </row>
        <row r="1635">
          <cell r="A1635" t="str">
            <v>001.17.15300</v>
          </cell>
          <cell r="B1635" t="str">
            <v>Fornecimento e instalação de placa de advertência com os dizeres "perigo de morte alta tensão"</v>
          </cell>
          <cell r="C1635" t="str">
            <v>PC</v>
          </cell>
          <cell r="D1635">
            <v>1</v>
          </cell>
          <cell r="E1635">
            <v>36.118400000000001</v>
          </cell>
          <cell r="F1635">
            <v>36.11</v>
          </cell>
        </row>
        <row r="1636">
          <cell r="A1636" t="str">
            <v>001.17.15320</v>
          </cell>
          <cell r="B1636" t="str">
            <v>Fornecimento e instalação de barramento de at em vergalhâo de cobre de 0 5.16mm</v>
          </cell>
          <cell r="C1636" t="str">
            <v>M</v>
          </cell>
          <cell r="D1636">
            <v>1</v>
          </cell>
          <cell r="E1636">
            <v>11.118399999999999</v>
          </cell>
          <cell r="F1636">
            <v>11.11</v>
          </cell>
        </row>
        <row r="1637">
          <cell r="A1637" t="str">
            <v>001.17.15340</v>
          </cell>
          <cell r="B1637" t="str">
            <v>Fornecimento e instalação de chave seccionadora tripolar classe 15kv nbc 95kv, ação simultanêa nas três fases com alavanca de manobra com suporte metálico para montagem e fixação</v>
          </cell>
          <cell r="C1637" t="str">
            <v>CJ</v>
          </cell>
          <cell r="D1637">
            <v>1</v>
          </cell>
          <cell r="E1637">
            <v>520.16560000000004</v>
          </cell>
          <cell r="F1637">
            <v>520.16</v>
          </cell>
        </row>
        <row r="1638">
          <cell r="A1638" t="str">
            <v>001.17.15360</v>
          </cell>
          <cell r="B1638" t="str">
            <v>Fornecimento e instalação de braçadeira de pvc com parafusos para fixação do cabo de aterramento</v>
          </cell>
          <cell r="C1638" t="str">
            <v>CJ</v>
          </cell>
          <cell r="D1638">
            <v>1</v>
          </cell>
          <cell r="E1638">
            <v>3.8210999999999999</v>
          </cell>
          <cell r="F1638">
            <v>3.82</v>
          </cell>
        </row>
        <row r="1639">
          <cell r="A1639" t="str">
            <v>001.17.15380</v>
          </cell>
          <cell r="B1639" t="str">
            <v>Fornecimento e instalação de seccionador pré-formado para cerca</v>
          </cell>
          <cell r="C1639" t="str">
            <v>UN</v>
          </cell>
          <cell r="D1639">
            <v>1</v>
          </cell>
          <cell r="E1639">
            <v>11.6866</v>
          </cell>
          <cell r="F1639">
            <v>11.68</v>
          </cell>
        </row>
        <row r="1640">
          <cell r="A1640" t="str">
            <v>001.17.15400</v>
          </cell>
          <cell r="B1640" t="str">
            <v>Fornecimento e instalação de isolador de passagem tipo externo - interno classe 15kv</v>
          </cell>
          <cell r="C1640" t="str">
            <v>UN</v>
          </cell>
          <cell r="D1640">
            <v>1</v>
          </cell>
          <cell r="E1640">
            <v>109.0566</v>
          </cell>
          <cell r="F1640">
            <v>109.05</v>
          </cell>
        </row>
        <row r="1641">
          <cell r="A1641" t="str">
            <v>001.17.15420</v>
          </cell>
          <cell r="B1641" t="str">
            <v>Fornecimento e instalação de isolador de passagem tipo interno-interno classe 15 kv</v>
          </cell>
          <cell r="C1641" t="str">
            <v>UN</v>
          </cell>
          <cell r="D1641">
            <v>1</v>
          </cell>
          <cell r="E1641">
            <v>50.236600000000003</v>
          </cell>
          <cell r="F1641">
            <v>50.23</v>
          </cell>
        </row>
        <row r="1642">
          <cell r="A1642" t="str">
            <v>001.17.15440</v>
          </cell>
          <cell r="B1642" t="str">
            <v>Fornecimento e instalação de disjuntor tripolar a pequeno(reduzido) volume de óleo, com dispositivo de abertura mecanico e eletrônicamente livre, uso interno, tensão nominal 13,8 kv, corrente nominal (mínima) - 350 a,  potência interrupção simétrica (mí</v>
          </cell>
          <cell r="C1642" t="str">
            <v>UN</v>
          </cell>
          <cell r="D1642">
            <v>1</v>
          </cell>
          <cell r="E1642">
            <v>51.183199999999999</v>
          </cell>
          <cell r="F1642">
            <v>51.18</v>
          </cell>
        </row>
        <row r="1643">
          <cell r="A1643" t="str">
            <v>001.17.15460</v>
          </cell>
          <cell r="B1643" t="str">
            <v>Fornecimento e instalação de mufla esterna monopolar p/cabo de 25mm2, com ferragens - nível de isolamento 15kv</v>
          </cell>
          <cell r="C1643" t="str">
            <v>UN</v>
          </cell>
          <cell r="D1643">
            <v>1</v>
          </cell>
          <cell r="E1643">
            <v>275.11840000000001</v>
          </cell>
          <cell r="F1643">
            <v>275.11</v>
          </cell>
        </row>
        <row r="1644">
          <cell r="A1644" t="str">
            <v>001.17.15480</v>
          </cell>
          <cell r="B1644" t="str">
            <v>Fornecimento e instalação de mufla terminal interna unipolar, com ferragens - nivel de isolamento 15 kv</v>
          </cell>
          <cell r="C1644" t="str">
            <v>UN</v>
          </cell>
          <cell r="D1644">
            <v>1</v>
          </cell>
          <cell r="E1644">
            <v>210.11840000000001</v>
          </cell>
          <cell r="F1644">
            <v>210.11</v>
          </cell>
        </row>
        <row r="1645">
          <cell r="A1645" t="str">
            <v>001.17.15500</v>
          </cell>
          <cell r="B1645" t="str">
            <v>Fornecimento e trasformação de trasformador de distribuição trifásico, com resfriamento em banho de óleo mineral, para uso interno, potência 500 kva - classe de tensão 15 kv, transprimários de 13.800, 13.200, 12.600 - ligação delta e 220-127v, ligação e</v>
          </cell>
          <cell r="C1645" t="str">
            <v>UN</v>
          </cell>
          <cell r="D1645">
            <v>1</v>
          </cell>
          <cell r="E1645">
            <v>13952.8321</v>
          </cell>
          <cell r="F1645">
            <v>13952.83</v>
          </cell>
        </row>
        <row r="1646">
          <cell r="A1646" t="str">
            <v>001.17.15520</v>
          </cell>
          <cell r="B1646" t="str">
            <v>Fornecimento e instalação de porta de protecao em ferro cantoneira "l" de 1 1/2" x 3/16" de 2.100 x 800 mm com tela de malha 30 x 30 mm</v>
          </cell>
          <cell r="C1646" t="str">
            <v>UN</v>
          </cell>
          <cell r="D1646">
            <v>1</v>
          </cell>
          <cell r="E1646">
            <v>101.1755</v>
          </cell>
          <cell r="F1646">
            <v>101.17</v>
          </cell>
        </row>
        <row r="1647">
          <cell r="A1647" t="str">
            <v>001.17.15540</v>
          </cell>
          <cell r="B1647" t="str">
            <v>Fornecimento e instalação de porta metalica em chapa de aco de 1,40 x 2,10 m, abrindo para fora com veneziana para ventilação, fechadura e trinco</v>
          </cell>
          <cell r="C1647" t="str">
            <v>UN</v>
          </cell>
          <cell r="D1647">
            <v>1</v>
          </cell>
          <cell r="E1647">
            <v>204.5573</v>
          </cell>
          <cell r="F1647">
            <v>204.55</v>
          </cell>
        </row>
        <row r="1648">
          <cell r="A1648" t="str">
            <v>001.17.15560</v>
          </cell>
          <cell r="B1648" t="str">
            <v>Fornecimento e instalação de tela de arame galvanizado com malha maxima de 25 00 mm fixada em ferro cantoneira"l" de 1 1/2 x 3/4" móvel (conf. det. cemat)</v>
          </cell>
          <cell r="C1648" t="str">
            <v>M2</v>
          </cell>
          <cell r="D1648">
            <v>1</v>
          </cell>
          <cell r="E1648">
            <v>59.278500000000001</v>
          </cell>
          <cell r="F1648">
            <v>59.27</v>
          </cell>
        </row>
        <row r="1649">
          <cell r="A1649" t="str">
            <v>001.17.15580</v>
          </cell>
          <cell r="B1649" t="str">
            <v>Fornecimento e instalação de janela para ventilacao em rerro cantoneira de 1" x 3/16", com veneziana e tela externa metálica, em malha de 5 mm mínimo e máximo de 13 mm (conf. det. da cemat)</v>
          </cell>
          <cell r="C1649" t="str">
            <v>M2</v>
          </cell>
          <cell r="D1649">
            <v>1</v>
          </cell>
          <cell r="E1649">
            <v>103.5569</v>
          </cell>
          <cell r="F1649">
            <v>103.55</v>
          </cell>
        </row>
        <row r="1650">
          <cell r="A1650" t="str">
            <v>001.17.15600</v>
          </cell>
          <cell r="B1650" t="str">
            <v>Fornecimento e instalação de janela para iluminacao em ferro cantoneira 1" x 3/16", com vidro liso 3 mm e tela metálica externa malha de 5 mm mínimo e máximo de 13 mm</v>
          </cell>
          <cell r="C1650" t="str">
            <v>M2</v>
          </cell>
          <cell r="D1650">
            <v>1</v>
          </cell>
          <cell r="E1650">
            <v>128.55690000000001</v>
          </cell>
          <cell r="F1650">
            <v>128.55000000000001</v>
          </cell>
        </row>
        <row r="1651">
          <cell r="A1651" t="str">
            <v>001.17.15620</v>
          </cell>
          <cell r="B1651" t="str">
            <v>Fornecimento e instalação de extintor de incendio de co2 - 6 kg</v>
          </cell>
          <cell r="C1651" t="str">
            <v>UN</v>
          </cell>
          <cell r="D1651">
            <v>1</v>
          </cell>
          <cell r="E1651">
            <v>178</v>
          </cell>
          <cell r="F1651">
            <v>178</v>
          </cell>
        </row>
        <row r="1652">
          <cell r="A1652" t="str">
            <v>001.17.15640</v>
          </cell>
          <cell r="B1652" t="str">
            <v>Fornecimento e instalação de fio bicolor 2x14 awg ( 12.00 x 1.500 mm2 )</v>
          </cell>
          <cell r="C1652" t="str">
            <v>ML</v>
          </cell>
          <cell r="D1652">
            <v>1</v>
          </cell>
          <cell r="E1652">
            <v>1.7163999999999999</v>
          </cell>
          <cell r="F1652">
            <v>1.71</v>
          </cell>
        </row>
        <row r="1653">
          <cell r="A1653" t="str">
            <v>001.17.15660</v>
          </cell>
          <cell r="B1653" t="str">
            <v>Fornecimento e instalação de potenciômetro de fio de 10.00 ohms</v>
          </cell>
          <cell r="C1653" t="str">
            <v>UN</v>
          </cell>
          <cell r="D1653">
            <v>1</v>
          </cell>
          <cell r="E1653">
            <v>15.907400000000001</v>
          </cell>
          <cell r="F1653">
            <v>15.9</v>
          </cell>
        </row>
        <row r="1654">
          <cell r="A1654" t="str">
            <v>001.17.15680</v>
          </cell>
          <cell r="B1654" t="str">
            <v>Fornecimento e instalação de caixa de som ambiente 10.00x10.00 cm - 40 wats</v>
          </cell>
          <cell r="C1654" t="str">
            <v>UND</v>
          </cell>
          <cell r="D1654">
            <v>1</v>
          </cell>
          <cell r="E1654">
            <v>48.359200000000001</v>
          </cell>
          <cell r="F1654">
            <v>48.35</v>
          </cell>
        </row>
        <row r="1655">
          <cell r="A1655" t="str">
            <v>001.17.15700</v>
          </cell>
          <cell r="B1655" t="str">
            <v>Grupo motor gerador completo 60 kva diesel, 4 tempos, trifásico 127/220v-60hz com alternador, partida e parada automática e pré-aquecimento.painel de comando tipo armário com chave reversora, proteção e controle de linha, inc</v>
          </cell>
          <cell r="C1655" t="str">
            <v>CJ</v>
          </cell>
          <cell r="D1655">
            <v>1</v>
          </cell>
          <cell r="E1655">
            <v>1693</v>
          </cell>
          <cell r="F1655">
            <v>1693</v>
          </cell>
        </row>
        <row r="1656">
          <cell r="A1656" t="str">
            <v>001.17.15720</v>
          </cell>
          <cell r="B1656" t="str">
            <v>Bracadeira tipo "d" para tubo de 1/2" inclusive parafuso de rosca soberba com bucha plástica s 6</v>
          </cell>
          <cell r="C1656" t="str">
            <v>UN</v>
          </cell>
          <cell r="D1656">
            <v>1</v>
          </cell>
          <cell r="E1656">
            <v>1.9237</v>
          </cell>
          <cell r="F1656">
            <v>1.92</v>
          </cell>
        </row>
        <row r="1657">
          <cell r="A1657" t="str">
            <v>001.17.15740</v>
          </cell>
          <cell r="B1657" t="str">
            <v>Manutenção de aterramento de micro computadores</v>
          </cell>
          <cell r="C1657" t="str">
            <v>CJ</v>
          </cell>
          <cell r="D1657">
            <v>1</v>
          </cell>
          <cell r="E1657">
            <v>45.086399999999998</v>
          </cell>
          <cell r="F1657">
            <v>45.08</v>
          </cell>
        </row>
        <row r="1658">
          <cell r="A1658" t="str">
            <v>001.17.15760</v>
          </cell>
          <cell r="B1658" t="str">
            <v>Fornecimento e instalação de tampa de extremidade, sistema "x" 110x20 mm ref. 304 00 da pial</v>
          </cell>
          <cell r="C1658" t="str">
            <v>UN</v>
          </cell>
          <cell r="D1658">
            <v>1</v>
          </cell>
          <cell r="E1658">
            <v>2.1737000000000002</v>
          </cell>
          <cell r="F1658">
            <v>2.17</v>
          </cell>
        </row>
        <row r="1659">
          <cell r="A1659" t="str">
            <v>001.17.15780</v>
          </cell>
          <cell r="B1659" t="str">
            <v>Fornecimento e instalação de cotovelo interno, sistema "x" 110x20 mm ref. 304 01 da pial</v>
          </cell>
          <cell r="C1659" t="str">
            <v>UN</v>
          </cell>
          <cell r="D1659">
            <v>1</v>
          </cell>
          <cell r="E1659">
            <v>2.1737000000000002</v>
          </cell>
          <cell r="F1659">
            <v>2.17</v>
          </cell>
        </row>
        <row r="1660">
          <cell r="A1660" t="str">
            <v>001.17.15800</v>
          </cell>
          <cell r="B1660" t="str">
            <v>Fornecimento e instalação de cotovelo externo, sistema "x" 110x20 mm ref. 304 02 da pial</v>
          </cell>
          <cell r="C1660" t="str">
            <v>UN</v>
          </cell>
          <cell r="D1660">
            <v>1</v>
          </cell>
          <cell r="E1660">
            <v>2.1737000000000002</v>
          </cell>
          <cell r="F1660">
            <v>2.17</v>
          </cell>
        </row>
        <row r="1661">
          <cell r="A1661" t="str">
            <v>001.17.15820</v>
          </cell>
          <cell r="B1661" t="str">
            <v>Fornecimento e instalação de derivacao, sistema "x" 110x20 mm ref. 304 04 da pial</v>
          </cell>
          <cell r="C1661" t="str">
            <v>UN</v>
          </cell>
          <cell r="D1661">
            <v>1</v>
          </cell>
          <cell r="E1661">
            <v>5.6163999999999996</v>
          </cell>
          <cell r="F1661">
            <v>5.61</v>
          </cell>
        </row>
        <row r="1662">
          <cell r="A1662" t="str">
            <v>001.17.15840</v>
          </cell>
          <cell r="B1662" t="str">
            <v>Fornecimento e instalação de luva, sistema "x" 110x20 mm ref. 304 05 da pial</v>
          </cell>
          <cell r="C1662" t="str">
            <v>UN</v>
          </cell>
          <cell r="D1662">
            <v>1</v>
          </cell>
          <cell r="E1662">
            <v>2.5236999999999998</v>
          </cell>
          <cell r="F1662">
            <v>2.52</v>
          </cell>
        </row>
        <row r="1663">
          <cell r="A1663" t="str">
            <v>001.17.15860</v>
          </cell>
          <cell r="B1663" t="str">
            <v>Fornecimento e instalação de caixa de sobrepor, sistema "x" 110x20 mm ref. 303 43 da pial</v>
          </cell>
          <cell r="C1663" t="str">
            <v>UN</v>
          </cell>
          <cell r="D1663">
            <v>1</v>
          </cell>
          <cell r="E1663">
            <v>4.5711000000000004</v>
          </cell>
          <cell r="F1663">
            <v>4.57</v>
          </cell>
        </row>
        <row r="1664">
          <cell r="A1664" t="str">
            <v>001.17.15880</v>
          </cell>
          <cell r="B1664" t="str">
            <v>Fornecimento e instalação de caixa pial - 3"x3" com espelho plástico p/1 rj - k cod 6872 1 135-12, sistema kronet - plus</v>
          </cell>
          <cell r="C1664" t="str">
            <v>UN</v>
          </cell>
          <cell r="D1664">
            <v>1</v>
          </cell>
          <cell r="E1664">
            <v>5.5945</v>
          </cell>
          <cell r="F1664">
            <v>5.59</v>
          </cell>
        </row>
        <row r="1665">
          <cell r="A1665" t="str">
            <v>001.17.15900</v>
          </cell>
          <cell r="B1665" t="str">
            <v>Fornecimento e instalação de tomada de corrente 2p+t, 15a - 125/240v ref. 64.350 da pial</v>
          </cell>
          <cell r="C1665" t="str">
            <v>UN</v>
          </cell>
          <cell r="D1665">
            <v>1</v>
          </cell>
          <cell r="E1665">
            <v>8.7186000000000003</v>
          </cell>
          <cell r="F1665">
            <v>8.7100000000000009</v>
          </cell>
        </row>
        <row r="1666">
          <cell r="A1666" t="str">
            <v>001.17.15920</v>
          </cell>
          <cell r="B1666" t="str">
            <v>Fornecimento e instalação de tomada de corrente 2p+t p/ 15a - 125/250v em caixa condulete d=3/4"</v>
          </cell>
          <cell r="C1666" t="str">
            <v>CJ</v>
          </cell>
          <cell r="D1666">
            <v>1</v>
          </cell>
          <cell r="E1666">
            <v>16.331499999999998</v>
          </cell>
          <cell r="F1666">
            <v>16.329999999999998</v>
          </cell>
        </row>
        <row r="1667">
          <cell r="A1667" t="str">
            <v>001.17.15940</v>
          </cell>
          <cell r="B1667" t="str">
            <v>Fornecimento e instalação de tomada de corrente 2p+t p/30a - 125/250v em caixa tipo condulete d=3/4"</v>
          </cell>
          <cell r="C1667" t="str">
            <v>CJ</v>
          </cell>
          <cell r="D1667">
            <v>1</v>
          </cell>
          <cell r="E1667">
            <v>14.311500000000001</v>
          </cell>
          <cell r="F1667">
            <v>14.31</v>
          </cell>
        </row>
        <row r="1668">
          <cell r="A1668" t="str">
            <v>001.17.15960</v>
          </cell>
          <cell r="B1668" t="str">
            <v>Fornecimento e instalação de tomada para telefone padrao telebras, 4 polos em caixa condulete d=3/4"</v>
          </cell>
          <cell r="C1668" t="str">
            <v>CJ</v>
          </cell>
          <cell r="D1668">
            <v>1</v>
          </cell>
          <cell r="E1668">
            <v>16.5915</v>
          </cell>
          <cell r="F1668">
            <v>16.59</v>
          </cell>
        </row>
        <row r="1669">
          <cell r="A1669" t="str">
            <v>001.17.15980</v>
          </cell>
          <cell r="B1669" t="str">
            <v>Fornecimento e instalação de tomada especial para informatica 2p+t  p/15a - 250 v em caixa condulete - d=3/4"</v>
          </cell>
          <cell r="C1669" t="str">
            <v>CJ</v>
          </cell>
          <cell r="D1669">
            <v>1</v>
          </cell>
          <cell r="E1669">
            <v>17.891500000000001</v>
          </cell>
          <cell r="F1669">
            <v>17.89</v>
          </cell>
        </row>
        <row r="1670">
          <cell r="A1670" t="str">
            <v>001.17.16000</v>
          </cell>
          <cell r="B1670" t="str">
            <v>Fornecimento e instalação de tomada de corrente de sobrepor "conjunto arstop" com disjuntor bipolar de 20a/250v e tomada 2p+t em caixa de 10 x 10 x 5 cm</v>
          </cell>
          <cell r="C1670" t="str">
            <v>CJ</v>
          </cell>
          <cell r="D1670">
            <v>1</v>
          </cell>
          <cell r="E1670">
            <v>45.677399999999999</v>
          </cell>
          <cell r="F1670">
            <v>45.67</v>
          </cell>
        </row>
        <row r="1671">
          <cell r="A1671" t="str">
            <v>001.17.16020</v>
          </cell>
          <cell r="B1671" t="str">
            <v>Fornecimento e instalação de interruptor simples ( 1 tecla ) em caixa tipo condulete d = 3/4"</v>
          </cell>
          <cell r="C1671" t="str">
            <v>CJ</v>
          </cell>
          <cell r="D1671">
            <v>1</v>
          </cell>
          <cell r="E1671">
            <v>12.672499999999999</v>
          </cell>
          <cell r="F1671">
            <v>12.67</v>
          </cell>
        </row>
        <row r="1672">
          <cell r="A1672" t="str">
            <v>001.17.16040</v>
          </cell>
          <cell r="B1672" t="str">
            <v>Fornecimento e instalação de interruptor simples ( 2 teclas ) em caixa condulete d = 3/4"</v>
          </cell>
          <cell r="C1672" t="str">
            <v>CJ</v>
          </cell>
          <cell r="D1672">
            <v>1</v>
          </cell>
          <cell r="E1672">
            <v>14.892099999999999</v>
          </cell>
          <cell r="F1672">
            <v>14.89</v>
          </cell>
        </row>
        <row r="1673">
          <cell r="A1673" t="str">
            <v>001.17.16060</v>
          </cell>
          <cell r="B1673" t="str">
            <v>Fornecimento e instalação de conector curvo para box - 20.00 mm ( 1/2" )</v>
          </cell>
          <cell r="C1673" t="str">
            <v>UN</v>
          </cell>
          <cell r="D1673">
            <v>1</v>
          </cell>
          <cell r="E1673">
            <v>3.0617999999999999</v>
          </cell>
          <cell r="F1673">
            <v>3.06</v>
          </cell>
        </row>
        <row r="1674">
          <cell r="A1674" t="str">
            <v>001.17.16080</v>
          </cell>
          <cell r="B1674" t="str">
            <v>Fornecimento e instalação de conector curvo para box - 25.00 mm ( 3/4" )</v>
          </cell>
          <cell r="C1674" t="str">
            <v>UN</v>
          </cell>
          <cell r="D1674">
            <v>1</v>
          </cell>
          <cell r="E1674">
            <v>3.3418000000000001</v>
          </cell>
          <cell r="F1674">
            <v>3.34</v>
          </cell>
        </row>
        <row r="1675">
          <cell r="A1675" t="str">
            <v>001.17.16100</v>
          </cell>
          <cell r="B1675" t="str">
            <v>Fornecimento e instalação de conector curvo para box - 32.00 mm ( 1" )</v>
          </cell>
          <cell r="C1675" t="str">
            <v>UN</v>
          </cell>
          <cell r="D1675">
            <v>1</v>
          </cell>
          <cell r="E1675">
            <v>4.2237</v>
          </cell>
          <cell r="F1675">
            <v>4.22</v>
          </cell>
        </row>
        <row r="1676">
          <cell r="A1676" t="str">
            <v>001.17.16120</v>
          </cell>
          <cell r="B1676" t="str">
            <v>Fornecimento e instalação de conector reto para box - 20.00 mm ( 1/2 )</v>
          </cell>
          <cell r="C1676" t="str">
            <v>UN</v>
          </cell>
          <cell r="D1676">
            <v>1</v>
          </cell>
          <cell r="E1676">
            <v>2.0318000000000001</v>
          </cell>
          <cell r="F1676">
            <v>2.0299999999999998</v>
          </cell>
        </row>
        <row r="1677">
          <cell r="A1677" t="str">
            <v>001.17.16140</v>
          </cell>
          <cell r="B1677" t="str">
            <v>Fornecimento e instalação de conector reto para box  25.00 mm ( 3/4" )</v>
          </cell>
          <cell r="C1677" t="str">
            <v>UN</v>
          </cell>
          <cell r="D1677">
            <v>1</v>
          </cell>
          <cell r="E1677">
            <v>2.1217999999999999</v>
          </cell>
          <cell r="F1677">
            <v>2.12</v>
          </cell>
        </row>
        <row r="1678">
          <cell r="A1678" t="str">
            <v>001.17.16160</v>
          </cell>
          <cell r="B1678" t="str">
            <v>Fornecimento e instalação de conector reto para box - 32.00 mm ( 1" )</v>
          </cell>
          <cell r="C1678" t="str">
            <v>UN</v>
          </cell>
          <cell r="D1678">
            <v>1</v>
          </cell>
          <cell r="E1678">
            <v>2.8536999999999999</v>
          </cell>
          <cell r="F1678">
            <v>2.85</v>
          </cell>
        </row>
        <row r="1679">
          <cell r="A1679" t="str">
            <v>001.17.16180</v>
          </cell>
          <cell r="B1679" t="str">
            <v>Fornecimento e instalação de bucha de reducao 25 mm x 20.00 mm ( 3/4" x 1/2" )</v>
          </cell>
          <cell r="C1679" t="str">
            <v>UN</v>
          </cell>
          <cell r="D1679">
            <v>1</v>
          </cell>
          <cell r="E1679">
            <v>1.7118</v>
          </cell>
          <cell r="F1679">
            <v>1.71</v>
          </cell>
        </row>
        <row r="1680">
          <cell r="A1680" t="str">
            <v>001.17.16200</v>
          </cell>
          <cell r="B1680" t="str">
            <v>Fornecimento e instalação de bucha de reducao 32 mm x 25.00 mm ( 1" x 3/4" )</v>
          </cell>
          <cell r="C1680" t="str">
            <v>UN</v>
          </cell>
          <cell r="D1680">
            <v>1</v>
          </cell>
          <cell r="E1680">
            <v>2.2637</v>
          </cell>
          <cell r="F1680">
            <v>2.2599999999999998</v>
          </cell>
        </row>
        <row r="1681">
          <cell r="A1681" t="str">
            <v>001.17.16220</v>
          </cell>
          <cell r="B1681" t="str">
            <v>Fornecimento e instalação de abracadeira tipo "d" ( fita de aco galvanizado ) 20.00 mm ( 1/2" )</v>
          </cell>
          <cell r="C1681" t="str">
            <v>UN</v>
          </cell>
          <cell r="D1681">
            <v>1</v>
          </cell>
          <cell r="E1681">
            <v>1.2137</v>
          </cell>
          <cell r="F1681">
            <v>1.21</v>
          </cell>
        </row>
        <row r="1682">
          <cell r="A1682" t="str">
            <v>001.17.16240</v>
          </cell>
          <cell r="B1682" t="str">
            <v>Fornecimento e instalação de abracadeira tipo "d" ( fita de aco galvanizado ) - 25.00 mm ( 3/4")</v>
          </cell>
          <cell r="C1682" t="str">
            <v>UN</v>
          </cell>
          <cell r="D1682">
            <v>1</v>
          </cell>
          <cell r="E1682">
            <v>1.2337</v>
          </cell>
          <cell r="F1682">
            <v>1.23</v>
          </cell>
        </row>
        <row r="1683">
          <cell r="A1683" t="str">
            <v>001.17.16260</v>
          </cell>
          <cell r="B1683" t="str">
            <v>Fornecimento e instalação de abracadeira tipo "d" ( fita de aco galvanizado ) - 32.00 mm ( 1")</v>
          </cell>
          <cell r="C1683" t="str">
            <v>UN</v>
          </cell>
          <cell r="D1683">
            <v>1</v>
          </cell>
          <cell r="E1683">
            <v>1.8152999999999999</v>
          </cell>
          <cell r="F1683">
            <v>1.81</v>
          </cell>
        </row>
        <row r="1684">
          <cell r="A1684" t="str">
            <v>001.17.16280</v>
          </cell>
          <cell r="B1684" t="str">
            <v>Fornecimento e instalação de estação de chamada modelo eca - sincron</v>
          </cell>
          <cell r="C1684" t="str">
            <v>UN</v>
          </cell>
          <cell r="D1684">
            <v>1</v>
          </cell>
          <cell r="E1684">
            <v>60.2866</v>
          </cell>
          <cell r="F1684">
            <v>60.28</v>
          </cell>
        </row>
        <row r="1685">
          <cell r="A1685" t="str">
            <v>001.17.16300</v>
          </cell>
          <cell r="B1685" t="str">
            <v>Fornecimento e instalação de sinaleiro de porta modelo se - sincron</v>
          </cell>
          <cell r="C1685" t="str">
            <v>UN</v>
          </cell>
          <cell r="D1685">
            <v>1</v>
          </cell>
          <cell r="E1685">
            <v>50.678400000000003</v>
          </cell>
          <cell r="F1685">
            <v>50.67</v>
          </cell>
        </row>
        <row r="1686">
          <cell r="A1686" t="str">
            <v>001.17.16320</v>
          </cell>
          <cell r="B1686" t="str">
            <v>Fornecimento e instalação de sinaleiro de posto modelo se - sincron</v>
          </cell>
          <cell r="C1686" t="str">
            <v>UN</v>
          </cell>
          <cell r="D1686">
            <v>1</v>
          </cell>
          <cell r="E1686">
            <v>50.678400000000003</v>
          </cell>
          <cell r="F1686">
            <v>50.67</v>
          </cell>
        </row>
        <row r="1687">
          <cell r="A1687" t="str">
            <v>001.17.16340</v>
          </cell>
          <cell r="B1687" t="str">
            <v>Fornecimento e instalação de cigarra elétrica cincronizada modelo chii - 60 hz 127 v - sincron</v>
          </cell>
          <cell r="C1687" t="str">
            <v>UN</v>
          </cell>
          <cell r="D1687">
            <v>1</v>
          </cell>
          <cell r="E1687">
            <v>16.735099999999999</v>
          </cell>
          <cell r="F1687">
            <v>16.73</v>
          </cell>
        </row>
        <row r="1688">
          <cell r="A1688" t="str">
            <v>001.17.16360</v>
          </cell>
          <cell r="B1688" t="str">
            <v>Fornecimento e instalação de quadro anunciador em caixa metálica, c/painel em acrílico com indicador numérico de 20 número (elétrico - 127v) - sincron</v>
          </cell>
          <cell r="C1688" t="str">
            <v>UN</v>
          </cell>
          <cell r="D1688">
            <v>1</v>
          </cell>
          <cell r="E1688">
            <v>616.94659999999999</v>
          </cell>
          <cell r="F1688">
            <v>616.94000000000005</v>
          </cell>
        </row>
        <row r="1689">
          <cell r="A1689" t="str">
            <v>001.17.16380</v>
          </cell>
          <cell r="B1689" t="str">
            <v>Fornecimento e instalação de fio de cobre com isolamento p/750 v, anti chama - 0,75 mm2</v>
          </cell>
          <cell r="C1689" t="str">
            <v>M</v>
          </cell>
          <cell r="D1689">
            <v>1</v>
          </cell>
          <cell r="E1689">
            <v>0.6129</v>
          </cell>
          <cell r="F1689">
            <v>0.61</v>
          </cell>
        </row>
        <row r="1690">
          <cell r="A1690" t="str">
            <v>001.17.16400</v>
          </cell>
          <cell r="B1690" t="str">
            <v>Fornecimento e instalação de fio para telefone 2x22 awg</v>
          </cell>
          <cell r="C1690" t="str">
            <v>M</v>
          </cell>
          <cell r="D1690">
            <v>1</v>
          </cell>
          <cell r="E1690">
            <v>0.79790000000000005</v>
          </cell>
          <cell r="F1690">
            <v>0.79</v>
          </cell>
        </row>
        <row r="1691">
          <cell r="A1691" t="str">
            <v>001.17.16420</v>
          </cell>
          <cell r="B1691" t="str">
            <v>Fornecimento e instalação de rodapé falso com tampa de encaixe ref. vl 3.02 triplo (3.00x30.00x40.00x3000 mm) da valeman ou similar</v>
          </cell>
          <cell r="C1691" t="str">
            <v>PC</v>
          </cell>
          <cell r="D1691">
            <v>1</v>
          </cell>
          <cell r="E1691">
            <v>120.9712</v>
          </cell>
          <cell r="F1691">
            <v>120.97</v>
          </cell>
        </row>
        <row r="1692">
          <cell r="A1692" t="str">
            <v>001.17.16440</v>
          </cell>
          <cell r="B1692" t="str">
            <v>Fornecimento e instalação de rodapé falso tipo canaleta ref.: srs-3000-2 - (2.00x40.00x60.00x3000.00mm) da sisa, valeman ou similar</v>
          </cell>
          <cell r="C1692" t="str">
            <v>PC</v>
          </cell>
          <cell r="D1692">
            <v>1</v>
          </cell>
          <cell r="E1692">
            <v>52.694000000000003</v>
          </cell>
          <cell r="F1692">
            <v>52.69</v>
          </cell>
        </row>
        <row r="1693">
          <cell r="A1693" t="str">
            <v>001.17.16460</v>
          </cell>
          <cell r="B1693" t="str">
            <v>Fornecimento e instalação de tee  vertical 90º ref vl 3.28 triplo 3x30x40mm da valemam ou similar</v>
          </cell>
          <cell r="C1693" t="str">
            <v>PC</v>
          </cell>
          <cell r="D1693">
            <v>1</v>
          </cell>
          <cell r="E1693">
            <v>29.037400000000002</v>
          </cell>
          <cell r="F1693">
            <v>29.03</v>
          </cell>
        </row>
        <row r="1694">
          <cell r="A1694" t="str">
            <v>001.17.16480</v>
          </cell>
          <cell r="B1694" t="str">
            <v>Fornecimento e instalação de curva vertical interna 90º vl 3.16 tripla 3.00x30.00x40.00mm - da valemam ou similar</v>
          </cell>
          <cell r="C1694" t="str">
            <v>PC</v>
          </cell>
          <cell r="D1694">
            <v>1</v>
          </cell>
          <cell r="E1694">
            <v>26.478400000000001</v>
          </cell>
          <cell r="F1694">
            <v>26.47</v>
          </cell>
        </row>
        <row r="1695">
          <cell r="A1695" t="str">
            <v>001.17.16500</v>
          </cell>
          <cell r="B1695" t="str">
            <v>Fornecimento e instalação de curva vertical externa 90º ref. vl 3.12 tripla 3.00x30.00x40.00 mm da valeman ou similar</v>
          </cell>
          <cell r="C1695" t="str">
            <v>PC</v>
          </cell>
          <cell r="D1695">
            <v>1</v>
          </cell>
          <cell r="E1695">
            <v>26.478400000000001</v>
          </cell>
          <cell r="F1695">
            <v>26.47</v>
          </cell>
        </row>
        <row r="1696">
          <cell r="A1696" t="str">
            <v>001.17.16520</v>
          </cell>
          <cell r="B1696" t="str">
            <v>Fornecimento e instalação de curva horizontal interna 90º ref. vl 306 tripla 3.00x30.00x40.00 mm da valeman ou similar</v>
          </cell>
          <cell r="C1696" t="str">
            <v>PC</v>
          </cell>
          <cell r="D1696">
            <v>1</v>
          </cell>
          <cell r="E1696">
            <v>26.478400000000001</v>
          </cell>
          <cell r="F1696">
            <v>26.47</v>
          </cell>
        </row>
        <row r="1697">
          <cell r="A1697" t="str">
            <v>001.17.16540</v>
          </cell>
          <cell r="B1697" t="str">
            <v>Fornecimento e instalação de caixa de tomada para rodape falso (energia,telefonia,lógica) ref. vl 3.09 da valeman ou similar</v>
          </cell>
          <cell r="C1697" t="str">
            <v>PC</v>
          </cell>
          <cell r="D1697">
            <v>1</v>
          </cell>
          <cell r="E1697">
            <v>15.539300000000001</v>
          </cell>
          <cell r="F1697">
            <v>15.53</v>
          </cell>
        </row>
        <row r="1698">
          <cell r="A1698" t="str">
            <v>001.17.16560</v>
          </cell>
          <cell r="B1698" t="str">
            <v>Fornecimento e instalação de calha de piso 180.00x60.00x3000.00mm ref. vl 6.01 da valemam ou similar</v>
          </cell>
          <cell r="C1698" t="str">
            <v>PC</v>
          </cell>
          <cell r="D1698">
            <v>1</v>
          </cell>
          <cell r="E1698">
            <v>53.013300000000001</v>
          </cell>
          <cell r="F1698">
            <v>53.01</v>
          </cell>
        </row>
        <row r="1699">
          <cell r="A1699" t="str">
            <v>001.17.16580</v>
          </cell>
          <cell r="B1699" t="str">
            <v>Fornecimento e instalação de cotovelo reto ref. vl 6.03 da valemam ou similar</v>
          </cell>
          <cell r="C1699" t="str">
            <v>PC</v>
          </cell>
          <cell r="D1699">
            <v>1</v>
          </cell>
          <cell r="E1699">
            <v>48.442100000000003</v>
          </cell>
          <cell r="F1699">
            <v>48.44</v>
          </cell>
        </row>
        <row r="1700">
          <cell r="A1700" t="str">
            <v>001.17.16600</v>
          </cell>
          <cell r="B1700" t="str">
            <v>Fornecimento e instalação de cruzeta reta 90º ref. vl 6.04 da valemam ou similar</v>
          </cell>
          <cell r="C1700" t="str">
            <v>PC</v>
          </cell>
          <cell r="D1700">
            <v>1</v>
          </cell>
          <cell r="E1700">
            <v>66.864000000000004</v>
          </cell>
          <cell r="F1700">
            <v>66.86</v>
          </cell>
        </row>
        <row r="1701">
          <cell r="A1701" t="str">
            <v>001.17.16620</v>
          </cell>
          <cell r="B1701" t="str">
            <v>Fornecimento e instalação de tee horizontal ref. vl 6.05 da valemam ou similar</v>
          </cell>
          <cell r="C1701" t="str">
            <v>PC</v>
          </cell>
          <cell r="D1701">
            <v>1</v>
          </cell>
          <cell r="E1701">
            <v>55.573</v>
          </cell>
          <cell r="F1701">
            <v>55.57</v>
          </cell>
        </row>
        <row r="1702">
          <cell r="A1702" t="str">
            <v>001.17.16640</v>
          </cell>
          <cell r="B1702" t="str">
            <v>Fornecimento e instalação de tampão indicador de 2" ref. vl 4.44.0l da valemam ou similar</v>
          </cell>
          <cell r="C1702" t="str">
            <v>PC</v>
          </cell>
          <cell r="D1702">
            <v>1</v>
          </cell>
          <cell r="E1702">
            <v>2.6173999999999999</v>
          </cell>
          <cell r="F1702">
            <v>2.61</v>
          </cell>
        </row>
        <row r="1703">
          <cell r="A1703" t="str">
            <v>001.17.16660</v>
          </cell>
          <cell r="B1703" t="str">
            <v>Fornecimento e instalação de suporte de tomada com tampa basculante (telefonia,eletrica/lógica) ref. vl 6.06 da valeman ou similar</v>
          </cell>
          <cell r="C1703" t="str">
            <v>PC</v>
          </cell>
          <cell r="D1703">
            <v>1</v>
          </cell>
          <cell r="E1703">
            <v>49.294499999999999</v>
          </cell>
          <cell r="F1703">
            <v>49.29</v>
          </cell>
        </row>
        <row r="1704">
          <cell r="A1704" t="str">
            <v>001.17.16680</v>
          </cell>
          <cell r="B1704" t="str">
            <v>Fornecimento e instalação de tomada de piso p/ energia e telefonia ref. vl 4.43.2l da valemam ou similar</v>
          </cell>
          <cell r="C1704" t="str">
            <v>PC</v>
          </cell>
          <cell r="D1704">
            <v>1</v>
          </cell>
          <cell r="E1704">
            <v>22.862100000000002</v>
          </cell>
          <cell r="F1704">
            <v>22.86</v>
          </cell>
        </row>
        <row r="1705">
          <cell r="A1705" t="str">
            <v>001.17.16700</v>
          </cell>
          <cell r="B1705" t="str">
            <v>Fornecimento e instalação de eletrocalha aérea galvanizada perfurada com divisão e sem tampa, dimensões 3.00x30.00x40.00 mm compr. 3.00 m, suspensa no teto ref. vl3.01 da valeman ou similar</v>
          </cell>
          <cell r="C1705" t="str">
            <v>PC</v>
          </cell>
          <cell r="D1705">
            <v>1</v>
          </cell>
          <cell r="E1705">
            <v>54.855899999999998</v>
          </cell>
          <cell r="F1705">
            <v>54.85</v>
          </cell>
        </row>
        <row r="1706">
          <cell r="A1706" t="str">
            <v>001.17.16720</v>
          </cell>
          <cell r="B1706" t="str">
            <v>Fornecimento e instalação de curva de inversão ref 07 3.00x30.00x40.00 mm da valemam ou similar</v>
          </cell>
          <cell r="C1706" t="str">
            <v>PC</v>
          </cell>
          <cell r="D1706">
            <v>1</v>
          </cell>
          <cell r="E1706">
            <v>15.661199999999999</v>
          </cell>
          <cell r="F1706">
            <v>15.66</v>
          </cell>
        </row>
        <row r="1707">
          <cell r="A1707" t="str">
            <v>001.17.16740</v>
          </cell>
          <cell r="B1707" t="str">
            <v>Fornecimento e instalação de tee vertical descida lateral ref.10  3.00x30.00x40.00mm da valemam ou similar</v>
          </cell>
          <cell r="C1707" t="str">
            <v>PC</v>
          </cell>
          <cell r="D1707">
            <v>1</v>
          </cell>
          <cell r="E1707">
            <v>20.4284</v>
          </cell>
          <cell r="F1707">
            <v>20.420000000000002</v>
          </cell>
        </row>
        <row r="1708">
          <cell r="A1708" t="str">
            <v>001.17.16760</v>
          </cell>
          <cell r="B1708" t="str">
            <v>Forneicmento e instalação de tee horizontal reto 90º ref. 09  3.00x30.00x40.00 mm da valemam ou similar</v>
          </cell>
          <cell r="C1708" t="str">
            <v>PC</v>
          </cell>
          <cell r="D1708">
            <v>1</v>
          </cell>
          <cell r="E1708">
            <v>17.9284</v>
          </cell>
          <cell r="F1708">
            <v>17.920000000000002</v>
          </cell>
        </row>
        <row r="1709">
          <cell r="A1709" t="str">
            <v>001.17.16780</v>
          </cell>
          <cell r="B1709" t="str">
            <v>Fornecimento e instalação de emenda interna com base perfurada ref vl 24 da valemam ou similar</v>
          </cell>
          <cell r="C1709" t="str">
            <v>PC</v>
          </cell>
          <cell r="D1709">
            <v>1</v>
          </cell>
          <cell r="E1709">
            <v>3.5173999999999999</v>
          </cell>
          <cell r="F1709">
            <v>3.51</v>
          </cell>
        </row>
        <row r="1710">
          <cell r="A1710" t="str">
            <v>001.17.16800</v>
          </cell>
          <cell r="B1710" t="str">
            <v>Fornecimento e instalação de terminal ref 25 para calha 3.00x30.00x40.00 mm da valemam ou similar</v>
          </cell>
          <cell r="C1710" t="str">
            <v>PC</v>
          </cell>
          <cell r="D1710">
            <v>1</v>
          </cell>
          <cell r="E1710">
            <v>3.1474000000000002</v>
          </cell>
          <cell r="F1710">
            <v>3.14</v>
          </cell>
        </row>
        <row r="1711">
          <cell r="A1711" t="str">
            <v>001.17.16820</v>
          </cell>
          <cell r="B1711" t="str">
            <v>Fornecimento e instalação de duto aereo liso com tampa de encaixe, galvanizado, com divisões tipo srs-50-0 (2.00x40.00x60.00x3000.00 mm) da sisa, valeman ou similar</v>
          </cell>
          <cell r="C1711" t="str">
            <v>UN</v>
          </cell>
          <cell r="D1711">
            <v>1</v>
          </cell>
          <cell r="E1711">
            <v>55.765099999999997</v>
          </cell>
          <cell r="F1711">
            <v>55.76</v>
          </cell>
        </row>
        <row r="1712">
          <cell r="A1712" t="str">
            <v>001.17.16840</v>
          </cell>
          <cell r="B1712" t="str">
            <v>Fornecimento e instalação de duto de alimentacao para rodapé tipo srs-3001-2 -(2.00x40.00x60.00x3000.00 mm) da sisa, valeman ou similar</v>
          </cell>
          <cell r="C1712" t="str">
            <v>UN</v>
          </cell>
          <cell r="D1712">
            <v>1</v>
          </cell>
          <cell r="E1712">
            <v>53.448</v>
          </cell>
          <cell r="F1712">
            <v>53.44</v>
          </cell>
        </row>
        <row r="1713">
          <cell r="A1713" t="str">
            <v>001.17.16860</v>
          </cell>
          <cell r="B1713" t="str">
            <v>Fornecimento e instalação de duto de alimentação para rodapé tipo srs-3001-3 (3.00x40.00x60.00x3000.00 mm) da sisa, valeman ou similar</v>
          </cell>
          <cell r="C1713" t="str">
            <v>UN</v>
          </cell>
          <cell r="D1713">
            <v>1</v>
          </cell>
          <cell r="E1713">
            <v>79.9833</v>
          </cell>
          <cell r="F1713">
            <v>79.98</v>
          </cell>
        </row>
        <row r="1714">
          <cell r="A1714" t="str">
            <v>001.17.16880</v>
          </cell>
          <cell r="B1714" t="str">
            <v>Fornecimento e instalação de suporte para tomada tipo srs 3007-3 - 3x40x60mm da sisa, valeman ou similar</v>
          </cell>
          <cell r="C1714" t="str">
            <v>UN</v>
          </cell>
          <cell r="D1714">
            <v>1</v>
          </cell>
          <cell r="E1714">
            <v>4.5711000000000004</v>
          </cell>
          <cell r="F1714">
            <v>4.57</v>
          </cell>
        </row>
        <row r="1715">
          <cell r="A1715" t="str">
            <v>001.17.16900</v>
          </cell>
          <cell r="B1715" t="str">
            <v>Fornecimento e instalação de terminal ref. 3008-3 tipo srs - 3.00x40.00x60.00mm da sisa, valeman ou similar</v>
          </cell>
          <cell r="C1715" t="str">
            <v>UN</v>
          </cell>
          <cell r="D1715">
            <v>1</v>
          </cell>
          <cell r="E1715">
            <v>4.4911000000000003</v>
          </cell>
          <cell r="F1715">
            <v>4.49</v>
          </cell>
        </row>
        <row r="1716">
          <cell r="A1716" t="str">
            <v>001.17.16920</v>
          </cell>
          <cell r="B1716" t="str">
            <v>Fornecimento e instalação de luva de acabamento tipo srs-3009-3 - 3.00x40.00x60.00 mm da sisa valeman ou similar</v>
          </cell>
          <cell r="C1716" t="str">
            <v>UN</v>
          </cell>
          <cell r="D1716">
            <v>1</v>
          </cell>
          <cell r="E1716">
            <v>5.3811</v>
          </cell>
          <cell r="F1716">
            <v>5.38</v>
          </cell>
        </row>
        <row r="1717">
          <cell r="A1717" t="str">
            <v>001.17.16940</v>
          </cell>
          <cell r="B1717" t="str">
            <v>Fornecimento e instalação de suporte para tomada tipo srs-3007-2 - (2.00x40.00x60.00x3000.00 mm) da sisa, valeman ou similar</v>
          </cell>
          <cell r="C1717" t="str">
            <v>UN</v>
          </cell>
          <cell r="D1717">
            <v>1</v>
          </cell>
          <cell r="E1717">
            <v>3.3673999999999999</v>
          </cell>
          <cell r="F1717">
            <v>3.36</v>
          </cell>
        </row>
        <row r="1718">
          <cell r="A1718" t="str">
            <v>001.17.16960</v>
          </cell>
          <cell r="B1718" t="str">
            <v>Fornecimento e instalação de caixa para tomada tipo srs-3008-2 da sisa, valeman ou similar</v>
          </cell>
          <cell r="C1718" t="str">
            <v>UN</v>
          </cell>
          <cell r="D1718">
            <v>1</v>
          </cell>
          <cell r="E1718">
            <v>4.5711000000000004</v>
          </cell>
          <cell r="F1718">
            <v>4.57</v>
          </cell>
        </row>
        <row r="1719">
          <cell r="A1719" t="str">
            <v>001.17.16980</v>
          </cell>
          <cell r="B1719" t="str">
            <v>Fornecimento e instalação de tee  horizontal 90º tipo srs-3005-2 da sisa, valeman ou similar</v>
          </cell>
          <cell r="C1719" t="str">
            <v>UN</v>
          </cell>
          <cell r="D1719">
            <v>1</v>
          </cell>
          <cell r="E1719">
            <v>23.648399999999999</v>
          </cell>
          <cell r="F1719">
            <v>23.64</v>
          </cell>
        </row>
        <row r="1720">
          <cell r="A1720" t="str">
            <v>001.17.17000</v>
          </cell>
          <cell r="B1720" t="str">
            <v>Fornecimento e instalação de tee reto tipo srs-271 da sisa, valeman ou similar</v>
          </cell>
          <cell r="C1720" t="str">
            <v>UN</v>
          </cell>
          <cell r="D1720">
            <v>1</v>
          </cell>
          <cell r="E1720">
            <v>16.648399999999999</v>
          </cell>
          <cell r="F1720">
            <v>16.64</v>
          </cell>
        </row>
        <row r="1721">
          <cell r="A1721" t="str">
            <v>001.17.17020</v>
          </cell>
          <cell r="B1721" t="str">
            <v>Fornecimento e instalação de parafuso cabeça panela - rosca soberba com bucha e arruela lisa tipo srs-520 da sisa, valeman ou similar</v>
          </cell>
          <cell r="C1721" t="str">
            <v>UN</v>
          </cell>
          <cell r="D1721">
            <v>1</v>
          </cell>
          <cell r="E1721">
            <v>0.72330000000000005</v>
          </cell>
          <cell r="F1721">
            <v>0.72</v>
          </cell>
        </row>
        <row r="1722">
          <cell r="A1722" t="str">
            <v>001.17.17040</v>
          </cell>
          <cell r="B1722" t="str">
            <v>Fornecimento e instalação de curva vertical interna 90º tipo srs-3002-2 da sisa, valeman ou similar</v>
          </cell>
          <cell r="C1722" t="str">
            <v>UN</v>
          </cell>
          <cell r="D1722">
            <v>1</v>
          </cell>
          <cell r="E1722">
            <v>15.8645</v>
          </cell>
          <cell r="F1722">
            <v>15.86</v>
          </cell>
        </row>
        <row r="1723">
          <cell r="A1723" t="str">
            <v>001.17.17060</v>
          </cell>
          <cell r="B1723" t="str">
            <v>Fornecimento e instalação de curva vertical externa 90º tipo srs-3003-2 da sisa, valeman ou similar</v>
          </cell>
          <cell r="C1723" t="str">
            <v>UN</v>
          </cell>
          <cell r="D1723">
            <v>1</v>
          </cell>
          <cell r="E1723">
            <v>15.8645</v>
          </cell>
          <cell r="F1723">
            <v>15.86</v>
          </cell>
        </row>
        <row r="1724">
          <cell r="A1724" t="str">
            <v>001.17.17080</v>
          </cell>
          <cell r="B1724" t="str">
            <v>Fornecimento e instalação de curva vertical externa tipo srs-253 da sisa ou similar</v>
          </cell>
          <cell r="C1724" t="str">
            <v>UN</v>
          </cell>
          <cell r="D1724">
            <v>1</v>
          </cell>
          <cell r="E1724">
            <v>15.8645</v>
          </cell>
          <cell r="F1724">
            <v>15.86</v>
          </cell>
        </row>
        <row r="1725">
          <cell r="A1725" t="str">
            <v>001.17.17100</v>
          </cell>
          <cell r="B1725" t="str">
            <v>Fornecimento e instalação de curva vertical interna 90º tipo srs-3012-2 da sisa, valeman ou similar</v>
          </cell>
          <cell r="C1725" t="str">
            <v>UN</v>
          </cell>
          <cell r="D1725">
            <v>1</v>
          </cell>
          <cell r="E1725">
            <v>14.794499999999999</v>
          </cell>
          <cell r="F1725">
            <v>14.79</v>
          </cell>
        </row>
        <row r="1726">
          <cell r="A1726" t="str">
            <v>001.17.17120</v>
          </cell>
          <cell r="B1726" t="str">
            <v>Fornecimento e instalação de curva vertical externa 90º tipo srs-3011-2 da sisa, valeman ou similar</v>
          </cell>
          <cell r="C1726" t="str">
            <v>UN</v>
          </cell>
          <cell r="D1726">
            <v>1</v>
          </cell>
          <cell r="E1726">
            <v>14.794499999999999</v>
          </cell>
          <cell r="F1726">
            <v>14.79</v>
          </cell>
        </row>
        <row r="1727">
          <cell r="A1727" t="str">
            <v>001.17.17140</v>
          </cell>
          <cell r="B1727" t="str">
            <v>Fornecimento e instalação de luva de acabamento tipo srs-3009-2 da sisa, valeman ou similar</v>
          </cell>
          <cell r="C1727" t="str">
            <v>UN</v>
          </cell>
          <cell r="D1727">
            <v>1</v>
          </cell>
          <cell r="E1727">
            <v>3.5674000000000001</v>
          </cell>
          <cell r="F1727">
            <v>3.56</v>
          </cell>
        </row>
        <row r="1728">
          <cell r="A1728" t="str">
            <v>001.17.17160</v>
          </cell>
          <cell r="B1728" t="str">
            <v>Fornecimento e instalação de terminal tipo srs-3006-2 da sisa, valeman ou similar</v>
          </cell>
          <cell r="C1728" t="str">
            <v>UN</v>
          </cell>
          <cell r="D1728">
            <v>1</v>
          </cell>
          <cell r="E1728">
            <v>2.9973999999999998</v>
          </cell>
          <cell r="F1728">
            <v>2.99</v>
          </cell>
        </row>
        <row r="1729">
          <cell r="A1729" t="str">
            <v>001.17.17180</v>
          </cell>
          <cell r="B1729" t="str">
            <v>Fornecimento e instalação de cabo tipo utp , categoria 5 24 awg - 4 pares</v>
          </cell>
          <cell r="C1729" t="str">
            <v>M</v>
          </cell>
          <cell r="D1729">
            <v>1</v>
          </cell>
          <cell r="E1729">
            <v>2.024</v>
          </cell>
          <cell r="F1729">
            <v>2.02</v>
          </cell>
        </row>
        <row r="1730">
          <cell r="A1730" t="str">
            <v>001.17.17200</v>
          </cell>
          <cell r="B1730" t="str">
            <v>Fornecimento e instalação de terminal rj-45</v>
          </cell>
          <cell r="C1730" t="str">
            <v>UN</v>
          </cell>
          <cell r="D1730">
            <v>1</v>
          </cell>
          <cell r="E1730">
            <v>2.8473999999999999</v>
          </cell>
          <cell r="F1730">
            <v>2.84</v>
          </cell>
        </row>
        <row r="1731">
          <cell r="A1731" t="str">
            <v>001.17.17220</v>
          </cell>
          <cell r="B1731" t="str">
            <v>Fornecimento e instalação de tomada tipo rj45</v>
          </cell>
          <cell r="C1731" t="str">
            <v>UN</v>
          </cell>
          <cell r="D1731">
            <v>1</v>
          </cell>
          <cell r="E1731">
            <v>11.171099999999999</v>
          </cell>
          <cell r="F1731">
            <v>11.17</v>
          </cell>
        </row>
        <row r="1732">
          <cell r="A1732" t="str">
            <v>001.17.17240</v>
          </cell>
          <cell r="B1732" t="str">
            <v>Revisão em ponto de energia c/ reaperto e substituição de fita isolante</v>
          </cell>
          <cell r="C1732" t="str">
            <v>PT</v>
          </cell>
          <cell r="D1732">
            <v>1</v>
          </cell>
          <cell r="E1732">
            <v>4.4172000000000002</v>
          </cell>
          <cell r="F1732">
            <v>4.41</v>
          </cell>
        </row>
        <row r="1733">
          <cell r="A1733" t="str">
            <v>001.17.17260</v>
          </cell>
          <cell r="B1733" t="str">
            <v>Fornecimento e substituição de espelho (ou placa) p/ tomada e/ou interruptor 4"x2"</v>
          </cell>
          <cell r="C1733" t="str">
            <v>UN</v>
          </cell>
          <cell r="D1733">
            <v>1</v>
          </cell>
          <cell r="E1733">
            <v>1.575</v>
          </cell>
          <cell r="F1733">
            <v>1.57</v>
          </cell>
        </row>
        <row r="1734">
          <cell r="A1734" t="str">
            <v>001.17.17280</v>
          </cell>
          <cell r="B1734" t="str">
            <v>Fornecimento e substituição de espelho (ou placa) p/ tomada e/ou interruptor 4"x4"</v>
          </cell>
          <cell r="C1734" t="str">
            <v>UN</v>
          </cell>
          <cell r="D1734">
            <v>1</v>
          </cell>
          <cell r="E1734">
            <v>2.9049999999999998</v>
          </cell>
          <cell r="F1734">
            <v>2.9</v>
          </cell>
        </row>
        <row r="1735">
          <cell r="A1735" t="str">
            <v>001.17.17300</v>
          </cell>
          <cell r="B1735" t="str">
            <v>Fornecimento e substituição de tomada simples universal com espelho</v>
          </cell>
          <cell r="C1735" t="str">
            <v>UN</v>
          </cell>
          <cell r="D1735">
            <v>1</v>
          </cell>
          <cell r="E1735">
            <v>5.6685999999999996</v>
          </cell>
          <cell r="F1735">
            <v>5.66</v>
          </cell>
        </row>
        <row r="1736">
          <cell r="A1736" t="str">
            <v>001.17.17320</v>
          </cell>
          <cell r="B1736" t="str">
            <v>Fornecimento e substituição de interruptor c/ uma tecla simples c/ espelho</v>
          </cell>
          <cell r="C1736" t="str">
            <v>UN</v>
          </cell>
          <cell r="D1736">
            <v>1</v>
          </cell>
          <cell r="E1736">
            <v>6.4686000000000003</v>
          </cell>
          <cell r="F1736">
            <v>6.46</v>
          </cell>
        </row>
        <row r="1737">
          <cell r="A1737" t="str">
            <v>001.17.17340</v>
          </cell>
          <cell r="B1737" t="str">
            <v>Fornecimento e substituição de interruptor c/ duas teclas simples c/ espelho</v>
          </cell>
          <cell r="C1737" t="str">
            <v>UN</v>
          </cell>
          <cell r="D1737">
            <v>1</v>
          </cell>
          <cell r="E1737">
            <v>7.8613</v>
          </cell>
          <cell r="F1737">
            <v>7.86</v>
          </cell>
        </row>
        <row r="1738">
          <cell r="A1738" t="str">
            <v>001.17.17360</v>
          </cell>
          <cell r="B1738" t="str">
            <v>Forencimento e substituição de interruptor c/ tres teclas simples c/ espelho</v>
          </cell>
          <cell r="C1738" t="str">
            <v>UN</v>
          </cell>
          <cell r="D1738">
            <v>1</v>
          </cell>
          <cell r="E1738">
            <v>13.935700000000001</v>
          </cell>
          <cell r="F1738">
            <v>13.93</v>
          </cell>
        </row>
        <row r="1739">
          <cell r="A1739" t="str">
            <v>001.17.17380</v>
          </cell>
          <cell r="B1739" t="str">
            <v>Fornecimento e substituição de interruptor c/ uma tecla paralela e espelho</v>
          </cell>
          <cell r="C1739" t="str">
            <v>UN</v>
          </cell>
          <cell r="D1739">
            <v>1</v>
          </cell>
          <cell r="E1739">
            <v>13.736599999999999</v>
          </cell>
          <cell r="F1739">
            <v>13.73</v>
          </cell>
        </row>
        <row r="1740">
          <cell r="A1740" t="str">
            <v>001.17.17400</v>
          </cell>
          <cell r="B1740" t="str">
            <v>Fornecimento e substituição de reator simples a.f.p./p.r. - 1x20 w</v>
          </cell>
          <cell r="C1740" t="str">
            <v>UN</v>
          </cell>
          <cell r="D1740">
            <v>1</v>
          </cell>
          <cell r="E1740">
            <v>19.089300000000001</v>
          </cell>
          <cell r="F1740">
            <v>19.079999999999998</v>
          </cell>
        </row>
        <row r="1741">
          <cell r="A1741" t="str">
            <v>001.17.17420</v>
          </cell>
          <cell r="B1741" t="str">
            <v>Fornecimento e substituição de reator simples a.f.p./p.r. - 1x40 w</v>
          </cell>
          <cell r="C1741" t="str">
            <v>UN</v>
          </cell>
          <cell r="D1741">
            <v>1</v>
          </cell>
          <cell r="E1741">
            <v>42.519300000000001</v>
          </cell>
          <cell r="F1741">
            <v>42.51</v>
          </cell>
        </row>
        <row r="1742">
          <cell r="A1742" t="str">
            <v>001.17.17440</v>
          </cell>
          <cell r="B1742" t="str">
            <v>Fornecimento e substituição de reator duplo a.f.p./p.r. - 2x20 w</v>
          </cell>
          <cell r="C1742" t="str">
            <v>UN</v>
          </cell>
          <cell r="D1742">
            <v>1</v>
          </cell>
          <cell r="E1742">
            <v>27.742999999999999</v>
          </cell>
          <cell r="F1742">
            <v>27.74</v>
          </cell>
        </row>
        <row r="1743">
          <cell r="A1743" t="str">
            <v>001.17.17460</v>
          </cell>
          <cell r="B1743" t="str">
            <v>Fornecimento e substituição de reator duplo a.f.p./p.r. - 2x40 w</v>
          </cell>
          <cell r="C1743" t="str">
            <v>UN</v>
          </cell>
          <cell r="D1743">
            <v>1</v>
          </cell>
          <cell r="E1743">
            <v>40.893000000000001</v>
          </cell>
          <cell r="F1743">
            <v>40.89</v>
          </cell>
        </row>
        <row r="1744">
          <cell r="A1744" t="str">
            <v>001.17.17480</v>
          </cell>
          <cell r="B1744" t="str">
            <v>Fornecimento e substituição de lâmpada incandescente de 60 w</v>
          </cell>
          <cell r="C1744" t="str">
            <v>UN</v>
          </cell>
          <cell r="D1744">
            <v>1</v>
          </cell>
          <cell r="E1744">
            <v>2.0036999999999998</v>
          </cell>
          <cell r="F1744">
            <v>2</v>
          </cell>
        </row>
        <row r="1745">
          <cell r="A1745" t="str">
            <v>001.17.17500</v>
          </cell>
          <cell r="B1745" t="str">
            <v>Fornecimento e substituição de lâmpada incandescente de 100 w</v>
          </cell>
          <cell r="C1745" t="str">
            <v>UN</v>
          </cell>
          <cell r="D1745">
            <v>1</v>
          </cell>
          <cell r="E1745">
            <v>2.3237000000000001</v>
          </cell>
          <cell r="F1745">
            <v>2.3199999999999998</v>
          </cell>
        </row>
        <row r="1746">
          <cell r="A1746" t="str">
            <v>001.17.17520</v>
          </cell>
          <cell r="B1746" t="str">
            <v>Fornecimento e substituição de lâmpada fluorescente de 20 w</v>
          </cell>
          <cell r="C1746" t="str">
            <v>UN</v>
          </cell>
          <cell r="D1746">
            <v>1</v>
          </cell>
          <cell r="E1746">
            <v>4.4036999999999997</v>
          </cell>
          <cell r="F1746">
            <v>4.4000000000000004</v>
          </cell>
        </row>
        <row r="1747">
          <cell r="A1747" t="str">
            <v>001.17.17540</v>
          </cell>
          <cell r="B1747" t="str">
            <v>Fornecimento e substituição de lâmpada fluorescente de 40 w</v>
          </cell>
          <cell r="C1747" t="str">
            <v>UN</v>
          </cell>
          <cell r="D1747">
            <v>1</v>
          </cell>
          <cell r="E1747">
            <v>4.4036999999999997</v>
          </cell>
          <cell r="F1747">
            <v>4.4000000000000004</v>
          </cell>
        </row>
        <row r="1748">
          <cell r="A1748" t="str">
            <v>001.17.17560</v>
          </cell>
          <cell r="B1748" t="str">
            <v>Fornecimento e substituição de disjuntor monopolar de 15 a</v>
          </cell>
          <cell r="C1748" t="str">
            <v>UN</v>
          </cell>
          <cell r="D1748">
            <v>1</v>
          </cell>
          <cell r="E1748">
            <v>7.7445000000000004</v>
          </cell>
          <cell r="F1748">
            <v>7.74</v>
          </cell>
        </row>
        <row r="1749">
          <cell r="A1749" t="str">
            <v>001.17.17580</v>
          </cell>
          <cell r="B1749" t="str">
            <v>Fornecimento e substituição de disjuntor monopolar de 20 a</v>
          </cell>
          <cell r="C1749" t="str">
            <v>UN</v>
          </cell>
          <cell r="D1749">
            <v>1</v>
          </cell>
          <cell r="E1749">
            <v>7.7445000000000004</v>
          </cell>
          <cell r="F1749">
            <v>7.74</v>
          </cell>
        </row>
        <row r="1750">
          <cell r="A1750" t="str">
            <v>001.17.17600</v>
          </cell>
          <cell r="B1750" t="str">
            <v>Fornecimento e substituição de disjuntor monopolar de 30 a</v>
          </cell>
          <cell r="C1750" t="str">
            <v>UN</v>
          </cell>
          <cell r="D1750">
            <v>1</v>
          </cell>
          <cell r="E1750">
            <v>7.7445000000000004</v>
          </cell>
          <cell r="F1750">
            <v>7.74</v>
          </cell>
        </row>
        <row r="1751">
          <cell r="A1751" t="str">
            <v>001.17.17620</v>
          </cell>
          <cell r="B1751" t="str">
            <v>Fornecimento e substituição de disjuntor monopolar de 40 a</v>
          </cell>
          <cell r="C1751" t="str">
            <v>UN</v>
          </cell>
          <cell r="D1751">
            <v>1</v>
          </cell>
          <cell r="E1751">
            <v>10.5945</v>
          </cell>
          <cell r="F1751">
            <v>10.59</v>
          </cell>
        </row>
        <row r="1752">
          <cell r="A1752" t="str">
            <v>001.17.17640</v>
          </cell>
          <cell r="B1752" t="str">
            <v>Fornecimento e substituição de disjuntor monopolar de 50 a</v>
          </cell>
          <cell r="C1752" t="str">
            <v>UN</v>
          </cell>
          <cell r="D1752">
            <v>1</v>
          </cell>
          <cell r="E1752">
            <v>10.5945</v>
          </cell>
          <cell r="F1752">
            <v>10.59</v>
          </cell>
        </row>
        <row r="1753">
          <cell r="A1753" t="str">
            <v>001.17.17660</v>
          </cell>
          <cell r="B1753" t="str">
            <v>Fornecimento e substituição de disjuntor bipolar de 15 a</v>
          </cell>
          <cell r="C1753" t="str">
            <v>UN</v>
          </cell>
          <cell r="D1753">
            <v>1</v>
          </cell>
          <cell r="E1753">
            <v>34.939300000000003</v>
          </cell>
          <cell r="F1753">
            <v>34.93</v>
          </cell>
        </row>
        <row r="1754">
          <cell r="A1754" t="str">
            <v>001.17.17680</v>
          </cell>
          <cell r="B1754" t="str">
            <v>Fornecimento e substituição de disjuntor bipolar de 20 a</v>
          </cell>
          <cell r="C1754" t="str">
            <v>UN</v>
          </cell>
          <cell r="D1754">
            <v>1</v>
          </cell>
          <cell r="E1754">
            <v>34.939300000000003</v>
          </cell>
          <cell r="F1754">
            <v>34.93</v>
          </cell>
        </row>
        <row r="1755">
          <cell r="A1755" t="str">
            <v>001.17.17700</v>
          </cell>
          <cell r="B1755" t="str">
            <v>Fornecimento e substituição de disjuntor bipolar de 30 a</v>
          </cell>
          <cell r="C1755" t="str">
            <v>UN</v>
          </cell>
          <cell r="D1755">
            <v>1</v>
          </cell>
          <cell r="E1755">
            <v>34.939300000000003</v>
          </cell>
          <cell r="F1755">
            <v>34.93</v>
          </cell>
        </row>
        <row r="1756">
          <cell r="A1756" t="str">
            <v>001.17.17720</v>
          </cell>
          <cell r="B1756" t="str">
            <v>Fornecimento e substituição de disjuntor bipolar de 40 a</v>
          </cell>
          <cell r="C1756" t="str">
            <v>UN</v>
          </cell>
          <cell r="D1756">
            <v>1</v>
          </cell>
          <cell r="E1756">
            <v>34.939300000000003</v>
          </cell>
          <cell r="F1756">
            <v>34.93</v>
          </cell>
        </row>
        <row r="1757">
          <cell r="A1757" t="str">
            <v>001.17.17740</v>
          </cell>
          <cell r="B1757" t="str">
            <v>Fornecimento e substituição de disjuntor bipolar de 50 a</v>
          </cell>
          <cell r="C1757" t="str">
            <v>UN</v>
          </cell>
          <cell r="D1757">
            <v>1</v>
          </cell>
          <cell r="E1757">
            <v>34.939300000000003</v>
          </cell>
          <cell r="F1757">
            <v>34.93</v>
          </cell>
        </row>
        <row r="1758">
          <cell r="A1758" t="str">
            <v>001.17.17760</v>
          </cell>
          <cell r="B1758" t="str">
            <v>Fornecimento e substituição de disjuntor tripolar de 15 a</v>
          </cell>
          <cell r="C1758" t="str">
            <v>UN</v>
          </cell>
          <cell r="D1758">
            <v>1</v>
          </cell>
          <cell r="E1758">
            <v>41.530299999999997</v>
          </cell>
          <cell r="F1758">
            <v>41.53</v>
          </cell>
        </row>
        <row r="1759">
          <cell r="A1759" t="str">
            <v>001.17.17780</v>
          </cell>
          <cell r="B1759" t="str">
            <v>Fornecimento e substituição de disjuntor tripolar de 20 a</v>
          </cell>
          <cell r="C1759" t="str">
            <v>UN</v>
          </cell>
          <cell r="D1759">
            <v>1</v>
          </cell>
          <cell r="E1759">
            <v>41.530299999999997</v>
          </cell>
          <cell r="F1759">
            <v>41.53</v>
          </cell>
        </row>
        <row r="1760">
          <cell r="A1760" t="str">
            <v>001.17.17800</v>
          </cell>
          <cell r="B1760" t="str">
            <v>Fornecimento e substituição de disjuntor tripolar de 30 a</v>
          </cell>
          <cell r="C1760" t="str">
            <v>UN</v>
          </cell>
          <cell r="D1760">
            <v>1</v>
          </cell>
          <cell r="E1760">
            <v>40.506599999999999</v>
          </cell>
          <cell r="F1760">
            <v>40.5</v>
          </cell>
        </row>
        <row r="1761">
          <cell r="A1761" t="str">
            <v>001.17.17820</v>
          </cell>
          <cell r="B1761" t="str">
            <v>Fornecimento e substituição de disjuntor tripolar de 40 a</v>
          </cell>
          <cell r="C1761" t="str">
            <v>UN</v>
          </cell>
          <cell r="D1761">
            <v>1</v>
          </cell>
          <cell r="E1761">
            <v>41.530299999999997</v>
          </cell>
          <cell r="F1761">
            <v>41.53</v>
          </cell>
        </row>
        <row r="1762">
          <cell r="A1762" t="str">
            <v>001.17.17840</v>
          </cell>
          <cell r="B1762" t="str">
            <v>Fornecimento e substituição de disjuntor tripolar de 50 a</v>
          </cell>
          <cell r="C1762" t="str">
            <v>UN</v>
          </cell>
          <cell r="D1762">
            <v>1</v>
          </cell>
          <cell r="E1762">
            <v>41.530299999999997</v>
          </cell>
          <cell r="F1762">
            <v>41.53</v>
          </cell>
        </row>
        <row r="1763">
          <cell r="A1763" t="str">
            <v>001.17.17860</v>
          </cell>
          <cell r="B1763" t="str">
            <v>Fornecimento e substituição de disjuntor tripolar de 70 a</v>
          </cell>
          <cell r="C1763" t="str">
            <v>UN</v>
          </cell>
          <cell r="D1763">
            <v>1</v>
          </cell>
          <cell r="E1763">
            <v>77.160300000000007</v>
          </cell>
          <cell r="F1763">
            <v>77.16</v>
          </cell>
        </row>
        <row r="1764">
          <cell r="A1764" t="str">
            <v>001.17.17880</v>
          </cell>
          <cell r="B1764" t="str">
            <v>Fornecimento e substituição de disjuntor tripolar de 90 a</v>
          </cell>
          <cell r="C1764" t="str">
            <v>UN</v>
          </cell>
          <cell r="D1764">
            <v>1</v>
          </cell>
          <cell r="E1764">
            <v>77.160300000000007</v>
          </cell>
          <cell r="F1764">
            <v>77.16</v>
          </cell>
        </row>
        <row r="1765">
          <cell r="A1765" t="str">
            <v>001.17.17900</v>
          </cell>
          <cell r="B1765" t="str">
            <v>Fornecimento e substituição de disjuntor tripolar de 100 a</v>
          </cell>
          <cell r="C1765" t="str">
            <v>UN</v>
          </cell>
          <cell r="D1765">
            <v>1</v>
          </cell>
          <cell r="E1765">
            <v>77.160300000000007</v>
          </cell>
          <cell r="F1765">
            <v>77.16</v>
          </cell>
        </row>
        <row r="1766">
          <cell r="A1766" t="str">
            <v>001.18</v>
          </cell>
          <cell r="B1766" t="str">
            <v>INSTALAÇÕES HIDRO-SANITÁRIAS E INCÊNDIO</v>
          </cell>
          <cell r="E1766">
            <v>88951.992199999993</v>
          </cell>
        </row>
        <row r="1767">
          <cell r="A1767" t="str">
            <v>001.18.00020</v>
          </cell>
          <cell r="B1767" t="str">
            <v>Fornecimento e instalação de tubos de pvc rígido tigre serie a t abela ii com juntas rosqueáveis em barras de 6 m com diâmetro 6.00 pol</v>
          </cell>
          <cell r="C1767" t="str">
            <v>ML</v>
          </cell>
          <cell r="D1767">
            <v>1</v>
          </cell>
          <cell r="E1767">
            <v>44.3142</v>
          </cell>
          <cell r="F1767">
            <v>44.31</v>
          </cell>
        </row>
        <row r="1768">
          <cell r="A1768" t="str">
            <v>001.18.00040</v>
          </cell>
          <cell r="B1768" t="str">
            <v>Fornecimento e instalação de tubos de pvc rígido tigre serie a t abela ii com juntas rosqueáveis em barras de 6 m com diâmetro 4.00 pol</v>
          </cell>
          <cell r="C1768" t="str">
            <v>ML</v>
          </cell>
          <cell r="D1768">
            <v>1</v>
          </cell>
          <cell r="E1768">
            <v>36.960099999999997</v>
          </cell>
          <cell r="F1768">
            <v>36.96</v>
          </cell>
        </row>
        <row r="1769">
          <cell r="A1769" t="str">
            <v>001.18.00060</v>
          </cell>
          <cell r="B1769" t="str">
            <v>Fornecimento e instalação de tubos de pvc rígido tigre serie a t abela ii com juntas rosqueáveis em barras de 6 m com diâmetro 3.00 pol</v>
          </cell>
          <cell r="C1769" t="str">
            <v>ML</v>
          </cell>
          <cell r="D1769">
            <v>1</v>
          </cell>
          <cell r="E1769">
            <v>30.039200000000001</v>
          </cell>
          <cell r="F1769">
            <v>30.03</v>
          </cell>
        </row>
        <row r="1770">
          <cell r="A1770" t="str">
            <v>001.18.00080</v>
          </cell>
          <cell r="B1770" t="str">
            <v>Fornecimento e instalação de tubos de pvc rígido tigre serie a t abela ii com juntas rosqueáveis em barras de 6 m com diâmetro 2.5 pol</v>
          </cell>
          <cell r="C1770" t="str">
            <v>ML</v>
          </cell>
          <cell r="D1770">
            <v>1</v>
          </cell>
          <cell r="E1770">
            <v>33.159100000000002</v>
          </cell>
          <cell r="F1770">
            <v>33.15</v>
          </cell>
        </row>
        <row r="1771">
          <cell r="A1771" t="str">
            <v>001.18.00100</v>
          </cell>
          <cell r="B1771" t="str">
            <v>Fornecimento e instalação de tubos de pvc rígido tigre serie a t abela ii com juntas rosqueáveis em barras de 6 m com diâmetro 2.00 pol</v>
          </cell>
          <cell r="C1771" t="str">
            <v>ML</v>
          </cell>
          <cell r="D1771">
            <v>1</v>
          </cell>
          <cell r="E1771">
            <v>14.2715</v>
          </cell>
          <cell r="F1771">
            <v>14.27</v>
          </cell>
        </row>
        <row r="1772">
          <cell r="A1772" t="str">
            <v>001.18.00120</v>
          </cell>
          <cell r="B1772" t="str">
            <v>Fornecimento e instalação de tubos de pvc rígido tigre serie a t abela ii com juntas rosqueáveis em barras de 6 m com diâmetro 1.50 pol</v>
          </cell>
          <cell r="C1772" t="str">
            <v>ML</v>
          </cell>
          <cell r="D1772">
            <v>1</v>
          </cell>
          <cell r="E1772">
            <v>10.712999999999999</v>
          </cell>
          <cell r="F1772">
            <v>10.71</v>
          </cell>
        </row>
        <row r="1773">
          <cell r="A1773" t="str">
            <v>001.18.00140</v>
          </cell>
          <cell r="B1773" t="str">
            <v>Fornecimento e instalação de tubos de pvc rígido tigre serie a t abela ii com juntas rosqueáveis em barras de 6 m com diâmetro 11/4 pol</v>
          </cell>
          <cell r="C1773" t="str">
            <v>ML</v>
          </cell>
          <cell r="D1773">
            <v>1</v>
          </cell>
          <cell r="E1773">
            <v>10.098599999999999</v>
          </cell>
          <cell r="F1773">
            <v>10.09</v>
          </cell>
        </row>
        <row r="1774">
          <cell r="A1774" t="str">
            <v>001.18.00160</v>
          </cell>
          <cell r="B1774" t="str">
            <v>Fornecimento e instalação de tubos de pvc rígido tigre serie a t abela ii com juntas rosqueáveis em barras de 6 m com diâmetro 1.00 pol</v>
          </cell>
          <cell r="C1774" t="str">
            <v>ML</v>
          </cell>
          <cell r="D1774">
            <v>1</v>
          </cell>
          <cell r="E1774">
            <v>7.6509</v>
          </cell>
          <cell r="F1774">
            <v>7.65</v>
          </cell>
        </row>
        <row r="1775">
          <cell r="A1775" t="str">
            <v>001.18.00180</v>
          </cell>
          <cell r="B1775" t="str">
            <v>Fornecimento e instalação de tubos de pvc rígido tigre serie a t abela ii com juntas rosqueáveis em barras de 6 m com diâmetro 3/4 pol</v>
          </cell>
          <cell r="C1775" t="str">
            <v>ML</v>
          </cell>
          <cell r="D1775">
            <v>1</v>
          </cell>
          <cell r="E1775">
            <v>3.7606999999999999</v>
          </cell>
          <cell r="F1775">
            <v>3.76</v>
          </cell>
        </row>
        <row r="1776">
          <cell r="A1776" t="str">
            <v>001.18.00200</v>
          </cell>
          <cell r="B1776" t="str">
            <v>Fornecimento e instalação de tubos de pvc rígido tigre serie a t abela ii com juntas rosqueáveis em barras de 6 m com diâmetro 1/2 pol</v>
          </cell>
          <cell r="C1776" t="str">
            <v>ML</v>
          </cell>
          <cell r="D1776">
            <v>1</v>
          </cell>
          <cell r="E1776">
            <v>3.9070999999999998</v>
          </cell>
          <cell r="F1776">
            <v>3.9</v>
          </cell>
        </row>
        <row r="1777">
          <cell r="A1777" t="str">
            <v>001.18.00220</v>
          </cell>
          <cell r="B1777" t="str">
            <v>Tubo de pvc rígido soldável marrom em barra de 6 m diâmetro 110mm (4) pol</v>
          </cell>
          <cell r="C1777" t="str">
            <v>M</v>
          </cell>
          <cell r="D1777">
            <v>1</v>
          </cell>
          <cell r="E1777">
            <v>31.852799999999998</v>
          </cell>
          <cell r="F1777">
            <v>31.85</v>
          </cell>
        </row>
        <row r="1778">
          <cell r="A1778" t="str">
            <v>001.18.00240</v>
          </cell>
          <cell r="B1778" t="str">
            <v>Tubo de pvc rígido soldável marrom em barra de 6 m diâmetro 85mm (3) pol</v>
          </cell>
          <cell r="C1778" t="str">
            <v>M</v>
          </cell>
          <cell r="D1778">
            <v>1</v>
          </cell>
          <cell r="E1778">
            <v>27.000699999999998</v>
          </cell>
          <cell r="F1778">
            <v>27</v>
          </cell>
        </row>
        <row r="1779">
          <cell r="A1779" t="str">
            <v>001.18.00260</v>
          </cell>
          <cell r="B1779" t="str">
            <v>Tubo de pvc rígido soldável marrom em barra de 6 m diâmetro 75mm (2.5) pol</v>
          </cell>
          <cell r="C1779" t="str">
            <v>M</v>
          </cell>
          <cell r="D1779">
            <v>1</v>
          </cell>
          <cell r="E1779">
            <v>20.307600000000001</v>
          </cell>
          <cell r="F1779">
            <v>20.3</v>
          </cell>
        </row>
        <row r="1780">
          <cell r="A1780" t="str">
            <v>001.18.00280</v>
          </cell>
          <cell r="B1780" t="str">
            <v>Tubo de pvc rígido soldável marrom em barra de 6 m diâmetro 60mm (2) pl</v>
          </cell>
          <cell r="C1780" t="str">
            <v>M</v>
          </cell>
          <cell r="D1780">
            <v>1</v>
          </cell>
          <cell r="E1780">
            <v>14.248200000000001</v>
          </cell>
          <cell r="F1780">
            <v>14.24</v>
          </cell>
        </row>
        <row r="1781">
          <cell r="A1781" t="str">
            <v>001.18.00300</v>
          </cell>
          <cell r="B1781" t="str">
            <v>Tubo de pvc rígido soldável marrom em barra de 6 m diâmetro 50mm (1.5) pol</v>
          </cell>
          <cell r="C1781" t="str">
            <v>M</v>
          </cell>
          <cell r="D1781">
            <v>1</v>
          </cell>
          <cell r="E1781">
            <v>7.4724000000000004</v>
          </cell>
          <cell r="F1781">
            <v>7.47</v>
          </cell>
        </row>
        <row r="1782">
          <cell r="A1782" t="str">
            <v>001.18.00320</v>
          </cell>
          <cell r="B1782" t="str">
            <v>Tubo de pvc rígido soldável marrom em barra de 6 m diâmetro 40mm (1.1/4) pol</v>
          </cell>
          <cell r="C1782" t="str">
            <v>M</v>
          </cell>
          <cell r="D1782">
            <v>1</v>
          </cell>
          <cell r="E1782">
            <v>7.0473999999999997</v>
          </cell>
          <cell r="F1782">
            <v>7.04</v>
          </cell>
        </row>
        <row r="1783">
          <cell r="A1783" t="str">
            <v>001.18.00340</v>
          </cell>
          <cell r="B1783" t="str">
            <v>Tubo de pvc rígido soldável marrom em barra de 6 m diâmetro 32mm (1) pol</v>
          </cell>
          <cell r="C1783" t="str">
            <v>M</v>
          </cell>
          <cell r="D1783">
            <v>1</v>
          </cell>
          <cell r="E1783">
            <v>5.3955000000000002</v>
          </cell>
          <cell r="F1783">
            <v>5.39</v>
          </cell>
        </row>
        <row r="1784">
          <cell r="A1784" t="str">
            <v>001.18.00360</v>
          </cell>
          <cell r="B1784" t="str">
            <v>Tubo de pvc rígido sodável marrom em barra de 6 m diâmetro 25mm (3/4) pol</v>
          </cell>
          <cell r="C1784" t="str">
            <v>M</v>
          </cell>
          <cell r="D1784">
            <v>1</v>
          </cell>
          <cell r="E1784">
            <v>2.3252999999999999</v>
          </cell>
          <cell r="F1784">
            <v>2.3199999999999998</v>
          </cell>
        </row>
        <row r="1785">
          <cell r="A1785" t="str">
            <v>001.18.00380</v>
          </cell>
          <cell r="B1785" t="str">
            <v>Tubo de pvc rígido soldável marrom em barra de 6 m diâmetro 20mm (1/2) pol</v>
          </cell>
          <cell r="C1785" t="str">
            <v>M</v>
          </cell>
          <cell r="D1785">
            <v>1</v>
          </cell>
          <cell r="E1785">
            <v>2.0569000000000002</v>
          </cell>
          <cell r="F1785">
            <v>2.0499999999999998</v>
          </cell>
        </row>
        <row r="1786">
          <cell r="A1786" t="str">
            <v>001.18.00400</v>
          </cell>
          <cell r="B1786" t="str">
            <v>Tubos de ferro galvanizado em barra de 6 m diâmetro 4 pol</v>
          </cell>
          <cell r="C1786" t="str">
            <v>ML</v>
          </cell>
          <cell r="D1786">
            <v>1</v>
          </cell>
          <cell r="E1786">
            <v>69.350800000000007</v>
          </cell>
          <cell r="F1786">
            <v>69.349999999999994</v>
          </cell>
        </row>
        <row r="1787">
          <cell r="A1787" t="str">
            <v>001.18.00420</v>
          </cell>
          <cell r="B1787" t="str">
            <v>Tubos de ferro galvanizado em barra de 6 m diâmetro 3 pol</v>
          </cell>
          <cell r="C1787" t="str">
            <v>ML</v>
          </cell>
          <cell r="D1787">
            <v>1</v>
          </cell>
          <cell r="E1787">
            <v>50.524799999999999</v>
          </cell>
          <cell r="F1787">
            <v>50.52</v>
          </cell>
        </row>
        <row r="1788">
          <cell r="A1788" t="str">
            <v>001.18.00440</v>
          </cell>
          <cell r="B1788" t="str">
            <v>Tubos de ferro galvanizado em barra de 6 m diâmetro 2.5 pol</v>
          </cell>
          <cell r="C1788" t="str">
            <v>ML</v>
          </cell>
          <cell r="D1788">
            <v>1</v>
          </cell>
          <cell r="E1788">
            <v>42.185099999999998</v>
          </cell>
          <cell r="F1788">
            <v>42.18</v>
          </cell>
        </row>
        <row r="1789">
          <cell r="A1789" t="str">
            <v>001.18.00460</v>
          </cell>
          <cell r="B1789" t="str">
            <v>Tubos de ferro galvanizado em barra de 6 m diâmetro 2 pol</v>
          </cell>
          <cell r="C1789" t="str">
            <v>ML</v>
          </cell>
          <cell r="D1789">
            <v>1</v>
          </cell>
          <cell r="E1789">
            <v>30.9436</v>
          </cell>
          <cell r="F1789">
            <v>30.94</v>
          </cell>
        </row>
        <row r="1790">
          <cell r="A1790" t="str">
            <v>001.18.00480</v>
          </cell>
          <cell r="B1790" t="str">
            <v>Tubos de ferro galvanizado em barra de 6 m diâmetro 1.5 pol</v>
          </cell>
          <cell r="C1790" t="str">
            <v>ML</v>
          </cell>
          <cell r="D1790">
            <v>1</v>
          </cell>
          <cell r="E1790">
            <v>25.4129</v>
          </cell>
          <cell r="F1790">
            <v>25.41</v>
          </cell>
        </row>
        <row r="1791">
          <cell r="A1791" t="str">
            <v>001.18.00500</v>
          </cell>
          <cell r="B1791" t="str">
            <v>Tubos de ferro galvanizado em barra de 6 m diâmetro 1 1/4 pol</v>
          </cell>
          <cell r="C1791" t="str">
            <v>ML</v>
          </cell>
          <cell r="D1791">
            <v>1</v>
          </cell>
          <cell r="E1791">
            <v>19.528700000000001</v>
          </cell>
          <cell r="F1791">
            <v>19.52</v>
          </cell>
        </row>
        <row r="1792">
          <cell r="A1792" t="str">
            <v>001.18.00520</v>
          </cell>
          <cell r="B1792" t="str">
            <v>Tubos de ferro galvanizado em barra de 6 m diâmetro 1 pol</v>
          </cell>
          <cell r="C1792" t="str">
            <v>ML</v>
          </cell>
          <cell r="D1792">
            <v>1</v>
          </cell>
          <cell r="E1792">
            <v>14.5716</v>
          </cell>
          <cell r="F1792">
            <v>14.57</v>
          </cell>
        </row>
        <row r="1793">
          <cell r="A1793" t="str">
            <v>001.18.00540</v>
          </cell>
          <cell r="B1793" t="str">
            <v>Tubos de ferro galvanizado em barra de 6 m diâmetro 3/4 pol</v>
          </cell>
          <cell r="C1793" t="str">
            <v>ML</v>
          </cell>
          <cell r="D1793">
            <v>1</v>
          </cell>
          <cell r="E1793">
            <v>10.8215</v>
          </cell>
          <cell r="F1793">
            <v>10.82</v>
          </cell>
        </row>
        <row r="1794">
          <cell r="A1794" t="str">
            <v>001.18.00560</v>
          </cell>
          <cell r="B1794" t="str">
            <v>Tubos de ferro galvanizado em barra de 6 m diâmetro 1/2 pol</v>
          </cell>
          <cell r="C1794" t="str">
            <v>ML</v>
          </cell>
          <cell r="D1794">
            <v>1</v>
          </cell>
          <cell r="E1794">
            <v>8.5815999999999999</v>
          </cell>
          <cell r="F1794">
            <v>8.58</v>
          </cell>
        </row>
        <row r="1795">
          <cell r="A1795" t="str">
            <v>001.18.00580</v>
          </cell>
          <cell r="B1795" t="str">
            <v>Abertura e enchimento de rasgos na alvenaria para passagem de canalização diâmetro 1/2 à 1 pol</v>
          </cell>
          <cell r="C1795" t="str">
            <v>ML</v>
          </cell>
          <cell r="D1795">
            <v>1</v>
          </cell>
          <cell r="E1795">
            <v>2.9767000000000001</v>
          </cell>
          <cell r="F1795">
            <v>2.97</v>
          </cell>
        </row>
        <row r="1796">
          <cell r="A1796" t="str">
            <v>001.18.00600</v>
          </cell>
          <cell r="B1796" t="str">
            <v>Abertura e enchimento de rasgos na alvenaria para passagem de canalização diâmetro 1 1/4 à 2 pol</v>
          </cell>
          <cell r="C1796" t="str">
            <v>ML</v>
          </cell>
          <cell r="D1796">
            <v>1</v>
          </cell>
          <cell r="E1796">
            <v>4.4222999999999999</v>
          </cell>
          <cell r="F1796">
            <v>4.42</v>
          </cell>
        </row>
        <row r="1797">
          <cell r="A1797" t="str">
            <v>001.18.00620</v>
          </cell>
          <cell r="B1797" t="str">
            <v>Abertura e enchimento de rasgos na alvenaria para passagem de canalização diâmetro 2.5 à 4 pol</v>
          </cell>
          <cell r="C1797" t="str">
            <v>ML</v>
          </cell>
          <cell r="D1797">
            <v>1</v>
          </cell>
          <cell r="E1797">
            <v>6.6608000000000001</v>
          </cell>
          <cell r="F1797">
            <v>6.66</v>
          </cell>
        </row>
        <row r="1798">
          <cell r="A1798" t="str">
            <v>001.18.00640</v>
          </cell>
          <cell r="B1798" t="str">
            <v>Abertura e enchimento de rasgos no concreto para passagem de canalização diâmetro de 1/2 à 1 pol</v>
          </cell>
          <cell r="C1798" t="str">
            <v>ML</v>
          </cell>
          <cell r="D1798">
            <v>1</v>
          </cell>
          <cell r="E1798">
            <v>5.7542999999999997</v>
          </cell>
          <cell r="F1798">
            <v>5.75</v>
          </cell>
        </row>
        <row r="1799">
          <cell r="A1799" t="str">
            <v>001.18.00660</v>
          </cell>
          <cell r="B1799" t="str">
            <v>Abertura e enchimento de rasgos no concreto para passagem de canalização diâmetro 1 1/4 à 2 pol</v>
          </cell>
          <cell r="C1799" t="str">
            <v>ML</v>
          </cell>
          <cell r="D1799">
            <v>1</v>
          </cell>
          <cell r="E1799">
            <v>8.6121999999999996</v>
          </cell>
          <cell r="F1799">
            <v>8.61</v>
          </cell>
        </row>
        <row r="1800">
          <cell r="A1800" t="str">
            <v>001.18.00680</v>
          </cell>
          <cell r="B1800" t="str">
            <v>Abertura e enchimento de rasgos no concreto para passagem de canalização diâmetro 2 1/2 à 4 pol</v>
          </cell>
          <cell r="C1800" t="str">
            <v>ML</v>
          </cell>
          <cell r="D1800">
            <v>1</v>
          </cell>
          <cell r="E1800">
            <v>13.481</v>
          </cell>
          <cell r="F1800">
            <v>13.48</v>
          </cell>
        </row>
        <row r="1801">
          <cell r="A1801" t="str">
            <v>001.18.00700</v>
          </cell>
          <cell r="B1801" t="str">
            <v>Joelho 90º de pvc rígido para tubo de pvc rosqueável marca tigre 4 pol</v>
          </cell>
          <cell r="C1801" t="str">
            <v>UN</v>
          </cell>
          <cell r="D1801">
            <v>1</v>
          </cell>
          <cell r="E1801">
            <v>40.6464</v>
          </cell>
          <cell r="F1801">
            <v>40.64</v>
          </cell>
        </row>
        <row r="1802">
          <cell r="A1802" t="str">
            <v>001.18.00720</v>
          </cell>
          <cell r="B1802" t="str">
            <v>Joelho 90º de pvc rígido para tubo de pvc rosqueável marca tigre 3 pol</v>
          </cell>
          <cell r="C1802" t="str">
            <v>UN</v>
          </cell>
          <cell r="D1802">
            <v>1</v>
          </cell>
          <cell r="E1802">
            <v>21.617599999999999</v>
          </cell>
          <cell r="F1802">
            <v>21.61</v>
          </cell>
        </row>
        <row r="1803">
          <cell r="A1803" t="str">
            <v>001.18.00740</v>
          </cell>
          <cell r="B1803" t="str">
            <v>Joelho 90º de pvc rígido para tubo de pvc rosqueável marca tigre 2 1/2 pol</v>
          </cell>
          <cell r="C1803" t="str">
            <v>UN</v>
          </cell>
          <cell r="D1803">
            <v>1</v>
          </cell>
          <cell r="E1803">
            <v>14.2576</v>
          </cell>
          <cell r="F1803">
            <v>14.25</v>
          </cell>
        </row>
        <row r="1804">
          <cell r="A1804" t="str">
            <v>001.18.00760</v>
          </cell>
          <cell r="B1804" t="str">
            <v>Joelho 90º de pvc rígido para tubo de pvc rosqueável marca tigre 2 pol</v>
          </cell>
          <cell r="C1804" t="str">
            <v>UN</v>
          </cell>
          <cell r="D1804">
            <v>1</v>
          </cell>
          <cell r="E1804">
            <v>12.7761</v>
          </cell>
          <cell r="F1804">
            <v>12.77</v>
          </cell>
        </row>
        <row r="1805">
          <cell r="A1805" t="str">
            <v>001.18.00780</v>
          </cell>
          <cell r="B1805" t="str">
            <v>Joelho 90º de pvc rígido para tubo de pvc rosqueável marca tigre 1 1/2 pol</v>
          </cell>
          <cell r="C1805" t="str">
            <v>UN</v>
          </cell>
          <cell r="D1805">
            <v>1</v>
          </cell>
          <cell r="E1805">
            <v>6.8261000000000003</v>
          </cell>
          <cell r="F1805">
            <v>6.82</v>
          </cell>
        </row>
        <row r="1806">
          <cell r="A1806" t="str">
            <v>001.18.00800</v>
          </cell>
          <cell r="B1806" t="str">
            <v>Joelho 90º de pvc rígido para tubo de pvc rosqueável marca tigre 1 1/4 pol</v>
          </cell>
          <cell r="C1806" t="str">
            <v>UN</v>
          </cell>
          <cell r="D1806">
            <v>1</v>
          </cell>
          <cell r="E1806">
            <v>6.5361000000000002</v>
          </cell>
          <cell r="F1806">
            <v>6.53</v>
          </cell>
        </row>
        <row r="1807">
          <cell r="A1807" t="str">
            <v>001.18.00820</v>
          </cell>
          <cell r="B1807" t="str">
            <v>Joelho 90° de pvc rígido para tubo de pvc rosqueável marca tigre 1 pol</v>
          </cell>
          <cell r="C1807" t="str">
            <v>UN</v>
          </cell>
          <cell r="D1807">
            <v>1</v>
          </cell>
          <cell r="E1807">
            <v>3.3527</v>
          </cell>
          <cell r="F1807">
            <v>3.35</v>
          </cell>
        </row>
        <row r="1808">
          <cell r="A1808" t="str">
            <v>001.18.00840</v>
          </cell>
          <cell r="B1808" t="str">
            <v>Joelho 90º de pvc rígido para tubo de pvc rosqueável marca tigre 3/4 pol</v>
          </cell>
          <cell r="C1808" t="str">
            <v>UN</v>
          </cell>
          <cell r="D1808">
            <v>1</v>
          </cell>
          <cell r="E1808">
            <v>2.6726999999999999</v>
          </cell>
          <cell r="F1808">
            <v>2.67</v>
          </cell>
        </row>
        <row r="1809">
          <cell r="A1809" t="str">
            <v>001.18.00860</v>
          </cell>
          <cell r="B1809" t="str">
            <v>Joelho 90º de pvc rígido para tubo de pvc rosqueável marca tigre 1/2 pol</v>
          </cell>
          <cell r="C1809" t="str">
            <v>UN</v>
          </cell>
          <cell r="D1809">
            <v>1</v>
          </cell>
          <cell r="E1809">
            <v>2.4826999999999999</v>
          </cell>
          <cell r="F1809">
            <v>2.48</v>
          </cell>
        </row>
        <row r="1810">
          <cell r="A1810" t="str">
            <v>001.18.00880</v>
          </cell>
          <cell r="B1810" t="str">
            <v>Joelho 45º de pvc rígido para tubo de pvc rosqueável marca tigre 4 pol</v>
          </cell>
          <cell r="C1810" t="str">
            <v>UN</v>
          </cell>
          <cell r="D1810">
            <v>1</v>
          </cell>
          <cell r="E1810">
            <v>46.7164</v>
          </cell>
          <cell r="F1810">
            <v>46.71</v>
          </cell>
        </row>
        <row r="1811">
          <cell r="A1811" t="str">
            <v>001.18.00900</v>
          </cell>
          <cell r="B1811" t="str">
            <v>Joelho 45º de pvc rígido para tubo de pvc rosqueável marca tigre 3 pol</v>
          </cell>
          <cell r="C1811" t="str">
            <v>UN</v>
          </cell>
          <cell r="D1811">
            <v>1</v>
          </cell>
          <cell r="E1811">
            <v>11.9076</v>
          </cell>
          <cell r="F1811">
            <v>11.9</v>
          </cell>
        </row>
        <row r="1812">
          <cell r="A1812" t="str">
            <v>001.18.00920</v>
          </cell>
          <cell r="B1812" t="str">
            <v>Joelho 45º de pvc rígido para tubo de pvc rosqueável marca tigre 2 1/2 pol</v>
          </cell>
          <cell r="C1812" t="str">
            <v>UN</v>
          </cell>
          <cell r="D1812">
            <v>1</v>
          </cell>
          <cell r="E1812">
            <v>9.6576000000000004</v>
          </cell>
          <cell r="F1812">
            <v>9.65</v>
          </cell>
        </row>
        <row r="1813">
          <cell r="A1813" t="str">
            <v>001.18.00940</v>
          </cell>
          <cell r="B1813" t="str">
            <v>Joelho 45º de pvc rígido para tubos de pvc rosqueável marca tigre 2 pol</v>
          </cell>
          <cell r="C1813" t="str">
            <v>UN</v>
          </cell>
          <cell r="D1813">
            <v>1</v>
          </cell>
          <cell r="E1813">
            <v>7.4661</v>
          </cell>
          <cell r="F1813">
            <v>7.46</v>
          </cell>
        </row>
        <row r="1814">
          <cell r="A1814" t="str">
            <v>001.18.00960</v>
          </cell>
          <cell r="B1814" t="str">
            <v>Joelho 45º de pvc rígido para tubos de pvc rosqueável marca tigre 1 1/2 pol</v>
          </cell>
          <cell r="C1814" t="str">
            <v>UN</v>
          </cell>
          <cell r="D1814">
            <v>1</v>
          </cell>
          <cell r="E1814">
            <v>5.4260999999999999</v>
          </cell>
          <cell r="F1814">
            <v>5.42</v>
          </cell>
        </row>
        <row r="1815">
          <cell r="A1815" t="str">
            <v>001.18.00980</v>
          </cell>
          <cell r="B1815" t="str">
            <v>Joelho 45º de pvc rígido para tubos de pvc rosqueável marca tigre 1 1/4 pol</v>
          </cell>
          <cell r="C1815" t="str">
            <v>UN</v>
          </cell>
          <cell r="D1815">
            <v>1</v>
          </cell>
          <cell r="E1815">
            <v>4.7361000000000004</v>
          </cell>
          <cell r="F1815">
            <v>4.7300000000000004</v>
          </cell>
        </row>
        <row r="1816">
          <cell r="A1816" t="str">
            <v>001.18.01000</v>
          </cell>
          <cell r="B1816" t="str">
            <v>Joelho 45º de pvc rígido para tubos de pvc rosqueável marca tigre 1 pol</v>
          </cell>
          <cell r="C1816" t="str">
            <v>UN</v>
          </cell>
          <cell r="D1816">
            <v>1</v>
          </cell>
          <cell r="E1816">
            <v>5.2126999999999999</v>
          </cell>
          <cell r="F1816">
            <v>5.21</v>
          </cell>
        </row>
        <row r="1817">
          <cell r="A1817" t="str">
            <v>001.18.01020</v>
          </cell>
          <cell r="B1817" t="str">
            <v>Joelho 45º de pvc rígido para tubos de pvc rosqueável marca tigre 3/4 pol</v>
          </cell>
          <cell r="C1817" t="str">
            <v>UN</v>
          </cell>
          <cell r="D1817">
            <v>1</v>
          </cell>
          <cell r="E1817">
            <v>3.0026999999999999</v>
          </cell>
          <cell r="F1817">
            <v>3</v>
          </cell>
        </row>
        <row r="1818">
          <cell r="A1818" t="str">
            <v>001.18.01040</v>
          </cell>
          <cell r="B1818" t="str">
            <v>Joelho 45º de pvc rígido para tubos de pvc rosqueável marca tigre 1/2 pol</v>
          </cell>
          <cell r="C1818" t="str">
            <v>UN</v>
          </cell>
          <cell r="D1818">
            <v>1</v>
          </cell>
          <cell r="E1818">
            <v>2.7726999999999999</v>
          </cell>
          <cell r="F1818">
            <v>2.77</v>
          </cell>
        </row>
        <row r="1819">
          <cell r="A1819" t="str">
            <v>001.18.01060</v>
          </cell>
          <cell r="B1819" t="str">
            <v>Joelho 90º com redução de pvc rígido para tubos de pvc rosqueável marca tigre 1x3/4 pol</v>
          </cell>
          <cell r="C1819" t="str">
            <v>UN</v>
          </cell>
          <cell r="D1819">
            <v>1</v>
          </cell>
          <cell r="E1819">
            <v>1.8427</v>
          </cell>
          <cell r="F1819">
            <v>1.84</v>
          </cell>
        </row>
        <row r="1820">
          <cell r="A1820" t="str">
            <v>001.18.01080</v>
          </cell>
          <cell r="B1820" t="str">
            <v>Joelho 90º com redução de pvc rígido para tubos de pvc rosqueável marca tigre 3/4x1/2 pol</v>
          </cell>
          <cell r="C1820" t="str">
            <v>UN</v>
          </cell>
          <cell r="D1820">
            <v>1</v>
          </cell>
          <cell r="E1820">
            <v>2.5926999999999998</v>
          </cell>
          <cell r="F1820">
            <v>2.59</v>
          </cell>
        </row>
        <row r="1821">
          <cell r="A1821" t="str">
            <v>001.18.01100</v>
          </cell>
          <cell r="B1821" t="str">
            <v>Tee 90º  de pvc rígido para tubos de pvc rosqueável marca tigre 4 pol</v>
          </cell>
          <cell r="C1821" t="str">
            <v>UN</v>
          </cell>
          <cell r="D1821">
            <v>1</v>
          </cell>
          <cell r="E1821">
            <v>51.910299999999999</v>
          </cell>
          <cell r="F1821">
            <v>51.91</v>
          </cell>
        </row>
        <row r="1822">
          <cell r="A1822" t="str">
            <v>001.18.01120</v>
          </cell>
          <cell r="B1822" t="str">
            <v>Tee 90º  de pvc rígido para tubos de pvc rosqueável marca tigre 3 pol</v>
          </cell>
          <cell r="C1822" t="str">
            <v>UN</v>
          </cell>
          <cell r="D1822">
            <v>1</v>
          </cell>
          <cell r="E1822">
            <v>23.3064</v>
          </cell>
          <cell r="F1822">
            <v>23.3</v>
          </cell>
        </row>
        <row r="1823">
          <cell r="A1823" t="str">
            <v>001.18.01140</v>
          </cell>
          <cell r="B1823" t="str">
            <v>Tee 90º  de pvc rígido para tubos de pvc rosqueável marca tigre 2 1/2 pol</v>
          </cell>
          <cell r="C1823" t="str">
            <v>UN</v>
          </cell>
          <cell r="D1823">
            <v>1</v>
          </cell>
          <cell r="E1823">
            <v>16.546399999999998</v>
          </cell>
          <cell r="F1823">
            <v>16.54</v>
          </cell>
        </row>
        <row r="1824">
          <cell r="A1824" t="str">
            <v>001.18.01160</v>
          </cell>
          <cell r="B1824" t="str">
            <v>Tee 90º  de pvc rígido para tubos de pvc rosqueável marca tigre 2 pol</v>
          </cell>
          <cell r="C1824" t="str">
            <v>UN</v>
          </cell>
          <cell r="D1824">
            <v>1</v>
          </cell>
          <cell r="E1824">
            <v>16.121099999999998</v>
          </cell>
          <cell r="F1824">
            <v>16.12</v>
          </cell>
        </row>
        <row r="1825">
          <cell r="A1825" t="str">
            <v>001.18.01180</v>
          </cell>
          <cell r="B1825" t="str">
            <v>Tee 90º de pvc rígido para tubos de pvc rosqueável marca tigre 1 1/2 pol</v>
          </cell>
          <cell r="C1825" t="str">
            <v>UN</v>
          </cell>
          <cell r="D1825">
            <v>1</v>
          </cell>
          <cell r="E1825">
            <v>9.0211000000000006</v>
          </cell>
          <cell r="F1825">
            <v>9.02</v>
          </cell>
        </row>
        <row r="1826">
          <cell r="A1826" t="str">
            <v>001.18.01200</v>
          </cell>
          <cell r="B1826" t="str">
            <v>Tee 90º de pvc rígido para tubos de pvc rosqueável marca tigre 1 1/4 pol</v>
          </cell>
          <cell r="C1826" t="str">
            <v>UN</v>
          </cell>
          <cell r="D1826">
            <v>1</v>
          </cell>
          <cell r="E1826">
            <v>8.3711000000000002</v>
          </cell>
          <cell r="F1826">
            <v>8.3699999999999992</v>
          </cell>
        </row>
        <row r="1827">
          <cell r="A1827" t="str">
            <v>001.18.01220</v>
          </cell>
          <cell r="B1827" t="str">
            <v>Tee 90º de pvc rígido para tubos de pvc rosqueável marca tigre 1 pol</v>
          </cell>
          <cell r="C1827" t="str">
            <v>UN</v>
          </cell>
          <cell r="D1827">
            <v>1</v>
          </cell>
          <cell r="E1827">
            <v>4.3948999999999998</v>
          </cell>
          <cell r="F1827">
            <v>4.3899999999999997</v>
          </cell>
        </row>
        <row r="1828">
          <cell r="A1828" t="str">
            <v>001.18.01240</v>
          </cell>
          <cell r="B1828" t="str">
            <v>Tee 90º de pvc rígido para tubos de pvc rosqueável marca tigre 3/4 pol</v>
          </cell>
          <cell r="C1828" t="str">
            <v>UN</v>
          </cell>
          <cell r="D1828">
            <v>1</v>
          </cell>
          <cell r="E1828">
            <v>2.8649</v>
          </cell>
          <cell r="F1828">
            <v>2.86</v>
          </cell>
        </row>
        <row r="1829">
          <cell r="A1829" t="str">
            <v>001.18.01260</v>
          </cell>
          <cell r="B1829" t="str">
            <v>Tee 90º de pvc rígido para tubos de pvc rosqueável marca tigre 1/2 pol</v>
          </cell>
          <cell r="C1829" t="str">
            <v>UN</v>
          </cell>
          <cell r="D1829">
            <v>1</v>
          </cell>
          <cell r="E1829">
            <v>2.6949000000000001</v>
          </cell>
          <cell r="F1829">
            <v>2.69</v>
          </cell>
        </row>
        <row r="1830">
          <cell r="A1830" t="str">
            <v>001.18.01280</v>
          </cell>
          <cell r="B1830" t="str">
            <v>Tee 90º com redução de pvc rígido para tubos de pvc rosqueável marca tigre 1 1/2x3/4 pol</v>
          </cell>
          <cell r="C1830" t="str">
            <v>UN</v>
          </cell>
          <cell r="D1830">
            <v>1</v>
          </cell>
          <cell r="E1830">
            <v>6.2111000000000001</v>
          </cell>
          <cell r="F1830">
            <v>6.21</v>
          </cell>
        </row>
        <row r="1831">
          <cell r="A1831" t="str">
            <v>001.18.01300</v>
          </cell>
          <cell r="B1831" t="str">
            <v>Tee 90º com redução de pvc rígido para tubos de pvc rosqueável marca tigre 1x3/4 pol</v>
          </cell>
          <cell r="C1831" t="str">
            <v>UN</v>
          </cell>
          <cell r="D1831">
            <v>1</v>
          </cell>
          <cell r="E1831">
            <v>3.3449</v>
          </cell>
          <cell r="F1831">
            <v>3.34</v>
          </cell>
        </row>
        <row r="1832">
          <cell r="A1832" t="str">
            <v>001.18.01320</v>
          </cell>
          <cell r="B1832" t="str">
            <v>Tee 90º com redução de pvc rígido para tubos de pvc rosqueável marca tigre 3/4x1/2 pol</v>
          </cell>
          <cell r="C1832" t="str">
            <v>UN</v>
          </cell>
          <cell r="D1832">
            <v>1</v>
          </cell>
          <cell r="E1832">
            <v>2.8649</v>
          </cell>
          <cell r="F1832">
            <v>2.86</v>
          </cell>
        </row>
        <row r="1833">
          <cell r="A1833" t="str">
            <v>001.18.01340</v>
          </cell>
          <cell r="B1833" t="str">
            <v>União com rosca de pvc rígido para tubos de pvc rosqueável marca tigre 2 pol</v>
          </cell>
          <cell r="C1833" t="str">
            <v>UN</v>
          </cell>
          <cell r="D1833">
            <v>1</v>
          </cell>
          <cell r="E1833">
            <v>26.331099999999999</v>
          </cell>
          <cell r="F1833">
            <v>26.33</v>
          </cell>
        </row>
        <row r="1834">
          <cell r="A1834" t="str">
            <v>001.18.01360</v>
          </cell>
          <cell r="B1834" t="str">
            <v>União com rosca de pvc rígido para tubos de pvc rosqueável marca tigre 1 1/2 pol</v>
          </cell>
          <cell r="C1834" t="str">
            <v>UN</v>
          </cell>
          <cell r="D1834">
            <v>1</v>
          </cell>
          <cell r="E1834">
            <v>11.8111</v>
          </cell>
          <cell r="F1834">
            <v>11.81</v>
          </cell>
        </row>
        <row r="1835">
          <cell r="A1835" t="str">
            <v>001.18.01380</v>
          </cell>
          <cell r="B1835" t="str">
            <v>União com rosca de pvc rígido para tubos de pvc rosqueável marca tigre1 1/4 pol</v>
          </cell>
          <cell r="C1835" t="str">
            <v>UN</v>
          </cell>
          <cell r="D1835">
            <v>1</v>
          </cell>
          <cell r="E1835">
            <v>15.3111</v>
          </cell>
          <cell r="F1835">
            <v>15.31</v>
          </cell>
        </row>
        <row r="1836">
          <cell r="A1836" t="str">
            <v>001.18.01400</v>
          </cell>
          <cell r="B1836" t="str">
            <v>União com rosca de pvc rígido para tubos de pvc rosqueável marca tigre 1 pol</v>
          </cell>
          <cell r="C1836" t="str">
            <v>UN</v>
          </cell>
          <cell r="D1836">
            <v>1</v>
          </cell>
          <cell r="E1836">
            <v>7.0148999999999999</v>
          </cell>
          <cell r="F1836">
            <v>7.01</v>
          </cell>
        </row>
        <row r="1837">
          <cell r="A1837" t="str">
            <v>001.18.01420</v>
          </cell>
          <cell r="B1837" t="str">
            <v>União com rosca de pvc rígido para tubos de pvc rosqueável marca tigre 3/4 pol</v>
          </cell>
          <cell r="C1837" t="str">
            <v>UN</v>
          </cell>
          <cell r="D1837">
            <v>1</v>
          </cell>
          <cell r="E1837">
            <v>4.6749000000000001</v>
          </cell>
          <cell r="F1837">
            <v>4.67</v>
          </cell>
        </row>
        <row r="1838">
          <cell r="A1838" t="str">
            <v>001.18.01440</v>
          </cell>
          <cell r="B1838" t="str">
            <v>União com rosca de pvc rígido para tubos de pvc rosqueável marca tigre 1/2 pol</v>
          </cell>
          <cell r="C1838" t="str">
            <v>UN</v>
          </cell>
          <cell r="D1838">
            <v>1</v>
          </cell>
          <cell r="E1838">
            <v>3.6049000000000002</v>
          </cell>
          <cell r="F1838">
            <v>3.6</v>
          </cell>
        </row>
        <row r="1839">
          <cell r="A1839" t="str">
            <v>001.18.01460</v>
          </cell>
          <cell r="B1839" t="str">
            <v>União com rosca de pvc rígido para tubos de pvc rosqueável marca tigre 3 pol</v>
          </cell>
          <cell r="C1839" t="str">
            <v>UN</v>
          </cell>
          <cell r="D1839">
            <v>1</v>
          </cell>
          <cell r="E1839">
            <v>50.064900000000002</v>
          </cell>
          <cell r="F1839">
            <v>50.06</v>
          </cell>
        </row>
        <row r="1840">
          <cell r="A1840" t="str">
            <v>001.18.01480</v>
          </cell>
          <cell r="B1840" t="str">
            <v>Bucha de redução  de pvc rígido para tubos de pvc rosqueável marca tigre 3x2 1/2pol</v>
          </cell>
          <cell r="C1840" t="str">
            <v>UN</v>
          </cell>
          <cell r="D1840">
            <v>1</v>
          </cell>
          <cell r="E1840">
            <v>6.3875999999999999</v>
          </cell>
          <cell r="F1840">
            <v>6.38</v>
          </cell>
        </row>
        <row r="1841">
          <cell r="A1841" t="str">
            <v>001.18.01500</v>
          </cell>
          <cell r="B1841" t="str">
            <v>Bucha de redução de pvc rígido para tubos de pvc rosqueável marca tigre 3x2 pol</v>
          </cell>
          <cell r="C1841" t="str">
            <v>UN</v>
          </cell>
          <cell r="D1841">
            <v>1</v>
          </cell>
          <cell r="E1841">
            <v>8.2175999999999991</v>
          </cell>
          <cell r="F1841">
            <v>8.2100000000000009</v>
          </cell>
        </row>
        <row r="1842">
          <cell r="A1842" t="str">
            <v>001.18.01520</v>
          </cell>
          <cell r="B1842" t="str">
            <v>Bucha de redução de pvc rígido para tubos de pvc rosqueável marca tigre 3x1 1/2pol</v>
          </cell>
          <cell r="C1842" t="str">
            <v>UN</v>
          </cell>
          <cell r="D1842">
            <v>1</v>
          </cell>
          <cell r="E1842">
            <v>7.1475999999999997</v>
          </cell>
          <cell r="F1842">
            <v>7.14</v>
          </cell>
        </row>
        <row r="1843">
          <cell r="A1843" t="str">
            <v>001.18.01540</v>
          </cell>
          <cell r="B1843" t="str">
            <v>Bucha de redução de pvc rígido para tubos de pvc rosqueável marca tigre 2 1/2x2 pol</v>
          </cell>
          <cell r="C1843" t="str">
            <v>UN</v>
          </cell>
          <cell r="D1843">
            <v>1</v>
          </cell>
          <cell r="E1843">
            <v>6.0675999999999997</v>
          </cell>
          <cell r="F1843">
            <v>6.06</v>
          </cell>
        </row>
        <row r="1844">
          <cell r="A1844" t="str">
            <v>001.18.01560</v>
          </cell>
          <cell r="B1844" t="str">
            <v>Bucha de redução de pvc rígido para tubos de pvc rosqueável marca tigre 2 1/2x1.5 pol</v>
          </cell>
          <cell r="C1844" t="str">
            <v>UN</v>
          </cell>
          <cell r="D1844">
            <v>1</v>
          </cell>
          <cell r="E1844">
            <v>6.1829000000000001</v>
          </cell>
          <cell r="F1844">
            <v>6.18</v>
          </cell>
        </row>
        <row r="1845">
          <cell r="A1845" t="str">
            <v>001.18.01580</v>
          </cell>
          <cell r="B1845" t="str">
            <v>Bucha de redução de pvc rígido para tubos de pvc rosqueável marca tigre 2 1/2x1 1/4 pol</v>
          </cell>
          <cell r="C1845" t="str">
            <v>UN</v>
          </cell>
          <cell r="D1845">
            <v>1</v>
          </cell>
          <cell r="E1845">
            <v>6.6429</v>
          </cell>
          <cell r="F1845">
            <v>6.64</v>
          </cell>
        </row>
        <row r="1846">
          <cell r="A1846" t="str">
            <v>001.18.01600</v>
          </cell>
          <cell r="B1846" t="str">
            <v>Bucha de redução de pvc rígido para tubos de pvc rosqueável marca tigre 2x1 1/2pol</v>
          </cell>
          <cell r="C1846" t="str">
            <v>UN</v>
          </cell>
          <cell r="D1846">
            <v>1</v>
          </cell>
          <cell r="E1846">
            <v>5.4661</v>
          </cell>
          <cell r="F1846">
            <v>5.46</v>
          </cell>
        </row>
        <row r="1847">
          <cell r="A1847" t="str">
            <v>001.18.01620</v>
          </cell>
          <cell r="B1847" t="str">
            <v>Bucha de redução de pvc rigido para tubos de pvc rosqueável marca tigre 2x1 1/4 pol</v>
          </cell>
          <cell r="C1847" t="str">
            <v>UN</v>
          </cell>
          <cell r="D1847">
            <v>1</v>
          </cell>
          <cell r="E1847">
            <v>5.9260999999999999</v>
          </cell>
          <cell r="F1847">
            <v>5.92</v>
          </cell>
        </row>
        <row r="1848">
          <cell r="A1848" t="str">
            <v>001.18.01640</v>
          </cell>
          <cell r="B1848" t="str">
            <v>Bucha de redução de pvc rígido para tubos de pvc rosqueável marca tigre 2x1 pol</v>
          </cell>
          <cell r="C1848" t="str">
            <v>UN</v>
          </cell>
          <cell r="D1848">
            <v>1</v>
          </cell>
          <cell r="E1848">
            <v>6.9661</v>
          </cell>
          <cell r="F1848">
            <v>6.96</v>
          </cell>
        </row>
        <row r="1849">
          <cell r="A1849" t="str">
            <v>001.18.01660</v>
          </cell>
          <cell r="B1849" t="str">
            <v>Bucha de redução de pvc rígido para tubos de pvc rosqueável marca tigre 1 1/2x1 1/4 pol</v>
          </cell>
          <cell r="C1849" t="str">
            <v>UN</v>
          </cell>
          <cell r="D1849">
            <v>1</v>
          </cell>
          <cell r="E1849">
            <v>4.3761000000000001</v>
          </cell>
          <cell r="F1849">
            <v>4.37</v>
          </cell>
        </row>
        <row r="1850">
          <cell r="A1850" t="str">
            <v>001.18.01680</v>
          </cell>
          <cell r="B1850" t="str">
            <v>Bucha de redução de pvc rígido para tubos de pvc rosqueável marca tigre 11/2x1 pol</v>
          </cell>
          <cell r="C1850" t="str">
            <v>UN</v>
          </cell>
          <cell r="D1850">
            <v>1</v>
          </cell>
          <cell r="E1850">
            <v>4.3761000000000001</v>
          </cell>
          <cell r="F1850">
            <v>4.37</v>
          </cell>
        </row>
        <row r="1851">
          <cell r="A1851" t="str">
            <v>001.18.01700</v>
          </cell>
          <cell r="B1851" t="str">
            <v>Bucha de redução de pvc rígido para tubos de pvc rosqueável marca tigre 11/2x3/4 pol</v>
          </cell>
          <cell r="C1851" t="str">
            <v>UN</v>
          </cell>
          <cell r="D1851">
            <v>1</v>
          </cell>
          <cell r="E1851">
            <v>5.0660999999999996</v>
          </cell>
          <cell r="F1851">
            <v>5.0599999999999996</v>
          </cell>
        </row>
        <row r="1852">
          <cell r="A1852" t="str">
            <v>001.18.01720</v>
          </cell>
          <cell r="B1852" t="str">
            <v>Bucha de redução de pvc rígido para tubos de pvc rosqueável marca tigre 1 1/2x1/2 pol</v>
          </cell>
          <cell r="C1852" t="str">
            <v>UN</v>
          </cell>
          <cell r="D1852">
            <v>1</v>
          </cell>
          <cell r="E1852">
            <v>3.7561</v>
          </cell>
          <cell r="F1852">
            <v>3.75</v>
          </cell>
        </row>
        <row r="1853">
          <cell r="A1853" t="str">
            <v>001.18.01740</v>
          </cell>
          <cell r="B1853" t="str">
            <v>Bucha de redução de pvc rígido para tubos de pvc rosqueável marca tigre 1 1/4x1 pol</v>
          </cell>
          <cell r="C1853" t="str">
            <v>UN</v>
          </cell>
          <cell r="D1853">
            <v>1</v>
          </cell>
          <cell r="E1853">
            <v>3.7791999999999999</v>
          </cell>
          <cell r="F1853">
            <v>3.77</v>
          </cell>
        </row>
        <row r="1854">
          <cell r="A1854" t="str">
            <v>001.18.01760</v>
          </cell>
          <cell r="B1854" t="str">
            <v>Bucha de redução de pvc rígido para tubos de pvc rosqueável marca tigre 1 1/4x3/4 pol</v>
          </cell>
          <cell r="C1854" t="str">
            <v>UN</v>
          </cell>
          <cell r="D1854">
            <v>1</v>
          </cell>
          <cell r="E1854">
            <v>3.9592000000000001</v>
          </cell>
          <cell r="F1854">
            <v>3.95</v>
          </cell>
        </row>
        <row r="1855">
          <cell r="A1855" t="str">
            <v>001.18.01780</v>
          </cell>
          <cell r="B1855" t="str">
            <v>Bucha de redução de pvc rígido para tubos de pvc rosqueável marca tigre 1 1/4x1/2 pol</v>
          </cell>
          <cell r="C1855" t="str">
            <v>UN</v>
          </cell>
          <cell r="D1855">
            <v>1</v>
          </cell>
          <cell r="E1855">
            <v>4.2991999999999999</v>
          </cell>
          <cell r="F1855">
            <v>4.29</v>
          </cell>
        </row>
        <row r="1856">
          <cell r="A1856" t="str">
            <v>001.18.01800</v>
          </cell>
          <cell r="B1856" t="str">
            <v>Bucha de redução de pvc rígido para tubos de pvc rosqueável marca tigre 1x3/4 pol</v>
          </cell>
          <cell r="C1856" t="str">
            <v>UN</v>
          </cell>
          <cell r="D1856">
            <v>1</v>
          </cell>
          <cell r="E1856">
            <v>2.5427</v>
          </cell>
          <cell r="F1856">
            <v>2.54</v>
          </cell>
        </row>
        <row r="1857">
          <cell r="A1857" t="str">
            <v>001.18.01820</v>
          </cell>
          <cell r="B1857" t="str">
            <v>Fornecimento e instalação de bucha de redução de pvc rígido para tubos de pvc rosqueável marca tigre 1x1/2 pol</v>
          </cell>
          <cell r="C1857" t="str">
            <v>UN</v>
          </cell>
          <cell r="D1857">
            <v>1</v>
          </cell>
          <cell r="E1857">
            <v>2.4826999999999999</v>
          </cell>
          <cell r="F1857">
            <v>2.48</v>
          </cell>
        </row>
        <row r="1858">
          <cell r="A1858" t="str">
            <v>001.18.01840</v>
          </cell>
          <cell r="B1858" t="str">
            <v>Bucha de redução de pvc rígido para tubos de pvc rosqueável marca tigre 3/4x1/2 pol</v>
          </cell>
          <cell r="C1858" t="str">
            <v>UN</v>
          </cell>
          <cell r="D1858">
            <v>1</v>
          </cell>
          <cell r="E1858">
            <v>2.1427</v>
          </cell>
          <cell r="F1858">
            <v>2.14</v>
          </cell>
        </row>
        <row r="1859">
          <cell r="A1859" t="str">
            <v>001.18.01860</v>
          </cell>
          <cell r="B1859" t="str">
            <v>Cruzeta de pvc rígido para tubos de pvc rosqueável marca tigre 2 pol</v>
          </cell>
          <cell r="C1859" t="str">
            <v>UN</v>
          </cell>
          <cell r="D1859">
            <v>1</v>
          </cell>
          <cell r="E1859">
            <v>15.852499999999999</v>
          </cell>
          <cell r="F1859">
            <v>15.85</v>
          </cell>
        </row>
        <row r="1860">
          <cell r="A1860" t="str">
            <v>001.18.01880</v>
          </cell>
          <cell r="B1860" t="str">
            <v>Cruzeta de pvc rígido para tubos de pvc rosqueável marca tigre 1 pol</v>
          </cell>
          <cell r="C1860" t="str">
            <v>UN</v>
          </cell>
          <cell r="D1860">
            <v>1</v>
          </cell>
          <cell r="E1860">
            <v>4.9051</v>
          </cell>
          <cell r="F1860">
            <v>4.9000000000000004</v>
          </cell>
        </row>
        <row r="1861">
          <cell r="A1861" t="str">
            <v>001.18.01900</v>
          </cell>
          <cell r="B1861" t="str">
            <v>Cruzeta de pvc rígido para tubos de pvc rosqueável marca tigre 3/4 pol</v>
          </cell>
          <cell r="C1861" t="str">
            <v>UN</v>
          </cell>
          <cell r="D1861">
            <v>1</v>
          </cell>
          <cell r="E1861">
            <v>4.0311000000000003</v>
          </cell>
          <cell r="F1861">
            <v>4.03</v>
          </cell>
        </row>
        <row r="1862">
          <cell r="A1862" t="str">
            <v>001.18.01920</v>
          </cell>
          <cell r="B1862" t="str">
            <v>Cruzeta de pvc rígido para tubos de pvc rosqueável marca tigre 1/2 pol</v>
          </cell>
          <cell r="C1862" t="str">
            <v>UN</v>
          </cell>
          <cell r="D1862">
            <v>1</v>
          </cell>
          <cell r="E1862">
            <v>5.0510999999999999</v>
          </cell>
          <cell r="F1862">
            <v>5.05</v>
          </cell>
        </row>
        <row r="1863">
          <cell r="A1863" t="str">
            <v>001.18.01940</v>
          </cell>
          <cell r="B1863" t="str">
            <v>Curva de 90º de pvc rígido para tubos de pvc rosqueável marca tigre 4 pol</v>
          </cell>
          <cell r="C1863" t="str">
            <v>UN</v>
          </cell>
          <cell r="D1863">
            <v>1</v>
          </cell>
          <cell r="E1863">
            <v>24.5764</v>
          </cell>
          <cell r="F1863">
            <v>24.57</v>
          </cell>
        </row>
        <row r="1864">
          <cell r="A1864" t="str">
            <v>001.18.01960</v>
          </cell>
          <cell r="B1864" t="str">
            <v>Curva de 90º de pvc rígido para tubos de pvc rosqueável marca tigre 3 pol</v>
          </cell>
          <cell r="C1864" t="str">
            <v>UN</v>
          </cell>
          <cell r="D1864">
            <v>1</v>
          </cell>
          <cell r="E1864">
            <v>13.1076</v>
          </cell>
          <cell r="F1864">
            <v>13.1</v>
          </cell>
        </row>
        <row r="1865">
          <cell r="A1865" t="str">
            <v>001.18.01980</v>
          </cell>
          <cell r="B1865" t="str">
            <v>Curva de 90º de pvc rígido para tubos de pvc rosqueável marca tigre 2 1/2 pol</v>
          </cell>
          <cell r="C1865" t="str">
            <v>UN</v>
          </cell>
          <cell r="D1865">
            <v>1</v>
          </cell>
          <cell r="E1865">
            <v>12.717599999999999</v>
          </cell>
          <cell r="F1865">
            <v>12.71</v>
          </cell>
        </row>
        <row r="1866">
          <cell r="A1866" t="str">
            <v>001.18.02000</v>
          </cell>
          <cell r="B1866" t="str">
            <v>Curva de 90º de pvc rígido para tubos de pvc rosqueável marca tigre 2 pol</v>
          </cell>
          <cell r="C1866" t="str">
            <v>UN</v>
          </cell>
          <cell r="D1866">
            <v>1</v>
          </cell>
          <cell r="E1866">
            <v>13.9361</v>
          </cell>
          <cell r="F1866">
            <v>13.93</v>
          </cell>
        </row>
        <row r="1867">
          <cell r="A1867" t="str">
            <v>001.18.02020</v>
          </cell>
          <cell r="B1867" t="str">
            <v>Curva de 90º de pvc rígido para tubos de pvc rosqueável marca tigre 1 1/2 pol</v>
          </cell>
          <cell r="C1867" t="str">
            <v>UN</v>
          </cell>
          <cell r="D1867">
            <v>1</v>
          </cell>
          <cell r="E1867">
            <v>8.0260999999999996</v>
          </cell>
          <cell r="F1867">
            <v>8.02</v>
          </cell>
        </row>
        <row r="1868">
          <cell r="A1868" t="str">
            <v>001.18.02040</v>
          </cell>
          <cell r="B1868" t="str">
            <v>Curva de 90º de pvc rígido para tubos  de pvc rosqueável marca tigre 1 1/4 pol</v>
          </cell>
          <cell r="C1868" t="str">
            <v>UN</v>
          </cell>
          <cell r="D1868">
            <v>1</v>
          </cell>
          <cell r="E1868">
            <v>7.7361000000000004</v>
          </cell>
          <cell r="F1868">
            <v>7.73</v>
          </cell>
        </row>
        <row r="1869">
          <cell r="A1869" t="str">
            <v>001.18.02060</v>
          </cell>
          <cell r="B1869" t="str">
            <v>Curva de 90º de pvc rígido para tubos de pvc rosqueável marca tigre 1 pol</v>
          </cell>
          <cell r="C1869" t="str">
            <v>UN</v>
          </cell>
          <cell r="D1869">
            <v>1</v>
          </cell>
          <cell r="E1869">
            <v>3.9426999999999999</v>
          </cell>
          <cell r="F1869">
            <v>3.94</v>
          </cell>
        </row>
        <row r="1870">
          <cell r="A1870" t="str">
            <v>001.18.02080</v>
          </cell>
          <cell r="B1870" t="str">
            <v>Curva de 90º de pvc rígido para tubos de pvc rosqueável marca tigre 3/4 pol</v>
          </cell>
          <cell r="C1870" t="str">
            <v>UN</v>
          </cell>
          <cell r="D1870">
            <v>1</v>
          </cell>
          <cell r="E1870">
            <v>3.1227</v>
          </cell>
          <cell r="F1870">
            <v>3.12</v>
          </cell>
        </row>
        <row r="1871">
          <cell r="A1871" t="str">
            <v>001.18.02100</v>
          </cell>
          <cell r="B1871" t="str">
            <v>Curva de 90º de pvc rígido para tubos de pvc rosqueável marca tigre 1/2pol</v>
          </cell>
          <cell r="C1871" t="str">
            <v>UN</v>
          </cell>
          <cell r="D1871">
            <v>1</v>
          </cell>
          <cell r="E1871">
            <v>2.7726999999999999</v>
          </cell>
          <cell r="F1871">
            <v>2.77</v>
          </cell>
        </row>
        <row r="1872">
          <cell r="A1872" t="str">
            <v>001.18.02120</v>
          </cell>
          <cell r="B1872" t="str">
            <v>Curva de 45º de pvc rígido para tubos de pvc rosqueável marca tigre 2 1/2 pol</v>
          </cell>
          <cell r="C1872" t="str">
            <v>UN</v>
          </cell>
          <cell r="D1872">
            <v>1</v>
          </cell>
          <cell r="E1872">
            <v>9.6576000000000004</v>
          </cell>
          <cell r="F1872">
            <v>9.65</v>
          </cell>
        </row>
        <row r="1873">
          <cell r="A1873" t="str">
            <v>001.18.02140</v>
          </cell>
          <cell r="B1873" t="str">
            <v>Curva de 45º de pvc rígido para tubos de pvc rosqueável marca tigre 2  pol</v>
          </cell>
          <cell r="C1873" t="str">
            <v>UN</v>
          </cell>
          <cell r="D1873">
            <v>1</v>
          </cell>
          <cell r="E1873">
            <v>7.3761000000000001</v>
          </cell>
          <cell r="F1873">
            <v>7.37</v>
          </cell>
        </row>
        <row r="1874">
          <cell r="A1874" t="str">
            <v>001.18.02160</v>
          </cell>
          <cell r="B1874" t="str">
            <v>Curva de 45º de pvc rígido para tubos de pvc rosqueável marca tigre 1 1/2 pol</v>
          </cell>
          <cell r="C1874" t="str">
            <v>UN</v>
          </cell>
          <cell r="D1874">
            <v>1</v>
          </cell>
          <cell r="E1874">
            <v>5.0361000000000002</v>
          </cell>
          <cell r="F1874">
            <v>5.03</v>
          </cell>
        </row>
        <row r="1875">
          <cell r="A1875" t="str">
            <v>001.18.02180</v>
          </cell>
          <cell r="B1875" t="str">
            <v>Curva de 45º de pvc rígido para tubos de pvc rosqueável marca tigre 1 1/4 pol</v>
          </cell>
          <cell r="C1875" t="str">
            <v>UN</v>
          </cell>
          <cell r="D1875">
            <v>1</v>
          </cell>
          <cell r="E1875">
            <v>4.7911000000000001</v>
          </cell>
          <cell r="F1875">
            <v>4.79</v>
          </cell>
        </row>
        <row r="1876">
          <cell r="A1876" t="str">
            <v>001.18.02200</v>
          </cell>
          <cell r="B1876" t="str">
            <v>Curva de 45º de pvc rígido para tubos de pvc rosqueável marca tigre 1  pol</v>
          </cell>
          <cell r="C1876" t="str">
            <v>UN</v>
          </cell>
          <cell r="D1876">
            <v>1</v>
          </cell>
          <cell r="E1876">
            <v>3.0527000000000002</v>
          </cell>
          <cell r="F1876">
            <v>3.05</v>
          </cell>
        </row>
        <row r="1877">
          <cell r="A1877" t="str">
            <v>001.18.02220</v>
          </cell>
          <cell r="B1877" t="str">
            <v>Curva de 45º de pvc rígido para tubos de pvc rosqueável marca tigre 3/4  pol</v>
          </cell>
          <cell r="C1877" t="str">
            <v>UN</v>
          </cell>
          <cell r="D1877">
            <v>1</v>
          </cell>
          <cell r="E1877">
            <v>2.6027</v>
          </cell>
          <cell r="F1877">
            <v>2.6</v>
          </cell>
        </row>
        <row r="1878">
          <cell r="A1878" t="str">
            <v>001.18.02240</v>
          </cell>
          <cell r="B1878" t="str">
            <v>Curva de 45º de pvc rígido para tubos de pvc rosqueável marca tigre 1/2  pol</v>
          </cell>
          <cell r="C1878" t="str">
            <v>UN</v>
          </cell>
          <cell r="D1878">
            <v>1</v>
          </cell>
          <cell r="E1878">
            <v>2.3927</v>
          </cell>
          <cell r="F1878">
            <v>2.39</v>
          </cell>
        </row>
        <row r="1879">
          <cell r="A1879" t="str">
            <v>001.18.02260</v>
          </cell>
          <cell r="B1879" t="str">
            <v>Luva simples de pvc rígido para tubos de pvc rosqueável marca tigre 4 pol</v>
          </cell>
          <cell r="C1879" t="str">
            <v>UN</v>
          </cell>
          <cell r="D1879">
            <v>1</v>
          </cell>
          <cell r="E1879">
            <v>11.7264</v>
          </cell>
          <cell r="F1879">
            <v>11.72</v>
          </cell>
        </row>
        <row r="1880">
          <cell r="A1880" t="str">
            <v>001.18.02280</v>
          </cell>
          <cell r="B1880" t="str">
            <v>Luva simples de pvc rígido para tubos de pvc rosqueável marca tigre 3 pol</v>
          </cell>
          <cell r="C1880" t="str">
            <v>UN</v>
          </cell>
          <cell r="D1880">
            <v>1</v>
          </cell>
          <cell r="E1880">
            <v>9.7276000000000007</v>
          </cell>
          <cell r="F1880">
            <v>9.7200000000000006</v>
          </cell>
        </row>
        <row r="1881">
          <cell r="A1881" t="str">
            <v>001.18.02300</v>
          </cell>
          <cell r="B1881" t="str">
            <v>Luva simples de pvc rígido para tubos de pvc rosqueável marca tigre 2 1/2 pol</v>
          </cell>
          <cell r="C1881" t="str">
            <v>UN</v>
          </cell>
          <cell r="D1881">
            <v>1</v>
          </cell>
          <cell r="E1881">
            <v>9.4876000000000005</v>
          </cell>
          <cell r="F1881">
            <v>9.48</v>
          </cell>
        </row>
        <row r="1882">
          <cell r="A1882" t="str">
            <v>001.18.02320</v>
          </cell>
          <cell r="B1882" t="str">
            <v>Luva simples de pvc rígido para tubos de pvc rosqueável marca tigre 2 pol</v>
          </cell>
          <cell r="C1882" t="str">
            <v>UN</v>
          </cell>
          <cell r="D1882">
            <v>1</v>
          </cell>
          <cell r="E1882">
            <v>7.8761000000000001</v>
          </cell>
          <cell r="F1882">
            <v>7.87</v>
          </cell>
        </row>
        <row r="1883">
          <cell r="A1883" t="str">
            <v>001.18.02340</v>
          </cell>
          <cell r="B1883" t="str">
            <v>Luva simples de pvc rígido para tubos de pvc rosqueável marca tigre 1 1/2 pol</v>
          </cell>
          <cell r="C1883" t="str">
            <v>UN</v>
          </cell>
          <cell r="D1883">
            <v>1</v>
          </cell>
          <cell r="E1883">
            <v>4.8960999999999997</v>
          </cell>
          <cell r="F1883">
            <v>4.8899999999999997</v>
          </cell>
        </row>
        <row r="1884">
          <cell r="A1884" t="str">
            <v>001.18.02360</v>
          </cell>
          <cell r="B1884" t="str">
            <v>Luva simples de pvc rígido para tubos de pvc rosqueável marca tigre 1 1/4 pol</v>
          </cell>
          <cell r="C1884" t="str">
            <v>UN</v>
          </cell>
          <cell r="D1884">
            <v>1</v>
          </cell>
          <cell r="E1884">
            <v>4.7361000000000004</v>
          </cell>
          <cell r="F1884">
            <v>4.7300000000000004</v>
          </cell>
        </row>
        <row r="1885">
          <cell r="A1885" t="str">
            <v>001.18.02380</v>
          </cell>
          <cell r="B1885" t="str">
            <v>Luva simples de pvc rígido para tubos de pvc rosqueável marca tigre 1 pol</v>
          </cell>
          <cell r="C1885" t="str">
            <v>UN</v>
          </cell>
          <cell r="D1885">
            <v>1</v>
          </cell>
          <cell r="E1885">
            <v>2.7776999999999998</v>
          </cell>
          <cell r="F1885">
            <v>2.77</v>
          </cell>
        </row>
        <row r="1886">
          <cell r="A1886" t="str">
            <v>001.18.02400</v>
          </cell>
          <cell r="B1886" t="str">
            <v>Luva simples de pvc rígido para tubos de pvc rosqueável marca tigre 3/4 pol</v>
          </cell>
          <cell r="C1886" t="str">
            <v>UN</v>
          </cell>
          <cell r="D1886">
            <v>1</v>
          </cell>
          <cell r="E1886">
            <v>2.4226999999999999</v>
          </cell>
          <cell r="F1886">
            <v>2.42</v>
          </cell>
        </row>
        <row r="1887">
          <cell r="A1887" t="str">
            <v>001.18.02420</v>
          </cell>
          <cell r="B1887" t="str">
            <v>Luva simples de pvc rígido para tubos de pvc rosqueável marca tigre 1/2 pol</v>
          </cell>
          <cell r="C1887" t="str">
            <v>UN</v>
          </cell>
          <cell r="D1887">
            <v>1</v>
          </cell>
          <cell r="E1887">
            <v>2.2427000000000001</v>
          </cell>
          <cell r="F1887">
            <v>2.2400000000000002</v>
          </cell>
        </row>
        <row r="1888">
          <cell r="A1888" t="str">
            <v>001.18.02440</v>
          </cell>
          <cell r="B1888" t="str">
            <v>Luva de redução pvc rígido para tubos de pvc rosqueável marca tigre 1x3/4 pol</v>
          </cell>
          <cell r="C1888" t="str">
            <v>UN</v>
          </cell>
          <cell r="D1888">
            <v>1</v>
          </cell>
          <cell r="E1888">
            <v>3.0627</v>
          </cell>
          <cell r="F1888">
            <v>3.06</v>
          </cell>
        </row>
        <row r="1889">
          <cell r="A1889" t="str">
            <v>001.18.02460</v>
          </cell>
          <cell r="B1889" t="str">
            <v>Luva de redução pvc rígido para tubos de pvc rosqueável marca tigre 3/4x1/2 pol</v>
          </cell>
          <cell r="C1889" t="str">
            <v>UN</v>
          </cell>
          <cell r="D1889">
            <v>1</v>
          </cell>
          <cell r="E1889">
            <v>2.7227000000000001</v>
          </cell>
          <cell r="F1889">
            <v>2.72</v>
          </cell>
        </row>
        <row r="1890">
          <cell r="A1890" t="str">
            <v>001.18.02480</v>
          </cell>
          <cell r="B1890" t="str">
            <v>Junção 45º de pvc rígido para tubos de pvc rosqueável marca tigre 2 pol</v>
          </cell>
          <cell r="C1890" t="str">
            <v>UN</v>
          </cell>
          <cell r="D1890">
            <v>1</v>
          </cell>
          <cell r="E1890">
            <v>5.1460999999999997</v>
          </cell>
          <cell r="F1890">
            <v>5.14</v>
          </cell>
        </row>
        <row r="1891">
          <cell r="A1891" t="str">
            <v>001.18.02500</v>
          </cell>
          <cell r="B1891" t="str">
            <v>Niple duplo de pvc rígido para tubos de pvc rosqueável marca tigre 2 pol</v>
          </cell>
          <cell r="C1891" t="str">
            <v>UN</v>
          </cell>
          <cell r="D1891">
            <v>1</v>
          </cell>
          <cell r="E1891">
            <v>7.1760999999999999</v>
          </cell>
          <cell r="F1891">
            <v>7.17</v>
          </cell>
        </row>
        <row r="1892">
          <cell r="A1892" t="str">
            <v>001.18.02520</v>
          </cell>
          <cell r="B1892" t="str">
            <v>Niple duplo de pvc rígido para tubos de pvc rosqueável marca tigre 1 1/2 pol</v>
          </cell>
          <cell r="C1892" t="str">
            <v>UN</v>
          </cell>
          <cell r="D1892">
            <v>1</v>
          </cell>
          <cell r="E1892">
            <v>4.5960999999999999</v>
          </cell>
          <cell r="F1892">
            <v>4.59</v>
          </cell>
        </row>
        <row r="1893">
          <cell r="A1893" t="str">
            <v>001.18.02540</v>
          </cell>
          <cell r="B1893" t="str">
            <v>Niple duplo de pvc rígido para tubos de pvc rosqueável marca tigre 1 1/4 pol</v>
          </cell>
          <cell r="C1893" t="str">
            <v>UN</v>
          </cell>
          <cell r="D1893">
            <v>1</v>
          </cell>
          <cell r="E1893">
            <v>4.5560999999999998</v>
          </cell>
          <cell r="F1893">
            <v>4.55</v>
          </cell>
        </row>
        <row r="1894">
          <cell r="A1894" t="str">
            <v>001.18.02560</v>
          </cell>
          <cell r="B1894" t="str">
            <v>Niple duplo de pvc rígido para tubos de pvc rosqueável marca tigre 1  pol</v>
          </cell>
          <cell r="C1894" t="str">
            <v>UN</v>
          </cell>
          <cell r="D1894">
            <v>1</v>
          </cell>
          <cell r="E1894">
            <v>2.6227</v>
          </cell>
          <cell r="F1894">
            <v>2.62</v>
          </cell>
        </row>
        <row r="1895">
          <cell r="A1895" t="str">
            <v>001.18.02580</v>
          </cell>
          <cell r="B1895" t="str">
            <v>Niple duplo de pvc rígido para tubos de pvc rosqueável marca tigre 3/4  pol</v>
          </cell>
          <cell r="C1895" t="str">
            <v>UN</v>
          </cell>
          <cell r="D1895">
            <v>1</v>
          </cell>
          <cell r="E1895">
            <v>2.2427000000000001</v>
          </cell>
          <cell r="F1895">
            <v>2.2400000000000002</v>
          </cell>
        </row>
        <row r="1896">
          <cell r="A1896" t="str">
            <v>001.18.02600</v>
          </cell>
          <cell r="B1896" t="str">
            <v>Niple duplo de pvc rígido para tubos de pvc rosqueável marca tigre 1/2  pol</v>
          </cell>
          <cell r="C1896" t="str">
            <v>UN</v>
          </cell>
          <cell r="D1896">
            <v>1</v>
          </cell>
          <cell r="E1896">
            <v>2.1326999999999998</v>
          </cell>
          <cell r="F1896">
            <v>2.13</v>
          </cell>
        </row>
        <row r="1897">
          <cell r="A1897" t="str">
            <v>001.18.02620</v>
          </cell>
          <cell r="B1897" t="str">
            <v>Niple duplo de pvc rígido para tubos de pvc rosqueável marca tigre 3  pol</v>
          </cell>
          <cell r="C1897" t="str">
            <v>UN</v>
          </cell>
          <cell r="D1897">
            <v>1</v>
          </cell>
          <cell r="E1897">
            <v>16.312899999999999</v>
          </cell>
          <cell r="F1897">
            <v>16.309999999999999</v>
          </cell>
        </row>
        <row r="1898">
          <cell r="A1898" t="str">
            <v>001.18.02640</v>
          </cell>
          <cell r="B1898" t="str">
            <v>Adaptador com rosca e flange para caixa de água de pvc inclusive assentamento 2 pol</v>
          </cell>
          <cell r="C1898" t="str">
            <v>UN</v>
          </cell>
          <cell r="D1898">
            <v>1</v>
          </cell>
          <cell r="E1898">
            <v>10.8184</v>
          </cell>
          <cell r="F1898">
            <v>10.81</v>
          </cell>
        </row>
        <row r="1899">
          <cell r="A1899" t="str">
            <v>001.18.02660</v>
          </cell>
          <cell r="B1899" t="str">
            <v>Adaptador com rosca e flange para caixa de água de pvc inclusive assentamento 1 pol</v>
          </cell>
          <cell r="C1899" t="str">
            <v>UN</v>
          </cell>
          <cell r="D1899">
            <v>1</v>
          </cell>
          <cell r="E1899">
            <v>9.8644999999999996</v>
          </cell>
          <cell r="F1899">
            <v>9.86</v>
          </cell>
        </row>
        <row r="1900">
          <cell r="A1900" t="str">
            <v>001.18.02680</v>
          </cell>
          <cell r="B1900" t="str">
            <v>Adaptador com rosca e flange para caixa de água de pvc inclusive assentamento 3/4 pol</v>
          </cell>
          <cell r="C1900" t="str">
            <v>UN</v>
          </cell>
          <cell r="D1900">
            <v>1</v>
          </cell>
          <cell r="E1900">
            <v>8.0545000000000009</v>
          </cell>
          <cell r="F1900">
            <v>8.0500000000000007</v>
          </cell>
        </row>
        <row r="1901">
          <cell r="A1901" t="str">
            <v>001.18.02700</v>
          </cell>
          <cell r="B1901" t="str">
            <v>Adaptador com rosca e flange para caixa de água de pvc inclusive assentamento 1/2 pol</v>
          </cell>
          <cell r="C1901" t="str">
            <v>UN</v>
          </cell>
          <cell r="D1901">
            <v>1</v>
          </cell>
          <cell r="E1901">
            <v>8.0545000000000009</v>
          </cell>
          <cell r="F1901">
            <v>8.0500000000000007</v>
          </cell>
        </row>
        <row r="1902">
          <cell r="A1902" t="str">
            <v>001.18.02720</v>
          </cell>
          <cell r="B1902" t="str">
            <v>Adaptador com rosca e flange para caixa de água de pvc inclusive assentamento 3 pol</v>
          </cell>
          <cell r="C1902" t="str">
            <v>UN</v>
          </cell>
          <cell r="D1902">
            <v>1</v>
          </cell>
          <cell r="E1902">
            <v>57.702100000000002</v>
          </cell>
          <cell r="F1902">
            <v>57.7</v>
          </cell>
        </row>
        <row r="1903">
          <cell r="A1903" t="str">
            <v>001.18.02740</v>
          </cell>
          <cell r="B1903" t="str">
            <v>Tampão ou cap de pvc rígido para tubos de pvc rosqueável marca tigre 3 pol</v>
          </cell>
          <cell r="C1903" t="str">
            <v>UN</v>
          </cell>
          <cell r="D1903">
            <v>1</v>
          </cell>
          <cell r="E1903">
            <v>7.8174000000000001</v>
          </cell>
          <cell r="F1903">
            <v>7.81</v>
          </cell>
        </row>
        <row r="1904">
          <cell r="A1904" t="str">
            <v>001.18.02760</v>
          </cell>
          <cell r="B1904" t="str">
            <v>Tampão ou cap de pvc rígido para tubos de pvc rosqueável marca tigre 2.5 pol</v>
          </cell>
          <cell r="C1904" t="str">
            <v>UN</v>
          </cell>
          <cell r="D1904">
            <v>1</v>
          </cell>
          <cell r="E1904">
            <v>6.9273999999999996</v>
          </cell>
          <cell r="F1904">
            <v>6.92</v>
          </cell>
        </row>
        <row r="1905">
          <cell r="A1905" t="str">
            <v>001.18.02780</v>
          </cell>
          <cell r="B1905" t="str">
            <v>Tampão ou cap de pvc rígido para tubos de pvc rosqueável marca tigre 2.00 pol</v>
          </cell>
          <cell r="C1905" t="str">
            <v>UN</v>
          </cell>
          <cell r="D1905">
            <v>1</v>
          </cell>
          <cell r="E1905">
            <v>5.8452999999999999</v>
          </cell>
          <cell r="F1905">
            <v>5.84</v>
          </cell>
        </row>
        <row r="1906">
          <cell r="A1906" t="str">
            <v>001.18.02800</v>
          </cell>
          <cell r="B1906" t="str">
            <v>Tampão ou cap de pvc rígido para tubos de pvc rosqueável marca tigre 1 1/2 pol</v>
          </cell>
          <cell r="C1906" t="str">
            <v>UN</v>
          </cell>
          <cell r="D1906">
            <v>1</v>
          </cell>
          <cell r="E1906">
            <v>4.7953000000000001</v>
          </cell>
          <cell r="F1906">
            <v>4.79</v>
          </cell>
        </row>
        <row r="1907">
          <cell r="A1907" t="str">
            <v>001.18.02820</v>
          </cell>
          <cell r="B1907" t="str">
            <v>Tampão ou cap de pvc rígido para tubos de pvc rosqueável marca tigre 1 1/4 pol</v>
          </cell>
          <cell r="C1907" t="str">
            <v>UN</v>
          </cell>
          <cell r="D1907">
            <v>1</v>
          </cell>
          <cell r="E1907">
            <v>3.9853000000000001</v>
          </cell>
          <cell r="F1907">
            <v>3.98</v>
          </cell>
        </row>
        <row r="1908">
          <cell r="A1908" t="str">
            <v>001.18.02840</v>
          </cell>
          <cell r="B1908" t="str">
            <v>Tampão ou cap de pvc rígido para tubos de pvc rosqueável marca tigre 1 pol</v>
          </cell>
          <cell r="C1908" t="str">
            <v>UN</v>
          </cell>
          <cell r="D1908">
            <v>1</v>
          </cell>
          <cell r="E1908">
            <v>2.1837</v>
          </cell>
          <cell r="F1908">
            <v>2.1800000000000002</v>
          </cell>
        </row>
        <row r="1909">
          <cell r="A1909" t="str">
            <v>001.18.02860</v>
          </cell>
          <cell r="B1909" t="str">
            <v>Tampão ou cap de pvc rígido para tubos de pvc rosqueável marca tigre 3/4 pol</v>
          </cell>
          <cell r="C1909" t="str">
            <v>UN</v>
          </cell>
          <cell r="D1909">
            <v>1</v>
          </cell>
          <cell r="E1909">
            <v>1.6036999999999999</v>
          </cell>
          <cell r="F1909">
            <v>1.6</v>
          </cell>
        </row>
        <row r="1910">
          <cell r="A1910" t="str">
            <v>001.18.02880</v>
          </cell>
          <cell r="B1910" t="str">
            <v>Tampão ou cap de pvc rígido para tubos de pvc rosqueável marca tigre 1/2 pol</v>
          </cell>
          <cell r="C1910" t="str">
            <v>UN</v>
          </cell>
          <cell r="D1910">
            <v>1</v>
          </cell>
          <cell r="E1910">
            <v>1.3436999999999999</v>
          </cell>
          <cell r="F1910">
            <v>1.34</v>
          </cell>
        </row>
        <row r="1911">
          <cell r="A1911" t="str">
            <v>001.18.02900</v>
          </cell>
          <cell r="B1911" t="str">
            <v>Flange sextavado com rosca e sem furos de pvc rígido para tubos de pvc rosqueável marca tigre 4 pol</v>
          </cell>
          <cell r="C1911" t="str">
            <v>UN</v>
          </cell>
          <cell r="D1911">
            <v>1</v>
          </cell>
          <cell r="E1911">
            <v>37.497399999999999</v>
          </cell>
          <cell r="F1911">
            <v>37.49</v>
          </cell>
        </row>
        <row r="1912">
          <cell r="A1912" t="str">
            <v>001.18.02920</v>
          </cell>
          <cell r="B1912" t="str">
            <v>Flange sextavado com rosca e sem furos de pvc rígido para tubos de pvc rosqueável marca tigre 3 pol</v>
          </cell>
          <cell r="C1912" t="str">
            <v>UN</v>
          </cell>
          <cell r="D1912">
            <v>1</v>
          </cell>
          <cell r="E1912">
            <v>20.3874</v>
          </cell>
          <cell r="F1912">
            <v>20.38</v>
          </cell>
        </row>
        <row r="1913">
          <cell r="A1913" t="str">
            <v>001.18.02940</v>
          </cell>
          <cell r="B1913" t="str">
            <v>Flange sextavado com rosca e sem furos de pvc rígido para tubos de pvc rosqueável marca tigre 2 1/2 pol</v>
          </cell>
          <cell r="C1913" t="str">
            <v>UN</v>
          </cell>
          <cell r="D1913">
            <v>1</v>
          </cell>
          <cell r="E1913">
            <v>20.3674</v>
          </cell>
          <cell r="F1913">
            <v>20.36</v>
          </cell>
        </row>
        <row r="1914">
          <cell r="A1914" t="str">
            <v>001.18.02960</v>
          </cell>
          <cell r="B1914" t="str">
            <v>Flange sextavado com rosca e sem furos de pvc rígido para tubos de pvc rosqueável marca tigre 2 pol</v>
          </cell>
          <cell r="C1914" t="str">
            <v>UN</v>
          </cell>
          <cell r="D1914">
            <v>1</v>
          </cell>
          <cell r="E1914">
            <v>4.0652999999999997</v>
          </cell>
          <cell r="F1914">
            <v>4.0599999999999996</v>
          </cell>
        </row>
        <row r="1915">
          <cell r="A1915" t="str">
            <v>001.18.02980</v>
          </cell>
          <cell r="B1915" t="str">
            <v>Flange sextavado com rosca e sem furos de pvc rígido para tubos de pvc rosqueável marca tigre 1 1/2 pol</v>
          </cell>
          <cell r="C1915" t="str">
            <v>UN</v>
          </cell>
          <cell r="D1915">
            <v>1</v>
          </cell>
          <cell r="E1915">
            <v>3.2953000000000001</v>
          </cell>
          <cell r="F1915">
            <v>3.29</v>
          </cell>
        </row>
        <row r="1916">
          <cell r="A1916" t="str">
            <v>001.18.03000</v>
          </cell>
          <cell r="B1916" t="str">
            <v>Flange sextavado com rosca e sem furos de pvc rígido para tubos de pvc rosqueável marca tigre 1 1/4 pol</v>
          </cell>
          <cell r="C1916" t="str">
            <v>UN</v>
          </cell>
          <cell r="D1916">
            <v>1</v>
          </cell>
          <cell r="E1916">
            <v>2.6353</v>
          </cell>
          <cell r="F1916">
            <v>2.63</v>
          </cell>
        </row>
        <row r="1917">
          <cell r="A1917" t="str">
            <v>001.18.03020</v>
          </cell>
          <cell r="B1917" t="str">
            <v>Flange sextavado com rosca e sem furos de pvc rígido para tubos de pvc rosqueável marca tigre 1 pol</v>
          </cell>
          <cell r="C1917" t="str">
            <v>UN</v>
          </cell>
          <cell r="D1917">
            <v>1</v>
          </cell>
          <cell r="E1917">
            <v>2.1937000000000002</v>
          </cell>
          <cell r="F1917">
            <v>2.19</v>
          </cell>
        </row>
        <row r="1918">
          <cell r="A1918" t="str">
            <v>001.18.03040</v>
          </cell>
          <cell r="B1918" t="str">
            <v>Flange sextavado com rosca e sem furos de pvc rígido para tubos de pvc rosqueável marca tigre 3/4 pol</v>
          </cell>
          <cell r="C1918" t="str">
            <v>UN</v>
          </cell>
          <cell r="D1918">
            <v>1</v>
          </cell>
          <cell r="E1918">
            <v>1.9437</v>
          </cell>
          <cell r="F1918">
            <v>1.94</v>
          </cell>
        </row>
        <row r="1919">
          <cell r="A1919" t="str">
            <v>001.18.03060</v>
          </cell>
          <cell r="B1919" t="str">
            <v>Flange sextavado com rosca e sem furos de pvc rígido para tubos de pvc rosqueável marca tigre 1/2 pol</v>
          </cell>
          <cell r="C1919" t="str">
            <v>UN</v>
          </cell>
          <cell r="D1919">
            <v>1</v>
          </cell>
          <cell r="E1919">
            <v>1.6287</v>
          </cell>
          <cell r="F1919">
            <v>1.62</v>
          </cell>
        </row>
        <row r="1920">
          <cell r="A1920" t="str">
            <v>001.18.03080</v>
          </cell>
          <cell r="B1920" t="str">
            <v>Plug ou bujão de 2", de pvc rígido, para tubos de pvc rosqueável marca tigre</v>
          </cell>
          <cell r="C1920" t="str">
            <v>UN</v>
          </cell>
          <cell r="D1920">
            <v>1</v>
          </cell>
          <cell r="E1920">
            <v>3.6353</v>
          </cell>
          <cell r="F1920">
            <v>3.63</v>
          </cell>
        </row>
        <row r="1921">
          <cell r="A1921" t="str">
            <v>001.18.03100</v>
          </cell>
          <cell r="B1921" t="str">
            <v>Plug ou bujão de 1 1/2", de pvc rígido, para tubos de pvc rosqueável marca tigre</v>
          </cell>
          <cell r="C1921" t="str">
            <v>UN</v>
          </cell>
          <cell r="D1921">
            <v>1</v>
          </cell>
          <cell r="E1921">
            <v>3.2252999999999998</v>
          </cell>
          <cell r="F1921">
            <v>3.22</v>
          </cell>
        </row>
        <row r="1922">
          <cell r="A1922" t="str">
            <v>001.18.03120</v>
          </cell>
          <cell r="B1922" t="str">
            <v>Plug ou bujão de 1 1/4", de pvc rígido, para tubos de pvc rosqueável marca tigre</v>
          </cell>
          <cell r="C1922" t="str">
            <v>UN</v>
          </cell>
          <cell r="D1922">
            <v>1</v>
          </cell>
          <cell r="E1922">
            <v>2.2353000000000001</v>
          </cell>
          <cell r="F1922">
            <v>2.23</v>
          </cell>
        </row>
        <row r="1923">
          <cell r="A1923" t="str">
            <v>001.18.03140</v>
          </cell>
          <cell r="B1923" t="str">
            <v>Plug ou bujão de 1", de pvc rígido, para tubos de pvc rosqueável marca tigre</v>
          </cell>
          <cell r="C1923" t="str">
            <v>UN</v>
          </cell>
          <cell r="D1923">
            <v>1</v>
          </cell>
          <cell r="E1923">
            <v>1.5037</v>
          </cell>
          <cell r="F1923">
            <v>1.5</v>
          </cell>
        </row>
        <row r="1924">
          <cell r="A1924" t="str">
            <v>001.18.03160</v>
          </cell>
          <cell r="B1924" t="str">
            <v>Plug ou bujão de 3/4", de pvc rígido, para tubos de pvc rosqueável marca tigre</v>
          </cell>
          <cell r="C1924" t="str">
            <v>UN</v>
          </cell>
          <cell r="D1924">
            <v>1</v>
          </cell>
          <cell r="E1924">
            <v>1.2877000000000001</v>
          </cell>
          <cell r="F1924">
            <v>1.28</v>
          </cell>
        </row>
        <row r="1925">
          <cell r="A1925" t="str">
            <v>001.18.03180</v>
          </cell>
          <cell r="B1925" t="str">
            <v>Plug ou bujão de 1/2", de pvc rígido, para tubos de pvc rosqueável marca tigre</v>
          </cell>
          <cell r="C1925" t="str">
            <v>UN</v>
          </cell>
          <cell r="D1925">
            <v>1</v>
          </cell>
          <cell r="E1925">
            <v>1.2037</v>
          </cell>
          <cell r="F1925">
            <v>1.2</v>
          </cell>
        </row>
        <row r="1926">
          <cell r="A1926" t="str">
            <v>001.18.03200</v>
          </cell>
          <cell r="B1926" t="str">
            <v>Joelho de 90º rosqueável com bucha de latão 1/2", de pvc rígido, marca tigre</v>
          </cell>
          <cell r="C1926" t="str">
            <v>UN</v>
          </cell>
          <cell r="D1926">
            <v>1</v>
          </cell>
          <cell r="E1926">
            <v>3.7526999999999999</v>
          </cell>
          <cell r="F1926">
            <v>3.75</v>
          </cell>
        </row>
        <row r="1927">
          <cell r="A1927" t="str">
            <v>001.18.03220</v>
          </cell>
          <cell r="B1927" t="str">
            <v>Joelho de 90º rosqueável com bucha de latão 3/4", de pvc rígido, marca tigre</v>
          </cell>
          <cell r="C1927" t="str">
            <v>UN</v>
          </cell>
          <cell r="D1927">
            <v>1</v>
          </cell>
          <cell r="E1927">
            <v>4.0427</v>
          </cell>
          <cell r="F1927">
            <v>4.04</v>
          </cell>
        </row>
        <row r="1928">
          <cell r="A1928" t="str">
            <v>001.18.03240</v>
          </cell>
          <cell r="B1928" t="str">
            <v>Joelho 90º redução rosqueável com bucha de latão 3/4" x 1/2", de  pvc rígido,  marca tigre</v>
          </cell>
          <cell r="C1928" t="str">
            <v>UN</v>
          </cell>
          <cell r="D1928">
            <v>1</v>
          </cell>
          <cell r="E1928">
            <v>4.2327000000000004</v>
          </cell>
          <cell r="F1928">
            <v>4.2300000000000004</v>
          </cell>
        </row>
        <row r="1929">
          <cell r="A1929" t="str">
            <v>001.18.03260</v>
          </cell>
          <cell r="B1929" t="str">
            <v>Tee 90º rosqueável  1/2",com bucha de latão na boca central , marca tigre</v>
          </cell>
          <cell r="C1929" t="str">
            <v>UN</v>
          </cell>
          <cell r="D1929">
            <v>1</v>
          </cell>
          <cell r="E1929">
            <v>4.0449000000000002</v>
          </cell>
          <cell r="F1929">
            <v>4.04</v>
          </cell>
        </row>
        <row r="1930">
          <cell r="A1930" t="str">
            <v>001.18.03280</v>
          </cell>
          <cell r="B1930" t="str">
            <v>Tee 90º rosqueável 3/4", com bucha de latão na boca central,  marca tigre</v>
          </cell>
          <cell r="C1930" t="str">
            <v>UN</v>
          </cell>
          <cell r="D1930">
            <v>1</v>
          </cell>
          <cell r="E1930">
            <v>4.8249000000000004</v>
          </cell>
          <cell r="F1930">
            <v>4.82</v>
          </cell>
        </row>
        <row r="1931">
          <cell r="A1931" t="str">
            <v>001.18.03300</v>
          </cell>
          <cell r="B1931" t="str">
            <v>Tee 90º redução rosqueável 3/4"x1/2", com bucha de latão na boca central,  marca tigre</v>
          </cell>
          <cell r="C1931" t="str">
            <v>UN</v>
          </cell>
          <cell r="D1931">
            <v>1</v>
          </cell>
          <cell r="E1931">
            <v>4.1649000000000003</v>
          </cell>
          <cell r="F1931">
            <v>4.16</v>
          </cell>
        </row>
        <row r="1932">
          <cell r="A1932" t="str">
            <v>001.18.03320</v>
          </cell>
          <cell r="B1932" t="str">
            <v>Fornecimento e instalação de engate no. 3 com terminais de 1/2 pol e mangueira flexíel branca, de 30 cm, marca tigre</v>
          </cell>
          <cell r="C1932" t="str">
            <v>UN</v>
          </cell>
          <cell r="D1932">
            <v>1</v>
          </cell>
          <cell r="E1932">
            <v>4.0891999999999999</v>
          </cell>
          <cell r="F1932">
            <v>4.08</v>
          </cell>
        </row>
        <row r="1933">
          <cell r="A1933" t="str">
            <v>001.18.03340</v>
          </cell>
          <cell r="B1933" t="str">
            <v>Fornecimento e colocação de engate no. 5 com terminais cromados de 1/2 pol e mangueira flexível, de 40 cm, marca tigre</v>
          </cell>
          <cell r="C1933" t="str">
            <v>UN</v>
          </cell>
          <cell r="D1933">
            <v>1</v>
          </cell>
          <cell r="E1933">
            <v>15.059200000000001</v>
          </cell>
          <cell r="F1933">
            <v>15.05</v>
          </cell>
        </row>
        <row r="1934">
          <cell r="A1934" t="str">
            <v>001.18.03360</v>
          </cell>
          <cell r="B1934" t="str">
            <v>Curva de 90º de pvc rígido para tubo soldável 110mm ( 4 pol )</v>
          </cell>
          <cell r="C1934" t="str">
            <v>UN</v>
          </cell>
          <cell r="D1934">
            <v>1</v>
          </cell>
          <cell r="E1934">
            <v>32.911099999999998</v>
          </cell>
          <cell r="F1934">
            <v>32.909999999999997</v>
          </cell>
        </row>
        <row r="1935">
          <cell r="A1935" t="str">
            <v>001.18.03380</v>
          </cell>
          <cell r="B1935" t="str">
            <v>Curva de 90º de pvc rígido para tubo soldável 85mm ( 3 pol )</v>
          </cell>
          <cell r="C1935" t="str">
            <v>UN</v>
          </cell>
          <cell r="D1935">
            <v>1</v>
          </cell>
          <cell r="E1935">
            <v>16.596800000000002</v>
          </cell>
          <cell r="F1935">
            <v>16.59</v>
          </cell>
        </row>
        <row r="1936">
          <cell r="A1936" t="str">
            <v>001.18.03400</v>
          </cell>
          <cell r="B1936" t="str">
            <v>Curva de 90º de pvc rígido para tubo soldável 75mm (21/2 pol)</v>
          </cell>
          <cell r="C1936" t="str">
            <v>UN</v>
          </cell>
          <cell r="D1936">
            <v>1</v>
          </cell>
          <cell r="E1936">
            <v>17.026800000000001</v>
          </cell>
          <cell r="F1936">
            <v>17.02</v>
          </cell>
        </row>
        <row r="1937">
          <cell r="A1937" t="str">
            <v>001.18.03420</v>
          </cell>
          <cell r="B1937" t="str">
            <v>Curva de 90º de pvc rígido para tubo soldável 60mm (2 pol)</v>
          </cell>
          <cell r="C1937" t="str">
            <v>UN</v>
          </cell>
          <cell r="D1937">
            <v>1</v>
          </cell>
          <cell r="E1937">
            <v>14.2727</v>
          </cell>
          <cell r="F1937">
            <v>14.27</v>
          </cell>
        </row>
        <row r="1938">
          <cell r="A1938" t="str">
            <v>001.18.03440</v>
          </cell>
          <cell r="B1938" t="str">
            <v>Curva de 90º de pvc rígido para tubo soldável 50mm (1 1/2 pol)</v>
          </cell>
          <cell r="C1938" t="str">
            <v>UN</v>
          </cell>
          <cell r="D1938">
            <v>1</v>
          </cell>
          <cell r="E1938">
            <v>7.2327000000000004</v>
          </cell>
          <cell r="F1938">
            <v>7.23</v>
          </cell>
        </row>
        <row r="1939">
          <cell r="A1939" t="str">
            <v>001.18.03460</v>
          </cell>
          <cell r="B1939" t="str">
            <v>Curva de 90º de pvc rígido para tubo soldável 40mm (1 1/4 pol)</v>
          </cell>
          <cell r="C1939" t="str">
            <v>UN</v>
          </cell>
          <cell r="D1939">
            <v>1</v>
          </cell>
          <cell r="E1939">
            <v>6.2226999999999997</v>
          </cell>
          <cell r="F1939">
            <v>6.22</v>
          </cell>
        </row>
        <row r="1940">
          <cell r="A1940" t="str">
            <v>001.18.03480</v>
          </cell>
          <cell r="B1940" t="str">
            <v>Curva de 90º de pvc rígido para tubo soldável 32mm (1 pol)</v>
          </cell>
          <cell r="C1940" t="str">
            <v>UN</v>
          </cell>
          <cell r="D1940">
            <v>1</v>
          </cell>
          <cell r="E1940">
            <v>6.4326999999999996</v>
          </cell>
          <cell r="F1940">
            <v>6.43</v>
          </cell>
        </row>
        <row r="1941">
          <cell r="A1941" t="str">
            <v>001.18.03500</v>
          </cell>
          <cell r="B1941" t="str">
            <v>Curva de 90º de pvc rígido para tubo soldável 25mm (3/4 pol)</v>
          </cell>
          <cell r="C1941" t="str">
            <v>UN</v>
          </cell>
          <cell r="D1941">
            <v>1</v>
          </cell>
          <cell r="E1941">
            <v>3.9483999999999999</v>
          </cell>
          <cell r="F1941">
            <v>3.94</v>
          </cell>
        </row>
        <row r="1942">
          <cell r="A1942" t="str">
            <v>001.18.03520</v>
          </cell>
          <cell r="B1942" t="str">
            <v>Curva de 90º de pvc rígido para tubo soldável 20mm (1/2 pol)</v>
          </cell>
          <cell r="C1942" t="str">
            <v>UN</v>
          </cell>
          <cell r="D1942">
            <v>1</v>
          </cell>
          <cell r="E1942">
            <v>3.1084000000000001</v>
          </cell>
          <cell r="F1942">
            <v>3.1</v>
          </cell>
        </row>
        <row r="1943">
          <cell r="A1943" t="str">
            <v>001.18.03540</v>
          </cell>
          <cell r="B1943" t="str">
            <v>Curva de 45º de pvc rígido para tubo soldável 110mm ( 4 pol )</v>
          </cell>
          <cell r="C1943" t="str">
            <v>UN</v>
          </cell>
          <cell r="D1943">
            <v>1</v>
          </cell>
          <cell r="E1943">
            <v>28.441099999999999</v>
          </cell>
          <cell r="F1943">
            <v>28.44</v>
          </cell>
        </row>
        <row r="1944">
          <cell r="A1944" t="str">
            <v>001.18.03560</v>
          </cell>
          <cell r="B1944" t="str">
            <v>Curva de 45º de pvc rígido para tubo soldável 85mm ( 3 pol )</v>
          </cell>
          <cell r="C1944" t="str">
            <v>UN</v>
          </cell>
          <cell r="D1944">
            <v>1</v>
          </cell>
          <cell r="E1944">
            <v>13.2468</v>
          </cell>
          <cell r="F1944">
            <v>13.24</v>
          </cell>
        </row>
        <row r="1945">
          <cell r="A1945" t="str">
            <v>001.18.03580</v>
          </cell>
          <cell r="B1945" t="str">
            <v>Curva de 45º de pvc rígido para tubo soldável 75mm ( 2 1/2 pol )</v>
          </cell>
          <cell r="C1945" t="str">
            <v>UN</v>
          </cell>
          <cell r="D1945">
            <v>1</v>
          </cell>
          <cell r="E1945">
            <v>9.6468000000000007</v>
          </cell>
          <cell r="F1945">
            <v>9.64</v>
          </cell>
        </row>
        <row r="1946">
          <cell r="A1946" t="str">
            <v>001.18.03600</v>
          </cell>
          <cell r="B1946" t="str">
            <v>Curva de 45º de pvc rígido para tubo soldável 60mm ( 2  pol )</v>
          </cell>
          <cell r="C1946" t="str">
            <v>UN</v>
          </cell>
          <cell r="D1946">
            <v>1</v>
          </cell>
          <cell r="E1946">
            <v>5.8327</v>
          </cell>
          <cell r="F1946">
            <v>5.83</v>
          </cell>
        </row>
        <row r="1947">
          <cell r="A1947" t="str">
            <v>001.18.03620</v>
          </cell>
          <cell r="B1947" t="str">
            <v>Curva de 45º de pvc rígido para tubo soldável 50mm ( 1 1/2  pol )</v>
          </cell>
          <cell r="C1947" t="str">
            <v>UN</v>
          </cell>
          <cell r="D1947">
            <v>1</v>
          </cell>
          <cell r="E1947">
            <v>4.2226999999999997</v>
          </cell>
          <cell r="F1947">
            <v>4.22</v>
          </cell>
        </row>
        <row r="1948">
          <cell r="A1948" t="str">
            <v>001.18.03640</v>
          </cell>
          <cell r="B1948" t="str">
            <v>Curva de 45º de pvc rígido para tubo soldável 50mm ( 1 1/4  pol )</v>
          </cell>
          <cell r="C1948" t="str">
            <v>UN</v>
          </cell>
          <cell r="D1948">
            <v>1</v>
          </cell>
          <cell r="E1948">
            <v>3.0026999999999999</v>
          </cell>
          <cell r="F1948">
            <v>3</v>
          </cell>
        </row>
        <row r="1949">
          <cell r="A1949" t="str">
            <v>001.18.03660</v>
          </cell>
          <cell r="B1949" t="str">
            <v>Curva de 45º de pvc rígido para tubo soldável 32mm ( 1  pol )</v>
          </cell>
          <cell r="C1949" t="str">
            <v>UN</v>
          </cell>
          <cell r="D1949">
            <v>1</v>
          </cell>
          <cell r="E1949">
            <v>1.8384</v>
          </cell>
          <cell r="F1949">
            <v>1.83</v>
          </cell>
        </row>
        <row r="1950">
          <cell r="A1950" t="str">
            <v>001.18.03680</v>
          </cell>
          <cell r="B1950" t="str">
            <v>Curva de 45º de pvc rígido para tubo soldável 25mm ( 3/4  pol )</v>
          </cell>
          <cell r="C1950" t="str">
            <v>UN</v>
          </cell>
          <cell r="D1950">
            <v>1</v>
          </cell>
          <cell r="E1950">
            <v>1.5684</v>
          </cell>
          <cell r="F1950">
            <v>1.56</v>
          </cell>
        </row>
        <row r="1951">
          <cell r="A1951" t="str">
            <v>001.18.03700</v>
          </cell>
          <cell r="B1951" t="str">
            <v>Curva de 45º de pvc rígido para tubo soldável 20mm ( 1/2  pol )</v>
          </cell>
          <cell r="C1951" t="str">
            <v>UN</v>
          </cell>
          <cell r="D1951">
            <v>1</v>
          </cell>
          <cell r="E1951">
            <v>1.7234</v>
          </cell>
          <cell r="F1951">
            <v>1.72</v>
          </cell>
        </row>
        <row r="1952">
          <cell r="A1952" t="str">
            <v>001.18.03720</v>
          </cell>
          <cell r="B1952" t="str">
            <v>Luva de pvc rígido para tubo soldável 110mm ( 4 pol )</v>
          </cell>
          <cell r="C1952" t="str">
            <v>UN</v>
          </cell>
          <cell r="D1952">
            <v>1</v>
          </cell>
          <cell r="E1952">
            <v>25.4011</v>
          </cell>
          <cell r="F1952">
            <v>25.4</v>
          </cell>
        </row>
        <row r="1953">
          <cell r="A1953" t="str">
            <v>001.18.03740</v>
          </cell>
          <cell r="B1953" t="str">
            <v>Luva de pvc rígido para tubo soldável 85mm ( 3 pol )</v>
          </cell>
          <cell r="C1953" t="str">
            <v>UN</v>
          </cell>
          <cell r="D1953">
            <v>1</v>
          </cell>
          <cell r="E1953">
            <v>21.046800000000001</v>
          </cell>
          <cell r="F1953">
            <v>21.04</v>
          </cell>
        </row>
        <row r="1954">
          <cell r="A1954" t="str">
            <v>001.18.03760</v>
          </cell>
          <cell r="B1954" t="str">
            <v>Luva de pvc rígido para tubo soldável 75mm ( 2 1/2 pol )</v>
          </cell>
          <cell r="C1954" t="str">
            <v>UN</v>
          </cell>
          <cell r="D1954">
            <v>1</v>
          </cell>
          <cell r="E1954">
            <v>14.4468</v>
          </cell>
          <cell r="F1954">
            <v>14.44</v>
          </cell>
        </row>
        <row r="1955">
          <cell r="A1955" t="str">
            <v>001.18.03780</v>
          </cell>
          <cell r="B1955" t="str">
            <v>Luva de pvc rígido para tubo soldável 60mm ( 2 pol )</v>
          </cell>
          <cell r="C1955" t="str">
            <v>UN</v>
          </cell>
          <cell r="D1955">
            <v>1</v>
          </cell>
          <cell r="E1955">
            <v>2.4127000000000001</v>
          </cell>
          <cell r="F1955">
            <v>2.41</v>
          </cell>
        </row>
        <row r="1956">
          <cell r="A1956" t="str">
            <v>001.18.03800</v>
          </cell>
          <cell r="B1956" t="str">
            <v>Luva de pvc rígido para tubo soldável 50mm ( 1 1/2 pol )</v>
          </cell>
          <cell r="C1956" t="str">
            <v>UN</v>
          </cell>
          <cell r="D1956">
            <v>1</v>
          </cell>
          <cell r="E1956">
            <v>3.6526999999999998</v>
          </cell>
          <cell r="F1956">
            <v>3.65</v>
          </cell>
        </row>
        <row r="1957">
          <cell r="A1957" t="str">
            <v>001.18.03820</v>
          </cell>
          <cell r="B1957" t="str">
            <v>Luva de pvc rígido para tubo soldável 40mm ( 1 1/4pol )</v>
          </cell>
          <cell r="C1957" t="str">
            <v>UN</v>
          </cell>
          <cell r="D1957">
            <v>1</v>
          </cell>
          <cell r="E1957">
            <v>3.3027000000000002</v>
          </cell>
          <cell r="F1957">
            <v>3.3</v>
          </cell>
        </row>
        <row r="1958">
          <cell r="A1958" t="str">
            <v>001.18.03840</v>
          </cell>
          <cell r="B1958" t="str">
            <v>Luva de pvc rígido para tubo soldável 32mm ( 1 pol )</v>
          </cell>
          <cell r="C1958" t="str">
            <v>UN</v>
          </cell>
          <cell r="D1958">
            <v>1</v>
          </cell>
          <cell r="E1958">
            <v>1.8884000000000001</v>
          </cell>
          <cell r="F1958">
            <v>1.88</v>
          </cell>
        </row>
        <row r="1959">
          <cell r="A1959" t="str">
            <v>001.18.03860</v>
          </cell>
          <cell r="B1959" t="str">
            <v>Luva de pvc rígido para tubo soldável 25mm ( 3/4 pol )</v>
          </cell>
          <cell r="C1959" t="str">
            <v>UN</v>
          </cell>
          <cell r="D1959">
            <v>1</v>
          </cell>
          <cell r="E1959">
            <v>1.5284</v>
          </cell>
          <cell r="F1959">
            <v>1.52</v>
          </cell>
        </row>
        <row r="1960">
          <cell r="A1960" t="str">
            <v>001.18.03880</v>
          </cell>
          <cell r="B1960" t="str">
            <v>Luva de pvc rígido para tubo soldável 20mm ( 1/2 pol )</v>
          </cell>
          <cell r="C1960" t="str">
            <v>UN</v>
          </cell>
          <cell r="D1960">
            <v>1</v>
          </cell>
          <cell r="E1960">
            <v>1.5184</v>
          </cell>
          <cell r="F1960">
            <v>1.51</v>
          </cell>
        </row>
        <row r="1961">
          <cell r="A1961" t="str">
            <v>001.18.03900</v>
          </cell>
          <cell r="B1961" t="str">
            <v>Cotovelo de pvc rígido para tubo soldável 110 mm (4 pol)</v>
          </cell>
          <cell r="C1961" t="str">
            <v>UN</v>
          </cell>
          <cell r="D1961">
            <v>1</v>
          </cell>
          <cell r="E1961">
            <v>90.961100000000002</v>
          </cell>
          <cell r="F1961">
            <v>90.96</v>
          </cell>
        </row>
        <row r="1962">
          <cell r="A1962" t="str">
            <v>001.18.03920</v>
          </cell>
          <cell r="B1962" t="str">
            <v>Cotovelo de pvc rígido para tubo soldável 85 mm (3 pol)</v>
          </cell>
          <cell r="C1962" t="str">
            <v>UN</v>
          </cell>
          <cell r="D1962">
            <v>1</v>
          </cell>
          <cell r="E1962">
            <v>41.506799999999998</v>
          </cell>
          <cell r="F1962">
            <v>41.5</v>
          </cell>
        </row>
        <row r="1963">
          <cell r="A1963" t="str">
            <v>001.18.03940</v>
          </cell>
          <cell r="B1963" t="str">
            <v>Cotovelo de pvc rígido para tubo soldável 75 mm (2 1/2 pol)</v>
          </cell>
          <cell r="C1963" t="str">
            <v>UN</v>
          </cell>
          <cell r="D1963">
            <v>1</v>
          </cell>
          <cell r="E1963">
            <v>33.366799999999998</v>
          </cell>
          <cell r="F1963">
            <v>33.36</v>
          </cell>
        </row>
        <row r="1964">
          <cell r="A1964" t="str">
            <v>001.18.03960</v>
          </cell>
          <cell r="B1964" t="str">
            <v>Cotovelo de pvc rígido para tubo soldável 60 mm (2 pol)</v>
          </cell>
          <cell r="C1964" t="str">
            <v>UN</v>
          </cell>
          <cell r="D1964">
            <v>1</v>
          </cell>
          <cell r="E1964">
            <v>12.402699999999999</v>
          </cell>
          <cell r="F1964">
            <v>12.4</v>
          </cell>
        </row>
        <row r="1965">
          <cell r="A1965" t="str">
            <v>001.18.03980</v>
          </cell>
          <cell r="B1965" t="str">
            <v>Cotovelo de pvc rígido para tubo soldável 50 mm ( 1 1/2 pol)</v>
          </cell>
          <cell r="C1965" t="str">
            <v>UN</v>
          </cell>
          <cell r="D1965">
            <v>1</v>
          </cell>
          <cell r="E1965">
            <v>4.2626999999999997</v>
          </cell>
          <cell r="F1965">
            <v>4.26</v>
          </cell>
        </row>
        <row r="1966">
          <cell r="A1966" t="str">
            <v>001.18.04000</v>
          </cell>
          <cell r="B1966" t="str">
            <v>Cotovelo de pvc rígido para tubo soldável 40 mm ( 1 1/4 pol)</v>
          </cell>
          <cell r="C1966" t="str">
            <v>UN</v>
          </cell>
          <cell r="D1966">
            <v>1</v>
          </cell>
          <cell r="E1966">
            <v>3.9826999999999999</v>
          </cell>
          <cell r="F1966">
            <v>3.98</v>
          </cell>
        </row>
        <row r="1967">
          <cell r="A1967" t="str">
            <v>001.18.04020</v>
          </cell>
          <cell r="B1967" t="str">
            <v>Cotovelo de pvc rígido para tubo soldável 32 mm ( 1 pol)</v>
          </cell>
          <cell r="C1967" t="str">
            <v>UN</v>
          </cell>
          <cell r="D1967">
            <v>1</v>
          </cell>
          <cell r="E1967">
            <v>2.0583999999999998</v>
          </cell>
          <cell r="F1967">
            <v>2.0499999999999998</v>
          </cell>
        </row>
        <row r="1968">
          <cell r="A1968" t="str">
            <v>001.18.04040</v>
          </cell>
          <cell r="B1968" t="str">
            <v>Cotovelo de pvc rígido para tubo soldável 25 mm ( 3/4 pol)</v>
          </cell>
          <cell r="C1968" t="str">
            <v>UN</v>
          </cell>
          <cell r="D1968">
            <v>1</v>
          </cell>
          <cell r="E1968">
            <v>1.5584</v>
          </cell>
          <cell r="F1968">
            <v>1.55</v>
          </cell>
        </row>
        <row r="1969">
          <cell r="A1969" t="str">
            <v>001.18.04060</v>
          </cell>
          <cell r="B1969" t="str">
            <v>Cotovelo de pvc rígido para tubo soldável 20 mm ( 1/2 pol)</v>
          </cell>
          <cell r="C1969" t="str">
            <v>UN</v>
          </cell>
          <cell r="D1969">
            <v>1</v>
          </cell>
          <cell r="E1969">
            <v>1.4583999999999999</v>
          </cell>
          <cell r="F1969">
            <v>1.45</v>
          </cell>
        </row>
        <row r="1970">
          <cell r="A1970" t="str">
            <v>001.18.04080</v>
          </cell>
          <cell r="B1970" t="str">
            <v>Cotovelo 90º com redução de pvc rígido para tubo soldável 40 x 32mm ( 1.1/4 x 1 pol )</v>
          </cell>
          <cell r="C1970" t="str">
            <v>UN</v>
          </cell>
          <cell r="D1970">
            <v>1</v>
          </cell>
          <cell r="E1970">
            <v>3.0527000000000002</v>
          </cell>
          <cell r="F1970">
            <v>3.05</v>
          </cell>
        </row>
        <row r="1971">
          <cell r="A1971" t="str">
            <v>001.18.04100</v>
          </cell>
          <cell r="B1971" t="str">
            <v>Cotovelo 90º com redução de pvc rígido para tubo soldável 32 x 25mm ( 1 x 3/4 pol )</v>
          </cell>
          <cell r="C1971" t="str">
            <v>UN</v>
          </cell>
          <cell r="D1971">
            <v>1</v>
          </cell>
          <cell r="E1971">
            <v>2.4384000000000001</v>
          </cell>
          <cell r="F1971">
            <v>2.4300000000000002</v>
          </cell>
        </row>
        <row r="1972">
          <cell r="A1972" t="str">
            <v>001.18.04120</v>
          </cell>
          <cell r="B1972" t="str">
            <v>Cotovelo 90º com redução de pvc rígido para tubo soldável 25 x 20mm ( 3/4 x 1/2 pol )</v>
          </cell>
          <cell r="C1972" t="str">
            <v>UN</v>
          </cell>
          <cell r="D1972">
            <v>1</v>
          </cell>
          <cell r="E1972">
            <v>2.2183999999999999</v>
          </cell>
          <cell r="F1972">
            <v>2.21</v>
          </cell>
        </row>
        <row r="1973">
          <cell r="A1973" t="str">
            <v>001.18.04140</v>
          </cell>
          <cell r="B1973" t="str">
            <v>Cotovelo 45º de pvc rígido para tubo soldável 50mm ( 1.1/2 pol ).</v>
          </cell>
          <cell r="C1973" t="str">
            <v>UN</v>
          </cell>
          <cell r="D1973">
            <v>1</v>
          </cell>
          <cell r="E1973">
            <v>4.9726999999999997</v>
          </cell>
          <cell r="F1973">
            <v>4.97</v>
          </cell>
        </row>
        <row r="1974">
          <cell r="A1974" t="str">
            <v>001.18.04160</v>
          </cell>
          <cell r="B1974" t="str">
            <v>Cotovelo 45º de pvc rígido para tubo soldável 40 mm (1 1/4 pol)</v>
          </cell>
          <cell r="C1974" t="str">
            <v>UN</v>
          </cell>
          <cell r="D1974">
            <v>1</v>
          </cell>
          <cell r="E1974">
            <v>4.7027000000000001</v>
          </cell>
          <cell r="F1974">
            <v>4.7</v>
          </cell>
        </row>
        <row r="1975">
          <cell r="A1975" t="str">
            <v>001.18.04180</v>
          </cell>
          <cell r="B1975" t="str">
            <v>Cotovelo 45º de pvc rígido para tubo soldável 32 mm ( 1 pol)</v>
          </cell>
          <cell r="C1975" t="str">
            <v>UN</v>
          </cell>
          <cell r="D1975">
            <v>1</v>
          </cell>
          <cell r="E1975">
            <v>2.8184</v>
          </cell>
          <cell r="F1975">
            <v>2.81</v>
          </cell>
        </row>
        <row r="1976">
          <cell r="A1976" t="str">
            <v>001.18.04200</v>
          </cell>
          <cell r="B1976" t="str">
            <v>Cotovelo 45º de pvc rígido para tubo soldável 25 mm ( 3/4 pol)</v>
          </cell>
          <cell r="C1976" t="str">
            <v>UN</v>
          </cell>
          <cell r="D1976">
            <v>1</v>
          </cell>
          <cell r="E1976">
            <v>1.8584000000000001</v>
          </cell>
          <cell r="F1976">
            <v>1.85</v>
          </cell>
        </row>
        <row r="1977">
          <cell r="A1977" t="str">
            <v>001.18.04220</v>
          </cell>
          <cell r="B1977" t="str">
            <v>Cotovelo 45º de pvc rígido para tubo soldável 20 mm ( 1/2 pol)</v>
          </cell>
          <cell r="C1977" t="str">
            <v>UN</v>
          </cell>
          <cell r="D1977">
            <v>1</v>
          </cell>
          <cell r="E1977">
            <v>1.5584</v>
          </cell>
          <cell r="F1977">
            <v>1.55</v>
          </cell>
        </row>
        <row r="1978">
          <cell r="A1978" t="str">
            <v>001.18.04240</v>
          </cell>
          <cell r="B1978" t="str">
            <v>Tee 90º de pvc rígido para tubo soldável 110mm ( 4 pol )</v>
          </cell>
          <cell r="C1978" t="str">
            <v>UN</v>
          </cell>
          <cell r="D1978">
            <v>1</v>
          </cell>
          <cell r="E1978">
            <v>69.135099999999994</v>
          </cell>
          <cell r="F1978">
            <v>69.13</v>
          </cell>
        </row>
        <row r="1979">
          <cell r="A1979" t="str">
            <v>001.18.04260</v>
          </cell>
          <cell r="B1979" t="str">
            <v>Tee 90º de pvc rígido para tubo soldável 85mm ( 3 pol )</v>
          </cell>
          <cell r="C1979" t="str">
            <v>UN</v>
          </cell>
          <cell r="D1979">
            <v>1</v>
          </cell>
          <cell r="E1979">
            <v>34.8611</v>
          </cell>
          <cell r="F1979">
            <v>34.86</v>
          </cell>
        </row>
        <row r="1980">
          <cell r="A1980" t="str">
            <v>001.18.04280</v>
          </cell>
          <cell r="B1980" t="str">
            <v>Tee 90º de pvc rígido para tubo soldável 75mm ( 2 1/2 pol )</v>
          </cell>
          <cell r="C1980" t="str">
            <v>UN</v>
          </cell>
          <cell r="D1980">
            <v>1</v>
          </cell>
          <cell r="E1980">
            <v>26.1111</v>
          </cell>
          <cell r="F1980">
            <v>26.11</v>
          </cell>
        </row>
        <row r="1981">
          <cell r="A1981" t="str">
            <v>001.18.04300</v>
          </cell>
          <cell r="B1981" t="str">
            <v>Tee 90º de pvc rígido para tubo soldável 60mm ( 2 pol )</v>
          </cell>
          <cell r="C1981" t="str">
            <v>UN</v>
          </cell>
          <cell r="D1981">
            <v>1</v>
          </cell>
          <cell r="E1981">
            <v>15.1874</v>
          </cell>
          <cell r="F1981">
            <v>15.18</v>
          </cell>
        </row>
        <row r="1982">
          <cell r="A1982" t="str">
            <v>001.18.04320</v>
          </cell>
          <cell r="B1982" t="str">
            <v>Tee 90º de pvc rígido para tubo soldável 50mm ( 11/2 pol )</v>
          </cell>
          <cell r="C1982" t="str">
            <v>UN</v>
          </cell>
          <cell r="D1982">
            <v>1</v>
          </cell>
          <cell r="E1982">
            <v>5.8373999999999997</v>
          </cell>
          <cell r="F1982">
            <v>5.83</v>
          </cell>
        </row>
        <row r="1983">
          <cell r="A1983" t="str">
            <v>001.18.04340</v>
          </cell>
          <cell r="B1983" t="str">
            <v>Tee 90º de pvc rígido para tubo soldável 40mm ( 11/4 pol )</v>
          </cell>
          <cell r="C1983" t="str">
            <v>UN</v>
          </cell>
          <cell r="D1983">
            <v>1</v>
          </cell>
          <cell r="E1983">
            <v>5.7873999999999999</v>
          </cell>
          <cell r="F1983">
            <v>5.78</v>
          </cell>
        </row>
        <row r="1984">
          <cell r="A1984" t="str">
            <v>001.18.04360</v>
          </cell>
          <cell r="B1984" t="str">
            <v>Tee 90º de pvc rígido para tubo soldável 32mm ( 1 pol )</v>
          </cell>
          <cell r="C1984" t="str">
            <v>UN</v>
          </cell>
          <cell r="D1984">
            <v>1</v>
          </cell>
          <cell r="E1984">
            <v>2.8708</v>
          </cell>
          <cell r="F1984">
            <v>2.87</v>
          </cell>
        </row>
        <row r="1985">
          <cell r="A1985" t="str">
            <v>001.18.04380</v>
          </cell>
          <cell r="B1985" t="str">
            <v>Tee 90º de pvc rígido para tubo soldável 25mm ( 3/4 pol )</v>
          </cell>
          <cell r="C1985" t="str">
            <v>UN</v>
          </cell>
          <cell r="D1985">
            <v>1</v>
          </cell>
          <cell r="E1985">
            <v>1.8508</v>
          </cell>
          <cell r="F1985">
            <v>1.85</v>
          </cell>
        </row>
        <row r="1986">
          <cell r="A1986" t="str">
            <v>001.18.04400</v>
          </cell>
          <cell r="B1986" t="str">
            <v>Tee 90º de pvc rígido para tubo soldável 20mm ( 1/2 pol )</v>
          </cell>
          <cell r="C1986" t="str">
            <v>UN</v>
          </cell>
          <cell r="D1986">
            <v>1</v>
          </cell>
          <cell r="E1986">
            <v>1.6708000000000001</v>
          </cell>
          <cell r="F1986">
            <v>1.67</v>
          </cell>
        </row>
        <row r="1987">
          <cell r="A1987" t="str">
            <v>001.18.04420</v>
          </cell>
          <cell r="B1987" t="str">
            <v>Tee de redução de pvc rígido part tubo soldável 110 x 85mm ( 4 x 3 pol )</v>
          </cell>
          <cell r="C1987" t="str">
            <v>UN</v>
          </cell>
          <cell r="D1987">
            <v>1</v>
          </cell>
          <cell r="E1987">
            <v>52.275100000000002</v>
          </cell>
          <cell r="F1987">
            <v>52.27</v>
          </cell>
        </row>
        <row r="1988">
          <cell r="A1988" t="str">
            <v>001.18.04440</v>
          </cell>
          <cell r="B1988" t="str">
            <v>Tee de redução de pvc rígido para tubo soldável 110 x 75mm ( 4 x 2.1/2 pol )</v>
          </cell>
          <cell r="C1988" t="str">
            <v>UN</v>
          </cell>
          <cell r="D1988">
            <v>1</v>
          </cell>
          <cell r="E1988">
            <v>21.845099999999999</v>
          </cell>
          <cell r="F1988">
            <v>21.84</v>
          </cell>
        </row>
        <row r="1989">
          <cell r="A1989" t="str">
            <v>001.18.04460</v>
          </cell>
          <cell r="B1989" t="str">
            <v>Tee de redução de pvc rígido para tubo soldável 110 x 60mm ( 4 x 2 pol )</v>
          </cell>
          <cell r="C1989" t="str">
            <v>UN</v>
          </cell>
          <cell r="D1989">
            <v>1</v>
          </cell>
          <cell r="E1989">
            <v>52.275100000000002</v>
          </cell>
          <cell r="F1989">
            <v>52.27</v>
          </cell>
        </row>
        <row r="1990">
          <cell r="A1990" t="str">
            <v>001.18.04480</v>
          </cell>
          <cell r="B1990" t="str">
            <v>Tee de redução de pvc rígido para tubo soldável 85 x 75mm ( 3 x 2.1/2 pol )</v>
          </cell>
          <cell r="C1990" t="str">
            <v>UN</v>
          </cell>
          <cell r="D1990">
            <v>1</v>
          </cell>
          <cell r="E1990">
            <v>29.891100000000002</v>
          </cell>
          <cell r="F1990">
            <v>29.89</v>
          </cell>
        </row>
        <row r="1991">
          <cell r="A1991" t="str">
            <v>001.18.04500</v>
          </cell>
          <cell r="B1991" t="str">
            <v>Tee de redução de pvc rígido para tubo soldável 85 x 60mm ( 3 x 2 pol )</v>
          </cell>
          <cell r="C1991" t="str">
            <v>UN</v>
          </cell>
          <cell r="D1991">
            <v>1</v>
          </cell>
          <cell r="E1991">
            <v>29.891100000000002</v>
          </cell>
          <cell r="F1991">
            <v>29.89</v>
          </cell>
        </row>
        <row r="1992">
          <cell r="A1992" t="str">
            <v>001.18.04520</v>
          </cell>
          <cell r="B1992" t="str">
            <v>Tee de redução de pvc rígido para tubo soldável 75 x 60mm ( 2.1/2 x 2 pol )</v>
          </cell>
          <cell r="C1992" t="str">
            <v>UN</v>
          </cell>
          <cell r="D1992">
            <v>1</v>
          </cell>
          <cell r="E1992">
            <v>23.3811</v>
          </cell>
          <cell r="F1992">
            <v>23.38</v>
          </cell>
        </row>
        <row r="1993">
          <cell r="A1993" t="str">
            <v>001.18.04540</v>
          </cell>
          <cell r="B1993" t="str">
            <v>Tee de redução de pvc rígido para tubo soldável 75 x 50mm ( 2.1/2 x 1.1/2 pol )</v>
          </cell>
          <cell r="C1993" t="str">
            <v>UN</v>
          </cell>
          <cell r="D1993">
            <v>1</v>
          </cell>
          <cell r="E1993">
            <v>23.391100000000002</v>
          </cell>
          <cell r="F1993">
            <v>23.39</v>
          </cell>
        </row>
        <row r="1994">
          <cell r="A1994" t="str">
            <v>001.18.04560</v>
          </cell>
          <cell r="B1994" t="str">
            <v>Tee de redução de pvc rígido para tubo soldável 50 x 40mm ( 1.1/2 x 1.1/4 pol )</v>
          </cell>
          <cell r="C1994" t="str">
            <v>UN</v>
          </cell>
          <cell r="D1994">
            <v>1</v>
          </cell>
          <cell r="E1994">
            <v>9.1974</v>
          </cell>
          <cell r="F1994">
            <v>9.19</v>
          </cell>
        </row>
        <row r="1995">
          <cell r="A1995" t="str">
            <v>001.18.04580</v>
          </cell>
          <cell r="B1995" t="str">
            <v>Tee de redução de pvc rígido para tubo soldável 50 x 32mm ( 1.1/2 x 1 pol )</v>
          </cell>
          <cell r="C1995" t="str">
            <v>UN</v>
          </cell>
          <cell r="D1995">
            <v>1</v>
          </cell>
          <cell r="E1995">
            <v>7.8174000000000001</v>
          </cell>
          <cell r="F1995">
            <v>7.81</v>
          </cell>
        </row>
        <row r="1996">
          <cell r="A1996" t="str">
            <v>001.18.04600</v>
          </cell>
          <cell r="B1996" t="str">
            <v>Tee de redução de pvc rígido para tubo soldável 50 x 25mm (1.1/2 x 3/4 pol )</v>
          </cell>
          <cell r="C1996" t="str">
            <v>UN</v>
          </cell>
          <cell r="D1996">
            <v>1</v>
          </cell>
          <cell r="E1996">
            <v>5.8373999999999997</v>
          </cell>
          <cell r="F1996">
            <v>5.83</v>
          </cell>
        </row>
        <row r="1997">
          <cell r="A1997" t="str">
            <v>001.18.04620</v>
          </cell>
          <cell r="B1997" t="str">
            <v>Tee de redução de pvc rígido para tubo soldável 50 x 20mm (1.1/2 x 1/2 pol )</v>
          </cell>
          <cell r="C1997" t="str">
            <v>UN</v>
          </cell>
          <cell r="D1997">
            <v>1</v>
          </cell>
          <cell r="E1997">
            <v>6.2774000000000001</v>
          </cell>
          <cell r="F1997">
            <v>6.27</v>
          </cell>
        </row>
        <row r="1998">
          <cell r="A1998" t="str">
            <v>001.18.04640</v>
          </cell>
          <cell r="B1998" t="str">
            <v>Tee de redução de pvc rígido para tubo soldável 40 x 32mm ( 1.1/4 x 1 pol )</v>
          </cell>
          <cell r="C1998" t="str">
            <v>UN</v>
          </cell>
          <cell r="D1998">
            <v>1</v>
          </cell>
          <cell r="E1998">
            <v>5.5674000000000001</v>
          </cell>
          <cell r="F1998">
            <v>5.56</v>
          </cell>
        </row>
        <row r="1999">
          <cell r="A1999" t="str">
            <v>001.18.04660</v>
          </cell>
          <cell r="B1999" t="str">
            <v>Tee de redução de pvc rígido para tubo soldável 32 x 25mm ( 1 x 3/4 pol )</v>
          </cell>
          <cell r="C1999" t="str">
            <v>UN</v>
          </cell>
          <cell r="D1999">
            <v>1</v>
          </cell>
          <cell r="E1999">
            <v>4.1908000000000003</v>
          </cell>
          <cell r="F1999">
            <v>4.1900000000000004</v>
          </cell>
        </row>
        <row r="2000">
          <cell r="A2000" t="str">
            <v>001.18.04680</v>
          </cell>
          <cell r="B2000" t="str">
            <v>Tee de redução de pvc rígido para tubo soldável 25 x 20mm ( 3/4 x 1/2 pol )</v>
          </cell>
          <cell r="C2000" t="str">
            <v>UN</v>
          </cell>
          <cell r="D2000">
            <v>1</v>
          </cell>
          <cell r="E2000">
            <v>2.5908000000000002</v>
          </cell>
          <cell r="F2000">
            <v>2.59</v>
          </cell>
        </row>
        <row r="2001">
          <cell r="A2001" t="str">
            <v>001.18.04700</v>
          </cell>
          <cell r="B2001" t="str">
            <v>Bucha de redução de pvc rígido para tubo soldável 110 x 85mm ( 4 x 3 pol )</v>
          </cell>
          <cell r="C2001" t="str">
            <v>UN</v>
          </cell>
          <cell r="D2001">
            <v>1</v>
          </cell>
          <cell r="E2001">
            <v>22.781099999999999</v>
          </cell>
          <cell r="F2001">
            <v>22.78</v>
          </cell>
        </row>
        <row r="2002">
          <cell r="A2002" t="str">
            <v>001.18.04720</v>
          </cell>
          <cell r="B2002" t="str">
            <v>Bucha de redução de pvc rígido para tubo soldável 85 x 75mm ( 3 x 2.1/2 pol )</v>
          </cell>
          <cell r="C2002" t="str">
            <v>UN</v>
          </cell>
          <cell r="D2002">
            <v>1</v>
          </cell>
          <cell r="E2002">
            <v>9.3867999999999991</v>
          </cell>
          <cell r="F2002">
            <v>9.3800000000000008</v>
          </cell>
        </row>
        <row r="2003">
          <cell r="A2003" t="str">
            <v>001.18.04740</v>
          </cell>
          <cell r="B2003" t="str">
            <v>Bucha de redução de pvc rígido para tubo soldável 75 x 60mm (2.1/2 x 2 pol )</v>
          </cell>
          <cell r="C2003" t="str">
            <v>UN</v>
          </cell>
          <cell r="D2003">
            <v>1</v>
          </cell>
          <cell r="E2003">
            <v>7.8468</v>
          </cell>
          <cell r="F2003">
            <v>7.84</v>
          </cell>
        </row>
        <row r="2004">
          <cell r="A2004" t="str">
            <v>001.18.04760</v>
          </cell>
          <cell r="B2004" t="str">
            <v>Bucha de redução de pvc rígido para tubo soldável 60 x 50mm ( 2 x 1.1/2 pol )</v>
          </cell>
          <cell r="C2004" t="str">
            <v>UN</v>
          </cell>
          <cell r="D2004">
            <v>1</v>
          </cell>
          <cell r="E2004">
            <v>7.3426999999999998</v>
          </cell>
          <cell r="F2004">
            <v>7.34</v>
          </cell>
        </row>
        <row r="2005">
          <cell r="A2005" t="str">
            <v>001.18.04780</v>
          </cell>
          <cell r="B2005" t="str">
            <v>Bucha de redução de pvc rígido para tubo soldável 50 x 40mm ( 1.1/2 x 1/1/4 pol )</v>
          </cell>
          <cell r="C2005" t="str">
            <v>UN</v>
          </cell>
          <cell r="D2005">
            <v>1</v>
          </cell>
          <cell r="E2005">
            <v>3.4927000000000001</v>
          </cell>
          <cell r="F2005">
            <v>3.49</v>
          </cell>
        </row>
        <row r="2006">
          <cell r="A2006" t="str">
            <v>001.18.04800</v>
          </cell>
          <cell r="B2006" t="str">
            <v>Bucha de redução de pvc rígido para tubo soldável 40 x 32mm ( 1.1/4 x 1 pol )</v>
          </cell>
          <cell r="C2006" t="str">
            <v>UN</v>
          </cell>
          <cell r="D2006">
            <v>1</v>
          </cell>
          <cell r="E2006">
            <v>2.7427000000000001</v>
          </cell>
          <cell r="F2006">
            <v>2.74</v>
          </cell>
        </row>
        <row r="2007">
          <cell r="A2007" t="str">
            <v>001.18.04820</v>
          </cell>
          <cell r="B2007" t="str">
            <v>Bucha de redução de pvc rígido para tubo soldável 32 x 25mm ( 1 x 3/4 pol )</v>
          </cell>
          <cell r="C2007" t="str">
            <v>UN</v>
          </cell>
          <cell r="D2007">
            <v>1</v>
          </cell>
          <cell r="E2007">
            <v>1.5584</v>
          </cell>
          <cell r="F2007">
            <v>1.55</v>
          </cell>
        </row>
        <row r="2008">
          <cell r="A2008" t="str">
            <v>001.18.04840</v>
          </cell>
          <cell r="B2008" t="str">
            <v>Bucha de redução de pvc rígido para tubo soldável 25 x 20mm ( 3/4 x 1/2 pol )</v>
          </cell>
          <cell r="C2008" t="str">
            <v>UN</v>
          </cell>
          <cell r="D2008">
            <v>1</v>
          </cell>
          <cell r="E2008">
            <v>1.5284</v>
          </cell>
          <cell r="F2008">
            <v>1.52</v>
          </cell>
        </row>
        <row r="2009">
          <cell r="A2009" t="str">
            <v>001.18.04860</v>
          </cell>
          <cell r="B2009" t="str">
            <v>União de pvc rígido para tubo soldável 110mm ( 4 pol )</v>
          </cell>
          <cell r="C2009" t="str">
            <v>UN</v>
          </cell>
          <cell r="D2009">
            <v>1</v>
          </cell>
          <cell r="E2009">
            <v>106.5951</v>
          </cell>
          <cell r="F2009">
            <v>106.59</v>
          </cell>
        </row>
        <row r="2010">
          <cell r="A2010" t="str">
            <v>001.18.04880</v>
          </cell>
          <cell r="B2010" t="str">
            <v>União de pvc rígido para tubo soldável 85mm ( 3 pol )</v>
          </cell>
          <cell r="C2010" t="str">
            <v>UN</v>
          </cell>
          <cell r="D2010">
            <v>1</v>
          </cell>
          <cell r="E2010">
            <v>82.971100000000007</v>
          </cell>
          <cell r="F2010">
            <v>82.97</v>
          </cell>
        </row>
        <row r="2011">
          <cell r="A2011" t="str">
            <v>001.18.04900</v>
          </cell>
          <cell r="B2011" t="str">
            <v>União de pvc rígido para tubo soldável 75mm ( 2 1/2 pol )</v>
          </cell>
          <cell r="C2011" t="str">
            <v>UN</v>
          </cell>
          <cell r="D2011">
            <v>1</v>
          </cell>
          <cell r="E2011">
            <v>75.561099999999996</v>
          </cell>
          <cell r="F2011">
            <v>75.56</v>
          </cell>
        </row>
        <row r="2012">
          <cell r="A2012" t="str">
            <v>001.18.04920</v>
          </cell>
          <cell r="B2012" t="str">
            <v>União de pvc rígido para tubo soldável 60mm ( 2 pol )</v>
          </cell>
          <cell r="C2012" t="str">
            <v>UN</v>
          </cell>
          <cell r="D2012">
            <v>1</v>
          </cell>
          <cell r="E2012">
            <v>26.517399999999999</v>
          </cell>
          <cell r="F2012">
            <v>26.51</v>
          </cell>
        </row>
        <row r="2013">
          <cell r="A2013" t="str">
            <v>001.18.04940</v>
          </cell>
          <cell r="B2013" t="str">
            <v>União de pvc rígido para tubo soldável 50mm ( 1 1/2 pol )</v>
          </cell>
          <cell r="C2013" t="str">
            <v>UN</v>
          </cell>
          <cell r="D2013">
            <v>1</v>
          </cell>
          <cell r="E2013">
            <v>13.817399999999999</v>
          </cell>
          <cell r="F2013">
            <v>13.81</v>
          </cell>
        </row>
        <row r="2014">
          <cell r="A2014" t="str">
            <v>001.18.04960</v>
          </cell>
          <cell r="B2014" t="str">
            <v>União de pvc rígido para tubo soldável 40mm ( 1 1/4 pol )</v>
          </cell>
          <cell r="C2014" t="str">
            <v>UN</v>
          </cell>
          <cell r="D2014">
            <v>1</v>
          </cell>
          <cell r="E2014">
            <v>14.2874</v>
          </cell>
          <cell r="F2014">
            <v>14.28</v>
          </cell>
        </row>
        <row r="2015">
          <cell r="A2015" t="str">
            <v>001.18.04980</v>
          </cell>
          <cell r="B2015" t="str">
            <v>União de pvc rígido para tubo soldável 32mm ( 1 pol )</v>
          </cell>
          <cell r="C2015" t="str">
            <v>UN</v>
          </cell>
          <cell r="D2015">
            <v>1</v>
          </cell>
          <cell r="E2015">
            <v>7.1007999999999996</v>
          </cell>
          <cell r="F2015">
            <v>7.1</v>
          </cell>
        </row>
        <row r="2016">
          <cell r="A2016" t="str">
            <v>001.18.05000</v>
          </cell>
          <cell r="B2016" t="str">
            <v>União de pvc rígido para tubo soldável 25mm ( 3/4 pol )</v>
          </cell>
          <cell r="C2016" t="str">
            <v>UN</v>
          </cell>
          <cell r="D2016">
            <v>1</v>
          </cell>
          <cell r="E2016">
            <v>4.0608000000000004</v>
          </cell>
          <cell r="F2016">
            <v>4.0599999999999996</v>
          </cell>
        </row>
        <row r="2017">
          <cell r="A2017" t="str">
            <v>001.18.05020</v>
          </cell>
          <cell r="B2017" t="str">
            <v>União de pvc rígido para tubo soldável 20mm ( 1/2 pol )</v>
          </cell>
          <cell r="C2017" t="str">
            <v>UN</v>
          </cell>
          <cell r="D2017">
            <v>1</v>
          </cell>
          <cell r="E2017">
            <v>3.8008000000000002</v>
          </cell>
          <cell r="F2017">
            <v>3.8</v>
          </cell>
        </row>
        <row r="2018">
          <cell r="A2018" t="str">
            <v>001.18.05040</v>
          </cell>
          <cell r="B2018" t="str">
            <v>Redução pvc soldável de pvc rígido para tubo soldável 110mm x 85mm (4 x 3 pol)</v>
          </cell>
          <cell r="C2018" t="str">
            <v>UN</v>
          </cell>
          <cell r="D2018">
            <v>1</v>
          </cell>
          <cell r="E2018">
            <v>23.161100000000001</v>
          </cell>
          <cell r="F2018">
            <v>23.16</v>
          </cell>
        </row>
        <row r="2019">
          <cell r="A2019" t="str">
            <v>001.18.05060</v>
          </cell>
          <cell r="B2019" t="str">
            <v>Reduçao pvc soldável de pvc rígido para tubo soldável 110mm x 75mm (4 x 2.5 pol)</v>
          </cell>
          <cell r="C2019" t="str">
            <v>UN</v>
          </cell>
          <cell r="D2019">
            <v>1</v>
          </cell>
          <cell r="E2019">
            <v>21.181100000000001</v>
          </cell>
          <cell r="F2019">
            <v>21.18</v>
          </cell>
        </row>
        <row r="2020">
          <cell r="A2020" t="str">
            <v>001.18.05080</v>
          </cell>
          <cell r="B2020" t="str">
            <v>Redução pvc soldável de pvc rígido para tubo soldável 110mm x60mm (4 x 2 pol)</v>
          </cell>
          <cell r="C2020" t="str">
            <v>UN</v>
          </cell>
          <cell r="D2020">
            <v>1</v>
          </cell>
          <cell r="E2020">
            <v>20.301100000000002</v>
          </cell>
          <cell r="F2020">
            <v>20.3</v>
          </cell>
        </row>
        <row r="2021">
          <cell r="A2021" t="str">
            <v>001.18.05100</v>
          </cell>
          <cell r="B2021" t="str">
            <v>Redução pvc soldável de pvc rígido para tubo soldável 85mm x 75mm (3 x 2.5 pol)</v>
          </cell>
          <cell r="C2021" t="str">
            <v>UN</v>
          </cell>
          <cell r="D2021">
            <v>1</v>
          </cell>
          <cell r="E2021">
            <v>13.2568</v>
          </cell>
          <cell r="F2021">
            <v>13.25</v>
          </cell>
        </row>
        <row r="2022">
          <cell r="A2022" t="str">
            <v>001.18.05120</v>
          </cell>
          <cell r="B2022" t="str">
            <v>Redução pvc soldável de pvc rígido para tubo soldável 85mm x 60mm (3 x 2 pol)</v>
          </cell>
          <cell r="C2022" t="str">
            <v>UN</v>
          </cell>
          <cell r="D2022">
            <v>1</v>
          </cell>
          <cell r="E2022">
            <v>12.2768</v>
          </cell>
          <cell r="F2022">
            <v>12.27</v>
          </cell>
        </row>
        <row r="2023">
          <cell r="A2023" t="str">
            <v>001.18.05140</v>
          </cell>
          <cell r="B2023" t="str">
            <v>Redução pvc soldável de pvc rígido para tubo soldável 75mm x 60mm (2.5 x 2 pol)</v>
          </cell>
          <cell r="C2023" t="str">
            <v>UN</v>
          </cell>
          <cell r="D2023">
            <v>1</v>
          </cell>
          <cell r="E2023">
            <v>9.6668000000000003</v>
          </cell>
          <cell r="F2023">
            <v>9.66</v>
          </cell>
        </row>
        <row r="2024">
          <cell r="A2024" t="str">
            <v>001.18.05160</v>
          </cell>
          <cell r="B2024" t="str">
            <v>Redução pvc soldável de pvc rígido para tubo soldável 60mm x 50mm (2 x 1.5 pol)</v>
          </cell>
          <cell r="C2024" t="str">
            <v>UN</v>
          </cell>
          <cell r="D2024">
            <v>1</v>
          </cell>
          <cell r="E2024">
            <v>5.0827</v>
          </cell>
          <cell r="F2024">
            <v>5.08</v>
          </cell>
        </row>
        <row r="2025">
          <cell r="A2025" t="str">
            <v>001.18.05180</v>
          </cell>
          <cell r="B2025" t="str">
            <v>Redução pvc soldável de pvc rígido para tubo soldável 40mm x 32mm (1 1/4 x 1 pol)</v>
          </cell>
          <cell r="C2025" t="str">
            <v>UN</v>
          </cell>
          <cell r="D2025">
            <v>1</v>
          </cell>
          <cell r="E2025">
            <v>7.9767999999999999</v>
          </cell>
          <cell r="F2025">
            <v>7.97</v>
          </cell>
        </row>
        <row r="2026">
          <cell r="A2026" t="str">
            <v>001.18.05200</v>
          </cell>
          <cell r="B2026" t="str">
            <v>Redução pvc soldável de pvc rígido para tubo soldável 32mm x 25mm (1 x 3/4 pol)</v>
          </cell>
          <cell r="C2026" t="str">
            <v>UN</v>
          </cell>
          <cell r="D2026">
            <v>1</v>
          </cell>
          <cell r="E2026">
            <v>2.2383999999999999</v>
          </cell>
          <cell r="F2026">
            <v>2.23</v>
          </cell>
        </row>
        <row r="2027">
          <cell r="A2027" t="str">
            <v>001.18.05220</v>
          </cell>
          <cell r="B2027" t="str">
            <v>Redução pvc soldável de pvc rígido para tubo soldável 25mm x 20mm (3/4 x 1/2 pol)</v>
          </cell>
          <cell r="C2027" t="str">
            <v>UN</v>
          </cell>
          <cell r="D2027">
            <v>1</v>
          </cell>
          <cell r="E2027">
            <v>1.6783999999999999</v>
          </cell>
          <cell r="F2027">
            <v>1.67</v>
          </cell>
        </row>
        <row r="2028">
          <cell r="A2028" t="str">
            <v>001.18.05240</v>
          </cell>
          <cell r="B2028" t="str">
            <v>Adaptador soldável com bolsa e rosca para registro de pvc rígido para tubo soldável 110m x 4 pol</v>
          </cell>
          <cell r="C2028" t="str">
            <v>UN</v>
          </cell>
          <cell r="D2028">
            <v>1</v>
          </cell>
          <cell r="E2028">
            <v>24.191099999999999</v>
          </cell>
          <cell r="F2028">
            <v>24.19</v>
          </cell>
        </row>
        <row r="2029">
          <cell r="A2029" t="str">
            <v>001.18.05260</v>
          </cell>
          <cell r="B2029" t="str">
            <v>Adaptador soldável com bolsa e rosca para registro de pvc rígido para tubo soldável 85mm x 3 pol</v>
          </cell>
          <cell r="C2029" t="str">
            <v>UN</v>
          </cell>
          <cell r="D2029">
            <v>1</v>
          </cell>
          <cell r="E2029">
            <v>14.4468</v>
          </cell>
          <cell r="F2029">
            <v>14.44</v>
          </cell>
        </row>
        <row r="2030">
          <cell r="A2030" t="str">
            <v>001.18.05280</v>
          </cell>
          <cell r="B2030" t="str">
            <v>Adaptador soldável com bolsa e rosca para registro de pvc rígido para tubo soldável 75mm x 2.5 pol</v>
          </cell>
          <cell r="C2030" t="str">
            <v>UN</v>
          </cell>
          <cell r="D2030">
            <v>1</v>
          </cell>
          <cell r="E2030">
            <v>10.4268</v>
          </cell>
          <cell r="F2030">
            <v>10.42</v>
          </cell>
        </row>
        <row r="2031">
          <cell r="A2031" t="str">
            <v>001.18.05300</v>
          </cell>
          <cell r="B2031" t="str">
            <v>Adaptador soldável com bolsa e rosca para registro de pvc rígido para tubo soldável 60mm x 2 pol</v>
          </cell>
          <cell r="C2031" t="str">
            <v>UN</v>
          </cell>
          <cell r="D2031">
            <v>1</v>
          </cell>
          <cell r="E2031">
            <v>6.4027000000000003</v>
          </cell>
          <cell r="F2031">
            <v>6.4</v>
          </cell>
        </row>
        <row r="2032">
          <cell r="A2032" t="str">
            <v>001.18.05320</v>
          </cell>
          <cell r="B2032" t="str">
            <v>Adaptador soldável com bolsa e rosca para registro de pvc rígido para tubo soldável 50mm x 1.5 pol</v>
          </cell>
          <cell r="C2032" t="str">
            <v>UN</v>
          </cell>
          <cell r="D2032">
            <v>1</v>
          </cell>
          <cell r="E2032">
            <v>3.4426999999999999</v>
          </cell>
          <cell r="F2032">
            <v>3.44</v>
          </cell>
        </row>
        <row r="2033">
          <cell r="A2033" t="str">
            <v>001.18.05340</v>
          </cell>
          <cell r="B2033" t="str">
            <v>Adaptador soldável com bolsa e rosca para registro de pvc rígido para tubo soldável 50mm x 1.1/4 pol</v>
          </cell>
          <cell r="C2033" t="str">
            <v>UN</v>
          </cell>
          <cell r="D2033">
            <v>1</v>
          </cell>
          <cell r="E2033">
            <v>3.3826999999999998</v>
          </cell>
          <cell r="F2033">
            <v>3.38</v>
          </cell>
        </row>
        <row r="2034">
          <cell r="A2034" t="str">
            <v>001.18.05360</v>
          </cell>
          <cell r="B2034" t="str">
            <v>Adaptador soldável com bolsa e rosca para registro de pvc rígido para tubo soldável 40mm x 1.5 pol.</v>
          </cell>
          <cell r="C2034" t="str">
            <v>UN</v>
          </cell>
          <cell r="D2034">
            <v>1</v>
          </cell>
          <cell r="E2034">
            <v>4.3183999999999996</v>
          </cell>
          <cell r="F2034">
            <v>4.3099999999999996</v>
          </cell>
        </row>
        <row r="2035">
          <cell r="A2035" t="str">
            <v>001.18.05380</v>
          </cell>
          <cell r="B2035" t="str">
            <v>Adaptador soldável com bolsa e rosca para registro de pvc rígido para tubo soldável 40mm x 1.1/4 pol</v>
          </cell>
          <cell r="C2035" t="str">
            <v>UN</v>
          </cell>
          <cell r="D2035">
            <v>1</v>
          </cell>
          <cell r="E2035">
            <v>2.7684000000000002</v>
          </cell>
          <cell r="F2035">
            <v>2.76</v>
          </cell>
        </row>
        <row r="2036">
          <cell r="A2036" t="str">
            <v>001.18.05400</v>
          </cell>
          <cell r="B2036" t="str">
            <v>Adaptador soldável com bolsa e rosca para registro de pvc rígido para tubo soldável 32mm x 1 pol</v>
          </cell>
          <cell r="C2036" t="str">
            <v>UN</v>
          </cell>
          <cell r="D2036">
            <v>1</v>
          </cell>
          <cell r="E2036">
            <v>1.9383999999999999</v>
          </cell>
          <cell r="F2036">
            <v>1.93</v>
          </cell>
        </row>
        <row r="2037">
          <cell r="A2037" t="str">
            <v>001.18.05420</v>
          </cell>
          <cell r="B2037" t="str">
            <v>Adaptador soldável com bolsa e rosca para registro de pvc rígido para tubo soldável 25mm x 3/4 pol</v>
          </cell>
          <cell r="C2037" t="str">
            <v>UN</v>
          </cell>
          <cell r="D2037">
            <v>1</v>
          </cell>
          <cell r="E2037">
            <v>1.5184</v>
          </cell>
          <cell r="F2037">
            <v>1.51</v>
          </cell>
        </row>
        <row r="2038">
          <cell r="A2038" t="str">
            <v>001.18.05440</v>
          </cell>
          <cell r="B2038" t="str">
            <v>Adaptador soldável com bolsa e rosca para registro de pvc rígido para tubo soldável 20mm x 1/2 pol</v>
          </cell>
          <cell r="C2038" t="str">
            <v>UN</v>
          </cell>
          <cell r="D2038">
            <v>1</v>
          </cell>
          <cell r="E2038">
            <v>1.4583999999999999</v>
          </cell>
          <cell r="F2038">
            <v>1.45</v>
          </cell>
        </row>
        <row r="2039">
          <cell r="A2039" t="str">
            <v>001.18.05460</v>
          </cell>
          <cell r="B2039" t="str">
            <v>Adaptador soldável com flanges de pvc rígido para tubo soldável para caixa de água 110mm x 4 pol</v>
          </cell>
          <cell r="C2039" t="str">
            <v>UN</v>
          </cell>
          <cell r="D2039">
            <v>1</v>
          </cell>
          <cell r="E2039">
            <v>152.85509999999999</v>
          </cell>
          <cell r="F2039">
            <v>152.85</v>
          </cell>
        </row>
        <row r="2040">
          <cell r="A2040" t="str">
            <v>001.18.05480</v>
          </cell>
          <cell r="B2040" t="str">
            <v>Adaptador soldável com flanges de pvc rígido para tubo soldável para caixa de água  85mm x 3 pol</v>
          </cell>
          <cell r="C2040" t="str">
            <v>UN</v>
          </cell>
          <cell r="D2040">
            <v>1</v>
          </cell>
          <cell r="E2040">
            <v>99.7119</v>
          </cell>
          <cell r="F2040">
            <v>99.71</v>
          </cell>
        </row>
        <row r="2041">
          <cell r="A2041" t="str">
            <v>001.18.05500</v>
          </cell>
          <cell r="B2041" t="str">
            <v>Adaptador soldável com flantes de pvc rígido para tubo soldável para caixa de água 75mm x 2.5 pol</v>
          </cell>
          <cell r="C2041" t="str">
            <v>UN</v>
          </cell>
          <cell r="D2041">
            <v>1</v>
          </cell>
          <cell r="E2041">
            <v>77.7119</v>
          </cell>
          <cell r="F2041">
            <v>77.709999999999994</v>
          </cell>
        </row>
        <row r="2042">
          <cell r="A2042" t="str">
            <v>001.18.05520</v>
          </cell>
          <cell r="B2042" t="str">
            <v>Adaptador soldável com flanges de pvc rígido para tubo soldável para caixa de água 60mm x 2 pol</v>
          </cell>
          <cell r="C2042" t="str">
            <v>UN</v>
          </cell>
          <cell r="D2042">
            <v>1</v>
          </cell>
          <cell r="E2042">
            <v>26.241299999999999</v>
          </cell>
          <cell r="F2042">
            <v>26.24</v>
          </cell>
        </row>
        <row r="2043">
          <cell r="A2043" t="str">
            <v>001.18.05540</v>
          </cell>
          <cell r="B2043" t="str">
            <v>Adaptador soldável com flanges de pvc rígido para tubo soldável para caixa de água 50mm x 1.5 pol</v>
          </cell>
          <cell r="C2043" t="str">
            <v>UN</v>
          </cell>
          <cell r="D2043">
            <v>1</v>
          </cell>
          <cell r="E2043">
            <v>20.031300000000002</v>
          </cell>
          <cell r="F2043">
            <v>20.03</v>
          </cell>
        </row>
        <row r="2044">
          <cell r="A2044" t="str">
            <v>001.18.05560</v>
          </cell>
          <cell r="B2044" t="str">
            <v>Adaptador soldável com flanges de pvc rígido para tubo soldável para caixa de água 40mm x 1.1/4 pol</v>
          </cell>
          <cell r="C2044" t="str">
            <v>UN</v>
          </cell>
          <cell r="D2044">
            <v>1</v>
          </cell>
          <cell r="E2044">
            <v>19.151299999999999</v>
          </cell>
          <cell r="F2044">
            <v>19.149999999999999</v>
          </cell>
        </row>
        <row r="2045">
          <cell r="A2045" t="str">
            <v>001.18.05580</v>
          </cell>
          <cell r="B2045" t="str">
            <v>Adaptador soldável com flanges de pvc rígido para tubo soldável para caixa de água 32mm x 1 pol</v>
          </cell>
          <cell r="C2045" t="str">
            <v>UN</v>
          </cell>
          <cell r="D2045">
            <v>1</v>
          </cell>
          <cell r="E2045">
            <v>14.2178</v>
          </cell>
          <cell r="F2045">
            <v>14.21</v>
          </cell>
        </row>
        <row r="2046">
          <cell r="A2046" t="str">
            <v>001.18.05600</v>
          </cell>
          <cell r="B2046" t="str">
            <v>Adaptador soldável com flanges de pvc rígido para tubo soldável para caixa de água 25mm x 3/4</v>
          </cell>
          <cell r="C2046" t="str">
            <v>UN</v>
          </cell>
          <cell r="D2046">
            <v>1</v>
          </cell>
          <cell r="E2046">
            <v>10.527799999999999</v>
          </cell>
          <cell r="F2046">
            <v>10.52</v>
          </cell>
        </row>
        <row r="2047">
          <cell r="A2047" t="str">
            <v>001.18.05620</v>
          </cell>
          <cell r="B2047" t="str">
            <v>Adaptador soldável com flanges de pvc rígido para tubo soldável para caixa de água 20mm x 1/2 pol</v>
          </cell>
          <cell r="C2047" t="str">
            <v>UN</v>
          </cell>
          <cell r="D2047">
            <v>1</v>
          </cell>
          <cell r="E2047">
            <v>8.9377999999999993</v>
          </cell>
          <cell r="F2047">
            <v>8.93</v>
          </cell>
        </row>
        <row r="2048">
          <cell r="A2048" t="str">
            <v>001.18.05640</v>
          </cell>
          <cell r="B2048" t="str">
            <v>Bucha de redução longa de pvc rígido para tubo soldável 110 x 75 mm ( 4 x 2.1/2 pol)</v>
          </cell>
          <cell r="C2048" t="str">
            <v>UN</v>
          </cell>
          <cell r="D2048">
            <v>1</v>
          </cell>
          <cell r="E2048">
            <v>22.781099999999999</v>
          </cell>
          <cell r="F2048">
            <v>22.78</v>
          </cell>
        </row>
        <row r="2049">
          <cell r="A2049" t="str">
            <v>001.18.05660</v>
          </cell>
          <cell r="B2049" t="str">
            <v>Bucha de redução longa de pvc rígido para tubo soldável 110 x 60 mm ( 4 x 2 pol)</v>
          </cell>
          <cell r="C2049" t="str">
            <v>UN</v>
          </cell>
          <cell r="D2049">
            <v>1</v>
          </cell>
          <cell r="E2049">
            <v>13.7811</v>
          </cell>
          <cell r="F2049">
            <v>13.78</v>
          </cell>
        </row>
        <row r="2050">
          <cell r="A2050" t="str">
            <v>001.18.05680</v>
          </cell>
          <cell r="B2050" t="str">
            <v>Bucha de redução longa de pvc rígido para tubo soldável 85 x 60 mm (3 x 2 pol)</v>
          </cell>
          <cell r="C2050" t="str">
            <v>UN</v>
          </cell>
          <cell r="D2050">
            <v>1</v>
          </cell>
          <cell r="E2050">
            <v>7.3167999999999997</v>
          </cell>
          <cell r="F2050">
            <v>7.31</v>
          </cell>
        </row>
        <row r="2051">
          <cell r="A2051" t="str">
            <v>001.18.05700</v>
          </cell>
          <cell r="B2051" t="str">
            <v>Bucha de redução longa de pvc rígido para tubo soldável 75 x 50 mm ( 2.1/2 x 1.1/2 pol)</v>
          </cell>
          <cell r="C2051" t="str">
            <v>UN</v>
          </cell>
          <cell r="D2051">
            <v>1</v>
          </cell>
          <cell r="E2051">
            <v>6.9268000000000001</v>
          </cell>
          <cell r="F2051">
            <v>6.92</v>
          </cell>
        </row>
        <row r="2052">
          <cell r="A2052" t="str">
            <v>001.18.05720</v>
          </cell>
          <cell r="B2052" t="str">
            <v>Bucha de redução longa de pvc rígido para tubo soldável 60 x 50 mm (2 x 1.1/2 pol)</v>
          </cell>
          <cell r="C2052" t="str">
            <v>UN</v>
          </cell>
          <cell r="D2052">
            <v>1</v>
          </cell>
          <cell r="E2052">
            <v>5.9827000000000004</v>
          </cell>
          <cell r="F2052">
            <v>5.98</v>
          </cell>
        </row>
        <row r="2053">
          <cell r="A2053" t="str">
            <v>001.18.05740</v>
          </cell>
          <cell r="B2053" t="str">
            <v>Bucha de redução longa de pvc rígido para tubo soldável 60 x 40 mm (2 x 1.1/4 pol)</v>
          </cell>
          <cell r="C2053" t="str">
            <v>UN</v>
          </cell>
          <cell r="D2053">
            <v>1</v>
          </cell>
          <cell r="E2053">
            <v>4.8677000000000001</v>
          </cell>
          <cell r="F2053">
            <v>4.8600000000000003</v>
          </cell>
        </row>
        <row r="2054">
          <cell r="A2054" t="str">
            <v>001.18.05760</v>
          </cell>
          <cell r="B2054" t="str">
            <v>Bucha de redução longa de pvc rígido para tubo soldável 60 x 32 mm (2 x 1 pol)</v>
          </cell>
          <cell r="C2054" t="str">
            <v>UN</v>
          </cell>
          <cell r="D2054">
            <v>1</v>
          </cell>
          <cell r="E2054">
            <v>5.6927000000000003</v>
          </cell>
          <cell r="F2054">
            <v>5.69</v>
          </cell>
        </row>
        <row r="2055">
          <cell r="A2055" t="str">
            <v>001.18.05780</v>
          </cell>
          <cell r="B2055" t="str">
            <v>Bucha de redução longa de pvc rígido para tubo soldável 60 x 25 mm ( 2 x 3/4 pol)</v>
          </cell>
          <cell r="C2055" t="str">
            <v>UN</v>
          </cell>
          <cell r="D2055">
            <v>1</v>
          </cell>
          <cell r="E2055">
            <v>2.1526999999999998</v>
          </cell>
          <cell r="F2055">
            <v>2.15</v>
          </cell>
        </row>
        <row r="2056">
          <cell r="A2056" t="str">
            <v>001.18.05800</v>
          </cell>
          <cell r="B2056" t="str">
            <v>Bucha de redução longa de pvc rígido para tubo soldável 50 x 32 mm ( 1.1/2 x 1 pol)</v>
          </cell>
          <cell r="C2056" t="str">
            <v>UN</v>
          </cell>
          <cell r="D2056">
            <v>1</v>
          </cell>
          <cell r="E2056">
            <v>3.6027</v>
          </cell>
          <cell r="F2056">
            <v>3.6</v>
          </cell>
        </row>
        <row r="2057">
          <cell r="A2057" t="str">
            <v>001.18.05820</v>
          </cell>
          <cell r="B2057" t="str">
            <v>Bucha de redução longa de pvc rígido para tubo soldável 50 x 25 mm ( 1.1/2 x 3.4 pol)</v>
          </cell>
          <cell r="C2057" t="str">
            <v>UN</v>
          </cell>
          <cell r="D2057">
            <v>1</v>
          </cell>
          <cell r="E2057">
            <v>3.2726999999999999</v>
          </cell>
          <cell r="F2057">
            <v>3.27</v>
          </cell>
        </row>
        <row r="2058">
          <cell r="A2058" t="str">
            <v>001.18.05840</v>
          </cell>
          <cell r="B2058" t="str">
            <v>Bucha de redução longa de pvc rígido para tubo soldável 50 x 20 mm ( 1.1/2 x 1/2 pol)</v>
          </cell>
          <cell r="C2058" t="str">
            <v>UN</v>
          </cell>
          <cell r="D2058">
            <v>1</v>
          </cell>
          <cell r="E2058">
            <v>3.0527000000000002</v>
          </cell>
          <cell r="F2058">
            <v>3.05</v>
          </cell>
        </row>
        <row r="2059">
          <cell r="A2059" t="str">
            <v>001.18.05860</v>
          </cell>
          <cell r="B2059" t="str">
            <v>Bucha de redução longa de pvc rígido para tubo soldável 40 x 25 mm ( 1.1/4 x 3/4 pol)</v>
          </cell>
          <cell r="C2059" t="str">
            <v>UN</v>
          </cell>
          <cell r="D2059">
            <v>1</v>
          </cell>
          <cell r="E2059">
            <v>3.3227000000000002</v>
          </cell>
          <cell r="F2059">
            <v>3.32</v>
          </cell>
        </row>
        <row r="2060">
          <cell r="A2060" t="str">
            <v>001.18.05880</v>
          </cell>
          <cell r="B2060" t="str">
            <v>Bucha de redução longa de pvc rígido para tubo soldável 40 x 20 mm (1.1/4 x 1/2 pol)</v>
          </cell>
          <cell r="C2060" t="str">
            <v>UN</v>
          </cell>
          <cell r="D2060">
            <v>1</v>
          </cell>
          <cell r="E2060">
            <v>2.8826999999999998</v>
          </cell>
          <cell r="F2060">
            <v>2.88</v>
          </cell>
        </row>
        <row r="2061">
          <cell r="A2061" t="str">
            <v>001.18.05900</v>
          </cell>
          <cell r="B2061" t="str">
            <v>Bucha de redução longa de pvc rígido para tubo soldável 32 x 20 mm (1 x 1/2 pol)</v>
          </cell>
          <cell r="C2061" t="str">
            <v>UN</v>
          </cell>
          <cell r="D2061">
            <v>1</v>
          </cell>
          <cell r="E2061">
            <v>2.1284000000000001</v>
          </cell>
          <cell r="F2061">
            <v>2.12</v>
          </cell>
        </row>
        <row r="2062">
          <cell r="A2062" t="str">
            <v>001.18.05920</v>
          </cell>
          <cell r="B2062" t="str">
            <v>Cap de pvc rígido para tubo soldável 50 mm ( 1.1/2 pol)</v>
          </cell>
          <cell r="C2062" t="str">
            <v>UN</v>
          </cell>
          <cell r="D2062">
            <v>1</v>
          </cell>
          <cell r="E2062">
            <v>4.5926999999999998</v>
          </cell>
          <cell r="F2062">
            <v>4.59</v>
          </cell>
        </row>
        <row r="2063">
          <cell r="A2063" t="str">
            <v>001.18.05940</v>
          </cell>
          <cell r="B2063" t="str">
            <v>Cap de pvc rígido para tubo soldável 40 mm (1.1/4 pol)</v>
          </cell>
          <cell r="C2063" t="str">
            <v>UN</v>
          </cell>
          <cell r="D2063">
            <v>1</v>
          </cell>
          <cell r="E2063">
            <v>3.1926999999999999</v>
          </cell>
          <cell r="F2063">
            <v>3.19</v>
          </cell>
        </row>
        <row r="2064">
          <cell r="A2064" t="str">
            <v>001.18.05960</v>
          </cell>
          <cell r="B2064" t="str">
            <v>Cap de pvc rígido para tubo soldável 32 mm (1 pol)</v>
          </cell>
          <cell r="C2064" t="str">
            <v>UN</v>
          </cell>
          <cell r="D2064">
            <v>1</v>
          </cell>
          <cell r="E2064">
            <v>2.5026999999999999</v>
          </cell>
          <cell r="F2064">
            <v>2.5</v>
          </cell>
        </row>
        <row r="2065">
          <cell r="A2065" t="str">
            <v>001.18.05980</v>
          </cell>
          <cell r="B2065" t="str">
            <v>Cap de pvc rígido para tubo soldável 25 mm (3/4 pol)</v>
          </cell>
          <cell r="C2065" t="str">
            <v>UN</v>
          </cell>
          <cell r="D2065">
            <v>1</v>
          </cell>
          <cell r="E2065">
            <v>1.8884000000000001</v>
          </cell>
          <cell r="F2065">
            <v>1.88</v>
          </cell>
        </row>
        <row r="2066">
          <cell r="A2066" t="str">
            <v>001.18.06000</v>
          </cell>
          <cell r="B2066" t="str">
            <v>Cap de pvc rígido para tubo soldável 20 mm (1/2 pol)</v>
          </cell>
          <cell r="C2066" t="str">
            <v>UN</v>
          </cell>
          <cell r="D2066">
            <v>1</v>
          </cell>
          <cell r="E2066">
            <v>1.7484</v>
          </cell>
          <cell r="F2066">
            <v>1.74</v>
          </cell>
        </row>
        <row r="2067">
          <cell r="A2067" t="str">
            <v>001.18.06020</v>
          </cell>
          <cell r="B2067" t="str">
            <v>Joelho 90º soldável/rosqueável  32mm x 1 pol</v>
          </cell>
          <cell r="C2067" t="str">
            <v>UN</v>
          </cell>
          <cell r="D2067">
            <v>1</v>
          </cell>
          <cell r="E2067">
            <v>4.1026999999999996</v>
          </cell>
          <cell r="F2067">
            <v>4.0999999999999996</v>
          </cell>
        </row>
        <row r="2068">
          <cell r="A2068" t="str">
            <v>001.18.06040</v>
          </cell>
          <cell r="B2068" t="str">
            <v>Joelho 90º soldável/rosqueável 25mm x 3/4 pol</v>
          </cell>
          <cell r="C2068" t="str">
            <v>UN</v>
          </cell>
          <cell r="D2068">
            <v>1</v>
          </cell>
          <cell r="E2068">
            <v>3.2427000000000001</v>
          </cell>
          <cell r="F2068">
            <v>3.24</v>
          </cell>
        </row>
        <row r="2069">
          <cell r="A2069" t="str">
            <v>001.18.06060</v>
          </cell>
          <cell r="B2069" t="str">
            <v>Joelho 90º soldável/rosqueável  20mm x 1/2 pol</v>
          </cell>
          <cell r="C2069" t="str">
            <v>UN</v>
          </cell>
          <cell r="D2069">
            <v>1</v>
          </cell>
          <cell r="E2069">
            <v>2.6227</v>
          </cell>
          <cell r="F2069">
            <v>2.62</v>
          </cell>
        </row>
        <row r="2070">
          <cell r="A2070" t="str">
            <v>001.18.06080</v>
          </cell>
          <cell r="B2070" t="str">
            <v>Joelho de redução 90º soldável/rosqueável 32mm x 3/4 pol</v>
          </cell>
          <cell r="C2070" t="str">
            <v>UN</v>
          </cell>
          <cell r="D2070">
            <v>1</v>
          </cell>
          <cell r="E2070">
            <v>2.5627</v>
          </cell>
          <cell r="F2070">
            <v>2.56</v>
          </cell>
        </row>
        <row r="2071">
          <cell r="A2071" t="str">
            <v>001.18.06100</v>
          </cell>
          <cell r="B2071" t="str">
            <v>Joelho de redução 90º soldável/rosqueável 25mm x 1/2 pol</v>
          </cell>
          <cell r="C2071" t="str">
            <v>UN</v>
          </cell>
          <cell r="D2071">
            <v>1</v>
          </cell>
          <cell r="E2071">
            <v>2.6126999999999998</v>
          </cell>
          <cell r="F2071">
            <v>2.61</v>
          </cell>
        </row>
        <row r="2072">
          <cell r="A2072" t="str">
            <v>001.18.06120</v>
          </cell>
          <cell r="B2072" t="str">
            <v>Luva simples soldável/rosqueável 50mm x 1.5 pol</v>
          </cell>
          <cell r="C2072" t="str">
            <v>UN</v>
          </cell>
          <cell r="D2072">
            <v>1</v>
          </cell>
          <cell r="E2072">
            <v>14.306100000000001</v>
          </cell>
          <cell r="F2072">
            <v>14.3</v>
          </cell>
        </row>
        <row r="2073">
          <cell r="A2073" t="str">
            <v>001.18.06140</v>
          </cell>
          <cell r="B2073" t="str">
            <v>Luva simples soldável/rosqueável 40mm x 1.1/4 pol</v>
          </cell>
          <cell r="C2073" t="str">
            <v>UN</v>
          </cell>
          <cell r="D2073">
            <v>1</v>
          </cell>
          <cell r="E2073">
            <v>7.2061000000000002</v>
          </cell>
          <cell r="F2073">
            <v>7.2</v>
          </cell>
        </row>
        <row r="2074">
          <cell r="A2074" t="str">
            <v>001.18.06160</v>
          </cell>
          <cell r="B2074" t="str">
            <v>Luva simples soldável/rosqueável 32mm x 1 pol</v>
          </cell>
          <cell r="C2074" t="str">
            <v>UN</v>
          </cell>
          <cell r="D2074">
            <v>1</v>
          </cell>
          <cell r="E2074">
            <v>3.7126999999999999</v>
          </cell>
          <cell r="F2074">
            <v>3.71</v>
          </cell>
        </row>
        <row r="2075">
          <cell r="A2075" t="str">
            <v>001.18.06180</v>
          </cell>
          <cell r="B2075" t="str">
            <v>Luva simples soldável/rosqueável 25mm x 3/4 pol</v>
          </cell>
          <cell r="C2075" t="str">
            <v>UN</v>
          </cell>
          <cell r="D2075">
            <v>1</v>
          </cell>
          <cell r="E2075">
            <v>2.4426999999999999</v>
          </cell>
          <cell r="F2075">
            <v>2.44</v>
          </cell>
        </row>
        <row r="2076">
          <cell r="A2076" t="str">
            <v>001.18.06200</v>
          </cell>
          <cell r="B2076" t="str">
            <v>Luva simples soldável/rosqueável 20mm x 1/2 pol</v>
          </cell>
          <cell r="C2076" t="str">
            <v>UN</v>
          </cell>
          <cell r="D2076">
            <v>1</v>
          </cell>
          <cell r="E2076">
            <v>2.8327</v>
          </cell>
          <cell r="F2076">
            <v>2.83</v>
          </cell>
        </row>
        <row r="2077">
          <cell r="A2077" t="str">
            <v>001.18.06220</v>
          </cell>
          <cell r="B2077" t="str">
            <v>Luva de redução soldável/rosqueável 25mm x 1/2 pol</v>
          </cell>
          <cell r="C2077" t="str">
            <v>UN</v>
          </cell>
          <cell r="D2077">
            <v>1</v>
          </cell>
          <cell r="E2077">
            <v>2.6126999999999998</v>
          </cell>
          <cell r="F2077">
            <v>2.61</v>
          </cell>
        </row>
        <row r="2078">
          <cell r="A2078" t="str">
            <v>001.18.06240</v>
          </cell>
          <cell r="B2078" t="str">
            <v>Tee 90º com rosca na bolsa central soldável/rosqueável 32mm x 32mm x 1 pol</v>
          </cell>
          <cell r="C2078" t="str">
            <v>UN</v>
          </cell>
          <cell r="D2078">
            <v>1</v>
          </cell>
          <cell r="E2078">
            <v>3.8673999999999999</v>
          </cell>
          <cell r="F2078">
            <v>3.86</v>
          </cell>
        </row>
        <row r="2079">
          <cell r="A2079" t="str">
            <v>001.18.06260</v>
          </cell>
          <cell r="B2079" t="str">
            <v>Tee 90º com rosca na bolsa central soldável/rosqueável 25mm x 25mm 3/4 pol</v>
          </cell>
          <cell r="C2079" t="str">
            <v>UN</v>
          </cell>
          <cell r="D2079">
            <v>1</v>
          </cell>
          <cell r="E2079">
            <v>6.3874000000000004</v>
          </cell>
          <cell r="F2079">
            <v>6.38</v>
          </cell>
        </row>
        <row r="2080">
          <cell r="A2080" t="str">
            <v>001.18.06280</v>
          </cell>
          <cell r="B2080" t="str">
            <v>Tee 90º com rosca na bolsa central soldável/rosqueável 20mm x 20mm x 1/2 pol</v>
          </cell>
          <cell r="C2080" t="str">
            <v>UN</v>
          </cell>
          <cell r="D2080">
            <v>1</v>
          </cell>
          <cell r="E2080">
            <v>5.0724</v>
          </cell>
          <cell r="F2080">
            <v>5.07</v>
          </cell>
        </row>
        <row r="2081">
          <cell r="A2081" t="str">
            <v>001.18.06300</v>
          </cell>
          <cell r="B2081" t="str">
            <v>Tee 90º com rosca na bolsa central sodável/rosqueável 32mm x 32mm x 3/4 pol</v>
          </cell>
          <cell r="C2081" t="str">
            <v>UN</v>
          </cell>
          <cell r="D2081">
            <v>1</v>
          </cell>
          <cell r="E2081">
            <v>6.1173999999999999</v>
          </cell>
          <cell r="F2081">
            <v>6.11</v>
          </cell>
        </row>
        <row r="2082">
          <cell r="A2082" t="str">
            <v>001.18.06320</v>
          </cell>
          <cell r="B2082" t="str">
            <v>Tee 90º com rosca na bolsa central soldável/rosqueável 25mm x 25mm x 1/2 pol</v>
          </cell>
          <cell r="C2082" t="str">
            <v>UN</v>
          </cell>
          <cell r="D2082">
            <v>1</v>
          </cell>
          <cell r="E2082">
            <v>3.6374</v>
          </cell>
          <cell r="F2082">
            <v>3.63</v>
          </cell>
        </row>
        <row r="2083">
          <cell r="A2083" t="str">
            <v>001.18.06340</v>
          </cell>
          <cell r="B2083" t="str">
            <v>Joelho 90º soldável com bucha de latão 25mm x 3/4 pol</v>
          </cell>
          <cell r="C2083" t="str">
            <v>UN</v>
          </cell>
          <cell r="D2083">
            <v>1</v>
          </cell>
          <cell r="E2083">
            <v>4.9726999999999997</v>
          </cell>
          <cell r="F2083">
            <v>4.97</v>
          </cell>
        </row>
        <row r="2084">
          <cell r="A2084" t="str">
            <v>001.18.06360</v>
          </cell>
          <cell r="B2084" t="str">
            <v>Joelho 90º soldável com bucha de latão 20mm x 1/2 pol</v>
          </cell>
          <cell r="C2084" t="str">
            <v>UN</v>
          </cell>
          <cell r="D2084">
            <v>1</v>
          </cell>
          <cell r="E2084">
            <v>4.5327000000000002</v>
          </cell>
          <cell r="F2084">
            <v>4.53</v>
          </cell>
        </row>
        <row r="2085">
          <cell r="A2085" t="str">
            <v>001.18.06380</v>
          </cell>
          <cell r="B2085" t="str">
            <v>Joelho de redução 90º soldável com bucha de latão 32mm x 3/4 pol</v>
          </cell>
          <cell r="C2085" t="str">
            <v>UN</v>
          </cell>
          <cell r="D2085">
            <v>1</v>
          </cell>
          <cell r="E2085">
            <v>2.6227</v>
          </cell>
          <cell r="F2085">
            <v>2.62</v>
          </cell>
        </row>
        <row r="2086">
          <cell r="A2086" t="str">
            <v>001.18.06400</v>
          </cell>
          <cell r="B2086" t="str">
            <v>Joelho de redução 90º soldável com bucha de latão 25mm x 1/2 pol</v>
          </cell>
          <cell r="C2086" t="str">
            <v>UN</v>
          </cell>
          <cell r="D2086">
            <v>1</v>
          </cell>
          <cell r="E2086">
            <v>3.5226999999999999</v>
          </cell>
          <cell r="F2086">
            <v>3.52</v>
          </cell>
        </row>
        <row r="2087">
          <cell r="A2087" t="str">
            <v>001.18.06420</v>
          </cell>
          <cell r="B2087" t="str">
            <v>Luva simples soldável com bucha de latão 25mm x 3/4 pol</v>
          </cell>
          <cell r="C2087" t="str">
            <v>UN</v>
          </cell>
          <cell r="D2087">
            <v>1</v>
          </cell>
          <cell r="E2087">
            <v>4.5427</v>
          </cell>
          <cell r="F2087">
            <v>4.54</v>
          </cell>
        </row>
        <row r="2088">
          <cell r="A2088" t="str">
            <v>001.18.06440</v>
          </cell>
          <cell r="B2088" t="str">
            <v>Luva simples soldável com bucha de latão 20mm x 1/2 pol</v>
          </cell>
          <cell r="C2088" t="str">
            <v>UN</v>
          </cell>
          <cell r="D2088">
            <v>1</v>
          </cell>
          <cell r="E2088">
            <v>3.9327000000000001</v>
          </cell>
          <cell r="F2088">
            <v>3.93</v>
          </cell>
        </row>
        <row r="2089">
          <cell r="A2089" t="str">
            <v>001.18.06460</v>
          </cell>
          <cell r="B2089" t="str">
            <v>Luva de redução soldável com bucha de latão 25mm x 1/2 pol</v>
          </cell>
          <cell r="C2089" t="str">
            <v>UN</v>
          </cell>
          <cell r="D2089">
            <v>1</v>
          </cell>
          <cell r="E2089">
            <v>4.1426999999999996</v>
          </cell>
          <cell r="F2089">
            <v>4.1399999999999997</v>
          </cell>
        </row>
        <row r="2090">
          <cell r="A2090" t="str">
            <v>001.18.06480</v>
          </cell>
          <cell r="B2090" t="str">
            <v>Tee 90º com bucha de latão central 25mm x 25mm x 3/4 pol</v>
          </cell>
          <cell r="C2090" t="str">
            <v>UN</v>
          </cell>
          <cell r="D2090">
            <v>1</v>
          </cell>
          <cell r="E2090">
            <v>6.3874000000000004</v>
          </cell>
          <cell r="F2090">
            <v>6.38</v>
          </cell>
        </row>
        <row r="2091">
          <cell r="A2091" t="str">
            <v>001.18.06500</v>
          </cell>
          <cell r="B2091" t="str">
            <v>Tee 90º com bucha de latão central 20mm x 20mm x 1/2 pol</v>
          </cell>
          <cell r="C2091" t="str">
            <v>UN</v>
          </cell>
          <cell r="D2091">
            <v>1</v>
          </cell>
          <cell r="E2091">
            <v>4.4374000000000002</v>
          </cell>
          <cell r="F2091">
            <v>4.43</v>
          </cell>
        </row>
        <row r="2092">
          <cell r="A2092" t="str">
            <v>001.18.06520</v>
          </cell>
          <cell r="B2092" t="str">
            <v>Tee redução 90º com bucha de latão na bolsa central 32mm x 32mm x 3/4 pol</v>
          </cell>
          <cell r="C2092" t="str">
            <v>UN</v>
          </cell>
          <cell r="D2092">
            <v>1</v>
          </cell>
          <cell r="E2092">
            <v>6.1173999999999999</v>
          </cell>
          <cell r="F2092">
            <v>6.11</v>
          </cell>
        </row>
        <row r="2093">
          <cell r="A2093" t="str">
            <v>001.18.06540</v>
          </cell>
          <cell r="B2093" t="str">
            <v>Tee reduçao 90º com bucha de latão na bolsa central 25mm x 25mm 1/2 pol</v>
          </cell>
          <cell r="C2093" t="str">
            <v>UN</v>
          </cell>
          <cell r="D2093">
            <v>1</v>
          </cell>
          <cell r="E2093">
            <v>3.6374</v>
          </cell>
          <cell r="F2093">
            <v>3.63</v>
          </cell>
        </row>
        <row r="2094">
          <cell r="A2094" t="str">
            <v>001.18.06560</v>
          </cell>
          <cell r="B2094" t="str">
            <v>Cotovelo ou joelho de redução de ferro galvanizado 2.5x2 pol</v>
          </cell>
          <cell r="C2094" t="str">
            <v>UN</v>
          </cell>
          <cell r="D2094">
            <v>1</v>
          </cell>
          <cell r="E2094">
            <v>28.044499999999999</v>
          </cell>
          <cell r="F2094">
            <v>28.04</v>
          </cell>
        </row>
        <row r="2095">
          <cell r="A2095" t="str">
            <v>001.18.06580</v>
          </cell>
          <cell r="B2095" t="str">
            <v>Cotovelo ou joelho de redução de ferro galvanizado 2x1.5 pol</v>
          </cell>
          <cell r="C2095" t="str">
            <v>UN</v>
          </cell>
          <cell r="D2095">
            <v>1</v>
          </cell>
          <cell r="E2095">
            <v>15.0829</v>
          </cell>
          <cell r="F2095">
            <v>15.08</v>
          </cell>
        </row>
        <row r="2096">
          <cell r="A2096" t="str">
            <v>001.18.06600</v>
          </cell>
          <cell r="B2096" t="str">
            <v>Cotovelo ou joelho de redução de ferro galvanizado 1.5x1 1/4 pol</v>
          </cell>
          <cell r="C2096" t="str">
            <v>UN</v>
          </cell>
          <cell r="D2096">
            <v>1</v>
          </cell>
          <cell r="E2096">
            <v>10.882899999999999</v>
          </cell>
          <cell r="F2096">
            <v>10.88</v>
          </cell>
        </row>
        <row r="2097">
          <cell r="A2097" t="str">
            <v>001.18.06620</v>
          </cell>
          <cell r="B2097" t="str">
            <v>Cotovelo ou joelho de redução de ferro galvanizado 1.5x1 pol</v>
          </cell>
          <cell r="C2097" t="str">
            <v>UN</v>
          </cell>
          <cell r="D2097">
            <v>1</v>
          </cell>
          <cell r="E2097">
            <v>10.882899999999999</v>
          </cell>
          <cell r="F2097">
            <v>10.88</v>
          </cell>
        </row>
        <row r="2098">
          <cell r="A2098" t="str">
            <v>001.18.06640</v>
          </cell>
          <cell r="B2098" t="str">
            <v>Cotovelo ou joelho de redução de ferro galvanizado 1.5x3/4 pol</v>
          </cell>
          <cell r="C2098" t="str">
            <v>UN</v>
          </cell>
          <cell r="D2098">
            <v>1</v>
          </cell>
          <cell r="E2098">
            <v>10.882899999999999</v>
          </cell>
          <cell r="F2098">
            <v>10.88</v>
          </cell>
        </row>
        <row r="2099">
          <cell r="A2099" t="str">
            <v>001.18.06660</v>
          </cell>
          <cell r="B2099" t="str">
            <v>Cotovelo ou joelho de redução de ferro galvanizado 1 1/4x1 pol</v>
          </cell>
          <cell r="C2099" t="str">
            <v>UN</v>
          </cell>
          <cell r="D2099">
            <v>1</v>
          </cell>
          <cell r="E2099">
            <v>8.8828999999999994</v>
          </cell>
          <cell r="F2099">
            <v>8.8800000000000008</v>
          </cell>
        </row>
        <row r="2100">
          <cell r="A2100" t="str">
            <v>001.18.06680</v>
          </cell>
          <cell r="B2100" t="str">
            <v>Cotovelo ou joelho de redução de ferro galvanizado 1 1/4x3/4 pol</v>
          </cell>
          <cell r="C2100" t="str">
            <v>UN</v>
          </cell>
          <cell r="D2100">
            <v>1</v>
          </cell>
          <cell r="E2100">
            <v>8.8828999999999994</v>
          </cell>
          <cell r="F2100">
            <v>8.8800000000000008</v>
          </cell>
        </row>
        <row r="2101">
          <cell r="A2101" t="str">
            <v>001.18.06700</v>
          </cell>
          <cell r="B2101" t="str">
            <v>Cotovelo ou joelho de redução de ferro galvanizado 1x3/4 pol</v>
          </cell>
          <cell r="C2101" t="str">
            <v>UN</v>
          </cell>
          <cell r="D2101">
            <v>1</v>
          </cell>
          <cell r="E2101">
            <v>5.4474</v>
          </cell>
          <cell r="F2101">
            <v>5.44</v>
          </cell>
        </row>
        <row r="2102">
          <cell r="A2102" t="str">
            <v>001.18.06720</v>
          </cell>
          <cell r="B2102" t="str">
            <v>Cotovelo ou joelho de redução de ferro galvanizado 1x1/2 pol</v>
          </cell>
          <cell r="C2102" t="str">
            <v>UN</v>
          </cell>
          <cell r="D2102">
            <v>1</v>
          </cell>
          <cell r="E2102">
            <v>5.4474</v>
          </cell>
          <cell r="F2102">
            <v>5.44</v>
          </cell>
        </row>
        <row r="2103">
          <cell r="A2103" t="str">
            <v>001.18.06740</v>
          </cell>
          <cell r="B2103" t="str">
            <v>Cotovelo ou joelho de redução de ferro galvanizado 3/4x1/2 pol</v>
          </cell>
          <cell r="C2103" t="str">
            <v>UN</v>
          </cell>
          <cell r="D2103">
            <v>1</v>
          </cell>
          <cell r="E2103">
            <v>4.0974000000000004</v>
          </cell>
          <cell r="F2103">
            <v>4.09</v>
          </cell>
        </row>
        <row r="2104">
          <cell r="A2104" t="str">
            <v>001.18.06760</v>
          </cell>
          <cell r="B2104" t="str">
            <v>Bucha de redução de ferro galvanizado 4x3 pol</v>
          </cell>
          <cell r="C2104" t="str">
            <v>UN</v>
          </cell>
          <cell r="D2104">
            <v>1</v>
          </cell>
          <cell r="E2104">
            <v>19.618400000000001</v>
          </cell>
          <cell r="F2104">
            <v>19.61</v>
          </cell>
        </row>
        <row r="2105">
          <cell r="A2105" t="str">
            <v>001.18.06780</v>
          </cell>
          <cell r="B2105" t="str">
            <v>Bucha de redução de ferro galvanizado 4x2.5 pol</v>
          </cell>
          <cell r="C2105" t="str">
            <v>UN</v>
          </cell>
          <cell r="D2105">
            <v>1</v>
          </cell>
          <cell r="E2105">
            <v>22.788399999999999</v>
          </cell>
          <cell r="F2105">
            <v>22.78</v>
          </cell>
        </row>
        <row r="2106">
          <cell r="A2106" t="str">
            <v>001.18.06800</v>
          </cell>
          <cell r="B2106" t="str">
            <v>Bucha de redução de ferro galvanizado 4x2 pol</v>
          </cell>
          <cell r="C2106" t="str">
            <v>UN</v>
          </cell>
          <cell r="D2106">
            <v>1</v>
          </cell>
          <cell r="E2106">
            <v>22.788399999999999</v>
          </cell>
          <cell r="F2106">
            <v>22.78</v>
          </cell>
        </row>
        <row r="2107">
          <cell r="A2107" t="str">
            <v>001.18.06820</v>
          </cell>
          <cell r="B2107" t="str">
            <v>Bucha de redução de ferro galvanizado 3x2 1/2 pol</v>
          </cell>
          <cell r="C2107" t="str">
            <v>UN</v>
          </cell>
          <cell r="D2107">
            <v>1</v>
          </cell>
          <cell r="E2107">
            <v>15.294499999999999</v>
          </cell>
          <cell r="F2107">
            <v>15.29</v>
          </cell>
        </row>
        <row r="2108">
          <cell r="A2108" t="str">
            <v>001.18.06840</v>
          </cell>
          <cell r="B2108" t="str">
            <v>Bucha de redução de ferro galvanizado 3x2 pol</v>
          </cell>
          <cell r="C2108" t="str">
            <v>UN</v>
          </cell>
          <cell r="D2108">
            <v>1</v>
          </cell>
          <cell r="E2108">
            <v>13.9945</v>
          </cell>
          <cell r="F2108">
            <v>13.99</v>
          </cell>
        </row>
        <row r="2109">
          <cell r="A2109" t="str">
            <v>001.18.06860</v>
          </cell>
          <cell r="B2109" t="str">
            <v>Bucha de redução de ferro galvanizado 3x1 1/2 pol</v>
          </cell>
          <cell r="C2109" t="str">
            <v>UN</v>
          </cell>
          <cell r="D2109">
            <v>1</v>
          </cell>
          <cell r="E2109">
            <v>13.9945</v>
          </cell>
          <cell r="F2109">
            <v>13.99</v>
          </cell>
        </row>
        <row r="2110">
          <cell r="A2110" t="str">
            <v>001.18.06880</v>
          </cell>
          <cell r="B2110" t="str">
            <v>Bucha de redução de ferro galvanizado 2 1/2x2 pol</v>
          </cell>
          <cell r="C2110" t="str">
            <v>UN</v>
          </cell>
          <cell r="D2110">
            <v>1</v>
          </cell>
          <cell r="E2110">
            <v>13.5945</v>
          </cell>
          <cell r="F2110">
            <v>13.59</v>
          </cell>
        </row>
        <row r="2111">
          <cell r="A2111" t="str">
            <v>001.18.06900</v>
          </cell>
          <cell r="B2111" t="str">
            <v>Bucha de redução de ferro galvanizado 2 1/2x1.5 pol</v>
          </cell>
          <cell r="C2111" t="str">
            <v>UN</v>
          </cell>
          <cell r="D2111">
            <v>1</v>
          </cell>
          <cell r="E2111">
            <v>12.5945</v>
          </cell>
          <cell r="F2111">
            <v>12.59</v>
          </cell>
        </row>
        <row r="2112">
          <cell r="A2112" t="str">
            <v>001.18.06920</v>
          </cell>
          <cell r="B2112" t="str">
            <v>Bucha de redução de ferro galvanizado 2 1/2x1 1/4 pol</v>
          </cell>
          <cell r="C2112" t="str">
            <v>UN</v>
          </cell>
          <cell r="D2112">
            <v>1</v>
          </cell>
          <cell r="E2112">
            <v>12.5945</v>
          </cell>
          <cell r="F2112">
            <v>12.59</v>
          </cell>
        </row>
        <row r="2113">
          <cell r="A2113" t="str">
            <v>001.18.06940</v>
          </cell>
          <cell r="B2113" t="str">
            <v>Bucha de redução de ferro galvanizado 2x1.5 pol</v>
          </cell>
          <cell r="C2113" t="str">
            <v>UN</v>
          </cell>
          <cell r="D2113">
            <v>1</v>
          </cell>
          <cell r="E2113">
            <v>9.0829000000000004</v>
          </cell>
          <cell r="F2113">
            <v>9.08</v>
          </cell>
        </row>
        <row r="2114">
          <cell r="A2114" t="str">
            <v>001.18.06960</v>
          </cell>
          <cell r="B2114" t="str">
            <v>Bucha de redução de ferro galvanizado 2x1 1/4 pol</v>
          </cell>
          <cell r="C2114" t="str">
            <v>UN</v>
          </cell>
          <cell r="D2114">
            <v>1</v>
          </cell>
          <cell r="E2114">
            <v>9.0829000000000004</v>
          </cell>
          <cell r="F2114">
            <v>9.08</v>
          </cell>
        </row>
        <row r="2115">
          <cell r="A2115" t="str">
            <v>001.18.06980</v>
          </cell>
          <cell r="B2115" t="str">
            <v>Bucha de redução de ferro galvanizado 2x1 pol</v>
          </cell>
          <cell r="C2115" t="str">
            <v>UN</v>
          </cell>
          <cell r="D2115">
            <v>1</v>
          </cell>
          <cell r="E2115">
            <v>9.3828999999999994</v>
          </cell>
          <cell r="F2115">
            <v>9.3800000000000008</v>
          </cell>
        </row>
        <row r="2116">
          <cell r="A2116" t="str">
            <v>001.18.07000</v>
          </cell>
          <cell r="B2116" t="str">
            <v>Bucha de redução de ferro galvanizado 2x3/4 pol</v>
          </cell>
          <cell r="C2116" t="str">
            <v>UN</v>
          </cell>
          <cell r="D2116">
            <v>1</v>
          </cell>
          <cell r="E2116">
            <v>9.3828999999999994</v>
          </cell>
          <cell r="F2116">
            <v>9.3800000000000008</v>
          </cell>
        </row>
        <row r="2117">
          <cell r="A2117" t="str">
            <v>001.18.07020</v>
          </cell>
          <cell r="B2117" t="str">
            <v>Bucha de redução de ferro galvanizado 1 1/2x1 1/4 pol</v>
          </cell>
          <cell r="C2117" t="str">
            <v>UN</v>
          </cell>
          <cell r="D2117">
            <v>1</v>
          </cell>
          <cell r="E2117">
            <v>8.4829000000000008</v>
          </cell>
          <cell r="F2117">
            <v>8.48</v>
          </cell>
        </row>
        <row r="2118">
          <cell r="A2118" t="str">
            <v>001.18.07040</v>
          </cell>
          <cell r="B2118" t="str">
            <v>Bucha de redução de ferro galvanizado 1 1/2x1 pol</v>
          </cell>
          <cell r="C2118" t="str">
            <v>UN</v>
          </cell>
          <cell r="D2118">
            <v>1</v>
          </cell>
          <cell r="E2118">
            <v>8.2828999999999997</v>
          </cell>
          <cell r="F2118">
            <v>8.2799999999999994</v>
          </cell>
        </row>
        <row r="2119">
          <cell r="A2119" t="str">
            <v>001.18.07060</v>
          </cell>
          <cell r="B2119" t="str">
            <v>Bucha de redução de ferro galvanizado 1 1/2x3/4 pol</v>
          </cell>
          <cell r="C2119" t="str">
            <v>UN</v>
          </cell>
          <cell r="D2119">
            <v>1</v>
          </cell>
          <cell r="E2119">
            <v>8.0829000000000004</v>
          </cell>
          <cell r="F2119">
            <v>8.08</v>
          </cell>
        </row>
        <row r="2120">
          <cell r="A2120" t="str">
            <v>001.18.07080</v>
          </cell>
          <cell r="B2120" t="str">
            <v>Bucha de redução de ferro galvanizado1 1/4x1 pol</v>
          </cell>
          <cell r="C2120" t="str">
            <v>UN</v>
          </cell>
          <cell r="D2120">
            <v>1</v>
          </cell>
          <cell r="E2120">
            <v>7.3829000000000002</v>
          </cell>
          <cell r="F2120">
            <v>7.38</v>
          </cell>
        </row>
        <row r="2121">
          <cell r="A2121" t="str">
            <v>001.18.07100</v>
          </cell>
          <cell r="B2121" t="str">
            <v>Bucha de redução de ferro galvanizado 1 1/4x3/4 pol</v>
          </cell>
          <cell r="C2121" t="str">
            <v>UN</v>
          </cell>
          <cell r="D2121">
            <v>1</v>
          </cell>
          <cell r="E2121">
            <v>6.7328999999999999</v>
          </cell>
          <cell r="F2121">
            <v>6.73</v>
          </cell>
        </row>
        <row r="2122">
          <cell r="A2122" t="str">
            <v>001.18.07120</v>
          </cell>
          <cell r="B2122" t="str">
            <v>Bucha de redução de ferro galvanizado 1 1/4x1/2 pol</v>
          </cell>
          <cell r="C2122" t="str">
            <v>UN</v>
          </cell>
          <cell r="D2122">
            <v>1</v>
          </cell>
          <cell r="E2122">
            <v>7.1829000000000001</v>
          </cell>
          <cell r="F2122">
            <v>7.18</v>
          </cell>
        </row>
        <row r="2123">
          <cell r="A2123" t="str">
            <v>001.18.07140</v>
          </cell>
          <cell r="B2123" t="str">
            <v>Bucha de redução de ferro galvanizado 1x3/4 pol</v>
          </cell>
          <cell r="C2123" t="str">
            <v>UN</v>
          </cell>
          <cell r="D2123">
            <v>1</v>
          </cell>
          <cell r="E2123">
            <v>4.1474000000000002</v>
          </cell>
          <cell r="F2123">
            <v>4.1399999999999997</v>
          </cell>
        </row>
        <row r="2124">
          <cell r="A2124" t="str">
            <v>001.18.07160</v>
          </cell>
          <cell r="B2124" t="str">
            <v>Bucha de redução de ferro galvanizado 1x1/2 pol</v>
          </cell>
          <cell r="C2124" t="str">
            <v>UN</v>
          </cell>
          <cell r="D2124">
            <v>1</v>
          </cell>
          <cell r="E2124">
            <v>4.4973999999999998</v>
          </cell>
          <cell r="F2124">
            <v>4.49</v>
          </cell>
        </row>
        <row r="2125">
          <cell r="A2125" t="str">
            <v>001.18.07180</v>
          </cell>
          <cell r="B2125" t="str">
            <v>Bucha de redução de ferro galvanizado 3/4x1/2 pol</v>
          </cell>
          <cell r="C2125" t="str">
            <v>UN</v>
          </cell>
          <cell r="D2125">
            <v>1</v>
          </cell>
          <cell r="E2125">
            <v>3.4973999999999998</v>
          </cell>
          <cell r="F2125">
            <v>3.49</v>
          </cell>
        </row>
        <row r="2126">
          <cell r="A2126" t="str">
            <v>001.18.07200</v>
          </cell>
          <cell r="B2126" t="str">
            <v>Luva de redução de ferro galvanizado 4x3 pol</v>
          </cell>
          <cell r="C2126" t="str">
            <v>UN</v>
          </cell>
          <cell r="D2126">
            <v>1</v>
          </cell>
          <cell r="E2126">
            <v>33.0884</v>
          </cell>
          <cell r="F2126">
            <v>33.08</v>
          </cell>
        </row>
        <row r="2127">
          <cell r="A2127" t="str">
            <v>001.18.07220</v>
          </cell>
          <cell r="B2127" t="str">
            <v>Luva de redução de ferro galvanizado 4x2.5 pol</v>
          </cell>
          <cell r="C2127" t="str">
            <v>UN</v>
          </cell>
          <cell r="D2127">
            <v>1</v>
          </cell>
          <cell r="E2127">
            <v>24.808399999999999</v>
          </cell>
          <cell r="F2127">
            <v>24.8</v>
          </cell>
        </row>
        <row r="2128">
          <cell r="A2128" t="str">
            <v>001.18.07240</v>
          </cell>
          <cell r="B2128" t="str">
            <v>Luva de redução de ferro galvanizado 4x2 pol</v>
          </cell>
          <cell r="C2128" t="str">
            <v>UN</v>
          </cell>
          <cell r="D2128">
            <v>1</v>
          </cell>
          <cell r="E2128">
            <v>33.0884</v>
          </cell>
          <cell r="F2128">
            <v>33.08</v>
          </cell>
        </row>
        <row r="2129">
          <cell r="A2129" t="str">
            <v>001.18.07260</v>
          </cell>
          <cell r="B2129" t="str">
            <v>Luva de reduçao de ferro galvanizado 3x2 1/2 pol</v>
          </cell>
          <cell r="C2129" t="str">
            <v>UN</v>
          </cell>
          <cell r="D2129">
            <v>1</v>
          </cell>
          <cell r="E2129">
            <v>23.294499999999999</v>
          </cell>
          <cell r="F2129">
            <v>23.29</v>
          </cell>
        </row>
        <row r="2130">
          <cell r="A2130" t="str">
            <v>001.18.07280</v>
          </cell>
          <cell r="B2130" t="str">
            <v>Luva de redução de ferro galvanizado 3x2 pol</v>
          </cell>
          <cell r="C2130" t="str">
            <v>UN</v>
          </cell>
          <cell r="D2130">
            <v>1</v>
          </cell>
          <cell r="E2130">
            <v>23.294499999999999</v>
          </cell>
          <cell r="F2130">
            <v>23.29</v>
          </cell>
        </row>
        <row r="2131">
          <cell r="A2131" t="str">
            <v>001.18.07300</v>
          </cell>
          <cell r="B2131" t="str">
            <v>Luva de redução de ferro galvanizado 3x1 1/2 pol</v>
          </cell>
          <cell r="C2131" t="str">
            <v>UN</v>
          </cell>
          <cell r="D2131">
            <v>1</v>
          </cell>
          <cell r="E2131">
            <v>23.294499999999999</v>
          </cell>
          <cell r="F2131">
            <v>23.29</v>
          </cell>
        </row>
        <row r="2132">
          <cell r="A2132" t="str">
            <v>001.18.07320</v>
          </cell>
          <cell r="B2132" t="str">
            <v>Luva de redução de ferro galvanizado 2 1/2x2 pol</v>
          </cell>
          <cell r="C2132" t="str">
            <v>UN</v>
          </cell>
          <cell r="D2132">
            <v>1</v>
          </cell>
          <cell r="E2132">
            <v>13.394500000000001</v>
          </cell>
          <cell r="F2132">
            <v>13.39</v>
          </cell>
        </row>
        <row r="2133">
          <cell r="A2133" t="str">
            <v>001.18.07340</v>
          </cell>
          <cell r="B2133" t="str">
            <v>Luva de redução de ferro galvanizado 2 1/2x1 1/2 pol</v>
          </cell>
          <cell r="C2133" t="str">
            <v>UN</v>
          </cell>
          <cell r="D2133">
            <v>1</v>
          </cell>
          <cell r="E2133">
            <v>13.394500000000001</v>
          </cell>
          <cell r="F2133">
            <v>13.39</v>
          </cell>
        </row>
        <row r="2134">
          <cell r="A2134" t="str">
            <v>001.18.07360</v>
          </cell>
          <cell r="B2134" t="str">
            <v>Luva de reduçao de ferro galvanizado 2.5x1 1/4 pol</v>
          </cell>
          <cell r="C2134" t="str">
            <v>UN</v>
          </cell>
          <cell r="D2134">
            <v>1</v>
          </cell>
          <cell r="E2134">
            <v>13.394500000000001</v>
          </cell>
          <cell r="F2134">
            <v>13.39</v>
          </cell>
        </row>
        <row r="2135">
          <cell r="A2135" t="str">
            <v>001.18.07380</v>
          </cell>
          <cell r="B2135" t="str">
            <v>Luva de redução de ferro galvanizado 2x1 1/2 pol</v>
          </cell>
          <cell r="C2135" t="str">
            <v>UN</v>
          </cell>
          <cell r="D2135">
            <v>1</v>
          </cell>
          <cell r="E2135">
            <v>12.882899999999999</v>
          </cell>
          <cell r="F2135">
            <v>12.88</v>
          </cell>
        </row>
        <row r="2136">
          <cell r="A2136" t="str">
            <v>001.18.07400</v>
          </cell>
          <cell r="B2136" t="str">
            <v>Luva de redução de ferro galvanizado 2x1 1/4 pol</v>
          </cell>
          <cell r="C2136" t="str">
            <v>UN</v>
          </cell>
          <cell r="D2136">
            <v>1</v>
          </cell>
          <cell r="E2136">
            <v>12.882899999999999</v>
          </cell>
          <cell r="F2136">
            <v>12.88</v>
          </cell>
        </row>
        <row r="2137">
          <cell r="A2137" t="str">
            <v>001.18.07420</v>
          </cell>
          <cell r="B2137" t="str">
            <v>Luva de redução de ferro galvanizado 2x1 pol</v>
          </cell>
          <cell r="C2137" t="str">
            <v>UN</v>
          </cell>
          <cell r="D2137">
            <v>1</v>
          </cell>
          <cell r="E2137">
            <v>12.882899999999999</v>
          </cell>
          <cell r="F2137">
            <v>12.88</v>
          </cell>
        </row>
        <row r="2138">
          <cell r="A2138" t="str">
            <v>001.18.07440</v>
          </cell>
          <cell r="B2138" t="str">
            <v>Luva de redução de ferro galvanizado 1 1/2x1 pol</v>
          </cell>
          <cell r="C2138" t="str">
            <v>UN</v>
          </cell>
          <cell r="D2138">
            <v>1</v>
          </cell>
          <cell r="E2138">
            <v>9.0829000000000004</v>
          </cell>
          <cell r="F2138">
            <v>9.08</v>
          </cell>
        </row>
        <row r="2139">
          <cell r="A2139" t="str">
            <v>001.18.07460</v>
          </cell>
          <cell r="B2139" t="str">
            <v>Luva de redução de ferro galvanizado 1 1/2x3/4 pol</v>
          </cell>
          <cell r="C2139" t="str">
            <v>UN</v>
          </cell>
          <cell r="D2139">
            <v>1</v>
          </cell>
          <cell r="E2139">
            <v>8.2828999999999997</v>
          </cell>
          <cell r="F2139">
            <v>8.2799999999999994</v>
          </cell>
        </row>
        <row r="2140">
          <cell r="A2140" t="str">
            <v>001.18.07480</v>
          </cell>
          <cell r="B2140" t="str">
            <v>Luva de redução de ferro galvanizado 1 1/4x1 pol</v>
          </cell>
          <cell r="C2140" t="str">
            <v>UN</v>
          </cell>
          <cell r="D2140">
            <v>1</v>
          </cell>
          <cell r="E2140">
            <v>8.2828999999999997</v>
          </cell>
          <cell r="F2140">
            <v>8.2799999999999994</v>
          </cell>
        </row>
        <row r="2141">
          <cell r="A2141" t="str">
            <v>001.18.07500</v>
          </cell>
          <cell r="B2141" t="str">
            <v>Luva de redução de ferro galvanizado 1 1/4x3/4 pol</v>
          </cell>
          <cell r="C2141" t="str">
            <v>UN</v>
          </cell>
          <cell r="D2141">
            <v>1</v>
          </cell>
          <cell r="E2141">
            <v>8.2828999999999997</v>
          </cell>
          <cell r="F2141">
            <v>8.2799999999999994</v>
          </cell>
        </row>
        <row r="2142">
          <cell r="A2142" t="str">
            <v>001.18.07520</v>
          </cell>
          <cell r="B2142" t="str">
            <v>Luva de redução de ferro galvanizado 1 1/4x1/2 pol</v>
          </cell>
          <cell r="C2142" t="str">
            <v>UN</v>
          </cell>
          <cell r="D2142">
            <v>1</v>
          </cell>
          <cell r="E2142">
            <v>8.2828999999999997</v>
          </cell>
          <cell r="F2142">
            <v>8.2799999999999994</v>
          </cell>
        </row>
        <row r="2143">
          <cell r="A2143" t="str">
            <v>001.18.07540</v>
          </cell>
          <cell r="B2143" t="str">
            <v>Luva de redução de ferro galvanizado 1x3/4 pol</v>
          </cell>
          <cell r="C2143" t="str">
            <v>UN</v>
          </cell>
          <cell r="D2143">
            <v>1</v>
          </cell>
          <cell r="E2143">
            <v>5.3474000000000004</v>
          </cell>
          <cell r="F2143">
            <v>5.34</v>
          </cell>
        </row>
        <row r="2144">
          <cell r="A2144" t="str">
            <v>001.18.07560</v>
          </cell>
          <cell r="B2144" t="str">
            <v>Luva de redução de ferro galvanizado 1x1/2 pol</v>
          </cell>
          <cell r="C2144" t="str">
            <v>UN</v>
          </cell>
          <cell r="D2144">
            <v>1</v>
          </cell>
          <cell r="E2144">
            <v>4.9474</v>
          </cell>
          <cell r="F2144">
            <v>4.9400000000000004</v>
          </cell>
        </row>
        <row r="2145">
          <cell r="A2145" t="str">
            <v>001.18.07580</v>
          </cell>
          <cell r="B2145" t="str">
            <v>Luva de redução de ferro galvanizado 3/4x1/2 pol</v>
          </cell>
          <cell r="C2145" t="str">
            <v>UN</v>
          </cell>
          <cell r="D2145">
            <v>1</v>
          </cell>
          <cell r="E2145">
            <v>4.1474000000000002</v>
          </cell>
          <cell r="F2145">
            <v>4.1399999999999997</v>
          </cell>
        </row>
        <row r="2146">
          <cell r="A2146" t="str">
            <v>001.18.07600</v>
          </cell>
          <cell r="B2146" t="str">
            <v>Cotovelo ou joelho de ferro galvanizado 4 pol</v>
          </cell>
          <cell r="C2146" t="str">
            <v>UN</v>
          </cell>
          <cell r="D2146">
            <v>1</v>
          </cell>
          <cell r="E2146">
            <v>74.938400000000001</v>
          </cell>
          <cell r="F2146">
            <v>74.930000000000007</v>
          </cell>
        </row>
        <row r="2147">
          <cell r="A2147" t="str">
            <v>001.18.07620</v>
          </cell>
          <cell r="B2147" t="str">
            <v>Cotovelo ou joelho de ferro galvanizado 3 pol</v>
          </cell>
          <cell r="C2147" t="str">
            <v>UN</v>
          </cell>
          <cell r="D2147">
            <v>1</v>
          </cell>
          <cell r="E2147">
            <v>22.714500000000001</v>
          </cell>
          <cell r="F2147">
            <v>22.71</v>
          </cell>
        </row>
        <row r="2148">
          <cell r="A2148" t="str">
            <v>001.18.07640</v>
          </cell>
          <cell r="B2148" t="str">
            <v>Cotovelo ou joelho de ferro galvanizado 2 1/2 pol</v>
          </cell>
          <cell r="C2148" t="str">
            <v>UN</v>
          </cell>
          <cell r="D2148">
            <v>1</v>
          </cell>
          <cell r="E2148">
            <v>31.044499999999999</v>
          </cell>
          <cell r="F2148">
            <v>31.04</v>
          </cell>
        </row>
        <row r="2149">
          <cell r="A2149" t="str">
            <v>001.18.07660</v>
          </cell>
          <cell r="B2149" t="str">
            <v>Cotovelo ou joelho de ferro galvanizado 2 pol</v>
          </cell>
          <cell r="C2149" t="str">
            <v>UN</v>
          </cell>
          <cell r="D2149">
            <v>1</v>
          </cell>
          <cell r="E2149">
            <v>15.0829</v>
          </cell>
          <cell r="F2149">
            <v>15.08</v>
          </cell>
        </row>
        <row r="2150">
          <cell r="A2150" t="str">
            <v>001.18.07680</v>
          </cell>
          <cell r="B2150" t="str">
            <v>Cotovelo ou joelho de ferro galvanizado 1 1/2 pol</v>
          </cell>
          <cell r="C2150" t="str">
            <v>UN</v>
          </cell>
          <cell r="D2150">
            <v>1</v>
          </cell>
          <cell r="E2150">
            <v>10.882899999999999</v>
          </cell>
          <cell r="F2150">
            <v>10.88</v>
          </cell>
        </row>
        <row r="2151">
          <cell r="A2151" t="str">
            <v>001.18.07700</v>
          </cell>
          <cell r="B2151" t="str">
            <v>Cotovelo ou joelho de ferro galvanizado 1 1/4 pol</v>
          </cell>
          <cell r="C2151" t="str">
            <v>UN</v>
          </cell>
          <cell r="D2151">
            <v>1</v>
          </cell>
          <cell r="E2151">
            <v>8.8828999999999994</v>
          </cell>
          <cell r="F2151">
            <v>8.8800000000000008</v>
          </cell>
        </row>
        <row r="2152">
          <cell r="A2152" t="str">
            <v>001.18.07720</v>
          </cell>
          <cell r="B2152" t="str">
            <v>Cotovelo ou joelho de ferro galvanizado 1 pol</v>
          </cell>
          <cell r="C2152" t="str">
            <v>UN</v>
          </cell>
          <cell r="D2152">
            <v>1</v>
          </cell>
          <cell r="E2152">
            <v>5.4474</v>
          </cell>
          <cell r="F2152">
            <v>5.44</v>
          </cell>
        </row>
        <row r="2153">
          <cell r="A2153" t="str">
            <v>001.18.07740</v>
          </cell>
          <cell r="B2153" t="str">
            <v>Cotovelo ou joelho de ferro galvanizado 3/4 pol</v>
          </cell>
          <cell r="C2153" t="str">
            <v>UN</v>
          </cell>
          <cell r="D2153">
            <v>1</v>
          </cell>
          <cell r="E2153">
            <v>3.9474</v>
          </cell>
          <cell r="F2153">
            <v>3.94</v>
          </cell>
        </row>
        <row r="2154">
          <cell r="A2154" t="str">
            <v>001.18.07760</v>
          </cell>
          <cell r="B2154" t="str">
            <v>Cotovelo ou joelho de ferro galvanizado 1/2 pol</v>
          </cell>
          <cell r="C2154" t="str">
            <v>UN</v>
          </cell>
          <cell r="D2154">
            <v>1</v>
          </cell>
          <cell r="E2154">
            <v>9.6892999999999994</v>
          </cell>
          <cell r="F2154">
            <v>9.68</v>
          </cell>
        </row>
        <row r="2155">
          <cell r="A2155" t="str">
            <v>001.18.07780</v>
          </cell>
          <cell r="B2155" t="str">
            <v>Tee ferro galvanizado 6 pol</v>
          </cell>
          <cell r="C2155" t="str">
            <v>UN</v>
          </cell>
          <cell r="D2155">
            <v>1</v>
          </cell>
          <cell r="E2155">
            <v>43.689300000000003</v>
          </cell>
          <cell r="F2155">
            <v>43.68</v>
          </cell>
        </row>
        <row r="2156">
          <cell r="A2156" t="str">
            <v>001.18.07800</v>
          </cell>
          <cell r="B2156" t="str">
            <v>Tee ferro galvanizado 4 pol</v>
          </cell>
          <cell r="C2156" t="str">
            <v>UN</v>
          </cell>
          <cell r="D2156">
            <v>1</v>
          </cell>
          <cell r="E2156">
            <v>56.042099999999998</v>
          </cell>
          <cell r="F2156">
            <v>56.04</v>
          </cell>
        </row>
        <row r="2157">
          <cell r="A2157" t="str">
            <v>001.18.07820</v>
          </cell>
          <cell r="B2157" t="str">
            <v>Tee ferro galvanizado 3 pol</v>
          </cell>
          <cell r="C2157" t="str">
            <v>UN</v>
          </cell>
          <cell r="D2157">
            <v>1</v>
          </cell>
          <cell r="E2157">
            <v>40.106400000000001</v>
          </cell>
          <cell r="F2157">
            <v>40.1</v>
          </cell>
        </row>
        <row r="2158">
          <cell r="A2158" t="str">
            <v>001.18.07840</v>
          </cell>
          <cell r="B2158" t="str">
            <v>Tee ferro galvanizado 2 1/2 pol</v>
          </cell>
          <cell r="C2158" t="str">
            <v>UN</v>
          </cell>
          <cell r="D2158">
            <v>1</v>
          </cell>
          <cell r="E2158">
            <v>31.106400000000001</v>
          </cell>
          <cell r="F2158">
            <v>31.1</v>
          </cell>
        </row>
        <row r="2159">
          <cell r="A2159" t="str">
            <v>001.18.07860</v>
          </cell>
          <cell r="B2159" t="str">
            <v>Tee ferro galvanizado 2 pol</v>
          </cell>
          <cell r="C2159" t="str">
            <v>UN</v>
          </cell>
          <cell r="D2159">
            <v>1</v>
          </cell>
          <cell r="E2159">
            <v>18.394500000000001</v>
          </cell>
          <cell r="F2159">
            <v>18.39</v>
          </cell>
        </row>
        <row r="2160">
          <cell r="A2160" t="str">
            <v>001.18.07880</v>
          </cell>
          <cell r="B2160" t="str">
            <v>Tee ferro galvanizado 1 1/2 pol</v>
          </cell>
          <cell r="C2160" t="str">
            <v>UN</v>
          </cell>
          <cell r="D2160">
            <v>1</v>
          </cell>
          <cell r="E2160">
            <v>12.644500000000001</v>
          </cell>
          <cell r="F2160">
            <v>12.64</v>
          </cell>
        </row>
        <row r="2161">
          <cell r="A2161" t="str">
            <v>001.18.07900</v>
          </cell>
          <cell r="B2161" t="str">
            <v>Tee ferro galvanizado 1 1/4 pol</v>
          </cell>
          <cell r="C2161" t="str">
            <v>UN</v>
          </cell>
          <cell r="D2161">
            <v>1</v>
          </cell>
          <cell r="E2161">
            <v>11.4945</v>
          </cell>
          <cell r="F2161">
            <v>11.49</v>
          </cell>
        </row>
        <row r="2162">
          <cell r="A2162" t="str">
            <v>001.18.07920</v>
          </cell>
          <cell r="B2162" t="str">
            <v>Tee ferro galvanizado 1 pol</v>
          </cell>
          <cell r="C2162" t="str">
            <v>UN</v>
          </cell>
          <cell r="D2162">
            <v>1</v>
          </cell>
          <cell r="E2162">
            <v>7.3091999999999997</v>
          </cell>
          <cell r="F2162">
            <v>7.3</v>
          </cell>
        </row>
        <row r="2163">
          <cell r="A2163" t="str">
            <v>001.18.07940</v>
          </cell>
          <cell r="B2163" t="str">
            <v>Tee ferro galvanizado 3/4 pol</v>
          </cell>
          <cell r="C2163" t="str">
            <v>UN</v>
          </cell>
          <cell r="D2163">
            <v>1</v>
          </cell>
          <cell r="E2163">
            <v>5.2591999999999999</v>
          </cell>
          <cell r="F2163">
            <v>5.25</v>
          </cell>
        </row>
        <row r="2164">
          <cell r="A2164" t="str">
            <v>001.18.07960</v>
          </cell>
          <cell r="B2164" t="str">
            <v>Tee ferro galvanizado 1/2 pol</v>
          </cell>
          <cell r="C2164" t="str">
            <v>UN</v>
          </cell>
          <cell r="D2164">
            <v>1</v>
          </cell>
          <cell r="E2164">
            <v>3.8992</v>
          </cell>
          <cell r="F2164">
            <v>3.89</v>
          </cell>
        </row>
        <row r="2165">
          <cell r="A2165" t="str">
            <v>001.18.07980</v>
          </cell>
          <cell r="B2165" t="str">
            <v>Tee de redução ferro galvanizado 4x3 pol</v>
          </cell>
          <cell r="C2165" t="str">
            <v>UN</v>
          </cell>
          <cell r="D2165">
            <v>1</v>
          </cell>
          <cell r="E2165">
            <v>91.642099999999999</v>
          </cell>
          <cell r="F2165">
            <v>91.64</v>
          </cell>
        </row>
        <row r="2166">
          <cell r="A2166" t="str">
            <v>001.18.08000</v>
          </cell>
          <cell r="B2166" t="str">
            <v>Tee de redução ferro galvanizado 4x2 pol</v>
          </cell>
          <cell r="C2166" t="str">
            <v>UN</v>
          </cell>
          <cell r="D2166">
            <v>1</v>
          </cell>
          <cell r="E2166">
            <v>91.642099999999999</v>
          </cell>
          <cell r="F2166">
            <v>91.64</v>
          </cell>
        </row>
        <row r="2167">
          <cell r="A2167" t="str">
            <v>001.18.08020</v>
          </cell>
          <cell r="B2167" t="str">
            <v>Tee de redução ferro galvanizado 3x2.5 pol</v>
          </cell>
          <cell r="C2167" t="str">
            <v>UN</v>
          </cell>
          <cell r="D2167">
            <v>1</v>
          </cell>
          <cell r="E2167">
            <v>49.606400000000001</v>
          </cell>
          <cell r="F2167">
            <v>49.6</v>
          </cell>
        </row>
        <row r="2168">
          <cell r="A2168" t="str">
            <v>001.18.08040</v>
          </cell>
          <cell r="B2168" t="str">
            <v>Tee de redução ferro galvanizado 3x2 pol</v>
          </cell>
          <cell r="C2168" t="str">
            <v>UN</v>
          </cell>
          <cell r="D2168">
            <v>1</v>
          </cell>
          <cell r="E2168">
            <v>32.006399999999999</v>
          </cell>
          <cell r="F2168">
            <v>32</v>
          </cell>
        </row>
        <row r="2169">
          <cell r="A2169" t="str">
            <v>001.18.08060</v>
          </cell>
          <cell r="B2169" t="str">
            <v>Tee de redução ferro galvanizado 3x1.5 pol</v>
          </cell>
          <cell r="C2169" t="str">
            <v>UN</v>
          </cell>
          <cell r="D2169">
            <v>1</v>
          </cell>
          <cell r="E2169">
            <v>32.006399999999999</v>
          </cell>
          <cell r="F2169">
            <v>32</v>
          </cell>
        </row>
        <row r="2170">
          <cell r="A2170" t="str">
            <v>001.18.08080</v>
          </cell>
          <cell r="B2170" t="str">
            <v>Tee de redução ferro galvanizado 2.5x2 pol</v>
          </cell>
          <cell r="C2170" t="str">
            <v>UN</v>
          </cell>
          <cell r="D2170">
            <v>1</v>
          </cell>
          <cell r="E2170">
            <v>39.046399999999998</v>
          </cell>
          <cell r="F2170">
            <v>39.04</v>
          </cell>
        </row>
        <row r="2171">
          <cell r="A2171" t="str">
            <v>001.18.08100</v>
          </cell>
          <cell r="B2171" t="str">
            <v>Tee de redução ferro galvanizado 2.5x1.5 pol</v>
          </cell>
          <cell r="C2171" t="str">
            <v>UN</v>
          </cell>
          <cell r="D2171">
            <v>1</v>
          </cell>
          <cell r="E2171">
            <v>15.5564</v>
          </cell>
          <cell r="F2171">
            <v>15.55</v>
          </cell>
        </row>
        <row r="2172">
          <cell r="A2172" t="str">
            <v>001.18.08120</v>
          </cell>
          <cell r="B2172" t="str">
            <v>Tee de redução ferro galvanizado 2.5x1 1/4 pol</v>
          </cell>
          <cell r="C2172" t="str">
            <v>UN</v>
          </cell>
          <cell r="D2172">
            <v>1</v>
          </cell>
          <cell r="E2172">
            <v>27.106400000000001</v>
          </cell>
          <cell r="F2172">
            <v>27.1</v>
          </cell>
        </row>
        <row r="2173">
          <cell r="A2173" t="str">
            <v>001.18.08140</v>
          </cell>
          <cell r="B2173" t="str">
            <v>Tee de redução ferro galvanizado 2x1.5 pol</v>
          </cell>
          <cell r="C2173" t="str">
            <v>UN</v>
          </cell>
          <cell r="D2173">
            <v>1</v>
          </cell>
          <cell r="E2173">
            <v>15.044499999999999</v>
          </cell>
          <cell r="F2173">
            <v>15.04</v>
          </cell>
        </row>
        <row r="2174">
          <cell r="A2174" t="str">
            <v>001.18.08160</v>
          </cell>
          <cell r="B2174" t="str">
            <v>Tee de redução ferro galvanizado 2x1 1/4 pol</v>
          </cell>
          <cell r="C2174" t="str">
            <v>UN</v>
          </cell>
          <cell r="D2174">
            <v>1</v>
          </cell>
          <cell r="E2174">
            <v>18.044499999999999</v>
          </cell>
          <cell r="F2174">
            <v>18.04</v>
          </cell>
        </row>
        <row r="2175">
          <cell r="A2175" t="str">
            <v>001.18.08180</v>
          </cell>
          <cell r="B2175" t="str">
            <v>Tee de redução ferro galvanizado 2x1 pol</v>
          </cell>
          <cell r="C2175" t="str">
            <v>UN</v>
          </cell>
          <cell r="D2175">
            <v>1</v>
          </cell>
          <cell r="E2175">
            <v>14.5945</v>
          </cell>
          <cell r="F2175">
            <v>14.59</v>
          </cell>
        </row>
        <row r="2176">
          <cell r="A2176" t="str">
            <v>001.18.08200</v>
          </cell>
          <cell r="B2176" t="str">
            <v>Tee de redução ferro galvanizado 1.5x1 1/4 pol</v>
          </cell>
          <cell r="C2176" t="str">
            <v>UN</v>
          </cell>
          <cell r="D2176">
            <v>1</v>
          </cell>
          <cell r="E2176">
            <v>10.6645</v>
          </cell>
          <cell r="F2176">
            <v>10.66</v>
          </cell>
        </row>
        <row r="2177">
          <cell r="A2177" t="str">
            <v>001.18.08220</v>
          </cell>
          <cell r="B2177" t="str">
            <v>Tee de redução ferro galvanizado 1.5x1 pol</v>
          </cell>
          <cell r="C2177" t="str">
            <v>UN</v>
          </cell>
          <cell r="D2177">
            <v>1</v>
          </cell>
          <cell r="E2177">
            <v>14.9145</v>
          </cell>
          <cell r="F2177">
            <v>14.91</v>
          </cell>
        </row>
        <row r="2178">
          <cell r="A2178" t="str">
            <v>001.18.08240</v>
          </cell>
          <cell r="B2178" t="str">
            <v>Tee de redução ferro galvanizado 1.5x3/4 pol</v>
          </cell>
          <cell r="C2178" t="str">
            <v>UN</v>
          </cell>
          <cell r="D2178">
            <v>1</v>
          </cell>
          <cell r="E2178">
            <v>11.384499999999999</v>
          </cell>
          <cell r="F2178">
            <v>11.38</v>
          </cell>
        </row>
        <row r="2179">
          <cell r="A2179" t="str">
            <v>001.18.08260</v>
          </cell>
          <cell r="B2179" t="str">
            <v>Tee de redução ferro galvanizado 1 1/4x1 pol</v>
          </cell>
          <cell r="C2179" t="str">
            <v>UN</v>
          </cell>
          <cell r="D2179">
            <v>1</v>
          </cell>
          <cell r="E2179">
            <v>10.294499999999999</v>
          </cell>
          <cell r="F2179">
            <v>10.29</v>
          </cell>
        </row>
        <row r="2180">
          <cell r="A2180" t="str">
            <v>001.18.08280</v>
          </cell>
          <cell r="B2180" t="str">
            <v>Tee de redução ferro galvanizado 1 1/4x3/4 pol</v>
          </cell>
          <cell r="C2180" t="str">
            <v>UN</v>
          </cell>
          <cell r="D2180">
            <v>1</v>
          </cell>
          <cell r="E2180">
            <v>10.294499999999999</v>
          </cell>
          <cell r="F2180">
            <v>10.29</v>
          </cell>
        </row>
        <row r="2181">
          <cell r="A2181" t="str">
            <v>001.18.08300</v>
          </cell>
          <cell r="B2181" t="str">
            <v>Tee de redução ferro galvanizado 1 1/4x1/2 pol</v>
          </cell>
          <cell r="C2181" t="str">
            <v>UN</v>
          </cell>
          <cell r="D2181">
            <v>1</v>
          </cell>
          <cell r="E2181">
            <v>9.3945000000000007</v>
          </cell>
          <cell r="F2181">
            <v>9.39</v>
          </cell>
        </row>
        <row r="2182">
          <cell r="A2182" t="str">
            <v>001.18.08320</v>
          </cell>
          <cell r="B2182" t="str">
            <v>Tee de redução ferro galvanizado 1x3/4 pol</v>
          </cell>
          <cell r="C2182" t="str">
            <v>UN</v>
          </cell>
          <cell r="D2182">
            <v>1</v>
          </cell>
          <cell r="E2182">
            <v>5.5991999999999997</v>
          </cell>
          <cell r="F2182">
            <v>5.59</v>
          </cell>
        </row>
        <row r="2183">
          <cell r="A2183" t="str">
            <v>001.18.08340</v>
          </cell>
          <cell r="B2183" t="str">
            <v>Tee de redução ferro galvanizado 1x1/2 pol</v>
          </cell>
          <cell r="C2183" t="str">
            <v>UN</v>
          </cell>
          <cell r="D2183">
            <v>1</v>
          </cell>
          <cell r="E2183">
            <v>8.3491999999999997</v>
          </cell>
          <cell r="F2183">
            <v>8.34</v>
          </cell>
        </row>
        <row r="2184">
          <cell r="A2184" t="str">
            <v>001.18.08360</v>
          </cell>
          <cell r="B2184" t="str">
            <v>Tee fe redução ferro galvanizado 3/4x1/2 pol</v>
          </cell>
          <cell r="C2184" t="str">
            <v>UN</v>
          </cell>
          <cell r="D2184">
            <v>1</v>
          </cell>
          <cell r="E2184">
            <v>4.1992000000000003</v>
          </cell>
          <cell r="F2184">
            <v>4.1900000000000004</v>
          </cell>
        </row>
        <row r="2185">
          <cell r="A2185" t="str">
            <v>001.18.08380</v>
          </cell>
          <cell r="B2185" t="str">
            <v>Luva simples ferro galvanizado 4 pol</v>
          </cell>
          <cell r="C2185" t="str">
            <v>UN</v>
          </cell>
          <cell r="D2185">
            <v>1</v>
          </cell>
          <cell r="E2185">
            <v>35.068399999999997</v>
          </cell>
          <cell r="F2185">
            <v>35.06</v>
          </cell>
        </row>
        <row r="2186">
          <cell r="A2186" t="str">
            <v>001.18.08400</v>
          </cell>
          <cell r="B2186" t="str">
            <v>Luva simples ferro galvanizado 3 pol</v>
          </cell>
          <cell r="C2186" t="str">
            <v>UN</v>
          </cell>
          <cell r="D2186">
            <v>1</v>
          </cell>
          <cell r="E2186">
            <v>26.994499999999999</v>
          </cell>
          <cell r="F2186">
            <v>26.99</v>
          </cell>
        </row>
        <row r="2187">
          <cell r="A2187" t="str">
            <v>001.18.08420</v>
          </cell>
          <cell r="B2187" t="str">
            <v>Luva simples ferro galvanizado 2 1/2 pol</v>
          </cell>
          <cell r="C2187" t="str">
            <v>UN</v>
          </cell>
          <cell r="D2187">
            <v>1</v>
          </cell>
          <cell r="E2187">
            <v>19.5945</v>
          </cell>
          <cell r="F2187">
            <v>19.59</v>
          </cell>
        </row>
        <row r="2188">
          <cell r="A2188" t="str">
            <v>001.18.08440</v>
          </cell>
          <cell r="B2188" t="str">
            <v>Luva simples ferro galvanizado 2 pol</v>
          </cell>
          <cell r="C2188" t="str">
            <v>UN</v>
          </cell>
          <cell r="D2188">
            <v>1</v>
          </cell>
          <cell r="E2188">
            <v>11.6829</v>
          </cell>
          <cell r="F2188">
            <v>11.68</v>
          </cell>
        </row>
        <row r="2189">
          <cell r="A2189" t="str">
            <v>001.18.08460</v>
          </cell>
          <cell r="B2189" t="str">
            <v>Luva simples ferro galvanizado 1 1/2 pol</v>
          </cell>
          <cell r="C2189" t="str">
            <v>UN</v>
          </cell>
          <cell r="D2189">
            <v>1</v>
          </cell>
          <cell r="E2189">
            <v>9.0829000000000004</v>
          </cell>
          <cell r="F2189">
            <v>9.08</v>
          </cell>
        </row>
        <row r="2190">
          <cell r="A2190" t="str">
            <v>001.18.08480</v>
          </cell>
          <cell r="B2190" t="str">
            <v>Luva simples ferro galvanizado 1 1/4 pol</v>
          </cell>
          <cell r="C2190" t="str">
            <v>UN</v>
          </cell>
          <cell r="D2190">
            <v>1</v>
          </cell>
          <cell r="E2190">
            <v>7.5328999999999997</v>
          </cell>
          <cell r="F2190">
            <v>7.53</v>
          </cell>
        </row>
        <row r="2191">
          <cell r="A2191" t="str">
            <v>001.18.08500</v>
          </cell>
          <cell r="B2191" t="str">
            <v>Luva simples ferro galvanizado 1 pol</v>
          </cell>
          <cell r="C2191" t="str">
            <v>UN</v>
          </cell>
          <cell r="D2191">
            <v>1</v>
          </cell>
          <cell r="E2191">
            <v>5.1974</v>
          </cell>
          <cell r="F2191">
            <v>5.19</v>
          </cell>
        </row>
        <row r="2192">
          <cell r="A2192" t="str">
            <v>001.18.08520</v>
          </cell>
          <cell r="B2192" t="str">
            <v>Luva simples ferro galvanizado 3/4 pol</v>
          </cell>
          <cell r="C2192" t="str">
            <v>UN</v>
          </cell>
          <cell r="D2192">
            <v>1</v>
          </cell>
          <cell r="E2192">
            <v>3.9973999999999998</v>
          </cell>
          <cell r="F2192">
            <v>3.99</v>
          </cell>
        </row>
        <row r="2193">
          <cell r="A2193" t="str">
            <v>001.18.08540</v>
          </cell>
          <cell r="B2193" t="str">
            <v>Luva simples ferro galvanizado 1/2 pol</v>
          </cell>
          <cell r="C2193" t="str">
            <v>UN</v>
          </cell>
          <cell r="D2193">
            <v>1</v>
          </cell>
          <cell r="E2193">
            <v>3.2974000000000001</v>
          </cell>
          <cell r="F2193">
            <v>3.29</v>
          </cell>
        </row>
        <row r="2194">
          <cell r="A2194" t="str">
            <v>001.18.08560</v>
          </cell>
          <cell r="B2194" t="str">
            <v>União assento plano ferro galvanizado 4 pol</v>
          </cell>
          <cell r="C2194" t="str">
            <v>UN</v>
          </cell>
          <cell r="D2194">
            <v>1</v>
          </cell>
          <cell r="E2194">
            <v>58.642099999999999</v>
          </cell>
          <cell r="F2194">
            <v>58.64</v>
          </cell>
        </row>
        <row r="2195">
          <cell r="A2195" t="str">
            <v>001.18.08580</v>
          </cell>
          <cell r="B2195" t="str">
            <v>União assento plano ferro galvanizado 3 pol</v>
          </cell>
          <cell r="C2195" t="str">
            <v>UN</v>
          </cell>
          <cell r="D2195">
            <v>1</v>
          </cell>
          <cell r="E2195">
            <v>47.106400000000001</v>
          </cell>
          <cell r="F2195">
            <v>47.1</v>
          </cell>
        </row>
        <row r="2196">
          <cell r="A2196" t="str">
            <v>001.18.08600</v>
          </cell>
          <cell r="B2196" t="str">
            <v>União assento plano ferro galvanizado 2 1/2 pol</v>
          </cell>
          <cell r="C2196" t="str">
            <v>UN</v>
          </cell>
          <cell r="D2196">
            <v>1</v>
          </cell>
          <cell r="E2196">
            <v>38.556399999999996</v>
          </cell>
          <cell r="F2196">
            <v>38.549999999999997</v>
          </cell>
        </row>
        <row r="2197">
          <cell r="A2197" t="str">
            <v>001.18.08620</v>
          </cell>
          <cell r="B2197" t="str">
            <v>União assento plano ferro galvanizado 2 pol</v>
          </cell>
          <cell r="C2197" t="str">
            <v>UN</v>
          </cell>
          <cell r="D2197">
            <v>1</v>
          </cell>
          <cell r="E2197">
            <v>27.5945</v>
          </cell>
          <cell r="F2197">
            <v>27.59</v>
          </cell>
        </row>
        <row r="2198">
          <cell r="A2198" t="str">
            <v>001.18.08640</v>
          </cell>
          <cell r="B2198" t="str">
            <v>União assento plano ferro galvanizado 1 1/2 pol</v>
          </cell>
          <cell r="C2198" t="str">
            <v>UN</v>
          </cell>
          <cell r="D2198">
            <v>1</v>
          </cell>
          <cell r="E2198">
            <v>19.994499999999999</v>
          </cell>
          <cell r="F2198">
            <v>19.989999999999998</v>
          </cell>
        </row>
        <row r="2199">
          <cell r="A2199" t="str">
            <v>001.18.08660</v>
          </cell>
          <cell r="B2199" t="str">
            <v>União assento plano ferro galvanizado 1 1/4 pol</v>
          </cell>
          <cell r="C2199" t="str">
            <v>UN</v>
          </cell>
          <cell r="D2199">
            <v>1</v>
          </cell>
          <cell r="E2199">
            <v>16.994499999999999</v>
          </cell>
          <cell r="F2199">
            <v>16.989999999999998</v>
          </cell>
        </row>
        <row r="2200">
          <cell r="A2200" t="str">
            <v>001.18.08680</v>
          </cell>
          <cell r="B2200" t="str">
            <v>União assento plano ferro galvanizado 1 pol</v>
          </cell>
          <cell r="C2200" t="str">
            <v>UN</v>
          </cell>
          <cell r="D2200">
            <v>1</v>
          </cell>
          <cell r="E2200">
            <v>11.059200000000001</v>
          </cell>
          <cell r="F2200">
            <v>11.05</v>
          </cell>
        </row>
        <row r="2201">
          <cell r="A2201" t="str">
            <v>001.18.08700</v>
          </cell>
          <cell r="B2201" t="str">
            <v>União assento plano ferro galvanizado 3/4 pol</v>
          </cell>
          <cell r="C2201" t="str">
            <v>UN</v>
          </cell>
          <cell r="D2201">
            <v>1</v>
          </cell>
          <cell r="E2201">
            <v>10.459199999999999</v>
          </cell>
          <cell r="F2201">
            <v>10.45</v>
          </cell>
        </row>
        <row r="2202">
          <cell r="A2202" t="str">
            <v>001.18.08720</v>
          </cell>
          <cell r="B2202" t="str">
            <v>União assento plano ferro galvanizado 1/2 pol</v>
          </cell>
          <cell r="C2202" t="str">
            <v>UN</v>
          </cell>
          <cell r="D2202">
            <v>1</v>
          </cell>
          <cell r="E2202">
            <v>8.0592000000000006</v>
          </cell>
          <cell r="F2202">
            <v>8.0500000000000007</v>
          </cell>
        </row>
        <row r="2203">
          <cell r="A2203" t="str">
            <v>001.18.08740</v>
          </cell>
          <cell r="B2203" t="str">
            <v>Flange c/ sextavado ferro galvanizado 4 pol</v>
          </cell>
          <cell r="C2203" t="str">
            <v>UN</v>
          </cell>
          <cell r="D2203">
            <v>1</v>
          </cell>
          <cell r="E2203">
            <v>44.688400000000001</v>
          </cell>
          <cell r="F2203">
            <v>44.68</v>
          </cell>
        </row>
        <row r="2204">
          <cell r="A2204" t="str">
            <v>001.18.08760</v>
          </cell>
          <cell r="B2204" t="str">
            <v>Flange c/ sextavado ferro galvanizado 3 pol</v>
          </cell>
          <cell r="C2204" t="str">
            <v>UN</v>
          </cell>
          <cell r="D2204">
            <v>1</v>
          </cell>
          <cell r="E2204">
            <v>35.024500000000003</v>
          </cell>
          <cell r="F2204">
            <v>35.020000000000003</v>
          </cell>
        </row>
        <row r="2205">
          <cell r="A2205" t="str">
            <v>001.18.08780</v>
          </cell>
          <cell r="B2205" t="str">
            <v>Flange c/ sextavado ferro galvanizado 2 1/2 pol</v>
          </cell>
          <cell r="C2205" t="str">
            <v>UN</v>
          </cell>
          <cell r="D2205">
            <v>1</v>
          </cell>
          <cell r="E2205">
            <v>24.564499999999999</v>
          </cell>
          <cell r="F2205">
            <v>24.56</v>
          </cell>
        </row>
        <row r="2206">
          <cell r="A2206" t="str">
            <v>001.18.08800</v>
          </cell>
          <cell r="B2206" t="str">
            <v>Flange c/ sextavado ferro galvanizado 2 pol</v>
          </cell>
          <cell r="C2206" t="str">
            <v>UN</v>
          </cell>
          <cell r="D2206">
            <v>1</v>
          </cell>
          <cell r="E2206">
            <v>18.032900000000001</v>
          </cell>
          <cell r="F2206">
            <v>18.03</v>
          </cell>
        </row>
        <row r="2207">
          <cell r="A2207" t="str">
            <v>001.18.08820</v>
          </cell>
          <cell r="B2207" t="str">
            <v>Flange c/ sextavado ferro galvanizado 1 1/2 pol</v>
          </cell>
          <cell r="C2207" t="str">
            <v>UN</v>
          </cell>
          <cell r="D2207">
            <v>1</v>
          </cell>
          <cell r="E2207">
            <v>8.5328999999999997</v>
          </cell>
          <cell r="F2207">
            <v>8.5299999999999994</v>
          </cell>
        </row>
        <row r="2208">
          <cell r="A2208" t="str">
            <v>001.18.08840</v>
          </cell>
          <cell r="B2208" t="str">
            <v>Flange c/ sextavado ferro galvanizado 1 1/4 pol</v>
          </cell>
          <cell r="C2208" t="str">
            <v>UN</v>
          </cell>
          <cell r="D2208">
            <v>1</v>
          </cell>
          <cell r="E2208">
            <v>7.7828999999999997</v>
          </cell>
          <cell r="F2208">
            <v>7.78</v>
          </cell>
        </row>
        <row r="2209">
          <cell r="A2209" t="str">
            <v>001.18.08860</v>
          </cell>
          <cell r="B2209" t="str">
            <v>Flange c/ sextavado ferro galvanizado 1 pol</v>
          </cell>
          <cell r="C2209" t="str">
            <v>UN</v>
          </cell>
          <cell r="D2209">
            <v>1</v>
          </cell>
          <cell r="E2209">
            <v>5.8474000000000004</v>
          </cell>
          <cell r="F2209">
            <v>5.84</v>
          </cell>
        </row>
        <row r="2210">
          <cell r="A2210" t="str">
            <v>001.18.08880</v>
          </cell>
          <cell r="B2210" t="str">
            <v>Flange c/ sextavado ferro galvanizado 3/4 pol</v>
          </cell>
          <cell r="C2210" t="str">
            <v>UN</v>
          </cell>
          <cell r="D2210">
            <v>1</v>
          </cell>
          <cell r="E2210">
            <v>7.1773999999999996</v>
          </cell>
          <cell r="F2210">
            <v>7.17</v>
          </cell>
        </row>
        <row r="2211">
          <cell r="A2211" t="str">
            <v>001.18.08900</v>
          </cell>
          <cell r="B2211" t="str">
            <v>Flange c/ sextavado ferro galvanizado 1/2 pol</v>
          </cell>
          <cell r="C2211" t="str">
            <v>UN</v>
          </cell>
          <cell r="D2211">
            <v>1</v>
          </cell>
          <cell r="E2211">
            <v>6.2173999999999996</v>
          </cell>
          <cell r="F2211">
            <v>6.21</v>
          </cell>
        </row>
        <row r="2212">
          <cell r="A2212" t="str">
            <v>001.18.08920</v>
          </cell>
          <cell r="B2212" t="str">
            <v>Niple duplo ferro galvanizado 4 pol</v>
          </cell>
          <cell r="C2212" t="str">
            <v>UN</v>
          </cell>
          <cell r="D2212">
            <v>1</v>
          </cell>
          <cell r="E2212">
            <v>36.618400000000001</v>
          </cell>
          <cell r="F2212">
            <v>36.61</v>
          </cell>
        </row>
        <row r="2213">
          <cell r="A2213" t="str">
            <v>001.18.08940</v>
          </cell>
          <cell r="B2213" t="str">
            <v>Niple duplo ferro galvanizado 3 pol</v>
          </cell>
          <cell r="C2213" t="str">
            <v>UN</v>
          </cell>
          <cell r="D2213">
            <v>1</v>
          </cell>
          <cell r="E2213">
            <v>20.394500000000001</v>
          </cell>
          <cell r="F2213">
            <v>20.39</v>
          </cell>
        </row>
        <row r="2214">
          <cell r="A2214" t="str">
            <v>001.18.08960</v>
          </cell>
          <cell r="B2214" t="str">
            <v>Niple duplo ferro galvanizado 2 1/2 pol</v>
          </cell>
          <cell r="C2214" t="str">
            <v>UN</v>
          </cell>
          <cell r="D2214">
            <v>1</v>
          </cell>
          <cell r="E2214">
            <v>15.044499999999999</v>
          </cell>
          <cell r="F2214">
            <v>15.04</v>
          </cell>
        </row>
        <row r="2215">
          <cell r="A2215" t="str">
            <v>001.18.08980</v>
          </cell>
          <cell r="B2215" t="str">
            <v>Niple duplo ferro galvanizado 2 pol</v>
          </cell>
          <cell r="C2215" t="str">
            <v>UN</v>
          </cell>
          <cell r="D2215">
            <v>1</v>
          </cell>
          <cell r="E2215">
            <v>12.1829</v>
          </cell>
          <cell r="F2215">
            <v>12.18</v>
          </cell>
        </row>
        <row r="2216">
          <cell r="A2216" t="str">
            <v>001.18.09000</v>
          </cell>
          <cell r="B2216" t="str">
            <v>Niple duplo ferro galvanizado 1 1/2 pol</v>
          </cell>
          <cell r="C2216" t="str">
            <v>UN</v>
          </cell>
          <cell r="D2216">
            <v>1</v>
          </cell>
          <cell r="E2216">
            <v>7.5328999999999997</v>
          </cell>
          <cell r="F2216">
            <v>7.53</v>
          </cell>
        </row>
        <row r="2217">
          <cell r="A2217" t="str">
            <v>001.18.09020</v>
          </cell>
          <cell r="B2217" t="str">
            <v>Niple duplo ferro galvanizado 1 1/4 pol</v>
          </cell>
          <cell r="C2217" t="str">
            <v>UN</v>
          </cell>
          <cell r="D2217">
            <v>1</v>
          </cell>
          <cell r="E2217">
            <v>7.0829000000000004</v>
          </cell>
          <cell r="F2217">
            <v>7.08</v>
          </cell>
        </row>
        <row r="2218">
          <cell r="A2218" t="str">
            <v>001.18.09040</v>
          </cell>
          <cell r="B2218" t="str">
            <v>Niple duplo ferro galvanizado 1 pol</v>
          </cell>
          <cell r="C2218" t="str">
            <v>UN</v>
          </cell>
          <cell r="D2218">
            <v>1</v>
          </cell>
          <cell r="E2218">
            <v>4.6474000000000002</v>
          </cell>
          <cell r="F2218">
            <v>4.6399999999999997</v>
          </cell>
        </row>
        <row r="2219">
          <cell r="A2219" t="str">
            <v>001.18.09060</v>
          </cell>
          <cell r="B2219" t="str">
            <v>Niple duplo ferro galvanizado 3/4 pol</v>
          </cell>
          <cell r="C2219" t="str">
            <v>UN</v>
          </cell>
          <cell r="D2219">
            <v>1</v>
          </cell>
          <cell r="E2219">
            <v>3.5973999999999999</v>
          </cell>
          <cell r="F2219">
            <v>3.59</v>
          </cell>
        </row>
        <row r="2220">
          <cell r="A2220" t="str">
            <v>001.18.09080</v>
          </cell>
          <cell r="B2220" t="str">
            <v>Niple duplo ferro galvanizado 1/2 pol</v>
          </cell>
          <cell r="C2220" t="str">
            <v>UN</v>
          </cell>
          <cell r="D2220">
            <v>1</v>
          </cell>
          <cell r="E2220">
            <v>3.1474000000000002</v>
          </cell>
          <cell r="F2220">
            <v>3.14</v>
          </cell>
        </row>
        <row r="2221">
          <cell r="A2221" t="str">
            <v>001.18.09100</v>
          </cell>
          <cell r="B2221" t="str">
            <v>Plug ou bujão ferro galvanizado 4 pol</v>
          </cell>
          <cell r="C2221" t="str">
            <v>UN</v>
          </cell>
          <cell r="D2221">
            <v>1</v>
          </cell>
          <cell r="E2221">
            <v>35.594499999999996</v>
          </cell>
          <cell r="F2221">
            <v>35.590000000000003</v>
          </cell>
        </row>
        <row r="2222">
          <cell r="A2222" t="str">
            <v>001.18.09120</v>
          </cell>
          <cell r="B2222" t="str">
            <v>Tampão ou cap ferro galvanizado 4 pol</v>
          </cell>
          <cell r="C2222" t="str">
            <v>UN</v>
          </cell>
          <cell r="D2222">
            <v>1</v>
          </cell>
          <cell r="E2222">
            <v>23.994499999999999</v>
          </cell>
          <cell r="F2222">
            <v>23.99</v>
          </cell>
        </row>
        <row r="2223">
          <cell r="A2223" t="str">
            <v>001.18.09140</v>
          </cell>
          <cell r="B2223" t="str">
            <v>Plug ou bujão ferro galvanizado 3 pol</v>
          </cell>
          <cell r="C2223" t="str">
            <v>UN</v>
          </cell>
          <cell r="D2223">
            <v>1</v>
          </cell>
          <cell r="E2223">
            <v>19.371099999999998</v>
          </cell>
          <cell r="F2223">
            <v>19.37</v>
          </cell>
        </row>
        <row r="2224">
          <cell r="A2224" t="str">
            <v>001.18.09160</v>
          </cell>
          <cell r="B2224" t="str">
            <v>Tampão ou cap ferro galvanizado 3 pol</v>
          </cell>
          <cell r="C2224" t="str">
            <v>UN</v>
          </cell>
          <cell r="D2224">
            <v>1</v>
          </cell>
          <cell r="E2224">
            <v>16.771100000000001</v>
          </cell>
          <cell r="F2224">
            <v>16.77</v>
          </cell>
        </row>
        <row r="2225">
          <cell r="A2225" t="str">
            <v>001.18.09180</v>
          </cell>
          <cell r="B2225" t="str">
            <v>Plug ou bujão ferro galvanizado 2 1/2 pol</v>
          </cell>
          <cell r="C2225" t="str">
            <v>UN</v>
          </cell>
          <cell r="D2225">
            <v>1</v>
          </cell>
          <cell r="E2225">
            <v>15.021100000000001</v>
          </cell>
          <cell r="F2225">
            <v>15.02</v>
          </cell>
        </row>
        <row r="2226">
          <cell r="A2226" t="str">
            <v>001.18.09200</v>
          </cell>
          <cell r="B2226" t="str">
            <v>Plug ou bujão ferro galvanizado 2 pol</v>
          </cell>
          <cell r="C2226" t="str">
            <v>UN</v>
          </cell>
          <cell r="D2226">
            <v>1</v>
          </cell>
          <cell r="E2226">
            <v>6.6592000000000002</v>
          </cell>
          <cell r="F2226">
            <v>6.65</v>
          </cell>
        </row>
        <row r="2227">
          <cell r="A2227" t="str">
            <v>001.18.09220</v>
          </cell>
          <cell r="B2227" t="str">
            <v>Plug ou bujão ferro galvanizado 1 1/2 pol</v>
          </cell>
          <cell r="C2227" t="str">
            <v>UN</v>
          </cell>
          <cell r="D2227">
            <v>1</v>
          </cell>
          <cell r="E2227">
            <v>5.1592000000000002</v>
          </cell>
          <cell r="F2227">
            <v>5.15</v>
          </cell>
        </row>
        <row r="2228">
          <cell r="A2228" t="str">
            <v>001.18.09240</v>
          </cell>
          <cell r="B2228" t="str">
            <v>Plug ou bujão ferro galvanizado 1 1/4 pol</v>
          </cell>
          <cell r="C2228" t="str">
            <v>UN</v>
          </cell>
          <cell r="D2228">
            <v>1</v>
          </cell>
          <cell r="E2228">
            <v>4.2591999999999999</v>
          </cell>
          <cell r="F2228">
            <v>4.25</v>
          </cell>
        </row>
        <row r="2229">
          <cell r="A2229" t="str">
            <v>001.18.09260</v>
          </cell>
          <cell r="B2229" t="str">
            <v>Plug ou bujão ferro galvanizado 1 pol</v>
          </cell>
          <cell r="C2229" t="str">
            <v>UN</v>
          </cell>
          <cell r="D2229">
            <v>1</v>
          </cell>
          <cell r="E2229">
            <v>2.9352999999999998</v>
          </cell>
          <cell r="F2229">
            <v>2.93</v>
          </cell>
        </row>
        <row r="2230">
          <cell r="A2230" t="str">
            <v>001.18.09280</v>
          </cell>
          <cell r="B2230" t="str">
            <v>Plug ou bujão ferro galvanizado 3/4 pol</v>
          </cell>
          <cell r="C2230" t="str">
            <v>UN</v>
          </cell>
          <cell r="D2230">
            <v>1</v>
          </cell>
          <cell r="E2230">
            <v>2.9853000000000001</v>
          </cell>
          <cell r="F2230">
            <v>2.98</v>
          </cell>
        </row>
        <row r="2231">
          <cell r="A2231" t="str">
            <v>001.18.09300</v>
          </cell>
          <cell r="B2231" t="str">
            <v>Plug ou bujão ferro galvanizado 1/2 pol</v>
          </cell>
          <cell r="C2231" t="str">
            <v>UN</v>
          </cell>
          <cell r="D2231">
            <v>1</v>
          </cell>
          <cell r="E2231">
            <v>2.1353</v>
          </cell>
          <cell r="F2231">
            <v>2.13</v>
          </cell>
        </row>
        <row r="2232">
          <cell r="A2232" t="str">
            <v>001.18.09320</v>
          </cell>
          <cell r="B2232" t="str">
            <v>Tampão ou cap ferro galvanizado 2 1/2 pol</v>
          </cell>
          <cell r="C2232" t="str">
            <v>UN</v>
          </cell>
          <cell r="D2232">
            <v>1</v>
          </cell>
          <cell r="E2232">
            <v>10.171099999999999</v>
          </cell>
          <cell r="F2232">
            <v>10.17</v>
          </cell>
        </row>
        <row r="2233">
          <cell r="A2233" t="str">
            <v>001.18.09340</v>
          </cell>
          <cell r="B2233" t="str">
            <v>Tampão ou cap ferro galvanizado 2 pol</v>
          </cell>
          <cell r="C2233" t="str">
            <v>UN</v>
          </cell>
          <cell r="D2233">
            <v>1</v>
          </cell>
          <cell r="E2233">
            <v>7.7092000000000001</v>
          </cell>
          <cell r="F2233">
            <v>7.7</v>
          </cell>
        </row>
        <row r="2234">
          <cell r="A2234" t="str">
            <v>001.18.09360</v>
          </cell>
          <cell r="B2234" t="str">
            <v>Tampão ou cap ferro galvanizado 1 1/2 pol</v>
          </cell>
          <cell r="C2234" t="str">
            <v>UN</v>
          </cell>
          <cell r="D2234">
            <v>1</v>
          </cell>
          <cell r="E2234">
            <v>6.1592000000000002</v>
          </cell>
          <cell r="F2234">
            <v>6.15</v>
          </cell>
        </row>
        <row r="2235">
          <cell r="A2235" t="str">
            <v>001.18.09380</v>
          </cell>
          <cell r="B2235" t="str">
            <v>Tampão ou cap ferro galvanizado 1 1/4 pol</v>
          </cell>
          <cell r="C2235" t="str">
            <v>UN</v>
          </cell>
          <cell r="D2235">
            <v>1</v>
          </cell>
          <cell r="E2235">
            <v>6.2092000000000001</v>
          </cell>
          <cell r="F2235">
            <v>6.2</v>
          </cell>
        </row>
        <row r="2236">
          <cell r="A2236" t="str">
            <v>001.18.09400</v>
          </cell>
          <cell r="B2236" t="str">
            <v>Tampão ou cap ferro galvanizado 1 pol</v>
          </cell>
          <cell r="C2236" t="str">
            <v>UN</v>
          </cell>
          <cell r="D2236">
            <v>1</v>
          </cell>
          <cell r="E2236">
            <v>3.7353000000000001</v>
          </cell>
          <cell r="F2236">
            <v>3.73</v>
          </cell>
        </row>
        <row r="2237">
          <cell r="A2237" t="str">
            <v>001.18.09420</v>
          </cell>
          <cell r="B2237" t="str">
            <v>Tampão ou cap ferro galvanizado 3/4 pol</v>
          </cell>
          <cell r="C2237" t="str">
            <v>UN</v>
          </cell>
          <cell r="D2237">
            <v>1</v>
          </cell>
          <cell r="E2237">
            <v>2.8653</v>
          </cell>
          <cell r="F2237">
            <v>2.86</v>
          </cell>
        </row>
        <row r="2238">
          <cell r="A2238" t="str">
            <v>001.18.09440</v>
          </cell>
          <cell r="B2238" t="str">
            <v>Tampão ou cap ferro galvanizado 1/2 pol</v>
          </cell>
          <cell r="C2238" t="str">
            <v>UN</v>
          </cell>
          <cell r="D2238">
            <v>1</v>
          </cell>
          <cell r="E2238">
            <v>2.6353</v>
          </cell>
          <cell r="F2238">
            <v>2.63</v>
          </cell>
        </row>
        <row r="2239">
          <cell r="A2239" t="str">
            <v>001.18.09460</v>
          </cell>
          <cell r="B2239" t="str">
            <v>Execução de caixa p/abrigar torneira ou registro conf.detalhe n.20 do dop</v>
          </cell>
          <cell r="C2239" t="str">
            <v>CJ</v>
          </cell>
          <cell r="D2239">
            <v>1</v>
          </cell>
          <cell r="E2239">
            <v>97.621799999999993</v>
          </cell>
          <cell r="F2239">
            <v>97.62</v>
          </cell>
        </row>
        <row r="2240">
          <cell r="A2240" t="str">
            <v>001.18.09480</v>
          </cell>
          <cell r="B2240" t="str">
            <v>Fornecimento e instalação de tubo de descida para vávula de descarga de 1 1/2 pol de pvc rigido</v>
          </cell>
          <cell r="C2240" t="str">
            <v>UN</v>
          </cell>
          <cell r="D2240">
            <v>1</v>
          </cell>
          <cell r="E2240">
            <v>7.2283999999999997</v>
          </cell>
          <cell r="F2240">
            <v>7.22</v>
          </cell>
        </row>
        <row r="2241">
          <cell r="A2241" t="str">
            <v>001.18.09500</v>
          </cell>
          <cell r="B2241" t="str">
            <v>Fornecimento e instalação de ligação  para bacia sanitária em tubo em pvc rigido branco de 40mm</v>
          </cell>
          <cell r="C2241" t="str">
            <v>UN</v>
          </cell>
          <cell r="D2241">
            <v>1</v>
          </cell>
          <cell r="E2241">
            <v>7.2445000000000004</v>
          </cell>
          <cell r="F2241">
            <v>7.24</v>
          </cell>
        </row>
        <row r="2242">
          <cell r="A2242" t="str">
            <v>001.18.09520</v>
          </cell>
          <cell r="B2242" t="str">
            <v>Fornecimento e instalação de ligação para bacia sanitária tubo em pvc rigido cromado de 40mm</v>
          </cell>
          <cell r="C2242" t="str">
            <v>UN</v>
          </cell>
          <cell r="D2242">
            <v>1</v>
          </cell>
          <cell r="E2242">
            <v>11.294499999999999</v>
          </cell>
          <cell r="F2242">
            <v>11.29</v>
          </cell>
        </row>
        <row r="2243">
          <cell r="A2243" t="str">
            <v>001.18.09540</v>
          </cell>
          <cell r="B2243" t="str">
            <v>Fornecimento e instalação de ligação para bacia sanitária tubo em metal cromado de 40mm</v>
          </cell>
          <cell r="C2243" t="str">
            <v>UN</v>
          </cell>
          <cell r="D2243">
            <v>1</v>
          </cell>
          <cell r="E2243">
            <v>15.2445</v>
          </cell>
          <cell r="F2243">
            <v>15.24</v>
          </cell>
        </row>
        <row r="2244">
          <cell r="A2244" t="str">
            <v>001.18.09560</v>
          </cell>
          <cell r="B2244" t="str">
            <v>Fornecimento e instalação de ligação para bacia sanitária em bolsa de borracha</v>
          </cell>
          <cell r="C2244" t="str">
            <v>UN</v>
          </cell>
          <cell r="D2244">
            <v>1</v>
          </cell>
          <cell r="E2244">
            <v>3.0007999999999999</v>
          </cell>
          <cell r="F2244">
            <v>3</v>
          </cell>
        </row>
        <row r="2245">
          <cell r="A2245" t="str">
            <v>001.18.09580</v>
          </cell>
          <cell r="B2245" t="str">
            <v>Fornecimento e instalação de caixa de descarga externa inclusive tubo de descarga e acessórios</v>
          </cell>
          <cell r="C2245" t="str">
            <v>CJ</v>
          </cell>
          <cell r="D2245">
            <v>1</v>
          </cell>
          <cell r="E2245">
            <v>79.536600000000007</v>
          </cell>
          <cell r="F2245">
            <v>79.53</v>
          </cell>
        </row>
        <row r="2246">
          <cell r="A2246" t="str">
            <v>001.18.09600</v>
          </cell>
          <cell r="B2246" t="str">
            <v>Fornecimento e instalação de caixa de descarga de emb. inclusive tubo de descarga e acessórios</v>
          </cell>
          <cell r="C2246" t="str">
            <v>CJ</v>
          </cell>
          <cell r="D2246">
            <v>1</v>
          </cell>
          <cell r="E2246">
            <v>79.536600000000007</v>
          </cell>
          <cell r="F2246">
            <v>79.53</v>
          </cell>
        </row>
        <row r="2247">
          <cell r="A2247" t="str">
            <v>001.18.09620</v>
          </cell>
          <cell r="B2247" t="str">
            <v>Fornecimento e instalação de caixa de descarga para acoplar em bacia sanitária</v>
          </cell>
          <cell r="C2247" t="str">
            <v>UN</v>
          </cell>
          <cell r="D2247">
            <v>1</v>
          </cell>
          <cell r="E2247">
            <v>110.68510000000001</v>
          </cell>
          <cell r="F2247">
            <v>110.68</v>
          </cell>
        </row>
        <row r="2248">
          <cell r="A2248" t="str">
            <v>001.18.09640</v>
          </cell>
          <cell r="B2248" t="str">
            <v>Fornecimento e instalação de entrada padrão de água através de cavalete completo em tubo de fºgº, padrão sanemat - 3/4"</v>
          </cell>
          <cell r="C2248" t="str">
            <v>UN</v>
          </cell>
          <cell r="D2248">
            <v>1</v>
          </cell>
          <cell r="E2248">
            <v>34.5366</v>
          </cell>
          <cell r="F2248">
            <v>34.53</v>
          </cell>
        </row>
        <row r="2249">
          <cell r="A2249" t="str">
            <v>001.18.09660</v>
          </cell>
          <cell r="B2249" t="str">
            <v>Fornecimento e colocação de caixa de água de pvc, incl tampa de 1000 litros</v>
          </cell>
          <cell r="C2249" t="str">
            <v>UN</v>
          </cell>
          <cell r="D2249">
            <v>1</v>
          </cell>
          <cell r="E2249">
            <v>238.58330000000001</v>
          </cell>
          <cell r="F2249">
            <v>238.58</v>
          </cell>
        </row>
        <row r="2250">
          <cell r="A2250" t="str">
            <v>001.18.09680</v>
          </cell>
          <cell r="B2250" t="str">
            <v>Fornecimento e colocação de caixa de água de pvc, incl tampa de 500 litros</v>
          </cell>
          <cell r="C2250" t="str">
            <v>UN</v>
          </cell>
          <cell r="D2250">
            <v>1</v>
          </cell>
          <cell r="E2250">
            <v>141.8151</v>
          </cell>
          <cell r="F2250">
            <v>141.81</v>
          </cell>
        </row>
        <row r="2251">
          <cell r="A2251" t="str">
            <v>001.18.09700</v>
          </cell>
          <cell r="B2251" t="str">
            <v>Fornecimento e colocação de caixa de água de pvc, incl tampa de 310 litros</v>
          </cell>
          <cell r="C2251" t="str">
            <v>UN</v>
          </cell>
          <cell r="D2251">
            <v>1</v>
          </cell>
          <cell r="E2251">
            <v>138.744</v>
          </cell>
          <cell r="F2251">
            <v>138.74</v>
          </cell>
        </row>
        <row r="2252">
          <cell r="A2252" t="str">
            <v>001.18.09720</v>
          </cell>
          <cell r="B2252" t="str">
            <v>Fornecimento e colocação de caixa de água de pvc, incl tampa de 100 litros</v>
          </cell>
          <cell r="C2252" t="str">
            <v>UN</v>
          </cell>
          <cell r="D2252">
            <v>1</v>
          </cell>
          <cell r="E2252">
            <v>136.69659999999999</v>
          </cell>
          <cell r="F2252">
            <v>136.69</v>
          </cell>
        </row>
        <row r="2253">
          <cell r="A2253" t="str">
            <v>001.18.09760</v>
          </cell>
          <cell r="B2253" t="str">
            <v>Fornecimento e  instalação de caixa de água metálica tipo taça com altura total de 6.00 m inclusive pintura (interna e externa)  base de fixação e instalação, de 5.000 litros</v>
          </cell>
          <cell r="C2253" t="str">
            <v>UN</v>
          </cell>
          <cell r="D2253">
            <v>1</v>
          </cell>
          <cell r="E2253">
            <v>9800</v>
          </cell>
          <cell r="F2253">
            <v>9800</v>
          </cell>
        </row>
        <row r="2254">
          <cell r="A2254" t="str">
            <v>001.18.09780</v>
          </cell>
          <cell r="B2254" t="str">
            <v>Fornecimento e instalação de caixa de água enterrada, em concreto armado com capacidade para 5.000 litros</v>
          </cell>
          <cell r="C2254" t="str">
            <v>UN</v>
          </cell>
          <cell r="D2254">
            <v>1</v>
          </cell>
          <cell r="E2254">
            <v>1223.3800000000001</v>
          </cell>
          <cell r="F2254">
            <v>1223.3800000000001</v>
          </cell>
        </row>
        <row r="2255">
          <cell r="A2255" t="str">
            <v>001.18.09800</v>
          </cell>
          <cell r="B2255" t="str">
            <v>Fornecimento e instalação de caixa de água semi-enterrada com capacidade para 5.000 litros</v>
          </cell>
          <cell r="C2255" t="str">
            <v>UN</v>
          </cell>
          <cell r="D2255">
            <v>1</v>
          </cell>
          <cell r="E2255">
            <v>1885.8173999999999</v>
          </cell>
          <cell r="F2255">
            <v>1885.81</v>
          </cell>
        </row>
        <row r="2256">
          <cell r="A2256" t="str">
            <v>001.18.09820</v>
          </cell>
          <cell r="B2256" t="str">
            <v>Fornecimento e instalação de caixa de água de polietileno de 500 litros</v>
          </cell>
          <cell r="C2256" t="str">
            <v>UN</v>
          </cell>
          <cell r="D2256">
            <v>1</v>
          </cell>
          <cell r="E2256">
            <v>164.2791</v>
          </cell>
          <cell r="F2256">
            <v>164.27</v>
          </cell>
        </row>
        <row r="2257">
          <cell r="A2257" t="str">
            <v>001.18.09840</v>
          </cell>
          <cell r="B2257" t="str">
            <v>Fornecimento e instalação de mangueira marron de pvc para água de 3/4"x2,5 mm de espessura</v>
          </cell>
          <cell r="C2257" t="str">
            <v>ML</v>
          </cell>
          <cell r="D2257">
            <v>1</v>
          </cell>
          <cell r="E2257">
            <v>1.1698</v>
          </cell>
          <cell r="F2257">
            <v>1.1599999999999999</v>
          </cell>
        </row>
        <row r="2258">
          <cell r="A2258" t="str">
            <v>001.18.09860</v>
          </cell>
          <cell r="B2258" t="str">
            <v>Fornecimento e instalação de mangueira marron de pvc para água de  1"x3,0 mm de espessura</v>
          </cell>
          <cell r="C2258" t="str">
            <v>ML</v>
          </cell>
          <cell r="D2258">
            <v>1</v>
          </cell>
          <cell r="E2258">
            <v>1.6268</v>
          </cell>
          <cell r="F2258">
            <v>1.62</v>
          </cell>
        </row>
        <row r="2259">
          <cell r="A2259" t="str">
            <v>001.18.09880</v>
          </cell>
          <cell r="B2259" t="str">
            <v>Fornecimento e instalação de joelho de polietileno - 3/4" para mangueira de polietileno ou pvc marron</v>
          </cell>
          <cell r="C2259" t="str">
            <v>UN</v>
          </cell>
          <cell r="D2259">
            <v>1</v>
          </cell>
          <cell r="E2259">
            <v>1.3188</v>
          </cell>
          <cell r="F2259">
            <v>1.31</v>
          </cell>
        </row>
        <row r="2260">
          <cell r="A2260" t="str">
            <v>001.18.09900</v>
          </cell>
          <cell r="B2260" t="str">
            <v>Fornecimento e instalação de joelho de polietileno  - 1" para mangueira de polietileno ou pvc marron</v>
          </cell>
          <cell r="C2260" t="str">
            <v>UN</v>
          </cell>
          <cell r="D2260">
            <v>1</v>
          </cell>
          <cell r="E2260">
            <v>1.7687999999999999</v>
          </cell>
          <cell r="F2260">
            <v>1.76</v>
          </cell>
        </row>
        <row r="2261">
          <cell r="A2261" t="str">
            <v>001.18.09920</v>
          </cell>
          <cell r="B2261" t="str">
            <v>Fornecimento e instalação de tee de polietileno - 3/4" para mangueira de polietileno ou pvc marron</v>
          </cell>
          <cell r="C2261" t="str">
            <v>UN</v>
          </cell>
          <cell r="D2261">
            <v>1</v>
          </cell>
          <cell r="E2261">
            <v>1.8736999999999999</v>
          </cell>
          <cell r="F2261">
            <v>1.87</v>
          </cell>
        </row>
        <row r="2262">
          <cell r="A2262" t="str">
            <v>001.18.09940</v>
          </cell>
          <cell r="B2262" t="str">
            <v>Fornecimento e instalação de tee de polietileno  1"- para mangueira de polietileno ou pvc marron</v>
          </cell>
          <cell r="C2262" t="str">
            <v>UN</v>
          </cell>
          <cell r="D2262">
            <v>1</v>
          </cell>
          <cell r="E2262">
            <v>3.3237000000000001</v>
          </cell>
          <cell r="F2262">
            <v>3.32</v>
          </cell>
        </row>
        <row r="2263">
          <cell r="A2263" t="str">
            <v>001.18.09960</v>
          </cell>
          <cell r="B2263" t="str">
            <v>Fornecimento e instalação de uniao de polietileno - 3/4"- para mangueira de polietileno ou pvc marron</v>
          </cell>
          <cell r="C2263" t="str">
            <v>UN</v>
          </cell>
          <cell r="D2263">
            <v>1</v>
          </cell>
          <cell r="E2263">
            <v>2.2353000000000001</v>
          </cell>
          <cell r="F2263">
            <v>2.23</v>
          </cell>
        </row>
        <row r="2264">
          <cell r="A2264" t="str">
            <v>001.18.09980</v>
          </cell>
          <cell r="B2264" t="str">
            <v>Fornecimento e instalação de união de polietileno  - 1"-para mangueira de polietileno ou pvc marron</v>
          </cell>
          <cell r="C2264" t="str">
            <v>UN</v>
          </cell>
          <cell r="D2264">
            <v>1</v>
          </cell>
          <cell r="E2264">
            <v>2.6353</v>
          </cell>
          <cell r="F2264">
            <v>2.63</v>
          </cell>
        </row>
        <row r="2265">
          <cell r="A2265" t="str">
            <v>001.18.10000</v>
          </cell>
          <cell r="B2265" t="str">
            <v>Fornecimento e instalação de adaptador de polietileno  - 3/4"- para mangueira de polietileno ou pvc marron</v>
          </cell>
          <cell r="C2265" t="str">
            <v>UN</v>
          </cell>
          <cell r="D2265">
            <v>1</v>
          </cell>
          <cell r="E2265">
            <v>2.0284</v>
          </cell>
          <cell r="F2265">
            <v>2.02</v>
          </cell>
        </row>
        <row r="2266">
          <cell r="A2266" t="str">
            <v>001.18.10020</v>
          </cell>
          <cell r="B2266" t="str">
            <v>Fornecimento e instalação de adaptador de polietileno  - 1"- para mangueira de polietileno ou pvc marron</v>
          </cell>
          <cell r="C2266" t="str">
            <v>UN</v>
          </cell>
          <cell r="D2266">
            <v>1</v>
          </cell>
          <cell r="E2266">
            <v>2.2284000000000002</v>
          </cell>
          <cell r="F2266">
            <v>2.2200000000000002</v>
          </cell>
        </row>
        <row r="2267">
          <cell r="A2267" t="str">
            <v>001.18.10040</v>
          </cell>
          <cell r="B2267" t="str">
            <v>Registro de gaveta em acabamento bruto (amarelo) s/ canopla n.1502 4 pol</v>
          </cell>
          <cell r="C2267" t="str">
            <v>UN</v>
          </cell>
          <cell r="D2267">
            <v>1</v>
          </cell>
          <cell r="E2267">
            <v>266.48160000000001</v>
          </cell>
          <cell r="F2267">
            <v>266.48</v>
          </cell>
        </row>
        <row r="2268">
          <cell r="A2268" t="str">
            <v>001.18.10060</v>
          </cell>
          <cell r="B2268" t="str">
            <v>Registro de gaveta em acabamento bruto (amarelo) s/ canopla n.1502 3 pol</v>
          </cell>
          <cell r="C2268" t="str">
            <v>UN</v>
          </cell>
          <cell r="D2268">
            <v>1</v>
          </cell>
          <cell r="E2268">
            <v>160.52789999999999</v>
          </cell>
          <cell r="F2268">
            <v>160.52000000000001</v>
          </cell>
        </row>
        <row r="2269">
          <cell r="A2269" t="str">
            <v>001.18.10080</v>
          </cell>
          <cell r="B2269" t="str">
            <v>Registro de gaveta em acabamento bruto (amarelo) s/ canopla n.1502 2 1/2 pol</v>
          </cell>
          <cell r="C2269" t="str">
            <v>UN</v>
          </cell>
          <cell r="D2269">
            <v>1</v>
          </cell>
          <cell r="E2269">
            <v>105.44750000000001</v>
          </cell>
          <cell r="F2269">
            <v>105.44</v>
          </cell>
        </row>
        <row r="2270">
          <cell r="A2270" t="str">
            <v>001.18.10100</v>
          </cell>
          <cell r="B2270" t="str">
            <v>Registro de gaveta em acabamento bruto (amarelo) s/ canopla n.1502 2 pol</v>
          </cell>
          <cell r="C2270" t="str">
            <v>UN</v>
          </cell>
          <cell r="D2270">
            <v>1</v>
          </cell>
          <cell r="E2270">
            <v>50.472099999999998</v>
          </cell>
          <cell r="F2270">
            <v>50.47</v>
          </cell>
        </row>
        <row r="2271">
          <cell r="A2271" t="str">
            <v>001.18.10120</v>
          </cell>
          <cell r="B2271" t="str">
            <v>Registro de gaveta em acabamento bruto (amarelo) s/ canopla n.1502 1 1/2 pol</v>
          </cell>
          <cell r="C2271" t="str">
            <v>UN</v>
          </cell>
          <cell r="D2271">
            <v>1</v>
          </cell>
          <cell r="E2271">
            <v>34.041699999999999</v>
          </cell>
          <cell r="F2271">
            <v>34.04</v>
          </cell>
        </row>
        <row r="2272">
          <cell r="A2272" t="str">
            <v>001.18.10140</v>
          </cell>
          <cell r="B2272" t="str">
            <v>Registro de gaveta em acabamento bruto (amarelo) s/ canopla n.1502 1 1/4 pol</v>
          </cell>
          <cell r="C2272" t="str">
            <v>UN</v>
          </cell>
          <cell r="D2272">
            <v>1</v>
          </cell>
          <cell r="E2272">
            <v>29.171299999999999</v>
          </cell>
          <cell r="F2272">
            <v>29.17</v>
          </cell>
        </row>
        <row r="2273">
          <cell r="A2273" t="str">
            <v>001.18.10160</v>
          </cell>
          <cell r="B2273" t="str">
            <v>Registro de gaveta em acabamento bruto (amarelo) s/ canopla n.1502 1 pol</v>
          </cell>
          <cell r="C2273" t="str">
            <v>UN</v>
          </cell>
          <cell r="D2273">
            <v>1</v>
          </cell>
          <cell r="E2273">
            <v>22.0138</v>
          </cell>
          <cell r="F2273">
            <v>22.01</v>
          </cell>
        </row>
        <row r="2274">
          <cell r="A2274" t="str">
            <v>001.18.10180</v>
          </cell>
          <cell r="B2274" t="str">
            <v>Registro de gaveta em acabamento bruto (amarelo) s/ canopla n.1502 3/4 pol</v>
          </cell>
          <cell r="C2274" t="str">
            <v>UN</v>
          </cell>
          <cell r="D2274">
            <v>1</v>
          </cell>
          <cell r="E2274">
            <v>16.542999999999999</v>
          </cell>
          <cell r="F2274">
            <v>16.54</v>
          </cell>
        </row>
        <row r="2275">
          <cell r="A2275" t="str">
            <v>001.18.10200</v>
          </cell>
          <cell r="B2275" t="str">
            <v>Registro de gaveta em acabamento bruto (amarelo) s/ canopla n.1502 1/2 pol</v>
          </cell>
          <cell r="C2275" t="str">
            <v>UN</v>
          </cell>
          <cell r="D2275">
            <v>1</v>
          </cell>
          <cell r="E2275">
            <v>30.762599999999999</v>
          </cell>
          <cell r="F2275">
            <v>30.76</v>
          </cell>
        </row>
        <row r="2276">
          <cell r="A2276" t="str">
            <v>001.18.10240</v>
          </cell>
          <cell r="B2276" t="str">
            <v>Registro de gaveta cromado linha gemini embutir c/ canopla mod 44 n. 1509 deca 1 1/4 pol</v>
          </cell>
          <cell r="C2276" t="str">
            <v>UN</v>
          </cell>
          <cell r="D2276">
            <v>1</v>
          </cell>
          <cell r="E2276">
            <v>57.821300000000001</v>
          </cell>
          <cell r="F2276">
            <v>57.82</v>
          </cell>
        </row>
        <row r="2277">
          <cell r="A2277" t="str">
            <v>001.18.10260</v>
          </cell>
          <cell r="B2277" t="str">
            <v>Registro de gaveta cromado linha gemini embutir c/ canopla mod 44 n. 1509 deca 1  pol</v>
          </cell>
          <cell r="C2277" t="str">
            <v>UN</v>
          </cell>
          <cell r="D2277">
            <v>1</v>
          </cell>
          <cell r="E2277">
            <v>47.623800000000003</v>
          </cell>
          <cell r="F2277">
            <v>47.62</v>
          </cell>
        </row>
        <row r="2278">
          <cell r="A2278" t="str">
            <v>001.18.10280</v>
          </cell>
          <cell r="B2278" t="str">
            <v>Registro de gaveta cromado linha gemini embutir c/ canopla mod 44 n. 1509 deca 3/4 pol</v>
          </cell>
          <cell r="C2278" t="str">
            <v>UN</v>
          </cell>
          <cell r="D2278">
            <v>1</v>
          </cell>
          <cell r="E2278">
            <v>42.012999999999998</v>
          </cell>
          <cell r="F2278">
            <v>42.01</v>
          </cell>
        </row>
        <row r="2279">
          <cell r="A2279" t="str">
            <v>001.18.10300</v>
          </cell>
          <cell r="B2279" t="str">
            <v>Registro de gaveta cromado linha gemini embutir c/ canopla mod 44 n. 1509 deca  1/2 pol</v>
          </cell>
          <cell r="C2279" t="str">
            <v>UN</v>
          </cell>
          <cell r="D2279">
            <v>1</v>
          </cell>
          <cell r="E2279">
            <v>38.462600000000002</v>
          </cell>
          <cell r="F2279">
            <v>38.46</v>
          </cell>
        </row>
        <row r="2280">
          <cell r="A2280" t="str">
            <v>001.18.10320</v>
          </cell>
          <cell r="B2280" t="str">
            <v>Registro de gaveta cromado linha prata de embutir c/ canopla modelo 50 n 1509 deca 2 pol</v>
          </cell>
          <cell r="C2280" t="str">
            <v>UN</v>
          </cell>
          <cell r="D2280">
            <v>1</v>
          </cell>
          <cell r="E2280">
            <v>46.342100000000002</v>
          </cell>
          <cell r="F2280">
            <v>46.34</v>
          </cell>
        </row>
        <row r="2281">
          <cell r="A2281" t="str">
            <v>001.18.10340</v>
          </cell>
          <cell r="B2281" t="str">
            <v>Registro de gaveta cromado linha prata de embutir c/ canopla modelo 50 n 1509 deca 1 1/2 pol</v>
          </cell>
          <cell r="C2281" t="str">
            <v>UN</v>
          </cell>
          <cell r="D2281">
            <v>1</v>
          </cell>
          <cell r="E2281">
            <v>46.3093</v>
          </cell>
          <cell r="F2281">
            <v>46.3</v>
          </cell>
        </row>
        <row r="2282">
          <cell r="A2282" t="str">
            <v>001.18.10360</v>
          </cell>
          <cell r="B2282" t="str">
            <v>Registro de gaveta cromado linha prata de embutir c/ canopla modelo 50 n 1509 deca 1 1/4 pol</v>
          </cell>
          <cell r="C2282" t="str">
            <v>UN</v>
          </cell>
          <cell r="D2282">
            <v>1</v>
          </cell>
          <cell r="E2282">
            <v>45.161299999999997</v>
          </cell>
          <cell r="F2282">
            <v>45.16</v>
          </cell>
        </row>
        <row r="2283">
          <cell r="A2283" t="str">
            <v>001.18.10380</v>
          </cell>
          <cell r="B2283" t="str">
            <v>Registro de gaveta cromado linha prata de embutir c/ canopla modelo 50 n 1509 deca 1 pol</v>
          </cell>
          <cell r="C2283" t="str">
            <v>UN</v>
          </cell>
          <cell r="D2283">
            <v>1</v>
          </cell>
          <cell r="E2283">
            <v>31.413799999999998</v>
          </cell>
          <cell r="F2283">
            <v>31.41</v>
          </cell>
        </row>
        <row r="2284">
          <cell r="A2284" t="str">
            <v>001.18.10400</v>
          </cell>
          <cell r="B2284" t="str">
            <v>Registro de gaveta cromado linha prata de embutir c/ canopla modelo 50 n 1509 deca 3/4 pol</v>
          </cell>
          <cell r="C2284" t="str">
            <v>UN</v>
          </cell>
          <cell r="D2284">
            <v>1</v>
          </cell>
          <cell r="E2284">
            <v>34.143000000000001</v>
          </cell>
          <cell r="F2284">
            <v>34.14</v>
          </cell>
        </row>
        <row r="2285">
          <cell r="A2285" t="str">
            <v>001.18.10420</v>
          </cell>
          <cell r="B2285" t="str">
            <v>Registro de gaveta cromado linha prata de embutir c/ canopla modelo 50 n 1509 deca 1/2 pol</v>
          </cell>
          <cell r="C2285" t="str">
            <v>UN</v>
          </cell>
          <cell r="D2285">
            <v>1</v>
          </cell>
          <cell r="E2285">
            <v>26.832599999999999</v>
          </cell>
          <cell r="F2285">
            <v>26.83</v>
          </cell>
        </row>
        <row r="2286">
          <cell r="A2286" t="str">
            <v>001.18.10440</v>
          </cell>
          <cell r="B2286" t="str">
            <v>Registro de gaveta  cromado - c 39 - deca c/ canopla 1 1/2 pol</v>
          </cell>
          <cell r="C2286" t="str">
            <v>UN</v>
          </cell>
          <cell r="D2286">
            <v>1</v>
          </cell>
          <cell r="E2286">
            <v>57.471699999999998</v>
          </cell>
          <cell r="F2286">
            <v>57.47</v>
          </cell>
        </row>
        <row r="2287">
          <cell r="A2287" t="str">
            <v>001.18.10460</v>
          </cell>
          <cell r="B2287" t="str">
            <v>Registro de gaveta  cromado - c 39 - deca c/ canopla 1 pol</v>
          </cell>
          <cell r="C2287" t="str">
            <v>UN</v>
          </cell>
          <cell r="D2287">
            <v>1</v>
          </cell>
          <cell r="E2287">
            <v>34.553800000000003</v>
          </cell>
          <cell r="F2287">
            <v>34.549999999999997</v>
          </cell>
        </row>
        <row r="2288">
          <cell r="A2288" t="str">
            <v>001.18.10480</v>
          </cell>
          <cell r="B2288" t="str">
            <v>Registro de gaveta  cromado - c 39 - deca c/ canopla 3/4 pol</v>
          </cell>
          <cell r="C2288" t="str">
            <v>UN</v>
          </cell>
          <cell r="D2288">
            <v>1</v>
          </cell>
          <cell r="E2288">
            <v>29.803000000000001</v>
          </cell>
          <cell r="F2288">
            <v>29.8</v>
          </cell>
        </row>
        <row r="2289">
          <cell r="A2289" t="str">
            <v>001.18.10500</v>
          </cell>
          <cell r="B2289" t="str">
            <v>Registro de gaveta c/ acabamento bruto (amarelo) sem canopla abnt - docol -3 pol</v>
          </cell>
          <cell r="C2289" t="str">
            <v>UN</v>
          </cell>
          <cell r="D2289">
            <v>1</v>
          </cell>
          <cell r="E2289">
            <v>102.6879</v>
          </cell>
          <cell r="F2289">
            <v>102.68</v>
          </cell>
        </row>
        <row r="2290">
          <cell r="A2290" t="str">
            <v>001.18.10520</v>
          </cell>
          <cell r="B2290" t="str">
            <v>Registro de gaveta c/ acabamento bruto (amarelo) sem canopla abnt - docol -2pol</v>
          </cell>
          <cell r="C2290" t="str">
            <v>UN</v>
          </cell>
          <cell r="D2290">
            <v>1</v>
          </cell>
          <cell r="E2290">
            <v>34.262099999999997</v>
          </cell>
          <cell r="F2290">
            <v>34.26</v>
          </cell>
        </row>
        <row r="2291">
          <cell r="A2291" t="str">
            <v>001.18.10540</v>
          </cell>
          <cell r="B2291" t="str">
            <v>Registro de gaveta c/ acabamento bruto (amarelo) sem canopla abnt - docol -1 pol</v>
          </cell>
          <cell r="C2291" t="str">
            <v>UN</v>
          </cell>
          <cell r="D2291">
            <v>1</v>
          </cell>
          <cell r="E2291">
            <v>14.293799999999999</v>
          </cell>
          <cell r="F2291">
            <v>14.29</v>
          </cell>
        </row>
        <row r="2292">
          <cell r="A2292" t="str">
            <v>001.18.10560</v>
          </cell>
          <cell r="B2292" t="str">
            <v>Registro de gaveta c/ acabamento bruto (amarelo) sem canopla abnt - docol -3/4 pol</v>
          </cell>
          <cell r="C2292" t="str">
            <v>UN</v>
          </cell>
          <cell r="D2292">
            <v>1</v>
          </cell>
          <cell r="E2292">
            <v>11.683</v>
          </cell>
          <cell r="F2292">
            <v>11.68</v>
          </cell>
        </row>
        <row r="2293">
          <cell r="A2293" t="str">
            <v>001.18.10580</v>
          </cell>
          <cell r="B2293" t="str">
            <v>Acabamento cromado - linha prata de embutir c/ canopla mod itapema - docol -2 pol</v>
          </cell>
          <cell r="C2293" t="str">
            <v>UN</v>
          </cell>
          <cell r="D2293">
            <v>1</v>
          </cell>
          <cell r="E2293">
            <v>36.382100000000001</v>
          </cell>
          <cell r="F2293">
            <v>36.380000000000003</v>
          </cell>
        </row>
        <row r="2294">
          <cell r="A2294" t="str">
            <v>001.18.10600</v>
          </cell>
          <cell r="B2294" t="str">
            <v>Acabamento cromado - linha prata de embutir c/ canopla mod itapema - docol -1 1/2 pol</v>
          </cell>
          <cell r="C2294" t="str">
            <v>UN</v>
          </cell>
          <cell r="D2294">
            <v>1</v>
          </cell>
          <cell r="E2294">
            <v>37.722099999999998</v>
          </cell>
          <cell r="F2294">
            <v>37.72</v>
          </cell>
        </row>
        <row r="2295">
          <cell r="A2295" t="str">
            <v>001.18.10620</v>
          </cell>
          <cell r="B2295" t="str">
            <v>Acabamento cromado - linha prata de embutir c/ canopla mod itapema - docol -1  pol</v>
          </cell>
          <cell r="C2295" t="str">
            <v>UN</v>
          </cell>
          <cell r="D2295">
            <v>1</v>
          </cell>
          <cell r="E2295">
            <v>28.1938</v>
          </cell>
          <cell r="F2295">
            <v>28.19</v>
          </cell>
        </row>
        <row r="2296">
          <cell r="A2296" t="str">
            <v>001.18.10640</v>
          </cell>
          <cell r="B2296" t="str">
            <v>Acabamento cromado - linha prata de embutir c/ canopla mod itapema - docol -3/4  pol</v>
          </cell>
          <cell r="C2296" t="str">
            <v>UN</v>
          </cell>
          <cell r="D2296">
            <v>1</v>
          </cell>
          <cell r="E2296">
            <v>25.713000000000001</v>
          </cell>
          <cell r="F2296">
            <v>25.71</v>
          </cell>
        </row>
        <row r="2297">
          <cell r="A2297" t="str">
            <v>001.18.10660</v>
          </cell>
          <cell r="B2297" t="str">
            <v>Acabamento bruto linha popular 3/4 pol</v>
          </cell>
          <cell r="C2297" t="str">
            <v>UN</v>
          </cell>
          <cell r="D2297">
            <v>1</v>
          </cell>
          <cell r="E2297">
            <v>15.103</v>
          </cell>
          <cell r="F2297">
            <v>15.1</v>
          </cell>
        </row>
        <row r="2298">
          <cell r="A2298" t="str">
            <v>001.18.10680</v>
          </cell>
          <cell r="B2298" t="str">
            <v>Acabamento bruto linha popular 1/2 pol</v>
          </cell>
          <cell r="C2298" t="str">
            <v>UN</v>
          </cell>
          <cell r="D2298">
            <v>1</v>
          </cell>
          <cell r="E2298">
            <v>13.503</v>
          </cell>
          <cell r="F2298">
            <v>13.5</v>
          </cell>
        </row>
        <row r="2299">
          <cell r="A2299" t="str">
            <v>001.18.10700</v>
          </cell>
          <cell r="B2299" t="str">
            <v>Registro de pressão cromado linha gemini de embutir c/ canopla mod 44 n 1416 3/4 pol</v>
          </cell>
          <cell r="C2299" t="str">
            <v>UN</v>
          </cell>
          <cell r="D2299">
            <v>1</v>
          </cell>
          <cell r="E2299">
            <v>38.703000000000003</v>
          </cell>
          <cell r="F2299">
            <v>38.700000000000003</v>
          </cell>
        </row>
        <row r="2300">
          <cell r="A2300" t="str">
            <v>001.18.10720</v>
          </cell>
          <cell r="B2300" t="str">
            <v>Registro de pressão cromado linha gemini de embutir c/ canopla mod 44 n 1416 1/2 pol</v>
          </cell>
          <cell r="C2300" t="str">
            <v>UN</v>
          </cell>
          <cell r="D2300">
            <v>1</v>
          </cell>
          <cell r="E2300">
            <v>37.782600000000002</v>
          </cell>
          <cell r="F2300">
            <v>37.78</v>
          </cell>
        </row>
        <row r="2301">
          <cell r="A2301" t="str">
            <v>001.18.10740</v>
          </cell>
          <cell r="B2301" t="str">
            <v>Registro de pressão cromado linha italiana de embutir c/ canopla mod 45 n 1416 deca 3/4 pol</v>
          </cell>
          <cell r="C2301" t="str">
            <v>UN</v>
          </cell>
          <cell r="D2301">
            <v>1</v>
          </cell>
          <cell r="E2301">
            <v>53.902999999999999</v>
          </cell>
          <cell r="F2301">
            <v>53.9</v>
          </cell>
        </row>
        <row r="2302">
          <cell r="A2302" t="str">
            <v>001.18.10760</v>
          </cell>
          <cell r="B2302" t="str">
            <v>Registro de pressão cromado linha italiana de embutir c/ canopla mod 45 n 1416 deca 1/2 pol</v>
          </cell>
          <cell r="C2302" t="str">
            <v>UN</v>
          </cell>
          <cell r="D2302">
            <v>1</v>
          </cell>
          <cell r="E2302">
            <v>48.272599999999997</v>
          </cell>
          <cell r="F2302">
            <v>48.27</v>
          </cell>
        </row>
        <row r="2303">
          <cell r="A2303" t="str">
            <v>001.18.10780</v>
          </cell>
          <cell r="B2303" t="str">
            <v>Registro de pressão cromado linha prata embutir c/ canopla mod 50 n 1416 deca 3/4 pol</v>
          </cell>
          <cell r="C2303" t="str">
            <v>UN</v>
          </cell>
          <cell r="D2303">
            <v>1</v>
          </cell>
          <cell r="E2303">
            <v>34.802999999999997</v>
          </cell>
          <cell r="F2303">
            <v>34.799999999999997</v>
          </cell>
        </row>
        <row r="2304">
          <cell r="A2304" t="str">
            <v>001.18.10800</v>
          </cell>
          <cell r="B2304" t="str">
            <v>Registro de pressão cromado linha prata embutir c/ canopla mod 50 n 1416 deca 1/2 pol</v>
          </cell>
          <cell r="C2304" t="str">
            <v>UN</v>
          </cell>
          <cell r="D2304">
            <v>1</v>
          </cell>
          <cell r="E2304">
            <v>26.102599999999999</v>
          </cell>
          <cell r="F2304">
            <v>26.1</v>
          </cell>
        </row>
        <row r="2305">
          <cell r="A2305" t="str">
            <v>001.18.10820</v>
          </cell>
          <cell r="B2305" t="str">
            <v>Registro de pressão cromado de embutir c/ canopla 1193 - c 39 deca 3/4 pol</v>
          </cell>
          <cell r="C2305" t="str">
            <v>UN</v>
          </cell>
          <cell r="D2305">
            <v>1</v>
          </cell>
          <cell r="E2305">
            <v>38.493000000000002</v>
          </cell>
          <cell r="F2305">
            <v>38.49</v>
          </cell>
        </row>
        <row r="2306">
          <cell r="A2306" t="str">
            <v>001.18.10840</v>
          </cell>
          <cell r="B2306" t="str">
            <v>Registro de pressão cromado de embutir c/ canopla 1193 - c 39 deca 1/2 pol</v>
          </cell>
          <cell r="C2306" t="str">
            <v>UN</v>
          </cell>
          <cell r="D2306">
            <v>1</v>
          </cell>
          <cell r="E2306">
            <v>38.493000000000002</v>
          </cell>
          <cell r="F2306">
            <v>38.49</v>
          </cell>
        </row>
        <row r="2307">
          <cell r="A2307" t="str">
            <v>001.18.10860</v>
          </cell>
          <cell r="B2307" t="str">
            <v>Registro de pressão acabamento cromado - linha prata de embutir c/ canopla modelo itapema  - docol - 3/4 pol</v>
          </cell>
          <cell r="C2307" t="str">
            <v>UN</v>
          </cell>
          <cell r="D2307">
            <v>1</v>
          </cell>
          <cell r="E2307">
            <v>27.693000000000001</v>
          </cell>
          <cell r="F2307">
            <v>27.69</v>
          </cell>
        </row>
        <row r="2308">
          <cell r="A2308" t="str">
            <v>001.18.10880</v>
          </cell>
          <cell r="B2308" t="str">
            <v>Registro de pressão acabamento cromado - linha prata de embutir c/ canopla modelo itapema  - docol - 1/2 pol</v>
          </cell>
          <cell r="C2308" t="str">
            <v>UN</v>
          </cell>
          <cell r="D2308">
            <v>1</v>
          </cell>
          <cell r="E2308">
            <v>27.669</v>
          </cell>
          <cell r="F2308">
            <v>27.66</v>
          </cell>
        </row>
        <row r="2309">
          <cell r="A2309" t="str">
            <v>001.18.10900</v>
          </cell>
          <cell r="B2309" t="str">
            <v>Registro de pressão acabamento simples linha popular 1/2 pol</v>
          </cell>
          <cell r="C2309" t="str">
            <v>UN</v>
          </cell>
          <cell r="D2309">
            <v>1</v>
          </cell>
          <cell r="E2309">
            <v>20.603000000000002</v>
          </cell>
          <cell r="F2309">
            <v>20.6</v>
          </cell>
        </row>
        <row r="2310">
          <cell r="A2310" t="str">
            <v>001.18.10920</v>
          </cell>
          <cell r="B2310" t="str">
            <v>Registro de pressão de 1/2" (chuveiro) (mic)</v>
          </cell>
          <cell r="C2310" t="str">
            <v>UN</v>
          </cell>
          <cell r="D2310">
            <v>1</v>
          </cell>
          <cell r="E2310">
            <v>38.493000000000002</v>
          </cell>
          <cell r="F2310">
            <v>38.49</v>
          </cell>
        </row>
        <row r="2311">
          <cell r="A2311" t="str">
            <v>001.18.10940</v>
          </cell>
          <cell r="B2311" t="str">
            <v>Válvula p/ pia cromada deca n.1600 p/ lav 1x2 pol</v>
          </cell>
          <cell r="C2311" t="str">
            <v>UN</v>
          </cell>
          <cell r="D2311">
            <v>1</v>
          </cell>
          <cell r="E2311">
            <v>32.6721</v>
          </cell>
          <cell r="F2311">
            <v>32.67</v>
          </cell>
        </row>
        <row r="2312">
          <cell r="A2312" t="str">
            <v>001.18.10960</v>
          </cell>
          <cell r="B2312" t="str">
            <v>Valvula p/pia americana cromada n.1623 marca deca 1.5x3 3/4 pol</v>
          </cell>
          <cell r="C2312" t="str">
            <v>UN</v>
          </cell>
          <cell r="D2312">
            <v>1</v>
          </cell>
          <cell r="E2312">
            <v>58.8371</v>
          </cell>
          <cell r="F2312">
            <v>58.83</v>
          </cell>
        </row>
        <row r="2313">
          <cell r="A2313" t="str">
            <v>001.18.10980</v>
          </cell>
          <cell r="B2313" t="str">
            <v>Válvula de pvc para pia</v>
          </cell>
          <cell r="C2313" t="str">
            <v>UN</v>
          </cell>
          <cell r="D2313">
            <v>1</v>
          </cell>
          <cell r="E2313">
            <v>5.9752999999999998</v>
          </cell>
          <cell r="F2313">
            <v>5.97</v>
          </cell>
        </row>
        <row r="2314">
          <cell r="A2314" t="str">
            <v>001.18.11000</v>
          </cell>
          <cell r="B2314" t="str">
            <v>Válvula para lavatorio</v>
          </cell>
          <cell r="C2314" t="str">
            <v>UN</v>
          </cell>
          <cell r="D2314">
            <v>1</v>
          </cell>
          <cell r="E2314">
            <v>6.4752999999999998</v>
          </cell>
          <cell r="F2314">
            <v>6.47</v>
          </cell>
        </row>
        <row r="2315">
          <cell r="A2315" t="str">
            <v>001.18.11020</v>
          </cell>
          <cell r="B2315" t="str">
            <v>Válvula para pia n. 1600 - steves 1 x 2 pol</v>
          </cell>
          <cell r="C2315" t="str">
            <v>UN</v>
          </cell>
          <cell r="D2315">
            <v>1</v>
          </cell>
          <cell r="E2315">
            <v>29.742100000000001</v>
          </cell>
          <cell r="F2315">
            <v>29.74</v>
          </cell>
        </row>
        <row r="2316">
          <cell r="A2316" t="str">
            <v>001.18.11040</v>
          </cell>
          <cell r="B2316" t="str">
            <v>Válvula para pia n. 1600 - steves 1 1/2 x 3.3/4</v>
          </cell>
          <cell r="C2316" t="str">
            <v>UN</v>
          </cell>
          <cell r="D2316">
            <v>1</v>
          </cell>
          <cell r="E2316">
            <v>30.332100000000001</v>
          </cell>
          <cell r="F2316">
            <v>30.33</v>
          </cell>
        </row>
        <row r="2317">
          <cell r="A2317" t="str">
            <v>001.18.11060</v>
          </cell>
          <cell r="B2317" t="str">
            <v>Válvula  de pé com crivo de pvc tipo rosqueável 3/4 pol</v>
          </cell>
          <cell r="C2317" t="str">
            <v>UN</v>
          </cell>
          <cell r="D2317">
            <v>1</v>
          </cell>
          <cell r="E2317">
            <v>15.013</v>
          </cell>
          <cell r="F2317">
            <v>15.01</v>
          </cell>
        </row>
        <row r="2318">
          <cell r="A2318" t="str">
            <v>001.18.11080</v>
          </cell>
          <cell r="B2318" t="str">
            <v>Válvula  de pé com crivo de pvc tipo rosqueável 1 pol</v>
          </cell>
          <cell r="C2318" t="str">
            <v>UN</v>
          </cell>
          <cell r="D2318">
            <v>1</v>
          </cell>
          <cell r="E2318">
            <v>17.383800000000001</v>
          </cell>
          <cell r="F2318">
            <v>17.38</v>
          </cell>
        </row>
        <row r="2319">
          <cell r="A2319" t="str">
            <v>001.18.11100</v>
          </cell>
          <cell r="B2319" t="str">
            <v>Válvula  de pé com crivo de pvc tipo rosqueável 1 1/4 pol</v>
          </cell>
          <cell r="C2319" t="str">
            <v>UN</v>
          </cell>
          <cell r="D2319">
            <v>1</v>
          </cell>
          <cell r="E2319">
            <v>22.461300000000001</v>
          </cell>
          <cell r="F2319">
            <v>22.46</v>
          </cell>
        </row>
        <row r="2320">
          <cell r="A2320" t="str">
            <v>001.18.11120</v>
          </cell>
          <cell r="B2320" t="str">
            <v>Válvula de pé com crivo de pvc tipo rosqueável 1 1/2 pol</v>
          </cell>
          <cell r="C2320" t="str">
            <v>UN</v>
          </cell>
          <cell r="D2320">
            <v>1</v>
          </cell>
          <cell r="E2320">
            <v>22.0657</v>
          </cell>
          <cell r="F2320">
            <v>22.06</v>
          </cell>
        </row>
        <row r="2321">
          <cell r="A2321" t="str">
            <v>001.18.11140</v>
          </cell>
          <cell r="B2321" t="str">
            <v>Válvula de pé c/ crivo de bronze tipo rosqueável 3/4 pol</v>
          </cell>
          <cell r="C2321" t="str">
            <v>UN</v>
          </cell>
          <cell r="D2321">
            <v>1</v>
          </cell>
          <cell r="E2321">
            <v>16.573</v>
          </cell>
          <cell r="F2321">
            <v>16.57</v>
          </cell>
        </row>
        <row r="2322">
          <cell r="A2322" t="str">
            <v>001.18.11160</v>
          </cell>
          <cell r="B2322" t="str">
            <v>Válvula de pé c/ crivo de bronze tipo rosqueável 1 pol</v>
          </cell>
          <cell r="C2322" t="str">
            <v>UN</v>
          </cell>
          <cell r="D2322">
            <v>1</v>
          </cell>
          <cell r="E2322">
            <v>18.4238</v>
          </cell>
          <cell r="F2322">
            <v>18.420000000000002</v>
          </cell>
        </row>
        <row r="2323">
          <cell r="A2323" t="str">
            <v>001.18.11180</v>
          </cell>
          <cell r="B2323" t="str">
            <v>Válvula de pé c/ crivo de bronze tipo rosqueável 1 1/2 pol</v>
          </cell>
          <cell r="C2323" t="str">
            <v>UN</v>
          </cell>
          <cell r="D2323">
            <v>1</v>
          </cell>
          <cell r="E2323">
            <v>26.351700000000001</v>
          </cell>
          <cell r="F2323">
            <v>26.35</v>
          </cell>
        </row>
        <row r="2324">
          <cell r="A2324" t="str">
            <v>001.18.11200</v>
          </cell>
          <cell r="B2324" t="str">
            <v>Válvula de pé c/ crivo de bronze tipo rosqueável 2 pol</v>
          </cell>
          <cell r="C2324" t="str">
            <v>UN</v>
          </cell>
          <cell r="D2324">
            <v>1</v>
          </cell>
          <cell r="E2324">
            <v>35.9621</v>
          </cell>
          <cell r="F2324">
            <v>35.96</v>
          </cell>
        </row>
        <row r="2325">
          <cell r="A2325" t="str">
            <v>001.18.11220</v>
          </cell>
          <cell r="B2325" t="str">
            <v>Válvula de pé c/ crivo de bronze tipo rosqueável 2 1/2 pol</v>
          </cell>
          <cell r="C2325" t="str">
            <v>UN</v>
          </cell>
          <cell r="D2325">
            <v>1</v>
          </cell>
          <cell r="E2325">
            <v>53.337499999999999</v>
          </cell>
          <cell r="F2325">
            <v>53.33</v>
          </cell>
        </row>
        <row r="2326">
          <cell r="A2326" t="str">
            <v>001.18.11240</v>
          </cell>
          <cell r="B2326" t="str">
            <v>Válvula de retenção de bronze tipo rosqueável tipo vertical 3/4 pol</v>
          </cell>
          <cell r="C2326" t="str">
            <v>UN</v>
          </cell>
          <cell r="D2326">
            <v>1</v>
          </cell>
          <cell r="E2326">
            <v>17.143000000000001</v>
          </cell>
          <cell r="F2326">
            <v>17.14</v>
          </cell>
        </row>
        <row r="2327">
          <cell r="A2327" t="str">
            <v>001.18.11260</v>
          </cell>
          <cell r="B2327" t="str">
            <v>Válvula de retenção de bronze tipo rosqueável tipo vertical 1 pol</v>
          </cell>
          <cell r="C2327" t="str">
            <v>UN</v>
          </cell>
          <cell r="D2327">
            <v>1</v>
          </cell>
          <cell r="E2327">
            <v>21.623799999999999</v>
          </cell>
          <cell r="F2327">
            <v>21.62</v>
          </cell>
        </row>
        <row r="2328">
          <cell r="A2328" t="str">
            <v>001.18.11280</v>
          </cell>
          <cell r="B2328" t="str">
            <v>Válvula de retenção de bronze tipo rosqueável tipo vertical 1 1/2 pol</v>
          </cell>
          <cell r="C2328" t="str">
            <v>UN</v>
          </cell>
          <cell r="D2328">
            <v>1</v>
          </cell>
          <cell r="E2328">
            <v>29.851700000000001</v>
          </cell>
          <cell r="F2328">
            <v>29.85</v>
          </cell>
        </row>
        <row r="2329">
          <cell r="A2329" t="str">
            <v>001.18.11300</v>
          </cell>
          <cell r="B2329" t="str">
            <v>Válvula de retenção de bronze tipo rosqueável tipo vertical 2 pol</v>
          </cell>
          <cell r="C2329" t="str">
            <v>UN</v>
          </cell>
          <cell r="D2329">
            <v>1</v>
          </cell>
          <cell r="E2329">
            <v>35.882100000000001</v>
          </cell>
          <cell r="F2329">
            <v>35.880000000000003</v>
          </cell>
        </row>
        <row r="2330">
          <cell r="A2330" t="str">
            <v>001.18.11320</v>
          </cell>
          <cell r="B2330" t="str">
            <v>Válvula de retenção de bronze tipo rosqueável tipo vertical 2 1/2 pol</v>
          </cell>
          <cell r="C2330" t="str">
            <v>UN</v>
          </cell>
          <cell r="D2330">
            <v>1</v>
          </cell>
          <cell r="E2330">
            <v>64.777500000000003</v>
          </cell>
          <cell r="F2330">
            <v>64.77</v>
          </cell>
        </row>
        <row r="2331">
          <cell r="A2331" t="str">
            <v>001.18.11340</v>
          </cell>
          <cell r="B2331" t="str">
            <v>Válvula de retenção de bronze tipo rosqueável tipo horizontal 3/4 pol</v>
          </cell>
          <cell r="C2331" t="str">
            <v>UN</v>
          </cell>
          <cell r="D2331">
            <v>1</v>
          </cell>
          <cell r="E2331">
            <v>29.603000000000002</v>
          </cell>
          <cell r="F2331">
            <v>29.6</v>
          </cell>
        </row>
        <row r="2332">
          <cell r="A2332" t="str">
            <v>001.18.11360</v>
          </cell>
          <cell r="B2332" t="str">
            <v>Válvula de retenção de bronze tipo rosqueável tipo horizontal 1 pol</v>
          </cell>
          <cell r="C2332" t="str">
            <v>UN</v>
          </cell>
          <cell r="D2332">
            <v>1</v>
          </cell>
          <cell r="E2332">
            <v>37.623800000000003</v>
          </cell>
          <cell r="F2332">
            <v>37.619999999999997</v>
          </cell>
        </row>
        <row r="2333">
          <cell r="A2333" t="str">
            <v>001.18.11380</v>
          </cell>
          <cell r="B2333" t="str">
            <v>Válvula de retenção de bronze tipo rosqueável tipo horizontal 1 1/2 pol</v>
          </cell>
          <cell r="C2333" t="str">
            <v>UN</v>
          </cell>
          <cell r="D2333">
            <v>1</v>
          </cell>
          <cell r="E2333">
            <v>54.5017</v>
          </cell>
          <cell r="F2333">
            <v>54.5</v>
          </cell>
        </row>
        <row r="2334">
          <cell r="A2334" t="str">
            <v>001.18.11400</v>
          </cell>
          <cell r="B2334" t="str">
            <v>Válvula de retenção de bronze tipo rosqueável tipo horizontal 2 pol</v>
          </cell>
          <cell r="C2334" t="str">
            <v>UN</v>
          </cell>
          <cell r="D2334">
            <v>1</v>
          </cell>
          <cell r="E2334">
            <v>68.382099999999994</v>
          </cell>
          <cell r="F2334">
            <v>68.38</v>
          </cell>
        </row>
        <row r="2335">
          <cell r="A2335" t="str">
            <v>001.18.11420</v>
          </cell>
          <cell r="B2335" t="str">
            <v>Válvula de retenção de bronze tipo rosqueável tipo horizontal 2 1/2 pol</v>
          </cell>
          <cell r="C2335" t="str">
            <v>UN</v>
          </cell>
          <cell r="D2335">
            <v>1</v>
          </cell>
          <cell r="E2335">
            <v>119.7675</v>
          </cell>
          <cell r="F2335">
            <v>119.76</v>
          </cell>
        </row>
        <row r="2336">
          <cell r="A2336" t="str">
            <v>001.18.11440</v>
          </cell>
          <cell r="B2336" t="str">
            <v>Válvula de descarga hydra c/ embolo de bronze n.2515 canopla lisa cromada deca 1 1/2 pol</v>
          </cell>
          <cell r="C2336" t="str">
            <v>UN</v>
          </cell>
          <cell r="D2336">
            <v>1</v>
          </cell>
          <cell r="E2336">
            <v>92.085099999999997</v>
          </cell>
          <cell r="F2336">
            <v>92.08</v>
          </cell>
        </row>
        <row r="2337">
          <cell r="A2337" t="str">
            <v>001.18.11460</v>
          </cell>
          <cell r="B2337" t="str">
            <v>Válvula de descarga hydra c/ embolo de bronze n.2515 canopla lisa cromada deca 1 1/4 pol</v>
          </cell>
          <cell r="C2337" t="str">
            <v>UN</v>
          </cell>
          <cell r="D2337">
            <v>1</v>
          </cell>
          <cell r="E2337">
            <v>95.025099999999995</v>
          </cell>
          <cell r="F2337">
            <v>95.02</v>
          </cell>
        </row>
        <row r="2338">
          <cell r="A2338" t="str">
            <v>001.18.11480</v>
          </cell>
          <cell r="B2338" t="str">
            <v>Válvula de descarga hydra master n.2530 cromada deca 1 1/2 pol</v>
          </cell>
          <cell r="C2338" t="str">
            <v>UN</v>
          </cell>
          <cell r="D2338">
            <v>1</v>
          </cell>
          <cell r="E2338">
            <v>72.0655</v>
          </cell>
          <cell r="F2338">
            <v>72.06</v>
          </cell>
        </row>
        <row r="2339">
          <cell r="A2339" t="str">
            <v>001.18.11500</v>
          </cell>
          <cell r="B2339" t="str">
            <v>Válvula de descarga hydra master n.2530 cromada deca 1 1/4 pol</v>
          </cell>
          <cell r="C2339" t="str">
            <v>UN</v>
          </cell>
          <cell r="D2339">
            <v>1</v>
          </cell>
          <cell r="E2339">
            <v>72.0351</v>
          </cell>
          <cell r="F2339">
            <v>72.03</v>
          </cell>
        </row>
        <row r="2340">
          <cell r="A2340" t="str">
            <v>001.18.11520</v>
          </cell>
          <cell r="B2340" t="str">
            <v>Válvula de descarga docol-stander 1 1/2 pol</v>
          </cell>
          <cell r="C2340" t="str">
            <v>UN</v>
          </cell>
          <cell r="D2340">
            <v>1</v>
          </cell>
          <cell r="E2340">
            <v>60.125500000000002</v>
          </cell>
          <cell r="F2340">
            <v>60.12</v>
          </cell>
        </row>
        <row r="2341">
          <cell r="A2341" t="str">
            <v>001.18.11540</v>
          </cell>
          <cell r="B2341" t="str">
            <v>Fornecimento e instalação de torneira de pressão para pia marca deca ref. c 1157 comprimento 210mm com arejador</v>
          </cell>
          <cell r="C2341" t="str">
            <v>UN</v>
          </cell>
          <cell r="D2341">
            <v>1</v>
          </cell>
          <cell r="E2341">
            <v>70.476100000000002</v>
          </cell>
          <cell r="F2341">
            <v>70.47</v>
          </cell>
        </row>
        <row r="2342">
          <cell r="A2342" t="str">
            <v>001.18.11560</v>
          </cell>
          <cell r="B2342" t="str">
            <v>Fornecimento e instalação de torneira de pressão para pia marca deca ref. 1158 c 39 de 1/2 pol</v>
          </cell>
          <cell r="C2342" t="str">
            <v>UN</v>
          </cell>
          <cell r="D2342">
            <v>1</v>
          </cell>
          <cell r="E2342">
            <v>44.566099999999999</v>
          </cell>
          <cell r="F2342">
            <v>44.56</v>
          </cell>
        </row>
        <row r="2343">
          <cell r="A2343" t="str">
            <v>001.18.11580</v>
          </cell>
          <cell r="B2343" t="str">
            <v>Fornecimento e instalação de torneira de pressão para pia marca deca ref. 1158 c 39 de 3/4 pol</v>
          </cell>
          <cell r="C2343" t="str">
            <v>UN</v>
          </cell>
          <cell r="D2343">
            <v>1</v>
          </cell>
          <cell r="E2343">
            <v>50.616100000000003</v>
          </cell>
          <cell r="F2343">
            <v>50.61</v>
          </cell>
        </row>
        <row r="2344">
          <cell r="A2344" t="str">
            <v>001.18.11600</v>
          </cell>
          <cell r="B2344" t="str">
            <v>Fornecimento e instalação de torneira de pressão para pia marca deca ref. 1159 c 39 de 1/2 pol com arejador</v>
          </cell>
          <cell r="C2344" t="str">
            <v>UN</v>
          </cell>
          <cell r="D2344">
            <v>1</v>
          </cell>
          <cell r="E2344">
            <v>58.676099999999998</v>
          </cell>
          <cell r="F2344">
            <v>58.67</v>
          </cell>
        </row>
        <row r="2345">
          <cell r="A2345" t="str">
            <v>001.18.11620</v>
          </cell>
          <cell r="B2345" t="str">
            <v>Fornecimento e instalação de torneira de pressão para pia marca deca ref. 1159 c 39 de 3/4 pol com arejador</v>
          </cell>
          <cell r="C2345" t="str">
            <v>UN</v>
          </cell>
          <cell r="D2345">
            <v>1</v>
          </cell>
          <cell r="E2345">
            <v>58.676099999999998</v>
          </cell>
          <cell r="F2345">
            <v>58.67</v>
          </cell>
        </row>
        <row r="2346">
          <cell r="A2346" t="str">
            <v>001.18.11640</v>
          </cell>
          <cell r="B2346" t="str">
            <v>Fornecimento e instalação de torneira de pressão para pia marca deca ref. 1167 c 40 tip mesa bica móvel</v>
          </cell>
          <cell r="C2346" t="str">
            <v>UN</v>
          </cell>
          <cell r="D2346">
            <v>1</v>
          </cell>
          <cell r="E2346">
            <v>82.576099999999997</v>
          </cell>
          <cell r="F2346">
            <v>82.57</v>
          </cell>
        </row>
        <row r="2347">
          <cell r="A2347" t="str">
            <v>001.18.11660</v>
          </cell>
          <cell r="B2347" t="str">
            <v>Fornecimento e instalação de torneira de pressão para pia marca deca cromada - tipo parede - bica móvelc 50 1168</v>
          </cell>
          <cell r="C2347" t="str">
            <v>UN</v>
          </cell>
          <cell r="D2347">
            <v>1</v>
          </cell>
          <cell r="E2347">
            <v>81.676100000000005</v>
          </cell>
          <cell r="F2347">
            <v>81.67</v>
          </cell>
        </row>
        <row r="2348">
          <cell r="A2348" t="str">
            <v>001.18.11680</v>
          </cell>
          <cell r="B2348" t="str">
            <v>Fornecimento e instalação de torneira de pressao p/ pia de cozinha - tipo parede - c 39 - bica móvel de 3/4 pol</v>
          </cell>
          <cell r="C2348" t="str">
            <v>UN</v>
          </cell>
          <cell r="D2348">
            <v>1</v>
          </cell>
          <cell r="E2348">
            <v>51.556100000000001</v>
          </cell>
          <cell r="F2348">
            <v>51.55</v>
          </cell>
        </row>
        <row r="2349">
          <cell r="A2349" t="str">
            <v>001.18.11700</v>
          </cell>
          <cell r="B2349" t="str">
            <v>Fornecimento e instalação de torneira de pressão para lavatório marca deca ref. 1193 c 39 de 1/2 pol</v>
          </cell>
          <cell r="C2349" t="str">
            <v>UN</v>
          </cell>
          <cell r="D2349">
            <v>1</v>
          </cell>
          <cell r="E2349">
            <v>44.076099999999997</v>
          </cell>
          <cell r="F2349">
            <v>44.07</v>
          </cell>
        </row>
        <row r="2350">
          <cell r="A2350" t="str">
            <v>001.18.11720</v>
          </cell>
          <cell r="B2350" t="str">
            <v>Fornecimento e instalação de torneira de pressão para lavatório marca deca ref. 1194 c 45 de 1/2 pol</v>
          </cell>
          <cell r="C2350" t="str">
            <v>UN</v>
          </cell>
          <cell r="D2350">
            <v>1</v>
          </cell>
          <cell r="E2350">
            <v>117.1661</v>
          </cell>
          <cell r="F2350">
            <v>117.16</v>
          </cell>
        </row>
        <row r="2351">
          <cell r="A2351" t="str">
            <v>001.18.11740</v>
          </cell>
          <cell r="B2351" t="str">
            <v>Fornecimento e instalação de torneira de pressão para lavatório marca deca ref. 1199 c 50 de 1/2 pol</v>
          </cell>
          <cell r="C2351" t="str">
            <v>UN</v>
          </cell>
          <cell r="D2351">
            <v>1</v>
          </cell>
          <cell r="E2351">
            <v>62.186100000000003</v>
          </cell>
          <cell r="F2351">
            <v>62.18</v>
          </cell>
        </row>
        <row r="2352">
          <cell r="A2352" t="str">
            <v>001.18.11760</v>
          </cell>
          <cell r="B2352" t="str">
            <v>Fornecimento e instalação de torneira para uso geral marca deca ref. 1152 c 39 de 1/2 pol</v>
          </cell>
          <cell r="C2352" t="str">
            <v>UN</v>
          </cell>
          <cell r="D2352">
            <v>1</v>
          </cell>
          <cell r="E2352">
            <v>37.296100000000003</v>
          </cell>
          <cell r="F2352">
            <v>37.29</v>
          </cell>
        </row>
        <row r="2353">
          <cell r="A2353" t="str">
            <v>001.18.11780</v>
          </cell>
          <cell r="B2353" t="str">
            <v>Fornecimento e instalação de torneira para uso geral marca deca ref. 1152 c 39 de 3/4 pol</v>
          </cell>
          <cell r="C2353" t="str">
            <v>UN</v>
          </cell>
          <cell r="D2353">
            <v>1</v>
          </cell>
          <cell r="E2353">
            <v>40.356099999999998</v>
          </cell>
          <cell r="F2353">
            <v>40.35</v>
          </cell>
        </row>
        <row r="2354">
          <cell r="A2354" t="str">
            <v>001.18.11800</v>
          </cell>
          <cell r="B2354" t="str">
            <v>Fornecimento e instalação de torneira para uso geral marca deca ref. 1154 c 39 de 1/2 pol com arejador</v>
          </cell>
          <cell r="C2354" t="str">
            <v>UN</v>
          </cell>
          <cell r="D2354">
            <v>1</v>
          </cell>
          <cell r="E2354">
            <v>43.726100000000002</v>
          </cell>
          <cell r="F2354">
            <v>43.72</v>
          </cell>
        </row>
        <row r="2355">
          <cell r="A2355" t="str">
            <v>001.18.11820</v>
          </cell>
          <cell r="B2355" t="str">
            <v>Fornecimento e instalação de torneira para uso geral marca deca ref. 1154 c 39 de 3/4 pol com arejador</v>
          </cell>
          <cell r="C2355" t="str">
            <v>UN</v>
          </cell>
          <cell r="D2355">
            <v>1</v>
          </cell>
          <cell r="E2355">
            <v>43.726100000000002</v>
          </cell>
          <cell r="F2355">
            <v>43.72</v>
          </cell>
        </row>
        <row r="2356">
          <cell r="A2356" t="str">
            <v>001.18.11840</v>
          </cell>
          <cell r="B2356" t="str">
            <v>Fornecimento e instalação de torneira para uso geral marca deca metalica para jardim com adaptador para mangueira</v>
          </cell>
          <cell r="C2356" t="str">
            <v>UN</v>
          </cell>
          <cell r="D2356">
            <v>1</v>
          </cell>
          <cell r="E2356">
            <v>29.926100000000002</v>
          </cell>
          <cell r="F2356">
            <v>29.92</v>
          </cell>
        </row>
        <row r="2357">
          <cell r="A2357" t="str">
            <v>001.18.11860</v>
          </cell>
          <cell r="B2357" t="str">
            <v>Fornecimento e instalação de torneira para uso geral marca deca ref. 1153 c 39 com adaptador para mangueira</v>
          </cell>
          <cell r="C2357" t="str">
            <v>UN</v>
          </cell>
          <cell r="D2357">
            <v>1</v>
          </cell>
          <cell r="E2357">
            <v>47.408299999999997</v>
          </cell>
          <cell r="F2357">
            <v>47.4</v>
          </cell>
        </row>
        <row r="2358">
          <cell r="A2358" t="str">
            <v>001.18.11880</v>
          </cell>
          <cell r="B2358" t="str">
            <v>Fornecimento e instalação de torneira para uso geral marca deca ref. 1153 c 39 de 1/2 pol (maq tauque)</v>
          </cell>
          <cell r="C2358" t="str">
            <v>UN</v>
          </cell>
          <cell r="D2358">
            <v>1</v>
          </cell>
          <cell r="E2358">
            <v>40.686100000000003</v>
          </cell>
          <cell r="F2358">
            <v>40.68</v>
          </cell>
        </row>
        <row r="2359">
          <cell r="A2359" t="str">
            <v>001.18.11900</v>
          </cell>
          <cell r="B2359" t="str">
            <v>Fornecimento e instalação de bóia interna tipo (são paulo) p/ caixa de água  amarelo bruto n.1350 marca deca 2 pol</v>
          </cell>
          <cell r="C2359" t="str">
            <v>UN</v>
          </cell>
          <cell r="D2359">
            <v>1</v>
          </cell>
          <cell r="E2359">
            <v>62.978200000000001</v>
          </cell>
          <cell r="F2359">
            <v>62.97</v>
          </cell>
        </row>
        <row r="2360">
          <cell r="A2360" t="str">
            <v>001.18.11920</v>
          </cell>
          <cell r="B2360" t="str">
            <v>Fornecimento e instalação de torneira de pressão para lavatório 1/2 pol - mod. itapema - docol</v>
          </cell>
          <cell r="C2360" t="str">
            <v>UN</v>
          </cell>
          <cell r="D2360">
            <v>1</v>
          </cell>
          <cell r="E2360">
            <v>37.976100000000002</v>
          </cell>
          <cell r="F2360">
            <v>37.97</v>
          </cell>
        </row>
        <row r="2361">
          <cell r="A2361" t="str">
            <v>001.18.11940</v>
          </cell>
          <cell r="B2361" t="str">
            <v>Fornecimento e instalação de bóia interna tipo (são paulo) p/ caixa de água  amarelo bruto n.1350 marca deca 1 1/2 pol</v>
          </cell>
          <cell r="C2361" t="str">
            <v>UN</v>
          </cell>
          <cell r="D2361">
            <v>1</v>
          </cell>
          <cell r="E2361">
            <v>52.971600000000002</v>
          </cell>
          <cell r="F2361">
            <v>52.97</v>
          </cell>
        </row>
        <row r="2362">
          <cell r="A2362" t="str">
            <v>001.18.11960</v>
          </cell>
          <cell r="B2362" t="str">
            <v>Fornecimento e instalação de bóia interna tipo (são paulo) p/ caixa de água  amarelo bruto n.1350 marca deca 1 1/4 pol</v>
          </cell>
          <cell r="C2362" t="str">
            <v>UN</v>
          </cell>
          <cell r="D2362">
            <v>1</v>
          </cell>
          <cell r="E2362">
            <v>42.104500000000002</v>
          </cell>
          <cell r="F2362">
            <v>42.1</v>
          </cell>
        </row>
        <row r="2363">
          <cell r="A2363" t="str">
            <v>001.18.11980</v>
          </cell>
          <cell r="B2363" t="str">
            <v>Fornecimento e instalação de bóia interna tipo (são paulo) p/ caixa de água  amarelo bruto n.1350 marca deca 1 pol</v>
          </cell>
          <cell r="C2363" t="str">
            <v>UN</v>
          </cell>
          <cell r="D2363">
            <v>1</v>
          </cell>
          <cell r="E2363">
            <v>30.848400000000002</v>
          </cell>
          <cell r="F2363">
            <v>30.84</v>
          </cell>
        </row>
        <row r="2364">
          <cell r="A2364" t="str">
            <v>001.18.12000</v>
          </cell>
          <cell r="B2364" t="str">
            <v>Fornecimento e instalação de bóia interna tipo (são paulo) p/ caixa de água  amarelo bruto n.1350 marca deca 3/4 pol</v>
          </cell>
          <cell r="C2364" t="str">
            <v>UN</v>
          </cell>
          <cell r="D2364">
            <v>1</v>
          </cell>
          <cell r="E2364">
            <v>24.903700000000001</v>
          </cell>
          <cell r="F2364">
            <v>24.9</v>
          </cell>
        </row>
        <row r="2365">
          <cell r="A2365" t="str">
            <v>001.18.12020</v>
          </cell>
          <cell r="B2365" t="str">
            <v>Fornecimento e instalação de bóia interna tipo (são paulo) p/ caixa de água  amarelo bruto n.1350 marca deca 1/2 pol</v>
          </cell>
          <cell r="C2365" t="str">
            <v>UN</v>
          </cell>
          <cell r="D2365">
            <v>1</v>
          </cell>
          <cell r="E2365">
            <v>22.883700000000001</v>
          </cell>
          <cell r="F2365">
            <v>22.88</v>
          </cell>
        </row>
        <row r="2366">
          <cell r="A2366" t="str">
            <v>001.18.12040</v>
          </cell>
          <cell r="B2366" t="str">
            <v>Fornecimento e instalação de torneira bóia p/ caixa de água em pvc marca cipla 1 pol</v>
          </cell>
          <cell r="C2366" t="str">
            <v>UN</v>
          </cell>
          <cell r="D2366">
            <v>1</v>
          </cell>
          <cell r="E2366">
            <v>11.4284</v>
          </cell>
          <cell r="F2366">
            <v>11.42</v>
          </cell>
        </row>
        <row r="2367">
          <cell r="A2367" t="str">
            <v>001.18.12060</v>
          </cell>
          <cell r="B2367" t="str">
            <v>Fornecimento e instalação de torneira bóia p/ caixa de água em pvc marca cipla 3/4 pol</v>
          </cell>
          <cell r="C2367" t="str">
            <v>UN</v>
          </cell>
          <cell r="D2367">
            <v>1</v>
          </cell>
          <cell r="E2367">
            <v>10.733700000000001</v>
          </cell>
          <cell r="F2367">
            <v>10.73</v>
          </cell>
        </row>
        <row r="2368">
          <cell r="A2368" t="str">
            <v>001.18.12080</v>
          </cell>
          <cell r="B2368" t="str">
            <v>Fornecimento e instalação de torneira bóia p/ caixa de água em pvc marca cipla 1/2 pol</v>
          </cell>
          <cell r="C2368" t="str">
            <v>UN</v>
          </cell>
          <cell r="D2368">
            <v>1</v>
          </cell>
          <cell r="E2368">
            <v>10.733700000000001</v>
          </cell>
          <cell r="F2368">
            <v>10.73</v>
          </cell>
        </row>
        <row r="2369">
          <cell r="A2369" t="str">
            <v>001.18.12100</v>
          </cell>
          <cell r="B2369" t="str">
            <v>Fornecimento e instalação de torneira para cela conforme det. n 24 do dop</v>
          </cell>
          <cell r="C2369" t="str">
            <v>UN</v>
          </cell>
          <cell r="D2369">
            <v>1</v>
          </cell>
          <cell r="E2369">
            <v>24.2407</v>
          </cell>
          <cell r="F2369">
            <v>24.24</v>
          </cell>
        </row>
        <row r="2370">
          <cell r="A2370" t="str">
            <v>001.18.12120</v>
          </cell>
          <cell r="B2370" t="str">
            <v>Fornecimento e instalação de torneira de pressão c/ esguicho para bebedouro 1/4 pol.</v>
          </cell>
          <cell r="C2370" t="str">
            <v>UN</v>
          </cell>
          <cell r="D2370">
            <v>1</v>
          </cell>
          <cell r="E2370">
            <v>12.4861</v>
          </cell>
          <cell r="F2370">
            <v>12.48</v>
          </cell>
        </row>
        <row r="2371">
          <cell r="A2371" t="str">
            <v>001.18.12140</v>
          </cell>
          <cell r="B2371" t="str">
            <v>Fornecimento e instalação de torneira p/ uso geral metálica p/ jardim c/ adaptador p/ mangueira mod.1130 -</v>
          </cell>
          <cell r="C2371" t="str">
            <v>UN</v>
          </cell>
          <cell r="D2371">
            <v>1</v>
          </cell>
          <cell r="E2371">
            <v>39.566099999999999</v>
          </cell>
          <cell r="F2371">
            <v>39.56</v>
          </cell>
        </row>
        <row r="2372">
          <cell r="A2372" t="str">
            <v>001.18.12160</v>
          </cell>
          <cell r="B2372" t="str">
            <v>Fornecimento e instalação de torneira p/ uso geral  metálica p/ tanque mod. 1130</v>
          </cell>
          <cell r="C2372" t="str">
            <v>UN</v>
          </cell>
          <cell r="D2372">
            <v>1</v>
          </cell>
          <cell r="E2372">
            <v>39.566099999999999</v>
          </cell>
          <cell r="F2372">
            <v>39.56</v>
          </cell>
        </row>
        <row r="2373">
          <cell r="A2373" t="str">
            <v>001.18.12180</v>
          </cell>
          <cell r="B2373" t="str">
            <v>Fornecmento e instalação de torneira de pressão para pia de cozinha - docol mod. 1158 - 1/2 pol</v>
          </cell>
          <cell r="C2373" t="str">
            <v>UN</v>
          </cell>
          <cell r="D2373">
            <v>1</v>
          </cell>
          <cell r="E2373">
            <v>37.766100000000002</v>
          </cell>
          <cell r="F2373">
            <v>37.76</v>
          </cell>
        </row>
        <row r="2374">
          <cell r="A2374" t="str">
            <v>001.18.12200</v>
          </cell>
          <cell r="B2374" t="str">
            <v>Fornecimento e instalação de torneira de pressão para pia de cozinha mod. 1544 - tipo parede - bica movel</v>
          </cell>
          <cell r="C2374" t="str">
            <v>UN</v>
          </cell>
          <cell r="D2374">
            <v>1</v>
          </cell>
          <cell r="E2374">
            <v>84.7761</v>
          </cell>
          <cell r="F2374">
            <v>84.77</v>
          </cell>
        </row>
        <row r="2375">
          <cell r="A2375" t="str">
            <v>001.18.12220</v>
          </cell>
          <cell r="B2375" t="str">
            <v>Fornecimento e instalação de torneira de pressão para pia de cozinha - marca docol mod. 1158 - 3/4 pol</v>
          </cell>
          <cell r="C2375" t="str">
            <v>UN</v>
          </cell>
          <cell r="D2375">
            <v>1</v>
          </cell>
          <cell r="E2375">
            <v>37.716099999999997</v>
          </cell>
          <cell r="F2375">
            <v>37.71</v>
          </cell>
        </row>
        <row r="2376">
          <cell r="A2376" t="str">
            <v>001.18.12240</v>
          </cell>
          <cell r="B2376" t="str">
            <v>Fornecimento e instalação de torneira de pressão para pia de cozinha  - marca docol  mod. 1542 - tipo misturador p/ pia</v>
          </cell>
          <cell r="C2376" t="str">
            <v>UN</v>
          </cell>
          <cell r="D2376">
            <v>1</v>
          </cell>
          <cell r="E2376">
            <v>382.85109999999997</v>
          </cell>
          <cell r="F2376">
            <v>382.85</v>
          </cell>
        </row>
        <row r="2377">
          <cell r="A2377" t="str">
            <v>001.18.12260</v>
          </cell>
          <cell r="B2377" t="str">
            <v>Fornecimento e instalação de torneira de pvc para pia</v>
          </cell>
          <cell r="C2377" t="str">
            <v>UN</v>
          </cell>
          <cell r="D2377">
            <v>1</v>
          </cell>
          <cell r="E2377">
            <v>4.9004000000000003</v>
          </cell>
          <cell r="F2377">
            <v>4.9000000000000004</v>
          </cell>
        </row>
        <row r="2378">
          <cell r="A2378" t="str">
            <v>001.18.12280</v>
          </cell>
          <cell r="B2378" t="str">
            <v>Fornecimento e instalação de torneira de pvc para lavatorio</v>
          </cell>
          <cell r="C2378" t="str">
            <v>UN</v>
          </cell>
          <cell r="D2378">
            <v>1</v>
          </cell>
          <cell r="E2378">
            <v>7.3003999999999998</v>
          </cell>
          <cell r="F2378">
            <v>7.3</v>
          </cell>
        </row>
        <row r="2379">
          <cell r="A2379" t="str">
            <v>001.18.12300</v>
          </cell>
          <cell r="B2379" t="str">
            <v>Fornecimento e instalação de torneira de pvc para tanque</v>
          </cell>
          <cell r="C2379" t="str">
            <v>UN</v>
          </cell>
          <cell r="D2379">
            <v>1</v>
          </cell>
          <cell r="E2379">
            <v>5.3003999999999998</v>
          </cell>
          <cell r="F2379">
            <v>5.3</v>
          </cell>
        </row>
        <row r="2380">
          <cell r="A2380" t="str">
            <v>001.18.12320</v>
          </cell>
          <cell r="B2380" t="str">
            <v>Fornecimento e instalação de torneira de pvc para uso geral</v>
          </cell>
          <cell r="C2380" t="str">
            <v>UN</v>
          </cell>
          <cell r="D2380">
            <v>1</v>
          </cell>
          <cell r="E2380">
            <v>4.9004000000000003</v>
          </cell>
          <cell r="F2380">
            <v>4.9000000000000004</v>
          </cell>
        </row>
        <row r="2381">
          <cell r="A2381" t="str">
            <v>001.18.12340</v>
          </cell>
          <cell r="B2381" t="str">
            <v>Fornecimento e instalação de conjunto de metais deca para lavatório incl aparelho misturador com válvula simples ref.1875 c-45 cromado linha italiana</v>
          </cell>
          <cell r="C2381" t="str">
            <v>CJ</v>
          </cell>
          <cell r="D2381">
            <v>1</v>
          </cell>
          <cell r="E2381">
            <v>234.09110000000001</v>
          </cell>
          <cell r="F2381">
            <v>234.09</v>
          </cell>
        </row>
        <row r="2382">
          <cell r="A2382" t="str">
            <v>001.18.12360</v>
          </cell>
          <cell r="B2382" t="str">
            <v>Fornecimento e instalação de conjunto de metais deca para lavatório incl aparelho misturador com válvula simples ref 1875 c-44 cromado linha gemini</v>
          </cell>
          <cell r="C2382" t="str">
            <v>CJ</v>
          </cell>
          <cell r="D2382">
            <v>1</v>
          </cell>
          <cell r="E2382">
            <v>140.8511</v>
          </cell>
          <cell r="F2382">
            <v>140.85</v>
          </cell>
        </row>
        <row r="2383">
          <cell r="A2383" t="str">
            <v>001.18.12380</v>
          </cell>
          <cell r="B2383" t="str">
            <v>Fornecimento e instalação de conjunto de metais deca para lavatório incl aparelho misturador com válvula ref.1875 c-50 cromado linha prata</v>
          </cell>
          <cell r="C2383" t="str">
            <v>CJ</v>
          </cell>
          <cell r="D2383">
            <v>1</v>
          </cell>
          <cell r="E2383">
            <v>134.25110000000001</v>
          </cell>
          <cell r="F2383">
            <v>134.25</v>
          </cell>
        </row>
        <row r="2384">
          <cell r="A2384" t="str">
            <v>001.18.12400</v>
          </cell>
          <cell r="B2384" t="str">
            <v>Fornecimento e instalação de conjunto de metais deca para bide incl aparelho misturador c/ ducha e válvula simples ref.1895 c-45 cromado linha italiana</v>
          </cell>
          <cell r="C2384" t="str">
            <v>CJ</v>
          </cell>
          <cell r="D2384">
            <v>1</v>
          </cell>
          <cell r="E2384">
            <v>299.25110000000001</v>
          </cell>
          <cell r="F2384">
            <v>299.25</v>
          </cell>
        </row>
        <row r="2385">
          <cell r="A2385" t="str">
            <v>001.18.12420</v>
          </cell>
          <cell r="B2385" t="str">
            <v>Fornecimento e instalação de conjunto de metais deca para bide incl aparelho misturador c/ ducha e válvula simples ref. 1895 c 44 cromado linha gemini</v>
          </cell>
          <cell r="C2385" t="str">
            <v>CJ</v>
          </cell>
          <cell r="D2385">
            <v>1</v>
          </cell>
          <cell r="E2385">
            <v>179.2611</v>
          </cell>
          <cell r="F2385">
            <v>179.26</v>
          </cell>
        </row>
        <row r="2386">
          <cell r="A2386" t="str">
            <v>001.18.12440</v>
          </cell>
          <cell r="B2386" t="str">
            <v>Fornecimento e instalação de conjunto de metais deca para bide incl aparelho misturador c/ ducha e válvula simples ref.1895 c-50 cromado linha prata</v>
          </cell>
          <cell r="C2386" t="str">
            <v>CJ</v>
          </cell>
          <cell r="D2386">
            <v>1</v>
          </cell>
          <cell r="E2386">
            <v>171.27109999999999</v>
          </cell>
          <cell r="F2386">
            <v>171.27</v>
          </cell>
        </row>
        <row r="2387">
          <cell r="A2387" t="str">
            <v>001.18.12460</v>
          </cell>
          <cell r="B2387" t="str">
            <v>Fornecimento e instalação de aparelho misturador para pias com bica móvel e arejador (tipo mesa) ref 1256 c-50 cromado linha prata</v>
          </cell>
          <cell r="C2387" t="str">
            <v>UN</v>
          </cell>
          <cell r="D2387">
            <v>1</v>
          </cell>
          <cell r="E2387">
            <v>213.39109999999999</v>
          </cell>
          <cell r="F2387">
            <v>213.39</v>
          </cell>
        </row>
        <row r="2388">
          <cell r="A2388" t="str">
            <v>001.18.12480</v>
          </cell>
          <cell r="B2388" t="str">
            <v>Fornecimento e instalação de aparelho misturador p/ pia com bica móvel e arejador (tipo parede) ref 1258 c-50 cromado linha prata</v>
          </cell>
          <cell r="C2388" t="str">
            <v>UN</v>
          </cell>
          <cell r="D2388">
            <v>1</v>
          </cell>
          <cell r="E2388">
            <v>213.39109999999999</v>
          </cell>
          <cell r="F2388">
            <v>213.39</v>
          </cell>
        </row>
        <row r="2389">
          <cell r="A2389" t="str">
            <v>001.18.12500</v>
          </cell>
          <cell r="B2389" t="str">
            <v>Fornecimento e instalação de aparelho misturador p/ pia com bica móvel e arejador (tipo parede) reparo para válvula hidra</v>
          </cell>
          <cell r="C2389" t="str">
            <v>CJ</v>
          </cell>
          <cell r="D2389">
            <v>1</v>
          </cell>
          <cell r="E2389">
            <v>28.473299999999998</v>
          </cell>
          <cell r="F2389">
            <v>28.47</v>
          </cell>
        </row>
        <row r="2390">
          <cell r="A2390" t="str">
            <v>001.18.12520</v>
          </cell>
          <cell r="B2390" t="str">
            <v>Fornecimento e instalação de ducha manual linha prata mod. c-50</v>
          </cell>
          <cell r="C2390" t="str">
            <v>UN</v>
          </cell>
          <cell r="D2390">
            <v>1</v>
          </cell>
          <cell r="E2390">
            <v>77.696100000000001</v>
          </cell>
          <cell r="F2390">
            <v>77.69</v>
          </cell>
        </row>
        <row r="2391">
          <cell r="A2391" t="str">
            <v>001.18.12540</v>
          </cell>
          <cell r="B2391" t="str">
            <v>Fornecimento e instalação de torneira para uso hospitalar para lavatório com comando no piso, incluindo válvula e bica cromada</v>
          </cell>
          <cell r="C2391" t="str">
            <v>UN</v>
          </cell>
          <cell r="D2391">
            <v>1</v>
          </cell>
          <cell r="E2391">
            <v>270.2405</v>
          </cell>
          <cell r="F2391">
            <v>270.24</v>
          </cell>
        </row>
        <row r="2392">
          <cell r="A2392" t="str">
            <v>001.18.12560</v>
          </cell>
          <cell r="B2392" t="str">
            <v>Fornecimento e instalação de torneira para uso hospitalar válvula para água fria, especial para laboratório, da mont lab ou similar mod wl 08 (parede)</v>
          </cell>
          <cell r="C2392" t="str">
            <v>UN</v>
          </cell>
          <cell r="D2392">
            <v>1</v>
          </cell>
          <cell r="E2392">
            <v>115.626</v>
          </cell>
          <cell r="F2392">
            <v>115.62</v>
          </cell>
        </row>
        <row r="2393">
          <cell r="A2393" t="str">
            <v>001.18.12580</v>
          </cell>
          <cell r="B2393" t="str">
            <v>Fornecimento e instalação de torneira para uso hospitalar válvula para água fria, especial para laboratório, da mont lab ou similar mod wl 07 (bica móvel)</v>
          </cell>
          <cell r="C2393" t="str">
            <v>UN</v>
          </cell>
          <cell r="D2393">
            <v>1</v>
          </cell>
          <cell r="E2393">
            <v>151.6191</v>
          </cell>
          <cell r="F2393">
            <v>151.61000000000001</v>
          </cell>
        </row>
        <row r="2394">
          <cell r="A2394" t="str">
            <v>001.18.12600</v>
          </cell>
          <cell r="B2394" t="str">
            <v>Fornecimento e instalação sistema conjugado chuveiro lava olhos acionamento instantãneo ref. wl-1cl5 da mont lab ou similar</v>
          </cell>
          <cell r="C2394" t="str">
            <v>UN</v>
          </cell>
          <cell r="D2394">
            <v>1</v>
          </cell>
          <cell r="E2394">
            <v>1422.6664000000001</v>
          </cell>
          <cell r="F2394">
            <v>1422.66</v>
          </cell>
        </row>
        <row r="2395">
          <cell r="A2395" t="str">
            <v>001.18.12620</v>
          </cell>
          <cell r="B2395" t="str">
            <v>Fornecimento e instalação de descarga automática para mictórios - montada em caixa plástica ou metálica com tampa em aço inox escovado 190x150x80 modelo ecomax c1</v>
          </cell>
          <cell r="C2395" t="str">
            <v>UN</v>
          </cell>
          <cell r="D2395">
            <v>1</v>
          </cell>
          <cell r="E2395">
            <v>52.1417</v>
          </cell>
          <cell r="F2395">
            <v>52.14</v>
          </cell>
        </row>
        <row r="2396">
          <cell r="A2396" t="str">
            <v>001.18.12640</v>
          </cell>
          <cell r="B2396" t="str">
            <v>Fornecimento e instalação de aspersor ou irrigador para jardim de metal - diamentro 3/4"</v>
          </cell>
          <cell r="C2396" t="str">
            <v>UN</v>
          </cell>
          <cell r="D2396">
            <v>1</v>
          </cell>
          <cell r="E2396">
            <v>15</v>
          </cell>
          <cell r="F2396">
            <v>15</v>
          </cell>
        </row>
        <row r="2397">
          <cell r="A2397" t="str">
            <v>001.18.12660</v>
          </cell>
          <cell r="B2397" t="str">
            <v>Tubo cpva, aquatherm - 22 mm - 3/4" em barras de 3.00 m</v>
          </cell>
          <cell r="C2397" t="str">
            <v>ML</v>
          </cell>
          <cell r="D2397">
            <v>1</v>
          </cell>
          <cell r="E2397">
            <v>8.8134999999999994</v>
          </cell>
          <cell r="F2397">
            <v>8.81</v>
          </cell>
        </row>
        <row r="2398">
          <cell r="A2398" t="str">
            <v>001.18.12680</v>
          </cell>
          <cell r="B2398" t="str">
            <v>Tubo cpva, aquatherm - 28 mm - 1" em barras de 3.00 m</v>
          </cell>
          <cell r="C2398" t="str">
            <v>ML</v>
          </cell>
          <cell r="D2398">
            <v>1</v>
          </cell>
          <cell r="E2398">
            <v>11.75</v>
          </cell>
          <cell r="F2398">
            <v>11.75</v>
          </cell>
        </row>
        <row r="2399">
          <cell r="A2399" t="str">
            <v>001.18.12700</v>
          </cell>
          <cell r="B2399" t="str">
            <v>Joelho de 90º, aquatherm - 22 mm 3/4"</v>
          </cell>
          <cell r="C2399" t="str">
            <v>UN</v>
          </cell>
          <cell r="D2399">
            <v>1</v>
          </cell>
          <cell r="E2399">
            <v>3.6526999999999998</v>
          </cell>
          <cell r="F2399">
            <v>3.65</v>
          </cell>
        </row>
        <row r="2400">
          <cell r="A2400" t="str">
            <v>001.18.12720</v>
          </cell>
          <cell r="B2400" t="str">
            <v>Joelho de 90º, aquatherm - 28 mm 1"</v>
          </cell>
          <cell r="C2400" t="str">
            <v>UN</v>
          </cell>
          <cell r="D2400">
            <v>1</v>
          </cell>
          <cell r="E2400">
            <v>5.7949000000000002</v>
          </cell>
          <cell r="F2400">
            <v>5.79</v>
          </cell>
        </row>
        <row r="2401">
          <cell r="A2401" t="str">
            <v>001.18.12740</v>
          </cell>
          <cell r="B2401" t="str">
            <v>Tee de 90º, aquatherm - 22 mm - 3/4 "</v>
          </cell>
          <cell r="C2401" t="str">
            <v>UN</v>
          </cell>
          <cell r="D2401">
            <v>1</v>
          </cell>
          <cell r="E2401">
            <v>3.9249000000000001</v>
          </cell>
          <cell r="F2401">
            <v>3.92</v>
          </cell>
        </row>
        <row r="2402">
          <cell r="A2402" t="str">
            <v>001.18.12760</v>
          </cell>
          <cell r="B2402" t="str">
            <v>Tee de 90º, aquatherm 28 mm - 1"</v>
          </cell>
          <cell r="C2402" t="str">
            <v>UN</v>
          </cell>
          <cell r="D2402">
            <v>1</v>
          </cell>
          <cell r="E2402">
            <v>5.7873999999999999</v>
          </cell>
          <cell r="F2402">
            <v>5.78</v>
          </cell>
        </row>
        <row r="2403">
          <cell r="A2403" t="str">
            <v>001.18.12780</v>
          </cell>
          <cell r="B2403" t="str">
            <v>Conector aquatherm - 28 mm - 1"</v>
          </cell>
          <cell r="C2403" t="str">
            <v>UN</v>
          </cell>
          <cell r="D2403">
            <v>1</v>
          </cell>
          <cell r="E2403">
            <v>8.9191000000000003</v>
          </cell>
          <cell r="F2403">
            <v>8.91</v>
          </cell>
        </row>
        <row r="2404">
          <cell r="A2404" t="str">
            <v>001.18.12800</v>
          </cell>
          <cell r="B2404" t="str">
            <v>Fornecimento e instalação de louça sanitária composto por bacia, lavatório com coluna da linha ravena deca ou similar inclusive assento ap oo nas cores normais</v>
          </cell>
          <cell r="C2404" t="str">
            <v>CJ</v>
          </cell>
          <cell r="D2404">
            <v>1</v>
          </cell>
          <cell r="E2404">
            <v>289.69229999999999</v>
          </cell>
          <cell r="F2404">
            <v>289.69</v>
          </cell>
        </row>
        <row r="2405">
          <cell r="A2405" t="str">
            <v>001.18.12820</v>
          </cell>
          <cell r="B2405" t="str">
            <v>Fornecimento e instalação de bacia santária de louça ravena deca ou similar na cor normal inclusive acessorios de fixacao</v>
          </cell>
          <cell r="C2405" t="str">
            <v>UN</v>
          </cell>
          <cell r="D2405">
            <v>1</v>
          </cell>
          <cell r="E2405">
            <v>111.0167</v>
          </cell>
          <cell r="F2405">
            <v>111.01</v>
          </cell>
        </row>
        <row r="2406">
          <cell r="A2406" t="str">
            <v>001.18.12840</v>
          </cell>
          <cell r="B2406" t="str">
            <v>Fornecimento e instalação de assento plastico p/ vaso sanitario, "astra" ou similar</v>
          </cell>
          <cell r="C2406" t="str">
            <v>UN</v>
          </cell>
          <cell r="D2406">
            <v>1</v>
          </cell>
          <cell r="E2406">
            <v>15.071099999999999</v>
          </cell>
          <cell r="F2406">
            <v>15.07</v>
          </cell>
        </row>
        <row r="2407">
          <cell r="A2407" t="str">
            <v>001.18.12860</v>
          </cell>
          <cell r="B2407" t="str">
            <v>Fornecimento e instalação de assento celite mondiale - 090 gelo polar</v>
          </cell>
          <cell r="C2407" t="str">
            <v>UN</v>
          </cell>
          <cell r="D2407">
            <v>1</v>
          </cell>
          <cell r="E2407">
            <v>118.7711</v>
          </cell>
          <cell r="F2407">
            <v>118.77</v>
          </cell>
        </row>
        <row r="2408">
          <cell r="A2408" t="str">
            <v>001.18.12880</v>
          </cell>
          <cell r="B2408" t="str">
            <v>Fornecimento e instalação de assento azalia - celite</v>
          </cell>
          <cell r="C2408" t="str">
            <v>UN</v>
          </cell>
          <cell r="D2408">
            <v>1</v>
          </cell>
          <cell r="E2408">
            <v>28.101099999999999</v>
          </cell>
          <cell r="F2408">
            <v>28.1</v>
          </cell>
        </row>
        <row r="2409">
          <cell r="A2409" t="str">
            <v>001.18.12900</v>
          </cell>
          <cell r="B2409" t="str">
            <v>Fornecimento e instalação de caixa de descarga para acoplar em bacia sanitaria</v>
          </cell>
          <cell r="C2409" t="str">
            <v>UN</v>
          </cell>
          <cell r="D2409">
            <v>1</v>
          </cell>
          <cell r="E2409">
            <v>110.68510000000001</v>
          </cell>
          <cell r="F2409">
            <v>110.68</v>
          </cell>
        </row>
        <row r="2410">
          <cell r="A2410" t="str">
            <v>001.18.12920</v>
          </cell>
          <cell r="B2410" t="str">
            <v>Fornecimento e instalação de tampo em aco inox, para expurgo - 40x40 cm</v>
          </cell>
          <cell r="C2410" t="str">
            <v>UN</v>
          </cell>
          <cell r="D2410">
            <v>1</v>
          </cell>
          <cell r="E2410">
            <v>53.1066</v>
          </cell>
          <cell r="F2410">
            <v>53.1</v>
          </cell>
        </row>
        <row r="2411">
          <cell r="A2411" t="str">
            <v>001.18.12940</v>
          </cell>
          <cell r="B2411" t="str">
            <v>Fornecimento e instalação de bidê de louça linha ravena deca ou similar na cor normal inclusive acessórios de fixação</v>
          </cell>
          <cell r="C2411" t="str">
            <v>UN</v>
          </cell>
          <cell r="D2411">
            <v>1</v>
          </cell>
          <cell r="E2411">
            <v>80.653300000000002</v>
          </cell>
          <cell r="F2411">
            <v>80.650000000000006</v>
          </cell>
        </row>
        <row r="2412">
          <cell r="A2412" t="str">
            <v>001.18.12960</v>
          </cell>
          <cell r="B2412" t="str">
            <v>Fornecimento e instalação de bidê de louça branca inclusive acessórios de fixação</v>
          </cell>
          <cell r="C2412" t="str">
            <v>UN</v>
          </cell>
          <cell r="D2412">
            <v>1</v>
          </cell>
          <cell r="E2412">
            <v>69.533299999999997</v>
          </cell>
          <cell r="F2412">
            <v>69.53</v>
          </cell>
        </row>
        <row r="2413">
          <cell r="A2413" t="str">
            <v>001.18.12980</v>
          </cell>
          <cell r="B2413" t="str">
            <v>Fornecimento e instalação de lavatório c/ coluna mondiale - azalia - celite</v>
          </cell>
          <cell r="C2413" t="str">
            <v>UN</v>
          </cell>
          <cell r="D2413">
            <v>1</v>
          </cell>
          <cell r="E2413">
            <v>135.83330000000001</v>
          </cell>
          <cell r="F2413">
            <v>135.83000000000001</v>
          </cell>
        </row>
        <row r="2414">
          <cell r="A2414" t="str">
            <v>001.18.13000</v>
          </cell>
          <cell r="B2414" t="str">
            <v>Fornecimento e instalação de lavatório de plastico</v>
          </cell>
          <cell r="C2414" t="str">
            <v>UN</v>
          </cell>
          <cell r="D2414">
            <v>1</v>
          </cell>
          <cell r="E2414">
            <v>35.153300000000002</v>
          </cell>
          <cell r="F2414">
            <v>35.15</v>
          </cell>
        </row>
        <row r="2415">
          <cell r="A2415" t="str">
            <v>001.18.13020</v>
          </cell>
          <cell r="B2415" t="str">
            <v>Fornecimento e instalação de lavatório de louça l. ravena deca ou similar c/ col. na cor normal inclusive acessórios de fixação</v>
          </cell>
          <cell r="C2415" t="str">
            <v>UN</v>
          </cell>
          <cell r="D2415">
            <v>1</v>
          </cell>
          <cell r="E2415">
            <v>97.803299999999993</v>
          </cell>
          <cell r="F2415">
            <v>97.8</v>
          </cell>
        </row>
        <row r="2416">
          <cell r="A2416" t="str">
            <v>001.18.13040</v>
          </cell>
          <cell r="B2416" t="str">
            <v>Fornecimento e instalação de lavatório de louça ravena deca ou similar s/ coluna na cor normal inclusive acessorios de fixacao</v>
          </cell>
          <cell r="C2416" t="str">
            <v>UN</v>
          </cell>
          <cell r="D2416">
            <v>1</v>
          </cell>
          <cell r="E2416">
            <v>63.103299999999997</v>
          </cell>
          <cell r="F2416">
            <v>63.1</v>
          </cell>
        </row>
        <row r="2417">
          <cell r="A2417" t="str">
            <v>001.18.13060</v>
          </cell>
          <cell r="B2417" t="str">
            <v>Fornecimento e instalação de louça branca com coluna de primeira inclusive acessórios de fixação</v>
          </cell>
          <cell r="C2417" t="str">
            <v>UN</v>
          </cell>
          <cell r="D2417">
            <v>1</v>
          </cell>
          <cell r="E2417">
            <v>69.2333</v>
          </cell>
          <cell r="F2417">
            <v>69.23</v>
          </cell>
        </row>
        <row r="2418">
          <cell r="A2418" t="str">
            <v>001.18.13080</v>
          </cell>
          <cell r="B2418" t="str">
            <v>Fornecimento e instalação de lavatório de louça branca sem coluna de primeira inclusive acessórios de fixação</v>
          </cell>
          <cell r="C2418" t="str">
            <v>UN</v>
          </cell>
          <cell r="D2418">
            <v>1</v>
          </cell>
          <cell r="E2418">
            <v>46.023299999999999</v>
          </cell>
          <cell r="F2418">
            <v>46.02</v>
          </cell>
        </row>
        <row r="2419">
          <cell r="A2419" t="str">
            <v>001.18.13100</v>
          </cell>
          <cell r="B2419" t="str">
            <v>Fornecimento e instalação de cuba de sobrepor mod. l 35 da deca</v>
          </cell>
          <cell r="C2419" t="str">
            <v>UN</v>
          </cell>
          <cell r="D2419">
            <v>1</v>
          </cell>
          <cell r="E2419">
            <v>84.743300000000005</v>
          </cell>
          <cell r="F2419">
            <v>84.74</v>
          </cell>
        </row>
        <row r="2420">
          <cell r="A2420" t="str">
            <v>001.18.13120</v>
          </cell>
          <cell r="B2420" t="str">
            <v>Fornecimento e instalação de cuba de embutir(oval)mod.l.33</v>
          </cell>
          <cell r="C2420" t="str">
            <v>UN</v>
          </cell>
          <cell r="D2420">
            <v>1</v>
          </cell>
          <cell r="E2420">
            <v>53.3733</v>
          </cell>
          <cell r="F2420">
            <v>53.37</v>
          </cell>
        </row>
        <row r="2421">
          <cell r="A2421" t="str">
            <v>001.18.13140</v>
          </cell>
          <cell r="B2421" t="str">
            <v>Fornecimento e instalação de louça branca de primeira modelo m 712 com sifão integrado da deca ou similar, inclusive acessorios de fixacao</v>
          </cell>
          <cell r="C2421" t="str">
            <v>UN</v>
          </cell>
          <cell r="D2421">
            <v>1</v>
          </cell>
          <cell r="E2421">
            <v>121.5333</v>
          </cell>
          <cell r="F2421">
            <v>121.53</v>
          </cell>
        </row>
        <row r="2422">
          <cell r="A2422" t="str">
            <v>001.18.13160</v>
          </cell>
          <cell r="B2422" t="str">
            <v>Fornecimento e instalação de mictório de aço inoxidável de 1.20 m inclusive acessórios de fixação</v>
          </cell>
          <cell r="C2422" t="str">
            <v>UN</v>
          </cell>
          <cell r="D2422">
            <v>1</v>
          </cell>
          <cell r="E2422">
            <v>370.77659999999997</v>
          </cell>
          <cell r="F2422">
            <v>370.77</v>
          </cell>
        </row>
        <row r="2423">
          <cell r="A2423" t="str">
            <v>001.18.13180</v>
          </cell>
          <cell r="B2423" t="str">
            <v>Fornecimento e instalação de bacia sanitária modelo ravena com cx. acoplada</v>
          </cell>
          <cell r="C2423" t="str">
            <v>UN</v>
          </cell>
          <cell r="D2423">
            <v>1</v>
          </cell>
          <cell r="E2423">
            <v>176.2099</v>
          </cell>
          <cell r="F2423">
            <v>176.2</v>
          </cell>
        </row>
        <row r="2424">
          <cell r="A2424" t="str">
            <v>001.18.13200</v>
          </cell>
          <cell r="B2424" t="str">
            <v>Fornecimento e instalação de bacia sanitária modelo vogue  com cx. acoplada</v>
          </cell>
          <cell r="C2424" t="str">
            <v>UN</v>
          </cell>
          <cell r="D2424">
            <v>1</v>
          </cell>
          <cell r="E2424">
            <v>176.2099</v>
          </cell>
          <cell r="F2424">
            <v>176.2</v>
          </cell>
        </row>
        <row r="2425">
          <cell r="A2425" t="str">
            <v>001.18.13220</v>
          </cell>
          <cell r="B2425" t="str">
            <v>Fornecimento e instalação de bacia sanitária de louça - celite mondiale marfim - incl. acessório para fixação</v>
          </cell>
          <cell r="C2425" t="str">
            <v>UN</v>
          </cell>
          <cell r="D2425">
            <v>1</v>
          </cell>
          <cell r="E2425">
            <v>121.3717</v>
          </cell>
          <cell r="F2425">
            <v>121.37</v>
          </cell>
        </row>
        <row r="2426">
          <cell r="A2426" t="str">
            <v>001.18.13240</v>
          </cell>
          <cell r="B2426" t="str">
            <v>Fornecimento e instalação de bacia sanitária de louça - celite azalia com acessórios</v>
          </cell>
          <cell r="C2426" t="str">
            <v>UN</v>
          </cell>
          <cell r="D2426">
            <v>1</v>
          </cell>
          <cell r="E2426">
            <v>93.091700000000003</v>
          </cell>
          <cell r="F2426">
            <v>93.09</v>
          </cell>
        </row>
        <row r="2427">
          <cell r="A2427" t="str">
            <v>001.18.13260</v>
          </cell>
          <cell r="B2427" t="str">
            <v>Fornecimento e instalação de porta papel de louça  com rolete</v>
          </cell>
          <cell r="C2427" t="str">
            <v>UN</v>
          </cell>
          <cell r="D2427">
            <v>1</v>
          </cell>
          <cell r="E2427">
            <v>20.117999999999999</v>
          </cell>
          <cell r="F2427">
            <v>20.11</v>
          </cell>
        </row>
        <row r="2428">
          <cell r="A2428" t="str">
            <v>001.18.13280</v>
          </cell>
          <cell r="B2428" t="str">
            <v>Fornecimento e instalação de saboneteira de louça de primeira sem alça</v>
          </cell>
          <cell r="C2428" t="str">
            <v>UN</v>
          </cell>
          <cell r="D2428">
            <v>1</v>
          </cell>
          <cell r="E2428">
            <v>19.949100000000001</v>
          </cell>
          <cell r="F2428">
            <v>19.940000000000001</v>
          </cell>
        </row>
        <row r="2429">
          <cell r="A2429" t="str">
            <v>001.18.13300</v>
          </cell>
          <cell r="B2429" t="str">
            <v>Fornecimento e instalação de porta toalha de louça tipo cabide simples</v>
          </cell>
          <cell r="C2429" t="str">
            <v>UN</v>
          </cell>
          <cell r="D2429">
            <v>1</v>
          </cell>
          <cell r="E2429">
            <v>13.8308</v>
          </cell>
          <cell r="F2429">
            <v>13.83</v>
          </cell>
        </row>
        <row r="2430">
          <cell r="A2430" t="str">
            <v>001.18.13320</v>
          </cell>
          <cell r="B2430" t="str">
            <v>Fornecimento e instalação de cabide de louça simples - celite</v>
          </cell>
          <cell r="C2430" t="str">
            <v>UND</v>
          </cell>
          <cell r="D2430">
            <v>1</v>
          </cell>
          <cell r="E2430">
            <v>33.294699999999999</v>
          </cell>
          <cell r="F2430">
            <v>33.29</v>
          </cell>
        </row>
        <row r="2431">
          <cell r="A2431" t="str">
            <v>001.18.13340</v>
          </cell>
          <cell r="B2431" t="str">
            <v>Fornecimento e instalação de porta toalha de louça c/ barra de plástico</v>
          </cell>
          <cell r="C2431" t="str">
            <v>UN</v>
          </cell>
          <cell r="D2431">
            <v>1</v>
          </cell>
          <cell r="E2431">
            <v>28.521699999999999</v>
          </cell>
          <cell r="F2431">
            <v>28.52</v>
          </cell>
        </row>
        <row r="2432">
          <cell r="A2432" t="str">
            <v>001.18.13360</v>
          </cell>
          <cell r="B2432" t="str">
            <v>Fornecimento e instalação de saboneteira para sabão líquido marca lalekla ou similar</v>
          </cell>
          <cell r="C2432" t="str">
            <v>UN</v>
          </cell>
          <cell r="D2432">
            <v>1</v>
          </cell>
          <cell r="E2432">
            <v>24.956600000000002</v>
          </cell>
          <cell r="F2432">
            <v>24.95</v>
          </cell>
        </row>
        <row r="2433">
          <cell r="A2433" t="str">
            <v>001.18.13380</v>
          </cell>
          <cell r="B2433" t="str">
            <v>Fornecimento e instalação de porta toalha metálica para papel marca lalekla ou similar</v>
          </cell>
          <cell r="C2433" t="str">
            <v>UN</v>
          </cell>
          <cell r="D2433">
            <v>1</v>
          </cell>
          <cell r="E2433">
            <v>31.926600000000001</v>
          </cell>
          <cell r="F2433">
            <v>31.92</v>
          </cell>
        </row>
        <row r="2434">
          <cell r="A2434" t="str">
            <v>001.18.13400</v>
          </cell>
          <cell r="B2434" t="str">
            <v>Fornecimento e instalação de porta papel de metal cromado, fixado com bucha e parafuso</v>
          </cell>
          <cell r="C2434" t="str">
            <v>UN</v>
          </cell>
          <cell r="D2434">
            <v>1</v>
          </cell>
          <cell r="E2434">
            <v>13.4199</v>
          </cell>
          <cell r="F2434">
            <v>13.41</v>
          </cell>
        </row>
        <row r="2435">
          <cell r="A2435" t="str">
            <v>001.18.13420</v>
          </cell>
          <cell r="B2435" t="str">
            <v>Fornecimento e instalação de saboneteira de metal cromado, fixada com bucha e parafuso</v>
          </cell>
          <cell r="C2435" t="str">
            <v>UN</v>
          </cell>
          <cell r="D2435">
            <v>1</v>
          </cell>
          <cell r="E2435">
            <v>10.1099</v>
          </cell>
          <cell r="F2435">
            <v>10.1</v>
          </cell>
        </row>
        <row r="2436">
          <cell r="A2436" t="str">
            <v>001.18.13440</v>
          </cell>
          <cell r="B2436" t="str">
            <v>Fornecimento e instalação de cabide de metal cromado, fixado com bucha e parafuso</v>
          </cell>
          <cell r="C2436" t="str">
            <v>UN</v>
          </cell>
          <cell r="D2436">
            <v>1</v>
          </cell>
          <cell r="E2436">
            <v>16.189900000000002</v>
          </cell>
          <cell r="F2436">
            <v>16.18</v>
          </cell>
        </row>
        <row r="2437">
          <cell r="A2437" t="str">
            <v>001.18.13460</v>
          </cell>
          <cell r="B2437" t="str">
            <v>Fornecimento e instalação  de espelho para lavatorio com moldura simples e proteção de madeira na parte não espelhada dimensão 0.50 x 0.60 m</v>
          </cell>
          <cell r="C2437" t="str">
            <v>UN</v>
          </cell>
          <cell r="D2437">
            <v>1</v>
          </cell>
          <cell r="E2437">
            <v>37.387099999999997</v>
          </cell>
          <cell r="F2437">
            <v>37.380000000000003</v>
          </cell>
        </row>
        <row r="2438">
          <cell r="A2438" t="str">
            <v>001.18.13480</v>
          </cell>
          <cell r="B2438" t="str">
            <v>Fornecimento e instalação de espelho  para lavatório com moldura simples e proteção de madeira na parte não espelhada dim. 1.50 x 0.60 m</v>
          </cell>
          <cell r="C2438" t="str">
            <v>UN</v>
          </cell>
          <cell r="D2438">
            <v>1</v>
          </cell>
          <cell r="E2438">
            <v>50.143999999999998</v>
          </cell>
          <cell r="F2438">
            <v>50.14</v>
          </cell>
        </row>
        <row r="2439">
          <cell r="A2439" t="str">
            <v>001.18.13500</v>
          </cell>
          <cell r="B2439" t="str">
            <v>Fornecimento e instalação de porta papel de louça c/ rolete - celite</v>
          </cell>
          <cell r="C2439" t="str">
            <v>UN</v>
          </cell>
          <cell r="D2439">
            <v>1</v>
          </cell>
          <cell r="E2439">
            <v>28.521699999999999</v>
          </cell>
          <cell r="F2439">
            <v>28.52</v>
          </cell>
        </row>
        <row r="2440">
          <cell r="A2440" t="str">
            <v>001.18.13520</v>
          </cell>
          <cell r="B2440" t="str">
            <v>Fornecimento e instalação de porta papel de louça c/ rolete elegant - celite</v>
          </cell>
          <cell r="C2440" t="str">
            <v>UN</v>
          </cell>
          <cell r="D2440">
            <v>1</v>
          </cell>
          <cell r="E2440">
            <v>34.911700000000003</v>
          </cell>
          <cell r="F2440">
            <v>34.909999999999997</v>
          </cell>
        </row>
        <row r="2441">
          <cell r="A2441" t="str">
            <v>001.18.13540</v>
          </cell>
          <cell r="B2441" t="str">
            <v>Fornecimento e instalação de toalheiro - celite - argola</v>
          </cell>
          <cell r="C2441" t="str">
            <v>UN</v>
          </cell>
          <cell r="D2441">
            <v>1</v>
          </cell>
          <cell r="E2441">
            <v>26.110800000000001</v>
          </cell>
          <cell r="F2441">
            <v>26.11</v>
          </cell>
        </row>
        <row r="2442">
          <cell r="A2442" t="str">
            <v>001.18.13560</v>
          </cell>
          <cell r="B2442" t="str">
            <v>Fornecimento e instalação de chuveiro de pvc branco n. 1 da cipla ou similar</v>
          </cell>
          <cell r="C2442" t="str">
            <v>UN</v>
          </cell>
          <cell r="D2442">
            <v>1</v>
          </cell>
          <cell r="E2442">
            <v>7.4058999999999999</v>
          </cell>
          <cell r="F2442">
            <v>7.4</v>
          </cell>
        </row>
        <row r="2443">
          <cell r="A2443" t="str">
            <v>001.18.13580</v>
          </cell>
          <cell r="B2443" t="str">
            <v>Fornecimento e instalação de chuveiro de pvc cromado n. 2 da cipla ou similar</v>
          </cell>
          <cell r="C2443" t="str">
            <v>UN</v>
          </cell>
          <cell r="D2443">
            <v>1</v>
          </cell>
          <cell r="E2443">
            <v>15.0959</v>
          </cell>
          <cell r="F2443">
            <v>15.09</v>
          </cell>
        </row>
        <row r="2444">
          <cell r="A2444" t="str">
            <v>001.18.13600</v>
          </cell>
          <cell r="B2444" t="str">
            <v>Fornecimento e instalação de chuveiro de luxo com articulacao cromada ref. 1994 deca ou similar 1/2 pol</v>
          </cell>
          <cell r="C2444" t="str">
            <v>UN</v>
          </cell>
          <cell r="D2444">
            <v>1</v>
          </cell>
          <cell r="E2444">
            <v>148.01929999999999</v>
          </cell>
          <cell r="F2444">
            <v>148.01</v>
          </cell>
        </row>
        <row r="2445">
          <cell r="A2445" t="str">
            <v>001.18.13620</v>
          </cell>
          <cell r="B2445" t="str">
            <v>Fornecimento e instalação de chuveiro simples com articulacao cromada ref. 1995 deca ou similar 1/2 pol</v>
          </cell>
          <cell r="C2445" t="str">
            <v>UN</v>
          </cell>
          <cell r="D2445">
            <v>1</v>
          </cell>
          <cell r="E2445">
            <v>109.0193</v>
          </cell>
          <cell r="F2445">
            <v>109.01</v>
          </cell>
        </row>
        <row r="2446">
          <cell r="A2446" t="str">
            <v>001.18.13640</v>
          </cell>
          <cell r="B2446" t="str">
            <v>Fornecimento e instalação de chuveiro eletrico para 2500 w / 220 v lorenzetti ou similar</v>
          </cell>
          <cell r="C2446" t="str">
            <v>UN</v>
          </cell>
          <cell r="D2446">
            <v>1</v>
          </cell>
          <cell r="E2446">
            <v>98.663200000000003</v>
          </cell>
          <cell r="F2446">
            <v>98.66</v>
          </cell>
        </row>
        <row r="2447">
          <cell r="A2447" t="str">
            <v>001.18.13660</v>
          </cell>
          <cell r="B2447" t="str">
            <v>Fornecimento e instalação de ducha de pvc cromado articulavel 1/2 pol cipla ou similar</v>
          </cell>
          <cell r="C2447" t="str">
            <v>UN</v>
          </cell>
          <cell r="D2447">
            <v>1</v>
          </cell>
          <cell r="E2447">
            <v>7.4058999999999999</v>
          </cell>
          <cell r="F2447">
            <v>7.4</v>
          </cell>
        </row>
        <row r="2448">
          <cell r="A2448" t="str">
            <v>001.18.13680</v>
          </cell>
          <cell r="B2448" t="str">
            <v>Fornecimento e instalação de ducha ss corona com 3 temperaturas</v>
          </cell>
          <cell r="C2448" t="str">
            <v>UN</v>
          </cell>
          <cell r="D2448">
            <v>1</v>
          </cell>
          <cell r="E2448">
            <v>27.713200000000001</v>
          </cell>
          <cell r="F2448">
            <v>27.71</v>
          </cell>
        </row>
        <row r="2449">
          <cell r="A2449" t="str">
            <v>001.18.13700</v>
          </cell>
          <cell r="B2449" t="str">
            <v>Fornecimento e instalação de cuba de aço inox inclusive válvula americana n.1 - 46.5 x 31 x 15 cm</v>
          </cell>
          <cell r="C2449" t="str">
            <v>UN</v>
          </cell>
          <cell r="D2449">
            <v>1</v>
          </cell>
          <cell r="E2449">
            <v>102.1066</v>
          </cell>
          <cell r="F2449">
            <v>102.1</v>
          </cell>
        </row>
        <row r="2450">
          <cell r="A2450" t="str">
            <v>001.18.13720</v>
          </cell>
          <cell r="B2450" t="str">
            <v>Fornecimento e instalação de cuba de aço inox inclusive válvula americana n.2 - 56.0 x 33.5 x 15 cm</v>
          </cell>
          <cell r="C2450" t="str">
            <v>UN</v>
          </cell>
          <cell r="D2450">
            <v>1</v>
          </cell>
          <cell r="E2450">
            <v>118.1066</v>
          </cell>
          <cell r="F2450">
            <v>118.1</v>
          </cell>
        </row>
        <row r="2451">
          <cell r="A2451" t="str">
            <v>001.18.13740</v>
          </cell>
          <cell r="B2451" t="str">
            <v>Forneicmento e instalação de cuba de aço inox inclusive válvula americana - 40x40x20 cm</v>
          </cell>
          <cell r="C2451" t="str">
            <v>UN</v>
          </cell>
          <cell r="D2451">
            <v>1</v>
          </cell>
          <cell r="E2451">
            <v>46.061900000000001</v>
          </cell>
          <cell r="F2451">
            <v>46.06</v>
          </cell>
        </row>
        <row r="2452">
          <cell r="A2452" t="str">
            <v>001.18.13760</v>
          </cell>
          <cell r="B2452" t="str">
            <v>Fornecimento e instalação de cuba de aço inox inclusive válvula americana dupla 82 x 34 x 15 cm</v>
          </cell>
          <cell r="C2452" t="str">
            <v>UN</v>
          </cell>
          <cell r="D2452">
            <v>1</v>
          </cell>
          <cell r="E2452">
            <v>114.8351</v>
          </cell>
          <cell r="F2452">
            <v>114.83</v>
          </cell>
        </row>
        <row r="2453">
          <cell r="A2453" t="str">
            <v>001.18.13780</v>
          </cell>
          <cell r="B2453" t="str">
            <v>Fornecimento e instalação de filtro de pressão tipo salus ou similar</v>
          </cell>
          <cell r="C2453" t="str">
            <v>UN</v>
          </cell>
          <cell r="D2453">
            <v>1</v>
          </cell>
          <cell r="E2453">
            <v>16.110199999999999</v>
          </cell>
          <cell r="F2453">
            <v>16.11</v>
          </cell>
        </row>
        <row r="2454">
          <cell r="A2454" t="str">
            <v>001.18.13800</v>
          </cell>
          <cell r="B2454" t="str">
            <v>Fornecimento e instalação de tanque para lavar roupa pré-moldado de concreto modelo simples dim. 60 x 60 cm</v>
          </cell>
          <cell r="C2454" t="str">
            <v>UN</v>
          </cell>
          <cell r="D2454">
            <v>1</v>
          </cell>
          <cell r="E2454">
            <v>37.123199999999997</v>
          </cell>
          <cell r="F2454">
            <v>37.119999999999997</v>
          </cell>
        </row>
        <row r="2455">
          <cell r="A2455" t="str">
            <v>001.18.13820</v>
          </cell>
          <cell r="B2455" t="str">
            <v>Fornecimento e instalação de tanque para lavar roupa pre-moldado de concreto, 3 cubas, dim. 0,60x1,80m</v>
          </cell>
          <cell r="C2455" t="str">
            <v>UN</v>
          </cell>
          <cell r="D2455">
            <v>1</v>
          </cell>
          <cell r="E2455">
            <v>62.556899999999999</v>
          </cell>
          <cell r="F2455">
            <v>62.55</v>
          </cell>
        </row>
        <row r="2456">
          <cell r="A2456" t="str">
            <v>001.18.13840</v>
          </cell>
          <cell r="B2456" t="str">
            <v>Fornecimento e instalação de tanque para lavar roupa de louca branca tamanho médio com coluna</v>
          </cell>
          <cell r="C2456" t="str">
            <v>UN</v>
          </cell>
          <cell r="D2456">
            <v>1</v>
          </cell>
          <cell r="E2456">
            <v>180.03200000000001</v>
          </cell>
          <cell r="F2456">
            <v>180.03</v>
          </cell>
        </row>
        <row r="2457">
          <cell r="A2457" t="str">
            <v>001.18.13860</v>
          </cell>
          <cell r="B2457" t="str">
            <v>Fornecimento e instalação de tanque para lavar roupa de louca branca tamanho médio sem coluna</v>
          </cell>
          <cell r="C2457" t="str">
            <v>UN</v>
          </cell>
          <cell r="D2457">
            <v>1</v>
          </cell>
          <cell r="E2457">
            <v>149.43199999999999</v>
          </cell>
          <cell r="F2457">
            <v>149.43</v>
          </cell>
        </row>
        <row r="2458">
          <cell r="A2458" t="str">
            <v>001.18.13880</v>
          </cell>
          <cell r="B2458" t="str">
            <v>Fornecimento e instalação de tanque - celite - medio branco - c/ coluna r-002.05 c/ válvula</v>
          </cell>
          <cell r="C2458" t="str">
            <v>UN</v>
          </cell>
          <cell r="D2458">
            <v>1</v>
          </cell>
          <cell r="E2458">
            <v>144.3432</v>
          </cell>
          <cell r="F2458">
            <v>144.34</v>
          </cell>
        </row>
        <row r="2459">
          <cell r="A2459" t="str">
            <v>001.18.13900</v>
          </cell>
          <cell r="B2459" t="str">
            <v>Fornecimento e instalação de tanque decoralite simples - tam-03 - c/ valvula</v>
          </cell>
          <cell r="C2459" t="str">
            <v>UN</v>
          </cell>
          <cell r="D2459">
            <v>1</v>
          </cell>
          <cell r="E2459">
            <v>181.84530000000001</v>
          </cell>
          <cell r="F2459">
            <v>181.84</v>
          </cell>
        </row>
        <row r="2460">
          <cell r="A2460" t="str">
            <v>001.18.13920</v>
          </cell>
          <cell r="B2460" t="str">
            <v>Fornecimento e instalação de tanque de plástico - pequeno</v>
          </cell>
          <cell r="C2460" t="str">
            <v>UN</v>
          </cell>
          <cell r="D2460">
            <v>1</v>
          </cell>
          <cell r="E2460">
            <v>36.073300000000003</v>
          </cell>
          <cell r="F2460">
            <v>36.07</v>
          </cell>
        </row>
        <row r="2461">
          <cell r="A2461" t="str">
            <v>001.18.13940</v>
          </cell>
          <cell r="B2461" t="str">
            <v>Fornecimento e instalação de bebedouro -mictório - lavatório tipo cocho conforme det. num.11 - a do dop</v>
          </cell>
          <cell r="C2461" t="str">
            <v>ML</v>
          </cell>
          <cell r="D2461">
            <v>1</v>
          </cell>
          <cell r="E2461">
            <v>66.138499999999993</v>
          </cell>
          <cell r="F2461">
            <v>66.13</v>
          </cell>
        </row>
        <row r="2462">
          <cell r="A2462" t="str">
            <v>001.18.13960</v>
          </cell>
          <cell r="B2462" t="str">
            <v>Fornecimento e instalação de bebedouro elétrico elege de 40 litros</v>
          </cell>
          <cell r="C2462" t="str">
            <v>UN</v>
          </cell>
          <cell r="D2462">
            <v>1</v>
          </cell>
          <cell r="E2462">
            <v>493.88659999999999</v>
          </cell>
          <cell r="F2462">
            <v>493.88</v>
          </cell>
        </row>
        <row r="2463">
          <cell r="A2463" t="str">
            <v>001.18.13980</v>
          </cell>
          <cell r="B2463" t="str">
            <v>Fornecimento e instalação de bebedouro elétrico com filtro interno mod. bvi 040 ( 40 litros )</v>
          </cell>
          <cell r="C2463" t="str">
            <v>UN</v>
          </cell>
          <cell r="D2463">
            <v>1</v>
          </cell>
          <cell r="E2463">
            <v>703.23659999999995</v>
          </cell>
          <cell r="F2463">
            <v>703.23</v>
          </cell>
        </row>
        <row r="2464">
          <cell r="A2464" t="str">
            <v>001.18.14000</v>
          </cell>
          <cell r="B2464" t="str">
            <v>Fornecimento e instalação de bebedouro elétrico com filtro interno mod. bvi 080 ( 80 litros )</v>
          </cell>
          <cell r="C2464" t="str">
            <v>UN</v>
          </cell>
          <cell r="D2464">
            <v>1</v>
          </cell>
          <cell r="E2464">
            <v>868.23659999999995</v>
          </cell>
          <cell r="F2464">
            <v>868.23</v>
          </cell>
        </row>
        <row r="2465">
          <cell r="A2465" t="str">
            <v>001.18.14020</v>
          </cell>
          <cell r="B2465" t="str">
            <v>Tubo de ferro fundido tipo esgoto com ponta e bolsa 50 mm</v>
          </cell>
          <cell r="C2465" t="str">
            <v>ML</v>
          </cell>
          <cell r="D2465">
            <v>1</v>
          </cell>
          <cell r="E2465">
            <v>30.222000000000001</v>
          </cell>
          <cell r="F2465">
            <v>30.22</v>
          </cell>
        </row>
        <row r="2466">
          <cell r="A2466" t="str">
            <v>001.18.14040</v>
          </cell>
          <cell r="B2466" t="str">
            <v>Fornecimento e instalação de tubo de pvc rígido cor branca com ponta e bolsa em barra de 6 m diâmetro 100 mm</v>
          </cell>
          <cell r="C2466" t="str">
            <v>ML</v>
          </cell>
          <cell r="D2466">
            <v>1</v>
          </cell>
          <cell r="E2466">
            <v>8.6328999999999994</v>
          </cell>
          <cell r="F2466">
            <v>8.6300000000000008</v>
          </cell>
        </row>
        <row r="2467">
          <cell r="A2467" t="str">
            <v>001.18.14060</v>
          </cell>
          <cell r="B2467" t="str">
            <v>Fornecimento e instalação de tubo de pvc rígido cor branca com ponta e bolsa em barra de 6 m diâmetro 75 mm</v>
          </cell>
          <cell r="C2467" t="str">
            <v>ML</v>
          </cell>
          <cell r="D2467">
            <v>1</v>
          </cell>
          <cell r="E2467">
            <v>9.0402000000000005</v>
          </cell>
          <cell r="F2467">
            <v>9.0399999999999991</v>
          </cell>
        </row>
        <row r="2468">
          <cell r="A2468" t="str">
            <v>001.18.14080</v>
          </cell>
          <cell r="B2468" t="str">
            <v>Fornecimento e instalação de tubo de pvc rígido cor branca com ponta e bolsa em barra de 6 m diâmetro 50 mm</v>
          </cell>
          <cell r="C2468" t="str">
            <v>ML</v>
          </cell>
          <cell r="D2468">
            <v>1</v>
          </cell>
          <cell r="E2468">
            <v>6.6933999999999996</v>
          </cell>
          <cell r="F2468">
            <v>6.69</v>
          </cell>
        </row>
        <row r="2469">
          <cell r="A2469" t="str">
            <v>001.18.14100</v>
          </cell>
          <cell r="B2469" t="str">
            <v>Tubo de ferro fundido tipo esgoto com ponta e bolsa 150 mm</v>
          </cell>
          <cell r="C2469" t="str">
            <v>ML</v>
          </cell>
          <cell r="D2469">
            <v>1</v>
          </cell>
          <cell r="E2469">
            <v>111.3096</v>
          </cell>
          <cell r="F2469">
            <v>111.3</v>
          </cell>
        </row>
        <row r="2470">
          <cell r="A2470" t="str">
            <v>001.18.14120</v>
          </cell>
          <cell r="B2470" t="str">
            <v>Fornecimento e instalação de tubo de pvc rígido cor branca com ponta e bolsa em barra de 6m diâmetro 40 mm</v>
          </cell>
          <cell r="C2470" t="str">
            <v>ML</v>
          </cell>
          <cell r="D2470">
            <v>1</v>
          </cell>
          <cell r="E2470">
            <v>4.2640000000000002</v>
          </cell>
          <cell r="F2470">
            <v>4.26</v>
          </cell>
        </row>
        <row r="2471">
          <cell r="A2471" t="str">
            <v>001.18.14140</v>
          </cell>
          <cell r="B2471" t="str">
            <v>Tubo de ferro fundido tipo esgoto com ponta e bolsa 100 mm</v>
          </cell>
          <cell r="C2471" t="str">
            <v>ML</v>
          </cell>
          <cell r="D2471">
            <v>1</v>
          </cell>
          <cell r="E2471">
            <v>62.589599999999997</v>
          </cell>
          <cell r="F2471">
            <v>62.58</v>
          </cell>
        </row>
        <row r="2472">
          <cell r="A2472" t="str">
            <v>001.18.14160</v>
          </cell>
          <cell r="B2472" t="str">
            <v>Tubo de ferro fundido tipo esgoto com ponta e bolsa 75 mm</v>
          </cell>
          <cell r="C2472" t="str">
            <v>ML</v>
          </cell>
          <cell r="D2472">
            <v>1</v>
          </cell>
          <cell r="E2472">
            <v>45.003300000000003</v>
          </cell>
          <cell r="F2472">
            <v>45</v>
          </cell>
        </row>
        <row r="2473">
          <cell r="A2473" t="str">
            <v>001.18.14180</v>
          </cell>
          <cell r="B2473" t="str">
            <v>Joelho 90º  de ferro fundido tipo esgoto diam.150 mm</v>
          </cell>
          <cell r="C2473" t="str">
            <v>UN</v>
          </cell>
          <cell r="D2473">
            <v>1</v>
          </cell>
          <cell r="E2473">
            <v>76.886499999999998</v>
          </cell>
          <cell r="F2473">
            <v>76.88</v>
          </cell>
        </row>
        <row r="2474">
          <cell r="A2474" t="str">
            <v>001.18.14200</v>
          </cell>
          <cell r="B2474" t="str">
            <v>Joelho 90º  de ferro fundido tipo esgoto diam.100 mm</v>
          </cell>
          <cell r="C2474" t="str">
            <v>UN</v>
          </cell>
          <cell r="D2474">
            <v>1</v>
          </cell>
          <cell r="E2474">
            <v>52.619</v>
          </cell>
          <cell r="F2474">
            <v>52.61</v>
          </cell>
        </row>
        <row r="2475">
          <cell r="A2475" t="str">
            <v>001.18.14220</v>
          </cell>
          <cell r="B2475" t="str">
            <v>Joelho 90º  de ferro fundido tipo esgoto diam. 75 mm</v>
          </cell>
          <cell r="C2475" t="str">
            <v>UN</v>
          </cell>
          <cell r="D2475">
            <v>1</v>
          </cell>
          <cell r="E2475">
            <v>37.807200000000002</v>
          </cell>
          <cell r="F2475">
            <v>37.799999999999997</v>
          </cell>
        </row>
        <row r="2476">
          <cell r="A2476" t="str">
            <v>001.18.14240</v>
          </cell>
          <cell r="B2476" t="str">
            <v>Joelho 90º  de ferro fundido tipo esgoto diam. 50 mm</v>
          </cell>
          <cell r="C2476" t="str">
            <v>UN</v>
          </cell>
          <cell r="D2476">
            <v>1</v>
          </cell>
          <cell r="E2476">
            <v>24.280999999999999</v>
          </cell>
          <cell r="F2476">
            <v>24.28</v>
          </cell>
        </row>
        <row r="2477">
          <cell r="A2477" t="str">
            <v>001.18.14260</v>
          </cell>
          <cell r="B2477" t="str">
            <v>Junção de 45º  de ferro fundido tipo esgoto diam. 50x50   mm</v>
          </cell>
          <cell r="C2477" t="str">
            <v>UN</v>
          </cell>
          <cell r="D2477">
            <v>1</v>
          </cell>
          <cell r="E2477">
            <v>34.475700000000003</v>
          </cell>
          <cell r="F2477">
            <v>34.47</v>
          </cell>
        </row>
        <row r="2478">
          <cell r="A2478" t="str">
            <v>001.18.14280</v>
          </cell>
          <cell r="B2478" t="str">
            <v>Junção de 45º  de ferro fundido tipo esgoto diam. 75x50   mm</v>
          </cell>
          <cell r="C2478" t="str">
            <v>UN</v>
          </cell>
          <cell r="D2478">
            <v>1</v>
          </cell>
          <cell r="E2478">
            <v>37.825699999999998</v>
          </cell>
          <cell r="F2478">
            <v>37.82</v>
          </cell>
        </row>
        <row r="2479">
          <cell r="A2479" t="str">
            <v>001.18.14300</v>
          </cell>
          <cell r="B2479" t="str">
            <v>Junção de 45º  de ferro fundido tipo esgoto diam. 75x75   mm</v>
          </cell>
          <cell r="C2479" t="str">
            <v>UN</v>
          </cell>
          <cell r="D2479">
            <v>1</v>
          </cell>
          <cell r="E2479">
            <v>51.588000000000001</v>
          </cell>
          <cell r="F2479">
            <v>51.58</v>
          </cell>
        </row>
        <row r="2480">
          <cell r="A2480" t="str">
            <v>001.18.14320</v>
          </cell>
          <cell r="B2480" t="str">
            <v>Junção de 45º  de ferro fundido tipo esgoto diam. 100x50  mm</v>
          </cell>
          <cell r="C2480" t="str">
            <v>UN</v>
          </cell>
          <cell r="D2480">
            <v>1</v>
          </cell>
          <cell r="E2480">
            <v>54.3352</v>
          </cell>
          <cell r="F2480">
            <v>54.33</v>
          </cell>
        </row>
        <row r="2481">
          <cell r="A2481" t="str">
            <v>001.18.14340</v>
          </cell>
          <cell r="B2481" t="str">
            <v>Junção de 45º  de ferro fundido tipo esgoto diam. 100x75  mm</v>
          </cell>
          <cell r="C2481" t="str">
            <v>UN</v>
          </cell>
          <cell r="D2481">
            <v>1</v>
          </cell>
          <cell r="E2481">
            <v>64.967500000000001</v>
          </cell>
          <cell r="F2481">
            <v>64.959999999999994</v>
          </cell>
        </row>
        <row r="2482">
          <cell r="A2482" t="str">
            <v>001.18.14360</v>
          </cell>
          <cell r="B2482" t="str">
            <v>Junção de 45º  de ferro fundido tipo esgoto diam. 100x100 mm</v>
          </cell>
          <cell r="C2482" t="str">
            <v>UN</v>
          </cell>
          <cell r="D2482">
            <v>1</v>
          </cell>
          <cell r="E2482">
            <v>76.299899999999994</v>
          </cell>
          <cell r="F2482">
            <v>76.290000000000006</v>
          </cell>
        </row>
        <row r="2483">
          <cell r="A2483" t="str">
            <v>001.18.14380</v>
          </cell>
          <cell r="B2483" t="str">
            <v>Junção de 45º  de ferro fundido tipo esgoto diam. 150x75  mm</v>
          </cell>
          <cell r="C2483" t="str">
            <v>UN</v>
          </cell>
          <cell r="D2483">
            <v>1</v>
          </cell>
          <cell r="E2483">
            <v>77.706900000000005</v>
          </cell>
          <cell r="F2483">
            <v>77.7</v>
          </cell>
        </row>
        <row r="2484">
          <cell r="A2484" t="str">
            <v>001.18.14400</v>
          </cell>
          <cell r="B2484" t="str">
            <v>Junção de 45º  de ferro fundido tipo esgoto diam. 150x100 mm</v>
          </cell>
          <cell r="C2484" t="str">
            <v>UN</v>
          </cell>
          <cell r="D2484">
            <v>1</v>
          </cell>
          <cell r="E2484">
            <v>101.93689999999999</v>
          </cell>
          <cell r="F2484">
            <v>101.93</v>
          </cell>
        </row>
        <row r="2485">
          <cell r="A2485" t="str">
            <v>001.18.14420</v>
          </cell>
          <cell r="B2485" t="str">
            <v>Junção de 45º  de ferro fundido tipo esgoto diam  150x150 mm</v>
          </cell>
          <cell r="C2485" t="str">
            <v>UN</v>
          </cell>
          <cell r="D2485">
            <v>1</v>
          </cell>
          <cell r="E2485">
            <v>122.5731</v>
          </cell>
          <cell r="F2485">
            <v>122.57</v>
          </cell>
        </row>
        <row r="2486">
          <cell r="A2486" t="str">
            <v>001.18.14440</v>
          </cell>
          <cell r="B2486" t="str">
            <v>Junção dupla de 45º de ferro fundido tipo esgoto diam. 100x100 mm</v>
          </cell>
          <cell r="C2486" t="str">
            <v>UN</v>
          </cell>
          <cell r="D2486">
            <v>1</v>
          </cell>
          <cell r="E2486">
            <v>81.119900000000001</v>
          </cell>
          <cell r="F2486">
            <v>81.11</v>
          </cell>
        </row>
        <row r="2487">
          <cell r="A2487" t="str">
            <v>001.18.14460</v>
          </cell>
          <cell r="B2487" t="str">
            <v>Luva bipartida  de ferro fundido tipo esgoto diam. 150 mm</v>
          </cell>
          <cell r="C2487" t="str">
            <v>UN</v>
          </cell>
          <cell r="D2487">
            <v>1</v>
          </cell>
          <cell r="E2487">
            <v>63.1965</v>
          </cell>
          <cell r="F2487">
            <v>63.19</v>
          </cell>
        </row>
        <row r="2488">
          <cell r="A2488" t="str">
            <v>001.18.14480</v>
          </cell>
          <cell r="B2488" t="str">
            <v>Luva bipartida  de ferro fundido tipo esgoto diam. 100 mm</v>
          </cell>
          <cell r="C2488" t="str">
            <v>UN</v>
          </cell>
          <cell r="D2488">
            <v>1</v>
          </cell>
          <cell r="E2488">
            <v>38.095799999999997</v>
          </cell>
          <cell r="F2488">
            <v>38.090000000000003</v>
          </cell>
        </row>
        <row r="2489">
          <cell r="A2489" t="str">
            <v>001.18.14500</v>
          </cell>
          <cell r="B2489" t="str">
            <v>Luva bipartida  de ferro fundido tipo esgoto diam. 75  mm</v>
          </cell>
          <cell r="C2489" t="str">
            <v>UN</v>
          </cell>
          <cell r="D2489">
            <v>1</v>
          </cell>
          <cell r="E2489">
            <v>30.702400000000001</v>
          </cell>
          <cell r="F2489">
            <v>30.7</v>
          </cell>
        </row>
        <row r="2490">
          <cell r="A2490" t="str">
            <v>001.18.14520</v>
          </cell>
          <cell r="B2490" t="str">
            <v>Luva bipartida  de ferro fundido tipo esgoto diam. 50  mm</v>
          </cell>
          <cell r="C2490" t="str">
            <v>UN</v>
          </cell>
          <cell r="D2490">
            <v>1</v>
          </cell>
          <cell r="E2490">
            <v>22.130600000000001</v>
          </cell>
          <cell r="F2490">
            <v>22.13</v>
          </cell>
        </row>
        <row r="2491">
          <cell r="A2491" t="str">
            <v>001.18.14540</v>
          </cell>
          <cell r="B2491" t="str">
            <v>Fornecimento e instalação de placa cega de ferro fundido tipo esgoto diam.150 mm</v>
          </cell>
          <cell r="C2491" t="str">
            <v>UN</v>
          </cell>
          <cell r="D2491">
            <v>1</v>
          </cell>
          <cell r="E2491">
            <v>36.133400000000002</v>
          </cell>
          <cell r="F2491">
            <v>36.130000000000003</v>
          </cell>
        </row>
        <row r="2492">
          <cell r="A2492" t="str">
            <v>001.18.14560</v>
          </cell>
          <cell r="B2492" t="str">
            <v>Fornecimento e instalação de placa cega de ferro fundido tipo esgoto diam.100 mm</v>
          </cell>
          <cell r="C2492" t="str">
            <v>UN</v>
          </cell>
          <cell r="D2492">
            <v>1</v>
          </cell>
          <cell r="E2492">
            <v>21.876999999999999</v>
          </cell>
          <cell r="F2492">
            <v>21.87</v>
          </cell>
        </row>
        <row r="2493">
          <cell r="A2493" t="str">
            <v>001.18.14580</v>
          </cell>
          <cell r="B2493" t="str">
            <v>Fornecimento e instalação de placa cega de ferro fundido tipo esgoto diam. 75  mm</v>
          </cell>
          <cell r="C2493" t="str">
            <v>UN</v>
          </cell>
          <cell r="D2493">
            <v>1</v>
          </cell>
          <cell r="E2493">
            <v>18.817299999999999</v>
          </cell>
          <cell r="F2493">
            <v>18.809999999999999</v>
          </cell>
        </row>
        <row r="2494">
          <cell r="A2494" t="str">
            <v>001.18.14600</v>
          </cell>
          <cell r="B2494" t="str">
            <v>Fornecimento e instalação de placa cega de ferro fundido tipo esgoto diam. 50  mm</v>
          </cell>
          <cell r="C2494" t="str">
            <v>UN</v>
          </cell>
          <cell r="D2494">
            <v>1</v>
          </cell>
          <cell r="E2494">
            <v>12.9061</v>
          </cell>
          <cell r="F2494">
            <v>12.9</v>
          </cell>
        </row>
        <row r="2495">
          <cell r="A2495" t="str">
            <v>001.18.14620</v>
          </cell>
          <cell r="B2495" t="str">
            <v>Fornecimento e instalação de joelho de 45º de ferro fundido tipo esgoto  diam. 150 mm</v>
          </cell>
          <cell r="C2495" t="str">
            <v>UN</v>
          </cell>
          <cell r="D2495">
            <v>1</v>
          </cell>
          <cell r="E2495">
            <v>65.796499999999995</v>
          </cell>
          <cell r="F2495">
            <v>65.790000000000006</v>
          </cell>
        </row>
        <row r="2496">
          <cell r="A2496" t="str">
            <v>001.18.14640</v>
          </cell>
          <cell r="B2496" t="str">
            <v>Fornecimento e instalação de joelho de 45º de ferro fundido tipo esgoto  diam. 100 mm</v>
          </cell>
          <cell r="C2496" t="str">
            <v>UN</v>
          </cell>
          <cell r="D2496">
            <v>1</v>
          </cell>
          <cell r="E2496">
            <v>41.855800000000002</v>
          </cell>
          <cell r="F2496">
            <v>41.85</v>
          </cell>
        </row>
        <row r="2497">
          <cell r="A2497" t="str">
            <v>001.18.14660</v>
          </cell>
          <cell r="B2497" t="str">
            <v>Fornecimento e instalação de joleho de 45º de ferro fundido tipo esgoto  diam.  75  mm</v>
          </cell>
          <cell r="C2497" t="str">
            <v>UN</v>
          </cell>
          <cell r="D2497">
            <v>1</v>
          </cell>
          <cell r="E2497">
            <v>30.840599999999998</v>
          </cell>
          <cell r="F2497">
            <v>30.84</v>
          </cell>
        </row>
        <row r="2498">
          <cell r="A2498" t="str">
            <v>001.18.14680</v>
          </cell>
          <cell r="B2498" t="str">
            <v>Fornecimento e instalação de joelho de 45º de ferro fundido tipo esgoto  diam.  50  mm</v>
          </cell>
          <cell r="C2498" t="str">
            <v>UN</v>
          </cell>
          <cell r="D2498">
            <v>1</v>
          </cell>
          <cell r="E2498">
            <v>24.352399999999999</v>
          </cell>
          <cell r="F2498">
            <v>24.35</v>
          </cell>
        </row>
        <row r="2499">
          <cell r="A2499" t="str">
            <v>001.18.14700</v>
          </cell>
          <cell r="B2499" t="str">
            <v>Fornecimento e instalação de bucha de redução de ferro fundido tipo esgoto diam. 150x100 mm</v>
          </cell>
          <cell r="C2499" t="str">
            <v>UN</v>
          </cell>
          <cell r="D2499">
            <v>1</v>
          </cell>
          <cell r="E2499">
            <v>48.129399999999997</v>
          </cell>
          <cell r="F2499">
            <v>48.12</v>
          </cell>
        </row>
        <row r="2500">
          <cell r="A2500" t="str">
            <v>001.18.14720</v>
          </cell>
          <cell r="B2500" t="str">
            <v>Fornecimento e instalação de bucha de redução de ferro fundido tipo esgoto diam. 100x75  mm</v>
          </cell>
          <cell r="C2500" t="str">
            <v>UN</v>
          </cell>
          <cell r="D2500">
            <v>1</v>
          </cell>
          <cell r="E2500">
            <v>24.4129</v>
          </cell>
          <cell r="F2500">
            <v>24.41</v>
          </cell>
        </row>
        <row r="2501">
          <cell r="A2501" t="str">
            <v>001.18.14740</v>
          </cell>
          <cell r="B2501" t="str">
            <v>Fornecimento e instalação de bucha de redução de ferro fundido tipo esgoto diam. 75x50   mm</v>
          </cell>
          <cell r="C2501" t="str">
            <v>UN</v>
          </cell>
          <cell r="D2501">
            <v>1</v>
          </cell>
          <cell r="E2501">
            <v>15.606999999999999</v>
          </cell>
          <cell r="F2501">
            <v>15.6</v>
          </cell>
        </row>
        <row r="2502">
          <cell r="A2502" t="str">
            <v>001.18.14760</v>
          </cell>
          <cell r="B2502" t="str">
            <v>Fornecimento e instalação de joelho de 90º com visita de ferro galvanizado fundido tipo esgoto diam. 100x50 mm</v>
          </cell>
          <cell r="C2502" t="str">
            <v>UN</v>
          </cell>
          <cell r="D2502">
            <v>1</v>
          </cell>
          <cell r="E2502">
            <v>56.325800000000001</v>
          </cell>
          <cell r="F2502">
            <v>56.32</v>
          </cell>
        </row>
        <row r="2503">
          <cell r="A2503" t="str">
            <v>001.18.14800</v>
          </cell>
          <cell r="B2503" t="str">
            <v>Fornecimento e instalação de tee sanitário de ferro fundido tipo esgoto diam.150x100 mm</v>
          </cell>
          <cell r="C2503" t="str">
            <v>UN</v>
          </cell>
          <cell r="D2503">
            <v>1</v>
          </cell>
          <cell r="E2503">
            <v>83.498800000000003</v>
          </cell>
          <cell r="F2503">
            <v>83.49</v>
          </cell>
        </row>
        <row r="2504">
          <cell r="A2504" t="str">
            <v>001.18.14820</v>
          </cell>
          <cell r="B2504" t="str">
            <v>Fornecimento e instalação de tee sanitário de ferro fundido tipo esgoto diam.100x100 mm</v>
          </cell>
          <cell r="C2504" t="str">
            <v>UN</v>
          </cell>
          <cell r="D2504">
            <v>1</v>
          </cell>
          <cell r="E2504">
            <v>64.459900000000005</v>
          </cell>
          <cell r="F2504">
            <v>64.45</v>
          </cell>
        </row>
        <row r="2505">
          <cell r="A2505" t="str">
            <v>001.18.14840</v>
          </cell>
          <cell r="B2505" t="str">
            <v>Fornecimento e instalação de tee sanitário de ferro fundido tipo esgoto diam. 75x100 mm</v>
          </cell>
          <cell r="C2505" t="str">
            <v>UN</v>
          </cell>
          <cell r="D2505">
            <v>1</v>
          </cell>
          <cell r="E2505">
            <v>53.167499999999997</v>
          </cell>
          <cell r="F2505">
            <v>53.16</v>
          </cell>
        </row>
        <row r="2506">
          <cell r="A2506" t="str">
            <v>001.18.14860</v>
          </cell>
          <cell r="B2506" t="str">
            <v>Fornecimento e instalação de tee sanitário de ferro fundido tipo esgoto diam. 50x100 mm</v>
          </cell>
          <cell r="C2506" t="str">
            <v>UN</v>
          </cell>
          <cell r="D2506">
            <v>1</v>
          </cell>
          <cell r="E2506">
            <v>51.602899999999998</v>
          </cell>
          <cell r="F2506">
            <v>51.6</v>
          </cell>
        </row>
        <row r="2507">
          <cell r="A2507" t="str">
            <v>001.18.14880</v>
          </cell>
          <cell r="B2507" t="str">
            <v>Fornecimento e instalação de tee sanitário de ferro fundido tipo esgoto diam. 75x75   mm</v>
          </cell>
          <cell r="C2507" t="str">
            <v>UN</v>
          </cell>
          <cell r="D2507">
            <v>1</v>
          </cell>
          <cell r="E2507">
            <v>47.917999999999999</v>
          </cell>
          <cell r="F2507">
            <v>47.91</v>
          </cell>
        </row>
        <row r="2508">
          <cell r="A2508" t="str">
            <v>001.18.14900</v>
          </cell>
          <cell r="B2508" t="str">
            <v>Fornecimento e instalação de tee sanitário de ferro fundido tipo esgoto diam. 75x50   mm</v>
          </cell>
          <cell r="C2508" t="str">
            <v>UN</v>
          </cell>
          <cell r="D2508">
            <v>1</v>
          </cell>
          <cell r="E2508">
            <v>40.425699999999999</v>
          </cell>
          <cell r="F2508">
            <v>40.42</v>
          </cell>
        </row>
        <row r="2509">
          <cell r="A2509" t="str">
            <v>001.18.14920</v>
          </cell>
          <cell r="B2509" t="str">
            <v>Fornecimento e instalação de tee sanitário de ferro fundido tipo esgoto diam. 50x50   mm</v>
          </cell>
          <cell r="C2509" t="str">
            <v>UN</v>
          </cell>
          <cell r="D2509">
            <v>1</v>
          </cell>
          <cell r="E2509">
            <v>32.525700000000001</v>
          </cell>
          <cell r="F2509">
            <v>32.520000000000003</v>
          </cell>
        </row>
        <row r="2510">
          <cell r="A2510" t="str">
            <v>001.18.14940</v>
          </cell>
          <cell r="B2510" t="str">
            <v>Fornecimento e instalação de curva 90º de pvc rígido cor branca  diam.100 mm</v>
          </cell>
          <cell r="C2510" t="str">
            <v>UN</v>
          </cell>
          <cell r="D2510">
            <v>1</v>
          </cell>
          <cell r="E2510">
            <v>21.766400000000001</v>
          </cell>
          <cell r="F2510">
            <v>21.76</v>
          </cell>
        </row>
        <row r="2511">
          <cell r="A2511" t="str">
            <v>001.18.14960</v>
          </cell>
          <cell r="B2511" t="str">
            <v>Fornecimento e instalação de curva 90º de pvc rígido cor branca  diam. 75 mm</v>
          </cell>
          <cell r="C2511" t="str">
            <v>UN</v>
          </cell>
          <cell r="D2511">
            <v>1</v>
          </cell>
          <cell r="E2511">
            <v>20.185099999999998</v>
          </cell>
          <cell r="F2511">
            <v>20.18</v>
          </cell>
        </row>
        <row r="2512">
          <cell r="A2512" t="str">
            <v>001.18.14980</v>
          </cell>
          <cell r="B2512" t="str">
            <v>Fornecimento e instalação de curva 90º de pvc rígido cor branca   diam. 50 mm</v>
          </cell>
          <cell r="C2512" t="str">
            <v>UN</v>
          </cell>
          <cell r="D2512">
            <v>1</v>
          </cell>
          <cell r="E2512">
            <v>6.7161</v>
          </cell>
          <cell r="F2512">
            <v>6.71</v>
          </cell>
        </row>
        <row r="2513">
          <cell r="A2513" t="str">
            <v>001.18.15000</v>
          </cell>
          <cell r="B2513" t="str">
            <v>Fornecimento e instalação de curva 90º de pvc rígido cor branca   diam. 150 mm</v>
          </cell>
          <cell r="C2513" t="str">
            <v>UN</v>
          </cell>
          <cell r="D2513">
            <v>1</v>
          </cell>
          <cell r="E2513">
            <v>52.871099999999998</v>
          </cell>
          <cell r="F2513">
            <v>52.87</v>
          </cell>
        </row>
        <row r="2514">
          <cell r="A2514" t="str">
            <v>001.18.15020</v>
          </cell>
          <cell r="B2514" t="str">
            <v>Fornecimento e instalação de curva 45º de pvc rígido cor branca   diam.100 mm</v>
          </cell>
          <cell r="C2514" t="str">
            <v>UN</v>
          </cell>
          <cell r="D2514">
            <v>1</v>
          </cell>
          <cell r="E2514">
            <v>17.2864</v>
          </cell>
          <cell r="F2514">
            <v>17.28</v>
          </cell>
        </row>
        <row r="2515">
          <cell r="A2515" t="str">
            <v>001.18.15040</v>
          </cell>
          <cell r="B2515" t="str">
            <v>Fornecimento e instalação de curva 45º de pvc rígido cor branca   diam. 75 mm</v>
          </cell>
          <cell r="C2515" t="str">
            <v>UN</v>
          </cell>
          <cell r="D2515">
            <v>1</v>
          </cell>
          <cell r="E2515">
            <v>14.7851</v>
          </cell>
          <cell r="F2515">
            <v>14.78</v>
          </cell>
        </row>
        <row r="2516">
          <cell r="A2516" t="str">
            <v>001.18.15060</v>
          </cell>
          <cell r="B2516" t="str">
            <v>Fornecimento e instalação de curva 45º de pvc rígido cor branca   diam. 50 mm</v>
          </cell>
          <cell r="C2516" t="str">
            <v>UN</v>
          </cell>
          <cell r="D2516">
            <v>1</v>
          </cell>
          <cell r="E2516">
            <v>7.8560999999999996</v>
          </cell>
          <cell r="F2516">
            <v>7.85</v>
          </cell>
        </row>
        <row r="2517">
          <cell r="A2517" t="str">
            <v>001.18.15080</v>
          </cell>
          <cell r="B2517" t="str">
            <v>Fornecimento e instalação de joelho 90º com anel de borracha, de pvc rígido cor branca   diam. 50 mm</v>
          </cell>
          <cell r="C2517" t="str">
            <v>UN</v>
          </cell>
          <cell r="D2517">
            <v>1</v>
          </cell>
          <cell r="E2517">
            <v>3.7461000000000002</v>
          </cell>
          <cell r="F2517">
            <v>3.74</v>
          </cell>
        </row>
        <row r="2518">
          <cell r="A2518" t="str">
            <v>001.18.15100</v>
          </cell>
          <cell r="B2518" t="str">
            <v>Fornecimento e instalação de capa de pvc rígido cor branca   diam.100 mm</v>
          </cell>
          <cell r="C2518" t="str">
            <v>UN</v>
          </cell>
          <cell r="D2518">
            <v>1</v>
          </cell>
          <cell r="E2518">
            <v>9.8910999999999998</v>
          </cell>
          <cell r="F2518">
            <v>9.89</v>
          </cell>
        </row>
        <row r="2519">
          <cell r="A2519" t="str">
            <v>001.18.15120</v>
          </cell>
          <cell r="B2519" t="str">
            <v>Fornecimento e instalação de capa de pvc rígido cor branca  diam. 75 mm</v>
          </cell>
          <cell r="C2519" t="str">
            <v>UN</v>
          </cell>
          <cell r="D2519">
            <v>1</v>
          </cell>
          <cell r="E2519">
            <v>7.6268000000000002</v>
          </cell>
          <cell r="F2519">
            <v>7.62</v>
          </cell>
        </row>
        <row r="2520">
          <cell r="A2520" t="str">
            <v>001.18.15140</v>
          </cell>
          <cell r="B2520" t="str">
            <v>Fornecimento e instalação de capa de pvc rígido cor branca   diam. 50 mm</v>
          </cell>
          <cell r="C2520" t="str">
            <v>UN</v>
          </cell>
          <cell r="D2520">
            <v>1</v>
          </cell>
          <cell r="E2520">
            <v>4.9226999999999999</v>
          </cell>
          <cell r="F2520">
            <v>4.92</v>
          </cell>
        </row>
        <row r="2521">
          <cell r="A2521" t="str">
            <v>001.18.15160</v>
          </cell>
          <cell r="B2521" t="str">
            <v>Fornecimento e instalação de joelho 45º de pvc rígido cor branca  diam.100 mm</v>
          </cell>
          <cell r="C2521" t="str">
            <v>UN</v>
          </cell>
          <cell r="D2521">
            <v>1</v>
          </cell>
          <cell r="E2521">
            <v>6.5864000000000003</v>
          </cell>
          <cell r="F2521">
            <v>6.58</v>
          </cell>
        </row>
        <row r="2522">
          <cell r="A2522" t="str">
            <v>001.18.15180</v>
          </cell>
          <cell r="B2522" t="str">
            <v>Fornecimento e instalação de joelho 45º de pvc rígido cor branca   diam. 75 mm</v>
          </cell>
          <cell r="C2522" t="str">
            <v>UN</v>
          </cell>
          <cell r="D2522">
            <v>1</v>
          </cell>
          <cell r="E2522">
            <v>5.1351000000000004</v>
          </cell>
          <cell r="F2522">
            <v>5.13</v>
          </cell>
        </row>
        <row r="2523">
          <cell r="A2523" t="str">
            <v>001.18.15200</v>
          </cell>
          <cell r="B2523" t="str">
            <v>Fornecimento e instalação de joelho 45º de pvc rígido cor branca   diam. 50 mm</v>
          </cell>
          <cell r="C2523" t="str">
            <v>UN</v>
          </cell>
          <cell r="D2523">
            <v>1</v>
          </cell>
          <cell r="E2523">
            <v>4.2161</v>
          </cell>
          <cell r="F2523">
            <v>4.21</v>
          </cell>
        </row>
        <row r="2524">
          <cell r="A2524" t="str">
            <v>001.18.15220</v>
          </cell>
          <cell r="B2524" t="str">
            <v>Fornecimento e instalação de junção invertida de pvc rígido branca para estoto primário diam. 50x50mm</v>
          </cell>
          <cell r="C2524" t="str">
            <v>UN</v>
          </cell>
          <cell r="D2524">
            <v>1</v>
          </cell>
          <cell r="E2524">
            <v>9.1685999999999996</v>
          </cell>
          <cell r="F2524">
            <v>9.16</v>
          </cell>
        </row>
        <row r="2525">
          <cell r="A2525" t="str">
            <v>001.18.15240</v>
          </cell>
          <cell r="B2525" t="str">
            <v>Fornecimento e instalação de junção dupla invertida de pvc rígido branca para esgoto primário diam. 100 x 50 mm</v>
          </cell>
          <cell r="C2525" t="str">
            <v>UN</v>
          </cell>
          <cell r="D2525">
            <v>1</v>
          </cell>
          <cell r="E2525">
            <v>13.478400000000001</v>
          </cell>
          <cell r="F2525">
            <v>13.47</v>
          </cell>
        </row>
        <row r="2526">
          <cell r="A2526" t="str">
            <v>001.18.15260</v>
          </cell>
          <cell r="B2526" t="str">
            <v>Fornecimento e instalação de junção simples de pvc rígido branca  diam. 100x100 mm</v>
          </cell>
          <cell r="C2526" t="str">
            <v>UN</v>
          </cell>
          <cell r="D2526">
            <v>1</v>
          </cell>
          <cell r="E2526">
            <v>12.238799999999999</v>
          </cell>
          <cell r="F2526">
            <v>12.23</v>
          </cell>
        </row>
        <row r="2527">
          <cell r="A2527" t="str">
            <v>001.18.15280</v>
          </cell>
          <cell r="B2527" t="str">
            <v>Fornecimento e instalação de junção simples de pvc rígido branca  diam. 100x75 mm</v>
          </cell>
          <cell r="C2527" t="str">
            <v>UN</v>
          </cell>
          <cell r="D2527">
            <v>1</v>
          </cell>
          <cell r="E2527">
            <v>11.598800000000001</v>
          </cell>
          <cell r="F2527">
            <v>11.59</v>
          </cell>
        </row>
        <row r="2528">
          <cell r="A2528" t="str">
            <v>001.18.15300</v>
          </cell>
          <cell r="B2528" t="str">
            <v>Fornecimento e instalação de junção simples de pvc rígido branca  diam. 100x50 mm</v>
          </cell>
          <cell r="C2528" t="str">
            <v>UN</v>
          </cell>
          <cell r="D2528">
            <v>1</v>
          </cell>
          <cell r="E2528">
            <v>9.9087999999999994</v>
          </cell>
          <cell r="F2528">
            <v>9.9</v>
          </cell>
        </row>
        <row r="2529">
          <cell r="A2529" t="str">
            <v>001.18.15320</v>
          </cell>
          <cell r="B2529" t="str">
            <v>Fornecimento e instalação de junção simples de pvc rígido branca  diam. 75x75 mm</v>
          </cell>
          <cell r="C2529" t="str">
            <v>UN</v>
          </cell>
          <cell r="D2529">
            <v>1</v>
          </cell>
          <cell r="E2529">
            <v>10.2576</v>
          </cell>
          <cell r="F2529">
            <v>10.25</v>
          </cell>
        </row>
        <row r="2530">
          <cell r="A2530" t="str">
            <v>001.18.15340</v>
          </cell>
          <cell r="B2530" t="str">
            <v>Fornecimento e instalação de junção simples de pvc rígido branca  diam. 75x50 mm</v>
          </cell>
          <cell r="C2530" t="str">
            <v>UN</v>
          </cell>
          <cell r="D2530">
            <v>1</v>
          </cell>
          <cell r="E2530">
            <v>8.3376000000000001</v>
          </cell>
          <cell r="F2530">
            <v>8.33</v>
          </cell>
        </row>
        <row r="2531">
          <cell r="A2531" t="str">
            <v>001.18.15360</v>
          </cell>
          <cell r="B2531" t="str">
            <v>Fornecimento e instalação de junção simples de pvc rígido branca  diam. 50x50 mm</v>
          </cell>
          <cell r="C2531" t="str">
            <v>UN</v>
          </cell>
          <cell r="D2531">
            <v>1</v>
          </cell>
          <cell r="E2531">
            <v>6.0385999999999997</v>
          </cell>
          <cell r="F2531">
            <v>6.03</v>
          </cell>
        </row>
        <row r="2532">
          <cell r="A2532" t="str">
            <v>001.18.15380</v>
          </cell>
          <cell r="B2532" t="str">
            <v>Fornecimento e instalação de joelho 90º de pvc rígido branco  diam.75 mm</v>
          </cell>
          <cell r="C2532" t="str">
            <v>UN</v>
          </cell>
          <cell r="D2532">
            <v>1</v>
          </cell>
          <cell r="E2532">
            <v>6.4351000000000003</v>
          </cell>
          <cell r="F2532">
            <v>6.43</v>
          </cell>
        </row>
        <row r="2533">
          <cell r="A2533" t="str">
            <v>001.18.15400</v>
          </cell>
          <cell r="B2533" t="str">
            <v>Fornecimento e instalação de joelho 90º de pvc rígido branco  diam.50 mm</v>
          </cell>
          <cell r="C2533" t="str">
            <v>UN</v>
          </cell>
          <cell r="D2533">
            <v>1</v>
          </cell>
          <cell r="E2533">
            <v>4.9961000000000002</v>
          </cell>
          <cell r="F2533">
            <v>4.99</v>
          </cell>
        </row>
        <row r="2534">
          <cell r="A2534" t="str">
            <v>001.18.15420</v>
          </cell>
          <cell r="B2534" t="str">
            <v>Fornecimento e instalação de joelho 90º de pvc rígido branco  diam.100 mm</v>
          </cell>
          <cell r="C2534" t="str">
            <v>UN</v>
          </cell>
          <cell r="D2534">
            <v>1</v>
          </cell>
          <cell r="E2534">
            <v>35.368400000000001</v>
          </cell>
          <cell r="F2534">
            <v>35.36</v>
          </cell>
        </row>
        <row r="2535">
          <cell r="A2535" t="str">
            <v>001.18.15440</v>
          </cell>
          <cell r="B2535" t="str">
            <v>Fornecimento e instalação de joelho 90º curto com visita pvc branco para esgoto primário diam.100x75 mm</v>
          </cell>
          <cell r="C2535" t="str">
            <v>UN</v>
          </cell>
          <cell r="D2535">
            <v>1</v>
          </cell>
          <cell r="E2535">
            <v>11.756399999999999</v>
          </cell>
          <cell r="F2535">
            <v>11.75</v>
          </cell>
        </row>
        <row r="2536">
          <cell r="A2536" t="str">
            <v>001.18.15460</v>
          </cell>
          <cell r="B2536" t="str">
            <v>Fornecimento e instalação de joelho 90º curto com visita pvc branco para esgoto primário diam.100x50 mm</v>
          </cell>
          <cell r="C2536" t="str">
            <v>UN</v>
          </cell>
          <cell r="D2536">
            <v>1</v>
          </cell>
          <cell r="E2536">
            <v>10.2851</v>
          </cell>
          <cell r="F2536">
            <v>10.28</v>
          </cell>
        </row>
        <row r="2537">
          <cell r="A2537" t="str">
            <v>001.18.15480</v>
          </cell>
          <cell r="B2537" t="str">
            <v>Fornecimento e instalação de joelho 90º curto com visita pvc branco para esgoto primário diam. 75x50 mm</v>
          </cell>
          <cell r="C2537" t="str">
            <v>UN</v>
          </cell>
          <cell r="D2537">
            <v>1</v>
          </cell>
          <cell r="E2537">
            <v>7.3661000000000003</v>
          </cell>
          <cell r="F2537">
            <v>7.36</v>
          </cell>
        </row>
        <row r="2538">
          <cell r="A2538" t="str">
            <v>001.18.15500</v>
          </cell>
          <cell r="B2538" t="str">
            <v>Fornecimento e instalação de tee sanitário curto com visita pvc branco  diam.100x100 mm</v>
          </cell>
          <cell r="C2538" t="str">
            <v>UN</v>
          </cell>
          <cell r="D2538">
            <v>1</v>
          </cell>
          <cell r="E2538">
            <v>10.3588</v>
          </cell>
          <cell r="F2538">
            <v>10.35</v>
          </cell>
        </row>
        <row r="2539">
          <cell r="A2539" t="str">
            <v>001.18.15520</v>
          </cell>
          <cell r="B2539" t="str">
            <v>Fornecimento e instalação de tee sanitário curto com visita pvc branco  diam. 100x75 mm</v>
          </cell>
          <cell r="C2539" t="str">
            <v>UN</v>
          </cell>
          <cell r="D2539">
            <v>1</v>
          </cell>
          <cell r="E2539">
            <v>14.658799999999999</v>
          </cell>
          <cell r="F2539">
            <v>14.65</v>
          </cell>
        </row>
        <row r="2540">
          <cell r="A2540" t="str">
            <v>001.18.15540</v>
          </cell>
          <cell r="B2540" t="str">
            <v>Fornecimento e instalação de tee sanitário curto com visita pvc branco  diam. 100x50 mm</v>
          </cell>
          <cell r="C2540" t="str">
            <v>UN</v>
          </cell>
          <cell r="D2540">
            <v>1</v>
          </cell>
          <cell r="E2540">
            <v>9.9588999999999999</v>
          </cell>
          <cell r="F2540">
            <v>9.9499999999999993</v>
          </cell>
        </row>
        <row r="2541">
          <cell r="A2541" t="str">
            <v>001.18.15560</v>
          </cell>
          <cell r="B2541" t="str">
            <v>Fornecimento e instalação de tee sanitário curto com visita pvc branco  diam. 75x75 mm</v>
          </cell>
          <cell r="C2541" t="str">
            <v>UN</v>
          </cell>
          <cell r="D2541">
            <v>1</v>
          </cell>
          <cell r="E2541">
            <v>8.4876000000000005</v>
          </cell>
          <cell r="F2541">
            <v>8.48</v>
          </cell>
        </row>
        <row r="2542">
          <cell r="A2542" t="str">
            <v>001.18.15580</v>
          </cell>
          <cell r="B2542" t="str">
            <v>Fornecimento e instalação de tee sanitário curto com visita pvc branco  diam. 75x50 mm</v>
          </cell>
          <cell r="C2542" t="str">
            <v>UN</v>
          </cell>
          <cell r="D2542">
            <v>1</v>
          </cell>
          <cell r="E2542">
            <v>7.9775999999999998</v>
          </cell>
          <cell r="F2542">
            <v>7.97</v>
          </cell>
        </row>
        <row r="2543">
          <cell r="A2543" t="str">
            <v>001.18.15600</v>
          </cell>
          <cell r="B2543" t="str">
            <v>Fornecimento e instalação de tee sanitário curto com visita pvc branco  diam. 50x50 mm</v>
          </cell>
          <cell r="C2543" t="str">
            <v>UN</v>
          </cell>
          <cell r="D2543">
            <v>1</v>
          </cell>
          <cell r="E2543">
            <v>5.6685999999999996</v>
          </cell>
          <cell r="F2543">
            <v>5.66</v>
          </cell>
        </row>
        <row r="2544">
          <cell r="A2544" t="str">
            <v>001.18.15620</v>
          </cell>
          <cell r="B2544" t="str">
            <v>Fornecimento e instalação de tee sanitário curto com visita pvc branco para esgoto primário diam.150mm</v>
          </cell>
          <cell r="C2544" t="str">
            <v>UN</v>
          </cell>
          <cell r="D2544">
            <v>1</v>
          </cell>
          <cell r="E2544">
            <v>27.0684</v>
          </cell>
          <cell r="F2544">
            <v>27.06</v>
          </cell>
        </row>
        <row r="2545">
          <cell r="A2545" t="str">
            <v>001.18.15640</v>
          </cell>
          <cell r="B2545" t="str">
            <v>Fornecimento e instalação de ligação para saída de vaso sanitário pvc branco  diam.100 mm</v>
          </cell>
          <cell r="C2545" t="str">
            <v>UN</v>
          </cell>
          <cell r="D2545">
            <v>1</v>
          </cell>
          <cell r="E2545">
            <v>21.4711</v>
          </cell>
          <cell r="F2545">
            <v>21.47</v>
          </cell>
        </row>
        <row r="2546">
          <cell r="A2546" t="str">
            <v>001.18.15660</v>
          </cell>
          <cell r="B2546" t="str">
            <v>Fornecimento e instalação de luva simpels pvc branco  diam.100 mm</v>
          </cell>
          <cell r="C2546" t="str">
            <v>UN</v>
          </cell>
          <cell r="D2546">
            <v>1</v>
          </cell>
          <cell r="E2546">
            <v>6.1264000000000003</v>
          </cell>
          <cell r="F2546">
            <v>6.12</v>
          </cell>
        </row>
        <row r="2547">
          <cell r="A2547" t="str">
            <v>001.18.15680</v>
          </cell>
          <cell r="B2547" t="str">
            <v>Fornecimento e instalação de luva simpels pvc branco  diam.75 mm</v>
          </cell>
          <cell r="C2547" t="str">
            <v>UN</v>
          </cell>
          <cell r="D2547">
            <v>1</v>
          </cell>
          <cell r="E2547">
            <v>5.6951000000000001</v>
          </cell>
          <cell r="F2547">
            <v>5.69</v>
          </cell>
        </row>
        <row r="2548">
          <cell r="A2548" t="str">
            <v>001.18.15700</v>
          </cell>
          <cell r="B2548" t="str">
            <v>Fornecimento e instalação de luva simpels pvc branco  diam. 50 mm</v>
          </cell>
          <cell r="C2548" t="str">
            <v>UN</v>
          </cell>
          <cell r="D2548">
            <v>1</v>
          </cell>
          <cell r="E2548">
            <v>5.3060999999999998</v>
          </cell>
          <cell r="F2548">
            <v>5.3</v>
          </cell>
        </row>
        <row r="2549">
          <cell r="A2549" t="str">
            <v>001.18.15720</v>
          </cell>
          <cell r="B2549" t="str">
            <v>Fornecimento e instalação de luva simpels pvc branco  diam.150 mm</v>
          </cell>
          <cell r="C2549" t="str">
            <v>UN</v>
          </cell>
          <cell r="D2549">
            <v>1</v>
          </cell>
          <cell r="E2549">
            <v>5.1184000000000003</v>
          </cell>
          <cell r="F2549">
            <v>5.1100000000000003</v>
          </cell>
        </row>
        <row r="2550">
          <cell r="A2550" t="str">
            <v>001.18.15740</v>
          </cell>
          <cell r="B2550" t="str">
            <v>Fornecimento e instalação de luva dupla pvc branco  diam.100 mm</v>
          </cell>
          <cell r="C2550" t="str">
            <v>UN</v>
          </cell>
          <cell r="D2550">
            <v>1</v>
          </cell>
          <cell r="E2550">
            <v>6.4363999999999999</v>
          </cell>
          <cell r="F2550">
            <v>6.43</v>
          </cell>
        </row>
        <row r="2551">
          <cell r="A2551" t="str">
            <v>001.18.15760</v>
          </cell>
          <cell r="B2551" t="str">
            <v>Fornecimento e instalação de luva dupla pvc branco  diam.50 mm</v>
          </cell>
          <cell r="C2551" t="str">
            <v>UN</v>
          </cell>
          <cell r="D2551">
            <v>1</v>
          </cell>
          <cell r="E2551">
            <v>3.7061000000000002</v>
          </cell>
          <cell r="F2551">
            <v>3.7</v>
          </cell>
        </row>
        <row r="2552">
          <cell r="A2552" t="str">
            <v>001.18.15780</v>
          </cell>
          <cell r="B2552" t="str">
            <v>Fornecimento e instalação de luva dupla pvc branco  diam.75 mm</v>
          </cell>
          <cell r="C2552" t="str">
            <v>UN</v>
          </cell>
          <cell r="D2552">
            <v>1</v>
          </cell>
          <cell r="E2552">
            <v>5.2150999999999996</v>
          </cell>
          <cell r="F2552">
            <v>5.21</v>
          </cell>
        </row>
        <row r="2553">
          <cell r="A2553" t="str">
            <v>001.18.15800</v>
          </cell>
          <cell r="B2553" t="str">
            <v>Fornecimento e instalação de luva dupla pvc branco  diam.150 mm</v>
          </cell>
          <cell r="C2553" t="str">
            <v>UN</v>
          </cell>
          <cell r="D2553">
            <v>1</v>
          </cell>
          <cell r="E2553">
            <v>5.1184000000000003</v>
          </cell>
          <cell r="F2553">
            <v>5.1100000000000003</v>
          </cell>
        </row>
        <row r="2554">
          <cell r="A2554" t="str">
            <v>001.18.15820</v>
          </cell>
          <cell r="B2554" t="str">
            <v>Fornecimento e instalação de luva de correr pvc branco  diam.100 mm</v>
          </cell>
          <cell r="C2554" t="str">
            <v>UN</v>
          </cell>
          <cell r="D2554">
            <v>1</v>
          </cell>
          <cell r="E2554">
            <v>5.1184000000000003</v>
          </cell>
          <cell r="F2554">
            <v>5.1100000000000003</v>
          </cell>
        </row>
        <row r="2555">
          <cell r="A2555" t="str">
            <v>001.18.15840</v>
          </cell>
          <cell r="B2555" t="str">
            <v>Fornecimento e instalação de luva de correr pvc branco  diam. 75 mm</v>
          </cell>
          <cell r="C2555" t="str">
            <v>UN</v>
          </cell>
          <cell r="D2555">
            <v>1</v>
          </cell>
          <cell r="E2555">
            <v>8.6350999999999996</v>
          </cell>
          <cell r="F2555">
            <v>8.6300000000000008</v>
          </cell>
        </row>
        <row r="2556">
          <cell r="A2556" t="str">
            <v>001.18.15860</v>
          </cell>
          <cell r="B2556" t="str">
            <v>Fornecimento e instalação de luva de correr pvc branco  diam. 50 mm</v>
          </cell>
          <cell r="C2556" t="str">
            <v>UN</v>
          </cell>
          <cell r="D2556">
            <v>1</v>
          </cell>
          <cell r="E2556">
            <v>6.8160999999999996</v>
          </cell>
          <cell r="F2556">
            <v>6.81</v>
          </cell>
        </row>
        <row r="2557">
          <cell r="A2557" t="str">
            <v>001.18.15880</v>
          </cell>
          <cell r="B2557" t="str">
            <v>Fornecimento e instalação de plug pvc diam. 100 mm</v>
          </cell>
          <cell r="C2557" t="str">
            <v>UN</v>
          </cell>
          <cell r="D2557">
            <v>1</v>
          </cell>
          <cell r="E2557">
            <v>5.3211000000000004</v>
          </cell>
          <cell r="F2557">
            <v>5.32</v>
          </cell>
        </row>
        <row r="2558">
          <cell r="A2558" t="str">
            <v>001.18.15900</v>
          </cell>
          <cell r="B2558" t="str">
            <v>Fornecimento e instalação de plug de pvc diam.75 mm</v>
          </cell>
          <cell r="C2558" t="str">
            <v>UN</v>
          </cell>
          <cell r="D2558">
            <v>1</v>
          </cell>
          <cell r="E2558">
            <v>4.1668000000000003</v>
          </cell>
          <cell r="F2558">
            <v>4.16</v>
          </cell>
        </row>
        <row r="2559">
          <cell r="A2559" t="str">
            <v>001.18.15920</v>
          </cell>
          <cell r="B2559" t="str">
            <v>Fornecimento e instalação de plug de pvc branco diam. 50 mm</v>
          </cell>
          <cell r="C2559" t="str">
            <v>UN</v>
          </cell>
          <cell r="D2559">
            <v>1</v>
          </cell>
          <cell r="E2559">
            <v>2.8127</v>
          </cell>
          <cell r="F2559">
            <v>2.81</v>
          </cell>
        </row>
        <row r="2560">
          <cell r="A2560" t="str">
            <v>001.18.15940</v>
          </cell>
          <cell r="B2560" t="str">
            <v>Fornecimento e instalação de redução excêntrica pvc branco  diam.100x75 mm</v>
          </cell>
          <cell r="C2560" t="str">
            <v>UN</v>
          </cell>
          <cell r="D2560">
            <v>1</v>
          </cell>
          <cell r="E2560">
            <v>7.7763999999999998</v>
          </cell>
          <cell r="F2560">
            <v>7.77</v>
          </cell>
        </row>
        <row r="2561">
          <cell r="A2561" t="str">
            <v>001.18.15960</v>
          </cell>
          <cell r="B2561" t="str">
            <v>Fornecimento e instalação de redução excêntrica pvc branco  diam.100x50 mm</v>
          </cell>
          <cell r="C2561" t="str">
            <v>UN</v>
          </cell>
          <cell r="D2561">
            <v>1</v>
          </cell>
          <cell r="E2561">
            <v>6.3851000000000004</v>
          </cell>
          <cell r="F2561">
            <v>6.38</v>
          </cell>
        </row>
        <row r="2562">
          <cell r="A2562" t="str">
            <v>001.18.15980</v>
          </cell>
          <cell r="B2562" t="str">
            <v>Fornecimento e instalação de redução excêntrica pvc branco  diam.75x50 mm</v>
          </cell>
          <cell r="C2562" t="str">
            <v>UN</v>
          </cell>
          <cell r="D2562">
            <v>1</v>
          </cell>
          <cell r="E2562">
            <v>5.3060999999999998</v>
          </cell>
          <cell r="F2562">
            <v>5.3</v>
          </cell>
        </row>
        <row r="2563">
          <cell r="A2563" t="str">
            <v>001.18.16000</v>
          </cell>
          <cell r="B2563" t="str">
            <v>Fornecimento e instalação de vedação de saída de vaso sanitário pvc branco  diam.100 mm</v>
          </cell>
          <cell r="C2563" t="str">
            <v>UN</v>
          </cell>
          <cell r="D2563">
            <v>1</v>
          </cell>
          <cell r="E2563">
            <v>5.6974</v>
          </cell>
          <cell r="F2563">
            <v>5.69</v>
          </cell>
        </row>
        <row r="2564">
          <cell r="A2564" t="str">
            <v>001.18.16020</v>
          </cell>
          <cell r="B2564" t="str">
            <v>Fornecimento e instalação de terminal de ventilação pvc branco  diam.50 mm</v>
          </cell>
          <cell r="C2564" t="str">
            <v>UN</v>
          </cell>
          <cell r="D2564">
            <v>1</v>
          </cell>
          <cell r="E2564">
            <v>7.2061000000000002</v>
          </cell>
          <cell r="F2564">
            <v>7.2</v>
          </cell>
        </row>
        <row r="2565">
          <cell r="A2565" t="str">
            <v>001.18.16040</v>
          </cell>
          <cell r="B2565" t="str">
            <v>Fornecimento e instalação de curva 90º de pvc rígido cor branca diam.40 mm</v>
          </cell>
          <cell r="C2565" t="str">
            <v>UN</v>
          </cell>
          <cell r="D2565">
            <v>1</v>
          </cell>
          <cell r="E2565">
            <v>4.5160999999999998</v>
          </cell>
          <cell r="F2565">
            <v>4.51</v>
          </cell>
        </row>
        <row r="2566">
          <cell r="A2566" t="str">
            <v>001.18.16060</v>
          </cell>
          <cell r="B2566" t="str">
            <v>Fornecimento e instalação de curva 45º de pvc rígido cor branca  diam.40 mm</v>
          </cell>
          <cell r="C2566" t="str">
            <v>UN</v>
          </cell>
          <cell r="D2566">
            <v>1</v>
          </cell>
          <cell r="E2566">
            <v>4.5160999999999998</v>
          </cell>
          <cell r="F2566">
            <v>4.51</v>
          </cell>
        </row>
        <row r="2567">
          <cell r="A2567" t="str">
            <v>001.18.16080</v>
          </cell>
          <cell r="B2567" t="str">
            <v>Fornecimento e instalação de joelho 90º pvc rígido cor branca  diam.40 mm</v>
          </cell>
          <cell r="C2567" t="str">
            <v>UN</v>
          </cell>
          <cell r="D2567">
            <v>1</v>
          </cell>
          <cell r="E2567">
            <v>4.3560999999999996</v>
          </cell>
          <cell r="F2567">
            <v>4.3499999999999996</v>
          </cell>
        </row>
        <row r="2568">
          <cell r="A2568" t="str">
            <v>001.18.16100</v>
          </cell>
          <cell r="B2568" t="str">
            <v>Fornecimento e instalação de joelho 45º pvc rígido cor branca  diam.40 mm</v>
          </cell>
          <cell r="C2568" t="str">
            <v>UN</v>
          </cell>
          <cell r="D2568">
            <v>1</v>
          </cell>
          <cell r="E2568">
            <v>4.5660999999999996</v>
          </cell>
          <cell r="F2568">
            <v>4.5599999999999996</v>
          </cell>
        </row>
        <row r="2569">
          <cell r="A2569" t="str">
            <v>001.18.16120</v>
          </cell>
          <cell r="B2569" t="str">
            <v>Fornecimento e instalação de tee 90º pvc rígido cor branca diam.40 mm</v>
          </cell>
          <cell r="C2569" t="str">
            <v>UN</v>
          </cell>
          <cell r="D2569">
            <v>1</v>
          </cell>
          <cell r="E2569">
            <v>4.1685999999999996</v>
          </cell>
          <cell r="F2569">
            <v>4.16</v>
          </cell>
        </row>
        <row r="2570">
          <cell r="A2570" t="str">
            <v>001.18.16140</v>
          </cell>
          <cell r="B2570" t="str">
            <v>Fornecimento e instalação de junção 45º pvc rígido cor branca  diam.40 mm</v>
          </cell>
          <cell r="C2570" t="str">
            <v>UN</v>
          </cell>
          <cell r="D2570">
            <v>1</v>
          </cell>
          <cell r="E2570">
            <v>4.1685999999999996</v>
          </cell>
          <cell r="F2570">
            <v>4.16</v>
          </cell>
        </row>
        <row r="2571">
          <cell r="A2571" t="str">
            <v>001.18.16160</v>
          </cell>
          <cell r="B2571" t="str">
            <v>Fornecimento e instalação de bucha de redução pvc rígido cor branca para esgoto secundário diam.50 mm x 40 mm</v>
          </cell>
          <cell r="C2571" t="str">
            <v>UN</v>
          </cell>
          <cell r="D2571">
            <v>1</v>
          </cell>
          <cell r="E2571">
            <v>3.7961</v>
          </cell>
          <cell r="F2571">
            <v>3.79</v>
          </cell>
        </row>
        <row r="2572">
          <cell r="A2572" t="str">
            <v>001.18.16180</v>
          </cell>
          <cell r="B2572" t="str">
            <v>Fornecimento e instalação de joelho 90º soldável e com rosca cor branca para esgoto secundário diam.40 mm x 1.1/4 pol</v>
          </cell>
          <cell r="C2572" t="str">
            <v>UN</v>
          </cell>
          <cell r="D2572">
            <v>1</v>
          </cell>
          <cell r="E2572">
            <v>4.7150999999999996</v>
          </cell>
          <cell r="F2572">
            <v>4.71</v>
          </cell>
        </row>
        <row r="2573">
          <cell r="A2573" t="str">
            <v>001.18.16200</v>
          </cell>
          <cell r="B2573" t="str">
            <v>Fornecimento e instalação de joelho 90º soldável e com rosca cor branca para esgoto sedundário diam.40 mm x 1 pol</v>
          </cell>
          <cell r="C2573" t="str">
            <v>UN</v>
          </cell>
          <cell r="D2573">
            <v>1</v>
          </cell>
          <cell r="E2573">
            <v>5.4250999999999996</v>
          </cell>
          <cell r="F2573">
            <v>5.42</v>
          </cell>
        </row>
        <row r="2574">
          <cell r="A2574" t="str">
            <v>001.18.16220</v>
          </cell>
          <cell r="B2574" t="str">
            <v>Fornecimento e instalação de adaptador para sifão soldável pvc rígido cor branca para esgoto secundário diam.1.1/4 x 40 mm</v>
          </cell>
          <cell r="C2574" t="str">
            <v>UN</v>
          </cell>
          <cell r="D2574">
            <v>1</v>
          </cell>
          <cell r="E2574">
            <v>2.5573999999999999</v>
          </cell>
          <cell r="F2574">
            <v>2.5499999999999998</v>
          </cell>
        </row>
        <row r="2575">
          <cell r="A2575" t="str">
            <v>001.18.16240</v>
          </cell>
          <cell r="B2575" t="str">
            <v>Fornecimento e instalação de adaptador para junta elástica para sifão metálico pvc rígido cor branca para esgoto secundário diam.1 1/2 x 40 mm</v>
          </cell>
          <cell r="C2575" t="str">
            <v>UN</v>
          </cell>
          <cell r="D2575">
            <v>1</v>
          </cell>
          <cell r="E2575">
            <v>3.7810999999999999</v>
          </cell>
          <cell r="F2575">
            <v>3.78</v>
          </cell>
        </row>
        <row r="2576">
          <cell r="A2576" t="str">
            <v>001.18.16260</v>
          </cell>
          <cell r="B2576" t="str">
            <v>Fornecimento e instalação de luva pvc rígido cor branca para estogo secundário diam.40 mm</v>
          </cell>
          <cell r="C2576" t="str">
            <v>UN</v>
          </cell>
          <cell r="D2576">
            <v>1</v>
          </cell>
          <cell r="E2576">
            <v>4.1851000000000003</v>
          </cell>
          <cell r="F2576">
            <v>4.18</v>
          </cell>
        </row>
        <row r="2577">
          <cell r="A2577" t="str">
            <v>001.18.16280</v>
          </cell>
          <cell r="B2577" t="str">
            <v>Fornecimento e instalação de caixa sifonada de de pvc rígido branco para esgoto secundário tigre com saída de 50 mm e grelha quadrada simples n.101 150x150x50 mm</v>
          </cell>
          <cell r="C2577" t="str">
            <v>UN</v>
          </cell>
          <cell r="D2577">
            <v>1</v>
          </cell>
          <cell r="E2577">
            <v>19.846599999999999</v>
          </cell>
          <cell r="F2577">
            <v>19.84</v>
          </cell>
        </row>
        <row r="2578">
          <cell r="A2578" t="str">
            <v>001.18.16300</v>
          </cell>
          <cell r="B2578" t="str">
            <v>Fornecimento e instalação de caixa sifonada de de pvc rígido branco para esgoto secundário tigre com grelha quadrada e porta grelha cromados n.103 150x150x50 mm</v>
          </cell>
          <cell r="C2578" t="str">
            <v>UN</v>
          </cell>
          <cell r="D2578">
            <v>1</v>
          </cell>
          <cell r="E2578">
            <v>19.846599999999999</v>
          </cell>
          <cell r="F2578">
            <v>19.84</v>
          </cell>
        </row>
        <row r="2579">
          <cell r="A2579" t="str">
            <v>001.18.16320</v>
          </cell>
          <cell r="B2579" t="str">
            <v>Fornecimento e instalação de caixa sifonada de de pvc rígido branco para esgoto secundário tigre com grelha quadrada cromada e porta grelha cinza n.105 150x150x50 mm</v>
          </cell>
          <cell r="C2579" t="str">
            <v>UN</v>
          </cell>
          <cell r="D2579">
            <v>1</v>
          </cell>
          <cell r="E2579">
            <v>19.846599999999999</v>
          </cell>
          <cell r="F2579">
            <v>19.84</v>
          </cell>
        </row>
        <row r="2580">
          <cell r="A2580" t="str">
            <v>001.18.16340</v>
          </cell>
          <cell r="B2580" t="str">
            <v>Fornecimento e instalação de caixa sifonada de de pvc rígido branco para esgoto secundário tigre com grelha redonda simples n.102 150x150x50 mm</v>
          </cell>
          <cell r="C2580" t="str">
            <v>UN</v>
          </cell>
          <cell r="D2580">
            <v>1</v>
          </cell>
          <cell r="E2580">
            <v>18.8566</v>
          </cell>
          <cell r="F2580">
            <v>18.850000000000001</v>
          </cell>
        </row>
        <row r="2581">
          <cell r="A2581" t="str">
            <v>001.18.16360</v>
          </cell>
          <cell r="B2581" t="str">
            <v>Fornecimento e instalação de caixa sifonada de de pvc rígido branco para esgoto secundário tigre com grelha redonda cromada e porta grelha cromados n.104 150x150x50 mm</v>
          </cell>
          <cell r="C2581" t="str">
            <v>UN</v>
          </cell>
          <cell r="D2581">
            <v>1</v>
          </cell>
          <cell r="E2581">
            <v>18.8566</v>
          </cell>
          <cell r="F2581">
            <v>18.850000000000001</v>
          </cell>
        </row>
        <row r="2582">
          <cell r="A2582" t="str">
            <v>001.18.16380</v>
          </cell>
          <cell r="B2582" t="str">
            <v>Fornecimento e instalação de caixa sifonada de de pvc rígido branco para esgoto secundário tigre com grelha redonda cromada e porta grelha cromados n.106 150x150x50 mm</v>
          </cell>
          <cell r="C2582" t="str">
            <v>UN</v>
          </cell>
          <cell r="D2582">
            <v>1</v>
          </cell>
          <cell r="E2582">
            <v>18.8566</v>
          </cell>
          <cell r="F2582">
            <v>18.850000000000001</v>
          </cell>
        </row>
        <row r="2583">
          <cell r="A2583" t="str">
            <v>001.18.16400</v>
          </cell>
          <cell r="B2583" t="str">
            <v>Fornecimento e instalações de caixa sifonada de de pvc rígido branco para esgoto secundário tigre com grelha redonda cromada e porta grelha cromados n.104 150x185x75 mm</v>
          </cell>
          <cell r="C2583" t="str">
            <v>UN</v>
          </cell>
          <cell r="D2583">
            <v>1</v>
          </cell>
          <cell r="E2583">
            <v>19.776599999999998</v>
          </cell>
          <cell r="F2583">
            <v>19.77</v>
          </cell>
        </row>
        <row r="2584">
          <cell r="A2584" t="str">
            <v>001.18.16420</v>
          </cell>
          <cell r="B2584" t="str">
            <v>Fornecimento e instalação de caixa sifonada de de pvc rígido branco para esgoto secundário tigre com saída de 40 mm e uma só entrada com grelha redonda simples n.31 100x100x40 mm</v>
          </cell>
          <cell r="C2584" t="str">
            <v>UN</v>
          </cell>
          <cell r="D2584">
            <v>1</v>
          </cell>
          <cell r="E2584">
            <v>14.3066</v>
          </cell>
          <cell r="F2584">
            <v>14.3</v>
          </cell>
        </row>
        <row r="2585">
          <cell r="A2585" t="str">
            <v>001.18.16440</v>
          </cell>
          <cell r="B2585" t="str">
            <v>Fornecimento e instalação de caixa sifonada de de pvc rígido branco para esgoto secundário tigre com grelha redonda e porta grelha cromados n.34 100x100x40 mm</v>
          </cell>
          <cell r="C2585" t="str">
            <v>UN</v>
          </cell>
          <cell r="D2585">
            <v>1</v>
          </cell>
          <cell r="E2585">
            <v>14.3066</v>
          </cell>
          <cell r="F2585">
            <v>14.3</v>
          </cell>
        </row>
        <row r="2586">
          <cell r="A2586" t="str">
            <v>001.18.16460</v>
          </cell>
          <cell r="B2586" t="str">
            <v>Fornecimento e instalação de caixa sifonada de de pvc rígido branco para esgoto secundário tigre com grelha redonda e porta grelha cromados n.64 100x100x40 mm</v>
          </cell>
          <cell r="C2586" t="str">
            <v>UN</v>
          </cell>
          <cell r="D2586">
            <v>1</v>
          </cell>
          <cell r="E2586">
            <v>16.236599999999999</v>
          </cell>
          <cell r="F2586">
            <v>16.23</v>
          </cell>
        </row>
        <row r="2587">
          <cell r="A2587" t="str">
            <v>001.18.16480</v>
          </cell>
          <cell r="B2587" t="str">
            <v>Fornecimento e instalação de caixa  seca de pvc rígido branco e cinza p/ esgoto secundário de altura regulável para cozinha, box, terraço redonda c/grelha simples n 142 100x100x40 mm</v>
          </cell>
          <cell r="C2587" t="str">
            <v>UN</v>
          </cell>
          <cell r="D2587">
            <v>1</v>
          </cell>
          <cell r="E2587">
            <v>20.156600000000001</v>
          </cell>
          <cell r="F2587">
            <v>20.149999999999999</v>
          </cell>
        </row>
        <row r="2588">
          <cell r="A2588" t="str">
            <v>001.18.16500</v>
          </cell>
          <cell r="B2588" t="str">
            <v>Fornecimento e instalação de caixa seca de pvc rígido branco e cinza p/ esgoto secundário de altura regulável para cozinha, box, terraço redonda c/grelha e porta grelha cromados n 144 100x100x40 mm</v>
          </cell>
          <cell r="C2588" t="str">
            <v>UN</v>
          </cell>
          <cell r="D2588">
            <v>1</v>
          </cell>
          <cell r="E2588">
            <v>16.236599999999999</v>
          </cell>
          <cell r="F2588">
            <v>16.23</v>
          </cell>
        </row>
        <row r="2589">
          <cell r="A2589" t="str">
            <v>001.18.16520</v>
          </cell>
          <cell r="B2589" t="str">
            <v>Fornecimento e instalação de caixa seca de pvc rígido branco e cinza p/ esgoto secundário de altura regulável para cozinha, box, terraço redonda c/grelha cromada e porta grelha cinza n.146 100x100x40 mm</v>
          </cell>
          <cell r="C2589" t="str">
            <v>UN</v>
          </cell>
          <cell r="D2589">
            <v>1</v>
          </cell>
          <cell r="E2589">
            <v>16.236599999999999</v>
          </cell>
          <cell r="F2589">
            <v>16.23</v>
          </cell>
        </row>
        <row r="2590">
          <cell r="A2590" t="str">
            <v>001.18.16540</v>
          </cell>
          <cell r="B2590" t="str">
            <v>Fornecimento e instalação de ralo seco pvc branco e cinza rígido p/ esgoto secundário,para terraço, quadrado c/grelha simples n 211 100x53x40 mm</v>
          </cell>
          <cell r="C2590" t="str">
            <v>UN</v>
          </cell>
          <cell r="D2590">
            <v>1</v>
          </cell>
          <cell r="E2590">
            <v>12.5166</v>
          </cell>
          <cell r="F2590">
            <v>12.51</v>
          </cell>
        </row>
        <row r="2591">
          <cell r="A2591" t="str">
            <v>001.18.16560</v>
          </cell>
          <cell r="B2591" t="str">
            <v>Fornecimento e instalação de ralo seco pvc branco e cinza rígido p/ esgoto secundário,para terraço, quadrado c/grelha cromada n 215 100x53x40 mm</v>
          </cell>
          <cell r="C2591" t="str">
            <v>UN</v>
          </cell>
          <cell r="D2591">
            <v>1</v>
          </cell>
          <cell r="E2591">
            <v>12.5166</v>
          </cell>
          <cell r="F2591">
            <v>12.51</v>
          </cell>
        </row>
        <row r="2592">
          <cell r="A2592" t="str">
            <v>001.18.16580</v>
          </cell>
          <cell r="B2592" t="str">
            <v>Fornecimento e instalação de ralo seco pvc branco e cinza rígido p/ esgoto secundário, c/ saída soldável, c/ grelha simples n.5 100x40 mm</v>
          </cell>
          <cell r="C2592" t="str">
            <v>UN</v>
          </cell>
          <cell r="D2592">
            <v>1</v>
          </cell>
          <cell r="E2592">
            <v>11.2866</v>
          </cell>
          <cell r="F2592">
            <v>11.28</v>
          </cell>
        </row>
        <row r="2593">
          <cell r="A2593" t="str">
            <v>001.18.16600</v>
          </cell>
          <cell r="B2593" t="str">
            <v>Fornecimento e instalação de ralo seco pvc branco e cinza rígido p/ esgoto secundário,c/ saída soldável  c/ grelha cromada n.6 100x40 mm</v>
          </cell>
          <cell r="C2593" t="str">
            <v>UN</v>
          </cell>
          <cell r="D2593">
            <v>1</v>
          </cell>
          <cell r="E2593">
            <v>12.5466</v>
          </cell>
          <cell r="F2593">
            <v>12.54</v>
          </cell>
        </row>
        <row r="2594">
          <cell r="A2594" t="str">
            <v>001.18.16620</v>
          </cell>
          <cell r="B2594" t="str">
            <v>Fornecimento e instalação de ralo sifonado cônico pvc branco e cinza rígido p/ esgoto secundário, de altura regulável c/grelha simples n 212 100x40 mm</v>
          </cell>
          <cell r="C2594" t="str">
            <v>UN</v>
          </cell>
          <cell r="D2594">
            <v>1</v>
          </cell>
          <cell r="E2594">
            <v>16.886600000000001</v>
          </cell>
          <cell r="F2594">
            <v>16.88</v>
          </cell>
        </row>
        <row r="2595">
          <cell r="A2595" t="str">
            <v>001.18.16640</v>
          </cell>
          <cell r="B2595" t="str">
            <v>Fornecimento e instalação de ralo sifonado cônico pvc branco e cinza rígido p/ esgoto secundário, de altura regulável c/grelha cromada n 216 100x40 mm</v>
          </cell>
          <cell r="C2595" t="str">
            <v>UN</v>
          </cell>
          <cell r="D2595">
            <v>1</v>
          </cell>
          <cell r="E2595">
            <v>12.5466</v>
          </cell>
          <cell r="F2595">
            <v>12.54</v>
          </cell>
        </row>
        <row r="2596">
          <cell r="A2596" t="str">
            <v>001.18.16660</v>
          </cell>
          <cell r="B2596" t="str">
            <v>Fornecimento e instalaçao de ralo sifonado pvc branco e cinza rígido p/ esgoto secundário, para terraço, quadrado com grelha simples n. 201 100 x 53 x 40 mm</v>
          </cell>
          <cell r="C2596" t="str">
            <v>UN</v>
          </cell>
          <cell r="D2596">
            <v>1</v>
          </cell>
          <cell r="E2596">
            <v>11.666600000000001</v>
          </cell>
          <cell r="F2596">
            <v>11.66</v>
          </cell>
        </row>
        <row r="2597">
          <cell r="A2597" t="str">
            <v>001.18.16680</v>
          </cell>
          <cell r="B2597" t="str">
            <v>Fornecimento e instalação de ralo sifonado pvc branco e cinza rígido p/ esgoto secundário, para terraço, quadrado com grelha cromada n. 205 100 x 53 x 40 mm</v>
          </cell>
          <cell r="C2597" t="str">
            <v>UN</v>
          </cell>
          <cell r="D2597">
            <v>1</v>
          </cell>
          <cell r="E2597">
            <v>12.5466</v>
          </cell>
          <cell r="F2597">
            <v>12.54</v>
          </cell>
        </row>
        <row r="2598">
          <cell r="A2598" t="str">
            <v>001.18.16700</v>
          </cell>
          <cell r="B2598" t="str">
            <v>Fornecimento e instalação de sifão de metal cromado de 1 x 1.5 pol para lavatório ou pia</v>
          </cell>
          <cell r="C2598" t="str">
            <v>UN</v>
          </cell>
          <cell r="D2598">
            <v>1</v>
          </cell>
          <cell r="E2598">
            <v>75.479299999999995</v>
          </cell>
          <cell r="F2598">
            <v>75.47</v>
          </cell>
        </row>
        <row r="2599">
          <cell r="A2599" t="str">
            <v>001.18.16720</v>
          </cell>
          <cell r="B2599" t="str">
            <v>Fornecimento e instalação de sifão de metal cromado de 1.5 x 1.5 pol para pia americana</v>
          </cell>
          <cell r="C2599" t="str">
            <v>UN</v>
          </cell>
          <cell r="D2599">
            <v>1</v>
          </cell>
          <cell r="E2599">
            <v>79.689300000000003</v>
          </cell>
          <cell r="F2599">
            <v>79.680000000000007</v>
          </cell>
        </row>
        <row r="2600">
          <cell r="A2600" t="str">
            <v>001.18.16740</v>
          </cell>
          <cell r="B2600" t="str">
            <v>Fornecimento e instalação de sifão de metal cromado de 2 x 1 pol para mictorio</v>
          </cell>
          <cell r="C2600" t="str">
            <v>UN</v>
          </cell>
          <cell r="D2600">
            <v>1</v>
          </cell>
          <cell r="E2600">
            <v>85.389300000000006</v>
          </cell>
          <cell r="F2600">
            <v>85.38</v>
          </cell>
        </row>
        <row r="2601">
          <cell r="A2601" t="str">
            <v>001.18.16760</v>
          </cell>
          <cell r="B2601" t="str">
            <v>Fornecimento e instalação de sifão de metal cromado de 1.1/4 x 1.5 pol para tanque</v>
          </cell>
          <cell r="C2601" t="str">
            <v>UN</v>
          </cell>
          <cell r="D2601">
            <v>1</v>
          </cell>
          <cell r="E2601">
            <v>79.959299999999999</v>
          </cell>
          <cell r="F2601">
            <v>79.95</v>
          </cell>
        </row>
        <row r="2602">
          <cell r="A2602" t="str">
            <v>001.18.16780</v>
          </cell>
          <cell r="B2602" t="str">
            <v>Fornecimento e instalação de sifão de pvc cromado de 1 x 1.5 pol para pia ou lavatorio</v>
          </cell>
          <cell r="C2602" t="str">
            <v>UN</v>
          </cell>
          <cell r="D2602">
            <v>1</v>
          </cell>
          <cell r="E2602">
            <v>9.0183999999999997</v>
          </cell>
          <cell r="F2602">
            <v>9.01</v>
          </cell>
        </row>
        <row r="2603">
          <cell r="A2603" t="str">
            <v>001.18.16800</v>
          </cell>
          <cell r="B2603" t="str">
            <v>Fornecimento e instalação de sifão de pvc cromado de 1 x 1.5 pol para pia ou lavatorio</v>
          </cell>
          <cell r="C2603" t="str">
            <v>UN</v>
          </cell>
          <cell r="D2603">
            <v>1</v>
          </cell>
          <cell r="E2603">
            <v>9.0183999999999997</v>
          </cell>
          <cell r="F2603">
            <v>9.01</v>
          </cell>
        </row>
        <row r="2604">
          <cell r="A2604" t="str">
            <v>001.18.16820</v>
          </cell>
          <cell r="B2604" t="str">
            <v>Execução de caixa de inspeção em alvenaria de tijolos maciço de 1/2 vez revestida com argamassa de cimento e areia 1:3 com impermeabilizante e tampa de concreto armado (e=0.07 m) conf. det. n. 15 dop 20 x 20 x 20 cm</v>
          </cell>
          <cell r="C2604" t="str">
            <v>UN</v>
          </cell>
          <cell r="D2604">
            <v>1</v>
          </cell>
          <cell r="E2604">
            <v>23.018699999999999</v>
          </cell>
          <cell r="F2604">
            <v>23.01</v>
          </cell>
        </row>
        <row r="2605">
          <cell r="A2605" t="str">
            <v>001.18.16840</v>
          </cell>
          <cell r="B2605" t="str">
            <v>Execução de caixa de inspeção em alvenaria de tijolos maciço de 1/2 vez revestida com argamassa de cimento e areia 1:3 com impermeabilizante e tampa de concreto armado (e=0.07 m) conf. det. n. 15 dop 30 x 30 x 20 cm</v>
          </cell>
          <cell r="C2605" t="str">
            <v>UN</v>
          </cell>
          <cell r="D2605">
            <v>1</v>
          </cell>
          <cell r="E2605">
            <v>39.692799999999998</v>
          </cell>
          <cell r="F2605">
            <v>39.69</v>
          </cell>
        </row>
        <row r="2606">
          <cell r="A2606" t="str">
            <v>001.18.16860</v>
          </cell>
          <cell r="B2606" t="str">
            <v>Execução de caixa de inspeção em alvenaria de tijolos maciço de 1/2 vez revestida com argamassa de cimento e areia 1:3 com impermeabilizante e tampa de concreto armado (e=0.07 m) conf. det. n. 15 dop 40 x 40 x 30 cm</v>
          </cell>
          <cell r="C2606" t="str">
            <v>UN</v>
          </cell>
          <cell r="D2606">
            <v>1</v>
          </cell>
          <cell r="E2606">
            <v>54.316299999999998</v>
          </cell>
          <cell r="F2606">
            <v>54.31</v>
          </cell>
        </row>
        <row r="2607">
          <cell r="A2607" t="str">
            <v>001.18.16880</v>
          </cell>
          <cell r="B2607" t="str">
            <v>Execução de caixa de inspeção em alvenaria de tijolos maciço de 1/2 vez revestida com argamassa de cimento e areia 1:3 com impermeabilizante e tampa de concreto armado (e=0.07 m) conf. det. n. 15 dop 50 x 50 x 30 cm</v>
          </cell>
          <cell r="C2607" t="str">
            <v>UN</v>
          </cell>
          <cell r="D2607">
            <v>1</v>
          </cell>
          <cell r="E2607">
            <v>66.207700000000003</v>
          </cell>
          <cell r="F2607">
            <v>66.2</v>
          </cell>
        </row>
        <row r="2608">
          <cell r="A2608" t="str">
            <v>001.18.16900</v>
          </cell>
          <cell r="B2608" t="str">
            <v>Execução de caixa de inspeção em alvenaria de tijolos maciço de 1/2 vez revestida com argamassa de cimento e areia 1:3 com impermeabilizante e tampa de concreto armado (e=0.07 m) conf. det. n. 15 dop 50 x 50 x 40 cm</v>
          </cell>
          <cell r="C2608" t="str">
            <v>UN</v>
          </cell>
          <cell r="D2608">
            <v>1</v>
          </cell>
          <cell r="E2608">
            <v>71.093000000000004</v>
          </cell>
          <cell r="F2608">
            <v>71.09</v>
          </cell>
        </row>
        <row r="2609">
          <cell r="A2609" t="str">
            <v>001.18.16920</v>
          </cell>
          <cell r="B2609" t="str">
            <v>Execução de caixa de inspeção em alvenaria de tijolos maciço de 1/2 vez revestida com argamassa de cimento e areia 1:3 com impermeabilizante e tampa de concreto armado (e=0.07 m) conf. det. n. 15 dop 60 x 60 x 50 cm</v>
          </cell>
          <cell r="C2609" t="str">
            <v>UN</v>
          </cell>
          <cell r="D2609">
            <v>1</v>
          </cell>
          <cell r="E2609">
            <v>97.166700000000006</v>
          </cell>
          <cell r="F2609">
            <v>97.16</v>
          </cell>
        </row>
        <row r="2610">
          <cell r="A2610" t="str">
            <v>001.18.16940</v>
          </cell>
          <cell r="B2610" t="str">
            <v>Execução de caixa de inspeção em alvenaria de tijolos maciço de 1/2 vez revestida com argamassa de cimento e areia 1:3 com impermeabilizante e tampa de concreto armado (e=0.07 m) conf. det. n. 15 dop 70 x 70 x 50 cm</v>
          </cell>
          <cell r="C2610" t="str">
            <v>UN</v>
          </cell>
          <cell r="D2610">
            <v>1</v>
          </cell>
          <cell r="E2610">
            <v>112.90600000000001</v>
          </cell>
          <cell r="F2610">
            <v>112.9</v>
          </cell>
        </row>
        <row r="2611">
          <cell r="A2611" t="str">
            <v>001.18.16960</v>
          </cell>
          <cell r="B2611" t="str">
            <v>Execução de caixa de inspeção em alvenaria de tijolos maciço de 1/2 vez revestida com argamassa de cimento e areia 1:3 com impermeabilizante e tampa de concreto armado (e=0.07 m) conf. det. n. 15 dop 80 x 80 x 60 cm</v>
          </cell>
          <cell r="C2611" t="str">
            <v>UN</v>
          </cell>
          <cell r="D2611">
            <v>1</v>
          </cell>
          <cell r="E2611">
            <v>143.99090000000001</v>
          </cell>
          <cell r="F2611">
            <v>143.99</v>
          </cell>
        </row>
        <row r="2612">
          <cell r="A2612" t="str">
            <v>001.18.16980</v>
          </cell>
          <cell r="B2612" t="str">
            <v>Execução de caixa de inspeção em alvenaria de tijolos maciço de 1/2 vez revestida com argamassa de cimento e areia 1:3 com impermeabilizante e tampa de concreto armado (e=0.07 m) conf. det. n. 15 dop 100 x 100 x 100 cm</v>
          </cell>
          <cell r="C2612" t="str">
            <v>UN</v>
          </cell>
          <cell r="D2612">
            <v>1</v>
          </cell>
          <cell r="E2612">
            <v>239.63319999999999</v>
          </cell>
          <cell r="F2612">
            <v>239.63</v>
          </cell>
        </row>
        <row r="2613">
          <cell r="A2613" t="str">
            <v>001.18.17000</v>
          </cell>
          <cell r="B2613" t="str">
            <v>Execução de caixa de gordura diâmetro 300 mm x 500 mm de altura livre conf.det.nº14 dop</v>
          </cell>
          <cell r="C2613" t="str">
            <v>UN</v>
          </cell>
          <cell r="D2613">
            <v>1</v>
          </cell>
          <cell r="E2613">
            <v>69.361099999999993</v>
          </cell>
          <cell r="F2613">
            <v>69.36</v>
          </cell>
        </row>
        <row r="2614">
          <cell r="A2614" t="str">
            <v>001.18.17020</v>
          </cell>
          <cell r="B2614" t="str">
            <v>Execução de caixa de gordura diâmetro 150 mm</v>
          </cell>
          <cell r="C2614" t="str">
            <v>UN</v>
          </cell>
          <cell r="D2614">
            <v>1</v>
          </cell>
          <cell r="E2614">
            <v>37.523299999999999</v>
          </cell>
          <cell r="F2614">
            <v>37.520000000000003</v>
          </cell>
        </row>
        <row r="2615">
          <cell r="A2615" t="str">
            <v>001.18.17040</v>
          </cell>
          <cell r="B2615" t="str">
            <v>Execução de caixa de gordura de pvc(cx43)c/tampa de alumínio 250x230x75mm</v>
          </cell>
          <cell r="C2615" t="str">
            <v>UN</v>
          </cell>
          <cell r="D2615">
            <v>1</v>
          </cell>
          <cell r="E2615">
            <v>55.006599999999999</v>
          </cell>
          <cell r="F2615">
            <v>55</v>
          </cell>
        </row>
        <row r="2616">
          <cell r="A2616" t="str">
            <v>001.18.17060</v>
          </cell>
          <cell r="B2616" t="str">
            <v>Execução de caixa de gordura de pvc (cx43)c/tampa de pvc 250x230x75mm</v>
          </cell>
          <cell r="C2616" t="str">
            <v>UN</v>
          </cell>
          <cell r="D2616">
            <v>1</v>
          </cell>
          <cell r="E2616">
            <v>21.7866</v>
          </cell>
          <cell r="F2616">
            <v>21.78</v>
          </cell>
        </row>
        <row r="2617">
          <cell r="A2617" t="str">
            <v>001.18.17080</v>
          </cell>
          <cell r="B2617" t="str">
            <v>Execução de fossa séptica conf. det. n. 8 dop 1.60 x 0.80 x 1.50 m</v>
          </cell>
          <cell r="C2617" t="str">
            <v>UN</v>
          </cell>
          <cell r="D2617">
            <v>1</v>
          </cell>
          <cell r="E2617">
            <v>908.39160000000004</v>
          </cell>
          <cell r="F2617">
            <v>908.39</v>
          </cell>
        </row>
        <row r="2618">
          <cell r="A2618" t="str">
            <v>001.18.17100</v>
          </cell>
          <cell r="B2618" t="str">
            <v>Execução de fossa séptica conf. det. n. 2.50 x 1.15 x 1.50 m</v>
          </cell>
          <cell r="C2618" t="str">
            <v>UN</v>
          </cell>
          <cell r="D2618">
            <v>1</v>
          </cell>
          <cell r="E2618">
            <v>1448.3966</v>
          </cell>
          <cell r="F2618">
            <v>1448.39</v>
          </cell>
        </row>
        <row r="2619">
          <cell r="A2619" t="str">
            <v>001.18.17120</v>
          </cell>
          <cell r="B2619" t="str">
            <v>Execução de fossa séptica conf. det. n. 2.80 x 1.40 x 1.50 m</v>
          </cell>
          <cell r="C2619" t="str">
            <v>UN</v>
          </cell>
          <cell r="D2619">
            <v>1</v>
          </cell>
          <cell r="E2619">
            <v>1655.1405999999999</v>
          </cell>
          <cell r="F2619">
            <v>1655.14</v>
          </cell>
        </row>
        <row r="2620">
          <cell r="A2620" t="str">
            <v>001.18.17140</v>
          </cell>
          <cell r="B2620" t="str">
            <v>Execução de fossa séptica conf. det. n. 3.20 x 1.60 x 1.80 m</v>
          </cell>
          <cell r="C2620" t="str">
            <v>UN</v>
          </cell>
          <cell r="D2620">
            <v>1</v>
          </cell>
          <cell r="E2620">
            <v>2211.8546000000001</v>
          </cell>
          <cell r="F2620">
            <v>2211.85</v>
          </cell>
        </row>
        <row r="2621">
          <cell r="A2621" t="str">
            <v>001.18.17160</v>
          </cell>
          <cell r="B2621" t="str">
            <v>Execução de fossa séptica conf. det. n. 3.50 x 1.75 x 1.80 m</v>
          </cell>
          <cell r="C2621" t="str">
            <v>UN</v>
          </cell>
          <cell r="D2621">
            <v>1</v>
          </cell>
          <cell r="E2621">
            <v>2521.6977000000002</v>
          </cell>
          <cell r="F2621">
            <v>2521.69</v>
          </cell>
        </row>
        <row r="2622">
          <cell r="A2622" t="str">
            <v>001.18.17180</v>
          </cell>
          <cell r="B2622" t="str">
            <v>Execução de fossa séptica conf. det. n. 3.80 x 1.90 x 1.80 m</v>
          </cell>
          <cell r="C2622" t="str">
            <v>UN</v>
          </cell>
          <cell r="D2622">
            <v>1</v>
          </cell>
          <cell r="E2622">
            <v>2708.9414000000002</v>
          </cell>
          <cell r="F2622">
            <v>2708.94</v>
          </cell>
        </row>
        <row r="2623">
          <cell r="A2623" t="str">
            <v>001.18.17200</v>
          </cell>
          <cell r="B2623" t="str">
            <v>Execução de fossa séptica conf. det. n. 4.00 x 2.00 x 1.80 m</v>
          </cell>
          <cell r="C2623" t="str">
            <v>UN</v>
          </cell>
          <cell r="D2623">
            <v>1</v>
          </cell>
          <cell r="E2623">
            <v>2926.1678999999999</v>
          </cell>
          <cell r="F2623">
            <v>2926.16</v>
          </cell>
        </row>
        <row r="2624">
          <cell r="A2624" t="str">
            <v>001.18.17220</v>
          </cell>
          <cell r="B2624" t="str">
            <v>Execução de sumidouro conf. det. n. 12 dop diâmetro 1.50 m e profundidade 1.50 m</v>
          </cell>
          <cell r="C2624" t="str">
            <v>UN</v>
          </cell>
          <cell r="D2624">
            <v>1</v>
          </cell>
          <cell r="E2624">
            <v>535.28309999999999</v>
          </cell>
          <cell r="F2624">
            <v>535.28</v>
          </cell>
        </row>
        <row r="2625">
          <cell r="A2625" t="str">
            <v>001.18.17240</v>
          </cell>
          <cell r="B2625" t="str">
            <v>Execução de sumidouro conf. det. n. 12 dop diâmetro 1.50 e prof. 2.00 m</v>
          </cell>
          <cell r="C2625" t="str">
            <v>UN</v>
          </cell>
          <cell r="D2625">
            <v>1</v>
          </cell>
          <cell r="E2625">
            <v>616.70659999999998</v>
          </cell>
          <cell r="F2625">
            <v>616.70000000000005</v>
          </cell>
        </row>
        <row r="2626">
          <cell r="A2626" t="str">
            <v>001.18.17260</v>
          </cell>
          <cell r="B2626" t="str">
            <v>Execução de sumidouro conf. det. n. 12 dop diâmetro 1.50 e prof. 3.00 m</v>
          </cell>
          <cell r="C2626" t="str">
            <v>UN</v>
          </cell>
          <cell r="D2626">
            <v>1</v>
          </cell>
          <cell r="E2626">
            <v>793.49300000000005</v>
          </cell>
          <cell r="F2626">
            <v>793.49</v>
          </cell>
        </row>
        <row r="2627">
          <cell r="A2627" t="str">
            <v>001.18.17280</v>
          </cell>
          <cell r="B2627" t="str">
            <v>Execução de sumidouro conf. det. n. 12 dop diâmetro 2.00 m e prof. 2.00 m</v>
          </cell>
          <cell r="C2627" t="str">
            <v>UN</v>
          </cell>
          <cell r="D2627">
            <v>1</v>
          </cell>
          <cell r="E2627">
            <v>911.30610000000001</v>
          </cell>
          <cell r="F2627">
            <v>911.3</v>
          </cell>
        </row>
        <row r="2628">
          <cell r="A2628" t="str">
            <v>001.18.17300</v>
          </cell>
          <cell r="B2628" t="str">
            <v>Execução de sumidouro conf. det. n. 12 dop diâmetro 2.00 m e prof. 3.00m</v>
          </cell>
          <cell r="C2628" t="str">
            <v>UN</v>
          </cell>
          <cell r="D2628">
            <v>1</v>
          </cell>
          <cell r="E2628">
            <v>1156.9050999999999</v>
          </cell>
          <cell r="F2628">
            <v>1156.9000000000001</v>
          </cell>
        </row>
        <row r="2629">
          <cell r="A2629" t="str">
            <v>001.18.17320</v>
          </cell>
          <cell r="B2629" t="str">
            <v>Execução de sumidouro conf. det. n. 12 dop diâmetro 2.00 e prof. 3.20 m</v>
          </cell>
          <cell r="C2629" t="str">
            <v>UN</v>
          </cell>
          <cell r="D2629">
            <v>1</v>
          </cell>
          <cell r="E2629">
            <v>1206.4373000000001</v>
          </cell>
          <cell r="F2629">
            <v>1206.43</v>
          </cell>
        </row>
        <row r="2630">
          <cell r="A2630" t="str">
            <v>001.18.17340</v>
          </cell>
          <cell r="B2630" t="str">
            <v>Execução de sumidouro conf. det. n. 12 dop diâmetro 2.00 m e prof. 4.15 m</v>
          </cell>
          <cell r="C2630" t="str">
            <v>UN</v>
          </cell>
          <cell r="D2630">
            <v>1</v>
          </cell>
          <cell r="E2630">
            <v>1440.0535</v>
          </cell>
          <cell r="F2630">
            <v>1440.05</v>
          </cell>
        </row>
        <row r="2631">
          <cell r="A2631" t="str">
            <v>001.18.17360</v>
          </cell>
          <cell r="B2631" t="str">
            <v>Execução de sumidouro conf. det. n. 12 dop diâmetro 2.00 m e prof. 4.50 m</v>
          </cell>
          <cell r="C2631" t="str">
            <v>UN</v>
          </cell>
          <cell r="D2631">
            <v>1</v>
          </cell>
          <cell r="E2631">
            <v>1526.3561</v>
          </cell>
          <cell r="F2631">
            <v>1526.35</v>
          </cell>
        </row>
        <row r="2632">
          <cell r="A2632" t="str">
            <v>001.18.17380</v>
          </cell>
          <cell r="B2632" t="str">
            <v>Execução de sumidouro conf. det. n. 12 dop diâmetro 3.00 m e prof. 3.30 m</v>
          </cell>
          <cell r="C2632" t="str">
            <v>UN</v>
          </cell>
          <cell r="D2632">
            <v>1</v>
          </cell>
          <cell r="E2632">
            <v>2184.3787000000002</v>
          </cell>
          <cell r="F2632">
            <v>2184.37</v>
          </cell>
        </row>
        <row r="2633">
          <cell r="A2633" t="str">
            <v>001.18.17400</v>
          </cell>
          <cell r="B2633" t="str">
            <v>Execução de filtro anaeróbico d = 2,20 m, conforme detalhe do dvop</v>
          </cell>
          <cell r="C2633" t="str">
            <v>UN</v>
          </cell>
          <cell r="D2633">
            <v>1</v>
          </cell>
          <cell r="E2633">
            <v>7371.6616999999997</v>
          </cell>
          <cell r="F2633">
            <v>7371.66</v>
          </cell>
        </row>
        <row r="2634">
          <cell r="A2634" t="str">
            <v>001.18.17420</v>
          </cell>
          <cell r="B2634" t="str">
            <v>Fornecimento e aplicação de brita nr. 4</v>
          </cell>
          <cell r="C2634" t="str">
            <v>M3</v>
          </cell>
          <cell r="D2634">
            <v>1</v>
          </cell>
          <cell r="E2634">
            <v>54.696800000000003</v>
          </cell>
          <cell r="F2634">
            <v>54.69</v>
          </cell>
        </row>
        <row r="2635">
          <cell r="A2635" t="str">
            <v>001.18.17440</v>
          </cell>
          <cell r="B2635" t="str">
            <v>Fornecimento e instalação de escada de marinheiro com 8 degraus</v>
          </cell>
          <cell r="C2635" t="str">
            <v>UN</v>
          </cell>
          <cell r="D2635">
            <v>1</v>
          </cell>
          <cell r="E2635">
            <v>57.917700000000004</v>
          </cell>
          <cell r="F2635">
            <v>57.91</v>
          </cell>
        </row>
        <row r="2636">
          <cell r="A2636" t="str">
            <v>001.18.17460</v>
          </cell>
          <cell r="B2636" t="str">
            <v>Fornecimento e instalação de bomba dosadora de cloro mod.10, v=2,05 l/h</v>
          </cell>
          <cell r="C2636" t="str">
            <v>UN</v>
          </cell>
          <cell r="D2636">
            <v>1</v>
          </cell>
          <cell r="E2636">
            <v>643.6694</v>
          </cell>
          <cell r="F2636">
            <v>643.66</v>
          </cell>
        </row>
        <row r="2637">
          <cell r="A2637" t="str">
            <v>001.18.17480</v>
          </cell>
          <cell r="B2637" t="str">
            <v>Fornecimento e instalação bomba dosadora de cloro mod. v - 1,5 com vazao maxima de 1,5 l/h de injetronic ou similar</v>
          </cell>
          <cell r="C2637" t="str">
            <v>UN</v>
          </cell>
          <cell r="D2637">
            <v>1</v>
          </cell>
          <cell r="E2637">
            <v>670.47329999999999</v>
          </cell>
          <cell r="F2637">
            <v>670.47</v>
          </cell>
        </row>
        <row r="2638">
          <cell r="A2638" t="str">
            <v>001.18.17500</v>
          </cell>
          <cell r="B2638" t="str">
            <v>Execução de caixa de alvenaria para abrigar bomba dosadora de cloro</v>
          </cell>
          <cell r="C2638" t="str">
            <v>UN</v>
          </cell>
          <cell r="D2638">
            <v>1</v>
          </cell>
          <cell r="E2638">
            <v>97.621799999999993</v>
          </cell>
          <cell r="F2638">
            <v>97.62</v>
          </cell>
        </row>
        <row r="2639">
          <cell r="A2639" t="str">
            <v>001.18.17520</v>
          </cell>
          <cell r="B2639" t="str">
            <v>Execução de vala de infiltração com seção trapezoidal (base menor=0,50 m, base maior = 1,00 m), contendo camadas de brita nº 04 (0,20 m e 0,30 m) areia grossa( 0,50 m) e aterro ( 0,50m), inclusive 2 (dois) tubos de pvc perfurados p/ dreno - 100 mm, conf</v>
          </cell>
          <cell r="C2639" t="str">
            <v>ML</v>
          </cell>
          <cell r="D2639">
            <v>1</v>
          </cell>
          <cell r="E2639">
            <v>65.308000000000007</v>
          </cell>
          <cell r="F2639">
            <v>65.3</v>
          </cell>
        </row>
        <row r="2640">
          <cell r="A2640" t="str">
            <v>001.18.17540</v>
          </cell>
          <cell r="B2640" t="str">
            <v>Fornecimento, assentamento e rejuntamento de tubos de concreto com armação simples 1000 mm</v>
          </cell>
          <cell r="C2640" t="str">
            <v>ML</v>
          </cell>
          <cell r="D2640">
            <v>1</v>
          </cell>
          <cell r="E2640">
            <v>153.1694</v>
          </cell>
          <cell r="F2640">
            <v>153.16</v>
          </cell>
        </row>
        <row r="2641">
          <cell r="A2641" t="str">
            <v>001.18.17560</v>
          </cell>
          <cell r="B2641" t="str">
            <v>Fornecimento, assentamento e rejuntamento de tubos de concreto com armação simples  800 mm</v>
          </cell>
          <cell r="C2641" t="str">
            <v>ML</v>
          </cell>
          <cell r="D2641">
            <v>1</v>
          </cell>
          <cell r="E2641">
            <v>111.8449</v>
          </cell>
          <cell r="F2641">
            <v>111.84</v>
          </cell>
        </row>
        <row r="2642">
          <cell r="A2642" t="str">
            <v>001.18.17580</v>
          </cell>
          <cell r="B2642" t="str">
            <v>Fornecimento, assentamento e rejuntamento de tubos de concreto com armação simples  600 mm</v>
          </cell>
          <cell r="C2642" t="str">
            <v>ML</v>
          </cell>
          <cell r="D2642">
            <v>1</v>
          </cell>
          <cell r="E2642">
            <v>84.959599999999995</v>
          </cell>
          <cell r="F2642">
            <v>84.95</v>
          </cell>
        </row>
        <row r="2643">
          <cell r="A2643" t="str">
            <v>001.18.17600</v>
          </cell>
          <cell r="B2643" t="str">
            <v>Fornecimento, assentamento e rejuntamento de tubos de concreto com armação simples  400 mm</v>
          </cell>
          <cell r="C2643" t="str">
            <v>ML</v>
          </cell>
          <cell r="D2643">
            <v>1</v>
          </cell>
          <cell r="E2643">
            <v>44.826799999999999</v>
          </cell>
          <cell r="F2643">
            <v>44.82</v>
          </cell>
        </row>
        <row r="2644">
          <cell r="A2644" t="str">
            <v>001.18.17620</v>
          </cell>
          <cell r="B2644" t="str">
            <v>Fornecimento, assentamento e rejuntamento de tubos de concreto com armação dupla 1000 mm</v>
          </cell>
          <cell r="C2644" t="str">
            <v>ML</v>
          </cell>
          <cell r="D2644">
            <v>1</v>
          </cell>
          <cell r="E2644">
            <v>188.1694</v>
          </cell>
          <cell r="F2644">
            <v>188.16</v>
          </cell>
        </row>
        <row r="2645">
          <cell r="A2645" t="str">
            <v>001.18.17640</v>
          </cell>
          <cell r="B2645" t="str">
            <v>Fornecimento, assentamento e rejuntamento de tubos de concreto com armação dupla  800 mm</v>
          </cell>
          <cell r="C2645" t="str">
            <v>ML</v>
          </cell>
          <cell r="D2645">
            <v>1</v>
          </cell>
          <cell r="E2645">
            <v>135.8449</v>
          </cell>
          <cell r="F2645">
            <v>135.84</v>
          </cell>
        </row>
        <row r="2646">
          <cell r="A2646" t="str">
            <v>001.18.17660</v>
          </cell>
          <cell r="B2646" t="str">
            <v>Fornecimento, assentamento e rejuntamento de tubos de concreto sem armação  600 mm</v>
          </cell>
          <cell r="C2646" t="str">
            <v>ML</v>
          </cell>
          <cell r="D2646">
            <v>1</v>
          </cell>
          <cell r="E2646">
            <v>66.193399999999997</v>
          </cell>
          <cell r="F2646">
            <v>66.19</v>
          </cell>
        </row>
        <row r="2647">
          <cell r="A2647" t="str">
            <v>001.18.17680</v>
          </cell>
          <cell r="B2647" t="str">
            <v>Fornecimento, assentamento e rejuntamento de tubos de concreto sem armação  500 mm</v>
          </cell>
          <cell r="C2647" t="str">
            <v>ML</v>
          </cell>
          <cell r="D2647">
            <v>1</v>
          </cell>
          <cell r="E2647">
            <v>48.988700000000001</v>
          </cell>
          <cell r="F2647">
            <v>48.98</v>
          </cell>
        </row>
        <row r="2648">
          <cell r="A2648" t="str">
            <v>001.18.17700</v>
          </cell>
          <cell r="B2648" t="str">
            <v>Fornecimento, assentamento e rejuntamento de tubos de concreto sem armação  400 mm</v>
          </cell>
          <cell r="C2648" t="str">
            <v>ML</v>
          </cell>
          <cell r="D2648">
            <v>1</v>
          </cell>
          <cell r="E2648">
            <v>34.826799999999999</v>
          </cell>
          <cell r="F2648">
            <v>34.82</v>
          </cell>
        </row>
        <row r="2649">
          <cell r="A2649" t="str">
            <v>001.18.17720</v>
          </cell>
          <cell r="B2649" t="str">
            <v>Fornecimento, assentamento e rejuntamento de tubos de concreto sem armação  350 mm</v>
          </cell>
          <cell r="C2649" t="str">
            <v>ML</v>
          </cell>
          <cell r="D2649">
            <v>1</v>
          </cell>
          <cell r="E2649">
            <v>26.326799999999999</v>
          </cell>
          <cell r="F2649">
            <v>26.32</v>
          </cell>
        </row>
        <row r="2650">
          <cell r="A2650" t="str">
            <v>001.18.17740</v>
          </cell>
          <cell r="B2650" t="str">
            <v>Fornecimento, assentamento e rejuntamento de tubos de concreto sem armação  300 mm</v>
          </cell>
          <cell r="C2650" t="str">
            <v>ML</v>
          </cell>
          <cell r="D2650">
            <v>1</v>
          </cell>
          <cell r="E2650">
            <v>21.933</v>
          </cell>
          <cell r="F2650">
            <v>21.93</v>
          </cell>
        </row>
        <row r="2651">
          <cell r="A2651" t="str">
            <v>001.18.17760</v>
          </cell>
          <cell r="B2651" t="str">
            <v>Fornecimento, assentamento e rejuntamento de tubos de concreto sem armação  250 mm</v>
          </cell>
          <cell r="C2651" t="str">
            <v>ML</v>
          </cell>
          <cell r="D2651">
            <v>1</v>
          </cell>
          <cell r="E2651">
            <v>20.933</v>
          </cell>
          <cell r="F2651">
            <v>20.93</v>
          </cell>
        </row>
        <row r="2652">
          <cell r="A2652" t="str">
            <v>001.18.17780</v>
          </cell>
          <cell r="B2652" t="str">
            <v>Fornecimento, assentamento e rejuntamento de tubos de concreto sem armação  200 mm</v>
          </cell>
          <cell r="C2652" t="str">
            <v>ML</v>
          </cell>
          <cell r="D2652">
            <v>1</v>
          </cell>
          <cell r="E2652">
            <v>16.712599999999998</v>
          </cell>
          <cell r="F2652">
            <v>16.71</v>
          </cell>
        </row>
        <row r="2653">
          <cell r="A2653" t="str">
            <v>001.18.17800</v>
          </cell>
          <cell r="B2653" t="str">
            <v>Fornecimento, assentamento e rejuntamento de tubos de concreto sem armação  150 mm</v>
          </cell>
          <cell r="C2653" t="str">
            <v>ML</v>
          </cell>
          <cell r="D2653">
            <v>1</v>
          </cell>
          <cell r="E2653">
            <v>14.7126</v>
          </cell>
          <cell r="F2653">
            <v>14.71</v>
          </cell>
        </row>
        <row r="2654">
          <cell r="A2654" t="str">
            <v>001.18.17820</v>
          </cell>
          <cell r="B2654" t="str">
            <v>Fornecimento, assentamento e rejuntamento de tubos de concreto sem armação  100 mm</v>
          </cell>
          <cell r="C2654" t="str">
            <v>ML</v>
          </cell>
          <cell r="D2654">
            <v>1</v>
          </cell>
          <cell r="E2654">
            <v>11.6639</v>
          </cell>
          <cell r="F2654">
            <v>11.66</v>
          </cell>
        </row>
        <row r="2655">
          <cell r="A2655" t="str">
            <v>001.18.17840</v>
          </cell>
          <cell r="B2655" t="str">
            <v>Fornecimento, assentamento e rejuntamento de tubo de concreto poroso mf 400 mm</v>
          </cell>
          <cell r="C2655" t="str">
            <v>ML</v>
          </cell>
          <cell r="D2655">
            <v>1</v>
          </cell>
          <cell r="E2655">
            <v>38.326799999999999</v>
          </cell>
          <cell r="F2655">
            <v>38.32</v>
          </cell>
        </row>
        <row r="2656">
          <cell r="A2656" t="str">
            <v>001.18.17860</v>
          </cell>
          <cell r="B2656" t="str">
            <v>Fornecimento, assentamento e rejuntamento de tubo de concreto poroso mf 350 mm</v>
          </cell>
          <cell r="C2656" t="str">
            <v>ML</v>
          </cell>
          <cell r="D2656">
            <v>1</v>
          </cell>
          <cell r="E2656">
            <v>28.326799999999999</v>
          </cell>
          <cell r="F2656">
            <v>28.32</v>
          </cell>
        </row>
        <row r="2657">
          <cell r="A2657" t="str">
            <v>001.18.17880</v>
          </cell>
          <cell r="B2657" t="str">
            <v>Fornecimento, assentamento e rejuntamento de tubo de concreto poroso mf 300 mm</v>
          </cell>
          <cell r="C2657" t="str">
            <v>ML</v>
          </cell>
          <cell r="D2657">
            <v>1</v>
          </cell>
          <cell r="E2657">
            <v>19.188300000000002</v>
          </cell>
          <cell r="F2657">
            <v>19.18</v>
          </cell>
        </row>
        <row r="2658">
          <cell r="A2658" t="str">
            <v>001.18.17900</v>
          </cell>
          <cell r="B2658" t="str">
            <v>Fornecimento, assentamento e rejuntamento de tubo de concreto poroso mf 250 mm</v>
          </cell>
          <cell r="C2658" t="str">
            <v>ML</v>
          </cell>
          <cell r="D2658">
            <v>1</v>
          </cell>
          <cell r="E2658">
            <v>22.433</v>
          </cell>
          <cell r="F2658">
            <v>22.43</v>
          </cell>
        </row>
        <row r="2659">
          <cell r="A2659" t="str">
            <v>001.18.17920</v>
          </cell>
          <cell r="B2659" t="str">
            <v>Fornecimento, assentamento e rejuntamento de tubo de concreto poroso mf 200 mm</v>
          </cell>
          <cell r="C2659" t="str">
            <v>ML</v>
          </cell>
          <cell r="D2659">
            <v>1</v>
          </cell>
          <cell r="E2659">
            <v>16.912600000000001</v>
          </cell>
          <cell r="F2659">
            <v>16.91</v>
          </cell>
        </row>
        <row r="2660">
          <cell r="A2660" t="str">
            <v>001.18.17940</v>
          </cell>
          <cell r="B2660" t="str">
            <v>Fornecimento, assentamento e rejuntamento de tubo de concreto poroso mf 150 mm</v>
          </cell>
          <cell r="C2660" t="str">
            <v>ML</v>
          </cell>
          <cell r="D2660">
            <v>1</v>
          </cell>
          <cell r="E2660">
            <v>16.912600000000001</v>
          </cell>
          <cell r="F2660">
            <v>16.91</v>
          </cell>
        </row>
        <row r="2661">
          <cell r="A2661" t="str">
            <v>001.18.17960</v>
          </cell>
          <cell r="B2661" t="str">
            <v>Fornecimento, assentamento e rejuntamento de tubo de concreto poroso mf 100 mm</v>
          </cell>
          <cell r="C2661" t="str">
            <v>ML</v>
          </cell>
          <cell r="D2661">
            <v>1</v>
          </cell>
          <cell r="E2661">
            <v>16.0639</v>
          </cell>
          <cell r="F2661">
            <v>16.059999999999999</v>
          </cell>
        </row>
        <row r="2662">
          <cell r="A2662" t="str">
            <v>001.18.17980</v>
          </cell>
          <cell r="B2662" t="str">
            <v>Fornecimento de camada filtrante de areia 0.30 m e pedra 0.60 m (seixo rolado) apiloado s/ escavação</v>
          </cell>
          <cell r="C2662" t="str">
            <v>ML</v>
          </cell>
          <cell r="D2662">
            <v>1</v>
          </cell>
          <cell r="E2662">
            <v>44.652200000000001</v>
          </cell>
          <cell r="F2662">
            <v>44.65</v>
          </cell>
        </row>
        <row r="2663">
          <cell r="A2663" t="str">
            <v>001.18.18000</v>
          </cell>
          <cell r="B2663" t="str">
            <v>Fornecimento de dreno em pedra (cascalho) seccao trapezoidal base maior 60 cm base menor 30 cm e altura 50 cm incl escavação</v>
          </cell>
          <cell r="C2663" t="str">
            <v>ML</v>
          </cell>
          <cell r="D2663">
            <v>1</v>
          </cell>
          <cell r="E2663">
            <v>7.6702000000000004</v>
          </cell>
          <cell r="F2663">
            <v>7.67</v>
          </cell>
        </row>
        <row r="2664">
          <cell r="A2664" t="str">
            <v>001.18.18020</v>
          </cell>
          <cell r="B2664" t="str">
            <v>Fornecimento de dreno com secao trapezoidal (base menor = 0,50m, base maior = 1,0m e altura de 1,50m), em camadas de brita nº 2 e 4 e areia grossa inclusive tubo de pvc perfurado d=1,50 mm, conf. det. do dvop</v>
          </cell>
          <cell r="C2664" t="str">
            <v>ML</v>
          </cell>
          <cell r="D2664">
            <v>1</v>
          </cell>
          <cell r="E2664">
            <v>73.835999999999999</v>
          </cell>
          <cell r="F2664">
            <v>73.83</v>
          </cell>
        </row>
        <row r="2665">
          <cell r="A2665" t="str">
            <v>001.18.18040</v>
          </cell>
          <cell r="B2665" t="str">
            <v>Escavacao mecânica de valas em material de 1º categoria</v>
          </cell>
          <cell r="C2665" t="str">
            <v>M3</v>
          </cell>
          <cell r="D2665">
            <v>1</v>
          </cell>
          <cell r="E2665">
            <v>2.44</v>
          </cell>
          <cell r="F2665">
            <v>2.44</v>
          </cell>
        </row>
        <row r="2666">
          <cell r="A2666" t="str">
            <v>001.18.18060</v>
          </cell>
          <cell r="B2666" t="str">
            <v>Reaterro e compactação mecânica de valas</v>
          </cell>
          <cell r="C2666" t="str">
            <v>M3</v>
          </cell>
          <cell r="D2666">
            <v>1</v>
          </cell>
          <cell r="E2666">
            <v>2.37</v>
          </cell>
          <cell r="F2666">
            <v>2.37</v>
          </cell>
        </row>
        <row r="2667">
          <cell r="A2667" t="str">
            <v>001.18.18080</v>
          </cell>
          <cell r="B2667" t="str">
            <v>Execução de poço de visita conf. det. do dop n.4 120x120x50 cm</v>
          </cell>
          <cell r="C2667" t="str">
            <v>UN</v>
          </cell>
          <cell r="D2667">
            <v>1</v>
          </cell>
          <cell r="E2667">
            <v>666.88250000000005</v>
          </cell>
          <cell r="F2667">
            <v>666.88</v>
          </cell>
        </row>
        <row r="2668">
          <cell r="A2668" t="str">
            <v>001.18.18100</v>
          </cell>
          <cell r="B2668" t="str">
            <v>Execução de poço de visita conf. det. do dop n.4 120x120x70 cm</v>
          </cell>
          <cell r="C2668" t="str">
            <v>UN</v>
          </cell>
          <cell r="D2668">
            <v>1</v>
          </cell>
          <cell r="E2668">
            <v>753.57719999999995</v>
          </cell>
          <cell r="F2668">
            <v>753.57</v>
          </cell>
        </row>
        <row r="2669">
          <cell r="A2669" t="str">
            <v>001.18.18120</v>
          </cell>
          <cell r="B2669" t="str">
            <v>Execução de poço de visita conf. det. do dop n.4 120x120x105 cm</v>
          </cell>
          <cell r="C2669" t="str">
            <v>UN</v>
          </cell>
          <cell r="D2669">
            <v>1</v>
          </cell>
          <cell r="E2669">
            <v>910.01900000000001</v>
          </cell>
          <cell r="F2669">
            <v>910.01</v>
          </cell>
        </row>
        <row r="2670">
          <cell r="A2670" t="str">
            <v>001.18.18140</v>
          </cell>
          <cell r="B2670" t="str">
            <v>Execução de poço de visita conf. det. do dop n.4 120x120x120 cm</v>
          </cell>
          <cell r="C2670" t="str">
            <v>UN</v>
          </cell>
          <cell r="D2670">
            <v>1</v>
          </cell>
          <cell r="E2670">
            <v>964.1268</v>
          </cell>
          <cell r="F2670">
            <v>964.12</v>
          </cell>
        </row>
        <row r="2671">
          <cell r="A2671" t="str">
            <v>001.18.18160</v>
          </cell>
          <cell r="B2671" t="str">
            <v>Execução de poço de visita conf. det. do dop n.4 120x120x140 cm</v>
          </cell>
          <cell r="C2671" t="str">
            <v>UN</v>
          </cell>
          <cell r="D2671">
            <v>1</v>
          </cell>
          <cell r="E2671">
            <v>1338.0420999999999</v>
          </cell>
          <cell r="F2671">
            <v>1338.04</v>
          </cell>
        </row>
        <row r="2672">
          <cell r="A2672" t="str">
            <v>001.18.18180</v>
          </cell>
          <cell r="B2672" t="str">
            <v>Execução de poço de visita conf. det. do dop n.4 120x120x190 cm</v>
          </cell>
          <cell r="C2672" t="str">
            <v>UN</v>
          </cell>
          <cell r="D2672">
            <v>1</v>
          </cell>
          <cell r="E2672">
            <v>1316.0499</v>
          </cell>
          <cell r="F2672">
            <v>1316.04</v>
          </cell>
        </row>
        <row r="2673">
          <cell r="A2673" t="str">
            <v>001.18.18200</v>
          </cell>
          <cell r="B2673" t="str">
            <v>Fornecimento e instalação de tubo leve de pvc rígido branco c/ ponta e bolsa lisa em barra 6 m diâmetro 450 mm</v>
          </cell>
          <cell r="C2673" t="str">
            <v>ML</v>
          </cell>
          <cell r="D2673">
            <v>1</v>
          </cell>
          <cell r="E2673">
            <v>82.278400000000005</v>
          </cell>
          <cell r="F2673">
            <v>82.27</v>
          </cell>
        </row>
        <row r="2674">
          <cell r="A2674" t="str">
            <v>001.18.18220</v>
          </cell>
          <cell r="B2674" t="str">
            <v>Fornecimento e instalação de tubo leve de pvc rígido branco c/ ponta e bolsa lisa em barra 6 m diâmetro 400 mm</v>
          </cell>
          <cell r="C2674" t="str">
            <v>ML</v>
          </cell>
          <cell r="D2674">
            <v>1</v>
          </cell>
          <cell r="E2674">
            <v>82.537999999999997</v>
          </cell>
          <cell r="F2674">
            <v>82.53</v>
          </cell>
        </row>
        <row r="2675">
          <cell r="A2675" t="str">
            <v>001.18.18240</v>
          </cell>
          <cell r="B2675" t="str">
            <v>Fornecimento e instalação de tubo leve de pvc rígido branco c/ ponta e bolsa lisa em barra 6 m diâmetro 300 mm</v>
          </cell>
          <cell r="C2675" t="str">
            <v>ML</v>
          </cell>
          <cell r="D2675">
            <v>1</v>
          </cell>
          <cell r="E2675">
            <v>55.057499999999997</v>
          </cell>
          <cell r="F2675">
            <v>55.05</v>
          </cell>
        </row>
        <row r="2676">
          <cell r="A2676" t="str">
            <v>001.18.18260</v>
          </cell>
          <cell r="B2676" t="str">
            <v>Fornecimento e instalaçao de tubo leve de pvc rígido branco c/ ponta e bolsa lisa em barra 6 m diâmetro 250 mm</v>
          </cell>
          <cell r="C2676" t="str">
            <v>ML</v>
          </cell>
          <cell r="D2676">
            <v>1</v>
          </cell>
          <cell r="E2676">
            <v>33.882899999999999</v>
          </cell>
          <cell r="F2676">
            <v>33.880000000000003</v>
          </cell>
        </row>
        <row r="2677">
          <cell r="A2677" t="str">
            <v>001.18.18280</v>
          </cell>
          <cell r="B2677" t="str">
            <v>Fornecimento e instalação de tubo leve de pvc rígido branco c/ ponta e bolsa lisa em barra 6 m diâmetro 200 mm</v>
          </cell>
          <cell r="C2677" t="str">
            <v>ML</v>
          </cell>
          <cell r="D2677">
            <v>1</v>
          </cell>
          <cell r="E2677">
            <v>23.3216</v>
          </cell>
          <cell r="F2677">
            <v>23.32</v>
          </cell>
        </row>
        <row r="2678">
          <cell r="A2678" t="str">
            <v>001.18.18300</v>
          </cell>
          <cell r="B2678" t="str">
            <v>Fornecimento e instalação de tubo leve de pvc rígido branco c/ ponta e bolsa lisa em barra 6 m diâmetro 150 mm</v>
          </cell>
          <cell r="C2678" t="str">
            <v>ML</v>
          </cell>
          <cell r="D2678">
            <v>1</v>
          </cell>
          <cell r="E2678">
            <v>19.729199999999999</v>
          </cell>
          <cell r="F2678">
            <v>19.72</v>
          </cell>
        </row>
        <row r="2679">
          <cell r="A2679" t="str">
            <v>001.18.18320</v>
          </cell>
          <cell r="B2679" t="str">
            <v>Fornecimento e instalação de tubo leve de pvc rígido branco c/ ponta e bolsa lisa em barra 6 m diâmetro 125 mm</v>
          </cell>
          <cell r="C2679" t="str">
            <v>ML</v>
          </cell>
          <cell r="D2679">
            <v>1</v>
          </cell>
          <cell r="E2679">
            <v>19.7224</v>
          </cell>
          <cell r="F2679">
            <v>19.72</v>
          </cell>
        </row>
        <row r="2680">
          <cell r="A2680" t="str">
            <v>001.18.18340</v>
          </cell>
          <cell r="B2680" t="str">
            <v>Fornecimento e Instalação de Calha condutor (redondo ou retangular) e rufo em chapa galvanizada n.26 corte 25 cm</v>
          </cell>
          <cell r="C2680" t="str">
            <v>ML</v>
          </cell>
          <cell r="D2680">
            <v>1</v>
          </cell>
          <cell r="E2680">
            <v>14.2499</v>
          </cell>
          <cell r="F2680">
            <v>14.24</v>
          </cell>
        </row>
        <row r="2681">
          <cell r="A2681" t="str">
            <v>001.18.18380</v>
          </cell>
          <cell r="B2681" t="str">
            <v>Fornecimento e Instalação de Calha condutor (redondo ou retangular) e rufo em chapa galvanizada n.26 corte 40 cm</v>
          </cell>
          <cell r="C2681" t="str">
            <v>ML</v>
          </cell>
          <cell r="D2681">
            <v>1</v>
          </cell>
          <cell r="E2681">
            <v>19.180700000000002</v>
          </cell>
          <cell r="F2681">
            <v>19.18</v>
          </cell>
        </row>
        <row r="2682">
          <cell r="A2682" t="str">
            <v>001.18.18420</v>
          </cell>
          <cell r="B2682" t="str">
            <v>Fornecimento e Instalação de Calha condutor (redondo ou retangular) e rufo em chapa n. 24 corte 25 cm</v>
          </cell>
          <cell r="C2682" t="str">
            <v>ML</v>
          </cell>
          <cell r="D2682">
            <v>1</v>
          </cell>
          <cell r="E2682">
            <v>15.558</v>
          </cell>
          <cell r="F2682">
            <v>15.55</v>
          </cell>
        </row>
        <row r="2683">
          <cell r="A2683" t="str">
            <v>001.18.18440</v>
          </cell>
          <cell r="B2683" t="str">
            <v>Fornecimento e Instalação de Calha condutor (redondo ou retangular) e rufo em chapa n. 24 corte 30 cm</v>
          </cell>
          <cell r="C2683" t="str">
            <v>ML</v>
          </cell>
          <cell r="D2683">
            <v>1</v>
          </cell>
          <cell r="E2683">
            <v>16.896999999999998</v>
          </cell>
          <cell r="F2683">
            <v>16.89</v>
          </cell>
        </row>
        <row r="2684">
          <cell r="A2684" t="str">
            <v>001.18.18460</v>
          </cell>
          <cell r="B2684" t="str">
            <v>Fornecimento e Instalação de Calha condutor (redondo ou retangular) e rufo em chapa n. 24 corte 40 cm</v>
          </cell>
          <cell r="C2684" t="str">
            <v>ML</v>
          </cell>
          <cell r="D2684">
            <v>1</v>
          </cell>
          <cell r="E2684">
            <v>18.022500000000001</v>
          </cell>
          <cell r="F2684">
            <v>18.02</v>
          </cell>
        </row>
        <row r="2685">
          <cell r="A2685" t="str">
            <v>001.18.18480</v>
          </cell>
          <cell r="B2685" t="str">
            <v>Fornecimento e Instalação de Calha condutor (redondo ou retangular) e rufo em chapa n. 24 corte 50 cm</v>
          </cell>
          <cell r="C2685" t="str">
            <v>ML</v>
          </cell>
          <cell r="D2685">
            <v>1</v>
          </cell>
          <cell r="E2685">
            <v>22.132200000000001</v>
          </cell>
          <cell r="F2685">
            <v>22.13</v>
          </cell>
        </row>
        <row r="2686">
          <cell r="A2686" t="str">
            <v>001.18.18500</v>
          </cell>
          <cell r="B2686" t="str">
            <v>Fornecimento e Instalação de Calha condutor (redondo ou retangular) e rufo em chapa n. 24 corte 120 cm</v>
          </cell>
          <cell r="C2686" t="str">
            <v>M</v>
          </cell>
          <cell r="D2686">
            <v>1</v>
          </cell>
          <cell r="E2686">
            <v>20.301300000000001</v>
          </cell>
          <cell r="F2686">
            <v>20.3</v>
          </cell>
        </row>
        <row r="2687">
          <cell r="A2687" t="str">
            <v>001.18.18520</v>
          </cell>
          <cell r="B2687" t="str">
            <v>Fornecimento e instalação de tubo de pvc rígido série r em barra de 6 m cor bege com ponta lisa diâm. 150 mm</v>
          </cell>
          <cell r="C2687" t="str">
            <v>ML</v>
          </cell>
          <cell r="D2687">
            <v>1</v>
          </cell>
          <cell r="E2687">
            <v>21.769500000000001</v>
          </cell>
          <cell r="F2687">
            <v>21.76</v>
          </cell>
        </row>
        <row r="2688">
          <cell r="A2688" t="str">
            <v>001.18.18540</v>
          </cell>
          <cell r="B2688" t="str">
            <v>Fornecimento e instalação de tubo de pvc rígido série r em barra de 6 m cor bege com ponta lisa diâm. 100 mm</v>
          </cell>
          <cell r="C2688" t="str">
            <v>ML</v>
          </cell>
          <cell r="D2688">
            <v>1</v>
          </cell>
          <cell r="E2688">
            <v>9.0772999999999993</v>
          </cell>
          <cell r="F2688">
            <v>9.07</v>
          </cell>
        </row>
        <row r="2689">
          <cell r="A2689" t="str">
            <v>001.18.18560</v>
          </cell>
          <cell r="B2689" t="str">
            <v>Fornecimento e instalação de tubo de pvc rígido série r em barra de 6 m cor bege com ponta lisa diâm. 75 mm</v>
          </cell>
          <cell r="C2689" t="str">
            <v>ML</v>
          </cell>
          <cell r="D2689">
            <v>1</v>
          </cell>
          <cell r="E2689">
            <v>7.9356999999999998</v>
          </cell>
          <cell r="F2689">
            <v>7.93</v>
          </cell>
        </row>
        <row r="2690">
          <cell r="A2690" t="str">
            <v>001.18.18580</v>
          </cell>
          <cell r="B2690" t="str">
            <v>Fornecimento e instalação de conexões de pvc p/ tubo série r curva curta 87º 30'  diâm.150 mm</v>
          </cell>
          <cell r="C2690" t="str">
            <v>UN</v>
          </cell>
          <cell r="D2690">
            <v>1</v>
          </cell>
          <cell r="E2690">
            <v>67.028400000000005</v>
          </cell>
          <cell r="F2690">
            <v>67.02</v>
          </cell>
        </row>
        <row r="2691">
          <cell r="A2691" t="str">
            <v>001.18.18600</v>
          </cell>
          <cell r="B2691" t="str">
            <v>Fornecimento e instalação de conexões de pvc p/ tubo série r curva curta 87º 30'  diâm.100 mm</v>
          </cell>
          <cell r="C2691" t="str">
            <v>UN</v>
          </cell>
          <cell r="D2691">
            <v>1</v>
          </cell>
          <cell r="E2691">
            <v>19.816400000000002</v>
          </cell>
          <cell r="F2691">
            <v>19.809999999999999</v>
          </cell>
        </row>
        <row r="2692">
          <cell r="A2692" t="str">
            <v>001.18.18620</v>
          </cell>
          <cell r="B2692" t="str">
            <v>Fornecimento e instalação de conexões de pvc p/ tubo série r curva curta 87º 30'  diâm. 75 mm</v>
          </cell>
          <cell r="C2692" t="str">
            <v>UN</v>
          </cell>
          <cell r="D2692">
            <v>1</v>
          </cell>
          <cell r="E2692">
            <v>13.4351</v>
          </cell>
          <cell r="F2692">
            <v>13.43</v>
          </cell>
        </row>
        <row r="2693">
          <cell r="A2693" t="str">
            <v>001.18.18640</v>
          </cell>
          <cell r="B2693" t="str">
            <v>Execução de caixa de passagem conf. det. n7 do dop 30 x 30 x 30 cm</v>
          </cell>
          <cell r="C2693" t="str">
            <v>UN</v>
          </cell>
          <cell r="D2693">
            <v>1</v>
          </cell>
          <cell r="E2693">
            <v>38.293300000000002</v>
          </cell>
          <cell r="F2693">
            <v>38.29</v>
          </cell>
        </row>
        <row r="2694">
          <cell r="A2694" t="str">
            <v>001.18.18660</v>
          </cell>
          <cell r="B2694" t="str">
            <v>Execução de caixa de passagem conf. det. n7 do dop 40 x 40 x 40 cm</v>
          </cell>
          <cell r="C2694" t="str">
            <v>UN</v>
          </cell>
          <cell r="D2694">
            <v>1</v>
          </cell>
          <cell r="E2694">
            <v>57.826900000000002</v>
          </cell>
          <cell r="F2694">
            <v>57.82</v>
          </cell>
        </row>
        <row r="2695">
          <cell r="A2695" t="str">
            <v>001.18.18680</v>
          </cell>
          <cell r="B2695" t="str">
            <v>Execução de caixa de passagem conf. det. n7 do dop 50 x 50 x 50 cm</v>
          </cell>
          <cell r="C2695" t="str">
            <v>UN</v>
          </cell>
          <cell r="D2695">
            <v>1</v>
          </cell>
          <cell r="E2695">
            <v>83.098500000000001</v>
          </cell>
          <cell r="F2695">
            <v>83.09</v>
          </cell>
        </row>
        <row r="2696">
          <cell r="A2696" t="str">
            <v>001.18.18700</v>
          </cell>
          <cell r="B2696" t="str">
            <v>Execução de caixa de passagem conf. det. n7 do dop 60 x 60 x 60 cm</v>
          </cell>
          <cell r="C2696" t="str">
            <v>UN</v>
          </cell>
          <cell r="D2696">
            <v>1</v>
          </cell>
          <cell r="E2696">
            <v>110.54170000000001</v>
          </cell>
          <cell r="F2696">
            <v>110.54</v>
          </cell>
        </row>
        <row r="2697">
          <cell r="A2697" t="str">
            <v>001.18.18720</v>
          </cell>
          <cell r="B2697" t="str">
            <v>Execução de caixa de passagem conf. det. n7 do dop 70 x 70 x 70 cm</v>
          </cell>
          <cell r="C2697" t="str">
            <v>UN</v>
          </cell>
          <cell r="D2697">
            <v>1</v>
          </cell>
          <cell r="E2697">
            <v>113.3698</v>
          </cell>
          <cell r="F2697">
            <v>113.36</v>
          </cell>
        </row>
        <row r="2698">
          <cell r="A2698" t="str">
            <v>001.18.18740</v>
          </cell>
          <cell r="B2698" t="str">
            <v>Execução de caixa de passagem conf. det. n7 do dop 80 x 80 x 80 cm</v>
          </cell>
          <cell r="C2698" t="str">
            <v>UN</v>
          </cell>
          <cell r="D2698">
            <v>1</v>
          </cell>
          <cell r="E2698">
            <v>144.0453</v>
          </cell>
          <cell r="F2698">
            <v>144.04</v>
          </cell>
        </row>
        <row r="2699">
          <cell r="A2699" t="str">
            <v>001.18.18760</v>
          </cell>
          <cell r="B2699" t="str">
            <v>Execução de caixa de passagem conf. det. n7 do dop 90 x 90 x 90 cm</v>
          </cell>
          <cell r="C2699" t="str">
            <v>UN</v>
          </cell>
          <cell r="D2699">
            <v>1</v>
          </cell>
          <cell r="E2699">
            <v>239.24590000000001</v>
          </cell>
          <cell r="F2699">
            <v>239.24</v>
          </cell>
        </row>
        <row r="2700">
          <cell r="A2700" t="str">
            <v>001.18.18780</v>
          </cell>
          <cell r="B2700" t="str">
            <v>Execução de caixa de passagem conf. det. n7 do dop 100 x 100 x 100 cm</v>
          </cell>
          <cell r="C2700" t="str">
            <v>UN</v>
          </cell>
          <cell r="D2700">
            <v>1</v>
          </cell>
          <cell r="E2700">
            <v>239.63319999999999</v>
          </cell>
          <cell r="F2700">
            <v>239.63</v>
          </cell>
        </row>
        <row r="2701">
          <cell r="A2701" t="str">
            <v>001.18.18800</v>
          </cell>
          <cell r="B2701" t="str">
            <v>Execução de caixa de passagem conf. det. n7 do dop 100 x 100 x 120 cm</v>
          </cell>
          <cell r="C2701" t="str">
            <v>UND</v>
          </cell>
          <cell r="D2701">
            <v>1</v>
          </cell>
          <cell r="E2701">
            <v>327.39640000000003</v>
          </cell>
          <cell r="F2701">
            <v>327.39</v>
          </cell>
        </row>
        <row r="2702">
          <cell r="A2702" t="str">
            <v>001.18.18820</v>
          </cell>
          <cell r="B2702" t="str">
            <v>Execução de caixa de passagem conf. det. n7 do dop 110 x 0.60 x 0.60 cm</v>
          </cell>
          <cell r="C2702" t="str">
            <v>UN</v>
          </cell>
          <cell r="D2702">
            <v>1</v>
          </cell>
          <cell r="E2702">
            <v>13.180199999999999</v>
          </cell>
          <cell r="F2702">
            <v>13.18</v>
          </cell>
        </row>
        <row r="2703">
          <cell r="A2703" t="str">
            <v>001.18.18840</v>
          </cell>
          <cell r="B2703" t="str">
            <v>Fornecimento e instalação de curva 90º de pvc rígido diâm. 100 mm</v>
          </cell>
          <cell r="C2703" t="str">
            <v>UN</v>
          </cell>
          <cell r="D2703">
            <v>1</v>
          </cell>
          <cell r="E2703">
            <v>21.766400000000001</v>
          </cell>
          <cell r="F2703">
            <v>21.76</v>
          </cell>
        </row>
        <row r="2704">
          <cell r="A2704" t="str">
            <v>001.18.18860</v>
          </cell>
          <cell r="B2704" t="str">
            <v>Fornecimento e instalação de curva 90º de pvc rígido diâm.  75 mm</v>
          </cell>
          <cell r="C2704" t="str">
            <v>UN</v>
          </cell>
          <cell r="D2704">
            <v>1</v>
          </cell>
          <cell r="E2704">
            <v>20.185099999999998</v>
          </cell>
          <cell r="F2704">
            <v>20.18</v>
          </cell>
        </row>
        <row r="2705">
          <cell r="A2705" t="str">
            <v>001.18.18880</v>
          </cell>
          <cell r="B2705" t="str">
            <v>Fornecimento e instalação de ralo seco vertical em ferro fundido diâm.100 mm</v>
          </cell>
          <cell r="C2705" t="str">
            <v>UN</v>
          </cell>
          <cell r="D2705">
            <v>1</v>
          </cell>
          <cell r="E2705">
            <v>12.5474</v>
          </cell>
          <cell r="F2705">
            <v>12.54</v>
          </cell>
        </row>
        <row r="2706">
          <cell r="A2706" t="str">
            <v>001.18.18900</v>
          </cell>
          <cell r="B2706" t="str">
            <v>Execução de caixa de areia dimensões 50 x 50 x 50 cm</v>
          </cell>
          <cell r="C2706" t="str">
            <v>UN</v>
          </cell>
          <cell r="D2706">
            <v>1</v>
          </cell>
          <cell r="E2706">
            <v>83.098500000000001</v>
          </cell>
          <cell r="F2706">
            <v>83.09</v>
          </cell>
        </row>
        <row r="2707">
          <cell r="A2707" t="str">
            <v>001.18.18920</v>
          </cell>
          <cell r="B2707" t="str">
            <v>Fornecimento e assentamento de grelha de ferro para caixa de passagem conf. det n.5 dop dim. 60 x 60 cm</v>
          </cell>
          <cell r="C2707" t="str">
            <v>UN</v>
          </cell>
          <cell r="D2707">
            <v>1</v>
          </cell>
          <cell r="E2707">
            <v>365.58199999999999</v>
          </cell>
          <cell r="F2707">
            <v>365.58</v>
          </cell>
        </row>
        <row r="2708">
          <cell r="A2708" t="str">
            <v>001.18.18940</v>
          </cell>
          <cell r="B2708" t="str">
            <v>Fornecimento e assentamento de grelha de ferro para caixa de passagem conf. det n.5 dop dim. 100 x 100 cm</v>
          </cell>
          <cell r="C2708" t="str">
            <v>UN</v>
          </cell>
          <cell r="D2708">
            <v>1</v>
          </cell>
          <cell r="E2708">
            <v>601.59860000000003</v>
          </cell>
          <cell r="F2708">
            <v>601.59</v>
          </cell>
        </row>
        <row r="2709">
          <cell r="A2709" t="str">
            <v>001.18.18960</v>
          </cell>
          <cell r="B2709" t="str">
            <v>Fornecimento e assentamento de grelha de ferro para caixa de passagem conf. det. n.5a dop. dim. 60 x 60 cm</v>
          </cell>
          <cell r="C2709" t="str">
            <v>UN</v>
          </cell>
          <cell r="D2709">
            <v>1</v>
          </cell>
          <cell r="E2709">
            <v>230.58199999999999</v>
          </cell>
          <cell r="F2709">
            <v>230.58</v>
          </cell>
        </row>
        <row r="2710">
          <cell r="A2710" t="str">
            <v>001.18.18980</v>
          </cell>
          <cell r="B2710" t="str">
            <v>Fornecimento e assentamento de grelha de ferro para caixa de passagem conf. det. n.5a dop. dim. 100 x 100 cm</v>
          </cell>
          <cell r="C2710" t="str">
            <v>UN</v>
          </cell>
          <cell r="D2710">
            <v>1</v>
          </cell>
          <cell r="E2710">
            <v>381.09859999999998</v>
          </cell>
          <cell r="F2710">
            <v>381.09</v>
          </cell>
        </row>
        <row r="2711">
          <cell r="A2711" t="str">
            <v>001.18.19000</v>
          </cell>
          <cell r="B2711" t="str">
            <v>Fornecimento e assentamento de grelha de ferro para canaleta conf. det. n.6 dop largura 0.56 m</v>
          </cell>
          <cell r="C2711" t="str">
            <v>ML</v>
          </cell>
          <cell r="D2711">
            <v>1</v>
          </cell>
          <cell r="E2711">
            <v>139.77850000000001</v>
          </cell>
          <cell r="F2711">
            <v>139.77000000000001</v>
          </cell>
        </row>
        <row r="2712">
          <cell r="A2712" t="str">
            <v>001.18.19020</v>
          </cell>
          <cell r="B2712" t="str">
            <v>Execução de canaleta para talude em concreto simples traço 1:4:8 com 8 cm espessura conf. det. n.32 e 33</v>
          </cell>
          <cell r="C2712" t="str">
            <v>ML</v>
          </cell>
          <cell r="D2712">
            <v>1</v>
          </cell>
          <cell r="E2712">
            <v>26.660699999999999</v>
          </cell>
          <cell r="F2712">
            <v>26.66</v>
          </cell>
        </row>
        <row r="2713">
          <cell r="A2713" t="str">
            <v>001.18.19040</v>
          </cell>
          <cell r="B2713" t="str">
            <v>Execução de canaleta de tijolo maciço 1/2 vez l=0,30 m inclusive grelha de ferro</v>
          </cell>
          <cell r="C2713" t="str">
            <v>ML</v>
          </cell>
          <cell r="D2713">
            <v>1</v>
          </cell>
          <cell r="E2713">
            <v>72.394800000000004</v>
          </cell>
          <cell r="F2713">
            <v>72.39</v>
          </cell>
        </row>
        <row r="2714">
          <cell r="A2714" t="str">
            <v>001.18.19060</v>
          </cell>
          <cell r="B2714" t="str">
            <v>Fornecimento e instalação de extintor de incêndio tipo manual com suporte de parede, água pressurizada 10 litros</v>
          </cell>
          <cell r="C2714" t="str">
            <v>UN</v>
          </cell>
          <cell r="D2714">
            <v>1</v>
          </cell>
          <cell r="E2714">
            <v>53</v>
          </cell>
          <cell r="F2714">
            <v>53</v>
          </cell>
        </row>
        <row r="2715">
          <cell r="A2715" t="str">
            <v>001.18.19080</v>
          </cell>
          <cell r="B2715" t="str">
            <v>Fornecimento e instalação de extintor de incêndio tipo manual com suporte de parede, co2 - gas carbonico 6 kg</v>
          </cell>
          <cell r="C2715" t="str">
            <v>UN</v>
          </cell>
          <cell r="D2715">
            <v>1</v>
          </cell>
          <cell r="E2715">
            <v>178</v>
          </cell>
          <cell r="F2715">
            <v>178</v>
          </cell>
        </row>
        <row r="2716">
          <cell r="A2716" t="str">
            <v>001.18.19100</v>
          </cell>
          <cell r="B2716" t="str">
            <v>Fornecimento e instalação de extintor de incêndio tipo manual com suporte de parede, pó químico seco 4 kg</v>
          </cell>
          <cell r="C2716" t="str">
            <v>UN</v>
          </cell>
          <cell r="D2716">
            <v>1</v>
          </cell>
          <cell r="E2716">
            <v>55</v>
          </cell>
          <cell r="F2716">
            <v>55</v>
          </cell>
        </row>
        <row r="2717">
          <cell r="A2717" t="str">
            <v>001.18.19120</v>
          </cell>
          <cell r="B2717" t="str">
            <v>Fornecimento e instalação de tubo de aço galvanizado - classe média - tipo manesmann diâm. 63 mm</v>
          </cell>
          <cell r="C2717" t="str">
            <v>M</v>
          </cell>
          <cell r="D2717">
            <v>1</v>
          </cell>
          <cell r="E2717">
            <v>36.841999999999999</v>
          </cell>
          <cell r="F2717">
            <v>36.840000000000003</v>
          </cell>
        </row>
        <row r="2718">
          <cell r="A2718" t="str">
            <v>001.18.19140</v>
          </cell>
          <cell r="B2718" t="str">
            <v>Fornecimento e instalação de tubo de aço galvanizado - classe média - tipo manesmann diâm. 75 mm</v>
          </cell>
          <cell r="C2718" t="str">
            <v>M</v>
          </cell>
          <cell r="D2718">
            <v>1</v>
          </cell>
          <cell r="E2718">
            <v>41.195300000000003</v>
          </cell>
          <cell r="F2718">
            <v>41.19</v>
          </cell>
        </row>
        <row r="2719">
          <cell r="A2719" t="str">
            <v>001.18.19160</v>
          </cell>
          <cell r="B2719" t="str">
            <v>Fornecimento e instalação de luva c/ rosca - classe 10 - tipo tupyou similar diâm. 63 mm</v>
          </cell>
          <cell r="C2719" t="str">
            <v>UN</v>
          </cell>
          <cell r="D2719">
            <v>1</v>
          </cell>
          <cell r="E2719">
            <v>19.082899999999999</v>
          </cell>
          <cell r="F2719">
            <v>19.079999999999998</v>
          </cell>
        </row>
        <row r="2720">
          <cell r="A2720" t="str">
            <v>001.18.19180</v>
          </cell>
          <cell r="B2720" t="str">
            <v>Fornecimento e instalação de luva c/ rosca - classe 10 - tipo tupyou similar diâm. 75 mm</v>
          </cell>
          <cell r="C2720" t="str">
            <v>UN</v>
          </cell>
          <cell r="D2720">
            <v>1</v>
          </cell>
          <cell r="E2720">
            <v>26.994499999999999</v>
          </cell>
          <cell r="F2720">
            <v>26.99</v>
          </cell>
        </row>
        <row r="2721">
          <cell r="A2721" t="str">
            <v>001.18.19200</v>
          </cell>
          <cell r="B2721" t="str">
            <v>Fornecimento e instalação de joelho 90º aço galvanizado - tupy ou similar diâm. 63 mm</v>
          </cell>
          <cell r="C2721" t="str">
            <v>UN</v>
          </cell>
          <cell r="D2721">
            <v>1</v>
          </cell>
          <cell r="E2721">
            <v>30.532900000000001</v>
          </cell>
          <cell r="F2721">
            <v>30.53</v>
          </cell>
        </row>
        <row r="2722">
          <cell r="A2722" t="str">
            <v>001.18.19220</v>
          </cell>
          <cell r="B2722" t="str">
            <v>Fornecimento e instalação de joelho 90º aço galvanizado - tupy ou similar diâm. 75 mm</v>
          </cell>
          <cell r="C2722" t="str">
            <v>UN</v>
          </cell>
          <cell r="D2722">
            <v>1</v>
          </cell>
          <cell r="E2722">
            <v>34.044499999999999</v>
          </cell>
          <cell r="F2722">
            <v>34.04</v>
          </cell>
        </row>
        <row r="2723">
          <cell r="A2723" t="str">
            <v>001.18.19240</v>
          </cell>
          <cell r="B2723" t="str">
            <v>Fornecimento e instalação de tee aço galvanizado - tupyou similar diâm. 63 mm</v>
          </cell>
          <cell r="C2723" t="str">
            <v>UN</v>
          </cell>
          <cell r="D2723">
            <v>1</v>
          </cell>
          <cell r="E2723">
            <v>30.5945</v>
          </cell>
          <cell r="F2723">
            <v>30.59</v>
          </cell>
        </row>
        <row r="2724">
          <cell r="A2724" t="str">
            <v>001.18.19260</v>
          </cell>
          <cell r="B2724" t="str">
            <v>Fornecimento e instalação de flanges aço galvanizado - tupy ou similar diâm. 75 mm</v>
          </cell>
          <cell r="C2724" t="str">
            <v>UN</v>
          </cell>
          <cell r="D2724">
            <v>1</v>
          </cell>
          <cell r="E2724">
            <v>24.564499999999999</v>
          </cell>
          <cell r="F2724">
            <v>24.56</v>
          </cell>
        </row>
        <row r="2725">
          <cell r="A2725" t="str">
            <v>001.18.19280</v>
          </cell>
          <cell r="B2725" t="str">
            <v>Fornecimento e instalação de niple duplo de aço galvanizado - tupy ou similar diâm. 63 mm</v>
          </cell>
          <cell r="C2725" t="str">
            <v>UN</v>
          </cell>
          <cell r="D2725">
            <v>1</v>
          </cell>
          <cell r="E2725">
            <v>14.5329</v>
          </cell>
          <cell r="F2725">
            <v>14.53</v>
          </cell>
        </row>
        <row r="2726">
          <cell r="A2726" t="str">
            <v>001.18.19300</v>
          </cell>
          <cell r="B2726" t="str">
            <v>Fornecimento e instalação de niple duplo de aço galvanizado - tupy ou similar diâm. 75 mm</v>
          </cell>
          <cell r="C2726" t="str">
            <v>UN</v>
          </cell>
          <cell r="D2726">
            <v>1</v>
          </cell>
          <cell r="E2726">
            <v>20.394500000000001</v>
          </cell>
          <cell r="F2726">
            <v>20.39</v>
          </cell>
        </row>
        <row r="2727">
          <cell r="A2727" t="str">
            <v>001.18.19320</v>
          </cell>
          <cell r="B2727" t="str">
            <v>Fornecimento e instalação de luva de união c/ assento em bronze - tupy ou similar diâm. 63 mm</v>
          </cell>
          <cell r="C2727" t="str">
            <v>UN</v>
          </cell>
          <cell r="D2727">
            <v>1</v>
          </cell>
          <cell r="E2727">
            <v>38.044499999999999</v>
          </cell>
          <cell r="F2727">
            <v>38.04</v>
          </cell>
        </row>
        <row r="2728">
          <cell r="A2728" t="str">
            <v>001.18.19340</v>
          </cell>
          <cell r="B2728" t="str">
            <v>Fornecimento e instalação de luva de união c/ assento em bronze - tupy ou similar diâm. 75 mm</v>
          </cell>
          <cell r="C2728" t="str">
            <v>UN</v>
          </cell>
          <cell r="D2728">
            <v>1</v>
          </cell>
          <cell r="E2728">
            <v>47.106400000000001</v>
          </cell>
          <cell r="F2728">
            <v>47.1</v>
          </cell>
        </row>
        <row r="2729">
          <cell r="A2729" t="str">
            <v>001.18.19360</v>
          </cell>
          <cell r="B2729" t="str">
            <v>Fornecimento e instalação de registro de gaveta em bronze - acabamento bruto - niágara  ou similar diâm.63 mm</v>
          </cell>
          <cell r="C2729" t="str">
            <v>UN</v>
          </cell>
          <cell r="D2729">
            <v>1</v>
          </cell>
          <cell r="E2729">
            <v>93.832099999999997</v>
          </cell>
          <cell r="F2729">
            <v>93.83</v>
          </cell>
        </row>
        <row r="2730">
          <cell r="A2730" t="str">
            <v>001.18.19380</v>
          </cell>
          <cell r="B2730" t="str">
            <v>Fornecimento e instalação de registro de gaveta em bronze - acabamento bruto - niágara  ou similar diâm.75 mm</v>
          </cell>
          <cell r="C2730" t="str">
            <v>UN</v>
          </cell>
          <cell r="D2730">
            <v>1</v>
          </cell>
          <cell r="E2730">
            <v>147.52789999999999</v>
          </cell>
          <cell r="F2730">
            <v>147.52000000000001</v>
          </cell>
        </row>
      </sheetData>
      <sheetData sheetId="1"/>
      <sheetData sheetId="2"/>
      <sheetData sheetId="3"/>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qui"/>
      <sheetName val="Pato"/>
      <sheetName val="CALCULOS AUXILIARES"/>
      <sheetName val="Q Custo"/>
      <sheetName val="Cronog"/>
      <sheetName val="Transp"/>
      <sheetName val="Memorial"/>
      <sheetName val="Memorial II"/>
      <sheetName val="SERV MAT BET"/>
      <sheetName val="TRANSP FRIO E QUENTE"/>
      <sheetName val="Comp P Unit "/>
      <sheetName val="C MÃO OBRA"/>
      <sheetName val="CUSTO MATERIAL"/>
      <sheetName val="CUSTO EQUIP"/>
      <sheetName val="MOBIL_INST_CANT"/>
      <sheetName val="COMP TRANSP EQUIP"/>
      <sheetName val="Plan1"/>
      <sheetName val="RESUMO_AUT1"/>
      <sheetName val="Página 16"/>
      <sheetName val="Desmat"/>
      <sheetName val="RELATÓRIO"/>
      <sheetName val="Mat Asf"/>
      <sheetName val="mem da 22ª"/>
      <sheetName val="serviços"/>
      <sheetName val="tlmb"/>
      <sheetName val="Orçamento"/>
      <sheetName val="compos1"/>
      <sheetName val="p a t o 99 b"/>
      <sheetName val="DMT modelo"/>
      <sheetName val="RESUMO-DVOP_JBS"/>
      <sheetName val="DADOS"/>
      <sheetName val="eq"/>
      <sheetName val="mo"/>
      <sheetName val="RESUMO-Medição"/>
      <sheetName val="Sub e base"/>
      <sheetName val="AGREGADOS"/>
      <sheetName val="TSD-FOG"/>
    </sheetNames>
    <sheetDataSet>
      <sheetData sheetId="0">
        <row r="3">
          <cell r="A3" t="str">
            <v xml:space="preserve">RODOVIA </v>
          </cell>
          <cell r="B3" t="str">
            <v>: BR-364/MT</v>
          </cell>
        </row>
        <row r="4">
          <cell r="I4" t="str">
            <v>SR/DNIT/MT</v>
          </cell>
        </row>
        <row r="5">
          <cell r="B5" t="str">
            <v>: DIV. GO/MT - DIV. MT/RO</v>
          </cell>
        </row>
        <row r="6">
          <cell r="A6" t="str">
            <v>SUBTRECHO</v>
          </cell>
          <cell r="B6" t="str">
            <v>: ENTR. MT-461(A) (Km 112,90) - ENTR. MT-270(B) (Km 215,90)</v>
          </cell>
          <cell r="I6" t="str">
            <v>Lote 02</v>
          </cell>
        </row>
        <row r="7">
          <cell r="A7" t="str">
            <v>EXTENSÃO</v>
          </cell>
          <cell r="B7" t="str">
            <v>: 103,00 Km</v>
          </cell>
        </row>
      </sheetData>
      <sheetData sheetId="1">
        <row r="1">
          <cell r="A1" t="str">
            <v>MT - DNIT - Superintendencia Regional no Estado do Mato Grosso</v>
          </cell>
        </row>
      </sheetData>
      <sheetData sheetId="2">
        <row r="1">
          <cell r="A1" t="str">
            <v>MT - DNIT - Superintendencia Regional no Estado do Mato Grosso</v>
          </cell>
        </row>
        <row r="12">
          <cell r="E12">
            <v>2916.8777473920004</v>
          </cell>
        </row>
      </sheetData>
      <sheetData sheetId="3">
        <row r="1">
          <cell r="A1" t="str">
            <v>MT - DNIT - Superintendencia Regional no Estado do Mato Grosso</v>
          </cell>
        </row>
      </sheetData>
      <sheetData sheetId="4">
        <row r="1">
          <cell r="A1" t="str">
            <v>MT - DNIT - Superintendencia Regional no Estado do Mato Grosso</v>
          </cell>
        </row>
      </sheetData>
      <sheetData sheetId="5">
        <row r="1">
          <cell r="A1" t="str">
            <v>MT - DNIT - Superintendencia Regional no Estado do Mato Grosso</v>
          </cell>
        </row>
      </sheetData>
      <sheetData sheetId="6">
        <row r="1">
          <cell r="A1" t="str">
            <v>MT - DNIT - Superintendencia Regional no Estado do Mato Grosso</v>
          </cell>
        </row>
      </sheetData>
      <sheetData sheetId="7">
        <row r="1">
          <cell r="A1" t="str">
            <v>MT - DNIT - Superintendencia Regional no Estado do Mato Grosso</v>
          </cell>
        </row>
      </sheetData>
      <sheetData sheetId="8">
        <row r="1">
          <cell r="A1" t="str">
            <v>MT - DNIT - Superintendencia Regional no Estado do Mato Grosso</v>
          </cell>
        </row>
      </sheetData>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MARSHALL"/>
      <sheetName val="COMPOGRAN"/>
      <sheetName val="COMPOSIC"/>
      <sheetName val="orcID nº1"/>
      <sheetName val="orc ID nº 15"/>
      <sheetName val="orc ID nº17"/>
      <sheetName val="orc ID nº 18"/>
      <sheetName val="orc ID nº19"/>
      <sheetName val="orc ID nº2 "/>
      <sheetName val="orc ID nº3"/>
      <sheetName val="orcID nº4"/>
      <sheetName val="orcID nº5"/>
      <sheetName val="orcID nº6"/>
      <sheetName val="orcID nº7"/>
      <sheetName val="orc ID nº8"/>
      <sheetName val="orc ID nº9"/>
      <sheetName val="orc ID nº12"/>
      <sheetName val="orc ID nº13"/>
      <sheetName val="orc ID nº 14"/>
      <sheetName val="orc ID nº16"/>
      <sheetName val="Mat Asf"/>
      <sheetName val="DMT modelo"/>
    </sheetNames>
    <sheetDataSet>
      <sheetData sheetId="0"/>
      <sheetData sheetId="1">
        <row r="2">
          <cell r="C2" t="str">
            <v>_x000E_CONTROLE DE QUALIDADE DE CONCRETO ASFALTICO_x000E_</v>
          </cell>
        </row>
        <row r="4">
          <cell r="B4" t="str">
            <v>RODOVIA   :</v>
          </cell>
          <cell r="G4" t="str">
            <v>TRECHO :</v>
          </cell>
        </row>
        <row r="6">
          <cell r="B6" t="str">
            <v>ESTABILIDADE MARSHALL</v>
          </cell>
          <cell r="G6" t="str">
            <v xml:space="preserve">            EXTRAÇÃO DE BETUME</v>
          </cell>
        </row>
        <row r="7">
          <cell r="A7" t="str">
            <v>Corpo de prova</v>
          </cell>
          <cell r="B7">
            <v>1</v>
          </cell>
          <cell r="C7">
            <v>2</v>
          </cell>
          <cell r="D7">
            <v>3</v>
          </cell>
          <cell r="E7" t="str">
            <v>MEDIA</v>
          </cell>
          <cell r="F7" t="str">
            <v>Amostra + Tara (g)</v>
          </cell>
          <cell r="I7">
            <v>1</v>
          </cell>
          <cell r="J7">
            <v>2</v>
          </cell>
        </row>
        <row r="8">
          <cell r="A8" t="str">
            <v>Peso ao ar (g)</v>
          </cell>
          <cell r="B8">
            <v>1186</v>
          </cell>
          <cell r="C8">
            <v>1183</v>
          </cell>
          <cell r="D8">
            <v>1190</v>
          </cell>
          <cell r="F8" t="str">
            <v>Tara (g)</v>
          </cell>
        </row>
        <row r="9">
          <cell r="A9" t="str">
            <v>Peso imerso (g)</v>
          </cell>
          <cell r="B9">
            <v>683</v>
          </cell>
          <cell r="C9">
            <v>680</v>
          </cell>
          <cell r="D9">
            <v>685</v>
          </cell>
          <cell r="F9" t="str">
            <v>Amostra (g)</v>
          </cell>
        </row>
        <row r="10">
          <cell r="A10" t="str">
            <v>Volume (cm3)</v>
          </cell>
          <cell r="B10">
            <v>503</v>
          </cell>
          <cell r="C10">
            <v>503</v>
          </cell>
          <cell r="D10">
            <v>505</v>
          </cell>
          <cell r="F10" t="str">
            <v>Insol. + Tara (g)</v>
          </cell>
        </row>
        <row r="11">
          <cell r="A11" t="str">
            <v>Dens.Apar(g/cm3)</v>
          </cell>
          <cell r="B11">
            <v>2.3580000000000001</v>
          </cell>
          <cell r="C11">
            <v>2.3519999999999999</v>
          </cell>
          <cell r="D11">
            <v>2.3559999999999999</v>
          </cell>
          <cell r="E11">
            <v>2.355</v>
          </cell>
          <cell r="F11" t="str">
            <v>Soluvel (g)</v>
          </cell>
        </row>
        <row r="12">
          <cell r="A12" t="str">
            <v>Dens.Teor.(g/cm3)</v>
          </cell>
          <cell r="B12">
            <v>2.4749570915899515</v>
          </cell>
          <cell r="C12">
            <v>2.4749570915899515</v>
          </cell>
          <cell r="D12">
            <v>2.4749570915899515</v>
          </cell>
          <cell r="F12" t="str">
            <v>Teor de Betume (%)</v>
          </cell>
          <cell r="I12">
            <v>5.5</v>
          </cell>
        </row>
        <row r="13">
          <cell r="A13" t="str">
            <v>% de Vazios</v>
          </cell>
          <cell r="B13">
            <v>4.7</v>
          </cell>
          <cell r="C13">
            <v>5</v>
          </cell>
          <cell r="D13">
            <v>4.8</v>
          </cell>
          <cell r="E13">
            <v>4.8330000000000002</v>
          </cell>
          <cell r="H13" t="str">
            <v>GRANULOMETRIA</v>
          </cell>
        </row>
        <row r="14">
          <cell r="A14" t="str">
            <v>% V.C.B.</v>
          </cell>
          <cell r="B14">
            <v>12.59</v>
          </cell>
          <cell r="C14">
            <v>12.56</v>
          </cell>
          <cell r="D14">
            <v>12.58</v>
          </cell>
          <cell r="F14" t="str">
            <v xml:space="preserve">    PENEIRAS</v>
          </cell>
          <cell r="G14">
            <v>0</v>
          </cell>
          <cell r="H14" t="str">
            <v xml:space="preserve">                                                           PESO  INICIAL  DA  AMOSTRA ( G ):</v>
          </cell>
          <cell r="J14">
            <v>1000</v>
          </cell>
        </row>
        <row r="15">
          <cell r="A15" t="str">
            <v>% V.A.M.</v>
          </cell>
          <cell r="B15">
            <v>17.29</v>
          </cell>
          <cell r="C15">
            <v>17.560000000000002</v>
          </cell>
          <cell r="D15">
            <v>17.38</v>
          </cell>
          <cell r="F15" t="str">
            <v xml:space="preserve">  Pol.</v>
          </cell>
          <cell r="G15" t="str">
            <v>mm</v>
          </cell>
          <cell r="H15" t="str">
            <v>RETIDO(g)</v>
          </cell>
          <cell r="I15" t="str">
            <v>PASSANDO(g)</v>
          </cell>
          <cell r="J15" t="str">
            <v>PASSANDO(%)</v>
          </cell>
        </row>
        <row r="16">
          <cell r="A16" t="str">
            <v>RBV (%)</v>
          </cell>
          <cell r="B16">
            <v>72.819999999999993</v>
          </cell>
          <cell r="C16">
            <v>71.53</v>
          </cell>
          <cell r="D16">
            <v>72.38</v>
          </cell>
          <cell r="E16">
            <v>72.242999999999995</v>
          </cell>
          <cell r="F16" t="str">
            <v>1 1/2</v>
          </cell>
          <cell r="G16">
            <v>38.1</v>
          </cell>
          <cell r="H16">
            <v>0</v>
          </cell>
          <cell r="I16">
            <v>1000</v>
          </cell>
          <cell r="J16">
            <v>100</v>
          </cell>
        </row>
        <row r="17">
          <cell r="A17" t="str">
            <v>Leit.no Deflect.</v>
          </cell>
          <cell r="B17">
            <v>175</v>
          </cell>
          <cell r="C17">
            <v>185</v>
          </cell>
          <cell r="D17">
            <v>170</v>
          </cell>
          <cell r="F17">
            <v>1</v>
          </cell>
          <cell r="G17">
            <v>25.4</v>
          </cell>
          <cell r="H17">
            <v>50</v>
          </cell>
          <cell r="I17">
            <v>950</v>
          </cell>
          <cell r="J17">
            <v>95</v>
          </cell>
        </row>
        <row r="18">
          <cell r="A18" t="str">
            <v>Estab.Encont.(g)</v>
          </cell>
          <cell r="B18">
            <v>574</v>
          </cell>
          <cell r="C18">
            <v>606</v>
          </cell>
          <cell r="D18">
            <v>557</v>
          </cell>
          <cell r="F18" t="str">
            <v>3/4</v>
          </cell>
          <cell r="G18">
            <v>19.100000000000001</v>
          </cell>
          <cell r="H18">
            <v>70</v>
          </cell>
          <cell r="I18">
            <v>880</v>
          </cell>
          <cell r="J18">
            <v>88</v>
          </cell>
        </row>
        <row r="19">
          <cell r="A19" t="str">
            <v>Fator de Correção</v>
          </cell>
          <cell r="B19">
            <v>0.99</v>
          </cell>
          <cell r="C19">
            <v>0.99</v>
          </cell>
          <cell r="D19">
            <v>0.98</v>
          </cell>
          <cell r="F19" t="str">
            <v>1/2</v>
          </cell>
          <cell r="G19">
            <v>12.7</v>
          </cell>
          <cell r="H19">
            <v>85</v>
          </cell>
          <cell r="I19">
            <v>795</v>
          </cell>
          <cell r="J19">
            <v>79.5</v>
          </cell>
        </row>
        <row r="20">
          <cell r="A20" t="str">
            <v>Estab.Corrig.(kg)</v>
          </cell>
          <cell r="B20">
            <v>568</v>
          </cell>
          <cell r="C20">
            <v>599</v>
          </cell>
          <cell r="D20">
            <v>545</v>
          </cell>
          <cell r="E20">
            <v>570.66700000000003</v>
          </cell>
          <cell r="F20" t="str">
            <v>3/8</v>
          </cell>
          <cell r="G20">
            <v>9.52</v>
          </cell>
          <cell r="H20">
            <v>90</v>
          </cell>
          <cell r="I20">
            <v>705</v>
          </cell>
          <cell r="J20">
            <v>70.5</v>
          </cell>
        </row>
        <row r="21">
          <cell r="A21" t="str">
            <v>Fluencia 1/100"</v>
          </cell>
          <cell r="B21">
            <v>9.4</v>
          </cell>
          <cell r="C21">
            <v>9.4</v>
          </cell>
          <cell r="D21">
            <v>9.4</v>
          </cell>
          <cell r="E21">
            <v>9.4</v>
          </cell>
          <cell r="F21" t="str">
            <v>Nº4</v>
          </cell>
          <cell r="G21">
            <v>4.78</v>
          </cell>
          <cell r="H21">
            <v>110</v>
          </cell>
          <cell r="I21">
            <v>595</v>
          </cell>
          <cell r="J21">
            <v>59.5</v>
          </cell>
        </row>
        <row r="22">
          <cell r="F22" t="str">
            <v>Nº10</v>
          </cell>
          <cell r="G22">
            <v>2</v>
          </cell>
          <cell r="H22">
            <v>130</v>
          </cell>
          <cell r="I22">
            <v>465</v>
          </cell>
          <cell r="J22">
            <v>46.5</v>
          </cell>
        </row>
        <row r="23">
          <cell r="A23" t="str">
            <v>Temperaturas (ºC)</v>
          </cell>
          <cell r="B23" t="str">
            <v xml:space="preserve">            Massas Específicas Reais (g/cm3)</v>
          </cell>
          <cell r="F23" t="str">
            <v>Nº40</v>
          </cell>
          <cell r="G23">
            <v>0.42</v>
          </cell>
          <cell r="H23">
            <v>150</v>
          </cell>
          <cell r="I23">
            <v>315</v>
          </cell>
          <cell r="J23">
            <v>31.5</v>
          </cell>
        </row>
        <row r="24">
          <cell r="B24" t="str">
            <v>Massa Esp. Real da Brita</v>
          </cell>
          <cell r="F24" t="str">
            <v>Nº80</v>
          </cell>
          <cell r="G24">
            <v>0.17699999999999999</v>
          </cell>
          <cell r="H24">
            <v>180</v>
          </cell>
          <cell r="I24">
            <v>135</v>
          </cell>
          <cell r="J24">
            <v>13.5</v>
          </cell>
        </row>
        <row r="25">
          <cell r="A25" t="str">
            <v>Asfalto:</v>
          </cell>
          <cell r="B25" t="str">
            <v>Massa Esp. Real da Areia</v>
          </cell>
          <cell r="F25" t="str">
            <v>Nº200</v>
          </cell>
          <cell r="G25">
            <v>7.4999999999999997E-2</v>
          </cell>
          <cell r="H25">
            <v>100</v>
          </cell>
          <cell r="I25">
            <v>35</v>
          </cell>
          <cell r="J25">
            <v>3.5</v>
          </cell>
        </row>
        <row r="26">
          <cell r="A26" t="str">
            <v>Agregado:</v>
          </cell>
          <cell r="B26" t="str">
            <v>Massa Esp.Real do Asfalto:</v>
          </cell>
          <cell r="E26">
            <v>1.03</v>
          </cell>
          <cell r="G26" t="str">
            <v>Fundo</v>
          </cell>
          <cell r="H26">
            <v>35</v>
          </cell>
          <cell r="I26">
            <v>0</v>
          </cell>
          <cell r="J26">
            <v>0</v>
          </cell>
        </row>
        <row r="27">
          <cell r="A27" t="str">
            <v>Massa:</v>
          </cell>
          <cell r="B27" t="str">
            <v>Massa Esp.Real Média da Mist. de Agregados:</v>
          </cell>
          <cell r="E27">
            <v>2.6949999999999998</v>
          </cell>
          <cell r="F27" t="str">
            <v>PESO FINAL DA AMOSTRA(G):</v>
          </cell>
          <cell r="H27">
            <v>1000</v>
          </cell>
          <cell r="I27" t="str">
            <v xml:space="preserve">       PERDAS( % )</v>
          </cell>
          <cell r="J27">
            <v>0</v>
          </cell>
        </row>
        <row r="369">
          <cell r="O369" t="str">
            <v>]</v>
          </cell>
          <cell r="Q369" t="str">
            <v>COMPOSICAO GRANULOMETRICA DA MISTURA DE AGREGADOS</v>
          </cell>
        </row>
        <row r="370">
          <cell r="R370" t="str">
            <v>FAIXA DO DNER:</v>
          </cell>
        </row>
        <row r="371">
          <cell r="Q371" t="str">
            <v>RODOVIA:</v>
          </cell>
          <cell r="S371" t="str">
            <v>PE-60</v>
          </cell>
          <cell r="U371" t="str">
            <v>TRECHO:</v>
          </cell>
          <cell r="W371" t="str">
            <v>SUAPE/SIRINHAEM</v>
          </cell>
        </row>
        <row r="372">
          <cell r="Q372" t="str">
            <v>DISTRITO:</v>
          </cell>
          <cell r="S372" t="str">
            <v>1o.</v>
          </cell>
          <cell r="U372" t="str">
            <v>FIRMA:</v>
          </cell>
          <cell r="W372" t="str">
            <v>QUEIROZ GALVAO</v>
          </cell>
        </row>
        <row r="373">
          <cell r="Q373" t="str">
            <v>COLETA DE AGREGADOS:  BINDER T04</v>
          </cell>
        </row>
        <row r="374">
          <cell r="O374" t="str">
            <v>PENEIRAS</v>
          </cell>
          <cell r="P374" t="str">
            <v>BRITA 25 CORRIDA</v>
          </cell>
          <cell r="R374" t="str">
            <v>BRITA 25 LIMPA</v>
          </cell>
          <cell r="T374" t="str">
            <v>BRITA 12 CORRIDA</v>
          </cell>
          <cell r="V374" t="str">
            <v xml:space="preserve"> AREIA SALGADO</v>
          </cell>
          <cell r="X374" t="str">
            <v>GRANULOMETRIA</v>
          </cell>
          <cell r="Y374" t="str">
            <v xml:space="preserve"> FAIXA DO</v>
          </cell>
          <cell r="AB374" t="str">
            <v xml:space="preserve"> FAIXA DO</v>
          </cell>
        </row>
        <row r="375">
          <cell r="O375">
            <v>0</v>
          </cell>
          <cell r="P375">
            <v>0</v>
          </cell>
          <cell r="Q375" t="str">
            <v>%</v>
          </cell>
          <cell r="R375">
            <v>0</v>
          </cell>
          <cell r="S375" t="str">
            <v>%</v>
          </cell>
          <cell r="T375">
            <v>0</v>
          </cell>
          <cell r="U375" t="str">
            <v>%</v>
          </cell>
          <cell r="V375">
            <v>0</v>
          </cell>
          <cell r="W375" t="str">
            <v>%</v>
          </cell>
          <cell r="X375" t="str">
            <v>DA MISTURA</v>
          </cell>
          <cell r="Y375" t="str">
            <v xml:space="preserve"> PROJETO</v>
          </cell>
          <cell r="AB375" t="str">
            <v xml:space="preserve"> D N E R</v>
          </cell>
        </row>
        <row r="376">
          <cell r="O376" t="str">
            <v>2"</v>
          </cell>
        </row>
        <row r="377">
          <cell r="O377" t="str">
            <v>1 1/2"</v>
          </cell>
          <cell r="P377">
            <v>100</v>
          </cell>
          <cell r="Q377">
            <v>0</v>
          </cell>
          <cell r="R377">
            <v>100</v>
          </cell>
          <cell r="S377">
            <v>0</v>
          </cell>
          <cell r="T377">
            <v>100</v>
          </cell>
          <cell r="U377">
            <v>0</v>
          </cell>
          <cell r="V377">
            <v>100</v>
          </cell>
          <cell r="W377">
            <v>0</v>
          </cell>
          <cell r="X377">
            <v>0</v>
          </cell>
          <cell r="AB377">
            <v>100</v>
          </cell>
          <cell r="AC377" t="str">
            <v>-</v>
          </cell>
        </row>
        <row r="378">
          <cell r="O378" t="str">
            <v>1"</v>
          </cell>
          <cell r="P378">
            <v>99</v>
          </cell>
          <cell r="Q378">
            <v>0</v>
          </cell>
          <cell r="R378">
            <v>100</v>
          </cell>
          <cell r="S378">
            <v>0</v>
          </cell>
          <cell r="T378">
            <v>100</v>
          </cell>
          <cell r="U378">
            <v>0</v>
          </cell>
          <cell r="V378">
            <v>100</v>
          </cell>
          <cell r="W378">
            <v>0</v>
          </cell>
          <cell r="X378">
            <v>0</v>
          </cell>
          <cell r="AB378">
            <v>95</v>
          </cell>
          <cell r="AC378" t="str">
            <v>-</v>
          </cell>
          <cell r="AD378">
            <v>100</v>
          </cell>
        </row>
        <row r="379">
          <cell r="O379" t="str">
            <v>3/4"</v>
          </cell>
          <cell r="P379">
            <v>90</v>
          </cell>
          <cell r="Q379">
            <v>0</v>
          </cell>
          <cell r="R379">
            <v>60</v>
          </cell>
          <cell r="S379">
            <v>0</v>
          </cell>
          <cell r="T379">
            <v>100</v>
          </cell>
          <cell r="U379">
            <v>0</v>
          </cell>
          <cell r="V379">
            <v>100</v>
          </cell>
          <cell r="W379">
            <v>0</v>
          </cell>
          <cell r="X379">
            <v>0</v>
          </cell>
          <cell r="Y379">
            <v>-7</v>
          </cell>
          <cell r="Z379" t="str">
            <v>-</v>
          </cell>
          <cell r="AA379">
            <v>7</v>
          </cell>
          <cell r="AB379">
            <v>80</v>
          </cell>
          <cell r="AC379" t="str">
            <v>-</v>
          </cell>
          <cell r="AD379">
            <v>100</v>
          </cell>
        </row>
        <row r="380">
          <cell r="O380" t="str">
            <v>1/2"</v>
          </cell>
          <cell r="P380" t="str">
            <v>-</v>
          </cell>
          <cell r="Q380" t="str">
            <v>-</v>
          </cell>
          <cell r="R380">
            <v>0</v>
          </cell>
          <cell r="S380" t="str">
            <v>-</v>
          </cell>
          <cell r="T380" t="str">
            <v>-</v>
          </cell>
          <cell r="U380" t="str">
            <v>-</v>
          </cell>
          <cell r="V380" t="str">
            <v>-</v>
          </cell>
          <cell r="W380" t="str">
            <v>-</v>
          </cell>
          <cell r="X380" t="str">
            <v>-</v>
          </cell>
          <cell r="Z380" t="str">
            <v>-</v>
          </cell>
          <cell r="AC380" t="str">
            <v>-</v>
          </cell>
        </row>
        <row r="381">
          <cell r="O381" t="str">
            <v>3/8"</v>
          </cell>
          <cell r="P381">
            <v>63</v>
          </cell>
          <cell r="Q381">
            <v>0</v>
          </cell>
          <cell r="R381">
            <v>0</v>
          </cell>
          <cell r="S381" t="str">
            <v>-</v>
          </cell>
          <cell r="T381">
            <v>86</v>
          </cell>
          <cell r="U381">
            <v>0</v>
          </cell>
          <cell r="V381">
            <v>100</v>
          </cell>
          <cell r="W381">
            <v>0</v>
          </cell>
          <cell r="X381">
            <v>0</v>
          </cell>
          <cell r="Y381">
            <v>-7</v>
          </cell>
          <cell r="Z381" t="str">
            <v>-</v>
          </cell>
          <cell r="AA381">
            <v>7</v>
          </cell>
          <cell r="AB381">
            <v>45</v>
          </cell>
          <cell r="AC381" t="str">
            <v>-</v>
          </cell>
          <cell r="AD381">
            <v>80</v>
          </cell>
        </row>
        <row r="382">
          <cell r="O382" t="str">
            <v xml:space="preserve"> No.4</v>
          </cell>
          <cell r="P382">
            <v>46</v>
          </cell>
          <cell r="Q382">
            <v>0</v>
          </cell>
          <cell r="R382">
            <v>0</v>
          </cell>
          <cell r="S382" t="str">
            <v>-</v>
          </cell>
          <cell r="T382">
            <v>45</v>
          </cell>
          <cell r="U382">
            <v>0</v>
          </cell>
          <cell r="V382">
            <v>100</v>
          </cell>
          <cell r="W382">
            <v>0</v>
          </cell>
          <cell r="X382">
            <v>0</v>
          </cell>
          <cell r="Y382">
            <v>-5</v>
          </cell>
          <cell r="Z382" t="str">
            <v>-</v>
          </cell>
          <cell r="AA382">
            <v>5</v>
          </cell>
          <cell r="AB382">
            <v>28</v>
          </cell>
          <cell r="AC382" t="str">
            <v>-</v>
          </cell>
          <cell r="AD382">
            <v>60</v>
          </cell>
        </row>
        <row r="383">
          <cell r="O383" t="str">
            <v>No.10</v>
          </cell>
          <cell r="P383">
            <v>32</v>
          </cell>
          <cell r="Q383">
            <v>0</v>
          </cell>
          <cell r="R383">
            <v>0</v>
          </cell>
          <cell r="S383" t="str">
            <v>-</v>
          </cell>
          <cell r="T383">
            <v>31</v>
          </cell>
          <cell r="U383">
            <v>0</v>
          </cell>
          <cell r="V383">
            <v>96</v>
          </cell>
          <cell r="W383">
            <v>0</v>
          </cell>
          <cell r="X383">
            <v>0</v>
          </cell>
          <cell r="Y383">
            <v>-5</v>
          </cell>
          <cell r="Z383" t="str">
            <v>-</v>
          </cell>
          <cell r="AA383">
            <v>5</v>
          </cell>
          <cell r="AB383">
            <v>20</v>
          </cell>
          <cell r="AC383" t="str">
            <v>-</v>
          </cell>
          <cell r="AD383">
            <v>45</v>
          </cell>
        </row>
        <row r="384">
          <cell r="O384" t="str">
            <v>No.40</v>
          </cell>
          <cell r="P384">
            <v>18</v>
          </cell>
          <cell r="Q384">
            <v>0</v>
          </cell>
          <cell r="R384">
            <v>0</v>
          </cell>
          <cell r="S384" t="str">
            <v>-</v>
          </cell>
          <cell r="T384">
            <v>23</v>
          </cell>
          <cell r="U384">
            <v>0</v>
          </cell>
          <cell r="V384">
            <v>44</v>
          </cell>
          <cell r="W384">
            <v>0</v>
          </cell>
          <cell r="X384">
            <v>0</v>
          </cell>
          <cell r="Y384">
            <v>-5</v>
          </cell>
          <cell r="Z384" t="str">
            <v>-</v>
          </cell>
          <cell r="AA384">
            <v>5</v>
          </cell>
          <cell r="AB384">
            <v>10</v>
          </cell>
          <cell r="AC384" t="str">
            <v>-</v>
          </cell>
          <cell r="AD384">
            <v>32</v>
          </cell>
        </row>
        <row r="385">
          <cell r="O385" t="str">
            <v>No.80</v>
          </cell>
          <cell r="P385">
            <v>10</v>
          </cell>
          <cell r="Q385">
            <v>0</v>
          </cell>
          <cell r="R385">
            <v>0</v>
          </cell>
          <cell r="S385" t="str">
            <v>-</v>
          </cell>
          <cell r="T385">
            <v>19</v>
          </cell>
          <cell r="U385">
            <v>0</v>
          </cell>
          <cell r="V385">
            <v>11</v>
          </cell>
          <cell r="W385">
            <v>0</v>
          </cell>
          <cell r="X385">
            <v>0</v>
          </cell>
          <cell r="Y385">
            <v>-3</v>
          </cell>
          <cell r="Z385" t="str">
            <v>-</v>
          </cell>
          <cell r="AA385">
            <v>3</v>
          </cell>
          <cell r="AB385">
            <v>8</v>
          </cell>
          <cell r="AC385" t="str">
            <v>-</v>
          </cell>
          <cell r="AD385">
            <v>20</v>
          </cell>
        </row>
        <row r="386">
          <cell r="O386" t="str">
            <v>No.200</v>
          </cell>
          <cell r="P386">
            <v>5</v>
          </cell>
          <cell r="Q386">
            <v>0</v>
          </cell>
          <cell r="R386">
            <v>0</v>
          </cell>
          <cell r="S386" t="str">
            <v>-</v>
          </cell>
          <cell r="T386">
            <v>10</v>
          </cell>
          <cell r="U386">
            <v>0</v>
          </cell>
          <cell r="V386">
            <v>1</v>
          </cell>
          <cell r="W386">
            <v>0</v>
          </cell>
          <cell r="X386">
            <v>0</v>
          </cell>
          <cell r="Y386">
            <v>-2</v>
          </cell>
          <cell r="Z386" t="str">
            <v>-</v>
          </cell>
          <cell r="AA386">
            <v>2</v>
          </cell>
          <cell r="AB386">
            <v>3</v>
          </cell>
          <cell r="AC386" t="str">
            <v>-</v>
          </cell>
          <cell r="AD386">
            <v>8</v>
          </cell>
        </row>
        <row r="388">
          <cell r="P388" t="str">
            <v>OPERADOR:</v>
          </cell>
          <cell r="W388" t="str">
            <v>DATA:</v>
          </cell>
          <cell r="X388">
            <v>36808.723428472222</v>
          </cell>
          <cell r="Y388" t="str">
            <v>VISTO:</v>
          </cell>
        </row>
      </sheetData>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d.Maq.Veic."/>
      <sheetName val="Contr.COmb.2,05 07a13Junh"/>
      <sheetName val="Contr.COmb.1,98 14a17Jun"/>
      <sheetName val="Contr.COmb.1,98 17E18JUN"/>
      <sheetName val="Contr.COmb.1,95 (19JUn-22)"/>
      <sheetName val="Contr.COmb.1,95 (22 a 24jun)"/>
      <sheetName val="Contr.COmb.1,95 (25 a 30jun) "/>
      <sheetName val="Contr.COmb.1,98 17E18JUN (2)"/>
      <sheetName val="Contr.COmb.1,95 (19A30 JUN)"/>
      <sheetName val="Contr.COmb.1,95 (01 A 14Jul )"/>
      <sheetName val="Contr.COmb.1,95 (15 JUL --)"/>
      <sheetName val="Página 16"/>
    </sheetNames>
    <sheetDataSet>
      <sheetData sheetId="0" refreshError="1">
        <row r="7">
          <cell r="B7" t="str">
            <v>NUMERO</v>
          </cell>
          <cell r="C7" t="str">
            <v xml:space="preserve">PLACA </v>
          </cell>
          <cell r="D7" t="str">
            <v>VEICULO</v>
          </cell>
          <cell r="E7" t="str">
            <v>MARCA</v>
          </cell>
          <cell r="F7" t="str">
            <v>PROPRIETARIO</v>
          </cell>
          <cell r="G7" t="str">
            <v>MOTORISTA</v>
          </cell>
          <cell r="H7" t="str">
            <v>COR</v>
          </cell>
          <cell r="I7" t="str">
            <v>LOCALIDADE</v>
          </cell>
          <cell r="J7" t="str">
            <v>METRAGEM</v>
          </cell>
          <cell r="K7" t="str">
            <v xml:space="preserve">TELEFONE </v>
          </cell>
          <cell r="L7" t="str">
            <v>INICIO</v>
          </cell>
          <cell r="M7" t="str">
            <v>TIPO SERV.</v>
          </cell>
          <cell r="N7" t="str">
            <v>ALIMENTAÇÃO</v>
          </cell>
          <cell r="O7" t="str">
            <v>COMBUSTIVEL</v>
          </cell>
          <cell r="P7" t="str">
            <v>TOTAL</v>
          </cell>
          <cell r="Q7" t="str">
            <v>TIPO VEIC.</v>
          </cell>
        </row>
        <row r="8">
          <cell r="B8">
            <v>1</v>
          </cell>
          <cell r="C8" t="str">
            <v>MWA-2510</v>
          </cell>
          <cell r="D8" t="str">
            <v>CACAMBA MB 1620</v>
          </cell>
          <cell r="E8" t="str">
            <v>MB</v>
          </cell>
          <cell r="F8" t="str">
            <v>ANTONIO CARLOS DE ARAUJO</v>
          </cell>
          <cell r="G8" t="str">
            <v>ANTONIO CARLOS DE ARAUJO</v>
          </cell>
          <cell r="H8" t="str">
            <v>VERDE</v>
          </cell>
          <cell r="I8" t="str">
            <v>SANTA INES-MA</v>
          </cell>
          <cell r="J8">
            <v>13</v>
          </cell>
          <cell r="K8" t="str">
            <v>(98)9128-1970</v>
          </cell>
          <cell r="L8">
            <v>39961</v>
          </cell>
          <cell r="N8">
            <v>130</v>
          </cell>
          <cell r="O8">
            <v>1225.9000000000001</v>
          </cell>
          <cell r="P8">
            <v>1355.9</v>
          </cell>
          <cell r="Q8" t="str">
            <v>CACAMBA</v>
          </cell>
        </row>
        <row r="9">
          <cell r="B9">
            <v>2</v>
          </cell>
          <cell r="C9" t="str">
            <v>HZU-9243</v>
          </cell>
          <cell r="D9" t="str">
            <v>CACAMBA MB 1620</v>
          </cell>
          <cell r="E9" t="str">
            <v>MB</v>
          </cell>
          <cell r="F9" t="str">
            <v>BENIGNO GOMES DA SILVA NETO</v>
          </cell>
          <cell r="G9" t="str">
            <v>BENIGNO GOMES DA SILVA NETO</v>
          </cell>
          <cell r="H9" t="str">
            <v>VERM.</v>
          </cell>
          <cell r="I9" t="str">
            <v>SANTA INES-MA</v>
          </cell>
          <cell r="J9">
            <v>13</v>
          </cell>
          <cell r="K9" t="str">
            <v>(98)8163-0262</v>
          </cell>
          <cell r="L9">
            <v>39960</v>
          </cell>
          <cell r="N9">
            <v>119</v>
          </cell>
          <cell r="O9">
            <v>1432.95</v>
          </cell>
          <cell r="P9">
            <v>1551.95</v>
          </cell>
          <cell r="Q9" t="str">
            <v>CACAMBA</v>
          </cell>
        </row>
        <row r="10">
          <cell r="B10">
            <v>3</v>
          </cell>
          <cell r="C10" t="str">
            <v>HOL-9396</v>
          </cell>
          <cell r="D10" t="str">
            <v>CACAMBA FORD CARGO 1422</v>
          </cell>
          <cell r="E10" t="str">
            <v>FORD</v>
          </cell>
          <cell r="F10" t="str">
            <v>EDMAR DE SOUSA SILVA</v>
          </cell>
          <cell r="G10" t="str">
            <v>ANTONIO CORREIA DA SILVA</v>
          </cell>
          <cell r="H10" t="str">
            <v>BRANCA</v>
          </cell>
          <cell r="J10">
            <v>12</v>
          </cell>
          <cell r="N10">
            <v>134</v>
          </cell>
          <cell r="O10">
            <v>1572.76</v>
          </cell>
          <cell r="P10">
            <v>1706.76</v>
          </cell>
          <cell r="Q10" t="str">
            <v>CACAMBA</v>
          </cell>
        </row>
        <row r="11">
          <cell r="B11">
            <v>4</v>
          </cell>
          <cell r="C11" t="str">
            <v>GQC-6833</v>
          </cell>
          <cell r="D11" t="str">
            <v>CACAMBA VOLVO</v>
          </cell>
          <cell r="E11" t="str">
            <v>VOLVO</v>
          </cell>
          <cell r="F11" t="str">
            <v>WECIOMAR DA SILVA</v>
          </cell>
          <cell r="G11" t="str">
            <v>JOEL LOPES SILVA</v>
          </cell>
          <cell r="H11" t="str">
            <v>BRANCA</v>
          </cell>
          <cell r="J11">
            <v>15</v>
          </cell>
          <cell r="N11">
            <v>180</v>
          </cell>
          <cell r="O11">
            <v>1750.99</v>
          </cell>
          <cell r="P11">
            <v>1930.99</v>
          </cell>
          <cell r="Q11" t="str">
            <v>CACAMBA</v>
          </cell>
        </row>
        <row r="12">
          <cell r="B12">
            <v>5</v>
          </cell>
          <cell r="C12" t="str">
            <v>HOO-3999</v>
          </cell>
          <cell r="D12" t="str">
            <v>CACAMBA MB 1618</v>
          </cell>
          <cell r="E12" t="str">
            <v>MB</v>
          </cell>
          <cell r="F12" t="str">
            <v>WILSON PEREIRA DA COSTA</v>
          </cell>
          <cell r="G12" t="str">
            <v>WILSON PEREIRA DA COSTA</v>
          </cell>
          <cell r="H12" t="str">
            <v>BRANCA</v>
          </cell>
          <cell r="I12" t="str">
            <v>SANTA INES-MA</v>
          </cell>
          <cell r="J12">
            <v>13</v>
          </cell>
          <cell r="K12" t="str">
            <v>(98)3653-4631</v>
          </cell>
          <cell r="L12">
            <v>39958</v>
          </cell>
          <cell r="N12">
            <v>140</v>
          </cell>
          <cell r="O12">
            <v>1584.65</v>
          </cell>
          <cell r="P12">
            <v>1724.65</v>
          </cell>
          <cell r="Q12" t="str">
            <v>CACAMBA</v>
          </cell>
        </row>
        <row r="13">
          <cell r="B13">
            <v>6</v>
          </cell>
          <cell r="C13" t="str">
            <v>NHP-3350</v>
          </cell>
          <cell r="D13" t="str">
            <v>CACAMBA MB 1620</v>
          </cell>
          <cell r="E13" t="str">
            <v>MB</v>
          </cell>
          <cell r="F13" t="str">
            <v>FRANCISCO ROCHA</v>
          </cell>
          <cell r="G13" t="str">
            <v>FRANCISCO ROCHA JUNIOR</v>
          </cell>
          <cell r="H13" t="str">
            <v>VERM.</v>
          </cell>
          <cell r="I13" t="str">
            <v>TERESINA</v>
          </cell>
          <cell r="J13">
            <v>12</v>
          </cell>
          <cell r="N13">
            <v>126</v>
          </cell>
          <cell r="O13">
            <v>1215.6500000000001</v>
          </cell>
          <cell r="P13">
            <v>1341.65</v>
          </cell>
          <cell r="Q13" t="str">
            <v>CACAMBA</v>
          </cell>
        </row>
        <row r="14">
          <cell r="B14">
            <v>7</v>
          </cell>
          <cell r="C14" t="str">
            <v>HOM-4809</v>
          </cell>
          <cell r="D14" t="str">
            <v xml:space="preserve">CACAMBA MB 1518 </v>
          </cell>
          <cell r="E14" t="str">
            <v>MB</v>
          </cell>
          <cell r="F14" t="str">
            <v>LUZIMAR FARIAS AMORIN</v>
          </cell>
          <cell r="G14" t="str">
            <v>SEBASTIAO PEREIRA DE SOUSA</v>
          </cell>
          <cell r="H14" t="str">
            <v>AZUL</v>
          </cell>
          <cell r="J14">
            <v>12</v>
          </cell>
          <cell r="N14">
            <v>112</v>
          </cell>
          <cell r="O14">
            <v>1245.99</v>
          </cell>
          <cell r="P14">
            <v>1357.99</v>
          </cell>
          <cell r="Q14" t="str">
            <v>CACAMBA</v>
          </cell>
        </row>
        <row r="15">
          <cell r="B15">
            <v>8</v>
          </cell>
          <cell r="C15" t="str">
            <v>HOO-7148</v>
          </cell>
          <cell r="D15" t="str">
            <v>CACAMBA MB 1517</v>
          </cell>
          <cell r="E15" t="str">
            <v>MB</v>
          </cell>
          <cell r="F15" t="str">
            <v>JOSE GOMES SOUSA JUNIOR</v>
          </cell>
          <cell r="G15" t="str">
            <v>JOSE GOMES SOUSA JUNIOR</v>
          </cell>
          <cell r="H15" t="str">
            <v>VERM.</v>
          </cell>
          <cell r="J15">
            <v>12</v>
          </cell>
          <cell r="N15">
            <v>127</v>
          </cell>
          <cell r="O15">
            <v>1336.6</v>
          </cell>
          <cell r="P15">
            <v>1463.6</v>
          </cell>
          <cell r="Q15" t="str">
            <v>CACAMBA</v>
          </cell>
        </row>
        <row r="16">
          <cell r="B16">
            <v>9</v>
          </cell>
          <cell r="C16" t="str">
            <v>KDZ-4978</v>
          </cell>
          <cell r="D16" t="str">
            <v>CACAMBA IVECO 160 E21</v>
          </cell>
          <cell r="E16" t="str">
            <v>IVECO</v>
          </cell>
          <cell r="F16" t="str">
            <v>RODRIGO MACHADO</v>
          </cell>
          <cell r="G16" t="str">
            <v>RODRIGO MACHADO</v>
          </cell>
          <cell r="H16" t="str">
            <v>BRANCA</v>
          </cell>
          <cell r="J16">
            <v>12</v>
          </cell>
          <cell r="N16">
            <v>194</v>
          </cell>
          <cell r="O16">
            <v>1527.25</v>
          </cell>
          <cell r="P16">
            <v>1721.25</v>
          </cell>
          <cell r="Q16" t="str">
            <v>CACAMBA</v>
          </cell>
        </row>
        <row r="17">
          <cell r="B17">
            <v>10</v>
          </cell>
          <cell r="C17" t="str">
            <v>JJB-5826</v>
          </cell>
          <cell r="D17" t="str">
            <v>CACAMBA MB 1620</v>
          </cell>
          <cell r="E17" t="str">
            <v>MB</v>
          </cell>
          <cell r="F17" t="str">
            <v>DEBERT - FRANCISCA FERREIRA DA SILVA</v>
          </cell>
          <cell r="G17" t="str">
            <v>CESARIO LEITE DA CRUZ</v>
          </cell>
          <cell r="H17" t="str">
            <v>VERM.</v>
          </cell>
          <cell r="J17">
            <v>12</v>
          </cell>
          <cell r="M17" t="str">
            <v>PROCUÇÃO</v>
          </cell>
          <cell r="N17">
            <v>98</v>
          </cell>
          <cell r="O17">
            <v>278.8</v>
          </cell>
          <cell r="P17">
            <v>376.8</v>
          </cell>
          <cell r="Q17" t="str">
            <v>CACAMBA</v>
          </cell>
        </row>
        <row r="18">
          <cell r="B18">
            <v>11</v>
          </cell>
          <cell r="C18" t="str">
            <v>NHF-9780</v>
          </cell>
          <cell r="D18" t="str">
            <v>CACAMBA MB 1620</v>
          </cell>
          <cell r="E18" t="str">
            <v>MB</v>
          </cell>
          <cell r="F18" t="str">
            <v>FRANCISCO ROCHA</v>
          </cell>
          <cell r="G18" t="str">
            <v>VALDINAR MORAIS COSTA</v>
          </cell>
          <cell r="H18" t="str">
            <v>AZUL</v>
          </cell>
          <cell r="J18">
            <v>12</v>
          </cell>
          <cell r="N18">
            <v>172</v>
          </cell>
          <cell r="O18">
            <v>1231.03</v>
          </cell>
          <cell r="P18">
            <v>1403.03</v>
          </cell>
          <cell r="Q18" t="str">
            <v>CACAMBA</v>
          </cell>
        </row>
        <row r="19">
          <cell r="B19">
            <v>12</v>
          </cell>
          <cell r="C19" t="str">
            <v>MWC-4930</v>
          </cell>
          <cell r="D19" t="str">
            <v xml:space="preserve">CACAMBA FORD CARGO </v>
          </cell>
          <cell r="E19" t="str">
            <v>FORD</v>
          </cell>
          <cell r="F19" t="str">
            <v>JUNIOR BEZERRA</v>
          </cell>
          <cell r="G19" t="str">
            <v>JUNIOR BEZERRA</v>
          </cell>
          <cell r="H19" t="str">
            <v>BRANCA</v>
          </cell>
          <cell r="J19">
            <v>12</v>
          </cell>
          <cell r="N19">
            <v>63</v>
          </cell>
          <cell r="O19">
            <v>1730.2</v>
          </cell>
          <cell r="P19">
            <v>1793.2</v>
          </cell>
          <cell r="Q19" t="str">
            <v>CACAMBA</v>
          </cell>
        </row>
        <row r="20">
          <cell r="B20">
            <v>13</v>
          </cell>
          <cell r="C20" t="str">
            <v>LVQ-9410</v>
          </cell>
          <cell r="D20" t="str">
            <v>CACAMBA MB 1620</v>
          </cell>
          <cell r="E20" t="str">
            <v>MB</v>
          </cell>
          <cell r="F20" t="str">
            <v>DERBERT - DALTON DA COSTA ANDRADE</v>
          </cell>
          <cell r="G20" t="str">
            <v>BARTOLOMEU SOUSA</v>
          </cell>
          <cell r="H20" t="str">
            <v>VERM.</v>
          </cell>
          <cell r="I20" t="str">
            <v>TERESINA</v>
          </cell>
          <cell r="J20">
            <v>12</v>
          </cell>
          <cell r="K20" t="str">
            <v>(86)8852-5016</v>
          </cell>
          <cell r="L20">
            <v>39960</v>
          </cell>
          <cell r="M20" t="str">
            <v>PROCUÇÃO</v>
          </cell>
          <cell r="N20">
            <v>154</v>
          </cell>
          <cell r="O20">
            <v>785.15</v>
          </cell>
          <cell r="P20">
            <v>939.15</v>
          </cell>
          <cell r="Q20" t="str">
            <v>CACAMBA</v>
          </cell>
        </row>
        <row r="21">
          <cell r="B21">
            <v>14</v>
          </cell>
          <cell r="C21" t="str">
            <v>HOU-1744</v>
          </cell>
          <cell r="D21" t="str">
            <v>CACAMBA MB 1618</v>
          </cell>
          <cell r="E21" t="str">
            <v>MB</v>
          </cell>
          <cell r="F21" t="str">
            <v>DEBERT - RAIMUNDO NONATO LIMA SOARES</v>
          </cell>
          <cell r="G21" t="str">
            <v>RAFAEL BARROS SOARES</v>
          </cell>
          <cell r="H21" t="str">
            <v>VERDE</v>
          </cell>
          <cell r="I21" t="str">
            <v>TERESINA</v>
          </cell>
          <cell r="J21">
            <v>12</v>
          </cell>
          <cell r="L21">
            <v>39960</v>
          </cell>
          <cell r="M21" t="str">
            <v>PUXANDO MASSA</v>
          </cell>
          <cell r="N21">
            <v>182</v>
          </cell>
          <cell r="O21">
            <v>1812.2</v>
          </cell>
          <cell r="P21">
            <v>1994.2</v>
          </cell>
          <cell r="Q21" t="str">
            <v>CACAMBA</v>
          </cell>
        </row>
        <row r="22">
          <cell r="B22">
            <v>15</v>
          </cell>
          <cell r="C22" t="str">
            <v>HOM-0353</v>
          </cell>
          <cell r="D22" t="str">
            <v xml:space="preserve">CACAMBA MB 1518 </v>
          </cell>
          <cell r="E22" t="str">
            <v>MB</v>
          </cell>
          <cell r="F22" t="str">
            <v>DERBERT -</v>
          </cell>
          <cell r="G22" t="str">
            <v>PAULO ADRIANO PEREIRA CANDIDO</v>
          </cell>
          <cell r="H22" t="str">
            <v>BRANCA</v>
          </cell>
          <cell r="J22">
            <v>12</v>
          </cell>
          <cell r="M22" t="str">
            <v>PUXANDO MASSA</v>
          </cell>
          <cell r="N22">
            <v>200</v>
          </cell>
          <cell r="O22">
            <v>1463.7</v>
          </cell>
          <cell r="P22">
            <v>1663.7</v>
          </cell>
          <cell r="Q22" t="str">
            <v>CACAMBA</v>
          </cell>
        </row>
        <row r="23">
          <cell r="B23">
            <v>16</v>
          </cell>
          <cell r="C23" t="str">
            <v>JTE-2052</v>
          </cell>
          <cell r="D23" t="str">
            <v>CACAMBA MB 1517</v>
          </cell>
          <cell r="E23" t="str">
            <v>MB</v>
          </cell>
          <cell r="F23" t="str">
            <v>DEBERT - MARTINHO PAIXAO DE SOUSA FILHO</v>
          </cell>
          <cell r="G23" t="str">
            <v>MARTINHO PAIXAO DE SOUSA FILHO</v>
          </cell>
          <cell r="H23" t="str">
            <v>BRANCA</v>
          </cell>
          <cell r="I23" t="str">
            <v>TERESINA</v>
          </cell>
          <cell r="J23">
            <v>12</v>
          </cell>
          <cell r="L23">
            <v>39960</v>
          </cell>
          <cell r="M23" t="str">
            <v>PROCUÇÃO</v>
          </cell>
          <cell r="N23">
            <v>196</v>
          </cell>
          <cell r="O23">
            <v>971.7</v>
          </cell>
          <cell r="P23">
            <v>1167.7</v>
          </cell>
          <cell r="Q23" t="str">
            <v>CACAMBA</v>
          </cell>
        </row>
        <row r="24">
          <cell r="B24">
            <v>17</v>
          </cell>
          <cell r="C24" t="str">
            <v>NFT-3358</v>
          </cell>
          <cell r="D24" t="str">
            <v>CACAMBA VW 17.210</v>
          </cell>
          <cell r="E24" t="str">
            <v>VW</v>
          </cell>
          <cell r="F24" t="str">
            <v>ELIU ALVES DE SOUSA</v>
          </cell>
          <cell r="G24" t="str">
            <v>ELIU ALVES DE SOUSA</v>
          </cell>
          <cell r="H24" t="str">
            <v>BRANCA</v>
          </cell>
          <cell r="J24">
            <v>13</v>
          </cell>
          <cell r="N24">
            <v>112</v>
          </cell>
          <cell r="O24">
            <v>1346.85</v>
          </cell>
          <cell r="P24">
            <v>1458.85</v>
          </cell>
          <cell r="Q24" t="str">
            <v>CACAMBA</v>
          </cell>
        </row>
        <row r="25">
          <cell r="B25">
            <v>18</v>
          </cell>
          <cell r="C25" t="str">
            <v>LVH-5062</v>
          </cell>
          <cell r="D25" t="str">
            <v>CACAMBA VW 16.170</v>
          </cell>
          <cell r="E25" t="str">
            <v xml:space="preserve">VW </v>
          </cell>
          <cell r="F25" t="str">
            <v>PEDRO FERREIRA RIBEIRO</v>
          </cell>
          <cell r="G25" t="str">
            <v>EDSON MATOS ALVES JUNIOR</v>
          </cell>
          <cell r="H25" t="str">
            <v>BRANCA</v>
          </cell>
          <cell r="J25">
            <v>12</v>
          </cell>
          <cell r="N25">
            <v>98</v>
          </cell>
          <cell r="O25">
            <v>656</v>
          </cell>
          <cell r="P25">
            <v>754</v>
          </cell>
          <cell r="Q25" t="str">
            <v>CACAMBA</v>
          </cell>
        </row>
        <row r="26">
          <cell r="B26">
            <v>19</v>
          </cell>
          <cell r="C26" t="str">
            <v>JVB-6132</v>
          </cell>
          <cell r="D26" t="str">
            <v>CACAMBA VW.23220</v>
          </cell>
          <cell r="E26" t="str">
            <v>VW</v>
          </cell>
          <cell r="F26" t="str">
            <v>CONST.VALE DO PARUA</v>
          </cell>
          <cell r="G26" t="str">
            <v>ROMILDO MEIRIM PINHEIRO</v>
          </cell>
          <cell r="H26" t="str">
            <v>BRANCA</v>
          </cell>
          <cell r="J26">
            <v>12</v>
          </cell>
          <cell r="N26">
            <v>151</v>
          </cell>
          <cell r="O26">
            <v>1488.3</v>
          </cell>
          <cell r="P26">
            <v>1639.3</v>
          </cell>
          <cell r="Q26" t="str">
            <v>CACAMBA</v>
          </cell>
        </row>
        <row r="27">
          <cell r="B27">
            <v>20</v>
          </cell>
          <cell r="C27" t="str">
            <v>HPP-1502</v>
          </cell>
          <cell r="D27" t="str">
            <v>CACAMBA VW 23.210</v>
          </cell>
          <cell r="E27" t="str">
            <v>VW</v>
          </cell>
          <cell r="F27" t="str">
            <v>CONST.VALE DO PARUA</v>
          </cell>
          <cell r="G27" t="str">
            <v>FRANCISCO LUIS MEIRIM FILHO</v>
          </cell>
          <cell r="H27" t="str">
            <v>BRANCA</v>
          </cell>
          <cell r="J27">
            <v>12</v>
          </cell>
          <cell r="N27">
            <v>186</v>
          </cell>
          <cell r="O27">
            <v>1959.8</v>
          </cell>
          <cell r="P27">
            <v>2145.8000000000002</v>
          </cell>
          <cell r="Q27" t="str">
            <v>CACAMBA</v>
          </cell>
        </row>
        <row r="28">
          <cell r="B28">
            <v>21</v>
          </cell>
          <cell r="C28" t="str">
            <v>HOM-3049</v>
          </cell>
          <cell r="D28" t="str">
            <v>CACAMBA MB 1516</v>
          </cell>
          <cell r="E28" t="str">
            <v>MB</v>
          </cell>
          <cell r="F28" t="str">
            <v>ANTONIO DIOGO SOBRINHO</v>
          </cell>
          <cell r="G28" t="str">
            <v>ANTONIO DIOGO SOBRINHO</v>
          </cell>
          <cell r="H28" t="str">
            <v>AMARELA</v>
          </cell>
          <cell r="J28">
            <v>12</v>
          </cell>
          <cell r="N28">
            <v>165</v>
          </cell>
          <cell r="O28">
            <v>1677.09</v>
          </cell>
          <cell r="P28">
            <v>1842.09</v>
          </cell>
          <cell r="Q28" t="str">
            <v>CACAMBA</v>
          </cell>
        </row>
        <row r="29">
          <cell r="B29">
            <v>22</v>
          </cell>
          <cell r="C29" t="str">
            <v>CPR-3886</v>
          </cell>
          <cell r="D29" t="str">
            <v>MB 608</v>
          </cell>
          <cell r="E29" t="str">
            <v>MB</v>
          </cell>
          <cell r="F29" t="str">
            <v>BETO FELIX</v>
          </cell>
          <cell r="G29" t="str">
            <v>WANDENKOLK WACKY RODRIGUES SILVA</v>
          </cell>
          <cell r="H29" t="str">
            <v>AMARELA</v>
          </cell>
          <cell r="Q29" t="str">
            <v>APOIO</v>
          </cell>
        </row>
        <row r="30">
          <cell r="B30">
            <v>23</v>
          </cell>
          <cell r="C30" t="str">
            <v>KEZ-6155</v>
          </cell>
          <cell r="D30" t="str">
            <v>VAN SPRINTER</v>
          </cell>
          <cell r="E30" t="str">
            <v>SPRINTER</v>
          </cell>
          <cell r="F30" t="str">
            <v>FRANCISCO FRANKLIN SANTANA</v>
          </cell>
          <cell r="G30" t="str">
            <v>ALFRAN GUIMARAES SANTANA</v>
          </cell>
          <cell r="H30" t="str">
            <v>VERDE</v>
          </cell>
          <cell r="Q30" t="str">
            <v>TRANSP.PESSOAS</v>
          </cell>
        </row>
        <row r="31">
          <cell r="B31">
            <v>24</v>
          </cell>
          <cell r="C31" t="str">
            <v>HXB-2611</v>
          </cell>
          <cell r="D31" t="str">
            <v>MB 710</v>
          </cell>
          <cell r="E31" t="str">
            <v>MB</v>
          </cell>
          <cell r="F31" t="str">
            <v>GENIVAN PAULINO DE FREITAS</v>
          </cell>
          <cell r="G31" t="str">
            <v>GERALDO LIMA SILVA</v>
          </cell>
          <cell r="H31" t="str">
            <v>VERDE</v>
          </cell>
          <cell r="Q31" t="str">
            <v>APOIO</v>
          </cell>
        </row>
        <row r="32">
          <cell r="B32">
            <v>25</v>
          </cell>
          <cell r="C32" t="str">
            <v>F 930</v>
          </cell>
          <cell r="D32" t="str">
            <v>MOTO NIVELADOURA (PATROL)</v>
          </cell>
          <cell r="E32" t="str">
            <v>VOLVO</v>
          </cell>
          <cell r="F32" t="str">
            <v>TERCAM</v>
          </cell>
          <cell r="G32" t="str">
            <v>FERNANDO OLIVEIRA DE LIMA</v>
          </cell>
          <cell r="H32" t="str">
            <v>DEFAUT</v>
          </cell>
          <cell r="Q32" t="str">
            <v>MAQUINA</v>
          </cell>
        </row>
        <row r="33">
          <cell r="B33">
            <v>26</v>
          </cell>
          <cell r="C33" t="str">
            <v>120 H</v>
          </cell>
          <cell r="D33" t="str">
            <v>MOTO NIVELADOURA (PATROL)</v>
          </cell>
          <cell r="E33" t="str">
            <v>CARTEPILLAR</v>
          </cell>
          <cell r="F33" t="str">
            <v>DELTA CONST.</v>
          </cell>
          <cell r="G33" t="str">
            <v>RENILDO OLIVEIRA DE CARVALHO (RATO)</v>
          </cell>
          <cell r="H33" t="str">
            <v>DEFAUT</v>
          </cell>
          <cell r="Q33" t="str">
            <v>MAQUINA</v>
          </cell>
        </row>
        <row r="34">
          <cell r="B34">
            <v>27</v>
          </cell>
          <cell r="C34" t="str">
            <v>HL 740-7</v>
          </cell>
          <cell r="D34" t="str">
            <v>PA MECANICA (CARREGADEIRA)</v>
          </cell>
          <cell r="E34" t="str">
            <v>HYUNDAI</v>
          </cell>
          <cell r="F34" t="str">
            <v>FABIO RIVELINO</v>
          </cell>
          <cell r="G34" t="str">
            <v>FRANCISCO DE ASSIS MOREIRA FERNANDES</v>
          </cell>
          <cell r="H34" t="str">
            <v>DEFAUT</v>
          </cell>
          <cell r="Q34" t="str">
            <v>MAQUINA</v>
          </cell>
        </row>
        <row r="35">
          <cell r="B35">
            <v>28</v>
          </cell>
          <cell r="C35" t="str">
            <v>W 20</v>
          </cell>
          <cell r="D35" t="str">
            <v>PA MECANICA (CARREGADEIRA)</v>
          </cell>
          <cell r="E35" t="str">
            <v>CASE</v>
          </cell>
          <cell r="F35" t="str">
            <v>DAGOBERTO</v>
          </cell>
          <cell r="G35" t="str">
            <v>ANTONIO SILVA</v>
          </cell>
          <cell r="H35" t="str">
            <v>DEFAUT</v>
          </cell>
          <cell r="Q35" t="str">
            <v>MAQUINA</v>
          </cell>
        </row>
        <row r="36">
          <cell r="B36">
            <v>29</v>
          </cell>
          <cell r="C36" t="str">
            <v>XS 120 FD</v>
          </cell>
          <cell r="D36" t="str">
            <v xml:space="preserve">ROLO COMPACTADOR </v>
          </cell>
          <cell r="E36">
            <v>29</v>
          </cell>
          <cell r="F36" t="str">
            <v>TERCAM</v>
          </cell>
          <cell r="G36" t="str">
            <v>NILSON ARUCHE PEREIRA</v>
          </cell>
          <cell r="H36" t="str">
            <v>DEFAUT</v>
          </cell>
          <cell r="I36" t="str">
            <v>SÃO LUIS</v>
          </cell>
          <cell r="Q36" t="str">
            <v>MAQUINA</v>
          </cell>
        </row>
        <row r="37">
          <cell r="B37">
            <v>30</v>
          </cell>
          <cell r="C37" t="str">
            <v>XS 120 DP</v>
          </cell>
          <cell r="D37" t="str">
            <v xml:space="preserve">ROLO COMPACTADOR </v>
          </cell>
          <cell r="E37">
            <v>30</v>
          </cell>
          <cell r="F37" t="str">
            <v>TERCAM</v>
          </cell>
          <cell r="G37" t="str">
            <v>ADEILSON COSTA</v>
          </cell>
          <cell r="H37" t="str">
            <v>DEFAUT</v>
          </cell>
          <cell r="I37" t="str">
            <v>SÃO LUIS</v>
          </cell>
          <cell r="Q37" t="str">
            <v>MAQUINA</v>
          </cell>
        </row>
        <row r="38">
          <cell r="B38">
            <v>31</v>
          </cell>
          <cell r="C38" t="str">
            <v>MYM-2926</v>
          </cell>
          <cell r="D38" t="str">
            <v>F-4000 (MELOSA)</v>
          </cell>
          <cell r="E38" t="str">
            <v>FORD</v>
          </cell>
          <cell r="F38" t="str">
            <v>LOMACON</v>
          </cell>
          <cell r="G38" t="str">
            <v>JUSTINO MARTINS RABELO</v>
          </cell>
          <cell r="H38" t="str">
            <v>VERM.</v>
          </cell>
          <cell r="Q38" t="str">
            <v>APOIO</v>
          </cell>
        </row>
        <row r="39">
          <cell r="B39">
            <v>32</v>
          </cell>
          <cell r="C39" t="str">
            <v>EC 210 BLC</v>
          </cell>
          <cell r="D39" t="str">
            <v>ESCAVADEIRA</v>
          </cell>
          <cell r="E39" t="str">
            <v>VOLVO</v>
          </cell>
          <cell r="F39" t="str">
            <v>BACABAL-MA</v>
          </cell>
          <cell r="G39" t="str">
            <v>LADISLAU</v>
          </cell>
          <cell r="H39" t="str">
            <v>DEFAUT</v>
          </cell>
          <cell r="I39" t="str">
            <v>STA.LUZIA DO PARUA</v>
          </cell>
          <cell r="Q39" t="str">
            <v>MAQUINA</v>
          </cell>
        </row>
        <row r="40">
          <cell r="B40">
            <v>33</v>
          </cell>
          <cell r="C40" t="str">
            <v>EC 210 LC-7</v>
          </cell>
          <cell r="D40" t="str">
            <v>ESCAVADEIRA</v>
          </cell>
          <cell r="E40" t="str">
            <v>HYUNDAI</v>
          </cell>
          <cell r="F40" t="str">
            <v>FABIO RIVELINO</v>
          </cell>
          <cell r="G40" t="str">
            <v>GEARDE CAMPELO PEREIRA</v>
          </cell>
          <cell r="H40" t="str">
            <v>DEFAUT</v>
          </cell>
          <cell r="Q40" t="str">
            <v>MAQUINA</v>
          </cell>
        </row>
        <row r="41">
          <cell r="B41">
            <v>34</v>
          </cell>
          <cell r="C41" t="str">
            <v>D 6 D</v>
          </cell>
          <cell r="D41" t="str">
            <v xml:space="preserve">TRATOR DE ESTEIRA </v>
          </cell>
          <cell r="E41" t="str">
            <v>CARTEPILLAR</v>
          </cell>
          <cell r="F41" t="str">
            <v>TERCAM</v>
          </cell>
          <cell r="G41" t="str">
            <v>JOSE RIBAMAR DOS SANTOS</v>
          </cell>
          <cell r="H41" t="str">
            <v>DEFAUT</v>
          </cell>
          <cell r="I41" t="str">
            <v>SÃO LUIS</v>
          </cell>
          <cell r="Q41" t="str">
            <v>MAQUINA</v>
          </cell>
        </row>
        <row r="42">
          <cell r="B42">
            <v>35</v>
          </cell>
          <cell r="C42" t="str">
            <v>D 6 E</v>
          </cell>
          <cell r="D42" t="str">
            <v xml:space="preserve">TRATOR DE ESTEIRA </v>
          </cell>
          <cell r="E42" t="str">
            <v>CARTEPILLAR</v>
          </cell>
          <cell r="F42" t="str">
            <v>JOAO TEOFILO PEREIRA BARROS</v>
          </cell>
          <cell r="G42" t="str">
            <v>EDVALDO MORAIS DA FONSECA</v>
          </cell>
          <cell r="H42" t="str">
            <v>DEFAUT</v>
          </cell>
          <cell r="I42" t="str">
            <v>CAMPINA GRANDE</v>
          </cell>
          <cell r="Q42" t="str">
            <v>MAQUINA</v>
          </cell>
        </row>
        <row r="43">
          <cell r="B43">
            <v>36</v>
          </cell>
          <cell r="C43" t="str">
            <v>HWR-6438</v>
          </cell>
          <cell r="D43" t="str">
            <v xml:space="preserve">CACAMBA MB 1620 </v>
          </cell>
          <cell r="E43" t="str">
            <v>MB</v>
          </cell>
          <cell r="F43" t="str">
            <v>DERBERT - MIGUEL DE OLIVEIRA LIMA</v>
          </cell>
          <cell r="G43" t="str">
            <v>JOSE ISAIAS NETO (MIMI)</v>
          </cell>
          <cell r="H43" t="str">
            <v>BRANCA</v>
          </cell>
          <cell r="I43" t="str">
            <v>TERESINA</v>
          </cell>
          <cell r="J43">
            <v>12</v>
          </cell>
          <cell r="M43" t="str">
            <v>PROCUÇÃO</v>
          </cell>
          <cell r="N43">
            <v>112</v>
          </cell>
          <cell r="O43">
            <v>1166.45</v>
          </cell>
          <cell r="P43">
            <v>1278.45</v>
          </cell>
          <cell r="Q43" t="str">
            <v>CACAMBA</v>
          </cell>
        </row>
        <row r="44">
          <cell r="B44">
            <v>37</v>
          </cell>
          <cell r="C44" t="str">
            <v>NMQ-3019</v>
          </cell>
          <cell r="D44" t="str">
            <v>CACAMBA VW 24.220</v>
          </cell>
          <cell r="E44" t="str">
            <v>VW</v>
          </cell>
          <cell r="F44" t="str">
            <v>DAGOBERTO (SANTA INES)</v>
          </cell>
          <cell r="G44" t="str">
            <v>JOAO CARLOS ARAUJO</v>
          </cell>
          <cell r="H44" t="str">
            <v>BRANCA</v>
          </cell>
          <cell r="I44" t="str">
            <v>SANTA INES-MA</v>
          </cell>
          <cell r="J44">
            <v>12</v>
          </cell>
          <cell r="N44">
            <v>172</v>
          </cell>
          <cell r="O44">
            <v>2455.9</v>
          </cell>
          <cell r="P44">
            <v>2627.9</v>
          </cell>
          <cell r="Q44" t="str">
            <v>CACAMBA</v>
          </cell>
        </row>
        <row r="45">
          <cell r="B45">
            <v>38</v>
          </cell>
          <cell r="C45" t="str">
            <v>HOM-6565</v>
          </cell>
          <cell r="D45" t="str">
            <v>CACAMBA FORD CARGO 1517</v>
          </cell>
          <cell r="E45" t="str">
            <v>FORD</v>
          </cell>
          <cell r="F45" t="str">
            <v>SEBASTIAO NUNES RENOVATO</v>
          </cell>
          <cell r="G45" t="str">
            <v>SEBASTIAO NUNES RENOVATO</v>
          </cell>
          <cell r="H45" t="str">
            <v>BEGE</v>
          </cell>
          <cell r="J45">
            <v>13</v>
          </cell>
          <cell r="N45">
            <v>123</v>
          </cell>
          <cell r="O45">
            <v>1376.95</v>
          </cell>
          <cell r="P45">
            <v>1499.95</v>
          </cell>
          <cell r="Q45" t="str">
            <v>CACAMBA</v>
          </cell>
        </row>
        <row r="46">
          <cell r="B46">
            <v>39</v>
          </cell>
          <cell r="C46" t="str">
            <v>HPN-5693</v>
          </cell>
          <cell r="D46" t="str">
            <v>BESTA</v>
          </cell>
          <cell r="E46" t="str">
            <v>KIA</v>
          </cell>
          <cell r="F46" t="str">
            <v>WILSON NUNES SOARES</v>
          </cell>
          <cell r="G46" t="str">
            <v>WILSON NUNES SOARES</v>
          </cell>
          <cell r="H46" t="str">
            <v>AZUL</v>
          </cell>
          <cell r="Q46" t="str">
            <v>TRANSP.PESSOAS</v>
          </cell>
        </row>
        <row r="47">
          <cell r="B47">
            <v>40</v>
          </cell>
          <cell r="C47" t="str">
            <v>KHW-5296</v>
          </cell>
          <cell r="D47" t="str">
            <v xml:space="preserve">KOMBI </v>
          </cell>
          <cell r="E47" t="str">
            <v>VW</v>
          </cell>
          <cell r="F47" t="str">
            <v>LIDER RENTECAR (ADERALDO JR)</v>
          </cell>
          <cell r="G47" t="str">
            <v>FRANCISCO CANUTO</v>
          </cell>
          <cell r="H47" t="str">
            <v>BRANCA</v>
          </cell>
          <cell r="I47" t="str">
            <v>RECIFE</v>
          </cell>
          <cell r="Q47" t="str">
            <v>APOIO</v>
          </cell>
        </row>
        <row r="48">
          <cell r="B48">
            <v>41</v>
          </cell>
          <cell r="C48" t="str">
            <v>KKC-8215</v>
          </cell>
          <cell r="D48" t="str">
            <v xml:space="preserve">KOMBI </v>
          </cell>
          <cell r="E48" t="str">
            <v>VW</v>
          </cell>
          <cell r="F48" t="str">
            <v>LIDER RENTECAR (ADERALDO JR)</v>
          </cell>
          <cell r="G48" t="str">
            <v>FRANCISCO CANUTO</v>
          </cell>
          <cell r="H48" t="str">
            <v>BRANCA</v>
          </cell>
          <cell r="I48" t="str">
            <v>RECIFE</v>
          </cell>
          <cell r="Q48" t="str">
            <v>APOIO</v>
          </cell>
        </row>
        <row r="49">
          <cell r="B49">
            <v>42</v>
          </cell>
          <cell r="C49" t="str">
            <v>NHL-5249</v>
          </cell>
          <cell r="D49" t="str">
            <v>SAVEIRO</v>
          </cell>
          <cell r="E49" t="str">
            <v>VW</v>
          </cell>
          <cell r="F49" t="str">
            <v>DELTA CONST. (ENC.FCO DE ASSIS CARV.)</v>
          </cell>
          <cell r="G49" t="str">
            <v>ENC.PAV.III FRANCISCO DE ASSIS CARV.</v>
          </cell>
          <cell r="H49" t="str">
            <v>PRATA</v>
          </cell>
          <cell r="Q49" t="str">
            <v>AUTOMOVEL</v>
          </cell>
        </row>
        <row r="50">
          <cell r="B50">
            <v>43</v>
          </cell>
          <cell r="C50" t="str">
            <v>NHH-8603</v>
          </cell>
          <cell r="D50" t="str">
            <v>F-4000</v>
          </cell>
          <cell r="E50" t="str">
            <v>FORD</v>
          </cell>
          <cell r="F50">
            <v>43</v>
          </cell>
          <cell r="G50">
            <v>43</v>
          </cell>
          <cell r="H50">
            <v>43</v>
          </cell>
          <cell r="Q50" t="str">
            <v>APOIO</v>
          </cell>
        </row>
        <row r="51">
          <cell r="B51">
            <v>44</v>
          </cell>
          <cell r="C51" t="str">
            <v>TRATOR (ALUG)</v>
          </cell>
          <cell r="D51" t="str">
            <v>TRATOR ROCADEIRA 1</v>
          </cell>
          <cell r="E51" t="str">
            <v>VALMET</v>
          </cell>
          <cell r="F51" t="str">
            <v>ALUGADO</v>
          </cell>
          <cell r="G51" t="str">
            <v>MARCONE</v>
          </cell>
          <cell r="H51">
            <v>44</v>
          </cell>
          <cell r="Q51" t="str">
            <v>MAQUINA</v>
          </cell>
        </row>
        <row r="52">
          <cell r="B52">
            <v>45</v>
          </cell>
          <cell r="C52">
            <v>31030</v>
          </cell>
          <cell r="D52" t="str">
            <v>TRATOR ROCADEIRA 2</v>
          </cell>
          <cell r="E52" t="str">
            <v>VALMET</v>
          </cell>
          <cell r="F52" t="str">
            <v>DELTA CONST.</v>
          </cell>
          <cell r="G52" t="str">
            <v xml:space="preserve">FRANCISCO DE ASSIS  </v>
          </cell>
          <cell r="H52" t="str">
            <v>DEFAUT</v>
          </cell>
          <cell r="Q52" t="str">
            <v>MAQUINA</v>
          </cell>
        </row>
        <row r="53">
          <cell r="B53">
            <v>46</v>
          </cell>
          <cell r="C53" t="str">
            <v>KJZ-4268 (5036)</v>
          </cell>
          <cell r="D53" t="str">
            <v>CACAMBA MB 1620</v>
          </cell>
          <cell r="E53" t="str">
            <v>MB</v>
          </cell>
          <cell r="F53" t="str">
            <v>DELTA CONST.</v>
          </cell>
          <cell r="G53" t="str">
            <v>BIGODE</v>
          </cell>
          <cell r="H53">
            <v>46</v>
          </cell>
          <cell r="J53">
            <v>0</v>
          </cell>
          <cell r="O53">
            <v>580.15</v>
          </cell>
          <cell r="P53">
            <v>580.15</v>
          </cell>
          <cell r="Q53" t="str">
            <v>CACAMBA</v>
          </cell>
        </row>
        <row r="54">
          <cell r="B54">
            <v>47</v>
          </cell>
          <cell r="C54" t="str">
            <v>JTJ-6700</v>
          </cell>
          <cell r="D54" t="str">
            <v>PRANCHA TITAN 18.310</v>
          </cell>
          <cell r="E54" t="str">
            <v>TITAN</v>
          </cell>
          <cell r="F54" t="str">
            <v>CONSTR. VALE DO PARUÁ (SR. BACABAL)</v>
          </cell>
          <cell r="G54" t="str">
            <v>CONST. VALE DO PARUÁ</v>
          </cell>
          <cell r="H54">
            <v>47</v>
          </cell>
          <cell r="Q54" t="str">
            <v>MAQUINA</v>
          </cell>
        </row>
        <row r="55">
          <cell r="B55">
            <v>48</v>
          </cell>
          <cell r="C55" t="str">
            <v>KWH-5296</v>
          </cell>
          <cell r="D55" t="str">
            <v xml:space="preserve">KOMBI </v>
          </cell>
          <cell r="E55" t="str">
            <v>VW</v>
          </cell>
          <cell r="F55">
            <v>48</v>
          </cell>
          <cell r="G55">
            <v>48</v>
          </cell>
          <cell r="H55">
            <v>48</v>
          </cell>
          <cell r="Q55" t="str">
            <v>APOIO</v>
          </cell>
        </row>
        <row r="56">
          <cell r="B56">
            <v>49</v>
          </cell>
          <cell r="C56" t="str">
            <v>KGF-9365</v>
          </cell>
          <cell r="D56" t="str">
            <v xml:space="preserve">PRANCHA </v>
          </cell>
          <cell r="E56">
            <v>49</v>
          </cell>
          <cell r="F56">
            <v>49</v>
          </cell>
          <cell r="G56">
            <v>49</v>
          </cell>
          <cell r="H56">
            <v>49</v>
          </cell>
          <cell r="Q56" t="str">
            <v>MAQUINA</v>
          </cell>
        </row>
        <row r="57">
          <cell r="B57">
            <v>50</v>
          </cell>
          <cell r="C57" t="str">
            <v>KHW-2996</v>
          </cell>
          <cell r="D57" t="str">
            <v xml:space="preserve">KOMBI </v>
          </cell>
          <cell r="E57" t="str">
            <v>VW</v>
          </cell>
          <cell r="F57">
            <v>50</v>
          </cell>
          <cell r="G57" t="str">
            <v>FRANCISCO CANUTO</v>
          </cell>
          <cell r="H57">
            <v>50</v>
          </cell>
          <cell r="Q57" t="str">
            <v>APOIO</v>
          </cell>
        </row>
        <row r="58">
          <cell r="B58">
            <v>51</v>
          </cell>
          <cell r="C58" t="str">
            <v>NRA-9721</v>
          </cell>
          <cell r="D58" t="str">
            <v>GOL</v>
          </cell>
          <cell r="E58" t="str">
            <v>VW</v>
          </cell>
          <cell r="F58" t="str">
            <v>ENG.DANIEL VASCONCELOS</v>
          </cell>
          <cell r="G58" t="str">
            <v>DELTA CONST.</v>
          </cell>
          <cell r="H58">
            <v>51</v>
          </cell>
          <cell r="Q58" t="str">
            <v>AUTOMOVEL</v>
          </cell>
        </row>
        <row r="59">
          <cell r="B59">
            <v>52</v>
          </cell>
          <cell r="C59" t="str">
            <v>KKQ-1924</v>
          </cell>
          <cell r="D59" t="str">
            <v>S-10</v>
          </cell>
          <cell r="E59" t="str">
            <v>GM</v>
          </cell>
          <cell r="F59" t="str">
            <v>CONSULTORIA E REPRESENTAÇÃO</v>
          </cell>
          <cell r="G59" t="str">
            <v>CONSULTORIA E REPRESENTAÇÃO</v>
          </cell>
          <cell r="H59">
            <v>52</v>
          </cell>
          <cell r="Q59" t="str">
            <v>APOIO</v>
          </cell>
        </row>
        <row r="60">
          <cell r="B60">
            <v>53</v>
          </cell>
          <cell r="C60" t="str">
            <v>HQE-2026</v>
          </cell>
          <cell r="D60" t="str">
            <v>GOL</v>
          </cell>
          <cell r="E60" t="str">
            <v>VW</v>
          </cell>
          <cell r="F60" t="str">
            <v>ALBERTO TOPOGRAFO</v>
          </cell>
          <cell r="G60" t="str">
            <v>ALBERTO TOPOGRAFO</v>
          </cell>
          <cell r="H60">
            <v>53</v>
          </cell>
          <cell r="Q60" t="str">
            <v>AUTOMOVEL</v>
          </cell>
        </row>
        <row r="61">
          <cell r="B61">
            <v>54</v>
          </cell>
          <cell r="C61" t="str">
            <v>KLW-3503</v>
          </cell>
          <cell r="D61" t="str">
            <v xml:space="preserve">KOMBI </v>
          </cell>
          <cell r="E61" t="str">
            <v>VW</v>
          </cell>
          <cell r="F61" t="str">
            <v>DESCONHECIDO</v>
          </cell>
          <cell r="G61" t="str">
            <v>RAIMUNDO</v>
          </cell>
          <cell r="H61">
            <v>54</v>
          </cell>
          <cell r="Q61" t="str">
            <v>APOIO</v>
          </cell>
        </row>
        <row r="62">
          <cell r="B62">
            <v>55</v>
          </cell>
          <cell r="C62" t="str">
            <v>PC 200 EC-21</v>
          </cell>
          <cell r="D62" t="str">
            <v>ESCAVADEIRA</v>
          </cell>
          <cell r="E62" t="str">
            <v>KOMATSU</v>
          </cell>
          <cell r="F62" t="str">
            <v>JOAO TEOFILO PEREIRA BARROS(LORIN)</v>
          </cell>
          <cell r="G62" t="str">
            <v>RUBENS BEZERRA DA SILVA</v>
          </cell>
          <cell r="H62" t="str">
            <v>DEFAUT</v>
          </cell>
          <cell r="I62" t="str">
            <v>CAMPINA GRANDE</v>
          </cell>
          <cell r="Q62" t="str">
            <v>MAQUINA</v>
          </cell>
        </row>
        <row r="63">
          <cell r="B63">
            <v>56</v>
          </cell>
          <cell r="C63" t="str">
            <v>HQA-8565</v>
          </cell>
          <cell r="D63" t="str">
            <v>PALIO</v>
          </cell>
          <cell r="E63" t="str">
            <v>FIAT</v>
          </cell>
          <cell r="F63" t="str">
            <v>CONSULTORIA E REPRESENTAÇÃO</v>
          </cell>
          <cell r="G63" t="str">
            <v>CONSULTORIA E REPRESENTAÇÃO</v>
          </cell>
          <cell r="H63">
            <v>56</v>
          </cell>
          <cell r="Q63" t="str">
            <v>AUTOMOVEL</v>
          </cell>
        </row>
        <row r="64">
          <cell r="B64">
            <v>57</v>
          </cell>
          <cell r="C64" t="str">
            <v>HPL-4168</v>
          </cell>
          <cell r="D64" t="str">
            <v>VAN SPRINTER</v>
          </cell>
          <cell r="E64" t="str">
            <v>BESTA</v>
          </cell>
          <cell r="F64" t="str">
            <v>EMERGENCIA</v>
          </cell>
          <cell r="G64">
            <v>57</v>
          </cell>
          <cell r="H64">
            <v>57</v>
          </cell>
          <cell r="Q64" t="str">
            <v>TRANSP.PESSOAS</v>
          </cell>
        </row>
        <row r="65">
          <cell r="B65">
            <v>58</v>
          </cell>
          <cell r="C65" t="str">
            <v>AQD-5321</v>
          </cell>
          <cell r="D65" t="str">
            <v>GOL</v>
          </cell>
          <cell r="E65" t="str">
            <v>VW</v>
          </cell>
          <cell r="F65" t="str">
            <v>DELTA CONST.ENC.ADM.PEDRO ROGERIO</v>
          </cell>
          <cell r="G65" t="str">
            <v>ENC.ADM.PEDRO ROGERIO</v>
          </cell>
          <cell r="H65">
            <v>58</v>
          </cell>
          <cell r="Q65" t="str">
            <v>AUTOMOVEL</v>
          </cell>
        </row>
        <row r="66">
          <cell r="B66">
            <v>59</v>
          </cell>
          <cell r="C66" t="str">
            <v>HPL-4148</v>
          </cell>
          <cell r="D66" t="str">
            <v>BESTA</v>
          </cell>
          <cell r="E66" t="str">
            <v>H-100</v>
          </cell>
          <cell r="F66" t="str">
            <v>FRANCISCO FRANKLIN SANTANA</v>
          </cell>
          <cell r="G66" t="str">
            <v>FRANCISCO FRANKLIN SANTANA</v>
          </cell>
          <cell r="H66" t="str">
            <v>PRATA</v>
          </cell>
          <cell r="I66" t="str">
            <v>COROATÁ</v>
          </cell>
          <cell r="Q66" t="str">
            <v>TRANSP.PESSOAS</v>
          </cell>
        </row>
        <row r="67">
          <cell r="B67">
            <v>60</v>
          </cell>
          <cell r="C67" t="str">
            <v>MVM-9092</v>
          </cell>
          <cell r="D67" t="str">
            <v>CAMINHAO D-11000</v>
          </cell>
          <cell r="E67" t="str">
            <v>GM</v>
          </cell>
          <cell r="F67" t="str">
            <v>BETO FELIX</v>
          </cell>
          <cell r="G67" t="str">
            <v>ANTONIO SOARES DA SILVA</v>
          </cell>
          <cell r="H67" t="str">
            <v>BRANCA</v>
          </cell>
          <cell r="I67" t="str">
            <v>CAXIAS-MA</v>
          </cell>
          <cell r="Q67" t="str">
            <v>APOIO</v>
          </cell>
        </row>
        <row r="68">
          <cell r="B68">
            <v>61</v>
          </cell>
          <cell r="C68" t="str">
            <v>MHA-8953</v>
          </cell>
          <cell r="D68" t="str">
            <v>F-4000</v>
          </cell>
          <cell r="E68" t="str">
            <v>FORD</v>
          </cell>
          <cell r="F68" t="str">
            <v>FRANCISCA OLIVEIRA BARROS</v>
          </cell>
          <cell r="G68" t="str">
            <v>RAIMUNDO LOPES DA SILVA</v>
          </cell>
          <cell r="H68" t="str">
            <v>VERDE</v>
          </cell>
          <cell r="I68" t="str">
            <v>ALTO ALEGRE</v>
          </cell>
          <cell r="Q68" t="str">
            <v>APOIO</v>
          </cell>
        </row>
        <row r="69">
          <cell r="B69">
            <v>62</v>
          </cell>
          <cell r="C69" t="str">
            <v>JUT-4482</v>
          </cell>
          <cell r="D69" t="str">
            <v>CACAMBA VW 23.220</v>
          </cell>
          <cell r="E69" t="str">
            <v>VW</v>
          </cell>
          <cell r="F69" t="str">
            <v>PEDRO FERREIRA RIBEIRO</v>
          </cell>
          <cell r="G69" t="str">
            <v>PAULO CESAR FAGUNDES RIBEIRO</v>
          </cell>
          <cell r="H69" t="str">
            <v>AMARELA</v>
          </cell>
          <cell r="I69" t="str">
            <v>TERESINA</v>
          </cell>
          <cell r="J69">
            <v>13</v>
          </cell>
          <cell r="L69">
            <v>39960</v>
          </cell>
          <cell r="N69">
            <v>14</v>
          </cell>
          <cell r="O69">
            <v>289.05</v>
          </cell>
          <cell r="P69">
            <v>303.05</v>
          </cell>
          <cell r="Q69" t="str">
            <v>CACAMBA</v>
          </cell>
        </row>
        <row r="70">
          <cell r="B70">
            <v>63</v>
          </cell>
          <cell r="C70" t="str">
            <v>NHJ-7342</v>
          </cell>
          <cell r="D70" t="str">
            <v>VAN</v>
          </cell>
          <cell r="E70" t="str">
            <v>BESTA</v>
          </cell>
          <cell r="F70" t="str">
            <v>WILSON</v>
          </cell>
          <cell r="G70" t="str">
            <v>WILSON</v>
          </cell>
          <cell r="H70">
            <v>63</v>
          </cell>
          <cell r="Q70" t="str">
            <v>TRANSP.PESSOAS</v>
          </cell>
        </row>
        <row r="71">
          <cell r="B71">
            <v>64</v>
          </cell>
          <cell r="C71" t="str">
            <v>LVO-0110</v>
          </cell>
          <cell r="D71" t="str">
            <v>ONIBUS</v>
          </cell>
          <cell r="E71" t="str">
            <v>MB 366</v>
          </cell>
          <cell r="F71" t="str">
            <v>A F DA SILVA CONTRUCOES</v>
          </cell>
          <cell r="G71" t="str">
            <v>CESAR GOMES LOPES</v>
          </cell>
          <cell r="H71" t="str">
            <v>BRANCA</v>
          </cell>
          <cell r="I71" t="str">
            <v>SANTA INES-MA</v>
          </cell>
          <cell r="K71" t="str">
            <v>(99)9136-0316</v>
          </cell>
          <cell r="Q71" t="str">
            <v>TRANSP.PESSOAS</v>
          </cell>
        </row>
        <row r="72">
          <cell r="B72">
            <v>65</v>
          </cell>
          <cell r="C72" t="str">
            <v>AQQ-5442</v>
          </cell>
          <cell r="D72" t="str">
            <v>SAVEIRO</v>
          </cell>
          <cell r="E72" t="str">
            <v>VW</v>
          </cell>
          <cell r="F72" t="str">
            <v>DELTA ( SANTA INES)</v>
          </cell>
          <cell r="G72" t="str">
            <v>ANDRÉ (TÉCNICO SEGURANÇA)</v>
          </cell>
          <cell r="H72" t="str">
            <v>PRATA</v>
          </cell>
          <cell r="I72" t="str">
            <v>SANTA INES-MA</v>
          </cell>
          <cell r="Q72" t="str">
            <v>AUTOMOVEL</v>
          </cell>
        </row>
        <row r="73">
          <cell r="B73">
            <v>66</v>
          </cell>
          <cell r="C73" t="str">
            <v>KLB-7828</v>
          </cell>
          <cell r="D73" t="str">
            <v>HYLUX</v>
          </cell>
          <cell r="E73" t="str">
            <v>TOYOTA</v>
          </cell>
          <cell r="F73" t="str">
            <v>SAVIO (PERNAMUCO)</v>
          </cell>
          <cell r="G73" t="str">
            <v>SAVIO (PERNAMUCO)</v>
          </cell>
          <cell r="H73" t="str">
            <v>PRETA</v>
          </cell>
          <cell r="I73" t="str">
            <v>PERITORÓ - MA</v>
          </cell>
          <cell r="Q73" t="str">
            <v>APOIO</v>
          </cell>
        </row>
        <row r="74">
          <cell r="B74">
            <v>67</v>
          </cell>
          <cell r="C74" t="str">
            <v>BLO-9542</v>
          </cell>
          <cell r="D74" t="str">
            <v>D-20</v>
          </cell>
          <cell r="E74" t="str">
            <v>GM</v>
          </cell>
          <cell r="F74" t="str">
            <v>JOAO TEOFILO PEREIRA BARROS(LORIN)</v>
          </cell>
          <cell r="G74" t="str">
            <v>JOAO TEOFILO PEREIRA BARROS(LORIN)</v>
          </cell>
          <cell r="H74" t="str">
            <v>VERDE</v>
          </cell>
          <cell r="I74" t="str">
            <v>CAMPINA GRANDE</v>
          </cell>
          <cell r="Q74" t="str">
            <v>APOIO</v>
          </cell>
        </row>
        <row r="75">
          <cell r="B75">
            <v>68</v>
          </cell>
          <cell r="C75" t="str">
            <v>AGQ-6802</v>
          </cell>
          <cell r="D75" t="str">
            <v>CAMINHAO MB (MELOSA)</v>
          </cell>
          <cell r="E75" t="str">
            <v>MB</v>
          </cell>
          <cell r="F75" t="str">
            <v xml:space="preserve">TERCAM  </v>
          </cell>
          <cell r="G75" t="str">
            <v>JOAO BATISTA RODRIGUES PEREIRA</v>
          </cell>
          <cell r="H75" t="str">
            <v>AMARELA</v>
          </cell>
          <cell r="L75">
            <v>39968</v>
          </cell>
          <cell r="Q75" t="str">
            <v>APOIO</v>
          </cell>
        </row>
        <row r="76">
          <cell r="B76">
            <v>69</v>
          </cell>
          <cell r="C76" t="str">
            <v>LVX-8753</v>
          </cell>
          <cell r="D76" t="str">
            <v>CAÇAMBAO T-360</v>
          </cell>
          <cell r="E76" t="str">
            <v>SCANIA</v>
          </cell>
          <cell r="F76" t="str">
            <v>FRANCISCO EDUARDO MENDES SOARES</v>
          </cell>
          <cell r="G76" t="str">
            <v>SERGIO VITORIO DO NASCIMENTO FILHO</v>
          </cell>
          <cell r="H76" t="str">
            <v>BRANCA</v>
          </cell>
          <cell r="I76" t="str">
            <v>TERESINA</v>
          </cell>
          <cell r="J76">
            <v>25</v>
          </cell>
          <cell r="L76">
            <v>39969</v>
          </cell>
          <cell r="M76" t="str">
            <v>PUXANDO BRITA</v>
          </cell>
          <cell r="Q76" t="str">
            <v>CAÇAMBAO</v>
          </cell>
        </row>
        <row r="77">
          <cell r="B77">
            <v>70</v>
          </cell>
          <cell r="C77" t="str">
            <v>HUH-8718</v>
          </cell>
          <cell r="D77" t="str">
            <v>CAÇAMBAO NL-12</v>
          </cell>
          <cell r="E77" t="str">
            <v>VOLVO</v>
          </cell>
          <cell r="F77" t="str">
            <v>DEBERT - G.A.DE CARVALHO</v>
          </cell>
          <cell r="G77" t="str">
            <v>JARBAS DE SOUSA RODRIGUES</v>
          </cell>
          <cell r="H77" t="str">
            <v>BRANCA</v>
          </cell>
          <cell r="I77" t="str">
            <v>TERESINA</v>
          </cell>
          <cell r="J77">
            <v>25</v>
          </cell>
          <cell r="L77">
            <v>39969</v>
          </cell>
          <cell r="M77" t="str">
            <v>PUXANDO BRITA</v>
          </cell>
          <cell r="Q77" t="str">
            <v>CAÇAMBAO</v>
          </cell>
        </row>
        <row r="78">
          <cell r="B78">
            <v>71</v>
          </cell>
          <cell r="C78" t="str">
            <v>KMA-0843</v>
          </cell>
          <cell r="D78" t="str">
            <v>CAÇAMBAO NL-12</v>
          </cell>
          <cell r="E78" t="str">
            <v>VOLVO</v>
          </cell>
          <cell r="F78" t="str">
            <v>FRANCISCO EDUARDO MENDES SOARES</v>
          </cell>
          <cell r="G78" t="str">
            <v>HEBERT TRINDADE DE MOURA</v>
          </cell>
          <cell r="H78" t="str">
            <v>BRANCA</v>
          </cell>
          <cell r="I78" t="str">
            <v>TERESINA</v>
          </cell>
          <cell r="J78">
            <v>25</v>
          </cell>
          <cell r="L78">
            <v>39969</v>
          </cell>
          <cell r="M78" t="str">
            <v>PUXANDO BRITA</v>
          </cell>
          <cell r="Q78" t="str">
            <v>CAÇAMBAO</v>
          </cell>
        </row>
        <row r="79">
          <cell r="B79">
            <v>72</v>
          </cell>
          <cell r="C79" t="str">
            <v>HOO-6384</v>
          </cell>
          <cell r="D79" t="str">
            <v>CAÇAMBAO NL-12</v>
          </cell>
          <cell r="E79" t="str">
            <v>VOLVO</v>
          </cell>
          <cell r="F79" t="str">
            <v>FRANCISCO EDUARDO MENDES SOARES</v>
          </cell>
          <cell r="G79" t="str">
            <v>JOAO NUNES GOMES</v>
          </cell>
          <cell r="H79" t="str">
            <v>VERMELHA</v>
          </cell>
          <cell r="I79" t="str">
            <v>TIMON</v>
          </cell>
          <cell r="J79">
            <v>25</v>
          </cell>
          <cell r="L79">
            <v>39969</v>
          </cell>
          <cell r="M79" t="str">
            <v>PUXANDO BRITA</v>
          </cell>
          <cell r="Q79" t="str">
            <v>CAÇAMBAO</v>
          </cell>
        </row>
        <row r="80">
          <cell r="B80">
            <v>73</v>
          </cell>
          <cell r="C80" t="str">
            <v>LVV-4559</v>
          </cell>
          <cell r="D80" t="str">
            <v>CACAMBA MB 1620</v>
          </cell>
          <cell r="E80" t="str">
            <v>MB</v>
          </cell>
          <cell r="F80" t="str">
            <v>DERBERT - EDMILSON CARREIRO ROMEIRO</v>
          </cell>
          <cell r="G80" t="str">
            <v>EDMILSON CARREIRO ROMEIRO</v>
          </cell>
          <cell r="H80" t="str">
            <v>BRANCA</v>
          </cell>
          <cell r="I80" t="str">
            <v>TERESINA</v>
          </cell>
          <cell r="J80">
            <v>12</v>
          </cell>
          <cell r="L80">
            <v>39969</v>
          </cell>
          <cell r="M80" t="str">
            <v>PROCUÇÃO</v>
          </cell>
          <cell r="N80">
            <v>35</v>
          </cell>
          <cell r="O80">
            <v>668.3</v>
          </cell>
          <cell r="P80">
            <v>703.3</v>
          </cell>
          <cell r="Q80" t="str">
            <v>CACAMBA</v>
          </cell>
        </row>
        <row r="81">
          <cell r="B81">
            <v>74</v>
          </cell>
          <cell r="C81" t="str">
            <v>NHA-4460</v>
          </cell>
          <cell r="D81" t="str">
            <v>VAN PEUGEOT BOXER M330M HDI</v>
          </cell>
          <cell r="E81" t="str">
            <v>PEUGEOT</v>
          </cell>
          <cell r="F81" t="str">
            <v>OCILVAN MAGALHAES MARCOLINO</v>
          </cell>
          <cell r="G81" t="str">
            <v>OCILVAN MAGALHAES MARCOLINO</v>
          </cell>
          <cell r="H81" t="str">
            <v>BRANCA</v>
          </cell>
          <cell r="L81">
            <v>39970</v>
          </cell>
          <cell r="Q81" t="str">
            <v>TRANSP.PESSOAS</v>
          </cell>
        </row>
        <row r="82">
          <cell r="B82">
            <v>75</v>
          </cell>
          <cell r="C82" t="str">
            <v>IE 404142</v>
          </cell>
          <cell r="D82" t="str">
            <v>GERADOR DE REFLETORES 01</v>
          </cell>
          <cell r="E82" t="str">
            <v>UNIV</v>
          </cell>
          <cell r="F82" t="str">
            <v>A GERADORA</v>
          </cell>
          <cell r="G82" t="str">
            <v>A GERADORA</v>
          </cell>
          <cell r="H82" t="str">
            <v>BRANCA</v>
          </cell>
          <cell r="Q82" t="str">
            <v>MAQUINA</v>
          </cell>
        </row>
        <row r="83">
          <cell r="B83">
            <v>76</v>
          </cell>
          <cell r="C83" t="str">
            <v>IE 404148</v>
          </cell>
          <cell r="D83" t="str">
            <v>GERADOR DE REFLETORES 02</v>
          </cell>
          <cell r="E83" t="str">
            <v>UNIV</v>
          </cell>
          <cell r="F83" t="str">
            <v>A GERADORA</v>
          </cell>
          <cell r="G83" t="str">
            <v>A GERADORA</v>
          </cell>
          <cell r="H83" t="str">
            <v>BRANCA</v>
          </cell>
          <cell r="Q83" t="str">
            <v>MAQUINA</v>
          </cell>
        </row>
        <row r="84">
          <cell r="B84">
            <v>77</v>
          </cell>
          <cell r="C84" t="str">
            <v>HPW-1211</v>
          </cell>
          <cell r="D84" t="str">
            <v xml:space="preserve">PARATI </v>
          </cell>
          <cell r="E84" t="str">
            <v>VW</v>
          </cell>
          <cell r="F84" t="str">
            <v>CONSULTORIA E REPRESENTAÇÃO</v>
          </cell>
          <cell r="G84" t="str">
            <v>CONSULTORIA E REPRESENTAÇÃO</v>
          </cell>
          <cell r="H84" t="str">
            <v>DEFAUT</v>
          </cell>
          <cell r="Q84" t="str">
            <v>AUTOMOVEL</v>
          </cell>
        </row>
        <row r="85">
          <cell r="B85">
            <v>78</v>
          </cell>
          <cell r="C85" t="str">
            <v>MNG-2829</v>
          </cell>
          <cell r="D85" t="str">
            <v>PRANCHA</v>
          </cell>
          <cell r="E85" t="str">
            <v>VOLVO</v>
          </cell>
          <cell r="G85">
            <v>78</v>
          </cell>
          <cell r="H85" t="str">
            <v>DEFAUT</v>
          </cell>
          <cell r="L85">
            <v>39969</v>
          </cell>
          <cell r="Q85" t="str">
            <v>APOIO</v>
          </cell>
        </row>
        <row r="86">
          <cell r="B86">
            <v>79</v>
          </cell>
          <cell r="C86" t="str">
            <v>CQH-8879</v>
          </cell>
          <cell r="D86" t="str">
            <v>CAÇAMBAO EDC GOLD</v>
          </cell>
          <cell r="E86" t="str">
            <v>VOLVO</v>
          </cell>
          <cell r="F86" t="str">
            <v>DERBERT - G.A.DE CARVALHO</v>
          </cell>
          <cell r="G86" t="str">
            <v>JOAQUIM WANTED LUCENA DE  CARVALHO</v>
          </cell>
          <cell r="H86" t="str">
            <v>VERMELHA</v>
          </cell>
          <cell r="I86" t="str">
            <v>TERESINA</v>
          </cell>
          <cell r="J86">
            <v>25</v>
          </cell>
          <cell r="L86">
            <v>39969</v>
          </cell>
          <cell r="M86" t="str">
            <v>PUXANDO BRITA</v>
          </cell>
          <cell r="Q86" t="str">
            <v>CAÇAMBAO</v>
          </cell>
        </row>
        <row r="87">
          <cell r="B87">
            <v>80</v>
          </cell>
          <cell r="C87" t="str">
            <v>HOM-7302</v>
          </cell>
          <cell r="D87" t="str">
            <v>CACAMBA MB 1516</v>
          </cell>
          <cell r="E87" t="str">
            <v>MB</v>
          </cell>
          <cell r="F87" t="str">
            <v>DERBERT - RAIMUNDO NOTATO LIMA SOARES</v>
          </cell>
          <cell r="G87" t="str">
            <v>RAIMUNDO NONATO LIMA SOARES</v>
          </cell>
          <cell r="H87" t="str">
            <v>AMARELA</v>
          </cell>
          <cell r="I87" t="str">
            <v>TERESINA</v>
          </cell>
          <cell r="J87">
            <v>12</v>
          </cell>
          <cell r="L87">
            <v>39970</v>
          </cell>
          <cell r="M87" t="str">
            <v>PROCUÇÃO</v>
          </cell>
          <cell r="N87">
            <v>0</v>
          </cell>
          <cell r="O87">
            <v>317.75</v>
          </cell>
          <cell r="P87">
            <v>317.75</v>
          </cell>
          <cell r="Q87" t="str">
            <v>CACAMBA</v>
          </cell>
        </row>
        <row r="88">
          <cell r="B88">
            <v>81</v>
          </cell>
          <cell r="C88" t="str">
            <v>D-20 APOIO</v>
          </cell>
          <cell r="D88" t="str">
            <v>D-20</v>
          </cell>
          <cell r="E88" t="str">
            <v>GM</v>
          </cell>
          <cell r="F88" t="str">
            <v>JOSE RIBAMAR DOS SANTOS</v>
          </cell>
          <cell r="G88" t="str">
            <v>JOSE RIBAMAR DOS SANTOS</v>
          </cell>
          <cell r="H88" t="str">
            <v>DEFAUT</v>
          </cell>
          <cell r="I88" t="str">
            <v>SÃO LUIS</v>
          </cell>
          <cell r="Q88" t="str">
            <v>APOIO</v>
          </cell>
        </row>
        <row r="89">
          <cell r="B89">
            <v>82</v>
          </cell>
          <cell r="C89" t="str">
            <v xml:space="preserve">LIMPESA </v>
          </cell>
          <cell r="D89" t="str">
            <v>LIMPESA EQUIP.</v>
          </cell>
          <cell r="E89" t="str">
            <v>DIV</v>
          </cell>
          <cell r="F89" t="str">
            <v>LIMPESA EQUIP.</v>
          </cell>
          <cell r="G89" t="str">
            <v>LIMPESA EQUIP.</v>
          </cell>
          <cell r="H89" t="str">
            <v>DEFAUT</v>
          </cell>
          <cell r="Q89" t="str">
            <v>MAQUINA</v>
          </cell>
        </row>
        <row r="90">
          <cell r="B90">
            <v>83</v>
          </cell>
          <cell r="C90" t="str">
            <v>NHH-2697</v>
          </cell>
          <cell r="D90" t="str">
            <v>CONSULTORIA E REPRESENTAÇÕES</v>
          </cell>
          <cell r="E90" t="str">
            <v>MIT</v>
          </cell>
          <cell r="F90" t="str">
            <v>CONSULTORIA E REPRESENTAÇÃO</v>
          </cell>
          <cell r="G90" t="str">
            <v>CONSULTORIA E REPRESENTAÇÃO</v>
          </cell>
          <cell r="H90" t="str">
            <v>DEFAUT</v>
          </cell>
          <cell r="Q90" t="str">
            <v>APOIO</v>
          </cell>
        </row>
        <row r="91">
          <cell r="B91">
            <v>84</v>
          </cell>
          <cell r="C91" t="str">
            <v>TRATOR ARADO</v>
          </cell>
          <cell r="D91" t="str">
            <v>TRATOR ARADO</v>
          </cell>
          <cell r="E91">
            <v>84</v>
          </cell>
          <cell r="F91" t="str">
            <v>TRATOR ARADO</v>
          </cell>
          <cell r="G91" t="str">
            <v>TRATOR ARADO</v>
          </cell>
          <cell r="H91">
            <v>84</v>
          </cell>
          <cell r="Q91" t="str">
            <v>MAQUINA</v>
          </cell>
        </row>
        <row r="92">
          <cell r="B92">
            <v>85</v>
          </cell>
          <cell r="C92" t="str">
            <v>LVQ-6914</v>
          </cell>
          <cell r="D92" t="str">
            <v>SAVEIRO</v>
          </cell>
          <cell r="E92" t="str">
            <v>VW</v>
          </cell>
          <cell r="F92" t="str">
            <v>LABORATORISTA DELTA</v>
          </cell>
          <cell r="G92" t="str">
            <v>LABORATORISTA DELTA</v>
          </cell>
          <cell r="H92" t="str">
            <v>BRANCA</v>
          </cell>
          <cell r="Q92" t="str">
            <v>AUTOMOVEL</v>
          </cell>
        </row>
        <row r="93">
          <cell r="B93">
            <v>86</v>
          </cell>
          <cell r="C93" t="str">
            <v>CAM.PIPA</v>
          </cell>
          <cell r="D93" t="str">
            <v>VW 14170 (PIPA0</v>
          </cell>
          <cell r="E93" t="str">
            <v>VW</v>
          </cell>
          <cell r="F93" t="str">
            <v>CAMINHAO PIPA</v>
          </cell>
          <cell r="G93" t="str">
            <v>CAMINHAO PIPA</v>
          </cell>
          <cell r="H93">
            <v>86</v>
          </cell>
          <cell r="Q93" t="str">
            <v>MAQUINA</v>
          </cell>
        </row>
        <row r="94">
          <cell r="B94">
            <v>87</v>
          </cell>
          <cell r="C94" t="str">
            <v>CORSA</v>
          </cell>
          <cell r="D94" t="str">
            <v>CONSULTORIA E REPRESENTAÇÕES</v>
          </cell>
          <cell r="E94" t="str">
            <v>GM</v>
          </cell>
          <cell r="F94" t="str">
            <v>CONSULTORIA E REPRESENTAÇÃO</v>
          </cell>
          <cell r="G94" t="str">
            <v>CONSULTORIA E REPRESENTAÇÃO</v>
          </cell>
          <cell r="H94">
            <v>87</v>
          </cell>
          <cell r="Q94" t="str">
            <v>AUTOMOVEL</v>
          </cell>
        </row>
        <row r="95">
          <cell r="B95">
            <v>88</v>
          </cell>
          <cell r="C95" t="str">
            <v>MWY-8308</v>
          </cell>
          <cell r="D95" t="str">
            <v xml:space="preserve">CACAMBA </v>
          </cell>
          <cell r="E95" t="str">
            <v>MB</v>
          </cell>
          <cell r="F95" t="str">
            <v>DESCONHECIDO</v>
          </cell>
          <cell r="G95" t="str">
            <v>DESCONHECIDO</v>
          </cell>
          <cell r="H95">
            <v>88</v>
          </cell>
          <cell r="Q95" t="str">
            <v>CACAMBA</v>
          </cell>
        </row>
        <row r="96">
          <cell r="B96">
            <v>89</v>
          </cell>
          <cell r="C96" t="str">
            <v>HOM-4309</v>
          </cell>
          <cell r="D96" t="str">
            <v xml:space="preserve">CACAMBA MB </v>
          </cell>
          <cell r="E96" t="str">
            <v>MB</v>
          </cell>
          <cell r="F96" t="str">
            <v>SALOMAO</v>
          </cell>
          <cell r="G96" t="str">
            <v>SALOMAO</v>
          </cell>
          <cell r="H96">
            <v>89</v>
          </cell>
          <cell r="Q96" t="str">
            <v>CACAMBA</v>
          </cell>
        </row>
        <row r="97">
          <cell r="B97">
            <v>90</v>
          </cell>
          <cell r="C97" t="str">
            <v>MOP-0287</v>
          </cell>
          <cell r="D97" t="str">
            <v>VAN</v>
          </cell>
          <cell r="E97">
            <v>90</v>
          </cell>
          <cell r="F97" t="str">
            <v>DESCONHECIDO</v>
          </cell>
          <cell r="G97" t="str">
            <v>DESCONHECIDO</v>
          </cell>
          <cell r="H97">
            <v>90</v>
          </cell>
          <cell r="Q97" t="str">
            <v>TRANSP.PESSOAS</v>
          </cell>
        </row>
        <row r="98">
          <cell r="B98">
            <v>91</v>
          </cell>
          <cell r="C98" t="str">
            <v>MQW-7816</v>
          </cell>
          <cell r="D98" t="str">
            <v>ESPAGEDOR</v>
          </cell>
          <cell r="E98">
            <v>91</v>
          </cell>
          <cell r="F98" t="str">
            <v>ATERPA</v>
          </cell>
          <cell r="G98" t="str">
            <v>ATERPA</v>
          </cell>
          <cell r="H98">
            <v>91</v>
          </cell>
          <cell r="Q98" t="str">
            <v>MAQUINA</v>
          </cell>
        </row>
        <row r="99">
          <cell r="B99">
            <v>92</v>
          </cell>
          <cell r="C99" t="str">
            <v>KLI-2078</v>
          </cell>
          <cell r="D99" t="str">
            <v>POLO</v>
          </cell>
          <cell r="E99" t="str">
            <v>VW</v>
          </cell>
          <cell r="F99" t="str">
            <v>DELTA CONST. (FOFAO)</v>
          </cell>
          <cell r="G99" t="str">
            <v>DELTA CONST. (FOFAO)</v>
          </cell>
          <cell r="H99">
            <v>92</v>
          </cell>
          <cell r="Q99" t="str">
            <v>AUTOMOVEL</v>
          </cell>
        </row>
        <row r="100">
          <cell r="B100">
            <v>93</v>
          </cell>
          <cell r="C100">
            <v>93</v>
          </cell>
          <cell r="D100">
            <v>93</v>
          </cell>
          <cell r="E100">
            <v>93</v>
          </cell>
          <cell r="F100">
            <v>93</v>
          </cell>
          <cell r="G100">
            <v>93</v>
          </cell>
          <cell r="H100">
            <v>93</v>
          </cell>
        </row>
        <row r="101">
          <cell r="B101">
            <v>94</v>
          </cell>
          <cell r="C101">
            <v>94</v>
          </cell>
          <cell r="D101">
            <v>94</v>
          </cell>
          <cell r="E101">
            <v>94</v>
          </cell>
          <cell r="F101">
            <v>94</v>
          </cell>
          <cell r="G101">
            <v>94</v>
          </cell>
          <cell r="H101">
            <v>94</v>
          </cell>
        </row>
        <row r="102">
          <cell r="B102">
            <v>95</v>
          </cell>
          <cell r="C102">
            <v>95</v>
          </cell>
          <cell r="D102">
            <v>95</v>
          </cell>
          <cell r="E102">
            <v>95</v>
          </cell>
          <cell r="F102">
            <v>95</v>
          </cell>
          <cell r="G102">
            <v>95</v>
          </cell>
          <cell r="H102">
            <v>95</v>
          </cell>
        </row>
        <row r="103">
          <cell r="B103">
            <v>96</v>
          </cell>
          <cell r="C103">
            <v>96</v>
          </cell>
          <cell r="D103">
            <v>96</v>
          </cell>
          <cell r="E103">
            <v>96</v>
          </cell>
          <cell r="F103">
            <v>96</v>
          </cell>
          <cell r="G103">
            <v>96</v>
          </cell>
          <cell r="H103">
            <v>96</v>
          </cell>
        </row>
        <row r="104">
          <cell r="B104">
            <v>97</v>
          </cell>
          <cell r="C104">
            <v>97</v>
          </cell>
          <cell r="D104">
            <v>97</v>
          </cell>
          <cell r="E104">
            <v>97</v>
          </cell>
          <cell r="F104">
            <v>97</v>
          </cell>
          <cell r="G104">
            <v>97</v>
          </cell>
          <cell r="H104">
            <v>97</v>
          </cell>
        </row>
        <row r="105">
          <cell r="B105">
            <v>98</v>
          </cell>
          <cell r="C105">
            <v>98</v>
          </cell>
          <cell r="D105">
            <v>98</v>
          </cell>
          <cell r="E105">
            <v>98</v>
          </cell>
          <cell r="F105">
            <v>98</v>
          </cell>
          <cell r="G105">
            <v>98</v>
          </cell>
          <cell r="H105">
            <v>98</v>
          </cell>
        </row>
        <row r="106">
          <cell r="B106">
            <v>99</v>
          </cell>
          <cell r="C106">
            <v>99</v>
          </cell>
          <cell r="D106">
            <v>99</v>
          </cell>
          <cell r="E106">
            <v>99</v>
          </cell>
          <cell r="F106">
            <v>99</v>
          </cell>
          <cell r="G106">
            <v>99</v>
          </cell>
          <cell r="H106">
            <v>99</v>
          </cell>
        </row>
        <row r="107">
          <cell r="B107">
            <v>100</v>
          </cell>
          <cell r="C107">
            <v>100</v>
          </cell>
          <cell r="D107">
            <v>100</v>
          </cell>
          <cell r="E107">
            <v>100</v>
          </cell>
          <cell r="F107">
            <v>100</v>
          </cell>
          <cell r="G107">
            <v>100</v>
          </cell>
          <cell r="H107">
            <v>100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1M-CBMI"/>
      <sheetName val="MAT-BET"/>
      <sheetName val="REL-AC"/>
      <sheetName val="PLUVIOM"/>
      <sheetName val="TAPA BURACO"/>
      <sheetName val="RECOMP REVESTIMENTO"/>
      <sheetName val="LIMP MEIO FIO"/>
      <sheetName val="LIMP VALETAS"/>
      <sheetName val="REMOCAO MEC BAR"/>
      <sheetName val="REMOCAO MEC BAR (2)"/>
      <sheetName val="M.OBRA MARCO"/>
      <sheetName val="RESUMO "/>
      <sheetName val="WILSON"/>
      <sheetName val="H-HORAS MARCO"/>
      <sheetName val="acertos"/>
      <sheetName val="CONT MAT BET"/>
      <sheetName val="QUADRO COMPARATIVO"/>
      <sheetName val="quadro 08 - composições"/>
      <sheetName val="dados de entrada concorrência"/>
      <sheetName val="Rel-15ª med."/>
      <sheetName val="PMF"/>
      <sheetName val="Regula"/>
      <sheetName val="resumo"/>
      <sheetName val="REAJU"/>
      <sheetName val="eq"/>
      <sheetName val="mo"/>
      <sheetName val="plmuseu"/>
    </sheetNames>
    <sheetDataSet>
      <sheetData sheetId="0">
        <row r="2">
          <cell r="U2" t="str">
            <v>FOLHA 01</v>
          </cell>
        </row>
        <row r="7">
          <cell r="S7" t="str">
            <v xml:space="preserve">             QUADRO DE INDICADORES FISICOS  </v>
          </cell>
        </row>
        <row r="9">
          <cell r="S9" t="str">
            <v xml:space="preserve"> FIRMA    :  CBEMI- CONSTRUTORA BRASILEIRA E  MINERADORA LTDA</v>
          </cell>
        </row>
        <row r="10">
          <cell r="S10" t="str">
            <v xml:space="preserve"> CONTRATO :  PD -16.001/97-00          MEDICAO :</v>
          </cell>
          <cell r="T10" t="str">
            <v xml:space="preserve"> 61a. M.P.</v>
          </cell>
        </row>
        <row r="11">
          <cell r="S11" t="str">
            <v xml:space="preserve"> SERVICOS:     EXECUTADOS ATE:31/03/02  PERIODO LIQUIDO  01/03/02 A 31/03/02</v>
          </cell>
        </row>
        <row r="13">
          <cell r="T13" t="str">
            <v>UNIDADE</v>
          </cell>
          <cell r="U13" t="str">
            <v>QUANTIDADE</v>
          </cell>
        </row>
        <row r="15">
          <cell r="S15" t="str">
            <v xml:space="preserve"> - TAPA BURACO</v>
          </cell>
          <cell r="T15" t="str">
            <v>1000 M3</v>
          </cell>
          <cell r="U15">
            <v>4.2</v>
          </cell>
        </row>
        <row r="16">
          <cell r="S16" t="str">
            <v xml:space="preserve"> - LIMPEZA DE SARGETA E MEIO-FIO</v>
          </cell>
          <cell r="T16" t="str">
            <v>Km</v>
          </cell>
          <cell r="U16">
            <v>573.39</v>
          </cell>
        </row>
        <row r="17">
          <cell r="S17" t="str">
            <v xml:space="preserve"> - ROÇADA</v>
          </cell>
          <cell r="T17" t="str">
            <v>HA</v>
          </cell>
          <cell r="U17">
            <v>818.22</v>
          </cell>
        </row>
        <row r="18">
          <cell r="S18" t="str">
            <v xml:space="preserve"> - RECOMPOSICAO DO REVESTIMENTO</v>
          </cell>
          <cell r="T18" t="str">
            <v>KM</v>
          </cell>
          <cell r="U18">
            <v>53.38</v>
          </cell>
        </row>
        <row r="19">
          <cell r="S19" t="str">
            <v xml:space="preserve"> - SINALIZACAO</v>
          </cell>
          <cell r="T19" t="str">
            <v>KM</v>
          </cell>
          <cell r="U19">
            <v>112.7</v>
          </cell>
        </row>
        <row r="20">
          <cell r="S20" t="str">
            <v xml:space="preserve"> - RECOMPOSICAO DE EROSAO</v>
          </cell>
          <cell r="T20" t="str">
            <v>1000 M3</v>
          </cell>
          <cell r="U20">
            <v>16.41</v>
          </cell>
        </row>
        <row r="41">
          <cell r="S41" t="str">
            <v>CERTIFICO QUE O(S) SERVIÇO(S) ACIMA DISCRIMINADOS FOI(FORAM) EFETUADO(S):</v>
          </cell>
        </row>
        <row r="45">
          <cell r="T45" t="str">
            <v>EM, 01/03/2002</v>
          </cell>
        </row>
        <row r="50">
          <cell r="S50" t="str">
            <v>_______________________          ____________________________    _________________________</v>
          </cell>
        </row>
        <row r="51">
          <cell r="S51" t="str">
            <v>ENG. GERVASIO MARCINICHEN               ENG. IZALDO CARLOS KONDLATSCH       ENG . WAGNER  FERNANDO FABRE</v>
          </cell>
        </row>
      </sheetData>
      <sheetData sheetId="1">
        <row r="18">
          <cell r="H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LATÓRIO"/>
      <sheetName val="RESUMO-DVOP"/>
      <sheetName val="REAJU"/>
      <sheetName val="Mat Asf"/>
      <sheetName val="Crono Físico-Financeiro"/>
      <sheetName val="Plan1"/>
      <sheetName val="terraplenagem"/>
      <sheetName val="preench rebaixo em rocha"/>
      <sheetName val="DMT"/>
      <sheetName val="remoção de base antiga"/>
      <sheetName val="subbase (1)"/>
      <sheetName val="base (1)"/>
      <sheetName val="Imprimação (1)"/>
      <sheetName val="pintura de ligação (1)"/>
      <sheetName val="CBUQ (1)"/>
      <sheetName val="Binder (1)"/>
      <sheetName val="Transp-Massa (1)"/>
      <sheetName val="Transp-Brita (1)"/>
      <sheetName val="remoção de pavim (1)"/>
      <sheetName val="dreno transversal (1)"/>
      <sheetName val="meio fio com sarjeta conjug (1)"/>
      <sheetName val="base (2)"/>
      <sheetName val="transp mat jaz (2)"/>
      <sheetName val="remoçao de pavim (1)"/>
      <sheetName val="Pintura de ligação (2)"/>
      <sheetName val="CBUQ (2)"/>
      <sheetName val="Transp-Massa (2)"/>
      <sheetName val="Transp-Brita (2)"/>
      <sheetName val="RESUMO_DVOP"/>
      <sheetName val="Aux.da anterior"/>
      <sheetName val="Cubação"/>
      <sheetName val="Desmat"/>
      <sheetName val="Croqui"/>
      <sheetName val="CALCULOS AUXILIARES"/>
      <sheetName val="Pato"/>
      <sheetName val="ID"/>
      <sheetName val="MT"/>
      <sheetName val="Entrada de Dados"/>
      <sheetName val="Dados do Contrato"/>
      <sheetName val="Boletim"/>
      <sheetName val="Resumo"/>
      <sheetName val="MT-358 Sin.Hor."/>
      <sheetName val="MT-358 Sin.Vert."/>
      <sheetName val="MT-358 Disp. Aux."/>
      <sheetName val="MT 220 Disp Aux"/>
      <sheetName val="Controle financeiro"/>
      <sheetName val="Linear"/>
      <sheetName val="Cronograma"/>
      <sheetName val="Vert. item 1"/>
      <sheetName val="Horizontal"/>
      <sheetName val="Vertical"/>
      <sheetName val="Seg. e Canalizacao"/>
      <sheetName val="RELATÓRIO FOTOGRAFICO"/>
      <sheetName val="Pluviometria"/>
      <sheetName val="RESUMO DE DIÁRIO DE OBRAS"/>
      <sheetName val="Reajuste"/>
      <sheetName val="Cont.fin. Reajustamento"/>
      <sheetName val="Cálculo"/>
      <sheetName val="relatório-1ª med."/>
      <sheetName val="#ref"/>
      <sheetName val="rel-15ª med."/>
      <sheetName val="Imprimação"/>
    </sheetNames>
    <sheetDataSet>
      <sheetData sheetId="0" refreshError="1"/>
      <sheetData sheetId="1" refreshError="1">
        <row r="2">
          <cell r="B2" t="str">
            <v>OBRA: Complementação da Restauração de Rodovias Pavimentadas e Melhoramentos</v>
          </cell>
        </row>
        <row r="3">
          <cell r="B3" t="str">
            <v>RODOVIA/PROGRAMA: MT-358</v>
          </cell>
        </row>
        <row r="4">
          <cell r="B4" t="str">
            <v>TRECHO: Tangará da Serra - Assari</v>
          </cell>
        </row>
        <row r="5">
          <cell r="B5" t="str">
            <v>SUB-TRECHO: Tangará da Serra - Entrº MT-343</v>
          </cell>
        </row>
        <row r="6">
          <cell r="B6" t="str">
            <v>CONTRATO: 005/2001/00/00-P.Jur.</v>
          </cell>
        </row>
        <row r="7">
          <cell r="B7" t="str">
            <v>REFERÊNCIA (nº ordem med./aval): 6ª Medição Provisória</v>
          </cell>
        </row>
        <row r="8">
          <cell r="B8" t="str">
            <v>PERÍODO SIMPLES: 01/08/01 à 31/08/01</v>
          </cell>
        </row>
        <row r="9">
          <cell r="B9" t="str">
            <v>FIRMA: CONSTRUTORA TRIUNFO S/A</v>
          </cell>
        </row>
        <row r="10">
          <cell r="B10" t="str">
            <v>RELATÓRIO  DOS  SERVIÇOS  EXECUTADOS</v>
          </cell>
        </row>
        <row r="11">
          <cell r="B11" t="str">
            <v>CÓDIGO</v>
          </cell>
          <cell r="C11" t="str">
            <v>DISCRIMINAÇÃO</v>
          </cell>
          <cell r="D11" t="str">
            <v>UNID.</v>
          </cell>
        </row>
        <row r="12">
          <cell r="C12" t="str">
            <v>MELHORAMENTOS</v>
          </cell>
        </row>
        <row r="13">
          <cell r="B13">
            <v>40000</v>
          </cell>
          <cell r="C13" t="str">
            <v>TERRAPLENAGEM</v>
          </cell>
        </row>
        <row r="14">
          <cell r="B14">
            <v>40110</v>
          </cell>
          <cell r="C14" t="str">
            <v>Desmatamento, destocamento e limpeza em mata</v>
          </cell>
          <cell r="D14" t="str">
            <v>m²</v>
          </cell>
        </row>
        <row r="15">
          <cell r="B15">
            <v>40140</v>
          </cell>
          <cell r="C15" t="str">
            <v>Remoção e limpeza da camada vegetal</v>
          </cell>
          <cell r="D15" t="str">
            <v>m²</v>
          </cell>
        </row>
        <row r="16">
          <cell r="B16">
            <v>40201</v>
          </cell>
          <cell r="C16" t="str">
            <v>Escavação, carga e transp. de mat. de 1ª cat. DMT &lt; 50 m</v>
          </cell>
          <cell r="D16" t="str">
            <v>m³</v>
          </cell>
        </row>
        <row r="17">
          <cell r="B17">
            <v>40202</v>
          </cell>
          <cell r="C17" t="str">
            <v>Escavação, carga e transp. de mat. de 1ª cat. 50 &lt; DMT &lt; 200 m</v>
          </cell>
          <cell r="D17" t="str">
            <v>m³</v>
          </cell>
        </row>
        <row r="18">
          <cell r="B18">
            <v>40203</v>
          </cell>
          <cell r="C18" t="str">
            <v>Escavação, carga e transp. de mat. de 1ª cat. 200 &lt; DMT &lt; 400 m</v>
          </cell>
          <cell r="D18" t="str">
            <v>m³</v>
          </cell>
        </row>
        <row r="19">
          <cell r="B19">
            <v>40204</v>
          </cell>
          <cell r="C19" t="str">
            <v>Escavação, carga e transp. de mat. de 1ª cat. 400 &lt; DMT &lt; 600 m</v>
          </cell>
          <cell r="D19" t="str">
            <v>m³</v>
          </cell>
        </row>
        <row r="20">
          <cell r="B20">
            <v>40205</v>
          </cell>
          <cell r="C20" t="str">
            <v>Escavação, carga e transp. de mat. de 1ª cat. 600 &lt; DMT &lt; 800 m</v>
          </cell>
          <cell r="D20" t="str">
            <v>m³</v>
          </cell>
        </row>
        <row r="21">
          <cell r="B21">
            <v>40206</v>
          </cell>
          <cell r="C21" t="str">
            <v>Escavação, carga e transp. de mat. de 1ª cat. 800 &lt; DMT &lt; 1000 m</v>
          </cell>
          <cell r="D21" t="str">
            <v>m³</v>
          </cell>
        </row>
        <row r="22">
          <cell r="B22">
            <v>40207</v>
          </cell>
          <cell r="C22" t="str">
            <v>Escavação, carga e transp. de mat. de 1ª cat. 1000 &lt; DMT &lt; 1200 m</v>
          </cell>
          <cell r="D22" t="str">
            <v>m³</v>
          </cell>
        </row>
        <row r="23">
          <cell r="B23">
            <v>40209</v>
          </cell>
          <cell r="C23" t="str">
            <v>Escavação, carga e transp. de mat. de 1ª cat. 1400 &lt; DMT &lt; 1600 m</v>
          </cell>
          <cell r="D23" t="str">
            <v>m³</v>
          </cell>
        </row>
        <row r="24">
          <cell r="B24">
            <v>40211</v>
          </cell>
          <cell r="C24" t="str">
            <v>Escavação, carga e transp. de mat. de 1ª cat. 1800 &lt; DMT &lt; 2000 m</v>
          </cell>
          <cell r="D24" t="str">
            <v>m³</v>
          </cell>
        </row>
        <row r="25">
          <cell r="B25">
            <v>40212</v>
          </cell>
          <cell r="C25" t="str">
            <v>Escavação, carga e transp. de mat. de 1ª cat. 2000 &lt; DMT &lt; 3000 m</v>
          </cell>
          <cell r="D25" t="str">
            <v>m³</v>
          </cell>
        </row>
        <row r="26">
          <cell r="B26">
            <v>40301</v>
          </cell>
          <cell r="C26" t="str">
            <v>Escavação, carga e transp. de mat. de 2ª cat. DMT &lt; 50 m</v>
          </cell>
          <cell r="D26" t="str">
            <v>m³</v>
          </cell>
        </row>
        <row r="27">
          <cell r="B27">
            <v>40302</v>
          </cell>
          <cell r="C27" t="str">
            <v>Escavação, carga e transp. de mat. de 2ª cat. 50 &lt; DMT &lt; 200 m</v>
          </cell>
          <cell r="D27" t="str">
            <v>m³</v>
          </cell>
        </row>
        <row r="28">
          <cell r="B28">
            <v>40303</v>
          </cell>
          <cell r="C28" t="str">
            <v>Escavação, carga e transp. de mat. de 2ª cat. 200 &lt; DMT &lt; 400 m</v>
          </cell>
          <cell r="D28" t="str">
            <v>m³</v>
          </cell>
        </row>
        <row r="29">
          <cell r="B29">
            <v>40304</v>
          </cell>
          <cell r="C29" t="str">
            <v>Escavação, carga e transp. de mat. de 2ª cat. 400 &lt; DMT &lt; 600 m</v>
          </cell>
          <cell r="D29" t="str">
            <v>m³</v>
          </cell>
        </row>
        <row r="30">
          <cell r="B30">
            <v>40305</v>
          </cell>
          <cell r="C30" t="str">
            <v>Escavação, carga e transp. de mat. de 2ª cat. 600 &lt; DMT &lt; 800 m</v>
          </cell>
          <cell r="D30" t="str">
            <v>m³</v>
          </cell>
          <cell r="I30">
            <v>6159.39</v>
          </cell>
        </row>
        <row r="31">
          <cell r="B31">
            <v>40306</v>
          </cell>
          <cell r="C31" t="str">
            <v>Escavação, carga e transp. de mat. de 2ª cat. 800 &lt; DMT &lt; 1000 m</v>
          </cell>
          <cell r="D31" t="str">
            <v>m³</v>
          </cell>
          <cell r="I31">
            <v>1052.415</v>
          </cell>
        </row>
        <row r="32">
          <cell r="B32">
            <v>40401</v>
          </cell>
          <cell r="C32" t="str">
            <v>Escavação, carga e transp. de mat. de 3ª cat. DMT &lt; 50 m</v>
          </cell>
          <cell r="D32" t="str">
            <v>m³</v>
          </cell>
        </row>
        <row r="33">
          <cell r="B33">
            <v>40402</v>
          </cell>
          <cell r="C33" t="str">
            <v>Escavação, carga e transp. de mat. de 3ª cat. 50 &lt; DMT &lt; 200 m</v>
          </cell>
          <cell r="D33" t="str">
            <v>m³</v>
          </cell>
        </row>
        <row r="34">
          <cell r="B34">
            <v>40403</v>
          </cell>
          <cell r="C34" t="str">
            <v>Escavação, carga e transp. de mat. de 3ª cat. 200 &lt; DMT &lt; 400 m</v>
          </cell>
          <cell r="D34" t="str">
            <v>m³</v>
          </cell>
        </row>
        <row r="35">
          <cell r="B35">
            <v>40404</v>
          </cell>
          <cell r="C35" t="str">
            <v>Escavação, carga e transp. de mat. de 3ª cat. 400 &lt; DMT &lt; 600 m</v>
          </cell>
          <cell r="D35" t="str">
            <v>m³</v>
          </cell>
        </row>
        <row r="36">
          <cell r="B36">
            <v>40405</v>
          </cell>
          <cell r="C36" t="str">
            <v>Escavação, carga e transp. de mat. de 3ª cat. 600 &lt; DMT &lt; 800 m</v>
          </cell>
          <cell r="D36" t="str">
            <v>m³</v>
          </cell>
        </row>
        <row r="37">
          <cell r="B37">
            <v>40406</v>
          </cell>
          <cell r="C37" t="str">
            <v>Escavação, carga e transp. de mat. de 3ª cat. 800 &lt; DMT &lt; 1000 m</v>
          </cell>
          <cell r="D37" t="str">
            <v>m³</v>
          </cell>
        </row>
        <row r="38">
          <cell r="B38">
            <v>40407</v>
          </cell>
          <cell r="C38" t="str">
            <v>Escavação, carga e transp. de mat. de 3ª cat. 1000 &lt; DMT &lt; 1200 m</v>
          </cell>
          <cell r="D38" t="str">
            <v>m³</v>
          </cell>
        </row>
        <row r="39">
          <cell r="B39">
            <v>40510</v>
          </cell>
          <cell r="C39" t="str">
            <v>Compactação de aterros a 95% do Proctor Normal</v>
          </cell>
          <cell r="D39" t="str">
            <v>m³</v>
          </cell>
        </row>
        <row r="40">
          <cell r="B40">
            <v>40520</v>
          </cell>
          <cell r="C40" t="str">
            <v>Compactação de aterros a 100% do Proctor Normal</v>
          </cell>
          <cell r="D40" t="str">
            <v>m³</v>
          </cell>
        </row>
        <row r="41">
          <cell r="B41">
            <v>40710</v>
          </cell>
          <cell r="C41" t="str">
            <v>Preenchimento de rebaixo em rocha</v>
          </cell>
          <cell r="D41" t="str">
            <v>m³</v>
          </cell>
        </row>
        <row r="43">
          <cell r="B43">
            <v>50000</v>
          </cell>
          <cell r="C43" t="str">
            <v>PAVIMENTAÇÃO</v>
          </cell>
        </row>
        <row r="44">
          <cell r="B44">
            <v>50100</v>
          </cell>
          <cell r="C44" t="str">
            <v>Regularização do sub-leito</v>
          </cell>
          <cell r="D44" t="str">
            <v>m²</v>
          </cell>
        </row>
        <row r="45">
          <cell r="B45">
            <v>50210</v>
          </cell>
          <cell r="C45" t="str">
            <v>Sub-base de solo estabilizado sem mistura</v>
          </cell>
          <cell r="D45" t="str">
            <v>m³</v>
          </cell>
        </row>
        <row r="46">
          <cell r="B46">
            <v>50230</v>
          </cell>
          <cell r="C46" t="str">
            <v>Base de solo estabilizado sem mistura</v>
          </cell>
          <cell r="D46" t="str">
            <v>m³</v>
          </cell>
        </row>
        <row r="47">
          <cell r="B47">
            <v>50610</v>
          </cell>
          <cell r="C47" t="str">
            <v>Imprimação asfáltica - execução</v>
          </cell>
          <cell r="D47" t="str">
            <v>m²</v>
          </cell>
        </row>
        <row r="48">
          <cell r="B48">
            <v>50620</v>
          </cell>
          <cell r="C48" t="str">
            <v>Pintura de ligação - execução</v>
          </cell>
          <cell r="D48" t="str">
            <v>m²</v>
          </cell>
        </row>
        <row r="49">
          <cell r="B49">
            <v>50740</v>
          </cell>
          <cell r="C49" t="str">
            <v>Concreto betuminoso usinado a quente</v>
          </cell>
          <cell r="D49" t="str">
            <v>m³</v>
          </cell>
        </row>
        <row r="50">
          <cell r="B50">
            <v>50745</v>
          </cell>
          <cell r="C50" t="str">
            <v>Concreto betuminoso usinado a quente para Binder</v>
          </cell>
          <cell r="D50" t="str">
            <v>m³</v>
          </cell>
        </row>
        <row r="51">
          <cell r="B51">
            <v>52010</v>
          </cell>
          <cell r="C51" t="str">
            <v>Transporte de material de jazida para sub-base e base</v>
          </cell>
          <cell r="D51" t="str">
            <v>m³xkm</v>
          </cell>
        </row>
        <row r="52">
          <cell r="B52">
            <v>52100</v>
          </cell>
          <cell r="C52" t="str">
            <v>Fornecimento e transporte de cimento asfáltico penetração CAP-20</v>
          </cell>
          <cell r="D52" t="str">
            <v>t</v>
          </cell>
        </row>
        <row r="53">
          <cell r="B53">
            <v>52200</v>
          </cell>
          <cell r="C53" t="str">
            <v>Fornecimento e transporte de asfalto CM-30</v>
          </cell>
          <cell r="D53" t="str">
            <v>t</v>
          </cell>
        </row>
        <row r="54">
          <cell r="B54">
            <v>52300</v>
          </cell>
          <cell r="C54" t="str">
            <v>Fornecimento e transporte de emulsão asfáltica RR-2C</v>
          </cell>
          <cell r="D54" t="str">
            <v>t</v>
          </cell>
        </row>
        <row r="55">
          <cell r="B55">
            <v>90219</v>
          </cell>
          <cell r="C55" t="str">
            <v>Remoção de pavimento</v>
          </cell>
          <cell r="D55" t="str">
            <v>m³</v>
          </cell>
        </row>
        <row r="56">
          <cell r="B56">
            <v>90543</v>
          </cell>
          <cell r="C56" t="str">
            <v>Transporte de C.B.U.Q. / Binder</v>
          </cell>
          <cell r="D56" t="str">
            <v>txkm</v>
          </cell>
        </row>
        <row r="58">
          <cell r="B58">
            <v>55000</v>
          </cell>
          <cell r="C58" t="str">
            <v>DRENAGEM</v>
          </cell>
        </row>
        <row r="59">
          <cell r="B59">
            <v>55110</v>
          </cell>
          <cell r="C59" t="str">
            <v>Dreno longitudinal para corte em rocha</v>
          </cell>
          <cell r="D59" t="str">
            <v>m</v>
          </cell>
        </row>
        <row r="60">
          <cell r="B60">
            <v>55130</v>
          </cell>
          <cell r="C60" t="str">
            <v>Dreno longitudinal para corte em solo tipo B (com Bidim)</v>
          </cell>
          <cell r="D60" t="str">
            <v>m</v>
          </cell>
        </row>
        <row r="61">
          <cell r="B61">
            <v>55150</v>
          </cell>
          <cell r="C61" t="str">
            <v>Dreno transversal de base</v>
          </cell>
          <cell r="D61" t="str">
            <v>m</v>
          </cell>
        </row>
        <row r="62">
          <cell r="B62">
            <v>55310</v>
          </cell>
          <cell r="C62" t="str">
            <v>Valeta de proteção sem revestimento</v>
          </cell>
          <cell r="D62" t="str">
            <v>m</v>
          </cell>
        </row>
        <row r="63">
          <cell r="B63">
            <v>55320</v>
          </cell>
          <cell r="C63" t="str">
            <v>Valeta de proteção com revestimento vegetal</v>
          </cell>
          <cell r="D63" t="str">
            <v>m</v>
          </cell>
        </row>
        <row r="64">
          <cell r="B64">
            <v>55330</v>
          </cell>
          <cell r="C64" t="str">
            <v>Valeta de proteção com revestimento em concreto para corte</v>
          </cell>
          <cell r="D64" t="str">
            <v>m</v>
          </cell>
        </row>
        <row r="65">
          <cell r="C65" t="str">
            <v>COMISSÃO DE FISCALIZAÇÃO</v>
          </cell>
        </row>
        <row r="72">
          <cell r="B72">
            <v>55340</v>
          </cell>
          <cell r="C72" t="str">
            <v>Valeta de proteção com revestimento em concreto para aterro</v>
          </cell>
          <cell r="D72" t="str">
            <v>m</v>
          </cell>
        </row>
        <row r="73">
          <cell r="B73">
            <v>55410</v>
          </cell>
          <cell r="C73" t="str">
            <v>Meio fio simples</v>
          </cell>
          <cell r="D73" t="str">
            <v>m</v>
          </cell>
        </row>
        <row r="74">
          <cell r="B74">
            <v>55500</v>
          </cell>
          <cell r="C74" t="str">
            <v>Meio fio com sarjeta conjugada</v>
          </cell>
          <cell r="D74" t="str">
            <v>m</v>
          </cell>
        </row>
        <row r="75">
          <cell r="B75">
            <v>55501</v>
          </cell>
          <cell r="C75" t="str">
            <v>Entrada d'água tipo I</v>
          </cell>
          <cell r="D75" t="str">
            <v>ud</v>
          </cell>
        </row>
        <row r="76">
          <cell r="B76">
            <v>55502</v>
          </cell>
          <cell r="C76" t="str">
            <v>Entrada d'água tipo II</v>
          </cell>
          <cell r="D76" t="str">
            <v>ud</v>
          </cell>
        </row>
        <row r="77">
          <cell r="B77">
            <v>55503</v>
          </cell>
          <cell r="C77" t="str">
            <v>Descida d'água tipo I</v>
          </cell>
          <cell r="D77" t="str">
            <v>m</v>
          </cell>
        </row>
        <row r="78">
          <cell r="B78">
            <v>55504</v>
          </cell>
          <cell r="C78" t="str">
            <v>Descida d'água tipo II</v>
          </cell>
          <cell r="D78" t="str">
            <v>m</v>
          </cell>
        </row>
        <row r="79">
          <cell r="B79">
            <v>55505</v>
          </cell>
          <cell r="C79" t="str">
            <v>Bacia de amortecimento tipo I e II</v>
          </cell>
          <cell r="D79" t="str">
            <v>ud</v>
          </cell>
        </row>
        <row r="80">
          <cell r="B80">
            <v>55510</v>
          </cell>
          <cell r="C80" t="str">
            <v>Sarjeta de corte tipo A</v>
          </cell>
          <cell r="D80" t="str">
            <v>m</v>
          </cell>
        </row>
        <row r="81">
          <cell r="B81">
            <v>55610</v>
          </cell>
          <cell r="C81" t="str">
            <v>Saída d'água de sarjeta tipo A</v>
          </cell>
          <cell r="D81" t="str">
            <v>ud</v>
          </cell>
        </row>
        <row r="82">
          <cell r="B82">
            <v>55720</v>
          </cell>
          <cell r="C82" t="str">
            <v>Caixa coletora tipo B</v>
          </cell>
          <cell r="D82" t="str">
            <v>ud</v>
          </cell>
        </row>
        <row r="84">
          <cell r="B84">
            <v>60000</v>
          </cell>
          <cell r="C84" t="str">
            <v>OBRAS DE ARTE CORRENTES</v>
          </cell>
        </row>
        <row r="85">
          <cell r="B85">
            <v>60103</v>
          </cell>
          <cell r="C85" t="str">
            <v>Corpo de BSTC ø = 0,80 m, tipo CA-1, inclusive berço</v>
          </cell>
          <cell r="D85" t="str">
            <v>m</v>
          </cell>
        </row>
        <row r="86">
          <cell r="B86">
            <v>60104</v>
          </cell>
          <cell r="C86" t="str">
            <v>Corpo de BSTC ø = 1,00 m, tipo CA-1, inclusive berço</v>
          </cell>
          <cell r="D86" t="str">
            <v>m</v>
          </cell>
        </row>
        <row r="87">
          <cell r="B87">
            <v>60105</v>
          </cell>
          <cell r="C87" t="str">
            <v>Corpo de BSTC ø = 1,20 m, tipo CA-1, inclusive berço</v>
          </cell>
          <cell r="D87" t="str">
            <v>m</v>
          </cell>
        </row>
        <row r="88">
          <cell r="B88">
            <v>60108</v>
          </cell>
          <cell r="C88" t="str">
            <v>Corpo de BDTC ø = 1,20 m, tipo CA-1, inclusive berço</v>
          </cell>
          <cell r="D88" t="str">
            <v>m</v>
          </cell>
        </row>
        <row r="89">
          <cell r="B89">
            <v>60111</v>
          </cell>
          <cell r="C89" t="str">
            <v>Corpo de BTTC ø = 1,00 m, tipo CA-1, inclusive berço</v>
          </cell>
          <cell r="D89" t="str">
            <v>m</v>
          </cell>
        </row>
        <row r="90">
          <cell r="B90">
            <v>60112</v>
          </cell>
          <cell r="C90" t="str">
            <v>Corpo de BTTC ø = 1,20 m, tipo CA-1, inclusive berço</v>
          </cell>
          <cell r="D90" t="str">
            <v>m</v>
          </cell>
        </row>
        <row r="91">
          <cell r="B91">
            <v>60203</v>
          </cell>
          <cell r="C91" t="str">
            <v>Boca de bueiro simples tubular de concreto ø = 0,80 m</v>
          </cell>
          <cell r="D91" t="str">
            <v>ud</v>
          </cell>
        </row>
        <row r="92">
          <cell r="B92">
            <v>60204</v>
          </cell>
          <cell r="C92" t="str">
            <v>Boca de bueiro simples tubular de concreto ø = 1,00 m</v>
          </cell>
          <cell r="D92" t="str">
            <v>ud</v>
          </cell>
        </row>
        <row r="93">
          <cell r="B93">
            <v>60205</v>
          </cell>
          <cell r="C93" t="str">
            <v>Boca de bueiro simples tubular de concreto ø = 1,20 m</v>
          </cell>
          <cell r="D93" t="str">
            <v>ud</v>
          </cell>
        </row>
        <row r="94">
          <cell r="B94">
            <v>60208</v>
          </cell>
          <cell r="C94" t="str">
            <v>Boca de bueiro duplo tubular de concreto ø = 1,20 m</v>
          </cell>
          <cell r="D94" t="str">
            <v>ud</v>
          </cell>
        </row>
        <row r="95">
          <cell r="B95">
            <v>60211</v>
          </cell>
          <cell r="C95" t="str">
            <v>Boca de bueiro triplo tubular de concreto ø = 1,00 m</v>
          </cell>
          <cell r="D95" t="str">
            <v>ud</v>
          </cell>
        </row>
        <row r="96">
          <cell r="B96">
            <v>60212</v>
          </cell>
          <cell r="C96" t="str">
            <v>Boca de bueiro triplo tubular de concreto ø = 1,20 m</v>
          </cell>
          <cell r="D96" t="str">
            <v>ud</v>
          </cell>
        </row>
        <row r="97">
          <cell r="B97">
            <v>61130</v>
          </cell>
          <cell r="C97" t="str">
            <v>Escavação manual de valas em material de 3ª categoria</v>
          </cell>
          <cell r="D97" t="str">
            <v>m³</v>
          </cell>
        </row>
        <row r="98">
          <cell r="B98">
            <v>61140</v>
          </cell>
          <cell r="C98" t="str">
            <v>Escavação mecânica de valas em material de 1ª categoria</v>
          </cell>
          <cell r="D98" t="str">
            <v>m³</v>
          </cell>
        </row>
        <row r="99">
          <cell r="B99">
            <v>61150</v>
          </cell>
          <cell r="C99" t="str">
            <v>Escavação mecânica de valas em material de 2ª categoria</v>
          </cell>
          <cell r="D99" t="str">
            <v>m³</v>
          </cell>
        </row>
        <row r="100">
          <cell r="B100">
            <v>61160</v>
          </cell>
          <cell r="C100" t="str">
            <v>Reaterro e compactação com placa vibratória</v>
          </cell>
          <cell r="D100" t="str">
            <v>m³</v>
          </cell>
        </row>
        <row r="101">
          <cell r="B101">
            <v>61200</v>
          </cell>
          <cell r="C101" t="str">
            <v>Demolição de estrutura de concreto</v>
          </cell>
          <cell r="D101" t="str">
            <v>m³</v>
          </cell>
        </row>
        <row r="102">
          <cell r="B102">
            <v>61410</v>
          </cell>
          <cell r="C102" t="str">
            <v>Remoção de bueiros tubulares</v>
          </cell>
          <cell r="D102" t="str">
            <v>m</v>
          </cell>
        </row>
        <row r="104">
          <cell r="B104">
            <v>80000</v>
          </cell>
          <cell r="C104" t="str">
            <v>OBRAS COMPLEMENTARES</v>
          </cell>
        </row>
        <row r="105">
          <cell r="B105">
            <v>80110</v>
          </cell>
          <cell r="C105" t="str">
            <v>Remoção e reconstrução de cercas</v>
          </cell>
          <cell r="D105" t="str">
            <v>m</v>
          </cell>
        </row>
        <row r="106">
          <cell r="B106">
            <v>80210</v>
          </cell>
          <cell r="C106" t="str">
            <v>Defensa com perfil e suporte metálico</v>
          </cell>
          <cell r="D106" t="str">
            <v>m</v>
          </cell>
        </row>
        <row r="107">
          <cell r="B107">
            <v>80302</v>
          </cell>
          <cell r="C107" t="str">
            <v>Placa de regulamentação circular ø = 1,00 m</v>
          </cell>
          <cell r="D107" t="str">
            <v>ud</v>
          </cell>
        </row>
        <row r="108">
          <cell r="B108">
            <v>80304</v>
          </cell>
          <cell r="C108" t="str">
            <v>Placa de regulamentação triangular L = 1,00 m</v>
          </cell>
          <cell r="D108" t="str">
            <v>ud</v>
          </cell>
        </row>
        <row r="109">
          <cell r="B109">
            <v>80305</v>
          </cell>
          <cell r="C109" t="str">
            <v>Placa de regulamentação de parada obrigatória (octagonal)</v>
          </cell>
          <cell r="D109" t="str">
            <v>ud</v>
          </cell>
        </row>
        <row r="110">
          <cell r="B110">
            <v>80307</v>
          </cell>
          <cell r="C110" t="str">
            <v>Placa de advertência (1,00 x 1,00 m)</v>
          </cell>
          <cell r="D110" t="str">
            <v>ud</v>
          </cell>
        </row>
        <row r="111">
          <cell r="B111">
            <v>80310</v>
          </cell>
          <cell r="C111" t="str">
            <v>Placa de identificação de rodovia</v>
          </cell>
          <cell r="D111" t="str">
            <v>ud</v>
          </cell>
        </row>
        <row r="112">
          <cell r="B112">
            <v>80332</v>
          </cell>
          <cell r="C112" t="str">
            <v>Placa de indicação (2,00 x 1,00 m)</v>
          </cell>
          <cell r="D112" t="str">
            <v>ud</v>
          </cell>
        </row>
        <row r="113">
          <cell r="B113">
            <v>80415</v>
          </cell>
          <cell r="C113" t="str">
            <v>Pintura de faixas horizontais para 2 anos de duração</v>
          </cell>
          <cell r="D113" t="str">
            <v>m²</v>
          </cell>
        </row>
        <row r="114">
          <cell r="B114">
            <v>80425</v>
          </cell>
          <cell r="C114" t="str">
            <v>Pintura de setas e zebrados para 2 anos de duração</v>
          </cell>
          <cell r="D114" t="str">
            <v>m²</v>
          </cell>
        </row>
        <row r="115">
          <cell r="B115">
            <v>80430</v>
          </cell>
          <cell r="C115" t="str">
            <v>Tacha refletiva bidirecional</v>
          </cell>
          <cell r="D115" t="str">
            <v>ud</v>
          </cell>
        </row>
        <row r="116">
          <cell r="B116">
            <v>80435</v>
          </cell>
          <cell r="C116" t="str">
            <v>Tachão refletivo bidirecional</v>
          </cell>
          <cell r="D116" t="str">
            <v>ud</v>
          </cell>
        </row>
        <row r="117">
          <cell r="B117">
            <v>80512</v>
          </cell>
          <cell r="C117" t="str">
            <v>Plantio de gramas em placas</v>
          </cell>
          <cell r="D117" t="str">
            <v>m²</v>
          </cell>
        </row>
        <row r="118">
          <cell r="C118" t="str">
            <v>Barreira de concreto do tipo New Jersey</v>
          </cell>
          <cell r="D118" t="str">
            <v>m</v>
          </cell>
        </row>
        <row r="119">
          <cell r="C119" t="str">
            <v>Início/final de barreira tipo New Jersey</v>
          </cell>
          <cell r="D119" t="str">
            <v>ud</v>
          </cell>
        </row>
        <row r="121">
          <cell r="C121" t="str">
            <v>RESTAURAÇÃO</v>
          </cell>
        </row>
        <row r="122">
          <cell r="B122">
            <v>90000</v>
          </cell>
          <cell r="C122" t="str">
            <v>SERVIÇOS DE CONSERVAÇÃO</v>
          </cell>
        </row>
        <row r="123">
          <cell r="B123">
            <v>90110</v>
          </cell>
          <cell r="C123" t="str">
            <v>Tapa buraco com mistura betuminosa</v>
          </cell>
          <cell r="D123" t="str">
            <v>m³</v>
          </cell>
        </row>
        <row r="124">
          <cell r="B124">
            <v>90115</v>
          </cell>
          <cell r="C124" t="str">
            <v>Limpeza manual de vala de drenagem</v>
          </cell>
          <cell r="D124" t="str">
            <v>m</v>
          </cell>
        </row>
        <row r="125">
          <cell r="C125" t="str">
            <v>COMISSÃO DE FISCALIZAÇÃO</v>
          </cell>
        </row>
        <row r="132">
          <cell r="B132">
            <v>90118</v>
          </cell>
          <cell r="C132" t="str">
            <v>Desobstrução de bueiro</v>
          </cell>
          <cell r="D132" t="str">
            <v>m³</v>
          </cell>
        </row>
        <row r="134">
          <cell r="B134">
            <v>40000</v>
          </cell>
          <cell r="C134" t="str">
            <v>TERRAPLENAGEM</v>
          </cell>
        </row>
        <row r="135">
          <cell r="B135">
            <v>40110</v>
          </cell>
          <cell r="C135" t="str">
            <v>Desmatamento, destocamento e limpeza em mata</v>
          </cell>
          <cell r="D135" t="str">
            <v>m²</v>
          </cell>
        </row>
        <row r="136">
          <cell r="B136">
            <v>40202</v>
          </cell>
          <cell r="C136" t="str">
            <v>Escavação, carga e transp. de mat. de 1ª cat. 50 &lt; DMT &lt; 200 m</v>
          </cell>
          <cell r="D136" t="str">
            <v>m³</v>
          </cell>
        </row>
        <row r="137">
          <cell r="B137">
            <v>40203</v>
          </cell>
          <cell r="C137" t="str">
            <v>Escavação, carga e transp. de mat. de 1ª cat. 200 &lt; DMT &lt; 400 m</v>
          </cell>
          <cell r="D137" t="str">
            <v>m³</v>
          </cell>
        </row>
        <row r="138">
          <cell r="B138">
            <v>40205</v>
          </cell>
          <cell r="C138" t="str">
            <v>Escavação, carga e transp. de mat. de 1ª cat. 600 &lt; DMT &lt; 800 m</v>
          </cell>
          <cell r="D138" t="str">
            <v>m³</v>
          </cell>
        </row>
        <row r="139">
          <cell r="B139">
            <v>40206</v>
          </cell>
          <cell r="C139" t="str">
            <v>Escavação, carga e transp. de mat. de 1ª cat. 800 &lt; DMT &lt; 1000 m</v>
          </cell>
          <cell r="D139" t="str">
            <v>m³</v>
          </cell>
        </row>
        <row r="140">
          <cell r="B140">
            <v>40401</v>
          </cell>
          <cell r="C140" t="str">
            <v>Escavação, carga e transp. de mat. de 3ª cat. DMT &lt; 50 m</v>
          </cell>
          <cell r="D140" t="str">
            <v>m³</v>
          </cell>
        </row>
        <row r="141">
          <cell r="B141">
            <v>40402</v>
          </cell>
          <cell r="C141" t="str">
            <v>Escavação, carga e transp. de mat. de 3ª cat. 50 &lt; DMT &lt; 200 m</v>
          </cell>
          <cell r="D141" t="str">
            <v>m³</v>
          </cell>
        </row>
        <row r="142">
          <cell r="B142">
            <v>40403</v>
          </cell>
          <cell r="C142" t="str">
            <v>Escavação, carga e transp. de mat. de 3ª cat. 200 &lt; DMT &lt; 400 m</v>
          </cell>
          <cell r="D142" t="str">
            <v>m³</v>
          </cell>
        </row>
        <row r="143">
          <cell r="B143">
            <v>40404</v>
          </cell>
          <cell r="C143" t="str">
            <v>Escavação, carga e transp. de mat. de 3ª cat. 400 &lt; DMT &lt; 600 m</v>
          </cell>
          <cell r="D143" t="str">
            <v>m³</v>
          </cell>
        </row>
        <row r="144">
          <cell r="B144">
            <v>40510</v>
          </cell>
          <cell r="C144" t="str">
            <v>Compactação de aterros a 95% do Proctor Normal</v>
          </cell>
          <cell r="D144" t="str">
            <v>m³</v>
          </cell>
        </row>
        <row r="145">
          <cell r="B145">
            <v>40520</v>
          </cell>
          <cell r="C145" t="str">
            <v>Compactação de aterros a 100% do Proctor Normal</v>
          </cell>
          <cell r="D145" t="str">
            <v>m³</v>
          </cell>
        </row>
        <row r="147">
          <cell r="B147">
            <v>50000</v>
          </cell>
          <cell r="C147" t="str">
            <v>PAVIMENTAÇÃO</v>
          </cell>
        </row>
        <row r="148">
          <cell r="B148">
            <v>40910</v>
          </cell>
          <cell r="C148" t="str">
            <v>Transporte de brita</v>
          </cell>
          <cell r="D148" t="str">
            <v>txkm</v>
          </cell>
        </row>
        <row r="149">
          <cell r="B149">
            <v>50100</v>
          </cell>
          <cell r="C149" t="str">
            <v>Regularização do sub-leito</v>
          </cell>
          <cell r="D149" t="str">
            <v>m²</v>
          </cell>
        </row>
        <row r="150">
          <cell r="B150">
            <v>50210</v>
          </cell>
          <cell r="C150" t="str">
            <v>Sub-base de solo estabilizado sem mistura</v>
          </cell>
          <cell r="D150" t="str">
            <v>m³</v>
          </cell>
        </row>
        <row r="151">
          <cell r="B151">
            <v>50230</v>
          </cell>
          <cell r="C151" t="str">
            <v>Base de solo estabilizado sem mistura</v>
          </cell>
          <cell r="D151" t="str">
            <v>m³</v>
          </cell>
        </row>
        <row r="152">
          <cell r="B152">
            <v>50610</v>
          </cell>
          <cell r="C152" t="str">
            <v>Imprimação asfáltica - execução</v>
          </cell>
          <cell r="D152" t="str">
            <v>m²</v>
          </cell>
        </row>
        <row r="153">
          <cell r="B153">
            <v>50620</v>
          </cell>
          <cell r="C153" t="str">
            <v>Pintura de ligação - execução</v>
          </cell>
          <cell r="D153" t="str">
            <v>m²</v>
          </cell>
        </row>
        <row r="154">
          <cell r="B154">
            <v>50740</v>
          </cell>
          <cell r="C154" t="str">
            <v>Concreto betuminoso usinado a quente</v>
          </cell>
          <cell r="D154" t="str">
            <v>m³</v>
          </cell>
        </row>
        <row r="155">
          <cell r="B155">
            <v>50745</v>
          </cell>
          <cell r="C155" t="str">
            <v>Concreto betuminoso usinado a quente para Binder</v>
          </cell>
          <cell r="D155" t="str">
            <v>m³</v>
          </cell>
        </row>
        <row r="156">
          <cell r="B156">
            <v>52010</v>
          </cell>
          <cell r="C156" t="str">
            <v>Transporte de material de jazida para sub-base e base</v>
          </cell>
          <cell r="D156" t="str">
            <v>m³xkm</v>
          </cell>
        </row>
        <row r="157">
          <cell r="B157">
            <v>52100</v>
          </cell>
          <cell r="C157" t="str">
            <v>Fornecimento e transporte de cimento asfáltico penetração CAP-20</v>
          </cell>
          <cell r="D157" t="str">
            <v>t</v>
          </cell>
        </row>
        <row r="158">
          <cell r="B158">
            <v>52200</v>
          </cell>
          <cell r="C158" t="str">
            <v>Fornecimento e transporte de asfalto CM-30</v>
          </cell>
          <cell r="D158" t="str">
            <v>t</v>
          </cell>
        </row>
        <row r="159">
          <cell r="B159">
            <v>52300</v>
          </cell>
          <cell r="C159" t="str">
            <v>Fornecimento e transporte de emulsão asfáltica RR-2C</v>
          </cell>
          <cell r="D159" t="str">
            <v>t</v>
          </cell>
        </row>
        <row r="160">
          <cell r="B160">
            <v>90219</v>
          </cell>
          <cell r="C160" t="str">
            <v>Remoção de pavimento</v>
          </cell>
          <cell r="D160" t="str">
            <v>m³</v>
          </cell>
        </row>
        <row r="161">
          <cell r="B161">
            <v>90543</v>
          </cell>
          <cell r="C161" t="str">
            <v>Transporte de C.B.U.Q. / Binder</v>
          </cell>
          <cell r="D161" t="str">
            <v>txkm</v>
          </cell>
        </row>
        <row r="163">
          <cell r="B163">
            <v>55000</v>
          </cell>
          <cell r="C163" t="str">
            <v>DRENAGEM</v>
          </cell>
        </row>
        <row r="164">
          <cell r="B164">
            <v>55330</v>
          </cell>
          <cell r="C164" t="str">
            <v>Valeta de proteção com revestimento em concreto para corte</v>
          </cell>
          <cell r="D164" t="str">
            <v>m</v>
          </cell>
        </row>
        <row r="165">
          <cell r="B165">
            <v>55750</v>
          </cell>
          <cell r="C165" t="str">
            <v>Colchão drenante</v>
          </cell>
          <cell r="D165" t="str">
            <v>m³</v>
          </cell>
        </row>
        <row r="167">
          <cell r="B167">
            <v>80000</v>
          </cell>
          <cell r="C167" t="str">
            <v>OBRAS COMPLEMENTARES</v>
          </cell>
        </row>
        <row r="168">
          <cell r="B168">
            <v>80415</v>
          </cell>
          <cell r="C168" t="str">
            <v>Pintura de faixas horiz. p/ 2 anos de duração (contínua amarela)</v>
          </cell>
          <cell r="D168" t="str">
            <v>m²</v>
          </cell>
        </row>
        <row r="169">
          <cell r="B169">
            <v>80415</v>
          </cell>
          <cell r="C169" t="str">
            <v>Pintura de faixas horiz. p/ 2 anos de duração (tracejada amarela)</v>
          </cell>
          <cell r="D169" t="str">
            <v>m²</v>
          </cell>
        </row>
        <row r="170">
          <cell r="B170">
            <v>80415</v>
          </cell>
          <cell r="C170" t="str">
            <v>Pintura de faixas horiz. p/ 2 anos de duração (contínua branca)</v>
          </cell>
          <cell r="D170" t="str">
            <v>m²</v>
          </cell>
        </row>
        <row r="171">
          <cell r="B171">
            <v>80415</v>
          </cell>
          <cell r="C171" t="str">
            <v>Pintura de faixas horiz. p/ 2 anos de duração (tracejada branca)</v>
          </cell>
          <cell r="D171" t="str">
            <v>m²</v>
          </cell>
        </row>
        <row r="172">
          <cell r="B172">
            <v>80302</v>
          </cell>
          <cell r="C172" t="str">
            <v>Placa de regulamentação circular ø = 1,00 m</v>
          </cell>
          <cell r="D172" t="str">
            <v>ud</v>
          </cell>
        </row>
        <row r="173">
          <cell r="B173">
            <v>80305</v>
          </cell>
          <cell r="C173" t="str">
            <v>Placa de regulamentação de parada obrigatória (octagonal)</v>
          </cell>
          <cell r="D173" t="str">
            <v>ud</v>
          </cell>
        </row>
        <row r="174">
          <cell r="B174">
            <v>80307</v>
          </cell>
          <cell r="C174" t="str">
            <v>Placa de advertência (1,00 x 1,00 m)</v>
          </cell>
          <cell r="D174" t="str">
            <v>ud</v>
          </cell>
        </row>
        <row r="175">
          <cell r="B175">
            <v>80310</v>
          </cell>
          <cell r="C175" t="str">
            <v>Placa de identificação de rodovia</v>
          </cell>
          <cell r="D175" t="str">
            <v>ud</v>
          </cell>
        </row>
        <row r="176">
          <cell r="B176">
            <v>80320</v>
          </cell>
          <cell r="C176" t="str">
            <v>Marco quilométrico</v>
          </cell>
          <cell r="D176" t="str">
            <v>ud</v>
          </cell>
        </row>
        <row r="177">
          <cell r="B177">
            <v>80332</v>
          </cell>
          <cell r="C177" t="str">
            <v>Placa de indicação (2,00 x 1,00 m)</v>
          </cell>
          <cell r="D177" t="str">
            <v>ud</v>
          </cell>
        </row>
        <row r="178">
          <cell r="C178" t="str">
            <v>Tangará da Serra/MT, 3 de setembro de 2001.</v>
          </cell>
        </row>
        <row r="179">
          <cell r="C179" t="str">
            <v>COMISSÃO DE FISCALIZAÇÃO</v>
          </cell>
        </row>
      </sheetData>
      <sheetData sheetId="2" refreshError="1">
        <row r="36">
          <cell r="C36" t="str">
            <v>Escavação, carga e transp. de mat. de 3ª cat. 600 &lt; DMT &lt; 800 m</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2">
          <cell r="B2" t="str">
            <v>OBRA: Complementação da Restauração de Rodovias Pavimentadas e Melhoramentos</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2">
          <cell r="B12" t="str">
            <v>ENTRADA DE DADOS</v>
          </cell>
        </row>
      </sheetData>
      <sheetData sheetId="39">
        <row r="12">
          <cell r="B12" t="str">
            <v>ENTRADA DE DADOS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sheetData sheetId="6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SUMO-DVOP"/>
      <sheetName val="Crono Físico-Financeiro"/>
      <sheetName val="Cubação"/>
      <sheetName val="DMT_TERRAPLENAGEM"/>
      <sheetName val="Transporte_materiais"/>
      <sheetName val="Limpeza da faixa de domínio"/>
      <sheetName val="OAC1 "/>
      <sheetName val="Regula"/>
      <sheetName val="Sub-base"/>
      <sheetName val=" base "/>
      <sheetName val="DMT_EV "/>
      <sheetName val="CÁLC.DMT-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ão de obra_leis e bdi"/>
      <sheetName val="materiais"/>
      <sheetName val="mão de obra,leis e bdi"/>
      <sheetName val="composições"/>
      <sheetName val="Resumo"/>
      <sheetName val="Custo"/>
      <sheetName val="Justificativa"/>
      <sheetName val="Conta de resultado"/>
      <sheetName val="pedidos da obra"/>
      <sheetName val="materias"/>
      <sheetName val="Correspondência"/>
      <sheetName val="Recibos"/>
      <sheetName val="Protensão"/>
      <sheetName val="Leis"/>
      <sheetName val="Tubulões"/>
      <sheetName val="Juros"/>
      <sheetName val="Cronograma de desembolso"/>
      <sheetName val="Cronograma de desembolso-2a.hip"/>
      <sheetName val="Madeira Pagani"/>
      <sheetName val="Cimento"/>
      <sheetName val="Trilhos"/>
      <sheetName val="Pedidos AM"/>
      <sheetName val="Previsões AM"/>
      <sheetName val="Madeira Ibirapitanga"/>
      <sheetName val="Previsão de medições"/>
      <sheetName val="Traços"/>
      <sheetName val="Batimetria"/>
      <sheetName val="Cronogramas"/>
      <sheetName val="Folhas pagamento"/>
      <sheetName val="Empreitadas"/>
      <sheetName val="Previsões da obra"/>
      <sheetName val="Cronograma"/>
      <sheetName val="indenizações"/>
      <sheetName val="Apropriação de custos"/>
      <sheetName val="Carta de Preposto"/>
      <sheetName val="Resumo Financeiro"/>
      <sheetName val="Cubação"/>
      <sheetName val="Desmat"/>
      <sheetName val="Mat Asf"/>
      <sheetName val="eaigesen"/>
      <sheetName val="planilha-alta"/>
      <sheetName val="Página 16"/>
      <sheetName val="RELATÓRIO"/>
      <sheetName val="RESUMO-Medição"/>
      <sheetName val="rel-19ª med."/>
    </sheetNames>
    <sheetDataSet>
      <sheetData sheetId="0">
        <row r="15">
          <cell r="F15">
            <v>5.8</v>
          </cell>
        </row>
      </sheetData>
      <sheetData sheetId="1" refreshError="1"/>
      <sheetData sheetId="2" refreshError="1">
        <row r="15">
          <cell r="F15">
            <v>5.8</v>
          </cell>
        </row>
        <row r="16">
          <cell r="F16">
            <v>4.6399999999999997</v>
          </cell>
        </row>
      </sheetData>
      <sheetData sheetId="3">
        <row r="15">
          <cell r="F15">
            <v>5.8</v>
          </cell>
        </row>
      </sheetData>
      <sheetData sheetId="4">
        <row r="15">
          <cell r="F15">
            <v>5.8</v>
          </cell>
        </row>
      </sheetData>
      <sheetData sheetId="5">
        <row r="15">
          <cell r="F15">
            <v>5.8</v>
          </cell>
        </row>
      </sheetData>
      <sheetData sheetId="6">
        <row r="15">
          <cell r="F15">
            <v>5.8</v>
          </cell>
        </row>
      </sheetData>
      <sheetData sheetId="7">
        <row r="15">
          <cell r="F15">
            <v>5.8</v>
          </cell>
        </row>
      </sheetData>
      <sheetData sheetId="8">
        <row r="15">
          <cell r="F15">
            <v>5.8</v>
          </cell>
        </row>
      </sheetData>
      <sheetData sheetId="9">
        <row r="15">
          <cell r="F15">
            <v>5.8</v>
          </cell>
        </row>
      </sheetData>
      <sheetData sheetId="10">
        <row r="15">
          <cell r="F15">
            <v>5.8</v>
          </cell>
        </row>
      </sheetData>
      <sheetData sheetId="11">
        <row r="15">
          <cell r="F15">
            <v>5.8</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5">
          <cell r="F15">
            <v>5.8</v>
          </cell>
        </row>
      </sheetData>
      <sheetData sheetId="28">
        <row r="15">
          <cell r="F15">
            <v>5.8</v>
          </cell>
        </row>
      </sheetData>
      <sheetData sheetId="29">
        <row r="15">
          <cell r="F15">
            <v>5.8</v>
          </cell>
        </row>
      </sheetData>
      <sheetData sheetId="30">
        <row r="15">
          <cell r="F15">
            <v>5.8</v>
          </cell>
        </row>
      </sheetData>
      <sheetData sheetId="31">
        <row r="15">
          <cell r="F15">
            <v>5.8</v>
          </cell>
        </row>
      </sheetData>
      <sheetData sheetId="32">
        <row r="15">
          <cell r="F15">
            <v>5.8</v>
          </cell>
        </row>
      </sheetData>
      <sheetData sheetId="33">
        <row r="15">
          <cell r="F15">
            <v>5.8</v>
          </cell>
        </row>
      </sheetData>
      <sheetData sheetId="34">
        <row r="15">
          <cell r="F15">
            <v>5.8</v>
          </cell>
        </row>
      </sheetData>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MEDIÇÃO_pato_"/>
      <sheetName val="TAPA BUR MBUQ MAN"/>
      <sheetName val="TAPA BUR MBUF REC "/>
      <sheetName val="TAPA BUR MBUQ REC"/>
      <sheetName val="RECOMP_ MAN MBUQ"/>
      <sheetName val="RECOMP_ REC MBUQ OK"/>
      <sheetName val="REMENDO MBUQ MAN"/>
      <sheetName val="REMENDO MBUQ REC"/>
      <sheetName val="REMENDO MBUF MAN "/>
      <sheetName val="REMENDO MBUF REC"/>
      <sheetName val="CORR MBUQ MAN"/>
      <sheetName val="CORR MBUF MAN"/>
      <sheetName val="CORR MBUQ REC"/>
      <sheetName val="CORR MBUF REC"/>
      <sheetName val="OFICIO"/>
      <sheetName val="BOLETIM"/>
      <sheetName val="RELATORIO 1"/>
      <sheetName val="RELATORIO 2"/>
      <sheetName val="PLUVIOMETRIA"/>
      <sheetName val="F_MEDIÇÃO(pato)"/>
      <sheetName val="F_MEDIÇÃO(apres. ary) "/>
      <sheetName val="Resumo apresent 57 patoary"/>
      <sheetName val="TAPA BUR MBUF MAN"/>
      <sheetName val="RECOMP. MAN MBUQ"/>
      <sheetName val="RECOMP. REC MBUQ OK"/>
      <sheetName val="FRESAGEM MAN"/>
      <sheetName val="FRESAGEM REC"/>
      <sheetName val="REC FAIXA DOM"/>
      <sheetName val=" CONCRETO CIM"/>
      <sheetName val=" FORMA"/>
      <sheetName val=" GUARDA CORPO"/>
      <sheetName val="ESCAVAÇÃO"/>
      <sheetName val="ESCAV MECAN"/>
      <sheetName val="LIMP SARJ M FIO"/>
      <sheetName val="LIMP DESC DAGUA"/>
      <sheetName val="LIMP DE VALA DE DREN."/>
      <sheetName val="LIMP PLACA"/>
      <sheetName val="RECOMP PLACA"/>
      <sheetName val=" REMOÇÃO DE MAN. DE BARREIRA "/>
      <sheetName val="(ok) ROÇ MAN"/>
      <sheetName val="ROÇ COL"/>
      <sheetName val="CAPINA"/>
      <sheetName val=" CAIAÇÃO"/>
      <sheetName val="QUANT SERV MAN i"/>
      <sheetName val="QUANT SERV REC I"/>
      <sheetName val=" TRANSPORTE MAN"/>
      <sheetName val="TRANSPORTE REC"/>
      <sheetName val="(ok)TRANSPORTE PIL"/>
      <sheetName val="FRESAGEM MAN rel"/>
      <sheetName val="FRESAGEM REC rel"/>
      <sheetName val="FRESAGEM rel (JOÃO)"/>
      <sheetName val="RECOMPOS. REV.CBUQ(rel)"/>
      <sheetName val="TAPA BUR MBUQ MAN(rel)"/>
      <sheetName val="TAPA BUR MBUF MAN(rel)"/>
      <sheetName val="TAPA BUR MBUQ REC(rel)"/>
      <sheetName val="TAPA BUR MBUF REC(rel)"/>
      <sheetName val="REM.PROF Q MAN(rel) OK"/>
      <sheetName val="REM.PROF Q REC(rel) OK"/>
      <sheetName val="REMENDO PROF F MAN (rel)"/>
      <sheetName val="REMENDO PROF F REC (rel) "/>
      <sheetName val="CORR  MBUQ MAN(rel)"/>
      <sheetName val="CORR  MBUF MAN(rel)"/>
      <sheetName val="CORR  MBUQ REC(rel)"/>
      <sheetName val="CORR  MBUF REC(rel)"/>
      <sheetName val="CAIAÇÃO (rel)ok"/>
      <sheetName val="GUARDA CORPO (rel)"/>
      <sheetName val="CONCR CIM (rel)ok"/>
      <sheetName val="ESCAVAÇÃO(rel)ok"/>
      <sheetName val="RECOMPOS. REV.CBUQ(relat)"/>
      <sheetName val="ESC MEC DE VALA(rel)"/>
      <sheetName val="FORMA (rel)"/>
      <sheetName val="LIMP DE VALA DE DREN. (rel)"/>
      <sheetName val="LIMP DE DESCIDA D AGUA (rel)ok"/>
      <sheetName val="ROÇ MAN (rel)ok"/>
      <sheetName val="ROÇ COL (rel)ok"/>
      <sheetName val="REGMECFAIXA(rel)ok"/>
      <sheetName val="CAPINA(rel)ok"/>
      <sheetName val="LIMPPLACA(rel)ok"/>
      <sheetName val="RECOMPPLACA(rel)ok"/>
      <sheetName val="LIMP SARJ M FIO(rel)ok"/>
      <sheetName val="DADOS"/>
      <sheetName val="mat"/>
    </sheetNames>
    <sheetDataSet>
      <sheetData sheetId="0">
        <row r="36">
          <cell r="I36">
            <v>0</v>
          </cell>
        </row>
      </sheetData>
      <sheetData sheetId="1">
        <row r="36">
          <cell r="I36">
            <v>0</v>
          </cell>
        </row>
      </sheetData>
      <sheetData sheetId="2">
        <row r="36">
          <cell r="I36">
            <v>0</v>
          </cell>
        </row>
      </sheetData>
      <sheetData sheetId="3">
        <row r="36">
          <cell r="I36">
            <v>0</v>
          </cell>
        </row>
      </sheetData>
      <sheetData sheetId="4">
        <row r="36">
          <cell r="I36">
            <v>0</v>
          </cell>
        </row>
      </sheetData>
      <sheetData sheetId="5">
        <row r="36">
          <cell r="I36">
            <v>0</v>
          </cell>
        </row>
      </sheetData>
      <sheetData sheetId="6">
        <row r="43">
          <cell r="J43">
            <v>0</v>
          </cell>
        </row>
        <row r="46">
          <cell r="L46">
            <v>0</v>
          </cell>
          <cell r="M46">
            <v>0</v>
          </cell>
          <cell r="R46">
            <v>0</v>
          </cell>
          <cell r="S46">
            <v>0</v>
          </cell>
        </row>
      </sheetData>
      <sheetData sheetId="7">
        <row r="43">
          <cell r="J43">
            <v>0</v>
          </cell>
        </row>
        <row r="46">
          <cell r="M46">
            <v>0</v>
          </cell>
        </row>
      </sheetData>
      <sheetData sheetId="8">
        <row r="43">
          <cell r="J43">
            <v>0</v>
          </cell>
        </row>
        <row r="46">
          <cell r="M46">
            <v>0</v>
          </cell>
        </row>
      </sheetData>
      <sheetData sheetId="9">
        <row r="43">
          <cell r="J43">
            <v>0</v>
          </cell>
        </row>
        <row r="46">
          <cell r="M46">
            <v>0</v>
          </cell>
        </row>
      </sheetData>
      <sheetData sheetId="10">
        <row r="43">
          <cell r="J43">
            <v>0</v>
          </cell>
          <cell r="O43">
            <v>0</v>
          </cell>
          <cell r="P43">
            <v>0</v>
          </cell>
          <cell r="Q43">
            <v>0</v>
          </cell>
        </row>
      </sheetData>
      <sheetData sheetId="11">
        <row r="43">
          <cell r="J43">
            <v>0</v>
          </cell>
          <cell r="O43">
            <v>0</v>
          </cell>
        </row>
      </sheetData>
      <sheetData sheetId="12">
        <row r="36">
          <cell r="I36">
            <v>0</v>
          </cell>
        </row>
        <row r="43">
          <cell r="J43">
            <v>0</v>
          </cell>
          <cell r="O43">
            <v>0</v>
          </cell>
        </row>
      </sheetData>
      <sheetData sheetId="13">
        <row r="43">
          <cell r="J43">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F SEET"/>
      <sheetName val="Ofício"/>
      <sheetName val="Cabeçalho"/>
      <sheetName val="Boletim"/>
      <sheetName val="RESUMO-Medição"/>
      <sheetName val="Saldo de Dias"/>
      <sheetName val="Reajustamento"/>
      <sheetName val="Crono Físico-Financeiro"/>
      <sheetName val="cronfisico"/>
      <sheetName val="cronfisico (2)"/>
      <sheetName val="Material Asfalto "/>
      <sheetName val="Forro de cascalho (4)"/>
      <sheetName val="Forro de cascalho (2)"/>
      <sheetName val="Forro de cascalho (3)"/>
      <sheetName val="Forro de cascalho"/>
      <sheetName val="patrolamento"/>
      <sheetName val="Desmatamento "/>
      <sheetName val="DMT"/>
      <sheetName val="Corte"/>
      <sheetName val="Aterro"/>
      <sheetName val="Compactação 100% PN"/>
      <sheetName val="Compactação 95% PN"/>
      <sheetName val="TSD-FOG"/>
      <sheetName val="AGREGADOS"/>
      <sheetName val="Construção de OAC"/>
      <sheetName val="Constr OAC (envelop)"/>
      <sheetName val="Remoção"/>
      <sheetName val="Colchão drenante"/>
      <sheetName val="meio-fio"/>
      <sheetName val="descida dagua"/>
      <sheetName val="entrada dagua"/>
      <sheetName val="bacia amortecimento"/>
      <sheetName val="cx coletora"/>
      <sheetName val="sinaliz faixas"/>
      <sheetName val="defensas"/>
      <sheetName val="placas"/>
      <sheetName val="grama em mudas"/>
      <sheetName val="grama em mudas (2)"/>
      <sheetName val="Tachinha"/>
      <sheetName val="Tachões"/>
      <sheetName val="RELATÓRIO"/>
      <sheetName val="Sheet6"/>
      <sheetName val="terr_pav"/>
      <sheetName val="DMT modelo"/>
      <sheetName val="Serviços"/>
      <sheetName val="p a t o 99 b"/>
      <sheetName val="Boca BSTC 0,80m"/>
    </sheetNames>
    <sheetDataSet>
      <sheetData sheetId="0"/>
      <sheetData sheetId="1"/>
      <sheetData sheetId="2"/>
      <sheetData sheetId="3"/>
      <sheetData sheetId="4" refreshError="1">
        <row r="33">
          <cell r="P33">
            <v>6604186.4299999997</v>
          </cell>
        </row>
        <row r="113">
          <cell r="P113">
            <v>670066.96999999986</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6"/>
      <sheetName val="DADOS"/>
      <sheetName val="mat"/>
      <sheetName val="CORR MBUQ MAN"/>
      <sheetName val="RECOMP_ MAN MBUQ"/>
      <sheetName val="REMENDO MBUQ MAN"/>
      <sheetName val="TAPA BUR MBUQ MAN"/>
      <sheetName val="F_MEDIÇÃO_pato_"/>
      <sheetName val="CORR MBUF MAN"/>
      <sheetName val="CORR MBUQ REC"/>
      <sheetName val="CORR MBUF REC"/>
      <sheetName val="REMENDO MBUF MAN "/>
      <sheetName val="REMENDO MBUF REC"/>
      <sheetName val="TAPA BUR MBUF REC "/>
      <sheetName val="RECOMP_ REC MBUQ OK"/>
      <sheetName val="REMENDO MBUQ REC"/>
      <sheetName val="TAPA BUR MBUQ REC"/>
      <sheetName val="Medição"/>
      <sheetName val="RESUMO-SINFRA"/>
      <sheetName val="composições"/>
      <sheetName val="resumo_aut1"/>
      <sheetName val="compos1"/>
      <sheetName val="DADOS GERAIS"/>
      <sheetName val="SERVIÇOS digitado"/>
      <sheetName val="ORÇAMENTO 01"/>
      <sheetName val="tlmb"/>
      <sheetName val="TLCB5"/>
      <sheetName val="SERVIÇOS"/>
      <sheetName val="RELATÓRIO"/>
      <sheetName val="qtt  betum"/>
      <sheetName val="DMT modelo"/>
      <sheetName val="aux"/>
      <sheetName val="projeto"/>
    </sheetNames>
    <sheetDataSet>
      <sheetData sheetId="0" refreshError="1">
        <row r="54">
          <cell r="F54">
            <v>1403982.3199999998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TREVOS"/>
      <sheetName val="CROQUIS"/>
      <sheetName val="MB"/>
      <sheetName val="AQ TR MB"/>
      <sheetName val="MOBIL-CANT"/>
      <sheetName val="SERVIÇOS"/>
      <sheetName val="P reaj x P atual"/>
      <sheetName val="ORÇAMENTO"/>
      <sheetName val="TLCB5"/>
      <sheetName val="TLMR"/>
      <sheetName val="TLCC4"/>
      <sheetName val="TCC10"/>
      <sheetName val="TCCB10"/>
      <sheetName val="CRONOGAMA 1º"/>
      <sheetName val="CRONOGAMA 2º "/>
      <sheetName val="Micro Flex 1,5"/>
      <sheetName val="Desm dest. limpeza ate 15 m"/>
      <sheetName val="dest. arv. 0,15 a 0,30 m "/>
      <sheetName val="Regul. mec faixa dominio"/>
      <sheetName val="corte e limpeza de areas gramad"/>
      <sheetName val="trator de estreiras 7D"/>
      <sheetName val="Enroc. ped. jogada"/>
      <sheetName val="Recomp. G. corpo"/>
      <sheetName val="Reat Apilo"/>
      <sheetName val="MBUQ ACBC"/>
      <sheetName val="Compressor"/>
      <sheetName val="Solo Melh. c cim. base rem prof"/>
      <sheetName val="Pint de Lig"/>
      <sheetName val="Capa sel. c areia AC"/>
      <sheetName val="Man.recomp. pint.faixa"/>
      <sheetName val="Rec. rev MBUQ"/>
      <sheetName val="Rem.mec. rev.bet."/>
      <sheetName val="Rem.mec. cam gran"/>
      <sheetName val="Concr. ciclop"/>
      <sheetName val="Concr. cimento"/>
      <sheetName val="Dobra col. armad."/>
      <sheetName val="Forma"/>
      <sheetName val="Reat. comp. bueiro"/>
      <sheetName val="Limp. ponte"/>
      <sheetName val="Esc. Man.Mat. 1ª"/>
      <sheetName val="Esc.Mec.vala"/>
      <sheetName val="Enroc. ped. arrumada"/>
      <sheetName val="Rev. veg. leivas"/>
      <sheetName val="Recomp.tacha"/>
      <sheetName val="Tapa Buraco"/>
      <sheetName val="Rem.prof. Manual"/>
      <sheetName val="Rem.prof.Mecaniz."/>
      <sheetName val="Limp. sarj. meio fio"/>
      <sheetName val="Limp. Val. corte"/>
      <sheetName val="Limp. desc. d'agua"/>
      <sheetName val="Limp. bueiro"/>
      <sheetName val="Limp. placa"/>
      <sheetName val="Recomp. Placa "/>
      <sheetName val="Recomp. Def.met."/>
      <sheetName val="Caiação"/>
      <sheetName val="Recomp. man. aterro"/>
      <sheetName val="Recomp. mec. aterro"/>
      <sheetName val="Roçada man."/>
      <sheetName val="Roçada Capim colonião"/>
      <sheetName val="Roçada mecaniz."/>
      <sheetName val="Capina"/>
      <sheetName val="Brita p base"/>
      <sheetName val="Transp.local CB 5m³"/>
      <sheetName val="Transp.local Mat.Rem"/>
      <sheetName val="Transp.local CC 4t"/>
      <sheetName val="Transp.Com CC 15t"/>
      <sheetName val="Transp.Com. CB 10m³ "/>
      <sheetName val="Transp.local mat. bet."/>
      <sheetName val="Encarregado turma"/>
      <sheetName val="Servente"/>
      <sheetName val="Motoserra"/>
      <sheetName val="Cam basc. 5m³"/>
      <sheetName val="Automóvel"/>
      <sheetName val="Correção def.MB"/>
      <sheetName val="Desobstr. bueiro"/>
      <sheetName val="Cav. mec. reb."/>
      <sheetName val="Fabr. g.corpo"/>
      <sheetName val="prep.Aço- CA50"/>
      <sheetName val="Concr.estr. 18mpa PM"/>
      <sheetName val="Concr.estr. 18mpa"/>
      <sheetName val="Expurgo.jz"/>
      <sheetName val="Limp.cam.vg.jz"/>
      <sheetName val="Esc.c.mat jz"/>
      <sheetName val="Forn. aço CA-50"/>
      <sheetName val="Forn. aço CA-25"/>
      <sheetName val="Areia Comerc."/>
      <sheetName val="Brita Comerc."/>
      <sheetName val="Pedra mão Comerc."/>
      <sheetName val="Obt. grama"/>
      <sheetName val="Plan1"/>
    </sheetNames>
    <sheetDataSet>
      <sheetData sheetId="0"/>
      <sheetData sheetId="1"/>
      <sheetData sheetId="2"/>
      <sheetData sheetId="3"/>
      <sheetData sheetId="4"/>
      <sheetData sheetId="5"/>
      <sheetData sheetId="6">
        <row r="14">
          <cell r="G14">
            <v>124.608</v>
          </cell>
        </row>
        <row r="20">
          <cell r="G20">
            <v>38.94</v>
          </cell>
        </row>
        <row r="23">
          <cell r="G23">
            <v>800</v>
          </cell>
        </row>
        <row r="46">
          <cell r="G46">
            <v>3115.2</v>
          </cell>
        </row>
      </sheetData>
      <sheetData sheetId="7" refreshError="1"/>
      <sheetData sheetId="8"/>
      <sheetData sheetId="9"/>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s Fixos e BDI"/>
      <sheetName val="Custos Variáveis"/>
      <sheetName val="Piso Salarial e EPIs"/>
      <sheetName val="Ferramentaria"/>
      <sheetName val="Insumos"/>
      <sheetName val="Encargos"/>
      <sheetName val="Quadro Funcional"/>
      <sheetName val="Check-List"/>
      <sheetName val="Impostos"/>
      <sheetName val="Apresent por Tipo CF+CV"/>
      <sheetName val="Apresent"/>
      <sheetName val="QQP"/>
      <sheetName val="Listagem Fro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Reajustamento"/>
      <sheetName val="Reajustamento"/>
      <sheetName val="Ofício"/>
      <sheetName val="RESUMO - MEDIÇÃO"/>
      <sheetName val="Regula"/>
      <sheetName val="Sub-base"/>
      <sheetName val="Base"/>
      <sheetName val="DRENAGEM"/>
      <sheetName val="Imprimação"/>
      <sheetName val="TSD"/>
      <sheetName val="TSS"/>
      <sheetName val="AGREGADOS"/>
      <sheetName val="terraplenagem"/>
      <sheetName val="Cabeçalho"/>
      <sheetName val="Desmatamento "/>
      <sheetName val="DMT"/>
      <sheetName val="Corte"/>
      <sheetName val="Aterro"/>
      <sheetName val="Forro de cascalho"/>
    </sheetNames>
    <sheetDataSet>
      <sheetData sheetId="0" refreshError="1"/>
      <sheetData sheetId="1" refreshError="1"/>
      <sheetData sheetId="2" refreshError="1"/>
      <sheetData sheetId="3" refreshError="1"/>
      <sheetData sheetId="4">
        <row r="34">
          <cell r="I34">
            <v>286221.84600000002</v>
          </cell>
        </row>
      </sheetData>
      <sheetData sheetId="5">
        <row r="32">
          <cell r="S32">
            <v>1787672.38</v>
          </cell>
        </row>
      </sheetData>
      <sheetData sheetId="6" refreshError="1"/>
      <sheetData sheetId="7" refreshError="1"/>
      <sheetData sheetId="8">
        <row r="33">
          <cell r="I33">
            <v>176600</v>
          </cell>
          <cell r="K33">
            <v>191.61099999999999</v>
          </cell>
        </row>
      </sheetData>
      <sheetData sheetId="9">
        <row r="35">
          <cell r="L35">
            <v>399.53899999999999</v>
          </cell>
        </row>
      </sheetData>
      <sheetData sheetId="10" refreshError="1"/>
      <sheetData sheetId="11">
        <row r="34">
          <cell r="P34">
            <v>1378563.564</v>
          </cell>
        </row>
      </sheetData>
      <sheetData sheetId="12" refreshError="1"/>
      <sheetData sheetId="13">
        <row r="23">
          <cell r="C23" t="str">
            <v>Diamantino-MT, 11 de setembro de 2005</v>
          </cell>
        </row>
      </sheetData>
      <sheetData sheetId="14" refreshError="1"/>
      <sheetData sheetId="15">
        <row r="147">
          <cell r="AI147">
            <v>5343.4576000000015</v>
          </cell>
          <cell r="AJ147">
            <v>4156.308</v>
          </cell>
          <cell r="AK147">
            <v>57727.772699999994</v>
          </cell>
          <cell r="AL147">
            <v>65815.522500000006</v>
          </cell>
          <cell r="AM147">
            <v>3276.0481</v>
          </cell>
          <cell r="AN147">
            <v>0</v>
          </cell>
          <cell r="AO147">
            <v>2632.8250000000003</v>
          </cell>
        </row>
      </sheetData>
      <sheetData sheetId="16" refreshError="1"/>
      <sheetData sheetId="17"/>
      <sheetData sheetId="18"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da Obra"/>
      <sheetName val="RESUMO"/>
      <sheetName val="Abc Insumos"/>
      <sheetName val="EPI"/>
      <sheetName val="Mobilização de Pessoal"/>
      <sheetName val="Baixadas"/>
      <sheetName val="Mobiliário"/>
      <sheetName val="Construções"/>
      <sheetName val="Mobilização de Equipamentos"/>
      <sheetName val="Perequidireto"/>
      <sheetName val="Mão de Obra"/>
      <sheetName val="Equipamentos"/>
      <sheetName val="Materiais"/>
      <sheetName val="Diversos-Caixa"/>
      <sheetName val="Subempreiteiros"/>
      <sheetName val="Organograma da Obra"/>
      <sheetName val="CroPermMO"/>
      <sheetName val="CroPermEQ"/>
      <sheetName val="Custo Indire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PERGUNTAS"/>
      <sheetName val="DADOS_VISITA"/>
      <sheetName val="Volume 1"/>
      <sheetName val="Volume 2"/>
      <sheetName val="Volume 3b,3c,3d"/>
      <sheetName val="ANOTAÇÕES"/>
    </sheetNames>
    <sheetDataSet>
      <sheetData sheetId="0"/>
      <sheetData sheetId="1">
        <row r="1">
          <cell r="A1">
            <v>1</v>
          </cell>
        </row>
        <row r="2">
          <cell r="A2">
            <v>3</v>
          </cell>
        </row>
        <row r="3">
          <cell r="D3" t="str">
            <v>01.00.00.00</v>
          </cell>
          <cell r="E3">
            <v>1</v>
          </cell>
          <cell r="F3">
            <v>0</v>
          </cell>
          <cell r="G3">
            <v>0</v>
          </cell>
          <cell r="H3">
            <v>0</v>
          </cell>
          <cell r="I3" t="str">
            <v>I - Dados Iniciais</v>
          </cell>
          <cell r="J3">
            <v>0</v>
          </cell>
          <cell r="N3">
            <v>0</v>
          </cell>
          <cell r="O3">
            <v>0</v>
          </cell>
          <cell r="P3">
            <v>0</v>
          </cell>
          <cell r="Q3">
            <v>0</v>
          </cell>
          <cell r="T3" t="str">
            <v>1.1</v>
          </cell>
          <cell r="X3">
            <v>1</v>
          </cell>
          <cell r="Y3" t="str">
            <v>Complementação de Serviço</v>
          </cell>
          <cell r="Z3" t="str">
            <v>Complementação</v>
          </cell>
          <cell r="AC3">
            <v>1</v>
          </cell>
          <cell r="AD3" t="str">
            <v>Pavimentação</v>
          </cell>
          <cell r="AE3" t="str">
            <v>Pavimentação</v>
          </cell>
          <cell r="AI3" t="str">
            <v>-</v>
          </cell>
          <cell r="AM3" t="str">
            <v>-</v>
          </cell>
          <cell r="AQ3" t="str">
            <v>JAN</v>
          </cell>
        </row>
        <row r="4">
          <cell r="D4" t="str">
            <v>01.00.00.01</v>
          </cell>
          <cell r="E4">
            <v>1</v>
          </cell>
          <cell r="F4">
            <v>0</v>
          </cell>
          <cell r="G4">
            <v>0</v>
          </cell>
          <cell r="H4">
            <v>1</v>
          </cell>
          <cell r="I4" t="str">
            <v>A capa e contra capa esta no padrão adotado pela contratante</v>
          </cell>
          <cell r="J4">
            <v>1</v>
          </cell>
          <cell r="K4" t="str">
            <v>Sim</v>
          </cell>
          <cell r="L4" t="str">
            <v>Não</v>
          </cell>
          <cell r="M4" t="str">
            <v>Não se Aplica</v>
          </cell>
          <cell r="N4">
            <v>2</v>
          </cell>
          <cell r="O4">
            <v>1</v>
          </cell>
          <cell r="P4">
            <v>0</v>
          </cell>
          <cell r="Q4">
            <v>0</v>
          </cell>
          <cell r="T4" t="str">
            <v>1.1</v>
          </cell>
          <cell r="X4">
            <v>2</v>
          </cell>
          <cell r="Y4" t="str">
            <v>Implantação do Trecho</v>
          </cell>
          <cell r="Z4" t="str">
            <v>Implantação</v>
          </cell>
          <cell r="AC4">
            <v>2</v>
          </cell>
          <cell r="AD4" t="str">
            <v>Terraplenagem</v>
          </cell>
          <cell r="AE4" t="str">
            <v>Terraplenagem</v>
          </cell>
          <cell r="AI4" t="str">
            <v>Classe 0</v>
          </cell>
          <cell r="AM4" t="str">
            <v>Plano</v>
          </cell>
          <cell r="AQ4" t="str">
            <v>FEV</v>
          </cell>
        </row>
        <row r="5">
          <cell r="D5" t="str">
            <v>01.00.00.02</v>
          </cell>
          <cell r="E5">
            <v>1</v>
          </cell>
          <cell r="F5">
            <v>0</v>
          </cell>
          <cell r="G5">
            <v>0</v>
          </cell>
          <cell r="H5">
            <v>2</v>
          </cell>
          <cell r="I5" t="str">
            <v>Contem o indice e esta coerente</v>
          </cell>
          <cell r="J5">
            <v>1</v>
          </cell>
          <cell r="K5" t="str">
            <v>Sim</v>
          </cell>
          <cell r="L5" t="str">
            <v>Não</v>
          </cell>
          <cell r="M5" t="str">
            <v>Não se Aplica</v>
          </cell>
          <cell r="N5">
            <v>2</v>
          </cell>
          <cell r="O5">
            <v>1</v>
          </cell>
          <cell r="P5">
            <v>0</v>
          </cell>
          <cell r="Q5">
            <v>0</v>
          </cell>
          <cell r="T5" t="str">
            <v>1.1</v>
          </cell>
          <cell r="X5">
            <v>3</v>
          </cell>
          <cell r="Y5" t="str">
            <v>Melhoramento do Trecho</v>
          </cell>
          <cell r="Z5" t="str">
            <v>Melhoramento</v>
          </cell>
          <cell r="AC5">
            <v>3</v>
          </cell>
          <cell r="AD5" t="str">
            <v>Drenagem</v>
          </cell>
          <cell r="AE5" t="str">
            <v>Drenagem</v>
          </cell>
          <cell r="AI5" t="str">
            <v>Classe I-A</v>
          </cell>
          <cell r="AM5" t="str">
            <v>Ondulado</v>
          </cell>
          <cell r="AQ5" t="str">
            <v>MAR</v>
          </cell>
        </row>
        <row r="6">
          <cell r="D6" t="str">
            <v>01.00.00.03</v>
          </cell>
          <cell r="E6">
            <v>1</v>
          </cell>
          <cell r="F6">
            <v>0</v>
          </cell>
          <cell r="G6">
            <v>0</v>
          </cell>
          <cell r="H6">
            <v>3</v>
          </cell>
          <cell r="I6" t="str">
            <v xml:space="preserve">Contem os itens de apresentação e mapas </v>
          </cell>
          <cell r="J6">
            <v>1</v>
          </cell>
          <cell r="K6" t="str">
            <v>Sim</v>
          </cell>
          <cell r="L6" t="str">
            <v>Não</v>
          </cell>
          <cell r="M6" t="str">
            <v>Não se Aplica</v>
          </cell>
          <cell r="N6">
            <v>2</v>
          </cell>
          <cell r="O6">
            <v>1</v>
          </cell>
          <cell r="P6">
            <v>0</v>
          </cell>
          <cell r="Q6">
            <v>0</v>
          </cell>
          <cell r="T6" t="str">
            <v>1.1</v>
          </cell>
          <cell r="X6">
            <v>4</v>
          </cell>
          <cell r="Y6" t="str">
            <v>Duplicação da Via</v>
          </cell>
          <cell r="Z6" t="str">
            <v>Duplicação</v>
          </cell>
          <cell r="AC6">
            <v>4</v>
          </cell>
          <cell r="AD6" t="str">
            <v>Sinalização e Segurança Viária</v>
          </cell>
          <cell r="AE6" t="str">
            <v>Sinalização e Segurança Viária</v>
          </cell>
          <cell r="AI6" t="str">
            <v>Classe I-B</v>
          </cell>
          <cell r="AM6" t="str">
            <v>Montanhoso</v>
          </cell>
          <cell r="AQ6" t="str">
            <v>ABR</v>
          </cell>
        </row>
        <row r="7">
          <cell r="D7" t="str">
            <v>01.00.00.04</v>
          </cell>
          <cell r="E7">
            <v>1</v>
          </cell>
          <cell r="F7">
            <v>0</v>
          </cell>
          <cell r="G7">
            <v>0</v>
          </cell>
          <cell r="H7">
            <v>4</v>
          </cell>
          <cell r="I7" t="str">
            <v>Apresenta a situação do trecho e soluções Propostas</v>
          </cell>
          <cell r="J7">
            <v>1</v>
          </cell>
          <cell r="K7" t="str">
            <v>Sim</v>
          </cell>
          <cell r="L7" t="str">
            <v>Não</v>
          </cell>
          <cell r="M7" t="str">
            <v>Não se Aplica</v>
          </cell>
          <cell r="N7">
            <v>2</v>
          </cell>
          <cell r="O7">
            <v>1</v>
          </cell>
          <cell r="P7">
            <v>0</v>
          </cell>
          <cell r="Q7">
            <v>0</v>
          </cell>
          <cell r="T7" t="str">
            <v>1.1</v>
          </cell>
          <cell r="X7">
            <v>5</v>
          </cell>
          <cell r="Y7" t="str">
            <v>Restauração de Pavimento</v>
          </cell>
          <cell r="Z7" t="str">
            <v>Restauração</v>
          </cell>
          <cell r="AC7">
            <v>5</v>
          </cell>
          <cell r="AD7" t="str">
            <v>OAE</v>
          </cell>
          <cell r="AE7" t="str">
            <v>OAE</v>
          </cell>
          <cell r="AI7" t="str">
            <v>Classe II</v>
          </cell>
          <cell r="AQ7" t="str">
            <v>MAI</v>
          </cell>
        </row>
        <row r="8">
          <cell r="D8" t="str">
            <v>02.00.00.00</v>
          </cell>
          <cell r="E8">
            <v>2</v>
          </cell>
          <cell r="F8">
            <v>0</v>
          </cell>
          <cell r="G8">
            <v>0</v>
          </cell>
          <cell r="H8">
            <v>0</v>
          </cell>
          <cell r="I8" t="str">
            <v>II - Estudo de Tráfego</v>
          </cell>
          <cell r="J8">
            <v>0</v>
          </cell>
          <cell r="N8">
            <v>0</v>
          </cell>
          <cell r="O8">
            <v>0</v>
          </cell>
          <cell r="P8">
            <v>0</v>
          </cell>
          <cell r="Q8">
            <v>0</v>
          </cell>
          <cell r="T8" t="str">
            <v>1.1</v>
          </cell>
          <cell r="X8">
            <v>6</v>
          </cell>
          <cell r="Y8" t="str">
            <v>Construção de OAE</v>
          </cell>
          <cell r="Z8" t="str">
            <v>Construção</v>
          </cell>
          <cell r="AC8">
            <v>6</v>
          </cell>
          <cell r="AD8" t="str">
            <v>Ambiental</v>
          </cell>
          <cell r="AE8" t="str">
            <v>Ambiental</v>
          </cell>
          <cell r="AI8" t="str">
            <v>Classe III</v>
          </cell>
          <cell r="AQ8" t="str">
            <v>JUN</v>
          </cell>
        </row>
        <row r="9">
          <cell r="D9" t="str">
            <v>02.00.00.01</v>
          </cell>
          <cell r="E9">
            <v>2</v>
          </cell>
          <cell r="F9">
            <v>0</v>
          </cell>
          <cell r="G9">
            <v>0</v>
          </cell>
          <cell r="H9">
            <v>1</v>
          </cell>
          <cell r="I9" t="str">
            <v>Foi descrito a norma usada e um breve relato</v>
          </cell>
          <cell r="J9">
            <v>1</v>
          </cell>
          <cell r="K9" t="str">
            <v>Sim</v>
          </cell>
          <cell r="L9" t="str">
            <v>Não</v>
          </cell>
          <cell r="M9" t="str">
            <v>Não se Aplica</v>
          </cell>
          <cell r="N9">
            <v>2</v>
          </cell>
          <cell r="O9">
            <v>1</v>
          </cell>
          <cell r="P9">
            <v>0</v>
          </cell>
          <cell r="Q9">
            <v>0</v>
          </cell>
          <cell r="T9" t="str">
            <v>1.1</v>
          </cell>
          <cell r="X9">
            <v>7</v>
          </cell>
          <cell r="Y9" t="str">
            <v>Alargamento de OAE</v>
          </cell>
          <cell r="Z9" t="str">
            <v>Alargamento</v>
          </cell>
          <cell r="AI9" t="str">
            <v>Classe IV-A</v>
          </cell>
          <cell r="AQ9" t="str">
            <v>JUL</v>
          </cell>
        </row>
        <row r="10">
          <cell r="D10" t="str">
            <v>02.00.00.02</v>
          </cell>
          <cell r="E10">
            <v>2</v>
          </cell>
          <cell r="F10">
            <v>0</v>
          </cell>
          <cell r="G10">
            <v>0</v>
          </cell>
          <cell r="H10">
            <v>2</v>
          </cell>
          <cell r="I10" t="str">
            <v>O local realizado a contagem representa o trafego da rodovia</v>
          </cell>
          <cell r="J10">
            <v>1</v>
          </cell>
          <cell r="K10" t="str">
            <v>Sim</v>
          </cell>
          <cell r="L10" t="str">
            <v>Não</v>
          </cell>
          <cell r="M10" t="str">
            <v>Não se Aplica</v>
          </cell>
          <cell r="N10">
            <v>2</v>
          </cell>
          <cell r="O10">
            <v>1</v>
          </cell>
          <cell r="P10">
            <v>0</v>
          </cell>
          <cell r="Q10">
            <v>0</v>
          </cell>
          <cell r="T10" t="str">
            <v>1.1</v>
          </cell>
          <cell r="X10">
            <v>8</v>
          </cell>
          <cell r="Y10" t="str">
            <v>Recuperação de OAE</v>
          </cell>
          <cell r="Z10" t="str">
            <v>Recuperação</v>
          </cell>
          <cell r="AI10" t="str">
            <v>Classe IV-B</v>
          </cell>
          <cell r="AQ10" t="str">
            <v>AGO</v>
          </cell>
        </row>
        <row r="11">
          <cell r="D11" t="str">
            <v>02.00.00.03</v>
          </cell>
          <cell r="E11">
            <v>2</v>
          </cell>
          <cell r="F11">
            <v>0</v>
          </cell>
          <cell r="G11">
            <v>0</v>
          </cell>
          <cell r="H11">
            <v>3</v>
          </cell>
          <cell r="I11" t="str">
            <v>Foi apresentado as fichas das contagens no relatorio</v>
          </cell>
          <cell r="J11">
            <v>1</v>
          </cell>
          <cell r="K11" t="str">
            <v>Sim</v>
          </cell>
          <cell r="L11" t="str">
            <v>Não</v>
          </cell>
          <cell r="M11" t="str">
            <v>Não se Aplica</v>
          </cell>
          <cell r="N11">
            <v>2</v>
          </cell>
          <cell r="O11">
            <v>1</v>
          </cell>
          <cell r="P11">
            <v>0</v>
          </cell>
          <cell r="Q11">
            <v>0</v>
          </cell>
          <cell r="T11" t="str">
            <v>1.1</v>
          </cell>
          <cell r="X11">
            <v>9</v>
          </cell>
          <cell r="Y11" t="str">
            <v>Encabeçamento de OAE</v>
          </cell>
          <cell r="Z11" t="str">
            <v>Encabeçamento</v>
          </cell>
          <cell r="AQ11" t="str">
            <v>SET</v>
          </cell>
        </row>
        <row r="12">
          <cell r="D12" t="str">
            <v>02.00.00.04</v>
          </cell>
          <cell r="E12">
            <v>2</v>
          </cell>
          <cell r="F12">
            <v>0</v>
          </cell>
          <cell r="G12">
            <v>0</v>
          </cell>
          <cell r="H12">
            <v>4</v>
          </cell>
          <cell r="I12" t="str">
            <v>O tempo de contagem atende ao requisito do projeto</v>
          </cell>
          <cell r="J12">
            <v>1</v>
          </cell>
          <cell r="K12" t="str">
            <v>Sim</v>
          </cell>
          <cell r="L12" t="str">
            <v>Não</v>
          </cell>
          <cell r="M12" t="str">
            <v>Não se Aplica</v>
          </cell>
          <cell r="N12">
            <v>2</v>
          </cell>
          <cell r="O12">
            <v>1</v>
          </cell>
          <cell r="P12">
            <v>0</v>
          </cell>
          <cell r="Q12">
            <v>0</v>
          </cell>
          <cell r="T12" t="str">
            <v>1.1</v>
          </cell>
          <cell r="X12">
            <v>10</v>
          </cell>
          <cell r="Y12" t="str">
            <v>Recuperação Ambiental</v>
          </cell>
          <cell r="Z12" t="str">
            <v>Recuperação</v>
          </cell>
          <cell r="AQ12" t="str">
            <v>OUT</v>
          </cell>
        </row>
        <row r="13">
          <cell r="D13" t="str">
            <v>02.00.00.05</v>
          </cell>
          <cell r="E13">
            <v>2</v>
          </cell>
          <cell r="F13">
            <v>0</v>
          </cell>
          <cell r="G13">
            <v>0</v>
          </cell>
          <cell r="H13">
            <v>5</v>
          </cell>
          <cell r="I13" t="str">
            <v>A ficha contagem descrimina os tipos de veiculos</v>
          </cell>
          <cell r="J13">
            <v>1</v>
          </cell>
          <cell r="K13" t="str">
            <v>Sim</v>
          </cell>
          <cell r="L13" t="str">
            <v>Não</v>
          </cell>
          <cell r="M13" t="str">
            <v>Não se Aplica</v>
          </cell>
          <cell r="N13">
            <v>2</v>
          </cell>
          <cell r="O13">
            <v>1</v>
          </cell>
          <cell r="P13">
            <v>0</v>
          </cell>
          <cell r="Q13">
            <v>0</v>
          </cell>
          <cell r="T13" t="str">
            <v>1.1</v>
          </cell>
          <cell r="X13">
            <v>11</v>
          </cell>
          <cell r="Y13" t="str">
            <v>Passivo Ambiental</v>
          </cell>
          <cell r="Z13" t="str">
            <v>Passivo</v>
          </cell>
          <cell r="AQ13" t="str">
            <v>NOV</v>
          </cell>
        </row>
        <row r="14">
          <cell r="D14" t="str">
            <v>02.00.00.06</v>
          </cell>
          <cell r="E14">
            <v>2</v>
          </cell>
          <cell r="F14">
            <v>0</v>
          </cell>
          <cell r="G14">
            <v>0</v>
          </cell>
          <cell r="H14">
            <v>6</v>
          </cell>
          <cell r="I14" t="str">
            <v>As taxa de geração / crescimento estão coerente</v>
          </cell>
          <cell r="J14">
            <v>1</v>
          </cell>
          <cell r="K14" t="str">
            <v>Sim</v>
          </cell>
          <cell r="L14" t="str">
            <v>Não</v>
          </cell>
          <cell r="M14" t="str">
            <v>Não se Aplica</v>
          </cell>
          <cell r="N14">
            <v>2</v>
          </cell>
          <cell r="O14">
            <v>1</v>
          </cell>
          <cell r="P14">
            <v>0</v>
          </cell>
          <cell r="Q14">
            <v>0</v>
          </cell>
          <cell r="T14" t="str">
            <v>1.1</v>
          </cell>
          <cell r="AQ14" t="str">
            <v>DEZ</v>
          </cell>
        </row>
        <row r="15">
          <cell r="D15" t="str">
            <v>02.00.00.07</v>
          </cell>
          <cell r="E15">
            <v>2</v>
          </cell>
          <cell r="F15">
            <v>0</v>
          </cell>
          <cell r="G15">
            <v>0</v>
          </cell>
          <cell r="H15">
            <v>7</v>
          </cell>
          <cell r="I15" t="str">
            <v>Foi apresentada a planilha Calculos de VMD</v>
          </cell>
          <cell r="J15">
            <v>1</v>
          </cell>
          <cell r="K15" t="str">
            <v>Sim</v>
          </cell>
          <cell r="L15" t="str">
            <v>Não</v>
          </cell>
          <cell r="M15" t="str">
            <v>Não se Aplica</v>
          </cell>
          <cell r="N15">
            <v>2</v>
          </cell>
          <cell r="O15">
            <v>1</v>
          </cell>
          <cell r="P15">
            <v>0</v>
          </cell>
          <cell r="Q15">
            <v>0</v>
          </cell>
          <cell r="T15" t="str">
            <v>1.3</v>
          </cell>
        </row>
        <row r="16">
          <cell r="D16" t="str">
            <v>02.00.00.08</v>
          </cell>
          <cell r="E16">
            <v>2</v>
          </cell>
          <cell r="F16">
            <v>0</v>
          </cell>
          <cell r="G16">
            <v>0</v>
          </cell>
          <cell r="H16">
            <v>8</v>
          </cell>
          <cell r="I16" t="str">
            <v>Foi apresentada a planilha Calculos de Fator de carga FP FC</v>
          </cell>
          <cell r="J16">
            <v>1</v>
          </cell>
          <cell r="K16" t="str">
            <v>Sim</v>
          </cell>
          <cell r="L16" t="str">
            <v>Não</v>
          </cell>
          <cell r="M16" t="str">
            <v>Não se Aplica</v>
          </cell>
          <cell r="N16">
            <v>2</v>
          </cell>
          <cell r="O16">
            <v>1</v>
          </cell>
          <cell r="P16">
            <v>0</v>
          </cell>
          <cell r="Q16">
            <v>0</v>
          </cell>
          <cell r="T16" t="str">
            <v>1.3</v>
          </cell>
        </row>
        <row r="17">
          <cell r="D17" t="str">
            <v>02.00.00.09</v>
          </cell>
          <cell r="E17">
            <v>2</v>
          </cell>
          <cell r="F17">
            <v>0</v>
          </cell>
          <cell r="G17">
            <v>0</v>
          </cell>
          <cell r="H17">
            <v>9</v>
          </cell>
          <cell r="I17" t="str">
            <v>Foi apresentada a planilha Projeção de 10 anos</v>
          </cell>
          <cell r="J17">
            <v>1</v>
          </cell>
          <cell r="K17" t="str">
            <v>Sim</v>
          </cell>
          <cell r="L17" t="str">
            <v>Não</v>
          </cell>
          <cell r="M17" t="str">
            <v>Não se Aplica</v>
          </cell>
          <cell r="N17">
            <v>2</v>
          </cell>
          <cell r="O17">
            <v>1</v>
          </cell>
          <cell r="P17">
            <v>0</v>
          </cell>
          <cell r="Q17">
            <v>0</v>
          </cell>
          <cell r="T17" t="str">
            <v>1.1</v>
          </cell>
        </row>
        <row r="18">
          <cell r="D18" t="str">
            <v>03.00.00.00</v>
          </cell>
          <cell r="E18">
            <v>3</v>
          </cell>
          <cell r="F18">
            <v>0</v>
          </cell>
          <cell r="G18">
            <v>0</v>
          </cell>
          <cell r="H18">
            <v>0</v>
          </cell>
          <cell r="I18" t="str">
            <v xml:space="preserve">III - Estudos Ambientais </v>
          </cell>
          <cell r="J18">
            <v>0</v>
          </cell>
          <cell r="N18">
            <v>0</v>
          </cell>
          <cell r="O18">
            <v>0</v>
          </cell>
          <cell r="P18">
            <v>0</v>
          </cell>
          <cell r="Q18">
            <v>0</v>
          </cell>
          <cell r="T18" t="str">
            <v>1.1</v>
          </cell>
        </row>
        <row r="19">
          <cell r="D19" t="str">
            <v>03.00.00.01</v>
          </cell>
          <cell r="E19">
            <v>3</v>
          </cell>
          <cell r="F19">
            <v>0</v>
          </cell>
          <cell r="G19">
            <v>0</v>
          </cell>
          <cell r="H19">
            <v>1</v>
          </cell>
          <cell r="I19" t="str">
            <v>O estudo descreve sobre o local da obra</v>
          </cell>
          <cell r="J19">
            <v>1</v>
          </cell>
          <cell r="K19" t="str">
            <v>Sim</v>
          </cell>
          <cell r="L19" t="str">
            <v>Não</v>
          </cell>
          <cell r="M19" t="str">
            <v>Não se Aplica</v>
          </cell>
          <cell r="N19">
            <v>2</v>
          </cell>
          <cell r="O19">
            <v>1</v>
          </cell>
          <cell r="P19">
            <v>0</v>
          </cell>
          <cell r="Q19">
            <v>0</v>
          </cell>
          <cell r="T19" t="str">
            <v>1.1</v>
          </cell>
        </row>
        <row r="20">
          <cell r="D20" t="str">
            <v>03.00.00.02</v>
          </cell>
          <cell r="E20">
            <v>3</v>
          </cell>
          <cell r="F20">
            <v>0</v>
          </cell>
          <cell r="G20">
            <v>0</v>
          </cell>
          <cell r="H20">
            <v>2</v>
          </cell>
          <cell r="I20" t="str">
            <v>O estudo descreve abordar os impactos, fauna, flora e etc</v>
          </cell>
          <cell r="J20">
            <v>1</v>
          </cell>
          <cell r="K20" t="str">
            <v>Sim</v>
          </cell>
          <cell r="L20" t="str">
            <v>Não</v>
          </cell>
          <cell r="M20" t="str">
            <v>Não se Aplica</v>
          </cell>
          <cell r="N20">
            <v>2</v>
          </cell>
          <cell r="O20">
            <v>1</v>
          </cell>
          <cell r="P20">
            <v>0</v>
          </cell>
          <cell r="Q20">
            <v>0</v>
          </cell>
          <cell r="T20" t="str">
            <v>1.1</v>
          </cell>
        </row>
        <row r="21">
          <cell r="D21" t="str">
            <v>04.00.00.00</v>
          </cell>
          <cell r="E21">
            <v>4</v>
          </cell>
          <cell r="F21">
            <v>0</v>
          </cell>
          <cell r="G21">
            <v>0</v>
          </cell>
          <cell r="H21">
            <v>0</v>
          </cell>
          <cell r="I21" t="str">
            <v>IV - Estudos Geológicos</v>
          </cell>
          <cell r="J21">
            <v>0</v>
          </cell>
          <cell r="N21">
            <v>0</v>
          </cell>
          <cell r="O21">
            <v>0</v>
          </cell>
          <cell r="P21">
            <v>0</v>
          </cell>
          <cell r="Q21">
            <v>0</v>
          </cell>
          <cell r="T21" t="str">
            <v>1.1</v>
          </cell>
        </row>
        <row r="22">
          <cell r="D22" t="str">
            <v>04.00.00.01</v>
          </cell>
          <cell r="E22">
            <v>4</v>
          </cell>
          <cell r="F22">
            <v>0</v>
          </cell>
          <cell r="G22">
            <v>0</v>
          </cell>
          <cell r="H22">
            <v>1</v>
          </cell>
          <cell r="I22" t="str">
            <v>O estudo descreve sobre o local da obra</v>
          </cell>
          <cell r="J22">
            <v>1</v>
          </cell>
          <cell r="K22" t="str">
            <v>Sim</v>
          </cell>
          <cell r="L22" t="str">
            <v>Não</v>
          </cell>
          <cell r="M22" t="str">
            <v>Não se Aplica</v>
          </cell>
          <cell r="N22">
            <v>2</v>
          </cell>
          <cell r="O22">
            <v>1</v>
          </cell>
          <cell r="P22">
            <v>0</v>
          </cell>
          <cell r="Q22">
            <v>0</v>
          </cell>
          <cell r="T22" t="str">
            <v>1.1</v>
          </cell>
        </row>
        <row r="23">
          <cell r="D23" t="str">
            <v>04.00.00.02</v>
          </cell>
          <cell r="E23">
            <v>4</v>
          </cell>
          <cell r="F23">
            <v>0</v>
          </cell>
          <cell r="G23">
            <v>0</v>
          </cell>
          <cell r="H23">
            <v>2</v>
          </cell>
          <cell r="I23" t="str">
            <v>O estudo descreve sobre a topografia, solos, geomorfologia, solos, geologia, vegetação, clima sobre o local da obra coma mapas e imagens</v>
          </cell>
          <cell r="J23">
            <v>1</v>
          </cell>
          <cell r="K23" t="str">
            <v>Sim</v>
          </cell>
          <cell r="L23" t="str">
            <v>Não</v>
          </cell>
          <cell r="M23" t="str">
            <v>Não se Aplica</v>
          </cell>
          <cell r="N23">
            <v>2</v>
          </cell>
          <cell r="O23">
            <v>1</v>
          </cell>
          <cell r="P23">
            <v>0</v>
          </cell>
          <cell r="Q23">
            <v>0</v>
          </cell>
          <cell r="T23" t="str">
            <v>1.1</v>
          </cell>
        </row>
        <row r="24">
          <cell r="D24" t="str">
            <v>05.00.00.00</v>
          </cell>
          <cell r="E24">
            <v>5</v>
          </cell>
          <cell r="F24">
            <v>0</v>
          </cell>
          <cell r="G24">
            <v>0</v>
          </cell>
          <cell r="H24">
            <v>0</v>
          </cell>
          <cell r="I24" t="str">
            <v>V - Estudos Geológicos</v>
          </cell>
          <cell r="J24">
            <v>0</v>
          </cell>
          <cell r="N24">
            <v>0</v>
          </cell>
          <cell r="O24">
            <v>0</v>
          </cell>
          <cell r="P24">
            <v>0</v>
          </cell>
          <cell r="Q24">
            <v>0</v>
          </cell>
          <cell r="T24" t="str">
            <v>1.1</v>
          </cell>
        </row>
        <row r="25">
          <cell r="D25" t="str">
            <v>05.00.00.01</v>
          </cell>
          <cell r="E25">
            <v>5</v>
          </cell>
          <cell r="F25">
            <v>0</v>
          </cell>
          <cell r="G25">
            <v>0</v>
          </cell>
          <cell r="H25">
            <v>1</v>
          </cell>
          <cell r="I25" t="str">
            <v>Foi descrito a norma usada e um breve relato</v>
          </cell>
          <cell r="J25">
            <v>1</v>
          </cell>
          <cell r="K25" t="str">
            <v>Sim</v>
          </cell>
          <cell r="L25" t="str">
            <v>Não</v>
          </cell>
          <cell r="M25" t="str">
            <v>Não se Aplica</v>
          </cell>
          <cell r="N25">
            <v>2</v>
          </cell>
          <cell r="O25">
            <v>1</v>
          </cell>
          <cell r="P25">
            <v>0</v>
          </cell>
          <cell r="Q25">
            <v>0</v>
          </cell>
          <cell r="T25" t="str">
            <v>1.1</v>
          </cell>
        </row>
        <row r="26">
          <cell r="D26" t="str">
            <v>05.00.00.02</v>
          </cell>
          <cell r="E26">
            <v>5</v>
          </cell>
          <cell r="F26">
            <v>0</v>
          </cell>
          <cell r="G26">
            <v>0</v>
          </cell>
          <cell r="H26">
            <v>2</v>
          </cell>
          <cell r="I26" t="str">
            <v>Foi apresentado os dados de chuva e estão coerentes com local e dados apresentados</v>
          </cell>
          <cell r="J26">
            <v>1</v>
          </cell>
          <cell r="K26" t="str">
            <v>Sim</v>
          </cell>
          <cell r="L26" t="str">
            <v>Não</v>
          </cell>
          <cell r="M26" t="str">
            <v>Não se Aplica</v>
          </cell>
          <cell r="N26">
            <v>2</v>
          </cell>
          <cell r="O26">
            <v>1</v>
          </cell>
          <cell r="P26">
            <v>0</v>
          </cell>
          <cell r="Q26">
            <v>0</v>
          </cell>
          <cell r="T26" t="str">
            <v>1.1</v>
          </cell>
        </row>
        <row r="27">
          <cell r="D27" t="str">
            <v>05.00.00.03</v>
          </cell>
          <cell r="E27">
            <v>5</v>
          </cell>
          <cell r="F27">
            <v>0</v>
          </cell>
          <cell r="G27">
            <v>0</v>
          </cell>
          <cell r="H27">
            <v>3</v>
          </cell>
          <cell r="I27" t="str">
            <v>Foi presentado o tempo de recorrencia por tipo de obra 10/25/50/100</v>
          </cell>
          <cell r="J27">
            <v>1</v>
          </cell>
          <cell r="K27" t="str">
            <v>Sim</v>
          </cell>
          <cell r="L27" t="str">
            <v>Não</v>
          </cell>
          <cell r="M27" t="str">
            <v>Não se Aplica</v>
          </cell>
          <cell r="N27">
            <v>2</v>
          </cell>
          <cell r="O27">
            <v>1</v>
          </cell>
          <cell r="P27">
            <v>0</v>
          </cell>
          <cell r="Q27">
            <v>0</v>
          </cell>
          <cell r="T27" t="str">
            <v>1.1</v>
          </cell>
        </row>
        <row r="28">
          <cell r="D28" t="str">
            <v>05.00.00.04</v>
          </cell>
          <cell r="E28">
            <v>5</v>
          </cell>
          <cell r="F28">
            <v>0</v>
          </cell>
          <cell r="G28">
            <v>0</v>
          </cell>
          <cell r="H28">
            <v>4</v>
          </cell>
          <cell r="I28" t="str">
            <v>Foi presentado o Tempo de concentração e coeficientes usados</v>
          </cell>
          <cell r="J28">
            <v>1</v>
          </cell>
          <cell r="K28" t="str">
            <v>Sim</v>
          </cell>
          <cell r="L28" t="str">
            <v>Não</v>
          </cell>
          <cell r="M28" t="str">
            <v>Não se Aplica</v>
          </cell>
          <cell r="N28">
            <v>2</v>
          </cell>
          <cell r="O28">
            <v>1</v>
          </cell>
          <cell r="P28">
            <v>0</v>
          </cell>
          <cell r="Q28">
            <v>0</v>
          </cell>
          <cell r="T28" t="str">
            <v>1.1</v>
          </cell>
        </row>
        <row r="29">
          <cell r="D29" t="str">
            <v>05.00.00.05</v>
          </cell>
          <cell r="E29">
            <v>5</v>
          </cell>
          <cell r="F29">
            <v>0</v>
          </cell>
          <cell r="G29">
            <v>0</v>
          </cell>
          <cell r="H29">
            <v>5</v>
          </cell>
          <cell r="I29" t="str">
            <v>Foi apresentado os mapas e calculos de todos as bacias</v>
          </cell>
          <cell r="J29">
            <v>1</v>
          </cell>
          <cell r="K29" t="str">
            <v>Sim</v>
          </cell>
          <cell r="L29" t="str">
            <v>Não</v>
          </cell>
          <cell r="M29" t="str">
            <v>Não se Aplica</v>
          </cell>
          <cell r="N29">
            <v>2</v>
          </cell>
          <cell r="O29">
            <v>1</v>
          </cell>
          <cell r="P29">
            <v>0</v>
          </cell>
          <cell r="Q29">
            <v>0</v>
          </cell>
          <cell r="T29" t="str">
            <v>1.1</v>
          </cell>
        </row>
        <row r="30">
          <cell r="D30" t="str">
            <v>05.00.00.06</v>
          </cell>
          <cell r="E30">
            <v>5</v>
          </cell>
          <cell r="F30">
            <v>0</v>
          </cell>
          <cell r="G30">
            <v>0</v>
          </cell>
          <cell r="H30">
            <v>6</v>
          </cell>
          <cell r="I30" t="str">
            <v>Foi verificado a vazão calculada com o dispositvo projetado</v>
          </cell>
          <cell r="J30">
            <v>1</v>
          </cell>
          <cell r="K30" t="str">
            <v>Sim</v>
          </cell>
          <cell r="L30" t="str">
            <v>Não</v>
          </cell>
          <cell r="M30" t="str">
            <v>Não se Aplica</v>
          </cell>
          <cell r="N30">
            <v>2</v>
          </cell>
          <cell r="O30">
            <v>1</v>
          </cell>
          <cell r="P30">
            <v>0</v>
          </cell>
          <cell r="Q30">
            <v>0</v>
          </cell>
          <cell r="T30" t="str">
            <v>1.1</v>
          </cell>
        </row>
        <row r="31">
          <cell r="D31" t="str">
            <v>05.00.00.07</v>
          </cell>
          <cell r="E31">
            <v>5</v>
          </cell>
          <cell r="F31">
            <v>0</v>
          </cell>
          <cell r="G31">
            <v>0</v>
          </cell>
          <cell r="H31">
            <v>7</v>
          </cell>
          <cell r="I31" t="str">
            <v>Conferencia Vazão / Projeto</v>
          </cell>
          <cell r="J31">
            <v>1</v>
          </cell>
          <cell r="K31" t="str">
            <v>Sim</v>
          </cell>
          <cell r="L31" t="str">
            <v>Não</v>
          </cell>
          <cell r="M31" t="str">
            <v>Não se Aplica</v>
          </cell>
          <cell r="N31">
            <v>2</v>
          </cell>
          <cell r="O31">
            <v>1</v>
          </cell>
          <cell r="P31">
            <v>0</v>
          </cell>
          <cell r="Q31">
            <v>0</v>
          </cell>
          <cell r="T31" t="str">
            <v>1.1</v>
          </cell>
        </row>
        <row r="32">
          <cell r="D32" t="str">
            <v>06.00.00.00</v>
          </cell>
          <cell r="E32">
            <v>6</v>
          </cell>
          <cell r="F32">
            <v>0</v>
          </cell>
          <cell r="G32">
            <v>0</v>
          </cell>
          <cell r="H32">
            <v>0</v>
          </cell>
          <cell r="I32" t="str">
            <v>VI - Estudos Topográficos</v>
          </cell>
          <cell r="J32">
            <v>0</v>
          </cell>
          <cell r="N32">
            <v>0</v>
          </cell>
          <cell r="O32">
            <v>0</v>
          </cell>
          <cell r="P32">
            <v>0</v>
          </cell>
          <cell r="Q32">
            <v>0</v>
          </cell>
          <cell r="T32" t="str">
            <v>1.1</v>
          </cell>
        </row>
        <row r="33">
          <cell r="D33" t="str">
            <v>06.00.00.01</v>
          </cell>
          <cell r="E33">
            <v>6</v>
          </cell>
          <cell r="F33">
            <v>0</v>
          </cell>
          <cell r="G33">
            <v>0</v>
          </cell>
          <cell r="H33">
            <v>1</v>
          </cell>
          <cell r="I33" t="str">
            <v>Foi descrito a norma usada e um breve relato</v>
          </cell>
          <cell r="J33">
            <v>1</v>
          </cell>
          <cell r="K33" t="str">
            <v>Sim</v>
          </cell>
          <cell r="L33" t="str">
            <v>Não</v>
          </cell>
          <cell r="M33" t="str">
            <v>Não se Aplica</v>
          </cell>
          <cell r="N33">
            <v>2</v>
          </cell>
          <cell r="O33">
            <v>1</v>
          </cell>
          <cell r="P33">
            <v>0</v>
          </cell>
          <cell r="Q33">
            <v>0</v>
          </cell>
          <cell r="T33" t="str">
            <v>1.1</v>
          </cell>
        </row>
        <row r="34">
          <cell r="D34" t="str">
            <v>06.00.00.02</v>
          </cell>
          <cell r="E34">
            <v>6</v>
          </cell>
          <cell r="F34">
            <v>0</v>
          </cell>
          <cell r="G34">
            <v>0</v>
          </cell>
          <cell r="H34">
            <v>2</v>
          </cell>
          <cell r="I34" t="str">
            <v>Foi descrito se foi usada topografia Local no projeto</v>
          </cell>
          <cell r="J34">
            <v>1</v>
          </cell>
          <cell r="K34" t="str">
            <v>Sim</v>
          </cell>
          <cell r="L34" t="str">
            <v>Não</v>
          </cell>
          <cell r="M34" t="str">
            <v>Não se Aplica</v>
          </cell>
          <cell r="N34">
            <v>2</v>
          </cell>
          <cell r="O34">
            <v>1</v>
          </cell>
          <cell r="P34">
            <v>0</v>
          </cell>
          <cell r="Q34">
            <v>0</v>
          </cell>
          <cell r="T34" t="str">
            <v>1.1</v>
          </cell>
        </row>
        <row r="35">
          <cell r="D35" t="str">
            <v>06.00.00.03</v>
          </cell>
          <cell r="E35">
            <v>6</v>
          </cell>
          <cell r="F35">
            <v>0</v>
          </cell>
          <cell r="G35">
            <v>0</v>
          </cell>
          <cell r="H35">
            <v>3</v>
          </cell>
          <cell r="I35" t="str">
            <v>Foi apresentado tabela com Marcos e Rn</v>
          </cell>
          <cell r="J35">
            <v>1</v>
          </cell>
          <cell r="K35" t="str">
            <v>Sim</v>
          </cell>
          <cell r="L35" t="str">
            <v>Não</v>
          </cell>
          <cell r="M35" t="str">
            <v>Não se Aplica</v>
          </cell>
          <cell r="N35">
            <v>2</v>
          </cell>
          <cell r="O35">
            <v>1</v>
          </cell>
          <cell r="P35">
            <v>0</v>
          </cell>
          <cell r="Q35">
            <v>0</v>
          </cell>
          <cell r="T35" t="str">
            <v>1.1</v>
          </cell>
        </row>
        <row r="36">
          <cell r="D36" t="str">
            <v>06.00.00.04</v>
          </cell>
          <cell r="E36">
            <v>6</v>
          </cell>
          <cell r="F36">
            <v>0</v>
          </cell>
          <cell r="G36">
            <v>0</v>
          </cell>
          <cell r="H36">
            <v>4</v>
          </cell>
          <cell r="I36" t="str">
            <v>Foi apresentada as Monografias dos Marcos</v>
          </cell>
          <cell r="J36">
            <v>1</v>
          </cell>
          <cell r="K36" t="str">
            <v>Sim</v>
          </cell>
          <cell r="L36" t="str">
            <v>Não</v>
          </cell>
          <cell r="M36" t="str">
            <v>Não se Aplica</v>
          </cell>
          <cell r="N36">
            <v>2</v>
          </cell>
          <cell r="O36">
            <v>1</v>
          </cell>
          <cell r="P36">
            <v>0</v>
          </cell>
          <cell r="Q36">
            <v>0</v>
          </cell>
          <cell r="T36" t="str">
            <v>1.1</v>
          </cell>
        </row>
        <row r="37">
          <cell r="D37" t="str">
            <v>06.00.00.05</v>
          </cell>
          <cell r="E37">
            <v>6</v>
          </cell>
          <cell r="F37">
            <v>0</v>
          </cell>
          <cell r="G37">
            <v>0</v>
          </cell>
          <cell r="H37">
            <v>5</v>
          </cell>
          <cell r="I37" t="str">
            <v>Foi apresentada o Fechamendo da poligona de acordo com ABNT</v>
          </cell>
          <cell r="J37">
            <v>1</v>
          </cell>
          <cell r="K37" t="str">
            <v>Sim</v>
          </cell>
          <cell r="L37" t="str">
            <v>Não</v>
          </cell>
          <cell r="M37" t="str">
            <v>Não se Aplica</v>
          </cell>
          <cell r="N37">
            <v>2</v>
          </cell>
          <cell r="O37">
            <v>1</v>
          </cell>
          <cell r="P37">
            <v>0</v>
          </cell>
          <cell r="Q37">
            <v>0</v>
          </cell>
          <cell r="T37" t="str">
            <v>1.1</v>
          </cell>
        </row>
        <row r="38">
          <cell r="D38" t="str">
            <v>07.00.00.00</v>
          </cell>
          <cell r="E38">
            <v>7</v>
          </cell>
          <cell r="F38">
            <v>0</v>
          </cell>
          <cell r="G38">
            <v>0</v>
          </cell>
          <cell r="H38">
            <v>0</v>
          </cell>
          <cell r="I38" t="str">
            <v>VII - Estudos Geotécnicos</v>
          </cell>
          <cell r="J38">
            <v>0</v>
          </cell>
          <cell r="N38">
            <v>0</v>
          </cell>
          <cell r="O38">
            <v>0</v>
          </cell>
          <cell r="P38">
            <v>0</v>
          </cell>
          <cell r="Q38">
            <v>0</v>
          </cell>
          <cell r="T38" t="str">
            <v>1.1</v>
          </cell>
        </row>
        <row r="39">
          <cell r="D39" t="str">
            <v>07.00.00.01</v>
          </cell>
          <cell r="E39">
            <v>7</v>
          </cell>
          <cell r="F39">
            <v>0</v>
          </cell>
          <cell r="G39">
            <v>0</v>
          </cell>
          <cell r="H39">
            <v>1</v>
          </cell>
          <cell r="I39" t="str">
            <v>Foi descrito a norma usada e um breve relato</v>
          </cell>
          <cell r="J39">
            <v>1</v>
          </cell>
          <cell r="K39" t="str">
            <v>Sim</v>
          </cell>
          <cell r="L39" t="str">
            <v>Não</v>
          </cell>
          <cell r="M39" t="str">
            <v>Não se Aplica</v>
          </cell>
          <cell r="N39">
            <v>2</v>
          </cell>
          <cell r="O39">
            <v>1</v>
          </cell>
          <cell r="P39">
            <v>0</v>
          </cell>
          <cell r="Q39">
            <v>0</v>
          </cell>
          <cell r="T39" t="str">
            <v>1.1</v>
          </cell>
        </row>
        <row r="40">
          <cell r="D40" t="str">
            <v>07.00.00.02</v>
          </cell>
          <cell r="E40">
            <v>7</v>
          </cell>
          <cell r="F40">
            <v>0</v>
          </cell>
          <cell r="G40">
            <v>0</v>
          </cell>
          <cell r="H40">
            <v>2</v>
          </cell>
          <cell r="I40" t="str">
            <v>Foi descrito como foi realizado o ensaio no subleito e apresentado o estatistico</v>
          </cell>
          <cell r="J40">
            <v>1</v>
          </cell>
          <cell r="K40" t="str">
            <v>Sim</v>
          </cell>
          <cell r="L40" t="str">
            <v>Não</v>
          </cell>
          <cell r="M40" t="str">
            <v>Não se Aplica</v>
          </cell>
          <cell r="N40">
            <v>2</v>
          </cell>
          <cell r="O40">
            <v>1</v>
          </cell>
          <cell r="P40">
            <v>0</v>
          </cell>
          <cell r="Q40">
            <v>0</v>
          </cell>
          <cell r="T40" t="str">
            <v>1.1</v>
          </cell>
        </row>
        <row r="41">
          <cell r="D41" t="str">
            <v>07.00.00.03</v>
          </cell>
          <cell r="E41">
            <v>7</v>
          </cell>
          <cell r="F41">
            <v>0</v>
          </cell>
          <cell r="G41">
            <v>0</v>
          </cell>
          <cell r="H41">
            <v>3</v>
          </cell>
          <cell r="I41" t="str">
            <v>Foi descrito como foi realizado o ensaio, indicando local, caractereisticas das ocorrencias e apresentado o estatistico</v>
          </cell>
          <cell r="J41">
            <v>1</v>
          </cell>
          <cell r="K41" t="str">
            <v>Sim</v>
          </cell>
          <cell r="L41" t="str">
            <v>Não</v>
          </cell>
          <cell r="M41" t="str">
            <v>Não se Aplica</v>
          </cell>
          <cell r="N41">
            <v>2</v>
          </cell>
          <cell r="O41">
            <v>1</v>
          </cell>
          <cell r="P41">
            <v>0</v>
          </cell>
          <cell r="Q41">
            <v>0</v>
          </cell>
          <cell r="T41" t="str">
            <v>1.1</v>
          </cell>
        </row>
        <row r="42">
          <cell r="D42" t="str">
            <v>07.00.00.04</v>
          </cell>
          <cell r="E42">
            <v>7</v>
          </cell>
          <cell r="F42">
            <v>0</v>
          </cell>
          <cell r="G42">
            <v>0</v>
          </cell>
          <cell r="H42">
            <v>4</v>
          </cell>
          <cell r="I42" t="str">
            <v>Foi descrito como foi realizado o ensaio das misturas de solo e apresentado o estatistico</v>
          </cell>
          <cell r="J42">
            <v>1</v>
          </cell>
          <cell r="K42" t="str">
            <v>Sim</v>
          </cell>
          <cell r="L42" t="str">
            <v>Não</v>
          </cell>
          <cell r="M42" t="str">
            <v>Não se Aplica</v>
          </cell>
          <cell r="N42">
            <v>2</v>
          </cell>
          <cell r="O42">
            <v>1</v>
          </cell>
          <cell r="P42">
            <v>0</v>
          </cell>
          <cell r="Q42">
            <v>0</v>
          </cell>
          <cell r="T42" t="str">
            <v>1.1</v>
          </cell>
        </row>
        <row r="43">
          <cell r="D43" t="str">
            <v>07.00.00.05</v>
          </cell>
          <cell r="E43">
            <v>7</v>
          </cell>
          <cell r="F43">
            <v>0</v>
          </cell>
          <cell r="G43">
            <v>0</v>
          </cell>
          <cell r="H43">
            <v>5</v>
          </cell>
          <cell r="I43" t="str">
            <v>Foi descrito como foi realizado o ensaio para obras de arte corrente, conteções, solos moles.</v>
          </cell>
          <cell r="J43">
            <v>1</v>
          </cell>
          <cell r="K43" t="str">
            <v>Sim</v>
          </cell>
          <cell r="L43" t="str">
            <v>Não</v>
          </cell>
          <cell r="M43" t="str">
            <v>Não se Aplica</v>
          </cell>
          <cell r="N43">
            <v>2</v>
          </cell>
          <cell r="O43">
            <v>1</v>
          </cell>
          <cell r="P43">
            <v>0</v>
          </cell>
          <cell r="Q43">
            <v>0</v>
          </cell>
          <cell r="T43" t="str">
            <v>1.1</v>
          </cell>
        </row>
        <row r="44">
          <cell r="D44" t="str">
            <v>07.00.00.06</v>
          </cell>
          <cell r="E44">
            <v>7</v>
          </cell>
          <cell r="F44">
            <v>0</v>
          </cell>
          <cell r="G44">
            <v>0</v>
          </cell>
          <cell r="H44">
            <v>6</v>
          </cell>
          <cell r="I44" t="str">
            <v xml:space="preserve">Os ensaios foram apresentados em volume especifico </v>
          </cell>
          <cell r="J44">
            <v>1</v>
          </cell>
          <cell r="K44" t="str">
            <v>Sim</v>
          </cell>
          <cell r="L44" t="str">
            <v>Não</v>
          </cell>
          <cell r="M44" t="str">
            <v>Não se Aplica</v>
          </cell>
          <cell r="N44">
            <v>2</v>
          </cell>
          <cell r="O44">
            <v>1</v>
          </cell>
          <cell r="P44">
            <v>0</v>
          </cell>
          <cell r="Q44">
            <v>0</v>
          </cell>
          <cell r="T44" t="str">
            <v>1.1</v>
          </cell>
        </row>
        <row r="45">
          <cell r="D45" t="str">
            <v>08.00.00.00</v>
          </cell>
          <cell r="E45">
            <v>8</v>
          </cell>
          <cell r="F45">
            <v>0</v>
          </cell>
          <cell r="G45">
            <v>0</v>
          </cell>
          <cell r="H45">
            <v>0</v>
          </cell>
          <cell r="I45" t="str">
            <v>VIII - Estudo de Traçado</v>
          </cell>
          <cell r="J45">
            <v>0</v>
          </cell>
          <cell r="N45">
            <v>0</v>
          </cell>
          <cell r="O45">
            <v>0</v>
          </cell>
          <cell r="P45">
            <v>0</v>
          </cell>
          <cell r="Q45">
            <v>0</v>
          </cell>
          <cell r="T45" t="str">
            <v>1.1</v>
          </cell>
        </row>
        <row r="46">
          <cell r="D46" t="str">
            <v>08.00.00.01</v>
          </cell>
          <cell r="E46">
            <v>8</v>
          </cell>
          <cell r="F46">
            <v>0</v>
          </cell>
          <cell r="G46">
            <v>0</v>
          </cell>
          <cell r="H46">
            <v>1</v>
          </cell>
          <cell r="I46" t="str">
            <v>Foi descrito a norma usada e um breve relato</v>
          </cell>
          <cell r="J46">
            <v>1</v>
          </cell>
          <cell r="K46" t="str">
            <v>Sim</v>
          </cell>
          <cell r="L46" t="str">
            <v>Não</v>
          </cell>
          <cell r="M46" t="str">
            <v>Não se Aplica</v>
          </cell>
          <cell r="N46">
            <v>2</v>
          </cell>
          <cell r="O46">
            <v>1</v>
          </cell>
          <cell r="P46">
            <v>0</v>
          </cell>
          <cell r="Q46">
            <v>0</v>
          </cell>
          <cell r="T46" t="str">
            <v>1.1</v>
          </cell>
        </row>
        <row r="47">
          <cell r="D47" t="str">
            <v>08.00.00.02</v>
          </cell>
          <cell r="E47">
            <v>8</v>
          </cell>
          <cell r="F47">
            <v>0</v>
          </cell>
          <cell r="G47">
            <v>0</v>
          </cell>
          <cell r="H47">
            <v>2</v>
          </cell>
          <cell r="I47" t="str">
            <v>Foi descrito as melhorias, locais de relevancia no estudo</v>
          </cell>
          <cell r="J47">
            <v>1</v>
          </cell>
          <cell r="K47" t="str">
            <v>Sim</v>
          </cell>
          <cell r="L47" t="str">
            <v>Não</v>
          </cell>
          <cell r="M47" t="str">
            <v>Não se Aplica</v>
          </cell>
          <cell r="N47">
            <v>2</v>
          </cell>
          <cell r="O47">
            <v>1</v>
          </cell>
          <cell r="P47">
            <v>0</v>
          </cell>
          <cell r="Q47">
            <v>0</v>
          </cell>
          <cell r="T47" t="str">
            <v>1.1</v>
          </cell>
        </row>
        <row r="48">
          <cell r="D48" t="str">
            <v>09.00.00.00</v>
          </cell>
          <cell r="E48">
            <v>9</v>
          </cell>
          <cell r="F48">
            <v>0</v>
          </cell>
          <cell r="G48">
            <v>0</v>
          </cell>
          <cell r="H48">
            <v>0</v>
          </cell>
          <cell r="I48" t="str">
            <v>IX - Projeto Geométrico</v>
          </cell>
          <cell r="J48">
            <v>0</v>
          </cell>
          <cell r="N48">
            <v>0</v>
          </cell>
          <cell r="O48">
            <v>0</v>
          </cell>
          <cell r="P48">
            <v>0</v>
          </cell>
          <cell r="Q48">
            <v>0</v>
          </cell>
          <cell r="T48" t="str">
            <v>1.1</v>
          </cell>
        </row>
        <row r="49">
          <cell r="D49" t="str">
            <v>09.00.00.01</v>
          </cell>
          <cell r="E49">
            <v>9</v>
          </cell>
          <cell r="F49">
            <v>0</v>
          </cell>
          <cell r="G49">
            <v>0</v>
          </cell>
          <cell r="H49">
            <v>1</v>
          </cell>
          <cell r="I49" t="str">
            <v>Foi descrito a norma usada e um breve relato</v>
          </cell>
          <cell r="J49">
            <v>1</v>
          </cell>
          <cell r="K49" t="str">
            <v>Sim</v>
          </cell>
          <cell r="L49" t="str">
            <v>Não</v>
          </cell>
          <cell r="M49" t="str">
            <v>Não se Aplica</v>
          </cell>
          <cell r="N49">
            <v>2</v>
          </cell>
          <cell r="O49">
            <v>1</v>
          </cell>
          <cell r="P49">
            <v>0</v>
          </cell>
          <cell r="Q49">
            <v>0</v>
          </cell>
          <cell r="T49" t="str">
            <v>1.1</v>
          </cell>
        </row>
        <row r="50">
          <cell r="D50" t="str">
            <v>09.00.00.02</v>
          </cell>
          <cell r="E50">
            <v>9</v>
          </cell>
          <cell r="F50">
            <v>0</v>
          </cell>
          <cell r="G50">
            <v>0</v>
          </cell>
          <cell r="H50">
            <v>2</v>
          </cell>
          <cell r="I50" t="str">
            <v>Foi definida de acordo com as normas e com o estudo de trafego a classe e as caracteristicas da rodovia</v>
          </cell>
          <cell r="J50">
            <v>1</v>
          </cell>
          <cell r="K50" t="str">
            <v>Sim</v>
          </cell>
          <cell r="L50" t="str">
            <v>Não</v>
          </cell>
          <cell r="M50" t="str">
            <v>Não se Aplica</v>
          </cell>
          <cell r="N50">
            <v>2</v>
          </cell>
          <cell r="O50">
            <v>1</v>
          </cell>
          <cell r="P50">
            <v>0</v>
          </cell>
          <cell r="Q50">
            <v>0</v>
          </cell>
          <cell r="T50" t="str">
            <v>1.1</v>
          </cell>
        </row>
        <row r="51">
          <cell r="D51" t="str">
            <v>09.00.00.03</v>
          </cell>
          <cell r="E51">
            <v>9</v>
          </cell>
          <cell r="F51">
            <v>0</v>
          </cell>
          <cell r="G51">
            <v>0</v>
          </cell>
          <cell r="H51">
            <v>3</v>
          </cell>
          <cell r="I51" t="str">
            <v>Descrição do Projeto, greide, eixo, interceções, limpa rodas, caracteristicas locais, super elevação faixa de dominio</v>
          </cell>
          <cell r="J51">
            <v>1</v>
          </cell>
          <cell r="K51" t="str">
            <v>Sim</v>
          </cell>
          <cell r="L51" t="str">
            <v>Não</v>
          </cell>
          <cell r="M51" t="str">
            <v>Não se Aplica</v>
          </cell>
          <cell r="N51">
            <v>2</v>
          </cell>
          <cell r="O51">
            <v>1</v>
          </cell>
          <cell r="P51">
            <v>0</v>
          </cell>
          <cell r="Q51">
            <v>0</v>
          </cell>
          <cell r="T51" t="str">
            <v>1.1</v>
          </cell>
        </row>
        <row r="52">
          <cell r="D52" t="str">
            <v>10.00.00.00</v>
          </cell>
          <cell r="E52">
            <v>10</v>
          </cell>
          <cell r="F52">
            <v>0</v>
          </cell>
          <cell r="G52">
            <v>0</v>
          </cell>
          <cell r="H52">
            <v>0</v>
          </cell>
          <cell r="I52" t="str">
            <v>X - Projeto de Interseções, Retornos e Acessos</v>
          </cell>
          <cell r="J52">
            <v>0</v>
          </cell>
          <cell r="N52">
            <v>0</v>
          </cell>
          <cell r="O52">
            <v>0</v>
          </cell>
          <cell r="P52">
            <v>0</v>
          </cell>
          <cell r="Q52">
            <v>0</v>
          </cell>
          <cell r="T52" t="str">
            <v>1.1</v>
          </cell>
        </row>
        <row r="53">
          <cell r="D53" t="str">
            <v>10.00.00.01</v>
          </cell>
          <cell r="E53">
            <v>10</v>
          </cell>
          <cell r="F53">
            <v>0</v>
          </cell>
          <cell r="G53">
            <v>0</v>
          </cell>
          <cell r="H53">
            <v>1</v>
          </cell>
          <cell r="I53" t="str">
            <v>Foi descrito a norma usada e um breve relato</v>
          </cell>
          <cell r="J53">
            <v>1</v>
          </cell>
          <cell r="K53" t="str">
            <v>Sim</v>
          </cell>
          <cell r="L53" t="str">
            <v>Não</v>
          </cell>
          <cell r="M53" t="str">
            <v>Não se Aplica</v>
          </cell>
          <cell r="N53">
            <v>2</v>
          </cell>
          <cell r="O53">
            <v>1</v>
          </cell>
          <cell r="P53">
            <v>0</v>
          </cell>
          <cell r="Q53">
            <v>0</v>
          </cell>
          <cell r="T53" t="str">
            <v>1.1</v>
          </cell>
        </row>
        <row r="54">
          <cell r="D54" t="str">
            <v>10.00.00.02</v>
          </cell>
          <cell r="E54">
            <v>10</v>
          </cell>
          <cell r="F54">
            <v>0</v>
          </cell>
          <cell r="G54">
            <v>0</v>
          </cell>
          <cell r="H54">
            <v>2</v>
          </cell>
          <cell r="I54" t="str">
            <v>Descrição do Tipo da interseção, velocidade nos ramos, tapers, local de implantação</v>
          </cell>
          <cell r="J54">
            <v>1</v>
          </cell>
          <cell r="K54" t="str">
            <v>Sim</v>
          </cell>
          <cell r="L54" t="str">
            <v>Não</v>
          </cell>
          <cell r="M54" t="str">
            <v>Não se Aplica</v>
          </cell>
          <cell r="N54">
            <v>2</v>
          </cell>
          <cell r="O54">
            <v>1</v>
          </cell>
          <cell r="P54">
            <v>0</v>
          </cell>
          <cell r="Q54">
            <v>0</v>
          </cell>
          <cell r="T54" t="str">
            <v>1.1</v>
          </cell>
        </row>
        <row r="55">
          <cell r="D55" t="str">
            <v>11.00.00.00</v>
          </cell>
          <cell r="E55">
            <v>11</v>
          </cell>
          <cell r="F55">
            <v>0</v>
          </cell>
          <cell r="G55">
            <v>0</v>
          </cell>
          <cell r="H55">
            <v>0</v>
          </cell>
          <cell r="I55" t="str">
            <v>XI - Projeto de Terraplenagem</v>
          </cell>
          <cell r="J55">
            <v>0</v>
          </cell>
          <cell r="N55">
            <v>0</v>
          </cell>
          <cell r="O55">
            <v>0</v>
          </cell>
          <cell r="P55">
            <v>0</v>
          </cell>
          <cell r="Q55">
            <v>0</v>
          </cell>
          <cell r="T55" t="str">
            <v>1.1</v>
          </cell>
        </row>
        <row r="56">
          <cell r="D56" t="str">
            <v>11.00.00.01</v>
          </cell>
          <cell r="E56">
            <v>11</v>
          </cell>
          <cell r="F56">
            <v>0</v>
          </cell>
          <cell r="G56">
            <v>0</v>
          </cell>
          <cell r="H56">
            <v>1</v>
          </cell>
          <cell r="I56" t="str">
            <v>Foi descrito a norma usada e um breve relato</v>
          </cell>
          <cell r="J56">
            <v>1</v>
          </cell>
          <cell r="K56" t="str">
            <v>Sim</v>
          </cell>
          <cell r="L56" t="str">
            <v>Não</v>
          </cell>
          <cell r="M56" t="str">
            <v>Não se Aplica</v>
          </cell>
          <cell r="N56">
            <v>2</v>
          </cell>
          <cell r="O56">
            <v>1</v>
          </cell>
          <cell r="P56">
            <v>0</v>
          </cell>
          <cell r="Q56">
            <v>0</v>
          </cell>
          <cell r="T56" t="str">
            <v>1.1</v>
          </cell>
        </row>
        <row r="57">
          <cell r="D57" t="str">
            <v>11.00.00.02</v>
          </cell>
          <cell r="E57">
            <v>11</v>
          </cell>
          <cell r="F57">
            <v>0</v>
          </cell>
          <cell r="G57">
            <v>0</v>
          </cell>
          <cell r="H57">
            <v>2</v>
          </cell>
          <cell r="I57" t="str">
            <v>Foi descrito a forma de calculo de volume e empolamento</v>
          </cell>
          <cell r="J57">
            <v>1</v>
          </cell>
          <cell r="K57" t="str">
            <v>Sim</v>
          </cell>
          <cell r="L57" t="str">
            <v>Não</v>
          </cell>
          <cell r="M57" t="str">
            <v>Não se Aplica</v>
          </cell>
          <cell r="N57">
            <v>2</v>
          </cell>
          <cell r="O57">
            <v>1</v>
          </cell>
          <cell r="P57">
            <v>0</v>
          </cell>
          <cell r="Q57">
            <v>0</v>
          </cell>
          <cell r="T57" t="str">
            <v>1.1</v>
          </cell>
        </row>
        <row r="58">
          <cell r="D58" t="str">
            <v>11.00.00.03</v>
          </cell>
          <cell r="E58">
            <v>11</v>
          </cell>
          <cell r="F58">
            <v>0</v>
          </cell>
          <cell r="G58">
            <v>0</v>
          </cell>
          <cell r="H58">
            <v>3</v>
          </cell>
          <cell r="I58" t="str">
            <v>Foi descrito o plataforma, inclinação do talude</v>
          </cell>
          <cell r="J58">
            <v>1</v>
          </cell>
          <cell r="K58" t="str">
            <v>Sim</v>
          </cell>
          <cell r="L58" t="str">
            <v>Não</v>
          </cell>
          <cell r="M58" t="str">
            <v>Não se Aplica</v>
          </cell>
          <cell r="N58">
            <v>2</v>
          </cell>
          <cell r="O58">
            <v>1</v>
          </cell>
          <cell r="P58">
            <v>0</v>
          </cell>
          <cell r="Q58">
            <v>0</v>
          </cell>
          <cell r="T58" t="str">
            <v>1.1</v>
          </cell>
        </row>
        <row r="59">
          <cell r="D59" t="str">
            <v>11.00.00.04</v>
          </cell>
          <cell r="E59">
            <v>11</v>
          </cell>
          <cell r="F59">
            <v>0</v>
          </cell>
          <cell r="G59">
            <v>0</v>
          </cell>
          <cell r="H59">
            <v>4</v>
          </cell>
          <cell r="I59" t="str">
            <v>Foi descrito as caracteristica dos materiais a serem usados no corpo e acabamento de aterro</v>
          </cell>
          <cell r="J59">
            <v>1</v>
          </cell>
          <cell r="K59" t="str">
            <v>Sim</v>
          </cell>
          <cell r="L59" t="str">
            <v>Não</v>
          </cell>
          <cell r="M59" t="str">
            <v>Não se Aplica</v>
          </cell>
          <cell r="N59">
            <v>2</v>
          </cell>
          <cell r="O59">
            <v>1</v>
          </cell>
          <cell r="P59">
            <v>0</v>
          </cell>
          <cell r="Q59">
            <v>0</v>
          </cell>
          <cell r="T59" t="str">
            <v>1.1</v>
          </cell>
        </row>
        <row r="60">
          <cell r="D60" t="str">
            <v>11.00.00.05</v>
          </cell>
          <cell r="E60">
            <v>11</v>
          </cell>
          <cell r="F60">
            <v>0</v>
          </cell>
          <cell r="G60">
            <v>0</v>
          </cell>
          <cell r="H60">
            <v>5</v>
          </cell>
          <cell r="I60" t="str">
            <v>Foi descrito os locais e procedimento de execução onde teve remoção de material</v>
          </cell>
          <cell r="J60">
            <v>1</v>
          </cell>
          <cell r="K60" t="str">
            <v>Sim</v>
          </cell>
          <cell r="L60" t="str">
            <v>Não</v>
          </cell>
          <cell r="M60" t="str">
            <v>Não se Aplica</v>
          </cell>
          <cell r="N60">
            <v>2</v>
          </cell>
          <cell r="O60">
            <v>1</v>
          </cell>
          <cell r="P60">
            <v>0</v>
          </cell>
          <cell r="Q60">
            <v>0</v>
          </cell>
          <cell r="T60" t="str">
            <v>1.1</v>
          </cell>
        </row>
        <row r="61">
          <cell r="D61" t="str">
            <v>11.00.00.06</v>
          </cell>
          <cell r="E61">
            <v>11</v>
          </cell>
          <cell r="F61">
            <v>0</v>
          </cell>
          <cell r="G61">
            <v>0</v>
          </cell>
          <cell r="H61">
            <v>6</v>
          </cell>
          <cell r="I61" t="str">
            <v>Foi descrito os locais e procedimento de execução do bota fora</v>
          </cell>
          <cell r="J61">
            <v>1</v>
          </cell>
          <cell r="K61" t="str">
            <v>Sim</v>
          </cell>
          <cell r="L61" t="str">
            <v>Não</v>
          </cell>
          <cell r="M61" t="str">
            <v>Não se Aplica</v>
          </cell>
          <cell r="N61">
            <v>2</v>
          </cell>
          <cell r="O61">
            <v>1</v>
          </cell>
          <cell r="P61">
            <v>0</v>
          </cell>
          <cell r="Q61">
            <v>0</v>
          </cell>
          <cell r="T61" t="str">
            <v>1.1</v>
          </cell>
        </row>
        <row r="62">
          <cell r="D62" t="str">
            <v>11.00.00.07</v>
          </cell>
          <cell r="E62">
            <v>11</v>
          </cell>
          <cell r="F62">
            <v>0</v>
          </cell>
          <cell r="G62">
            <v>0</v>
          </cell>
          <cell r="H62">
            <v>7</v>
          </cell>
          <cell r="I62" t="str">
            <v>Foi verificado a energia de compactação usada nas camadas</v>
          </cell>
          <cell r="J62">
            <v>1</v>
          </cell>
          <cell r="K62" t="str">
            <v>Sim</v>
          </cell>
          <cell r="L62" t="str">
            <v>Não</v>
          </cell>
          <cell r="M62" t="str">
            <v>Não se Aplica</v>
          </cell>
          <cell r="N62">
            <v>2</v>
          </cell>
          <cell r="O62">
            <v>1</v>
          </cell>
          <cell r="P62">
            <v>0</v>
          </cell>
          <cell r="Q62">
            <v>0</v>
          </cell>
          <cell r="T62" t="str">
            <v>1.1</v>
          </cell>
        </row>
        <row r="63">
          <cell r="D63" t="str">
            <v>11.00.00.08</v>
          </cell>
          <cell r="E63">
            <v>11</v>
          </cell>
          <cell r="F63">
            <v>0</v>
          </cell>
          <cell r="G63">
            <v>0</v>
          </cell>
          <cell r="H63">
            <v>8</v>
          </cell>
          <cell r="I63" t="str">
            <v>Foi apresentado um resumo dos quantitativos de terraplenagem</v>
          </cell>
          <cell r="J63">
            <v>1</v>
          </cell>
          <cell r="K63" t="str">
            <v>Sim</v>
          </cell>
          <cell r="L63" t="str">
            <v>Não</v>
          </cell>
          <cell r="M63" t="str">
            <v>Não se Aplica</v>
          </cell>
          <cell r="N63">
            <v>2</v>
          </cell>
          <cell r="O63">
            <v>1</v>
          </cell>
          <cell r="P63">
            <v>0</v>
          </cell>
          <cell r="Q63">
            <v>0</v>
          </cell>
          <cell r="T63" t="str">
            <v>1.1</v>
          </cell>
        </row>
        <row r="64">
          <cell r="D64" t="str">
            <v>12.00.00.00</v>
          </cell>
          <cell r="E64">
            <v>12</v>
          </cell>
          <cell r="F64">
            <v>0</v>
          </cell>
          <cell r="G64">
            <v>0</v>
          </cell>
          <cell r="H64">
            <v>0</v>
          </cell>
          <cell r="I64" t="str">
            <v>XII - Projeto de Drenagem</v>
          </cell>
          <cell r="J64">
            <v>0</v>
          </cell>
          <cell r="N64">
            <v>0</v>
          </cell>
          <cell r="O64">
            <v>0</v>
          </cell>
          <cell r="P64">
            <v>0</v>
          </cell>
          <cell r="Q64">
            <v>0</v>
          </cell>
          <cell r="T64" t="str">
            <v>1.1</v>
          </cell>
        </row>
        <row r="65">
          <cell r="D65" t="str">
            <v>12.00.00.01</v>
          </cell>
          <cell r="E65">
            <v>12</v>
          </cell>
          <cell r="F65">
            <v>0</v>
          </cell>
          <cell r="G65">
            <v>0</v>
          </cell>
          <cell r="H65">
            <v>1</v>
          </cell>
          <cell r="I65" t="str">
            <v>Foi descrito a norma usada e um breve relato</v>
          </cell>
          <cell r="J65">
            <v>1</v>
          </cell>
          <cell r="K65" t="str">
            <v>Sim</v>
          </cell>
          <cell r="L65" t="str">
            <v>Não</v>
          </cell>
          <cell r="M65" t="str">
            <v>Não se Aplica</v>
          </cell>
          <cell r="N65">
            <v>2</v>
          </cell>
          <cell r="O65">
            <v>1</v>
          </cell>
          <cell r="P65">
            <v>0</v>
          </cell>
          <cell r="Q65">
            <v>0</v>
          </cell>
          <cell r="T65" t="str">
            <v>1.1</v>
          </cell>
        </row>
        <row r="66">
          <cell r="D66" t="str">
            <v>12.00.00.02</v>
          </cell>
          <cell r="E66">
            <v>12</v>
          </cell>
          <cell r="F66">
            <v>0</v>
          </cell>
          <cell r="G66">
            <v>0</v>
          </cell>
          <cell r="H66">
            <v>2</v>
          </cell>
          <cell r="I66" t="str">
            <v>Esta descrito os elementos projetados</v>
          </cell>
          <cell r="J66">
            <v>1</v>
          </cell>
          <cell r="K66" t="str">
            <v>Sim</v>
          </cell>
          <cell r="L66" t="str">
            <v>Não</v>
          </cell>
          <cell r="M66" t="str">
            <v>Não se Aplica</v>
          </cell>
          <cell r="N66">
            <v>2</v>
          </cell>
          <cell r="O66">
            <v>1</v>
          </cell>
          <cell r="P66">
            <v>0</v>
          </cell>
          <cell r="Q66">
            <v>0</v>
          </cell>
          <cell r="T66" t="str">
            <v>1.1</v>
          </cell>
        </row>
        <row r="67">
          <cell r="D67" t="str">
            <v>12.00.00.03</v>
          </cell>
          <cell r="E67">
            <v>12</v>
          </cell>
          <cell r="F67">
            <v>0</v>
          </cell>
          <cell r="G67">
            <v>0</v>
          </cell>
          <cell r="H67">
            <v>3</v>
          </cell>
          <cell r="I67" t="str">
            <v>Esta descrito os elementos de drenagem existente</v>
          </cell>
          <cell r="J67">
            <v>1</v>
          </cell>
          <cell r="K67" t="str">
            <v>Sim</v>
          </cell>
          <cell r="L67" t="str">
            <v>Não</v>
          </cell>
          <cell r="M67" t="str">
            <v>Não se Aplica</v>
          </cell>
          <cell r="N67">
            <v>2</v>
          </cell>
          <cell r="O67">
            <v>1</v>
          </cell>
          <cell r="P67">
            <v>0</v>
          </cell>
          <cell r="Q67">
            <v>0</v>
          </cell>
          <cell r="T67" t="str">
            <v>1.1</v>
          </cell>
        </row>
        <row r="68">
          <cell r="D68" t="str">
            <v>12.00.00.04</v>
          </cell>
          <cell r="E68">
            <v>12</v>
          </cell>
          <cell r="F68">
            <v>0</v>
          </cell>
          <cell r="G68">
            <v>0</v>
          </cell>
          <cell r="H68">
            <v>4</v>
          </cell>
          <cell r="I68" t="str">
            <v>Foi apresentado comprimento critico dos elementos</v>
          </cell>
          <cell r="J68">
            <v>1</v>
          </cell>
          <cell r="K68" t="str">
            <v>Sim</v>
          </cell>
          <cell r="L68" t="str">
            <v>Não</v>
          </cell>
          <cell r="M68" t="str">
            <v>Não se Aplica</v>
          </cell>
          <cell r="N68">
            <v>2</v>
          </cell>
          <cell r="O68">
            <v>1</v>
          </cell>
          <cell r="P68">
            <v>0</v>
          </cell>
          <cell r="Q68">
            <v>0</v>
          </cell>
          <cell r="T68" t="str">
            <v>1.1</v>
          </cell>
        </row>
        <row r="69">
          <cell r="D69" t="str">
            <v>13.00.00.00</v>
          </cell>
          <cell r="E69">
            <v>13</v>
          </cell>
          <cell r="F69">
            <v>0</v>
          </cell>
          <cell r="G69">
            <v>0</v>
          </cell>
          <cell r="H69">
            <v>0</v>
          </cell>
          <cell r="I69" t="str">
            <v>XIII - Projeto de Pavimentação</v>
          </cell>
          <cell r="J69">
            <v>0</v>
          </cell>
          <cell r="N69">
            <v>0</v>
          </cell>
          <cell r="O69">
            <v>0</v>
          </cell>
          <cell r="P69">
            <v>0</v>
          </cell>
          <cell r="Q69">
            <v>0</v>
          </cell>
          <cell r="T69" t="str">
            <v>1.1</v>
          </cell>
        </row>
        <row r="70">
          <cell r="D70" t="str">
            <v>13.00.00.01</v>
          </cell>
          <cell r="E70">
            <v>13</v>
          </cell>
          <cell r="F70">
            <v>0</v>
          </cell>
          <cell r="G70">
            <v>0</v>
          </cell>
          <cell r="H70">
            <v>1</v>
          </cell>
          <cell r="I70" t="str">
            <v>Foi descrito a norma usada e um breve relato</v>
          </cell>
          <cell r="J70">
            <v>1</v>
          </cell>
          <cell r="K70" t="str">
            <v>Sim</v>
          </cell>
          <cell r="L70" t="str">
            <v>Não</v>
          </cell>
          <cell r="M70" t="str">
            <v>Não se Aplica</v>
          </cell>
          <cell r="N70">
            <v>2</v>
          </cell>
          <cell r="O70">
            <v>1</v>
          </cell>
          <cell r="P70">
            <v>0</v>
          </cell>
          <cell r="Q70">
            <v>0</v>
          </cell>
          <cell r="T70" t="str">
            <v>1.1</v>
          </cell>
        </row>
        <row r="71">
          <cell r="D71" t="str">
            <v>13.00.00.02</v>
          </cell>
          <cell r="E71">
            <v>13</v>
          </cell>
          <cell r="F71">
            <v>0</v>
          </cell>
          <cell r="G71">
            <v>0</v>
          </cell>
          <cell r="H71">
            <v>2</v>
          </cell>
          <cell r="I71" t="str">
            <v>Foi descrito a Metodologia usada para calcular o pavimento, demosntrando o ISC adotado no projeto, numeor "N" e Estrutura</v>
          </cell>
          <cell r="J71">
            <v>1</v>
          </cell>
          <cell r="K71" t="str">
            <v>Sim</v>
          </cell>
          <cell r="L71" t="str">
            <v>Não</v>
          </cell>
          <cell r="M71" t="str">
            <v>Não se Aplica</v>
          </cell>
          <cell r="N71">
            <v>2</v>
          </cell>
          <cell r="O71">
            <v>1</v>
          </cell>
          <cell r="P71">
            <v>0</v>
          </cell>
          <cell r="Q71">
            <v>0</v>
          </cell>
          <cell r="T71" t="str">
            <v>1.1</v>
          </cell>
        </row>
        <row r="72">
          <cell r="D72" t="str">
            <v>13.00.00.03</v>
          </cell>
          <cell r="E72">
            <v>13</v>
          </cell>
          <cell r="F72">
            <v>0</v>
          </cell>
          <cell r="G72">
            <v>0</v>
          </cell>
          <cell r="H72">
            <v>3</v>
          </cell>
          <cell r="I72" t="str">
            <v>Foi descrito cada elemento componente da estrutura, especificação, execução, material e origem usados</v>
          </cell>
          <cell r="J72">
            <v>1</v>
          </cell>
          <cell r="K72" t="str">
            <v>Sim</v>
          </cell>
          <cell r="L72" t="str">
            <v>Não</v>
          </cell>
          <cell r="M72" t="str">
            <v>Não se Aplica</v>
          </cell>
          <cell r="N72">
            <v>2</v>
          </cell>
          <cell r="O72">
            <v>1</v>
          </cell>
          <cell r="P72">
            <v>0</v>
          </cell>
          <cell r="Q72">
            <v>0</v>
          </cell>
          <cell r="T72" t="str">
            <v>1.1</v>
          </cell>
        </row>
        <row r="73">
          <cell r="D73" t="str">
            <v>13.00.00.04</v>
          </cell>
          <cell r="E73">
            <v>13</v>
          </cell>
          <cell r="F73">
            <v>0</v>
          </cell>
          <cell r="G73">
            <v>0</v>
          </cell>
          <cell r="H73">
            <v>4</v>
          </cell>
          <cell r="I73" t="str">
            <v>Foi descrito a estrutura usada e locais de limpa rodas e baia de onibus se caso for diferente</v>
          </cell>
          <cell r="J73">
            <v>1</v>
          </cell>
          <cell r="K73" t="str">
            <v>Sim</v>
          </cell>
          <cell r="L73" t="str">
            <v>Não</v>
          </cell>
          <cell r="M73" t="str">
            <v>Não se Aplica</v>
          </cell>
          <cell r="N73">
            <v>2</v>
          </cell>
          <cell r="O73">
            <v>1</v>
          </cell>
          <cell r="P73">
            <v>0</v>
          </cell>
          <cell r="Q73">
            <v>0</v>
          </cell>
          <cell r="T73" t="str">
            <v>1.1</v>
          </cell>
        </row>
        <row r="74">
          <cell r="D74" t="str">
            <v>13.00.00.05</v>
          </cell>
          <cell r="E74">
            <v>13</v>
          </cell>
          <cell r="F74">
            <v>0</v>
          </cell>
          <cell r="G74">
            <v>0</v>
          </cell>
          <cell r="H74">
            <v>5</v>
          </cell>
          <cell r="I74" t="str">
            <v>Foi apresentado em caso de usada, obra de grande porte ou material disponivel apresentar comparativo de areal e predeira exploradas e comerciais</v>
          </cell>
          <cell r="J74">
            <v>1</v>
          </cell>
          <cell r="K74" t="str">
            <v>Sim</v>
          </cell>
          <cell r="L74" t="str">
            <v>Não</v>
          </cell>
          <cell r="M74" t="str">
            <v>Não se Aplica</v>
          </cell>
          <cell r="N74">
            <v>2</v>
          </cell>
          <cell r="O74">
            <v>1</v>
          </cell>
          <cell r="P74">
            <v>0</v>
          </cell>
          <cell r="Q74">
            <v>0</v>
          </cell>
          <cell r="T74" t="str">
            <v>1.1</v>
          </cell>
        </row>
        <row r="75">
          <cell r="D75" t="str">
            <v>13.00.00.06</v>
          </cell>
          <cell r="E75">
            <v>13</v>
          </cell>
          <cell r="F75">
            <v>0</v>
          </cell>
          <cell r="G75">
            <v>0</v>
          </cell>
          <cell r="H75">
            <v>6</v>
          </cell>
          <cell r="I75" t="str">
            <v>Caso for usado comercial apresentar comparativo usinagem e e compra</v>
          </cell>
          <cell r="J75">
            <v>1</v>
          </cell>
          <cell r="K75" t="str">
            <v>Sim</v>
          </cell>
          <cell r="L75" t="str">
            <v>Não</v>
          </cell>
          <cell r="M75" t="str">
            <v>Não se Aplica</v>
          </cell>
          <cell r="N75">
            <v>2</v>
          </cell>
          <cell r="O75">
            <v>1</v>
          </cell>
          <cell r="P75">
            <v>0</v>
          </cell>
          <cell r="Q75">
            <v>0</v>
          </cell>
          <cell r="T75" t="str">
            <v>1.1</v>
          </cell>
        </row>
        <row r="76">
          <cell r="D76" t="str">
            <v>14.00.00.00</v>
          </cell>
          <cell r="E76">
            <v>14</v>
          </cell>
          <cell r="F76">
            <v>0</v>
          </cell>
          <cell r="G76">
            <v>0</v>
          </cell>
          <cell r="H76">
            <v>0</v>
          </cell>
          <cell r="I76" t="str">
            <v>XIV - Projeto de Sinalização</v>
          </cell>
          <cell r="J76">
            <v>0</v>
          </cell>
          <cell r="N76">
            <v>0</v>
          </cell>
          <cell r="O76">
            <v>0</v>
          </cell>
          <cell r="P76">
            <v>0</v>
          </cell>
          <cell r="Q76">
            <v>0</v>
          </cell>
          <cell r="T76" t="str">
            <v>1.1</v>
          </cell>
        </row>
        <row r="77">
          <cell r="D77" t="str">
            <v>14.00.00.01</v>
          </cell>
          <cell r="E77">
            <v>14</v>
          </cell>
          <cell r="F77">
            <v>0</v>
          </cell>
          <cell r="G77">
            <v>0</v>
          </cell>
          <cell r="H77">
            <v>1</v>
          </cell>
          <cell r="I77" t="str">
            <v>Foi descrito a norma usada e um breve relato</v>
          </cell>
          <cell r="J77">
            <v>1</v>
          </cell>
          <cell r="K77" t="str">
            <v>Sim</v>
          </cell>
          <cell r="L77" t="str">
            <v>Não</v>
          </cell>
          <cell r="M77" t="str">
            <v>Não se Aplica</v>
          </cell>
          <cell r="N77">
            <v>2</v>
          </cell>
          <cell r="O77">
            <v>1</v>
          </cell>
          <cell r="P77">
            <v>0</v>
          </cell>
          <cell r="Q77">
            <v>0</v>
          </cell>
          <cell r="T77" t="str">
            <v>1.1</v>
          </cell>
        </row>
        <row r="78">
          <cell r="D78" t="str">
            <v>14.00.00.02</v>
          </cell>
          <cell r="E78">
            <v>14</v>
          </cell>
          <cell r="F78">
            <v>0</v>
          </cell>
          <cell r="G78">
            <v>0</v>
          </cell>
          <cell r="H78">
            <v>2</v>
          </cell>
          <cell r="I78" t="str">
            <v>Esta descrito os elementos projetados vertical horizontal e defensas</v>
          </cell>
          <cell r="J78">
            <v>1</v>
          </cell>
          <cell r="K78" t="str">
            <v>Sim</v>
          </cell>
          <cell r="L78" t="str">
            <v>Não</v>
          </cell>
          <cell r="M78" t="str">
            <v>Não se Aplica</v>
          </cell>
          <cell r="N78">
            <v>2</v>
          </cell>
          <cell r="O78">
            <v>1</v>
          </cell>
          <cell r="P78">
            <v>0</v>
          </cell>
          <cell r="Q78">
            <v>0</v>
          </cell>
          <cell r="T78" t="str">
            <v>1.1</v>
          </cell>
        </row>
        <row r="79">
          <cell r="D79" t="str">
            <v>15.00.00.00</v>
          </cell>
          <cell r="E79">
            <v>15</v>
          </cell>
          <cell r="F79">
            <v>0</v>
          </cell>
          <cell r="G79">
            <v>0</v>
          </cell>
          <cell r="H79">
            <v>0</v>
          </cell>
          <cell r="I79" t="str">
            <v>XV - Projeto de Obras Complementares</v>
          </cell>
          <cell r="J79">
            <v>0</v>
          </cell>
          <cell r="N79">
            <v>0</v>
          </cell>
          <cell r="O79">
            <v>0</v>
          </cell>
          <cell r="P79">
            <v>0</v>
          </cell>
          <cell r="Q79">
            <v>0</v>
          </cell>
          <cell r="T79" t="str">
            <v>1.1</v>
          </cell>
        </row>
        <row r="80">
          <cell r="D80" t="str">
            <v>15.00.00.01</v>
          </cell>
          <cell r="E80">
            <v>15</v>
          </cell>
          <cell r="F80">
            <v>0</v>
          </cell>
          <cell r="G80">
            <v>0</v>
          </cell>
          <cell r="H80">
            <v>1</v>
          </cell>
          <cell r="I80" t="str">
            <v>Foi descrito a norma usada e um breve relato</v>
          </cell>
          <cell r="J80">
            <v>1</v>
          </cell>
          <cell r="K80" t="str">
            <v>Sim</v>
          </cell>
          <cell r="L80" t="str">
            <v>Não</v>
          </cell>
          <cell r="M80" t="str">
            <v>Não se Aplica</v>
          </cell>
          <cell r="N80">
            <v>2</v>
          </cell>
          <cell r="O80">
            <v>1</v>
          </cell>
          <cell r="P80">
            <v>0</v>
          </cell>
          <cell r="Q80">
            <v>0</v>
          </cell>
          <cell r="T80" t="str">
            <v>1.1</v>
          </cell>
        </row>
        <row r="81">
          <cell r="D81" t="str">
            <v>15.00.00.02</v>
          </cell>
          <cell r="E81">
            <v>15</v>
          </cell>
          <cell r="F81">
            <v>0</v>
          </cell>
          <cell r="G81">
            <v>0</v>
          </cell>
          <cell r="H81">
            <v>2</v>
          </cell>
          <cell r="I81" t="str">
            <v>Esta descrito os elementos projetados, como cercas, barreiras, mata burros, limpa rodas, passeios e demolições para a execução da obra.</v>
          </cell>
          <cell r="J81">
            <v>1</v>
          </cell>
          <cell r="K81" t="str">
            <v>Sim</v>
          </cell>
          <cell r="L81" t="str">
            <v>Não</v>
          </cell>
          <cell r="M81" t="str">
            <v>Não se Aplica</v>
          </cell>
          <cell r="N81">
            <v>2</v>
          </cell>
          <cell r="O81">
            <v>1</v>
          </cell>
          <cell r="P81">
            <v>0</v>
          </cell>
          <cell r="Q81">
            <v>0</v>
          </cell>
          <cell r="T81" t="str">
            <v>1.1</v>
          </cell>
        </row>
        <row r="82">
          <cell r="D82" t="str">
            <v>16.00.00.00</v>
          </cell>
          <cell r="E82">
            <v>16</v>
          </cell>
          <cell r="F82">
            <v>0</v>
          </cell>
          <cell r="G82">
            <v>0</v>
          </cell>
          <cell r="H82">
            <v>0</v>
          </cell>
          <cell r="I82" t="str">
            <v>XVI - Projeto de Meio Ambiente</v>
          </cell>
          <cell r="J82">
            <v>0</v>
          </cell>
          <cell r="N82">
            <v>0</v>
          </cell>
          <cell r="O82">
            <v>0</v>
          </cell>
          <cell r="P82">
            <v>0</v>
          </cell>
          <cell r="Q82">
            <v>0</v>
          </cell>
          <cell r="T82" t="str">
            <v>1.1</v>
          </cell>
        </row>
        <row r="83">
          <cell r="D83" t="str">
            <v>16.00.00.01</v>
          </cell>
          <cell r="E83">
            <v>16</v>
          </cell>
          <cell r="F83">
            <v>0</v>
          </cell>
          <cell r="G83">
            <v>0</v>
          </cell>
          <cell r="H83">
            <v>1</v>
          </cell>
          <cell r="I83" t="str">
            <v>Foi descrito a norma usada e um breve relato</v>
          </cell>
          <cell r="J83">
            <v>1</v>
          </cell>
          <cell r="K83" t="str">
            <v>Sim</v>
          </cell>
          <cell r="L83" t="str">
            <v>Não</v>
          </cell>
          <cell r="M83" t="str">
            <v>Não se Aplica</v>
          </cell>
          <cell r="N83">
            <v>2</v>
          </cell>
          <cell r="O83">
            <v>1</v>
          </cell>
          <cell r="P83">
            <v>0</v>
          </cell>
          <cell r="Q83">
            <v>0</v>
          </cell>
          <cell r="T83" t="str">
            <v>1.1</v>
          </cell>
        </row>
        <row r="84">
          <cell r="D84" t="str">
            <v>16.00.00.02</v>
          </cell>
          <cell r="E84">
            <v>16</v>
          </cell>
          <cell r="F84">
            <v>0</v>
          </cell>
          <cell r="G84">
            <v>0</v>
          </cell>
          <cell r="H84">
            <v>2</v>
          </cell>
          <cell r="I84" t="str">
            <v>O estudo descreve abordar os impactos, fauna, flora e etc</v>
          </cell>
          <cell r="J84">
            <v>1</v>
          </cell>
          <cell r="K84" t="str">
            <v>Sim</v>
          </cell>
          <cell r="L84" t="str">
            <v>Não</v>
          </cell>
          <cell r="M84" t="str">
            <v>Não se Aplica</v>
          </cell>
          <cell r="N84">
            <v>2</v>
          </cell>
          <cell r="O84">
            <v>1</v>
          </cell>
          <cell r="P84">
            <v>0</v>
          </cell>
          <cell r="Q84">
            <v>0</v>
          </cell>
          <cell r="T84" t="str">
            <v>1.1</v>
          </cell>
        </row>
        <row r="85">
          <cell r="D85" t="str">
            <v>17.00.00.00</v>
          </cell>
          <cell r="E85">
            <v>17</v>
          </cell>
          <cell r="F85">
            <v>0</v>
          </cell>
          <cell r="G85">
            <v>0</v>
          </cell>
          <cell r="H85">
            <v>0</v>
          </cell>
          <cell r="I85" t="str">
            <v>XVII - Projeto de Desapropriação</v>
          </cell>
          <cell r="J85">
            <v>0</v>
          </cell>
          <cell r="N85">
            <v>0</v>
          </cell>
          <cell r="O85">
            <v>0</v>
          </cell>
          <cell r="P85">
            <v>0</v>
          </cell>
          <cell r="Q85">
            <v>0</v>
          </cell>
          <cell r="T85" t="str">
            <v>1.1</v>
          </cell>
        </row>
        <row r="86">
          <cell r="D86" t="str">
            <v>17.00.00.01</v>
          </cell>
          <cell r="E86">
            <v>17</v>
          </cell>
          <cell r="F86">
            <v>0</v>
          </cell>
          <cell r="G86">
            <v>0</v>
          </cell>
          <cell r="H86">
            <v>1</v>
          </cell>
          <cell r="I86" t="str">
            <v>Foi descrito a norma usada e um breve relato</v>
          </cell>
          <cell r="J86">
            <v>1</v>
          </cell>
          <cell r="K86" t="str">
            <v>Sim</v>
          </cell>
          <cell r="L86" t="str">
            <v>Não</v>
          </cell>
          <cell r="M86" t="str">
            <v>Não se Aplica</v>
          </cell>
          <cell r="N86">
            <v>2</v>
          </cell>
          <cell r="O86">
            <v>1</v>
          </cell>
          <cell r="P86">
            <v>0</v>
          </cell>
          <cell r="Q86">
            <v>0</v>
          </cell>
          <cell r="T86" t="str">
            <v>1.1</v>
          </cell>
        </row>
        <row r="87">
          <cell r="D87" t="str">
            <v>17.00.00.02</v>
          </cell>
          <cell r="E87">
            <v>17</v>
          </cell>
          <cell r="F87">
            <v>0</v>
          </cell>
          <cell r="G87">
            <v>0</v>
          </cell>
          <cell r="H87">
            <v>2</v>
          </cell>
          <cell r="I87" t="str">
            <v>Foi descrito a Faixa de dominio</v>
          </cell>
          <cell r="J87">
            <v>1</v>
          </cell>
          <cell r="K87" t="str">
            <v>Sim</v>
          </cell>
          <cell r="L87" t="str">
            <v>Não</v>
          </cell>
          <cell r="M87" t="str">
            <v>Não se Aplica</v>
          </cell>
          <cell r="N87">
            <v>2</v>
          </cell>
          <cell r="O87">
            <v>1</v>
          </cell>
          <cell r="P87">
            <v>0</v>
          </cell>
          <cell r="Q87">
            <v>0</v>
          </cell>
          <cell r="T87" t="str">
            <v>1.1</v>
          </cell>
        </row>
        <row r="88">
          <cell r="D88" t="str">
            <v>17.00.00.03</v>
          </cell>
          <cell r="E88">
            <v>17</v>
          </cell>
          <cell r="F88">
            <v>0</v>
          </cell>
          <cell r="G88">
            <v>0</v>
          </cell>
          <cell r="H88">
            <v>3</v>
          </cell>
          <cell r="I88" t="str">
            <v>Foi descrito a metodologia usada, como pesquisa, avaliação da benfeitoria, depreciação, plantações.</v>
          </cell>
          <cell r="J88">
            <v>1</v>
          </cell>
          <cell r="K88" t="str">
            <v>Sim</v>
          </cell>
          <cell r="L88" t="str">
            <v>Não</v>
          </cell>
          <cell r="M88" t="str">
            <v>Não se Aplica</v>
          </cell>
          <cell r="N88">
            <v>2</v>
          </cell>
          <cell r="O88">
            <v>1</v>
          </cell>
          <cell r="P88">
            <v>0</v>
          </cell>
          <cell r="Q88">
            <v>0</v>
          </cell>
          <cell r="T88" t="str">
            <v>1.1</v>
          </cell>
        </row>
        <row r="89">
          <cell r="D89" t="str">
            <v>18.00.00.00</v>
          </cell>
          <cell r="E89">
            <v>18</v>
          </cell>
          <cell r="F89">
            <v>0</v>
          </cell>
          <cell r="G89">
            <v>0</v>
          </cell>
          <cell r="H89">
            <v>0</v>
          </cell>
          <cell r="I89" t="str">
            <v>XVIII - Projeto de Canteiro de Obras</v>
          </cell>
          <cell r="J89">
            <v>0</v>
          </cell>
          <cell r="N89">
            <v>0</v>
          </cell>
          <cell r="O89">
            <v>0</v>
          </cell>
          <cell r="P89">
            <v>0</v>
          </cell>
          <cell r="Q89">
            <v>0</v>
          </cell>
          <cell r="T89" t="str">
            <v>1.1</v>
          </cell>
        </row>
        <row r="90">
          <cell r="D90" t="str">
            <v>18.00.00.01</v>
          </cell>
          <cell r="E90">
            <v>18</v>
          </cell>
          <cell r="F90">
            <v>0</v>
          </cell>
          <cell r="G90">
            <v>0</v>
          </cell>
          <cell r="H90">
            <v>1</v>
          </cell>
          <cell r="I90" t="str">
            <v>Foi descrito a norma usada e um breve relato</v>
          </cell>
          <cell r="J90">
            <v>1</v>
          </cell>
          <cell r="K90" t="str">
            <v>Sim</v>
          </cell>
          <cell r="L90" t="str">
            <v>Não</v>
          </cell>
          <cell r="M90" t="str">
            <v>Não se Aplica</v>
          </cell>
          <cell r="N90">
            <v>2</v>
          </cell>
          <cell r="O90">
            <v>1</v>
          </cell>
          <cell r="P90">
            <v>0</v>
          </cell>
          <cell r="Q90">
            <v>0</v>
          </cell>
          <cell r="T90" t="str">
            <v>1.1</v>
          </cell>
        </row>
        <row r="91">
          <cell r="D91" t="str">
            <v>18.00.00.02</v>
          </cell>
          <cell r="E91">
            <v>18</v>
          </cell>
          <cell r="F91">
            <v>0</v>
          </cell>
          <cell r="G91">
            <v>0</v>
          </cell>
          <cell r="H91">
            <v>2</v>
          </cell>
          <cell r="I91" t="str">
            <v>Foi descrito a area, local de intalação</v>
          </cell>
          <cell r="J91">
            <v>1</v>
          </cell>
          <cell r="K91" t="str">
            <v>Sim</v>
          </cell>
          <cell r="L91" t="str">
            <v>Não</v>
          </cell>
          <cell r="M91" t="str">
            <v>Não se Aplica</v>
          </cell>
          <cell r="N91">
            <v>2</v>
          </cell>
          <cell r="O91">
            <v>1</v>
          </cell>
          <cell r="P91">
            <v>0</v>
          </cell>
          <cell r="Q91">
            <v>0</v>
          </cell>
          <cell r="T91" t="str">
            <v>1.1</v>
          </cell>
        </row>
        <row r="92">
          <cell r="D92" t="str">
            <v>19.00.00.00</v>
          </cell>
          <cell r="E92">
            <v>19</v>
          </cell>
          <cell r="F92">
            <v>0</v>
          </cell>
          <cell r="G92">
            <v>0</v>
          </cell>
          <cell r="H92">
            <v>0</v>
          </cell>
          <cell r="I92" t="str">
            <v>XIX - Quadro de Quantidades</v>
          </cell>
          <cell r="J92">
            <v>0</v>
          </cell>
          <cell r="N92">
            <v>0</v>
          </cell>
          <cell r="O92">
            <v>0</v>
          </cell>
          <cell r="P92">
            <v>0</v>
          </cell>
          <cell r="Q92">
            <v>0</v>
          </cell>
          <cell r="T92" t="str">
            <v>1.1</v>
          </cell>
        </row>
        <row r="93">
          <cell r="D93" t="str">
            <v>19.00.00.01</v>
          </cell>
          <cell r="E93">
            <v>19</v>
          </cell>
          <cell r="F93">
            <v>0</v>
          </cell>
          <cell r="G93">
            <v>0</v>
          </cell>
          <cell r="H93">
            <v>1</v>
          </cell>
          <cell r="I93" t="str">
            <v>Foi apresentado quadro de quantidades</v>
          </cell>
          <cell r="J93">
            <v>1</v>
          </cell>
          <cell r="K93" t="str">
            <v>Sim</v>
          </cell>
          <cell r="L93" t="str">
            <v>Não</v>
          </cell>
          <cell r="M93" t="str">
            <v>Não se Aplica</v>
          </cell>
          <cell r="N93">
            <v>2</v>
          </cell>
          <cell r="O93">
            <v>1</v>
          </cell>
          <cell r="P93">
            <v>0</v>
          </cell>
          <cell r="Q93">
            <v>0</v>
          </cell>
          <cell r="T93" t="str">
            <v>1.1</v>
          </cell>
        </row>
        <row r="94">
          <cell r="D94" t="str">
            <v>19.00.00.02</v>
          </cell>
          <cell r="E94">
            <v>19</v>
          </cell>
          <cell r="F94">
            <v>0</v>
          </cell>
          <cell r="G94">
            <v>0</v>
          </cell>
          <cell r="H94">
            <v>2</v>
          </cell>
          <cell r="I94" t="str">
            <v>Foi apresentado demonstrativo do consumo de materiais</v>
          </cell>
          <cell r="J94">
            <v>1</v>
          </cell>
          <cell r="K94" t="str">
            <v>Sim</v>
          </cell>
          <cell r="L94" t="str">
            <v>Não</v>
          </cell>
          <cell r="M94" t="str">
            <v>Não se Aplica</v>
          </cell>
          <cell r="N94">
            <v>2</v>
          </cell>
          <cell r="O94">
            <v>1</v>
          </cell>
          <cell r="P94">
            <v>0</v>
          </cell>
          <cell r="Q94">
            <v>0</v>
          </cell>
          <cell r="T94" t="str">
            <v>1.1</v>
          </cell>
        </row>
        <row r="95">
          <cell r="D95" t="str">
            <v>19.00.00.03</v>
          </cell>
          <cell r="E95">
            <v>19</v>
          </cell>
          <cell r="F95">
            <v>0</v>
          </cell>
          <cell r="G95">
            <v>0</v>
          </cell>
          <cell r="H95">
            <v>3</v>
          </cell>
          <cell r="I95" t="str">
            <v>Foi apresentado resumo das distancias de transporte</v>
          </cell>
          <cell r="J95">
            <v>1</v>
          </cell>
          <cell r="K95" t="str">
            <v>Sim</v>
          </cell>
          <cell r="L95" t="str">
            <v>Não</v>
          </cell>
          <cell r="M95" t="str">
            <v>Não se Aplica</v>
          </cell>
          <cell r="N95">
            <v>2</v>
          </cell>
          <cell r="O95">
            <v>1</v>
          </cell>
          <cell r="P95">
            <v>0</v>
          </cell>
          <cell r="Q95">
            <v>0</v>
          </cell>
          <cell r="T95" t="str">
            <v>1.1</v>
          </cell>
        </row>
        <row r="96">
          <cell r="D96" t="str">
            <v>19.00.00.04</v>
          </cell>
          <cell r="E96">
            <v>19</v>
          </cell>
          <cell r="F96">
            <v>0</v>
          </cell>
          <cell r="G96">
            <v>0</v>
          </cell>
          <cell r="H96">
            <v>4</v>
          </cell>
          <cell r="I96" t="str">
            <v>Foi apresentado demonstrativo dos quantitativos de pavimentação</v>
          </cell>
          <cell r="J96">
            <v>1</v>
          </cell>
          <cell r="K96" t="str">
            <v>Sim</v>
          </cell>
          <cell r="L96" t="str">
            <v>Não</v>
          </cell>
          <cell r="M96" t="str">
            <v>Não se Aplica</v>
          </cell>
          <cell r="N96">
            <v>2</v>
          </cell>
          <cell r="O96">
            <v>1</v>
          </cell>
          <cell r="P96">
            <v>0</v>
          </cell>
          <cell r="Q96">
            <v>0</v>
          </cell>
          <cell r="T96" t="str">
            <v>1.1</v>
          </cell>
        </row>
        <row r="97">
          <cell r="D97" t="str">
            <v>20.00.00.00</v>
          </cell>
          <cell r="E97">
            <v>20</v>
          </cell>
          <cell r="F97">
            <v>0</v>
          </cell>
          <cell r="G97">
            <v>0</v>
          </cell>
          <cell r="H97">
            <v>0</v>
          </cell>
          <cell r="I97" t="str">
            <v>XX - Informações Complementares</v>
          </cell>
          <cell r="J97">
            <v>0</v>
          </cell>
          <cell r="N97">
            <v>0</v>
          </cell>
          <cell r="O97">
            <v>0</v>
          </cell>
          <cell r="P97">
            <v>0</v>
          </cell>
          <cell r="Q97">
            <v>0</v>
          </cell>
          <cell r="T97" t="str">
            <v>1.1</v>
          </cell>
        </row>
        <row r="98">
          <cell r="D98" t="str">
            <v>20.00.00.01</v>
          </cell>
          <cell r="E98">
            <v>20</v>
          </cell>
          <cell r="F98">
            <v>0</v>
          </cell>
          <cell r="G98">
            <v>0</v>
          </cell>
          <cell r="H98">
            <v>1</v>
          </cell>
          <cell r="I98" t="str">
            <v>Foi apresentado o diagrama de localização das fontes de materiais para pavimentação</v>
          </cell>
          <cell r="J98">
            <v>1</v>
          </cell>
          <cell r="K98" t="str">
            <v>Sim</v>
          </cell>
          <cell r="L98" t="str">
            <v>Não</v>
          </cell>
          <cell r="M98" t="str">
            <v>Não se Aplica</v>
          </cell>
          <cell r="N98">
            <v>2</v>
          </cell>
          <cell r="O98">
            <v>1</v>
          </cell>
          <cell r="P98">
            <v>0</v>
          </cell>
          <cell r="Q98">
            <v>0</v>
          </cell>
          <cell r="T98" t="str">
            <v>1.1</v>
          </cell>
        </row>
        <row r="99">
          <cell r="D99" t="str">
            <v>20.00.00.02</v>
          </cell>
          <cell r="E99">
            <v>20</v>
          </cell>
          <cell r="F99">
            <v>0</v>
          </cell>
          <cell r="G99">
            <v>0</v>
          </cell>
          <cell r="H99">
            <v>2</v>
          </cell>
          <cell r="I99" t="str">
            <v>Foi Apresentado as especificações de serviços</v>
          </cell>
          <cell r="J99">
            <v>1</v>
          </cell>
          <cell r="K99" t="str">
            <v>Sim</v>
          </cell>
          <cell r="L99" t="str">
            <v>Não</v>
          </cell>
          <cell r="M99" t="str">
            <v>Não se Aplica</v>
          </cell>
          <cell r="N99">
            <v>2</v>
          </cell>
          <cell r="O99">
            <v>1</v>
          </cell>
          <cell r="P99">
            <v>0</v>
          </cell>
          <cell r="Q99">
            <v>0</v>
          </cell>
          <cell r="T99" t="str">
            <v>1.1</v>
          </cell>
        </row>
        <row r="100">
          <cell r="D100" t="str">
            <v>20.00.00.03</v>
          </cell>
          <cell r="E100">
            <v>20</v>
          </cell>
          <cell r="F100">
            <v>0</v>
          </cell>
          <cell r="G100">
            <v>0</v>
          </cell>
          <cell r="H100">
            <v>3</v>
          </cell>
          <cell r="I100" t="str">
            <v>Foi apresentado o atestado de responsabilidade</v>
          </cell>
          <cell r="J100">
            <v>1</v>
          </cell>
          <cell r="K100" t="str">
            <v>Sim</v>
          </cell>
          <cell r="L100" t="str">
            <v>Não</v>
          </cell>
          <cell r="M100" t="str">
            <v>Não se Aplica</v>
          </cell>
          <cell r="N100">
            <v>2</v>
          </cell>
          <cell r="O100">
            <v>1</v>
          </cell>
          <cell r="P100">
            <v>0</v>
          </cell>
          <cell r="Q100">
            <v>0</v>
          </cell>
          <cell r="T100" t="str">
            <v>1.1</v>
          </cell>
        </row>
        <row r="101">
          <cell r="D101" t="str">
            <v>20.00.00.04</v>
          </cell>
          <cell r="E101">
            <v>20</v>
          </cell>
          <cell r="F101">
            <v>0</v>
          </cell>
          <cell r="G101">
            <v>0</v>
          </cell>
          <cell r="H101">
            <v>4</v>
          </cell>
          <cell r="I101" t="str">
            <v>Foi apresentado o termo de encerramento</v>
          </cell>
          <cell r="J101">
            <v>1</v>
          </cell>
          <cell r="K101" t="str">
            <v>Sim</v>
          </cell>
          <cell r="L101" t="str">
            <v>Não</v>
          </cell>
          <cell r="M101" t="str">
            <v>Não se Aplica</v>
          </cell>
          <cell r="N101">
            <v>2</v>
          </cell>
          <cell r="O101">
            <v>1</v>
          </cell>
          <cell r="P101">
            <v>0</v>
          </cell>
          <cell r="Q101">
            <v>0</v>
          </cell>
          <cell r="T101" t="str">
            <v>1.1</v>
          </cell>
        </row>
        <row r="102">
          <cell r="D102" t="str">
            <v>101.00.00.00</v>
          </cell>
          <cell r="E102">
            <v>101</v>
          </cell>
          <cell r="F102">
            <v>0</v>
          </cell>
          <cell r="G102">
            <v>0</v>
          </cell>
          <cell r="H102">
            <v>0</v>
          </cell>
          <cell r="I102" t="str">
            <v>I - DADOS INICIAIS</v>
          </cell>
          <cell r="J102">
            <v>0</v>
          </cell>
          <cell r="N102">
            <v>0</v>
          </cell>
          <cell r="O102">
            <v>0</v>
          </cell>
          <cell r="P102">
            <v>0</v>
          </cell>
          <cell r="Q102">
            <v>0</v>
          </cell>
          <cell r="T102" t="str">
            <v>1.1</v>
          </cell>
        </row>
        <row r="103">
          <cell r="D103" t="str">
            <v>101.00.00.01</v>
          </cell>
          <cell r="E103">
            <v>101</v>
          </cell>
          <cell r="F103">
            <v>0</v>
          </cell>
          <cell r="G103">
            <v>0</v>
          </cell>
          <cell r="H103">
            <v>1</v>
          </cell>
          <cell r="I103" t="str">
            <v>A capa e contra capa esta no padrão adotado pela contratante</v>
          </cell>
          <cell r="J103">
            <v>1</v>
          </cell>
          <cell r="K103" t="str">
            <v>Sim</v>
          </cell>
          <cell r="L103" t="str">
            <v>Não</v>
          </cell>
          <cell r="M103" t="str">
            <v>Não se Aplica</v>
          </cell>
          <cell r="N103">
            <v>2</v>
          </cell>
          <cell r="O103">
            <v>1</v>
          </cell>
          <cell r="P103">
            <v>0</v>
          </cell>
          <cell r="Q103">
            <v>0</v>
          </cell>
          <cell r="T103" t="str">
            <v>1.1</v>
          </cell>
        </row>
        <row r="104">
          <cell r="D104" t="str">
            <v>101.00.00.02</v>
          </cell>
          <cell r="E104">
            <v>101</v>
          </cell>
          <cell r="F104">
            <v>0</v>
          </cell>
          <cell r="G104">
            <v>0</v>
          </cell>
          <cell r="H104">
            <v>2</v>
          </cell>
          <cell r="I104" t="str">
            <v>Contem o indice e esta coerente</v>
          </cell>
          <cell r="J104">
            <v>1</v>
          </cell>
          <cell r="K104" t="str">
            <v>Sim</v>
          </cell>
          <cell r="L104" t="str">
            <v>Não</v>
          </cell>
          <cell r="M104" t="str">
            <v>Não se Aplica</v>
          </cell>
          <cell r="N104">
            <v>2</v>
          </cell>
          <cell r="O104">
            <v>1</v>
          </cell>
          <cell r="P104">
            <v>0</v>
          </cell>
          <cell r="Q104">
            <v>0</v>
          </cell>
          <cell r="T104" t="str">
            <v>1.1</v>
          </cell>
        </row>
        <row r="105">
          <cell r="D105" t="str">
            <v>101.00.00.03</v>
          </cell>
          <cell r="E105">
            <v>101</v>
          </cell>
          <cell r="F105">
            <v>0</v>
          </cell>
          <cell r="G105">
            <v>0</v>
          </cell>
          <cell r="H105">
            <v>3</v>
          </cell>
          <cell r="I105" t="str">
            <v xml:space="preserve">Contem os itens de apresentação e mapas </v>
          </cell>
          <cell r="J105">
            <v>1</v>
          </cell>
          <cell r="K105" t="str">
            <v>Sim</v>
          </cell>
          <cell r="L105" t="str">
            <v>Não</v>
          </cell>
          <cell r="M105" t="str">
            <v>Não se Aplica</v>
          </cell>
          <cell r="N105">
            <v>2</v>
          </cell>
          <cell r="O105">
            <v>1</v>
          </cell>
          <cell r="P105">
            <v>0</v>
          </cell>
          <cell r="Q105">
            <v>0</v>
          </cell>
          <cell r="T105" t="str">
            <v>1.1</v>
          </cell>
        </row>
        <row r="106">
          <cell r="D106" t="str">
            <v>102.00.00.00</v>
          </cell>
          <cell r="E106">
            <v>102</v>
          </cell>
          <cell r="F106">
            <v>0</v>
          </cell>
          <cell r="G106">
            <v>0</v>
          </cell>
          <cell r="H106">
            <v>0</v>
          </cell>
          <cell r="I106" t="str">
            <v>II - GEOMÉTRICO</v>
          </cell>
          <cell r="J106">
            <v>0</v>
          </cell>
          <cell r="N106">
            <v>0</v>
          </cell>
          <cell r="O106">
            <v>0</v>
          </cell>
          <cell r="P106">
            <v>0</v>
          </cell>
          <cell r="Q106">
            <v>0</v>
          </cell>
          <cell r="T106" t="str">
            <v>1.1</v>
          </cell>
        </row>
        <row r="107">
          <cell r="D107" t="str">
            <v>102.00.00.01</v>
          </cell>
          <cell r="E107">
            <v>102</v>
          </cell>
          <cell r="F107">
            <v>0</v>
          </cell>
          <cell r="G107">
            <v>0</v>
          </cell>
          <cell r="H107">
            <v>1</v>
          </cell>
          <cell r="I107" t="str">
            <v>Foi apresentado o Quadro de Caracteristica Tecnica e esta coerente</v>
          </cell>
          <cell r="J107">
            <v>1</v>
          </cell>
          <cell r="K107" t="str">
            <v>Sim</v>
          </cell>
          <cell r="L107" t="str">
            <v>Não</v>
          </cell>
          <cell r="M107" t="str">
            <v>Não se Aplica</v>
          </cell>
          <cell r="N107">
            <v>2</v>
          </cell>
          <cell r="O107">
            <v>1</v>
          </cell>
          <cell r="P107">
            <v>0</v>
          </cell>
          <cell r="Q107">
            <v>0</v>
          </cell>
          <cell r="T107" t="str">
            <v>1.1</v>
          </cell>
        </row>
        <row r="108">
          <cell r="D108" t="str">
            <v>102.00.00.02</v>
          </cell>
          <cell r="E108">
            <v>102</v>
          </cell>
          <cell r="F108">
            <v>0</v>
          </cell>
          <cell r="G108">
            <v>0</v>
          </cell>
          <cell r="H108">
            <v>2</v>
          </cell>
          <cell r="I108" t="str">
            <v>Foi apresentada a Seção dentro da especificações</v>
          </cell>
          <cell r="J108">
            <v>1</v>
          </cell>
          <cell r="K108" t="str">
            <v>Sim</v>
          </cell>
          <cell r="L108" t="str">
            <v>Não</v>
          </cell>
          <cell r="M108" t="str">
            <v>Não se Aplica</v>
          </cell>
          <cell r="N108">
            <v>2</v>
          </cell>
          <cell r="O108">
            <v>1</v>
          </cell>
          <cell r="P108">
            <v>0</v>
          </cell>
          <cell r="Q108">
            <v>0</v>
          </cell>
          <cell r="T108" t="str">
            <v>1.1</v>
          </cell>
        </row>
        <row r="109">
          <cell r="D109" t="str">
            <v>102.00.00.03</v>
          </cell>
          <cell r="E109">
            <v>102</v>
          </cell>
          <cell r="F109">
            <v>0</v>
          </cell>
          <cell r="G109">
            <v>0</v>
          </cell>
          <cell r="H109">
            <v>3</v>
          </cell>
          <cell r="I109" t="str">
            <v>Foi apresentada a Folha de Convenção</v>
          </cell>
          <cell r="J109">
            <v>1</v>
          </cell>
          <cell r="K109" t="str">
            <v>Sim</v>
          </cell>
          <cell r="L109" t="str">
            <v>Não</v>
          </cell>
          <cell r="M109" t="str">
            <v>Não se Aplica</v>
          </cell>
          <cell r="N109">
            <v>2</v>
          </cell>
          <cell r="O109">
            <v>1</v>
          </cell>
          <cell r="P109">
            <v>0</v>
          </cell>
          <cell r="Q109">
            <v>0</v>
          </cell>
          <cell r="T109" t="str">
            <v>1.1</v>
          </cell>
        </row>
        <row r="110">
          <cell r="D110" t="str">
            <v>102.00.00.04</v>
          </cell>
          <cell r="E110">
            <v>102</v>
          </cell>
          <cell r="F110">
            <v>0</v>
          </cell>
          <cell r="G110">
            <v>0</v>
          </cell>
          <cell r="H110">
            <v>4</v>
          </cell>
          <cell r="I110" t="str">
            <v>Os Formato e Selo - Estão corretos</v>
          </cell>
          <cell r="J110">
            <v>1</v>
          </cell>
          <cell r="K110" t="str">
            <v>Sim</v>
          </cell>
          <cell r="L110" t="str">
            <v>Não</v>
          </cell>
          <cell r="M110" t="str">
            <v>Não se Aplica</v>
          </cell>
          <cell r="N110">
            <v>2</v>
          </cell>
          <cell r="O110">
            <v>1</v>
          </cell>
          <cell r="P110">
            <v>0</v>
          </cell>
          <cell r="Q110">
            <v>0</v>
          </cell>
          <cell r="T110" t="str">
            <v>1.1</v>
          </cell>
        </row>
        <row r="111">
          <cell r="D111" t="str">
            <v>102.00.00.05</v>
          </cell>
          <cell r="E111">
            <v>102</v>
          </cell>
          <cell r="F111">
            <v>0</v>
          </cell>
          <cell r="G111">
            <v>0</v>
          </cell>
          <cell r="H111">
            <v>5</v>
          </cell>
          <cell r="I111" t="str">
            <v>Contem Malha Coordenadas( N e E)</v>
          </cell>
          <cell r="J111">
            <v>1</v>
          </cell>
          <cell r="K111" t="str">
            <v>Sim</v>
          </cell>
          <cell r="L111" t="str">
            <v>Não</v>
          </cell>
          <cell r="M111" t="str">
            <v>Não se Aplica</v>
          </cell>
          <cell r="N111">
            <v>2</v>
          </cell>
          <cell r="O111">
            <v>1</v>
          </cell>
          <cell r="P111">
            <v>0</v>
          </cell>
          <cell r="Q111">
            <v>0</v>
          </cell>
          <cell r="T111" t="str">
            <v>1.1</v>
          </cell>
        </row>
        <row r="112">
          <cell r="D112" t="str">
            <v>102.00.00.06</v>
          </cell>
          <cell r="E112">
            <v>102</v>
          </cell>
          <cell r="F112">
            <v>0</v>
          </cell>
          <cell r="G112">
            <v>0</v>
          </cell>
          <cell r="H112">
            <v>6</v>
          </cell>
          <cell r="I112" t="str">
            <v xml:space="preserve">Contem Norte Verd (direção de cresc.) </v>
          </cell>
          <cell r="J112">
            <v>1</v>
          </cell>
          <cell r="K112" t="str">
            <v>Sim</v>
          </cell>
          <cell r="L112" t="str">
            <v>Não</v>
          </cell>
          <cell r="M112" t="str">
            <v>Não se Aplica</v>
          </cell>
          <cell r="N112">
            <v>2</v>
          </cell>
          <cell r="O112">
            <v>1</v>
          </cell>
          <cell r="P112">
            <v>0</v>
          </cell>
          <cell r="Q112">
            <v>0</v>
          </cell>
          <cell r="T112" t="str">
            <v>1.2</v>
          </cell>
        </row>
        <row r="113">
          <cell r="D113" t="str">
            <v>102.00.00.07</v>
          </cell>
          <cell r="E113">
            <v>102</v>
          </cell>
          <cell r="F113">
            <v>0</v>
          </cell>
          <cell r="G113">
            <v>0</v>
          </cell>
          <cell r="H113">
            <v>7</v>
          </cell>
          <cell r="I113" t="str">
            <v xml:space="preserve">Contem Escalas (Gráfica e escrita) </v>
          </cell>
          <cell r="J113">
            <v>1</v>
          </cell>
          <cell r="K113" t="str">
            <v>Sim</v>
          </cell>
          <cell r="L113" t="str">
            <v>Não</v>
          </cell>
          <cell r="M113" t="str">
            <v>Não se Aplica</v>
          </cell>
          <cell r="N113">
            <v>2</v>
          </cell>
          <cell r="O113">
            <v>1</v>
          </cell>
          <cell r="P113">
            <v>0</v>
          </cell>
          <cell r="Q113">
            <v>0</v>
          </cell>
          <cell r="T113" t="str">
            <v>1.1</v>
          </cell>
        </row>
        <row r="114">
          <cell r="D114" t="str">
            <v>102.00.00.08</v>
          </cell>
          <cell r="E114">
            <v>102</v>
          </cell>
          <cell r="F114">
            <v>0</v>
          </cell>
          <cell r="G114">
            <v>0</v>
          </cell>
          <cell r="H114">
            <v>8</v>
          </cell>
          <cell r="I114" t="str">
            <v>Contem quadro e Marcação RN's e marcos em planta</v>
          </cell>
          <cell r="J114">
            <v>1</v>
          </cell>
          <cell r="K114" t="str">
            <v>Sim</v>
          </cell>
          <cell r="L114" t="str">
            <v>Não</v>
          </cell>
          <cell r="M114" t="str">
            <v>Não se Aplica</v>
          </cell>
          <cell r="N114">
            <v>2</v>
          </cell>
          <cell r="O114">
            <v>1</v>
          </cell>
          <cell r="P114">
            <v>0</v>
          </cell>
          <cell r="Q114">
            <v>0</v>
          </cell>
          <cell r="T114" t="str">
            <v>1.1</v>
          </cell>
        </row>
        <row r="115">
          <cell r="D115" t="str">
            <v>102.00.00.09</v>
          </cell>
          <cell r="E115">
            <v>102</v>
          </cell>
          <cell r="F115">
            <v>0</v>
          </cell>
          <cell r="G115">
            <v>0</v>
          </cell>
          <cell r="H115">
            <v>9</v>
          </cell>
          <cell r="I115" t="str">
            <v xml:space="preserve">Contem Curvas em planta (p. notáveis) </v>
          </cell>
          <cell r="J115">
            <v>1</v>
          </cell>
          <cell r="K115" t="str">
            <v>Sim</v>
          </cell>
          <cell r="L115" t="str">
            <v>Não</v>
          </cell>
          <cell r="M115" t="str">
            <v>Não se Aplica</v>
          </cell>
          <cell r="N115">
            <v>2</v>
          </cell>
          <cell r="O115">
            <v>1</v>
          </cell>
          <cell r="P115">
            <v>0</v>
          </cell>
          <cell r="Q115">
            <v>0</v>
          </cell>
          <cell r="T115" t="str">
            <v>1.1</v>
          </cell>
        </row>
        <row r="116">
          <cell r="D116" t="str">
            <v>102.00.00.10</v>
          </cell>
          <cell r="E116">
            <v>102</v>
          </cell>
          <cell r="F116">
            <v>0</v>
          </cell>
          <cell r="G116">
            <v>0</v>
          </cell>
          <cell r="H116">
            <v>10</v>
          </cell>
          <cell r="I116" t="str">
            <v>Contem Quadro C. Horiz. (c/ coord.)</v>
          </cell>
          <cell r="J116">
            <v>1</v>
          </cell>
          <cell r="K116" t="str">
            <v>Sim</v>
          </cell>
          <cell r="L116" t="str">
            <v>Não</v>
          </cell>
          <cell r="M116" t="str">
            <v>Não se Aplica</v>
          </cell>
          <cell r="N116">
            <v>2</v>
          </cell>
          <cell r="O116">
            <v>1</v>
          </cell>
          <cell r="P116">
            <v>0</v>
          </cell>
          <cell r="Q116">
            <v>0</v>
          </cell>
          <cell r="T116" t="str">
            <v>1.1</v>
          </cell>
        </row>
        <row r="117">
          <cell r="D117" t="str">
            <v>102.00.00.11</v>
          </cell>
          <cell r="E117">
            <v>102</v>
          </cell>
          <cell r="F117">
            <v>0</v>
          </cell>
          <cell r="G117">
            <v>0</v>
          </cell>
          <cell r="H117">
            <v>11</v>
          </cell>
          <cell r="I117" t="str">
            <v>As Curvas de nível estao com texto e de m em m</v>
          </cell>
          <cell r="J117">
            <v>1</v>
          </cell>
          <cell r="K117" t="str">
            <v>Sim</v>
          </cell>
          <cell r="L117" t="str">
            <v>Não</v>
          </cell>
          <cell r="M117" t="str">
            <v>Não se Aplica</v>
          </cell>
          <cell r="N117">
            <v>2</v>
          </cell>
          <cell r="O117">
            <v>1</v>
          </cell>
          <cell r="P117">
            <v>0</v>
          </cell>
          <cell r="Q117">
            <v>0</v>
          </cell>
          <cell r="T117" t="str">
            <v>1.1</v>
          </cell>
        </row>
        <row r="118">
          <cell r="D118" t="str">
            <v>102.00.00.12</v>
          </cell>
          <cell r="E118">
            <v>102</v>
          </cell>
          <cell r="F118">
            <v>0</v>
          </cell>
          <cell r="G118">
            <v>0</v>
          </cell>
          <cell r="H118">
            <v>12</v>
          </cell>
          <cell r="I118" t="str">
            <v>Contem Off-sets marcação e conv.</v>
          </cell>
          <cell r="J118">
            <v>1</v>
          </cell>
          <cell r="K118" t="str">
            <v>Sim</v>
          </cell>
          <cell r="L118" t="str">
            <v>Não</v>
          </cell>
          <cell r="M118" t="str">
            <v>Não se Aplica</v>
          </cell>
          <cell r="N118">
            <v>2</v>
          </cell>
          <cell r="O118">
            <v>1</v>
          </cell>
          <cell r="P118">
            <v>0</v>
          </cell>
          <cell r="Q118">
            <v>0</v>
          </cell>
          <cell r="T118" t="str">
            <v>1.1</v>
          </cell>
        </row>
        <row r="119">
          <cell r="D119" t="str">
            <v>102.00.00.13</v>
          </cell>
          <cell r="E119">
            <v>102</v>
          </cell>
          <cell r="F119">
            <v>0</v>
          </cell>
          <cell r="G119">
            <v>0</v>
          </cell>
          <cell r="H119">
            <v>13</v>
          </cell>
          <cell r="I119" t="str">
            <v>A sequencia de estaqueamento em planta</v>
          </cell>
          <cell r="J119">
            <v>1</v>
          </cell>
          <cell r="K119" t="str">
            <v>Sim</v>
          </cell>
          <cell r="L119" t="str">
            <v>Não</v>
          </cell>
          <cell r="M119" t="str">
            <v>Não se Aplica</v>
          </cell>
          <cell r="N119">
            <v>2</v>
          </cell>
          <cell r="O119">
            <v>1</v>
          </cell>
          <cell r="P119">
            <v>0</v>
          </cell>
          <cell r="Q119">
            <v>0</v>
          </cell>
          <cell r="T119" t="str">
            <v>1.1</v>
          </cell>
        </row>
        <row r="120">
          <cell r="D120" t="str">
            <v>102.00.00.14</v>
          </cell>
          <cell r="E120">
            <v>102</v>
          </cell>
          <cell r="F120">
            <v>0</v>
          </cell>
          <cell r="G120">
            <v>0</v>
          </cell>
          <cell r="H120">
            <v>14</v>
          </cell>
          <cell r="I120" t="str">
            <v>Contem Estacas-cotas (greide e perfil)</v>
          </cell>
          <cell r="J120">
            <v>1</v>
          </cell>
          <cell r="K120" t="str">
            <v>Sim</v>
          </cell>
          <cell r="L120" t="str">
            <v>Não</v>
          </cell>
          <cell r="M120" t="str">
            <v>Não se Aplica</v>
          </cell>
          <cell r="N120">
            <v>2</v>
          </cell>
          <cell r="O120">
            <v>1</v>
          </cell>
          <cell r="P120">
            <v>0</v>
          </cell>
          <cell r="Q120">
            <v>0</v>
          </cell>
          <cell r="T120" t="str">
            <v>1.1</v>
          </cell>
        </row>
        <row r="121">
          <cell r="D121" t="str">
            <v>102.00.00.15</v>
          </cell>
          <cell r="E121">
            <v>102</v>
          </cell>
          <cell r="F121">
            <v>0</v>
          </cell>
          <cell r="G121">
            <v>0</v>
          </cell>
          <cell r="H121">
            <v>15</v>
          </cell>
          <cell r="I121" t="str">
            <v>Contem Elementos C. Hor.</v>
          </cell>
          <cell r="J121">
            <v>1</v>
          </cell>
          <cell r="K121" t="str">
            <v>Sim</v>
          </cell>
          <cell r="L121" t="str">
            <v>Não</v>
          </cell>
          <cell r="M121" t="str">
            <v>Não se Aplica</v>
          </cell>
          <cell r="N121">
            <v>2</v>
          </cell>
          <cell r="O121">
            <v>1</v>
          </cell>
          <cell r="P121">
            <v>0</v>
          </cell>
          <cell r="Q121">
            <v>0</v>
          </cell>
          <cell r="T121" t="str">
            <v>1.1</v>
          </cell>
        </row>
        <row r="122">
          <cell r="D122" t="str">
            <v>102.00.00.16</v>
          </cell>
          <cell r="E122">
            <v>102</v>
          </cell>
          <cell r="F122">
            <v>0</v>
          </cell>
          <cell r="G122">
            <v>0</v>
          </cell>
          <cell r="H122">
            <v>16</v>
          </cell>
          <cell r="I122" t="str">
            <v>Contem Elementos C. vert. (PCV, PIV, PTV, y, e k)</v>
          </cell>
          <cell r="J122">
            <v>1</v>
          </cell>
          <cell r="K122" t="str">
            <v>Sim</v>
          </cell>
          <cell r="L122" t="str">
            <v>Não</v>
          </cell>
          <cell r="M122" t="str">
            <v>Não se Aplica</v>
          </cell>
          <cell r="N122">
            <v>2</v>
          </cell>
          <cell r="O122">
            <v>1</v>
          </cell>
          <cell r="P122">
            <v>0</v>
          </cell>
          <cell r="Q122">
            <v>0</v>
          </cell>
          <cell r="T122" t="str">
            <v>1.1</v>
          </cell>
        </row>
        <row r="123">
          <cell r="D123" t="str">
            <v>102.00.00.17</v>
          </cell>
          <cell r="E123">
            <v>102</v>
          </cell>
          <cell r="F123">
            <v>0</v>
          </cell>
          <cell r="G123">
            <v>0</v>
          </cell>
          <cell r="H123">
            <v>17</v>
          </cell>
          <cell r="I123" t="str">
            <v>Contem Layers: conven., planta e perfil</v>
          </cell>
          <cell r="J123">
            <v>1</v>
          </cell>
          <cell r="K123" t="str">
            <v>Sim</v>
          </cell>
          <cell r="L123" t="str">
            <v>Não</v>
          </cell>
          <cell r="M123" t="str">
            <v>Não se Aplica</v>
          </cell>
          <cell r="N123">
            <v>2</v>
          </cell>
          <cell r="O123">
            <v>1</v>
          </cell>
          <cell r="P123">
            <v>0</v>
          </cell>
          <cell r="Q123">
            <v>0</v>
          </cell>
          <cell r="T123" t="str">
            <v>1.1</v>
          </cell>
        </row>
        <row r="124">
          <cell r="D124" t="str">
            <v>102.00.00.18</v>
          </cell>
          <cell r="E124">
            <v>102</v>
          </cell>
          <cell r="F124">
            <v>0</v>
          </cell>
          <cell r="G124">
            <v>0</v>
          </cell>
          <cell r="H124">
            <v>18</v>
          </cell>
          <cell r="I124" t="str">
            <v>O Eixo dentro da especificações, tecnicamente coerente e viavel</v>
          </cell>
          <cell r="J124">
            <v>1</v>
          </cell>
          <cell r="K124" t="str">
            <v>Sim</v>
          </cell>
          <cell r="L124" t="str">
            <v>Não</v>
          </cell>
          <cell r="M124" t="str">
            <v>Não se Aplica</v>
          </cell>
          <cell r="N124">
            <v>2</v>
          </cell>
          <cell r="O124">
            <v>1</v>
          </cell>
          <cell r="P124">
            <v>0</v>
          </cell>
          <cell r="Q124">
            <v>0</v>
          </cell>
          <cell r="T124" t="str">
            <v>1.1</v>
          </cell>
        </row>
        <row r="125">
          <cell r="D125" t="str">
            <v>102.00.00.19</v>
          </cell>
          <cell r="E125">
            <v>102</v>
          </cell>
          <cell r="F125">
            <v>0</v>
          </cell>
          <cell r="G125">
            <v>0</v>
          </cell>
          <cell r="H125">
            <v>19</v>
          </cell>
          <cell r="I125" t="str">
            <v>O Greide dentro da especificações, tecnicamente coerente e viavel</v>
          </cell>
          <cell r="J125">
            <v>1</v>
          </cell>
          <cell r="K125" t="str">
            <v>Sim</v>
          </cell>
          <cell r="L125" t="str">
            <v>Não</v>
          </cell>
          <cell r="M125" t="str">
            <v>Não se Aplica</v>
          </cell>
          <cell r="N125">
            <v>2</v>
          </cell>
          <cell r="O125">
            <v>1</v>
          </cell>
          <cell r="P125">
            <v>0</v>
          </cell>
          <cell r="Q125">
            <v>0</v>
          </cell>
          <cell r="T125" t="str">
            <v>1.1</v>
          </cell>
        </row>
        <row r="126">
          <cell r="D126" t="str">
            <v>103.00.00.00</v>
          </cell>
          <cell r="E126">
            <v>103</v>
          </cell>
          <cell r="F126">
            <v>0</v>
          </cell>
          <cell r="G126">
            <v>0</v>
          </cell>
          <cell r="H126">
            <v>0</v>
          </cell>
          <cell r="I126" t="str">
            <v>III - TERRAPLENAGEM</v>
          </cell>
          <cell r="J126">
            <v>0</v>
          </cell>
          <cell r="N126">
            <v>0</v>
          </cell>
          <cell r="O126">
            <v>0</v>
          </cell>
          <cell r="P126">
            <v>0</v>
          </cell>
          <cell r="Q126">
            <v>0</v>
          </cell>
          <cell r="T126" t="str">
            <v>1.1</v>
          </cell>
        </row>
        <row r="127">
          <cell r="D127" t="str">
            <v>103.00.00.01</v>
          </cell>
          <cell r="E127">
            <v>103</v>
          </cell>
          <cell r="F127">
            <v>0</v>
          </cell>
          <cell r="G127">
            <v>0</v>
          </cell>
          <cell r="H127">
            <v>1</v>
          </cell>
          <cell r="I127" t="str">
            <v>Foi apresentada as Seções tipo dentro da especificações</v>
          </cell>
          <cell r="J127">
            <v>1</v>
          </cell>
          <cell r="K127" t="str">
            <v>Sim</v>
          </cell>
          <cell r="L127" t="str">
            <v>Não</v>
          </cell>
          <cell r="M127" t="str">
            <v>Não se Aplica</v>
          </cell>
          <cell r="N127">
            <v>2</v>
          </cell>
          <cell r="O127">
            <v>1</v>
          </cell>
          <cell r="P127">
            <v>0</v>
          </cell>
          <cell r="Q127">
            <v>0</v>
          </cell>
          <cell r="T127" t="str">
            <v>1.1</v>
          </cell>
        </row>
        <row r="128">
          <cell r="D128" t="str">
            <v>103.00.00.02</v>
          </cell>
          <cell r="E128">
            <v>103</v>
          </cell>
          <cell r="F128">
            <v>0</v>
          </cell>
          <cell r="G128">
            <v>0</v>
          </cell>
          <cell r="H128">
            <v>2</v>
          </cell>
          <cell r="I128" t="str">
            <v>Cotem o quadro Resumo Geral da Distribuição</v>
          </cell>
          <cell r="J128">
            <v>1</v>
          </cell>
          <cell r="K128" t="str">
            <v>Sim</v>
          </cell>
          <cell r="L128" t="str">
            <v>Não</v>
          </cell>
          <cell r="M128" t="str">
            <v>Não se Aplica</v>
          </cell>
          <cell r="N128">
            <v>2</v>
          </cell>
          <cell r="O128">
            <v>1</v>
          </cell>
          <cell r="P128">
            <v>0</v>
          </cell>
          <cell r="Q128">
            <v>0</v>
          </cell>
          <cell r="T128" t="str">
            <v>1.1</v>
          </cell>
        </row>
        <row r="129">
          <cell r="D129" t="str">
            <v>103.00.00.03</v>
          </cell>
          <cell r="E129">
            <v>103</v>
          </cell>
          <cell r="F129">
            <v>0</v>
          </cell>
          <cell r="G129">
            <v>0</v>
          </cell>
          <cell r="H129">
            <v>3</v>
          </cell>
          <cell r="I129" t="str">
            <v>Cotem o quadro Resumo Distribuição do Material</v>
          </cell>
          <cell r="J129">
            <v>1</v>
          </cell>
          <cell r="K129" t="str">
            <v>Sim</v>
          </cell>
          <cell r="L129" t="str">
            <v>Não</v>
          </cell>
          <cell r="M129" t="str">
            <v>Não se Aplica</v>
          </cell>
          <cell r="N129">
            <v>2</v>
          </cell>
          <cell r="O129">
            <v>1</v>
          </cell>
          <cell r="P129">
            <v>0</v>
          </cell>
          <cell r="Q129">
            <v>0</v>
          </cell>
          <cell r="T129" t="str">
            <v>1.1</v>
          </cell>
        </row>
        <row r="130">
          <cell r="D130" t="str">
            <v>103.00.00.04</v>
          </cell>
          <cell r="E130">
            <v>103</v>
          </cell>
          <cell r="F130">
            <v>0</v>
          </cell>
          <cell r="G130">
            <v>0</v>
          </cell>
          <cell r="H130">
            <v>4</v>
          </cell>
          <cell r="I130" t="str">
            <v>Foi verificado em conjunto com a sondagem os tipos de materiais presente no segmento</v>
          </cell>
          <cell r="J130">
            <v>1</v>
          </cell>
          <cell r="K130" t="str">
            <v>Sim</v>
          </cell>
          <cell r="L130" t="str">
            <v>Não</v>
          </cell>
          <cell r="M130" t="str">
            <v>Não se Aplica</v>
          </cell>
          <cell r="N130">
            <v>2</v>
          </cell>
          <cell r="O130">
            <v>1</v>
          </cell>
          <cell r="P130">
            <v>0</v>
          </cell>
          <cell r="Q130">
            <v>0</v>
          </cell>
          <cell r="T130" t="str">
            <v>1.1</v>
          </cell>
        </row>
        <row r="131">
          <cell r="D131" t="str">
            <v>103.00.00.05</v>
          </cell>
          <cell r="E131">
            <v>103</v>
          </cell>
          <cell r="F131">
            <v>0</v>
          </cell>
          <cell r="G131">
            <v>0</v>
          </cell>
          <cell r="H131">
            <v>5</v>
          </cell>
          <cell r="I131" t="str">
            <v>Foi verificado a especificação do material e uso</v>
          </cell>
          <cell r="J131">
            <v>1</v>
          </cell>
          <cell r="K131" t="str">
            <v>Sim</v>
          </cell>
          <cell r="L131" t="str">
            <v>Não</v>
          </cell>
          <cell r="M131" t="str">
            <v>Não se Aplica</v>
          </cell>
          <cell r="N131">
            <v>2</v>
          </cell>
          <cell r="O131">
            <v>1</v>
          </cell>
          <cell r="P131">
            <v>0</v>
          </cell>
          <cell r="Q131">
            <v>0</v>
          </cell>
          <cell r="T131" t="str">
            <v>1.1</v>
          </cell>
        </row>
        <row r="132">
          <cell r="D132" t="str">
            <v>103.00.00.06</v>
          </cell>
          <cell r="E132">
            <v>103</v>
          </cell>
          <cell r="F132">
            <v>0</v>
          </cell>
          <cell r="G132">
            <v>0</v>
          </cell>
          <cell r="H132">
            <v>6</v>
          </cell>
          <cell r="I132" t="str">
            <v>Foi verificado os locais de rebaixo</v>
          </cell>
          <cell r="J132">
            <v>1</v>
          </cell>
          <cell r="K132" t="str">
            <v>Sim</v>
          </cell>
          <cell r="L132" t="str">
            <v>Não</v>
          </cell>
          <cell r="M132" t="str">
            <v>Não se Aplica</v>
          </cell>
          <cell r="N132">
            <v>2</v>
          </cell>
          <cell r="O132">
            <v>1</v>
          </cell>
          <cell r="P132">
            <v>0</v>
          </cell>
          <cell r="Q132">
            <v>0</v>
          </cell>
          <cell r="T132" t="str">
            <v>1.1</v>
          </cell>
        </row>
        <row r="133">
          <cell r="D133" t="str">
            <v>103.00.00.07</v>
          </cell>
          <cell r="E133">
            <v>103</v>
          </cell>
          <cell r="F133">
            <v>0</v>
          </cell>
          <cell r="G133">
            <v>0</v>
          </cell>
          <cell r="H133">
            <v>7</v>
          </cell>
          <cell r="I133" t="str">
            <v>Foi verificado o DMT</v>
          </cell>
          <cell r="J133">
            <v>1</v>
          </cell>
          <cell r="K133" t="str">
            <v>Sim</v>
          </cell>
          <cell r="L133" t="str">
            <v>Não</v>
          </cell>
          <cell r="M133" t="str">
            <v>Não se Aplica</v>
          </cell>
          <cell r="N133">
            <v>2</v>
          </cell>
          <cell r="O133">
            <v>1</v>
          </cell>
          <cell r="P133">
            <v>0</v>
          </cell>
          <cell r="Q133">
            <v>0</v>
          </cell>
          <cell r="T133" t="str">
            <v>1.1</v>
          </cell>
        </row>
        <row r="134">
          <cell r="D134" t="str">
            <v>103.00.00.08</v>
          </cell>
          <cell r="E134">
            <v>103</v>
          </cell>
          <cell r="F134">
            <v>0</v>
          </cell>
          <cell r="G134">
            <v>0</v>
          </cell>
          <cell r="H134">
            <v>8</v>
          </cell>
          <cell r="I134" t="str">
            <v>Foi verificado o Empolamento</v>
          </cell>
          <cell r="J134">
            <v>1</v>
          </cell>
          <cell r="K134" t="str">
            <v>Sim</v>
          </cell>
          <cell r="L134" t="str">
            <v>Não</v>
          </cell>
          <cell r="M134" t="str">
            <v>Não se Aplica</v>
          </cell>
          <cell r="N134">
            <v>2</v>
          </cell>
          <cell r="O134">
            <v>1</v>
          </cell>
          <cell r="P134">
            <v>0</v>
          </cell>
          <cell r="Q134">
            <v>0</v>
          </cell>
          <cell r="T134" t="str">
            <v>1.1</v>
          </cell>
        </row>
        <row r="135">
          <cell r="D135" t="str">
            <v>103.00.00.09</v>
          </cell>
          <cell r="E135">
            <v>103</v>
          </cell>
          <cell r="F135">
            <v>0</v>
          </cell>
          <cell r="G135">
            <v>0</v>
          </cell>
          <cell r="H135">
            <v>9</v>
          </cell>
          <cell r="I135" t="str">
            <v>Foi verificado o material e o local de Bota Fora</v>
          </cell>
          <cell r="J135">
            <v>1</v>
          </cell>
          <cell r="K135" t="str">
            <v>Sim</v>
          </cell>
          <cell r="L135" t="str">
            <v>Não</v>
          </cell>
          <cell r="M135" t="str">
            <v>Não se Aplica</v>
          </cell>
          <cell r="N135">
            <v>2</v>
          </cell>
          <cell r="O135">
            <v>1</v>
          </cell>
          <cell r="P135">
            <v>0</v>
          </cell>
          <cell r="Q135">
            <v>0</v>
          </cell>
          <cell r="T135" t="str">
            <v>1.1</v>
          </cell>
        </row>
        <row r="136">
          <cell r="D136" t="str">
            <v>103.00.00.10</v>
          </cell>
          <cell r="E136">
            <v>103</v>
          </cell>
          <cell r="F136">
            <v>0</v>
          </cell>
          <cell r="G136">
            <v>0</v>
          </cell>
          <cell r="H136">
            <v>10</v>
          </cell>
          <cell r="I136" t="str">
            <v>Foi verificado o material e o local de Emprestimo</v>
          </cell>
          <cell r="J136">
            <v>1</v>
          </cell>
          <cell r="K136" t="str">
            <v>Sim</v>
          </cell>
          <cell r="L136" t="str">
            <v>Não</v>
          </cell>
          <cell r="M136" t="str">
            <v>Não se Aplica</v>
          </cell>
          <cell r="N136">
            <v>2</v>
          </cell>
          <cell r="O136">
            <v>1</v>
          </cell>
          <cell r="P136">
            <v>0</v>
          </cell>
          <cell r="Q136">
            <v>0</v>
          </cell>
          <cell r="T136" t="str">
            <v>1.1</v>
          </cell>
        </row>
        <row r="137">
          <cell r="D137" t="str">
            <v>103.00.00.11</v>
          </cell>
          <cell r="E137">
            <v>103</v>
          </cell>
          <cell r="F137">
            <v>0</v>
          </cell>
          <cell r="G137">
            <v>0</v>
          </cell>
          <cell r="H137">
            <v>11</v>
          </cell>
          <cell r="I137" t="str">
            <v>Foi verificado o volume distribuido e o  volume da NV</v>
          </cell>
          <cell r="J137">
            <v>1</v>
          </cell>
          <cell r="K137" t="str">
            <v>Sim</v>
          </cell>
          <cell r="L137" t="str">
            <v>Não</v>
          </cell>
          <cell r="M137" t="str">
            <v>Não se Aplica</v>
          </cell>
          <cell r="N137">
            <v>2</v>
          </cell>
          <cell r="O137">
            <v>1</v>
          </cell>
          <cell r="P137">
            <v>0</v>
          </cell>
          <cell r="Q137">
            <v>0</v>
          </cell>
          <cell r="T137" t="str">
            <v>1.1</v>
          </cell>
        </row>
        <row r="138">
          <cell r="D138" t="str">
            <v>103.00.00.12</v>
          </cell>
          <cell r="E138">
            <v>103</v>
          </cell>
          <cell r="F138">
            <v>0</v>
          </cell>
          <cell r="G138">
            <v>0</v>
          </cell>
          <cell r="H138">
            <v>12</v>
          </cell>
          <cell r="I138" t="str">
            <v xml:space="preserve">O linear esta coerente com a distribuição </v>
          </cell>
          <cell r="J138">
            <v>1</v>
          </cell>
          <cell r="K138" t="str">
            <v>Sim</v>
          </cell>
          <cell r="L138" t="str">
            <v>Não</v>
          </cell>
          <cell r="M138" t="str">
            <v>Não se Aplica</v>
          </cell>
          <cell r="N138">
            <v>2</v>
          </cell>
          <cell r="O138">
            <v>1</v>
          </cell>
          <cell r="P138">
            <v>0</v>
          </cell>
          <cell r="Q138">
            <v>0</v>
          </cell>
          <cell r="T138" t="str">
            <v>1.1</v>
          </cell>
        </row>
        <row r="139">
          <cell r="D139" t="str">
            <v>103.00.00.13</v>
          </cell>
          <cell r="E139">
            <v>103</v>
          </cell>
          <cell r="F139">
            <v>0</v>
          </cell>
          <cell r="G139">
            <v>0</v>
          </cell>
          <cell r="H139">
            <v>13</v>
          </cell>
          <cell r="I139" t="str">
            <v>Foi apresentado os croquis dos emprestimos e bota foras</v>
          </cell>
          <cell r="J139">
            <v>1</v>
          </cell>
          <cell r="K139" t="str">
            <v>Sim</v>
          </cell>
          <cell r="L139" t="str">
            <v>Não</v>
          </cell>
          <cell r="M139" t="str">
            <v>Não se Aplica</v>
          </cell>
          <cell r="N139">
            <v>2</v>
          </cell>
          <cell r="O139">
            <v>1</v>
          </cell>
          <cell r="P139">
            <v>0</v>
          </cell>
          <cell r="Q139">
            <v>0</v>
          </cell>
          <cell r="T139" t="str">
            <v>1.1</v>
          </cell>
        </row>
        <row r="140">
          <cell r="D140" t="str">
            <v>104.00.00.00</v>
          </cell>
          <cell r="E140">
            <v>104</v>
          </cell>
          <cell r="F140">
            <v>0</v>
          </cell>
          <cell r="G140">
            <v>0</v>
          </cell>
          <cell r="H140">
            <v>0</v>
          </cell>
          <cell r="I140" t="str">
            <v>IV - PAVIMENTAÇÃO</v>
          </cell>
          <cell r="J140">
            <v>0</v>
          </cell>
          <cell r="N140">
            <v>0</v>
          </cell>
          <cell r="O140">
            <v>0</v>
          </cell>
          <cell r="P140">
            <v>0</v>
          </cell>
          <cell r="Q140">
            <v>0</v>
          </cell>
          <cell r="T140" t="str">
            <v>1.1</v>
          </cell>
        </row>
        <row r="141">
          <cell r="D141" t="str">
            <v>104.00.00.01</v>
          </cell>
          <cell r="E141">
            <v>104</v>
          </cell>
          <cell r="F141">
            <v>0</v>
          </cell>
          <cell r="G141">
            <v>0</v>
          </cell>
          <cell r="H141">
            <v>1</v>
          </cell>
          <cell r="I141" t="str">
            <v>Foi apresentada as Seções tipo dentro da especificações</v>
          </cell>
          <cell r="J141">
            <v>1</v>
          </cell>
          <cell r="K141" t="str">
            <v>Sim</v>
          </cell>
          <cell r="L141" t="str">
            <v>Não</v>
          </cell>
          <cell r="M141" t="str">
            <v>Não se Aplica</v>
          </cell>
          <cell r="N141">
            <v>2</v>
          </cell>
          <cell r="O141">
            <v>1</v>
          </cell>
          <cell r="P141">
            <v>0</v>
          </cell>
          <cell r="Q141">
            <v>0</v>
          </cell>
          <cell r="T141" t="str">
            <v>1.1</v>
          </cell>
        </row>
        <row r="142">
          <cell r="D142" t="str">
            <v>104.00.00.02</v>
          </cell>
          <cell r="E142">
            <v>104</v>
          </cell>
          <cell r="F142">
            <v>0</v>
          </cell>
          <cell r="G142">
            <v>0</v>
          </cell>
          <cell r="H142">
            <v>2</v>
          </cell>
          <cell r="I142" t="str">
            <v>Foi verificado o Linear da Estrutura do Pavimento</v>
          </cell>
          <cell r="J142">
            <v>1</v>
          </cell>
          <cell r="K142" t="str">
            <v>Sim</v>
          </cell>
          <cell r="L142" t="str">
            <v>Não</v>
          </cell>
          <cell r="M142" t="str">
            <v>Não se Aplica</v>
          </cell>
          <cell r="N142">
            <v>2</v>
          </cell>
          <cell r="O142">
            <v>1</v>
          </cell>
          <cell r="P142">
            <v>0</v>
          </cell>
          <cell r="Q142">
            <v>0</v>
          </cell>
          <cell r="T142" t="str">
            <v>1.1</v>
          </cell>
        </row>
        <row r="143">
          <cell r="D143" t="str">
            <v>104.00.00.03</v>
          </cell>
          <cell r="E143">
            <v>104</v>
          </cell>
          <cell r="F143">
            <v>0</v>
          </cell>
          <cell r="G143">
            <v>0</v>
          </cell>
          <cell r="H143">
            <v>3</v>
          </cell>
          <cell r="I143" t="str">
            <v>Foi verificado o Linear de Fontes de Material</v>
          </cell>
          <cell r="J143">
            <v>1</v>
          </cell>
          <cell r="K143" t="str">
            <v>Sim</v>
          </cell>
          <cell r="L143" t="str">
            <v>Não</v>
          </cell>
          <cell r="M143" t="str">
            <v>Não se Aplica</v>
          </cell>
          <cell r="N143">
            <v>2</v>
          </cell>
          <cell r="O143">
            <v>1</v>
          </cell>
          <cell r="P143">
            <v>0</v>
          </cell>
          <cell r="Q143">
            <v>0</v>
          </cell>
          <cell r="T143" t="str">
            <v>1.1</v>
          </cell>
        </row>
        <row r="144">
          <cell r="D144" t="str">
            <v>104.00.00.04</v>
          </cell>
          <cell r="E144">
            <v>104</v>
          </cell>
          <cell r="F144">
            <v>0</v>
          </cell>
          <cell r="G144">
            <v>0</v>
          </cell>
          <cell r="H144">
            <v>4</v>
          </cell>
          <cell r="I144" t="str">
            <v>Foi verificado o Croquis das Ocorrencias</v>
          </cell>
          <cell r="J144">
            <v>1</v>
          </cell>
          <cell r="K144" t="str">
            <v>Sim</v>
          </cell>
          <cell r="L144" t="str">
            <v>Não</v>
          </cell>
          <cell r="M144" t="str">
            <v>Não se Aplica</v>
          </cell>
          <cell r="N144">
            <v>2</v>
          </cell>
          <cell r="O144">
            <v>1</v>
          </cell>
          <cell r="P144">
            <v>0</v>
          </cell>
          <cell r="Q144">
            <v>0</v>
          </cell>
          <cell r="T144" t="str">
            <v>1.1</v>
          </cell>
        </row>
        <row r="145">
          <cell r="D145" t="str">
            <v>104.00.00.05</v>
          </cell>
          <cell r="E145">
            <v>104</v>
          </cell>
          <cell r="F145">
            <v>0</v>
          </cell>
          <cell r="G145">
            <v>0</v>
          </cell>
          <cell r="H145">
            <v>5</v>
          </cell>
          <cell r="I145" t="str">
            <v>Foi verificado os ensaios, localização, volume  das jazidas</v>
          </cell>
          <cell r="J145">
            <v>1</v>
          </cell>
          <cell r="K145" t="str">
            <v>Sim</v>
          </cell>
          <cell r="L145" t="str">
            <v>Não</v>
          </cell>
          <cell r="M145" t="str">
            <v>Não se Aplica</v>
          </cell>
          <cell r="N145">
            <v>2</v>
          </cell>
          <cell r="O145">
            <v>1</v>
          </cell>
          <cell r="P145">
            <v>0</v>
          </cell>
          <cell r="Q145">
            <v>0</v>
          </cell>
          <cell r="T145" t="str">
            <v>1.1</v>
          </cell>
        </row>
        <row r="146">
          <cell r="D146" t="str">
            <v>104.00.00.06</v>
          </cell>
          <cell r="E146">
            <v>104</v>
          </cell>
          <cell r="F146">
            <v>0</v>
          </cell>
          <cell r="G146">
            <v>0</v>
          </cell>
          <cell r="H146">
            <v>6</v>
          </cell>
          <cell r="I146" t="str">
            <v>Foi verificado os ensaios, localização, volume de produção do areal</v>
          </cell>
          <cell r="J146">
            <v>1</v>
          </cell>
          <cell r="K146" t="str">
            <v>Sim</v>
          </cell>
          <cell r="L146" t="str">
            <v>Não</v>
          </cell>
          <cell r="M146" t="str">
            <v>Não se Aplica</v>
          </cell>
          <cell r="N146">
            <v>2</v>
          </cell>
          <cell r="O146">
            <v>1</v>
          </cell>
          <cell r="P146">
            <v>0</v>
          </cell>
          <cell r="Q146">
            <v>0</v>
          </cell>
          <cell r="T146" t="str">
            <v>1.1</v>
          </cell>
        </row>
        <row r="147">
          <cell r="D147" t="str">
            <v>104.00.00.07</v>
          </cell>
          <cell r="E147">
            <v>104</v>
          </cell>
          <cell r="F147">
            <v>0</v>
          </cell>
          <cell r="G147">
            <v>0</v>
          </cell>
          <cell r="H147">
            <v>7</v>
          </cell>
          <cell r="I147" t="str">
            <v>Foi verificado os ensaios, localização, volume de produção da Pedreira</v>
          </cell>
          <cell r="J147">
            <v>1</v>
          </cell>
          <cell r="K147" t="str">
            <v>Sim</v>
          </cell>
          <cell r="L147" t="str">
            <v>Não</v>
          </cell>
          <cell r="M147" t="str">
            <v>Não se Aplica</v>
          </cell>
          <cell r="N147">
            <v>2</v>
          </cell>
          <cell r="O147">
            <v>1</v>
          </cell>
          <cell r="P147">
            <v>0</v>
          </cell>
          <cell r="Q147">
            <v>0</v>
          </cell>
          <cell r="T147" t="str">
            <v>1.1</v>
          </cell>
        </row>
        <row r="148">
          <cell r="D148" t="str">
            <v>104.00.00.08</v>
          </cell>
          <cell r="E148">
            <v>104</v>
          </cell>
          <cell r="F148">
            <v>0</v>
          </cell>
          <cell r="G148">
            <v>0</v>
          </cell>
          <cell r="H148">
            <v>8</v>
          </cell>
          <cell r="I148" t="str">
            <v>Foi verificado se e possivel usar o CAP 30/45</v>
          </cell>
          <cell r="J148">
            <v>1</v>
          </cell>
          <cell r="K148" t="str">
            <v>Sim</v>
          </cell>
          <cell r="L148" t="str">
            <v>Não</v>
          </cell>
          <cell r="M148" t="str">
            <v>Não se Aplica</v>
          </cell>
          <cell r="N148">
            <v>2</v>
          </cell>
          <cell r="O148">
            <v>1</v>
          </cell>
          <cell r="P148">
            <v>0</v>
          </cell>
          <cell r="Q148">
            <v>0</v>
          </cell>
          <cell r="T148" t="str">
            <v>1.1</v>
          </cell>
        </row>
        <row r="149">
          <cell r="D149" t="str">
            <v>104.00.00.09</v>
          </cell>
          <cell r="E149">
            <v>104</v>
          </cell>
          <cell r="F149">
            <v>0</v>
          </cell>
          <cell r="G149">
            <v>0</v>
          </cell>
          <cell r="H149">
            <v>9</v>
          </cell>
          <cell r="I149" t="str">
            <v>Foi verificado as quantidades, larguras e taxas da imprimação</v>
          </cell>
          <cell r="J149">
            <v>1</v>
          </cell>
          <cell r="K149" t="str">
            <v>Sim</v>
          </cell>
          <cell r="L149" t="str">
            <v>Não</v>
          </cell>
          <cell r="M149" t="str">
            <v>Não se Aplica</v>
          </cell>
          <cell r="N149">
            <v>2</v>
          </cell>
          <cell r="O149">
            <v>1</v>
          </cell>
          <cell r="P149">
            <v>0</v>
          </cell>
          <cell r="Q149">
            <v>0</v>
          </cell>
          <cell r="T149" t="str">
            <v>1.1</v>
          </cell>
        </row>
        <row r="150">
          <cell r="D150" t="str">
            <v>104.00.00.10</v>
          </cell>
          <cell r="E150">
            <v>104</v>
          </cell>
          <cell r="F150">
            <v>0</v>
          </cell>
          <cell r="G150">
            <v>0</v>
          </cell>
          <cell r="H150">
            <v>10</v>
          </cell>
          <cell r="I150" t="str">
            <v>Foi verificado as quantidades, larguras e taxas da Pintura de Ligação</v>
          </cell>
          <cell r="J150">
            <v>1</v>
          </cell>
          <cell r="K150" t="str">
            <v>Sim</v>
          </cell>
          <cell r="L150" t="str">
            <v>Não</v>
          </cell>
          <cell r="M150" t="str">
            <v>Não se Aplica</v>
          </cell>
          <cell r="N150">
            <v>2</v>
          </cell>
          <cell r="O150">
            <v>1</v>
          </cell>
          <cell r="P150">
            <v>0</v>
          </cell>
          <cell r="Q150">
            <v>0</v>
          </cell>
          <cell r="T150" t="str">
            <v>1.1</v>
          </cell>
        </row>
        <row r="151">
          <cell r="D151" t="str">
            <v>104.00.00.11</v>
          </cell>
          <cell r="E151">
            <v>104</v>
          </cell>
          <cell r="F151">
            <v>0</v>
          </cell>
          <cell r="G151">
            <v>0</v>
          </cell>
          <cell r="H151">
            <v>11</v>
          </cell>
          <cell r="I151" t="str">
            <v>Foi verificado as quantidades, larguras e taxas da Capa</v>
          </cell>
          <cell r="J151">
            <v>1</v>
          </cell>
          <cell r="K151" t="str">
            <v>Sim</v>
          </cell>
          <cell r="L151" t="str">
            <v>Não</v>
          </cell>
          <cell r="M151" t="str">
            <v>Não se Aplica</v>
          </cell>
          <cell r="N151">
            <v>2</v>
          </cell>
          <cell r="O151">
            <v>1</v>
          </cell>
          <cell r="P151">
            <v>0</v>
          </cell>
          <cell r="Q151">
            <v>0</v>
          </cell>
          <cell r="T151" t="str">
            <v>1.1</v>
          </cell>
        </row>
        <row r="152">
          <cell r="D152" t="str">
            <v>104.00.00.12</v>
          </cell>
          <cell r="E152">
            <v>104</v>
          </cell>
          <cell r="F152">
            <v>0</v>
          </cell>
          <cell r="G152">
            <v>0</v>
          </cell>
          <cell r="H152">
            <v>12</v>
          </cell>
          <cell r="I152" t="str">
            <v>Foi verificado as quantidade do material das camadas de base e sub base</v>
          </cell>
          <cell r="J152">
            <v>1</v>
          </cell>
          <cell r="K152" t="str">
            <v>Sim</v>
          </cell>
          <cell r="L152" t="str">
            <v>Não</v>
          </cell>
          <cell r="M152" t="str">
            <v>Não se Aplica</v>
          </cell>
          <cell r="N152">
            <v>2</v>
          </cell>
          <cell r="O152">
            <v>1</v>
          </cell>
          <cell r="P152">
            <v>0</v>
          </cell>
          <cell r="Q152">
            <v>0</v>
          </cell>
          <cell r="T152" t="str">
            <v>1.1</v>
          </cell>
        </row>
        <row r="153">
          <cell r="D153" t="str">
            <v>104.00.00.13</v>
          </cell>
          <cell r="E153">
            <v>104</v>
          </cell>
          <cell r="F153">
            <v>0</v>
          </cell>
          <cell r="G153">
            <v>0</v>
          </cell>
          <cell r="H153">
            <v>13</v>
          </cell>
          <cell r="I153" t="str">
            <v>Foi verificado as quantidade de regula, apenas nos cortes</v>
          </cell>
          <cell r="J153">
            <v>1</v>
          </cell>
          <cell r="K153" t="str">
            <v>Sim</v>
          </cell>
          <cell r="L153" t="str">
            <v>Não</v>
          </cell>
          <cell r="M153" t="str">
            <v>Não se Aplica</v>
          </cell>
          <cell r="N153">
            <v>2</v>
          </cell>
          <cell r="O153">
            <v>1</v>
          </cell>
          <cell r="P153">
            <v>0</v>
          </cell>
          <cell r="Q153">
            <v>0</v>
          </cell>
          <cell r="T153" t="str">
            <v>1.1</v>
          </cell>
        </row>
        <row r="154">
          <cell r="D154" t="str">
            <v>104.00.00.14</v>
          </cell>
          <cell r="E154">
            <v>104</v>
          </cell>
          <cell r="F154">
            <v>0</v>
          </cell>
          <cell r="G154">
            <v>0</v>
          </cell>
          <cell r="H154">
            <v>14</v>
          </cell>
          <cell r="I154" t="str">
            <v>Foi Verificado o Quadros de demostrativos de Quantidade</v>
          </cell>
          <cell r="J154">
            <v>1</v>
          </cell>
          <cell r="K154" t="str">
            <v>Sim</v>
          </cell>
          <cell r="L154" t="str">
            <v>Não</v>
          </cell>
          <cell r="M154" t="str">
            <v>Não se Aplica</v>
          </cell>
          <cell r="N154">
            <v>2</v>
          </cell>
          <cell r="O154">
            <v>1</v>
          </cell>
          <cell r="P154">
            <v>0</v>
          </cell>
          <cell r="Q154">
            <v>0</v>
          </cell>
          <cell r="T154" t="str">
            <v>1.1</v>
          </cell>
        </row>
        <row r="155">
          <cell r="D155" t="str">
            <v>104.00.00.15</v>
          </cell>
          <cell r="E155">
            <v>104</v>
          </cell>
          <cell r="F155">
            <v>0</v>
          </cell>
          <cell r="G155">
            <v>0</v>
          </cell>
          <cell r="H155">
            <v>15</v>
          </cell>
          <cell r="I155" t="str">
            <v>Foi verificado o Quadros de Transporte</v>
          </cell>
          <cell r="J155">
            <v>1</v>
          </cell>
          <cell r="K155" t="str">
            <v>Sim</v>
          </cell>
          <cell r="L155" t="str">
            <v>Não</v>
          </cell>
          <cell r="M155" t="str">
            <v>Não se Aplica</v>
          </cell>
          <cell r="N155">
            <v>2</v>
          </cell>
          <cell r="O155">
            <v>1</v>
          </cell>
          <cell r="P155">
            <v>0</v>
          </cell>
          <cell r="Q155">
            <v>0</v>
          </cell>
          <cell r="T155" t="str">
            <v>1.1</v>
          </cell>
        </row>
        <row r="156">
          <cell r="D156" t="str">
            <v>104.00.00.16</v>
          </cell>
          <cell r="E156">
            <v>104</v>
          </cell>
          <cell r="F156">
            <v>0</v>
          </cell>
          <cell r="G156">
            <v>0</v>
          </cell>
          <cell r="H156">
            <v>16</v>
          </cell>
          <cell r="I156" t="str">
            <v>Foi verificado o Quadro de consumo de material</v>
          </cell>
          <cell r="J156">
            <v>1</v>
          </cell>
          <cell r="K156" t="str">
            <v>Sim</v>
          </cell>
          <cell r="L156" t="str">
            <v>Não</v>
          </cell>
          <cell r="M156" t="str">
            <v>Não se Aplica</v>
          </cell>
          <cell r="N156">
            <v>2</v>
          </cell>
          <cell r="O156">
            <v>1</v>
          </cell>
          <cell r="P156">
            <v>0</v>
          </cell>
          <cell r="Q156">
            <v>0</v>
          </cell>
          <cell r="T156" t="str">
            <v>1.1</v>
          </cell>
        </row>
        <row r="157">
          <cell r="D157" t="str">
            <v>105.00.00.00</v>
          </cell>
          <cell r="E157">
            <v>105</v>
          </cell>
          <cell r="F157">
            <v>0</v>
          </cell>
          <cell r="G157">
            <v>0</v>
          </cell>
          <cell r="H157">
            <v>0</v>
          </cell>
          <cell r="I157" t="str">
            <v>V - DRENAGEM</v>
          </cell>
          <cell r="J157">
            <v>0</v>
          </cell>
          <cell r="N157">
            <v>0</v>
          </cell>
          <cell r="O157">
            <v>0</v>
          </cell>
          <cell r="P157">
            <v>0</v>
          </cell>
          <cell r="Q157">
            <v>0</v>
          </cell>
          <cell r="T157" t="str">
            <v>1.1</v>
          </cell>
        </row>
        <row r="158">
          <cell r="D158" t="str">
            <v>105.00.00.01</v>
          </cell>
          <cell r="E158">
            <v>105</v>
          </cell>
          <cell r="F158">
            <v>0</v>
          </cell>
          <cell r="G158">
            <v>0</v>
          </cell>
          <cell r="H158">
            <v>1</v>
          </cell>
          <cell r="I158" t="str">
            <v>Foi verificado o Linear de Drenagem</v>
          </cell>
          <cell r="J158">
            <v>1</v>
          </cell>
          <cell r="K158" t="str">
            <v>Sim</v>
          </cell>
          <cell r="L158" t="str">
            <v>Não</v>
          </cell>
          <cell r="M158" t="str">
            <v>Não se Aplica</v>
          </cell>
          <cell r="N158">
            <v>2</v>
          </cell>
          <cell r="O158">
            <v>1</v>
          </cell>
          <cell r="P158">
            <v>0</v>
          </cell>
          <cell r="Q158">
            <v>0</v>
          </cell>
          <cell r="T158" t="str">
            <v>1.1</v>
          </cell>
        </row>
        <row r="159">
          <cell r="D159" t="str">
            <v>105.00.00.02</v>
          </cell>
          <cell r="E159">
            <v>105</v>
          </cell>
          <cell r="F159">
            <v>0</v>
          </cell>
          <cell r="G159">
            <v>0</v>
          </cell>
          <cell r="H159">
            <v>2</v>
          </cell>
          <cell r="I159" t="str">
            <v>Foi verificado as Seções dos Bueiros</v>
          </cell>
          <cell r="J159">
            <v>1</v>
          </cell>
          <cell r="K159" t="str">
            <v>Sim</v>
          </cell>
          <cell r="L159" t="str">
            <v>Não</v>
          </cell>
          <cell r="M159" t="str">
            <v>Não se Aplica</v>
          </cell>
          <cell r="N159">
            <v>2</v>
          </cell>
          <cell r="O159">
            <v>1</v>
          </cell>
          <cell r="P159">
            <v>0</v>
          </cell>
          <cell r="Q159">
            <v>0</v>
          </cell>
          <cell r="T159" t="str">
            <v>1.1</v>
          </cell>
        </row>
        <row r="160">
          <cell r="D160" t="str">
            <v>105.00.00.03</v>
          </cell>
          <cell r="E160">
            <v>105</v>
          </cell>
          <cell r="F160">
            <v>0</v>
          </cell>
          <cell r="G160">
            <v>0</v>
          </cell>
          <cell r="H160">
            <v>3</v>
          </cell>
          <cell r="I160" t="str">
            <v>Foi verificado a Listagem de Bueiros Existentes</v>
          </cell>
          <cell r="J160">
            <v>1</v>
          </cell>
          <cell r="K160" t="str">
            <v>Sim</v>
          </cell>
          <cell r="L160" t="str">
            <v>Não</v>
          </cell>
          <cell r="M160" t="str">
            <v>Não se Aplica</v>
          </cell>
          <cell r="N160">
            <v>2</v>
          </cell>
          <cell r="O160">
            <v>1</v>
          </cell>
          <cell r="P160">
            <v>0</v>
          </cell>
          <cell r="Q160">
            <v>0</v>
          </cell>
          <cell r="T160" t="str">
            <v>1.1</v>
          </cell>
        </row>
        <row r="161">
          <cell r="D161" t="str">
            <v>105.00.00.04</v>
          </cell>
          <cell r="E161">
            <v>105</v>
          </cell>
          <cell r="F161">
            <v>0</v>
          </cell>
          <cell r="G161">
            <v>0</v>
          </cell>
          <cell r="H161">
            <v>4</v>
          </cell>
          <cell r="I161" t="str">
            <v>Foi verificado a Listagem de Bueiros Grota</v>
          </cell>
          <cell r="J161">
            <v>1</v>
          </cell>
          <cell r="K161" t="str">
            <v>Sim</v>
          </cell>
          <cell r="L161" t="str">
            <v>Não</v>
          </cell>
          <cell r="M161" t="str">
            <v>Não se Aplica</v>
          </cell>
          <cell r="N161">
            <v>2</v>
          </cell>
          <cell r="O161">
            <v>1</v>
          </cell>
          <cell r="P161">
            <v>0</v>
          </cell>
          <cell r="Q161">
            <v>0</v>
          </cell>
          <cell r="T161" t="str">
            <v>1.1</v>
          </cell>
        </row>
        <row r="162">
          <cell r="D162" t="str">
            <v>105.00.00.05</v>
          </cell>
          <cell r="E162">
            <v>105</v>
          </cell>
          <cell r="F162">
            <v>0</v>
          </cell>
          <cell r="G162">
            <v>0</v>
          </cell>
          <cell r="H162">
            <v>5</v>
          </cell>
          <cell r="I162" t="str">
            <v>Foi verificado a Listagem de Bueiros Greide</v>
          </cell>
          <cell r="J162">
            <v>1</v>
          </cell>
          <cell r="K162" t="str">
            <v>Sim</v>
          </cell>
          <cell r="L162" t="str">
            <v>Não</v>
          </cell>
          <cell r="M162" t="str">
            <v>Não se Aplica</v>
          </cell>
          <cell r="N162">
            <v>2</v>
          </cell>
          <cell r="O162">
            <v>1</v>
          </cell>
          <cell r="P162">
            <v>0</v>
          </cell>
          <cell r="Q162">
            <v>0</v>
          </cell>
          <cell r="T162" t="str">
            <v>1.1</v>
          </cell>
        </row>
        <row r="163">
          <cell r="D163" t="str">
            <v>105.00.00.06</v>
          </cell>
          <cell r="E163">
            <v>105</v>
          </cell>
          <cell r="F163">
            <v>0</v>
          </cell>
          <cell r="G163">
            <v>0</v>
          </cell>
          <cell r="H163">
            <v>6</v>
          </cell>
          <cell r="I163" t="str">
            <v>Foi verificado a Listagem de Valetas de Proteção</v>
          </cell>
          <cell r="J163">
            <v>1</v>
          </cell>
          <cell r="K163" t="str">
            <v>Sim</v>
          </cell>
          <cell r="L163" t="str">
            <v>Não</v>
          </cell>
          <cell r="M163" t="str">
            <v>Não se Aplica</v>
          </cell>
          <cell r="N163">
            <v>2</v>
          </cell>
          <cell r="O163">
            <v>1</v>
          </cell>
          <cell r="P163">
            <v>0</v>
          </cell>
          <cell r="Q163">
            <v>0</v>
          </cell>
          <cell r="T163" t="str">
            <v>1.1</v>
          </cell>
        </row>
        <row r="164">
          <cell r="D164" t="str">
            <v>105.00.00.07</v>
          </cell>
          <cell r="E164">
            <v>105</v>
          </cell>
          <cell r="F164">
            <v>0</v>
          </cell>
          <cell r="G164">
            <v>0</v>
          </cell>
          <cell r="H164">
            <v>7</v>
          </cell>
          <cell r="I164" t="str">
            <v>Foi verificado a Listagem de Sarjeta e Meio Fio</v>
          </cell>
          <cell r="J164">
            <v>1</v>
          </cell>
          <cell r="K164" t="str">
            <v>Sim</v>
          </cell>
          <cell r="L164" t="str">
            <v>Não</v>
          </cell>
          <cell r="M164" t="str">
            <v>Não se Aplica</v>
          </cell>
          <cell r="N164">
            <v>2</v>
          </cell>
          <cell r="O164">
            <v>1</v>
          </cell>
          <cell r="P164">
            <v>0</v>
          </cell>
          <cell r="Q164">
            <v>0</v>
          </cell>
          <cell r="T164" t="str">
            <v>1.1</v>
          </cell>
        </row>
        <row r="165">
          <cell r="D165" t="str">
            <v>105.00.00.08</v>
          </cell>
          <cell r="E165">
            <v>105</v>
          </cell>
          <cell r="F165">
            <v>0</v>
          </cell>
          <cell r="G165">
            <v>0</v>
          </cell>
          <cell r="H165">
            <v>8</v>
          </cell>
          <cell r="I165" t="str">
            <v>Foi verificado a Listagem de Saida e Descida</v>
          </cell>
          <cell r="J165">
            <v>1</v>
          </cell>
          <cell r="K165" t="str">
            <v>Sim</v>
          </cell>
          <cell r="L165" t="str">
            <v>Não</v>
          </cell>
          <cell r="M165" t="str">
            <v>Não se Aplica</v>
          </cell>
          <cell r="N165">
            <v>2</v>
          </cell>
          <cell r="O165">
            <v>1</v>
          </cell>
          <cell r="P165">
            <v>0</v>
          </cell>
          <cell r="Q165">
            <v>0</v>
          </cell>
          <cell r="T165" t="str">
            <v>1.1</v>
          </cell>
        </row>
        <row r="166">
          <cell r="D166" t="str">
            <v>105.00.00.09</v>
          </cell>
          <cell r="E166">
            <v>105</v>
          </cell>
          <cell r="F166">
            <v>0</v>
          </cell>
          <cell r="G166">
            <v>0</v>
          </cell>
          <cell r="H166">
            <v>9</v>
          </cell>
          <cell r="I166" t="str">
            <v>Foi verificado a Listagem de Dissipador</v>
          </cell>
          <cell r="J166">
            <v>1</v>
          </cell>
          <cell r="K166" t="str">
            <v>Sim</v>
          </cell>
          <cell r="L166" t="str">
            <v>Não</v>
          </cell>
          <cell r="M166" t="str">
            <v>Não se Aplica</v>
          </cell>
          <cell r="N166">
            <v>2</v>
          </cell>
          <cell r="O166">
            <v>1</v>
          </cell>
          <cell r="P166">
            <v>0</v>
          </cell>
          <cell r="Q166">
            <v>0</v>
          </cell>
          <cell r="T166" t="str">
            <v>1.1</v>
          </cell>
        </row>
        <row r="167">
          <cell r="D167" t="str">
            <v>105.00.00.10</v>
          </cell>
          <cell r="E167">
            <v>105</v>
          </cell>
          <cell r="F167">
            <v>0</v>
          </cell>
          <cell r="G167">
            <v>0</v>
          </cell>
          <cell r="H167">
            <v>10</v>
          </cell>
          <cell r="I167" t="str">
            <v>Foi verificado a Listagem de Dreno</v>
          </cell>
          <cell r="J167">
            <v>1</v>
          </cell>
          <cell r="K167" t="str">
            <v>Sim</v>
          </cell>
          <cell r="L167" t="str">
            <v>Não</v>
          </cell>
          <cell r="M167" t="str">
            <v>Não se Aplica</v>
          </cell>
          <cell r="N167">
            <v>2</v>
          </cell>
          <cell r="O167">
            <v>1</v>
          </cell>
          <cell r="P167">
            <v>0</v>
          </cell>
          <cell r="Q167">
            <v>0</v>
          </cell>
          <cell r="T167" t="str">
            <v>1.1</v>
          </cell>
        </row>
        <row r="168">
          <cell r="D168" t="str">
            <v>105.00.00.11</v>
          </cell>
          <cell r="E168">
            <v>105</v>
          </cell>
          <cell r="F168">
            <v>0</v>
          </cell>
          <cell r="G168">
            <v>0</v>
          </cell>
          <cell r="H168">
            <v>11</v>
          </cell>
          <cell r="I168" t="str">
            <v>Foi verificado a Listagem outras</v>
          </cell>
          <cell r="J168">
            <v>1</v>
          </cell>
          <cell r="K168" t="str">
            <v>Sim</v>
          </cell>
          <cell r="L168" t="str">
            <v>Não</v>
          </cell>
          <cell r="M168" t="str">
            <v>Não se Aplica</v>
          </cell>
          <cell r="N168">
            <v>2</v>
          </cell>
          <cell r="O168">
            <v>1</v>
          </cell>
          <cell r="P168">
            <v>0</v>
          </cell>
          <cell r="Q168">
            <v>0</v>
          </cell>
          <cell r="T168" t="str">
            <v>1.1</v>
          </cell>
        </row>
        <row r="169">
          <cell r="D169" t="str">
            <v>105.00.00.12</v>
          </cell>
          <cell r="E169">
            <v>105</v>
          </cell>
          <cell r="F169">
            <v>0</v>
          </cell>
          <cell r="G169">
            <v>0</v>
          </cell>
          <cell r="H169">
            <v>12</v>
          </cell>
          <cell r="I169" t="str">
            <v>Foi verificado os Projetos Tipo</v>
          </cell>
          <cell r="J169">
            <v>1</v>
          </cell>
          <cell r="K169" t="str">
            <v>Sim</v>
          </cell>
          <cell r="L169" t="str">
            <v>Não</v>
          </cell>
          <cell r="M169" t="str">
            <v>Não se Aplica</v>
          </cell>
          <cell r="N169">
            <v>2</v>
          </cell>
          <cell r="O169">
            <v>1</v>
          </cell>
          <cell r="P169">
            <v>0</v>
          </cell>
          <cell r="Q169">
            <v>0</v>
          </cell>
          <cell r="T169" t="str">
            <v>1.1</v>
          </cell>
        </row>
        <row r="170">
          <cell r="D170" t="str">
            <v>106.00.00.00</v>
          </cell>
          <cell r="E170">
            <v>106</v>
          </cell>
          <cell r="F170">
            <v>0</v>
          </cell>
          <cell r="G170">
            <v>0</v>
          </cell>
          <cell r="H170">
            <v>0</v>
          </cell>
          <cell r="I170" t="str">
            <v>VI - SINALIZAÇÃO</v>
          </cell>
          <cell r="J170">
            <v>0</v>
          </cell>
          <cell r="N170">
            <v>0</v>
          </cell>
          <cell r="O170">
            <v>0</v>
          </cell>
          <cell r="P170">
            <v>0</v>
          </cell>
          <cell r="Q170">
            <v>0</v>
          </cell>
          <cell r="T170" t="str">
            <v>1.1</v>
          </cell>
        </row>
        <row r="171">
          <cell r="D171" t="str">
            <v>106.00.00.01</v>
          </cell>
          <cell r="E171">
            <v>106</v>
          </cell>
          <cell r="F171">
            <v>0</v>
          </cell>
          <cell r="G171">
            <v>0</v>
          </cell>
          <cell r="H171">
            <v>1</v>
          </cell>
          <cell r="I171" t="str">
            <v>Foi verificado o Linear de Sinalização</v>
          </cell>
          <cell r="J171">
            <v>1</v>
          </cell>
          <cell r="K171" t="str">
            <v>Sim</v>
          </cell>
          <cell r="L171" t="str">
            <v>Não</v>
          </cell>
          <cell r="M171" t="str">
            <v>Não se Aplica</v>
          </cell>
          <cell r="N171">
            <v>2</v>
          </cell>
          <cell r="O171">
            <v>1</v>
          </cell>
          <cell r="P171">
            <v>0</v>
          </cell>
          <cell r="Q171">
            <v>0</v>
          </cell>
          <cell r="T171" t="str">
            <v>1.1</v>
          </cell>
        </row>
        <row r="172">
          <cell r="D172" t="str">
            <v>106.00.00.02</v>
          </cell>
          <cell r="E172">
            <v>106</v>
          </cell>
          <cell r="F172">
            <v>0</v>
          </cell>
          <cell r="G172">
            <v>0</v>
          </cell>
          <cell r="H172">
            <v>2</v>
          </cell>
          <cell r="I172" t="str">
            <v>Foi verificado o tamanho da placas e dizeres de acordo com a velocidade</v>
          </cell>
          <cell r="J172">
            <v>1</v>
          </cell>
          <cell r="K172" t="str">
            <v>Sim</v>
          </cell>
          <cell r="L172" t="str">
            <v>Não</v>
          </cell>
          <cell r="M172" t="str">
            <v>Não se Aplica</v>
          </cell>
          <cell r="N172">
            <v>2</v>
          </cell>
          <cell r="O172">
            <v>1</v>
          </cell>
          <cell r="P172">
            <v>0</v>
          </cell>
          <cell r="Q172">
            <v>0</v>
          </cell>
          <cell r="T172" t="str">
            <v>1.1</v>
          </cell>
        </row>
        <row r="173">
          <cell r="D173" t="str">
            <v>106.00.00.03</v>
          </cell>
          <cell r="E173">
            <v>106</v>
          </cell>
          <cell r="F173">
            <v>0</v>
          </cell>
          <cell r="G173">
            <v>0</v>
          </cell>
          <cell r="H173">
            <v>3</v>
          </cell>
          <cell r="I173" t="str">
            <v>Foi verificado as cadencias das faixas e largura de acordo com a velocidade</v>
          </cell>
          <cell r="J173">
            <v>1</v>
          </cell>
          <cell r="K173" t="str">
            <v>Sim</v>
          </cell>
          <cell r="L173" t="str">
            <v>Não</v>
          </cell>
          <cell r="M173" t="str">
            <v>Não se Aplica</v>
          </cell>
          <cell r="N173">
            <v>2</v>
          </cell>
          <cell r="O173">
            <v>1</v>
          </cell>
          <cell r="P173">
            <v>0</v>
          </cell>
          <cell r="Q173">
            <v>0</v>
          </cell>
          <cell r="T173" t="str">
            <v>1.1</v>
          </cell>
        </row>
        <row r="174">
          <cell r="D174" t="str">
            <v>106.00.00.04</v>
          </cell>
          <cell r="E174">
            <v>106</v>
          </cell>
          <cell r="F174">
            <v>0</v>
          </cell>
          <cell r="G174">
            <v>0</v>
          </cell>
          <cell r="H174">
            <v>4</v>
          </cell>
          <cell r="I174" t="str">
            <v>Foi verificado as Listagem de Placas</v>
          </cell>
          <cell r="J174">
            <v>1</v>
          </cell>
          <cell r="K174" t="str">
            <v>Sim</v>
          </cell>
          <cell r="L174" t="str">
            <v>Não</v>
          </cell>
          <cell r="M174" t="str">
            <v>Não se Aplica</v>
          </cell>
          <cell r="N174">
            <v>2</v>
          </cell>
          <cell r="O174">
            <v>1</v>
          </cell>
          <cell r="P174">
            <v>0</v>
          </cell>
          <cell r="Q174">
            <v>0</v>
          </cell>
          <cell r="T174" t="str">
            <v>1.1</v>
          </cell>
        </row>
        <row r="175">
          <cell r="D175" t="str">
            <v>106.00.00.05</v>
          </cell>
          <cell r="E175">
            <v>106</v>
          </cell>
          <cell r="F175">
            <v>0</v>
          </cell>
          <cell r="G175">
            <v>0</v>
          </cell>
          <cell r="H175">
            <v>5</v>
          </cell>
          <cell r="I175" t="str">
            <v>Foi verificado o Detalhamento e Projetos tipo</v>
          </cell>
          <cell r="J175">
            <v>1</v>
          </cell>
          <cell r="K175" t="str">
            <v>Sim</v>
          </cell>
          <cell r="L175" t="str">
            <v>Não</v>
          </cell>
          <cell r="M175" t="str">
            <v>Não se Aplica</v>
          </cell>
          <cell r="N175">
            <v>2</v>
          </cell>
          <cell r="O175">
            <v>1</v>
          </cell>
          <cell r="P175">
            <v>0</v>
          </cell>
          <cell r="Q175">
            <v>0</v>
          </cell>
          <cell r="T175" t="str">
            <v>1.1</v>
          </cell>
        </row>
        <row r="176">
          <cell r="D176" t="str">
            <v>106.00.00.06</v>
          </cell>
          <cell r="E176">
            <v>106</v>
          </cell>
          <cell r="F176">
            <v>0</v>
          </cell>
          <cell r="G176">
            <v>0</v>
          </cell>
          <cell r="H176">
            <v>6</v>
          </cell>
          <cell r="I176" t="str">
            <v>Foi verificado o Quadro de Notas de Serviço</v>
          </cell>
          <cell r="J176">
            <v>1</v>
          </cell>
          <cell r="K176" t="str">
            <v>Sim</v>
          </cell>
          <cell r="L176" t="str">
            <v>Não</v>
          </cell>
          <cell r="M176" t="str">
            <v>Não se Aplica</v>
          </cell>
          <cell r="N176">
            <v>2</v>
          </cell>
          <cell r="O176">
            <v>1</v>
          </cell>
          <cell r="P176">
            <v>0</v>
          </cell>
          <cell r="Q176">
            <v>0</v>
          </cell>
          <cell r="T176" t="str">
            <v>1.1</v>
          </cell>
        </row>
        <row r="177">
          <cell r="D177" t="str">
            <v>106.00.00.07</v>
          </cell>
          <cell r="E177">
            <v>106</v>
          </cell>
          <cell r="F177">
            <v>0</v>
          </cell>
          <cell r="G177">
            <v>0</v>
          </cell>
          <cell r="H177">
            <v>7</v>
          </cell>
          <cell r="I177" t="str">
            <v>Foi verificado o Quadro resumo de Sin. Vert</v>
          </cell>
          <cell r="J177">
            <v>1</v>
          </cell>
          <cell r="K177" t="str">
            <v>Sim</v>
          </cell>
          <cell r="L177" t="str">
            <v>Não</v>
          </cell>
          <cell r="M177" t="str">
            <v>Não se Aplica</v>
          </cell>
          <cell r="N177">
            <v>2</v>
          </cell>
          <cell r="O177">
            <v>1</v>
          </cell>
          <cell r="P177">
            <v>0</v>
          </cell>
          <cell r="Q177">
            <v>0</v>
          </cell>
          <cell r="T177" t="str">
            <v>1.1</v>
          </cell>
        </row>
        <row r="178">
          <cell r="D178" t="str">
            <v>106.00.00.08</v>
          </cell>
          <cell r="E178">
            <v>106</v>
          </cell>
          <cell r="F178">
            <v>0</v>
          </cell>
          <cell r="G178">
            <v>0</v>
          </cell>
          <cell r="H178">
            <v>8</v>
          </cell>
          <cell r="I178" t="str">
            <v>Foi verificado o Quadro resumo de Sin. Hor</v>
          </cell>
          <cell r="J178">
            <v>1</v>
          </cell>
          <cell r="K178" t="str">
            <v>Sim</v>
          </cell>
          <cell r="L178" t="str">
            <v>Não</v>
          </cell>
          <cell r="M178" t="str">
            <v>Não se Aplica</v>
          </cell>
          <cell r="N178">
            <v>2</v>
          </cell>
          <cell r="O178">
            <v>1</v>
          </cell>
          <cell r="P178">
            <v>0</v>
          </cell>
          <cell r="Q178">
            <v>0</v>
          </cell>
          <cell r="T178" t="str">
            <v>1.1</v>
          </cell>
        </row>
        <row r="179">
          <cell r="D179" t="str">
            <v>107.00.00.00</v>
          </cell>
          <cell r="E179">
            <v>107</v>
          </cell>
          <cell r="F179">
            <v>0</v>
          </cell>
          <cell r="G179">
            <v>0</v>
          </cell>
          <cell r="H179">
            <v>0</v>
          </cell>
          <cell r="I179" t="str">
            <v>VII - OBRAS COMPLEMENTARES</v>
          </cell>
          <cell r="J179">
            <v>0</v>
          </cell>
          <cell r="N179">
            <v>0</v>
          </cell>
          <cell r="O179">
            <v>0</v>
          </cell>
          <cell r="P179">
            <v>0</v>
          </cell>
          <cell r="Q179">
            <v>0</v>
          </cell>
          <cell r="T179" t="str">
            <v>1.1</v>
          </cell>
        </row>
        <row r="180">
          <cell r="D180" t="str">
            <v>107.00.00.01</v>
          </cell>
          <cell r="E180">
            <v>107</v>
          </cell>
          <cell r="F180">
            <v>0</v>
          </cell>
          <cell r="G180">
            <v>0</v>
          </cell>
          <cell r="H180">
            <v>1</v>
          </cell>
          <cell r="I180" t="str">
            <v>Foi verificado o Projetos Tipo</v>
          </cell>
          <cell r="J180">
            <v>1</v>
          </cell>
          <cell r="K180" t="str">
            <v>Sim</v>
          </cell>
          <cell r="L180" t="str">
            <v>Não</v>
          </cell>
          <cell r="M180" t="str">
            <v>Não se Aplica</v>
          </cell>
          <cell r="N180">
            <v>2</v>
          </cell>
          <cell r="O180">
            <v>1</v>
          </cell>
          <cell r="P180">
            <v>0</v>
          </cell>
          <cell r="Q180">
            <v>0</v>
          </cell>
          <cell r="T180" t="str">
            <v>1.1</v>
          </cell>
        </row>
        <row r="181">
          <cell r="D181" t="str">
            <v>107.00.00.02</v>
          </cell>
          <cell r="E181">
            <v>107</v>
          </cell>
          <cell r="F181">
            <v>0</v>
          </cell>
          <cell r="G181">
            <v>0</v>
          </cell>
          <cell r="H181">
            <v>2</v>
          </cell>
          <cell r="I181" t="str">
            <v>Foi verificado os locais indicados para defensa, cerca, limpa rodas, hidro e enleivamento</v>
          </cell>
          <cell r="J181">
            <v>1</v>
          </cell>
          <cell r="K181" t="str">
            <v>Sim</v>
          </cell>
          <cell r="L181" t="str">
            <v>Não</v>
          </cell>
          <cell r="M181" t="str">
            <v>Não se Aplica</v>
          </cell>
          <cell r="N181">
            <v>2</v>
          </cell>
          <cell r="O181">
            <v>1</v>
          </cell>
          <cell r="P181">
            <v>0</v>
          </cell>
          <cell r="Q181">
            <v>0</v>
          </cell>
          <cell r="T181" t="str">
            <v>1.1</v>
          </cell>
        </row>
        <row r="182">
          <cell r="D182" t="str">
            <v>107.00.00.03</v>
          </cell>
          <cell r="E182">
            <v>107</v>
          </cell>
          <cell r="F182">
            <v>0</v>
          </cell>
          <cell r="G182">
            <v>0</v>
          </cell>
          <cell r="H182">
            <v>3</v>
          </cell>
          <cell r="I182" t="str">
            <v>Foi verificado o Quadro de Notas de Serviço</v>
          </cell>
          <cell r="J182">
            <v>1</v>
          </cell>
          <cell r="K182" t="str">
            <v>Sim</v>
          </cell>
          <cell r="L182" t="str">
            <v>Não</v>
          </cell>
          <cell r="M182" t="str">
            <v>Não se Aplica</v>
          </cell>
          <cell r="N182">
            <v>2</v>
          </cell>
          <cell r="O182">
            <v>1</v>
          </cell>
          <cell r="P182">
            <v>0</v>
          </cell>
          <cell r="Q182">
            <v>0</v>
          </cell>
          <cell r="T182" t="str">
            <v>1.1</v>
          </cell>
        </row>
        <row r="183">
          <cell r="D183" t="str">
            <v>108.00.00.00</v>
          </cell>
          <cell r="E183">
            <v>108</v>
          </cell>
          <cell r="F183">
            <v>0</v>
          </cell>
          <cell r="G183">
            <v>0</v>
          </cell>
          <cell r="H183">
            <v>0</v>
          </cell>
          <cell r="I183" t="str">
            <v>VIII - PROJETO DE MEIO AMBIENTE</v>
          </cell>
          <cell r="J183">
            <v>0</v>
          </cell>
          <cell r="N183">
            <v>0</v>
          </cell>
          <cell r="O183">
            <v>0</v>
          </cell>
          <cell r="P183">
            <v>0</v>
          </cell>
          <cell r="Q183">
            <v>0</v>
          </cell>
          <cell r="T183" t="str">
            <v>1.1</v>
          </cell>
        </row>
        <row r="184">
          <cell r="D184" t="str">
            <v>108.00.00.01</v>
          </cell>
          <cell r="E184">
            <v>108</v>
          </cell>
          <cell r="F184">
            <v>0</v>
          </cell>
          <cell r="G184">
            <v>0</v>
          </cell>
          <cell r="H184">
            <v>1</v>
          </cell>
          <cell r="I184" t="str">
            <v>Foi verificado o Projetos Tipo</v>
          </cell>
          <cell r="J184">
            <v>1</v>
          </cell>
          <cell r="K184" t="str">
            <v>Sim</v>
          </cell>
          <cell r="L184" t="str">
            <v>Não</v>
          </cell>
          <cell r="M184" t="str">
            <v>Não se Aplica</v>
          </cell>
          <cell r="N184">
            <v>2</v>
          </cell>
          <cell r="O184">
            <v>1</v>
          </cell>
          <cell r="P184">
            <v>0</v>
          </cell>
          <cell r="Q184">
            <v>0</v>
          </cell>
          <cell r="T184" t="str">
            <v>1.1</v>
          </cell>
        </row>
        <row r="185">
          <cell r="D185" t="str">
            <v>108.00.00.02</v>
          </cell>
          <cell r="E185">
            <v>108</v>
          </cell>
          <cell r="F185">
            <v>0</v>
          </cell>
          <cell r="G185">
            <v>0</v>
          </cell>
          <cell r="H185">
            <v>2</v>
          </cell>
          <cell r="I185" t="str">
            <v>Foi verificado de acordo com a instrução do TCE sobre a reconformação de jazidas</v>
          </cell>
          <cell r="J185">
            <v>1</v>
          </cell>
          <cell r="K185" t="str">
            <v>Sim</v>
          </cell>
          <cell r="L185" t="str">
            <v>Não</v>
          </cell>
          <cell r="M185" t="str">
            <v>Não se Aplica</v>
          </cell>
          <cell r="N185">
            <v>2</v>
          </cell>
          <cell r="O185">
            <v>1</v>
          </cell>
          <cell r="P185">
            <v>0</v>
          </cell>
          <cell r="Q185">
            <v>0</v>
          </cell>
          <cell r="T185" t="str">
            <v>1.1</v>
          </cell>
        </row>
        <row r="186">
          <cell r="D186" t="str">
            <v>108.00.00.03</v>
          </cell>
          <cell r="E186">
            <v>108</v>
          </cell>
          <cell r="F186">
            <v>0</v>
          </cell>
          <cell r="G186">
            <v>0</v>
          </cell>
          <cell r="H186">
            <v>3</v>
          </cell>
          <cell r="I186" t="str">
            <v>Foi verificado o Quadro de Notas de Serviço</v>
          </cell>
          <cell r="J186">
            <v>1</v>
          </cell>
          <cell r="K186" t="str">
            <v>Sim</v>
          </cell>
          <cell r="L186" t="str">
            <v>Não</v>
          </cell>
          <cell r="M186" t="str">
            <v>Não se Aplica</v>
          </cell>
          <cell r="N186">
            <v>2</v>
          </cell>
          <cell r="O186">
            <v>1</v>
          </cell>
          <cell r="P186">
            <v>0</v>
          </cell>
          <cell r="Q186">
            <v>0</v>
          </cell>
          <cell r="T186" t="str">
            <v>1.1</v>
          </cell>
        </row>
        <row r="187">
          <cell r="D187" t="str">
            <v>109.00.00.00</v>
          </cell>
          <cell r="E187">
            <v>109</v>
          </cell>
          <cell r="F187">
            <v>0</v>
          </cell>
          <cell r="G187">
            <v>0</v>
          </cell>
          <cell r="H187">
            <v>0</v>
          </cell>
          <cell r="I187" t="str">
            <v>IX - PROJETO DE CANTEIRO DE OBRA</v>
          </cell>
          <cell r="J187">
            <v>0</v>
          </cell>
          <cell r="N187">
            <v>0</v>
          </cell>
          <cell r="O187">
            <v>0</v>
          </cell>
          <cell r="P187">
            <v>0</v>
          </cell>
          <cell r="Q187">
            <v>0</v>
          </cell>
          <cell r="T187" t="str">
            <v>1.1</v>
          </cell>
        </row>
        <row r="188">
          <cell r="D188" t="str">
            <v>109.00.00.01</v>
          </cell>
          <cell r="E188">
            <v>109</v>
          </cell>
          <cell r="F188">
            <v>0</v>
          </cell>
          <cell r="G188">
            <v>0</v>
          </cell>
          <cell r="H188">
            <v>1</v>
          </cell>
          <cell r="I188" t="str">
            <v>Foi verificado a Planta de Localização</v>
          </cell>
          <cell r="J188">
            <v>1</v>
          </cell>
          <cell r="K188" t="str">
            <v>Sim</v>
          </cell>
          <cell r="L188" t="str">
            <v>Não</v>
          </cell>
          <cell r="M188" t="str">
            <v>Não se Aplica</v>
          </cell>
          <cell r="N188">
            <v>2</v>
          </cell>
          <cell r="O188">
            <v>1</v>
          </cell>
          <cell r="P188">
            <v>0</v>
          </cell>
          <cell r="Q188">
            <v>0</v>
          </cell>
          <cell r="T188" t="str">
            <v>1.1</v>
          </cell>
        </row>
        <row r="189">
          <cell r="D189" t="str">
            <v>109.00.00.02</v>
          </cell>
          <cell r="E189">
            <v>109</v>
          </cell>
          <cell r="F189">
            <v>0</v>
          </cell>
          <cell r="G189">
            <v>0</v>
          </cell>
          <cell r="H189">
            <v>2</v>
          </cell>
          <cell r="I189" t="str">
            <v xml:space="preserve">Foi verificado o Croqui e layout </v>
          </cell>
          <cell r="J189">
            <v>1</v>
          </cell>
          <cell r="K189" t="str">
            <v>Sim</v>
          </cell>
          <cell r="L189" t="str">
            <v>Não</v>
          </cell>
          <cell r="M189" t="str">
            <v>Não se Aplica</v>
          </cell>
          <cell r="N189">
            <v>2</v>
          </cell>
          <cell r="O189">
            <v>1</v>
          </cell>
          <cell r="P189">
            <v>0</v>
          </cell>
          <cell r="Q189">
            <v>0</v>
          </cell>
          <cell r="T189" t="str">
            <v>1.1</v>
          </cell>
        </row>
        <row r="190">
          <cell r="D190" t="str">
            <v>110.00.00.00</v>
          </cell>
          <cell r="E190">
            <v>110</v>
          </cell>
          <cell r="F190">
            <v>0</v>
          </cell>
          <cell r="G190">
            <v>0</v>
          </cell>
          <cell r="H190">
            <v>0</v>
          </cell>
          <cell r="I190" t="str">
            <v>X - SEÇÕES TRANSVERSAIS</v>
          </cell>
          <cell r="J190">
            <v>0</v>
          </cell>
          <cell r="N190">
            <v>0</v>
          </cell>
          <cell r="O190">
            <v>0</v>
          </cell>
          <cell r="P190">
            <v>0</v>
          </cell>
          <cell r="Q190">
            <v>0</v>
          </cell>
          <cell r="T190" t="str">
            <v>1.1</v>
          </cell>
        </row>
        <row r="191">
          <cell r="D191" t="str">
            <v>110.00.00.01</v>
          </cell>
          <cell r="E191">
            <v>110</v>
          </cell>
          <cell r="F191">
            <v>0</v>
          </cell>
          <cell r="G191">
            <v>0</v>
          </cell>
          <cell r="H191">
            <v>1</v>
          </cell>
          <cell r="I191" t="str">
            <v>Capa</v>
          </cell>
          <cell r="J191">
            <v>1</v>
          </cell>
          <cell r="K191" t="str">
            <v>Sim</v>
          </cell>
          <cell r="L191" t="str">
            <v>Não</v>
          </cell>
          <cell r="M191" t="str">
            <v>Não se Aplica</v>
          </cell>
          <cell r="N191">
            <v>2</v>
          </cell>
          <cell r="O191">
            <v>1</v>
          </cell>
          <cell r="P191">
            <v>0</v>
          </cell>
          <cell r="Q191">
            <v>0</v>
          </cell>
          <cell r="T191" t="str">
            <v>1.1</v>
          </cell>
        </row>
        <row r="192">
          <cell r="D192" t="str">
            <v>110.00.00.02</v>
          </cell>
          <cell r="E192">
            <v>110</v>
          </cell>
          <cell r="F192">
            <v>0</v>
          </cell>
          <cell r="G192">
            <v>0</v>
          </cell>
          <cell r="H192">
            <v>2</v>
          </cell>
          <cell r="I192" t="str">
            <v>Apresentação</v>
          </cell>
          <cell r="J192">
            <v>1</v>
          </cell>
          <cell r="K192" t="str">
            <v>Sim</v>
          </cell>
          <cell r="L192" t="str">
            <v>Não</v>
          </cell>
          <cell r="M192" t="str">
            <v>Não se Aplica</v>
          </cell>
          <cell r="N192">
            <v>2</v>
          </cell>
          <cell r="O192">
            <v>1</v>
          </cell>
          <cell r="P192">
            <v>0</v>
          </cell>
          <cell r="Q192">
            <v>0</v>
          </cell>
          <cell r="T192" t="str">
            <v>1.1</v>
          </cell>
        </row>
        <row r="193">
          <cell r="D193" t="str">
            <v>110.00.00.03</v>
          </cell>
          <cell r="E193">
            <v>110</v>
          </cell>
          <cell r="F193">
            <v>0</v>
          </cell>
          <cell r="G193">
            <v>0</v>
          </cell>
          <cell r="H193">
            <v>3</v>
          </cell>
          <cell r="I193" t="str">
            <v>Mapa de Situação</v>
          </cell>
          <cell r="J193">
            <v>1</v>
          </cell>
          <cell r="K193" t="str">
            <v>Sim</v>
          </cell>
          <cell r="L193" t="str">
            <v>Não</v>
          </cell>
          <cell r="M193" t="str">
            <v>Não se Aplica</v>
          </cell>
          <cell r="N193">
            <v>2</v>
          </cell>
          <cell r="O193">
            <v>1</v>
          </cell>
          <cell r="P193">
            <v>0</v>
          </cell>
          <cell r="Q193">
            <v>0</v>
          </cell>
          <cell r="T193" t="str">
            <v>1.1</v>
          </cell>
        </row>
        <row r="194">
          <cell r="D194" t="str">
            <v>110.00.00.04</v>
          </cell>
          <cell r="E194">
            <v>110</v>
          </cell>
          <cell r="F194">
            <v>0</v>
          </cell>
          <cell r="G194">
            <v>0</v>
          </cell>
          <cell r="H194">
            <v>4</v>
          </cell>
          <cell r="I194" t="str">
            <v>Escala está adequada e visivel</v>
          </cell>
          <cell r="J194">
            <v>1</v>
          </cell>
          <cell r="K194" t="str">
            <v>Sim</v>
          </cell>
          <cell r="L194" t="str">
            <v>Não</v>
          </cell>
          <cell r="M194" t="str">
            <v>Não se Aplica</v>
          </cell>
          <cell r="N194">
            <v>2</v>
          </cell>
          <cell r="O194">
            <v>1</v>
          </cell>
          <cell r="P194">
            <v>0</v>
          </cell>
          <cell r="Q194">
            <v>0</v>
          </cell>
          <cell r="T194" t="str">
            <v>1.1</v>
          </cell>
        </row>
        <row r="195">
          <cell r="D195" t="str">
            <v>110.00.00.05</v>
          </cell>
          <cell r="E195">
            <v>110</v>
          </cell>
          <cell r="F195">
            <v>0</v>
          </cell>
          <cell r="G195">
            <v>0</v>
          </cell>
          <cell r="H195">
            <v>5</v>
          </cell>
          <cell r="I195" t="str">
            <v>Seções estão visiveis, apresentada conforme projeto, terreno, largura</v>
          </cell>
          <cell r="J195">
            <v>1</v>
          </cell>
          <cell r="K195" t="str">
            <v>Sim</v>
          </cell>
          <cell r="L195" t="str">
            <v>Não</v>
          </cell>
          <cell r="M195" t="str">
            <v>Não se Aplica</v>
          </cell>
          <cell r="N195">
            <v>2</v>
          </cell>
          <cell r="O195">
            <v>1</v>
          </cell>
          <cell r="P195">
            <v>0</v>
          </cell>
          <cell r="Q195">
            <v>0</v>
          </cell>
          <cell r="T195" t="str">
            <v>1.1</v>
          </cell>
        </row>
        <row r="196">
          <cell r="D196" t="str">
            <v>201.00.00.00</v>
          </cell>
          <cell r="E196">
            <v>201</v>
          </cell>
          <cell r="F196">
            <v>0</v>
          </cell>
          <cell r="G196">
            <v>0</v>
          </cell>
          <cell r="H196">
            <v>0</v>
          </cell>
          <cell r="I196" t="str">
            <v>I - Volume 3B -  Geotécnia</v>
          </cell>
          <cell r="J196">
            <v>0</v>
          </cell>
          <cell r="N196">
            <v>0</v>
          </cell>
          <cell r="O196">
            <v>0</v>
          </cell>
          <cell r="P196">
            <v>0</v>
          </cell>
          <cell r="Q196">
            <v>0</v>
          </cell>
          <cell r="T196" t="str">
            <v>1.1</v>
          </cell>
        </row>
        <row r="197">
          <cell r="D197" t="str">
            <v>201.00.00.01</v>
          </cell>
          <cell r="E197">
            <v>201</v>
          </cell>
          <cell r="F197">
            <v>0</v>
          </cell>
          <cell r="G197">
            <v>0</v>
          </cell>
          <cell r="H197">
            <v>1</v>
          </cell>
          <cell r="I197" t="str">
            <v>A capa e contra capa esta no padrão adotado pela contratante</v>
          </cell>
          <cell r="J197">
            <v>1</v>
          </cell>
          <cell r="K197" t="str">
            <v>Sim</v>
          </cell>
          <cell r="L197" t="str">
            <v>Não</v>
          </cell>
          <cell r="M197" t="str">
            <v>Não se Aplica</v>
          </cell>
          <cell r="N197">
            <v>2</v>
          </cell>
          <cell r="O197">
            <v>1</v>
          </cell>
          <cell r="P197">
            <v>0</v>
          </cell>
          <cell r="Q197">
            <v>0</v>
          </cell>
          <cell r="T197" t="str">
            <v>1.1</v>
          </cell>
        </row>
        <row r="198">
          <cell r="D198" t="str">
            <v>201.00.00.02</v>
          </cell>
          <cell r="E198">
            <v>201</v>
          </cell>
          <cell r="F198">
            <v>0</v>
          </cell>
          <cell r="G198">
            <v>0</v>
          </cell>
          <cell r="H198">
            <v>2</v>
          </cell>
          <cell r="I198" t="str">
            <v>Contem o indice e esta coerente</v>
          </cell>
          <cell r="J198">
            <v>1</v>
          </cell>
          <cell r="K198" t="str">
            <v>Sim</v>
          </cell>
          <cell r="L198" t="str">
            <v>Não</v>
          </cell>
          <cell r="M198" t="str">
            <v>Não se Aplica</v>
          </cell>
          <cell r="N198">
            <v>2</v>
          </cell>
          <cell r="O198">
            <v>1</v>
          </cell>
          <cell r="P198">
            <v>0</v>
          </cell>
          <cell r="Q198">
            <v>0</v>
          </cell>
          <cell r="T198" t="str">
            <v>1.1</v>
          </cell>
        </row>
        <row r="199">
          <cell r="D199" t="str">
            <v>201.00.00.03</v>
          </cell>
          <cell r="E199">
            <v>201</v>
          </cell>
          <cell r="F199">
            <v>0</v>
          </cell>
          <cell r="G199">
            <v>0</v>
          </cell>
          <cell r="H199">
            <v>3</v>
          </cell>
          <cell r="I199" t="str">
            <v xml:space="preserve">Contem os itens de apresentação e mapas </v>
          </cell>
          <cell r="J199">
            <v>1</v>
          </cell>
          <cell r="K199" t="str">
            <v>Sim</v>
          </cell>
          <cell r="L199" t="str">
            <v>Não</v>
          </cell>
          <cell r="M199" t="str">
            <v>Não se Aplica</v>
          </cell>
          <cell r="N199">
            <v>2</v>
          </cell>
          <cell r="O199">
            <v>1</v>
          </cell>
          <cell r="P199">
            <v>0</v>
          </cell>
          <cell r="Q199">
            <v>0</v>
          </cell>
          <cell r="T199" t="str">
            <v>1.1</v>
          </cell>
        </row>
        <row r="200">
          <cell r="D200" t="str">
            <v>201.00.00.04</v>
          </cell>
          <cell r="E200">
            <v>201</v>
          </cell>
          <cell r="F200">
            <v>0</v>
          </cell>
          <cell r="G200">
            <v>0</v>
          </cell>
          <cell r="H200">
            <v>4</v>
          </cell>
          <cell r="I200" t="str">
            <v>Foi descrito a norma usada e um breve relato</v>
          </cell>
          <cell r="J200">
            <v>1</v>
          </cell>
          <cell r="K200" t="str">
            <v>Sim</v>
          </cell>
          <cell r="L200" t="str">
            <v>Não</v>
          </cell>
          <cell r="M200" t="str">
            <v>Não se Aplica</v>
          </cell>
          <cell r="N200">
            <v>2</v>
          </cell>
          <cell r="O200">
            <v>1</v>
          </cell>
          <cell r="P200">
            <v>0</v>
          </cell>
          <cell r="Q200">
            <v>0</v>
          </cell>
          <cell r="T200" t="str">
            <v>1.1</v>
          </cell>
        </row>
        <row r="201">
          <cell r="D201" t="str">
            <v>201.00.00.05</v>
          </cell>
          <cell r="E201">
            <v>201</v>
          </cell>
          <cell r="F201">
            <v>0</v>
          </cell>
          <cell r="G201">
            <v>0</v>
          </cell>
          <cell r="H201">
            <v>5</v>
          </cell>
          <cell r="I201" t="str">
            <v>Foi descrito como foi realizado o ensaio no subleito</v>
          </cell>
          <cell r="J201">
            <v>1</v>
          </cell>
          <cell r="K201" t="str">
            <v>Sim</v>
          </cell>
          <cell r="L201" t="str">
            <v>Não</v>
          </cell>
          <cell r="M201" t="str">
            <v>Não se Aplica</v>
          </cell>
          <cell r="N201">
            <v>2</v>
          </cell>
          <cell r="O201">
            <v>1</v>
          </cell>
          <cell r="P201">
            <v>0</v>
          </cell>
          <cell r="Q201">
            <v>0</v>
          </cell>
          <cell r="T201" t="str">
            <v>1.1</v>
          </cell>
        </row>
        <row r="202">
          <cell r="D202" t="str">
            <v>201.00.00.06</v>
          </cell>
          <cell r="E202">
            <v>201</v>
          </cell>
          <cell r="F202">
            <v>0</v>
          </cell>
          <cell r="G202">
            <v>0</v>
          </cell>
          <cell r="H202">
            <v>6</v>
          </cell>
          <cell r="I202" t="str">
            <v>Foi apresentado a distancia entre furos de acordo com a norma</v>
          </cell>
          <cell r="J202">
            <v>1</v>
          </cell>
          <cell r="K202" t="str">
            <v>Sim</v>
          </cell>
          <cell r="L202" t="str">
            <v>Não</v>
          </cell>
          <cell r="M202" t="str">
            <v>Não se Aplica</v>
          </cell>
          <cell r="N202">
            <v>2</v>
          </cell>
          <cell r="O202">
            <v>1</v>
          </cell>
          <cell r="P202">
            <v>0</v>
          </cell>
          <cell r="Q202">
            <v>0</v>
          </cell>
          <cell r="T202" t="str">
            <v>1.1</v>
          </cell>
        </row>
        <row r="203">
          <cell r="D203" t="str">
            <v>201.00.00.07</v>
          </cell>
          <cell r="E203">
            <v>201</v>
          </cell>
          <cell r="F203">
            <v>0</v>
          </cell>
          <cell r="G203">
            <v>0</v>
          </cell>
          <cell r="H203">
            <v>7</v>
          </cell>
          <cell r="I203" t="str">
            <v>Foi apresentado a profundidade de 1 metro abaixo do greide nos furos</v>
          </cell>
          <cell r="J203">
            <v>1</v>
          </cell>
          <cell r="K203" t="str">
            <v>Sim</v>
          </cell>
          <cell r="L203" t="str">
            <v>Não</v>
          </cell>
          <cell r="M203" t="str">
            <v>Não se Aplica</v>
          </cell>
          <cell r="N203">
            <v>2</v>
          </cell>
          <cell r="O203">
            <v>1</v>
          </cell>
          <cell r="P203">
            <v>0</v>
          </cell>
          <cell r="Q203">
            <v>0</v>
          </cell>
          <cell r="T203" t="str">
            <v>1.1</v>
          </cell>
        </row>
        <row r="204">
          <cell r="D204" t="str">
            <v>201.00.00.08</v>
          </cell>
          <cell r="E204">
            <v>201</v>
          </cell>
          <cell r="F204">
            <v>0</v>
          </cell>
          <cell r="G204">
            <v>0</v>
          </cell>
          <cell r="H204">
            <v>8</v>
          </cell>
          <cell r="I204" t="str">
            <v>Foi apresentado ensaio a cada 3m de furo ou a cada mudança de horizonte</v>
          </cell>
          <cell r="J204">
            <v>1</v>
          </cell>
          <cell r="K204" t="str">
            <v>Sim</v>
          </cell>
          <cell r="L204" t="str">
            <v>Não</v>
          </cell>
          <cell r="M204" t="str">
            <v>Não se Aplica</v>
          </cell>
          <cell r="N204">
            <v>2</v>
          </cell>
          <cell r="O204">
            <v>1</v>
          </cell>
          <cell r="P204">
            <v>0</v>
          </cell>
          <cell r="Q204">
            <v>0</v>
          </cell>
          <cell r="T204" t="str">
            <v>1.1</v>
          </cell>
        </row>
        <row r="205">
          <cell r="D205" t="str">
            <v>201.00.00.09</v>
          </cell>
          <cell r="E205">
            <v>201</v>
          </cell>
          <cell r="F205">
            <v>0</v>
          </cell>
          <cell r="G205">
            <v>0</v>
          </cell>
          <cell r="H205">
            <v>9</v>
          </cell>
          <cell r="I205" t="str">
            <v>Foi apresentado o boletim de ensaio</v>
          </cell>
          <cell r="J205">
            <v>1</v>
          </cell>
          <cell r="K205" t="str">
            <v>Sim</v>
          </cell>
          <cell r="L205" t="str">
            <v>Não</v>
          </cell>
          <cell r="M205" t="str">
            <v>Não se Aplica</v>
          </cell>
          <cell r="N205">
            <v>2</v>
          </cell>
          <cell r="O205">
            <v>1</v>
          </cell>
          <cell r="P205">
            <v>0</v>
          </cell>
          <cell r="Q205">
            <v>0</v>
          </cell>
          <cell r="T205" t="str">
            <v>1.1</v>
          </cell>
        </row>
        <row r="206">
          <cell r="D206" t="str">
            <v>201.00.00.10</v>
          </cell>
          <cell r="E206">
            <v>201</v>
          </cell>
          <cell r="F206">
            <v>0</v>
          </cell>
          <cell r="G206">
            <v>0</v>
          </cell>
          <cell r="H206">
            <v>10</v>
          </cell>
          <cell r="I206" t="str">
            <v>Foi apresentado Resumo dos ensaios</v>
          </cell>
          <cell r="J206">
            <v>1</v>
          </cell>
          <cell r="K206" t="str">
            <v>Sim</v>
          </cell>
          <cell r="L206" t="str">
            <v>Não</v>
          </cell>
          <cell r="M206" t="str">
            <v>Não se Aplica</v>
          </cell>
          <cell r="N206">
            <v>2</v>
          </cell>
          <cell r="O206">
            <v>1</v>
          </cell>
          <cell r="P206">
            <v>0</v>
          </cell>
          <cell r="Q206">
            <v>0</v>
          </cell>
          <cell r="T206" t="str">
            <v>1.1</v>
          </cell>
        </row>
        <row r="207">
          <cell r="D207" t="str">
            <v>201.00.00.11</v>
          </cell>
          <cell r="E207">
            <v>201</v>
          </cell>
          <cell r="F207">
            <v>0</v>
          </cell>
          <cell r="G207">
            <v>0</v>
          </cell>
          <cell r="H207">
            <v>11</v>
          </cell>
          <cell r="I207" t="str">
            <v>Os ensaios do subleito apresentam as granulometria, Expansão, Isc, HRB, Golpes</v>
          </cell>
          <cell r="J207">
            <v>1</v>
          </cell>
          <cell r="K207" t="str">
            <v>Sim</v>
          </cell>
          <cell r="L207" t="str">
            <v>Não</v>
          </cell>
          <cell r="M207" t="str">
            <v>Não se Aplica</v>
          </cell>
          <cell r="N207">
            <v>2</v>
          </cell>
          <cell r="O207">
            <v>1</v>
          </cell>
          <cell r="P207">
            <v>0</v>
          </cell>
          <cell r="Q207">
            <v>0</v>
          </cell>
          <cell r="T207" t="str">
            <v>1.1</v>
          </cell>
        </row>
        <row r="208">
          <cell r="D208" t="str">
            <v>201.00.00.12</v>
          </cell>
          <cell r="E208">
            <v>201</v>
          </cell>
          <cell r="F208">
            <v>0</v>
          </cell>
          <cell r="G208">
            <v>0</v>
          </cell>
          <cell r="H208">
            <v>12</v>
          </cell>
          <cell r="I208" t="str">
            <v xml:space="preserve">O resultado do ensaio esta coerente com o trecho, classificacao do material e homogenio </v>
          </cell>
          <cell r="J208">
            <v>1</v>
          </cell>
          <cell r="K208" t="str">
            <v>Sim</v>
          </cell>
          <cell r="L208" t="str">
            <v>Não</v>
          </cell>
          <cell r="M208" t="str">
            <v>Não se Aplica</v>
          </cell>
          <cell r="N208">
            <v>2</v>
          </cell>
          <cell r="O208">
            <v>1</v>
          </cell>
          <cell r="P208">
            <v>0</v>
          </cell>
          <cell r="Q208">
            <v>0</v>
          </cell>
          <cell r="T208" t="str">
            <v>1.1</v>
          </cell>
        </row>
        <row r="209">
          <cell r="D209" t="str">
            <v>201.00.00.13</v>
          </cell>
          <cell r="E209">
            <v>201</v>
          </cell>
          <cell r="F209">
            <v>0</v>
          </cell>
          <cell r="G209">
            <v>0</v>
          </cell>
          <cell r="H209">
            <v>13</v>
          </cell>
          <cell r="I209" t="str">
            <v>Foi apresenteda o quadro estatistico</v>
          </cell>
          <cell r="J209">
            <v>1</v>
          </cell>
          <cell r="K209" t="str">
            <v>Sim</v>
          </cell>
          <cell r="L209" t="str">
            <v>Não</v>
          </cell>
          <cell r="M209" t="str">
            <v>Não se Aplica</v>
          </cell>
          <cell r="N209">
            <v>2</v>
          </cell>
          <cell r="O209">
            <v>1</v>
          </cell>
          <cell r="P209">
            <v>0</v>
          </cell>
          <cell r="Q209">
            <v>0</v>
          </cell>
          <cell r="T209" t="str">
            <v>1.1</v>
          </cell>
        </row>
        <row r="210">
          <cell r="D210" t="str">
            <v>201.00.00.14</v>
          </cell>
          <cell r="E210">
            <v>201</v>
          </cell>
          <cell r="F210">
            <v>0</v>
          </cell>
          <cell r="G210">
            <v>0</v>
          </cell>
          <cell r="H210">
            <v>14</v>
          </cell>
          <cell r="I210" t="str">
            <v>Foi descrito como foi realizado o ensaio, indicando local, caractereisticas das jazidas e emprestimo</v>
          </cell>
          <cell r="J210">
            <v>1</v>
          </cell>
          <cell r="K210" t="str">
            <v>Sim</v>
          </cell>
          <cell r="L210" t="str">
            <v>Não</v>
          </cell>
          <cell r="M210" t="str">
            <v>Não se Aplica</v>
          </cell>
          <cell r="N210">
            <v>2</v>
          </cell>
          <cell r="O210">
            <v>1</v>
          </cell>
          <cell r="P210">
            <v>0</v>
          </cell>
          <cell r="Q210">
            <v>0</v>
          </cell>
          <cell r="T210" t="str">
            <v>1.1</v>
          </cell>
        </row>
        <row r="211">
          <cell r="D211" t="str">
            <v>201.00.00.15</v>
          </cell>
          <cell r="E211">
            <v>201</v>
          </cell>
          <cell r="F211">
            <v>0</v>
          </cell>
          <cell r="G211">
            <v>0</v>
          </cell>
          <cell r="H211">
            <v>15</v>
          </cell>
          <cell r="I211" t="str">
            <v>Foi apresentado a malha de acordo com a norma</v>
          </cell>
          <cell r="J211">
            <v>1</v>
          </cell>
          <cell r="K211" t="str">
            <v>Sim</v>
          </cell>
          <cell r="L211" t="str">
            <v>Não</v>
          </cell>
          <cell r="M211" t="str">
            <v>Não se Aplica</v>
          </cell>
          <cell r="N211">
            <v>2</v>
          </cell>
          <cell r="O211">
            <v>1</v>
          </cell>
          <cell r="P211">
            <v>0</v>
          </cell>
          <cell r="Q211">
            <v>0</v>
          </cell>
          <cell r="T211" t="str">
            <v>1.1</v>
          </cell>
        </row>
        <row r="212">
          <cell r="D212" t="str">
            <v>201.00.00.16</v>
          </cell>
          <cell r="E212">
            <v>201</v>
          </cell>
          <cell r="F212">
            <v>0</v>
          </cell>
          <cell r="G212">
            <v>0</v>
          </cell>
          <cell r="H212">
            <v>16</v>
          </cell>
          <cell r="I212" t="str">
            <v>Foi apresentado espessura util de pelo menos 1m</v>
          </cell>
          <cell r="J212">
            <v>1</v>
          </cell>
          <cell r="K212" t="str">
            <v>Sim</v>
          </cell>
          <cell r="L212" t="str">
            <v>Não</v>
          </cell>
          <cell r="M212" t="str">
            <v>Não se Aplica</v>
          </cell>
          <cell r="N212">
            <v>2</v>
          </cell>
          <cell r="O212">
            <v>1</v>
          </cell>
          <cell r="P212">
            <v>0</v>
          </cell>
          <cell r="Q212">
            <v>0</v>
          </cell>
          <cell r="T212" t="str">
            <v>1.1</v>
          </cell>
        </row>
        <row r="213">
          <cell r="D213" t="str">
            <v>201.00.00.17</v>
          </cell>
          <cell r="E213">
            <v>201</v>
          </cell>
          <cell r="F213">
            <v>0</v>
          </cell>
          <cell r="G213">
            <v>0</v>
          </cell>
          <cell r="H213">
            <v>17</v>
          </cell>
          <cell r="I213" t="str">
            <v>Foi apresentado o boletim de ensaio</v>
          </cell>
          <cell r="J213">
            <v>1</v>
          </cell>
          <cell r="K213" t="str">
            <v>Sim</v>
          </cell>
          <cell r="L213" t="str">
            <v>Não</v>
          </cell>
          <cell r="M213" t="str">
            <v>Não se Aplica</v>
          </cell>
          <cell r="N213">
            <v>2</v>
          </cell>
          <cell r="O213">
            <v>1</v>
          </cell>
          <cell r="P213">
            <v>0</v>
          </cell>
          <cell r="Q213">
            <v>0</v>
          </cell>
          <cell r="T213" t="str">
            <v>1.1</v>
          </cell>
        </row>
        <row r="214">
          <cell r="D214" t="str">
            <v>201.00.00.18</v>
          </cell>
          <cell r="E214">
            <v>201</v>
          </cell>
          <cell r="F214">
            <v>0</v>
          </cell>
          <cell r="G214">
            <v>0</v>
          </cell>
          <cell r="H214">
            <v>18</v>
          </cell>
          <cell r="I214" t="str">
            <v>Foi apresentado Resumo dos ensaios</v>
          </cell>
          <cell r="J214">
            <v>1</v>
          </cell>
          <cell r="K214" t="str">
            <v>Sim</v>
          </cell>
          <cell r="L214" t="str">
            <v>Não</v>
          </cell>
          <cell r="M214" t="str">
            <v>Não se Aplica</v>
          </cell>
          <cell r="N214">
            <v>2</v>
          </cell>
          <cell r="O214">
            <v>1</v>
          </cell>
          <cell r="P214">
            <v>0</v>
          </cell>
          <cell r="Q214">
            <v>0</v>
          </cell>
          <cell r="T214" t="str">
            <v>1.1</v>
          </cell>
        </row>
        <row r="215">
          <cell r="D215" t="str">
            <v>201.00.00.19</v>
          </cell>
          <cell r="E215">
            <v>201</v>
          </cell>
          <cell r="F215">
            <v>0</v>
          </cell>
          <cell r="G215">
            <v>0</v>
          </cell>
          <cell r="H215">
            <v>19</v>
          </cell>
          <cell r="I215" t="str">
            <v>Os ensaios das jazidase emprestimos apresentam as granulometria, Expansão, Isc, HRB, Golpes, LL, IP</v>
          </cell>
          <cell r="J215">
            <v>1</v>
          </cell>
          <cell r="K215" t="str">
            <v>Sim</v>
          </cell>
          <cell r="L215" t="str">
            <v>Não</v>
          </cell>
          <cell r="M215" t="str">
            <v>Não se Aplica</v>
          </cell>
          <cell r="N215">
            <v>2</v>
          </cell>
          <cell r="O215">
            <v>1</v>
          </cell>
          <cell r="P215">
            <v>0</v>
          </cell>
          <cell r="Q215">
            <v>0</v>
          </cell>
          <cell r="T215" t="str">
            <v>1.1</v>
          </cell>
        </row>
        <row r="216">
          <cell r="D216" t="str">
            <v>201.00.00.20</v>
          </cell>
          <cell r="E216">
            <v>201</v>
          </cell>
          <cell r="F216">
            <v>0</v>
          </cell>
          <cell r="G216">
            <v>0</v>
          </cell>
          <cell r="H216">
            <v>20</v>
          </cell>
          <cell r="I216" t="str">
            <v xml:space="preserve">O resultado do ensaio esta coerente com o trecho, classificacao do material e homogenio </v>
          </cell>
          <cell r="J216">
            <v>1</v>
          </cell>
          <cell r="K216" t="str">
            <v>Sim</v>
          </cell>
          <cell r="L216" t="str">
            <v>Não</v>
          </cell>
          <cell r="M216" t="str">
            <v>Não se Aplica</v>
          </cell>
          <cell r="N216">
            <v>2</v>
          </cell>
          <cell r="O216">
            <v>1</v>
          </cell>
          <cell r="P216">
            <v>0</v>
          </cell>
          <cell r="Q216">
            <v>0</v>
          </cell>
          <cell r="T216" t="str">
            <v>1.1</v>
          </cell>
        </row>
        <row r="217">
          <cell r="D217" t="str">
            <v>201.00.00.21</v>
          </cell>
          <cell r="E217">
            <v>201</v>
          </cell>
          <cell r="F217">
            <v>0</v>
          </cell>
          <cell r="G217">
            <v>0</v>
          </cell>
          <cell r="H217">
            <v>21</v>
          </cell>
          <cell r="I217" t="str">
            <v>Foi apresentado croqui contendo todas as informaçoes como , proprietario, vegetação, area utilizavel, volume, espessura, localização e distancia do eixo, utilização e malha</v>
          </cell>
          <cell r="J217">
            <v>1</v>
          </cell>
          <cell r="K217" t="str">
            <v>Sim</v>
          </cell>
          <cell r="L217" t="str">
            <v>Não</v>
          </cell>
          <cell r="M217" t="str">
            <v>Não se Aplica</v>
          </cell>
          <cell r="N217">
            <v>2</v>
          </cell>
          <cell r="O217">
            <v>1</v>
          </cell>
          <cell r="P217">
            <v>0</v>
          </cell>
          <cell r="Q217">
            <v>0</v>
          </cell>
          <cell r="T217" t="str">
            <v>1.1</v>
          </cell>
        </row>
        <row r="218">
          <cell r="D218" t="str">
            <v>201.00.00.22</v>
          </cell>
          <cell r="E218">
            <v>201</v>
          </cell>
          <cell r="F218">
            <v>0</v>
          </cell>
          <cell r="G218">
            <v>0</v>
          </cell>
          <cell r="H218">
            <v>22</v>
          </cell>
          <cell r="I218" t="str">
            <v>O material se enquadra para o uso destinado</v>
          </cell>
          <cell r="J218">
            <v>1</v>
          </cell>
          <cell r="K218" t="str">
            <v>Sim</v>
          </cell>
          <cell r="L218" t="str">
            <v>Não</v>
          </cell>
          <cell r="M218" t="str">
            <v>Não se Aplica</v>
          </cell>
          <cell r="N218">
            <v>2</v>
          </cell>
          <cell r="O218">
            <v>1</v>
          </cell>
          <cell r="P218">
            <v>0</v>
          </cell>
          <cell r="Q218">
            <v>0</v>
          </cell>
          <cell r="T218" t="str">
            <v>1.1</v>
          </cell>
        </row>
        <row r="219">
          <cell r="D219" t="str">
            <v>201.00.00.23</v>
          </cell>
          <cell r="E219">
            <v>201</v>
          </cell>
          <cell r="F219">
            <v>0</v>
          </cell>
          <cell r="G219">
            <v>0</v>
          </cell>
          <cell r="H219">
            <v>23</v>
          </cell>
          <cell r="I219" t="str">
            <v>A ocorrencia de material suficiente para o destino</v>
          </cell>
          <cell r="J219">
            <v>1</v>
          </cell>
          <cell r="K219" t="str">
            <v>Sim</v>
          </cell>
          <cell r="L219" t="str">
            <v>Não</v>
          </cell>
          <cell r="M219" t="str">
            <v>Não se Aplica</v>
          </cell>
          <cell r="N219">
            <v>2</v>
          </cell>
          <cell r="O219">
            <v>1</v>
          </cell>
          <cell r="P219">
            <v>0</v>
          </cell>
          <cell r="Q219">
            <v>0</v>
          </cell>
          <cell r="T219" t="str">
            <v>1.1</v>
          </cell>
        </row>
        <row r="220">
          <cell r="D220" t="str">
            <v>201.00.00.24</v>
          </cell>
          <cell r="E220">
            <v>201</v>
          </cell>
          <cell r="F220">
            <v>0</v>
          </cell>
          <cell r="G220">
            <v>0</v>
          </cell>
          <cell r="H220">
            <v>24</v>
          </cell>
          <cell r="I220" t="str">
            <v>Foi apresenteda o quadro estatistico</v>
          </cell>
          <cell r="J220">
            <v>1</v>
          </cell>
          <cell r="K220" t="str">
            <v>Sim</v>
          </cell>
          <cell r="L220" t="str">
            <v>Não</v>
          </cell>
          <cell r="M220" t="str">
            <v>Não se Aplica</v>
          </cell>
          <cell r="N220">
            <v>2</v>
          </cell>
          <cell r="O220">
            <v>1</v>
          </cell>
          <cell r="P220">
            <v>0</v>
          </cell>
          <cell r="Q220">
            <v>0</v>
          </cell>
          <cell r="T220" t="str">
            <v>1.1</v>
          </cell>
        </row>
        <row r="221">
          <cell r="D221" t="str">
            <v>201.00.00.25</v>
          </cell>
          <cell r="E221">
            <v>201</v>
          </cell>
          <cell r="F221">
            <v>0</v>
          </cell>
          <cell r="G221">
            <v>0</v>
          </cell>
          <cell r="H221">
            <v>25</v>
          </cell>
          <cell r="I221" t="str">
            <v xml:space="preserve">Foi descrito como foi realizado o ensaio das misturas de solo e apresentado os esnaios </v>
          </cell>
          <cell r="J221">
            <v>1</v>
          </cell>
          <cell r="K221" t="str">
            <v>Sim</v>
          </cell>
          <cell r="L221" t="str">
            <v>Não</v>
          </cell>
          <cell r="M221" t="str">
            <v>Não se Aplica</v>
          </cell>
          <cell r="N221">
            <v>2</v>
          </cell>
          <cell r="O221">
            <v>1</v>
          </cell>
          <cell r="P221">
            <v>0</v>
          </cell>
          <cell r="Q221">
            <v>0</v>
          </cell>
          <cell r="T221" t="str">
            <v>1.1</v>
          </cell>
        </row>
        <row r="222">
          <cell r="D222" t="str">
            <v>201.00.00.26</v>
          </cell>
          <cell r="E222">
            <v>201</v>
          </cell>
          <cell r="F222">
            <v>0</v>
          </cell>
          <cell r="G222">
            <v>0</v>
          </cell>
          <cell r="H222">
            <v>26</v>
          </cell>
          <cell r="I222" t="str">
            <v>Foi descrito como foi realizado o ensaio, indicando local, caractereisticas da pedreira</v>
          </cell>
          <cell r="J222">
            <v>1</v>
          </cell>
          <cell r="K222" t="str">
            <v>Sim</v>
          </cell>
          <cell r="L222" t="str">
            <v>Não</v>
          </cell>
          <cell r="M222" t="str">
            <v>Não se Aplica</v>
          </cell>
          <cell r="N222">
            <v>2</v>
          </cell>
          <cell r="O222">
            <v>1</v>
          </cell>
          <cell r="P222">
            <v>0</v>
          </cell>
          <cell r="Q222">
            <v>0</v>
          </cell>
          <cell r="T222" t="str">
            <v>1.1</v>
          </cell>
        </row>
        <row r="223">
          <cell r="D223" t="str">
            <v>201.00.00.27</v>
          </cell>
          <cell r="E223">
            <v>201</v>
          </cell>
          <cell r="F223">
            <v>0</v>
          </cell>
          <cell r="G223">
            <v>0</v>
          </cell>
          <cell r="H223">
            <v>27</v>
          </cell>
          <cell r="I223" t="str">
            <v>Foi apresentado os ensaios de abrasão los angeles, sanidade, adesividade e indice de forma.</v>
          </cell>
          <cell r="J223">
            <v>1</v>
          </cell>
          <cell r="K223" t="str">
            <v>Sim</v>
          </cell>
          <cell r="L223" t="str">
            <v>Não</v>
          </cell>
          <cell r="M223" t="str">
            <v>Não se Aplica</v>
          </cell>
          <cell r="N223">
            <v>2</v>
          </cell>
          <cell r="O223">
            <v>1</v>
          </cell>
          <cell r="P223">
            <v>0</v>
          </cell>
          <cell r="Q223">
            <v>0</v>
          </cell>
          <cell r="T223" t="str">
            <v>1.1</v>
          </cell>
        </row>
        <row r="224">
          <cell r="D224" t="str">
            <v>201.00.00.28</v>
          </cell>
          <cell r="E224">
            <v>201</v>
          </cell>
          <cell r="F224">
            <v>0</v>
          </cell>
          <cell r="G224">
            <v>0</v>
          </cell>
          <cell r="H224">
            <v>28</v>
          </cell>
          <cell r="I224" t="str">
            <v>Foi apresentado croqui contendo todas as informaçoes como , proprietario, vegetação, area utilizavel, volume, espessura, localização e distancia do eixo, utilização e volume de produção</v>
          </cell>
          <cell r="J224">
            <v>1</v>
          </cell>
          <cell r="K224" t="str">
            <v>Sim</v>
          </cell>
          <cell r="L224" t="str">
            <v>Não</v>
          </cell>
          <cell r="M224" t="str">
            <v>Não se Aplica</v>
          </cell>
          <cell r="N224">
            <v>2</v>
          </cell>
          <cell r="O224">
            <v>1</v>
          </cell>
          <cell r="P224">
            <v>0</v>
          </cell>
          <cell r="Q224">
            <v>0</v>
          </cell>
          <cell r="T224" t="str">
            <v>1.1</v>
          </cell>
        </row>
        <row r="225">
          <cell r="D225" t="str">
            <v>201.00.00.29</v>
          </cell>
          <cell r="E225">
            <v>201</v>
          </cell>
          <cell r="F225">
            <v>0</v>
          </cell>
          <cell r="G225">
            <v>0</v>
          </cell>
          <cell r="H225">
            <v>29</v>
          </cell>
          <cell r="I225" t="str">
            <v>Foi descrito como foi realizado o ensaio, indicando local, caractereisticas da areal</v>
          </cell>
          <cell r="J225">
            <v>1</v>
          </cell>
          <cell r="K225" t="str">
            <v>Sim</v>
          </cell>
          <cell r="L225" t="str">
            <v>Não</v>
          </cell>
          <cell r="M225" t="str">
            <v>Não se Aplica</v>
          </cell>
          <cell r="N225">
            <v>2</v>
          </cell>
          <cell r="O225">
            <v>1</v>
          </cell>
          <cell r="P225">
            <v>0</v>
          </cell>
          <cell r="Q225">
            <v>0</v>
          </cell>
          <cell r="T225" t="str">
            <v>1.1</v>
          </cell>
        </row>
        <row r="226">
          <cell r="D226" t="str">
            <v>201.00.00.30</v>
          </cell>
          <cell r="E226">
            <v>201</v>
          </cell>
          <cell r="F226">
            <v>0</v>
          </cell>
          <cell r="G226">
            <v>0</v>
          </cell>
          <cell r="H226">
            <v>30</v>
          </cell>
          <cell r="I226" t="str">
            <v>Foi apresentado os ensaios de granulometria, teor de materia organica e equivalente de areia</v>
          </cell>
          <cell r="J226">
            <v>1</v>
          </cell>
          <cell r="K226" t="str">
            <v>Sim</v>
          </cell>
          <cell r="L226" t="str">
            <v>Não</v>
          </cell>
          <cell r="M226" t="str">
            <v>Não se Aplica</v>
          </cell>
          <cell r="N226">
            <v>2</v>
          </cell>
          <cell r="O226">
            <v>1</v>
          </cell>
          <cell r="P226">
            <v>0</v>
          </cell>
          <cell r="Q226">
            <v>0</v>
          </cell>
          <cell r="T226" t="str">
            <v>1.1</v>
          </cell>
        </row>
        <row r="227">
          <cell r="D227" t="str">
            <v>201.00.00.31</v>
          </cell>
          <cell r="E227">
            <v>201</v>
          </cell>
          <cell r="F227">
            <v>0</v>
          </cell>
          <cell r="G227">
            <v>0</v>
          </cell>
          <cell r="H227">
            <v>31</v>
          </cell>
          <cell r="I227" t="str">
            <v>Foi apresentado croqui contendo todas as informaçoes como , proprietario, vegetação, area utilizavel, volume, espessura, localização e distancia do eixo, utilização e volume de produção</v>
          </cell>
          <cell r="J227">
            <v>1</v>
          </cell>
          <cell r="K227" t="str">
            <v>Sim</v>
          </cell>
          <cell r="L227" t="str">
            <v>Não</v>
          </cell>
          <cell r="M227" t="str">
            <v>Não se Aplica</v>
          </cell>
          <cell r="N227">
            <v>2</v>
          </cell>
          <cell r="O227">
            <v>1</v>
          </cell>
          <cell r="P227">
            <v>0</v>
          </cell>
          <cell r="Q227">
            <v>0</v>
          </cell>
          <cell r="T227" t="str">
            <v>1.1</v>
          </cell>
        </row>
        <row r="228">
          <cell r="D228" t="str">
            <v>201.00.00.32</v>
          </cell>
          <cell r="E228">
            <v>201</v>
          </cell>
          <cell r="F228">
            <v>0</v>
          </cell>
          <cell r="G228">
            <v>0</v>
          </cell>
          <cell r="H228">
            <v>32</v>
          </cell>
          <cell r="I228" t="str">
            <v>Foi descrito como foi realizado o ensaio para solos moles, poderá ser feito um spt para depositos ate 100m, e devera atravessar toda a camada, pelo menos 3m e Nspt&gt;30 golpes</v>
          </cell>
          <cell r="J228">
            <v>1</v>
          </cell>
          <cell r="K228" t="str">
            <v>Sim</v>
          </cell>
          <cell r="L228" t="str">
            <v>Não</v>
          </cell>
          <cell r="M228" t="str">
            <v>Não se Aplica</v>
          </cell>
          <cell r="N228">
            <v>2</v>
          </cell>
          <cell r="O228">
            <v>1</v>
          </cell>
          <cell r="P228">
            <v>0</v>
          </cell>
          <cell r="Q228">
            <v>0</v>
          </cell>
          <cell r="T228" t="str">
            <v>1.1</v>
          </cell>
        </row>
        <row r="229">
          <cell r="D229" t="str">
            <v>201.00.00.33</v>
          </cell>
          <cell r="E229">
            <v>201</v>
          </cell>
          <cell r="F229">
            <v>0</v>
          </cell>
          <cell r="G229">
            <v>0</v>
          </cell>
          <cell r="H229">
            <v>33</v>
          </cell>
          <cell r="I229" t="str">
            <v>Para Solo mole &lt; 3m retirar todo material caso &gt;3 maior o numero de ensaios, ver IPR-739</v>
          </cell>
          <cell r="J229">
            <v>1</v>
          </cell>
          <cell r="K229" t="str">
            <v>Sim</v>
          </cell>
          <cell r="L229" t="str">
            <v>Não</v>
          </cell>
          <cell r="M229" t="str">
            <v>Não se Aplica</v>
          </cell>
          <cell r="N229">
            <v>2</v>
          </cell>
          <cell r="O229">
            <v>1</v>
          </cell>
          <cell r="P229">
            <v>0</v>
          </cell>
          <cell r="Q229">
            <v>0</v>
          </cell>
          <cell r="T229" t="str">
            <v>1.1</v>
          </cell>
        </row>
        <row r="230">
          <cell r="D230" t="str">
            <v>201.00.00.34</v>
          </cell>
          <cell r="E230">
            <v>201</v>
          </cell>
          <cell r="F230">
            <v>0</v>
          </cell>
          <cell r="G230">
            <v>0</v>
          </cell>
          <cell r="H230">
            <v>34</v>
          </cell>
          <cell r="I230" t="str">
            <v>Foi descrito como foi realizado o ensaio para obras de arte corrente, apresentando SPT</v>
          </cell>
          <cell r="J230">
            <v>1</v>
          </cell>
          <cell r="K230" t="str">
            <v>Sim</v>
          </cell>
          <cell r="L230" t="str">
            <v>Não</v>
          </cell>
          <cell r="M230" t="str">
            <v>Não se Aplica</v>
          </cell>
          <cell r="N230">
            <v>2</v>
          </cell>
          <cell r="O230">
            <v>1</v>
          </cell>
          <cell r="P230">
            <v>0</v>
          </cell>
          <cell r="Q230">
            <v>0</v>
          </cell>
          <cell r="T230" t="str">
            <v>1.1</v>
          </cell>
        </row>
        <row r="231">
          <cell r="D231" t="str">
            <v>202.00.00.00</v>
          </cell>
          <cell r="E231">
            <v>202</v>
          </cell>
          <cell r="F231">
            <v>0</v>
          </cell>
          <cell r="G231">
            <v>0</v>
          </cell>
          <cell r="H231">
            <v>0</v>
          </cell>
          <cell r="I231" t="str">
            <v>II - Volume 3C -  Notas de Serviço e Volume</v>
          </cell>
          <cell r="J231">
            <v>0</v>
          </cell>
          <cell r="N231">
            <v>0</v>
          </cell>
          <cell r="O231">
            <v>0</v>
          </cell>
          <cell r="P231">
            <v>0</v>
          </cell>
          <cell r="Q231">
            <v>0</v>
          </cell>
          <cell r="T231" t="str">
            <v>1.1</v>
          </cell>
        </row>
        <row r="232">
          <cell r="D232" t="str">
            <v>202.00.00.01</v>
          </cell>
          <cell r="E232">
            <v>202</v>
          </cell>
          <cell r="F232">
            <v>0</v>
          </cell>
          <cell r="G232">
            <v>0</v>
          </cell>
          <cell r="H232">
            <v>1</v>
          </cell>
          <cell r="I232" t="str">
            <v>A capa e contra capa esta no padrão adotado pela contratante</v>
          </cell>
          <cell r="J232">
            <v>1</v>
          </cell>
          <cell r="K232" t="str">
            <v>Sim</v>
          </cell>
          <cell r="L232" t="str">
            <v>Não</v>
          </cell>
          <cell r="M232" t="str">
            <v>Não se Aplica</v>
          </cell>
          <cell r="N232">
            <v>2</v>
          </cell>
          <cell r="O232">
            <v>1</v>
          </cell>
          <cell r="P232">
            <v>0</v>
          </cell>
          <cell r="Q232">
            <v>0</v>
          </cell>
          <cell r="T232" t="str">
            <v>1.1</v>
          </cell>
        </row>
        <row r="233">
          <cell r="D233" t="str">
            <v>202.00.00.02</v>
          </cell>
          <cell r="E233">
            <v>202</v>
          </cell>
          <cell r="F233">
            <v>0</v>
          </cell>
          <cell r="G233">
            <v>0</v>
          </cell>
          <cell r="H233">
            <v>2</v>
          </cell>
          <cell r="I233" t="str">
            <v>Contem o indice e esta coerente</v>
          </cell>
          <cell r="J233">
            <v>1</v>
          </cell>
          <cell r="K233" t="str">
            <v>Sim</v>
          </cell>
          <cell r="L233" t="str">
            <v>Não</v>
          </cell>
          <cell r="M233" t="str">
            <v>Não se Aplica</v>
          </cell>
          <cell r="N233">
            <v>2</v>
          </cell>
          <cell r="O233">
            <v>1</v>
          </cell>
          <cell r="P233">
            <v>0</v>
          </cell>
          <cell r="Q233">
            <v>0</v>
          </cell>
          <cell r="T233" t="str">
            <v>1.1</v>
          </cell>
        </row>
        <row r="234">
          <cell r="D234" t="str">
            <v>202.00.00.03</v>
          </cell>
          <cell r="E234">
            <v>202</v>
          </cell>
          <cell r="F234">
            <v>0</v>
          </cell>
          <cell r="G234">
            <v>0</v>
          </cell>
          <cell r="H234">
            <v>3</v>
          </cell>
          <cell r="I234" t="str">
            <v xml:space="preserve">Contem os itens de apresentação e mapas </v>
          </cell>
          <cell r="J234">
            <v>1</v>
          </cell>
          <cell r="K234" t="str">
            <v>Sim</v>
          </cell>
          <cell r="L234" t="str">
            <v>Não</v>
          </cell>
          <cell r="M234" t="str">
            <v>Não se Aplica</v>
          </cell>
          <cell r="N234">
            <v>2</v>
          </cell>
          <cell r="O234">
            <v>1</v>
          </cell>
          <cell r="P234">
            <v>0</v>
          </cell>
          <cell r="Q234">
            <v>0</v>
          </cell>
          <cell r="T234" t="str">
            <v>1.1</v>
          </cell>
        </row>
        <row r="235">
          <cell r="D235" t="str">
            <v>202.00.00.04</v>
          </cell>
          <cell r="E235">
            <v>202</v>
          </cell>
          <cell r="F235">
            <v>0</v>
          </cell>
          <cell r="G235">
            <v>0</v>
          </cell>
          <cell r="H235">
            <v>4</v>
          </cell>
          <cell r="I235" t="str">
            <v>A nota de serviço representa todas as caracteristicas da seções dos projetos</v>
          </cell>
          <cell r="J235">
            <v>1</v>
          </cell>
          <cell r="K235" t="str">
            <v>Sim</v>
          </cell>
          <cell r="L235" t="str">
            <v>Não</v>
          </cell>
          <cell r="M235" t="str">
            <v>Não se Aplica</v>
          </cell>
          <cell r="N235">
            <v>2</v>
          </cell>
          <cell r="O235">
            <v>1</v>
          </cell>
          <cell r="P235">
            <v>0</v>
          </cell>
          <cell r="Q235">
            <v>0</v>
          </cell>
          <cell r="T235" t="str">
            <v>1.1</v>
          </cell>
        </row>
        <row r="236">
          <cell r="D236" t="str">
            <v>202.00.00.05</v>
          </cell>
          <cell r="E236">
            <v>202</v>
          </cell>
          <cell r="F236">
            <v>0</v>
          </cell>
          <cell r="G236">
            <v>0</v>
          </cell>
          <cell r="H236">
            <v>5</v>
          </cell>
          <cell r="I236" t="str">
            <v>Esta destacada na nopta se ela representa de terraplenagem ou pavimento acabado</v>
          </cell>
          <cell r="J236">
            <v>1</v>
          </cell>
          <cell r="K236" t="str">
            <v>Sim</v>
          </cell>
          <cell r="L236" t="str">
            <v>Não</v>
          </cell>
          <cell r="M236" t="str">
            <v>Não se Aplica</v>
          </cell>
          <cell r="N236">
            <v>2</v>
          </cell>
          <cell r="O236">
            <v>1</v>
          </cell>
          <cell r="P236">
            <v>0</v>
          </cell>
          <cell r="Q236">
            <v>0</v>
          </cell>
          <cell r="T236" t="str">
            <v>1.1</v>
          </cell>
        </row>
        <row r="237">
          <cell r="D237" t="str">
            <v>202.00.00.06</v>
          </cell>
          <cell r="E237">
            <v>202</v>
          </cell>
          <cell r="F237">
            <v>0</v>
          </cell>
          <cell r="G237">
            <v>0</v>
          </cell>
          <cell r="H237">
            <v>6</v>
          </cell>
          <cell r="I237" t="str">
            <v>A nota de serviço caracteriza os locais de caracteristica diferente(Pontos de Onibus, Tapers, Passeio e Etc)</v>
          </cell>
          <cell r="J237">
            <v>1</v>
          </cell>
          <cell r="K237" t="str">
            <v>Sim</v>
          </cell>
          <cell r="L237" t="str">
            <v>Não</v>
          </cell>
          <cell r="M237" t="str">
            <v>Não se Aplica</v>
          </cell>
          <cell r="N237">
            <v>2</v>
          </cell>
          <cell r="O237">
            <v>1</v>
          </cell>
          <cell r="P237">
            <v>0</v>
          </cell>
          <cell r="Q237">
            <v>0</v>
          </cell>
          <cell r="T237" t="str">
            <v>1.1</v>
          </cell>
        </row>
        <row r="238">
          <cell r="D238" t="str">
            <v>202.00.00.07</v>
          </cell>
          <cell r="E238">
            <v>202</v>
          </cell>
          <cell r="F238">
            <v>0</v>
          </cell>
          <cell r="G238">
            <v>0</v>
          </cell>
          <cell r="H238">
            <v>7</v>
          </cell>
          <cell r="I238" t="str">
            <v>Foi feita as notas para as interseções, retornos e Etc</v>
          </cell>
          <cell r="J238">
            <v>1</v>
          </cell>
          <cell r="K238" t="str">
            <v>Sim</v>
          </cell>
          <cell r="L238" t="str">
            <v>Não</v>
          </cell>
          <cell r="M238" t="str">
            <v>Não se Aplica</v>
          </cell>
          <cell r="N238">
            <v>2</v>
          </cell>
          <cell r="O238">
            <v>1</v>
          </cell>
          <cell r="P238">
            <v>0</v>
          </cell>
          <cell r="Q238">
            <v>0</v>
          </cell>
          <cell r="T238" t="str">
            <v>1.1</v>
          </cell>
        </row>
        <row r="239">
          <cell r="D239" t="str">
            <v>202.00.00.08</v>
          </cell>
          <cell r="E239">
            <v>202</v>
          </cell>
          <cell r="F239">
            <v>0</v>
          </cell>
          <cell r="G239">
            <v>0</v>
          </cell>
          <cell r="H239">
            <v>8</v>
          </cell>
          <cell r="I239" t="str">
            <v>A Notas de Volume, apresentam valores de area, volume e acumulado de corte e corpo aterro e acabamento de aterro</v>
          </cell>
          <cell r="J239">
            <v>1</v>
          </cell>
          <cell r="K239" t="str">
            <v>Sim</v>
          </cell>
          <cell r="L239" t="str">
            <v>Não</v>
          </cell>
          <cell r="M239" t="str">
            <v>Não se Aplica</v>
          </cell>
          <cell r="N239">
            <v>2</v>
          </cell>
          <cell r="O239">
            <v>1</v>
          </cell>
          <cell r="P239">
            <v>0</v>
          </cell>
          <cell r="Q239">
            <v>0</v>
          </cell>
          <cell r="T239" t="str">
            <v>1.1</v>
          </cell>
        </row>
        <row r="240">
          <cell r="D240" t="str">
            <v>202.00.00.09</v>
          </cell>
          <cell r="E240">
            <v>202</v>
          </cell>
          <cell r="F240">
            <v>0</v>
          </cell>
          <cell r="G240">
            <v>0</v>
          </cell>
          <cell r="H240">
            <v>9</v>
          </cell>
          <cell r="I240" t="str">
            <v>Foi feita as notas para as interseções, retornos e Etc</v>
          </cell>
          <cell r="J240">
            <v>1</v>
          </cell>
          <cell r="K240" t="str">
            <v>Sim</v>
          </cell>
          <cell r="L240" t="str">
            <v>Não</v>
          </cell>
          <cell r="M240" t="str">
            <v>Não se Aplica</v>
          </cell>
          <cell r="N240">
            <v>2</v>
          </cell>
          <cell r="O240">
            <v>1</v>
          </cell>
          <cell r="P240">
            <v>0</v>
          </cell>
          <cell r="Q240">
            <v>0</v>
          </cell>
          <cell r="T240" t="str">
            <v>1.1</v>
          </cell>
        </row>
        <row r="241">
          <cell r="D241" t="str">
            <v>202.00.00.10</v>
          </cell>
          <cell r="E241">
            <v>202</v>
          </cell>
          <cell r="F241">
            <v>0</v>
          </cell>
          <cell r="G241">
            <v>0</v>
          </cell>
          <cell r="H241">
            <v>10</v>
          </cell>
          <cell r="I241" t="str">
            <v>Foi feita as Notas de Locação do Eixo</v>
          </cell>
          <cell r="J241">
            <v>1</v>
          </cell>
          <cell r="K241" t="str">
            <v>Sim</v>
          </cell>
          <cell r="L241" t="str">
            <v>Não</v>
          </cell>
          <cell r="M241" t="str">
            <v>Não se Aplica</v>
          </cell>
          <cell r="N241">
            <v>2</v>
          </cell>
          <cell r="O241">
            <v>1</v>
          </cell>
          <cell r="P241">
            <v>0</v>
          </cell>
          <cell r="Q241">
            <v>0</v>
          </cell>
          <cell r="T241" t="str">
            <v>1.1</v>
          </cell>
        </row>
        <row r="242">
          <cell r="D242" t="str">
            <v>203.00.00.00</v>
          </cell>
          <cell r="E242">
            <v>203</v>
          </cell>
          <cell r="F242">
            <v>0</v>
          </cell>
          <cell r="G242">
            <v>0</v>
          </cell>
          <cell r="H242">
            <v>0</v>
          </cell>
          <cell r="I242" t="str">
            <v>III - Volume 3A -  Desapropriação</v>
          </cell>
          <cell r="J242">
            <v>0</v>
          </cell>
          <cell r="N242">
            <v>0</v>
          </cell>
          <cell r="O242">
            <v>0</v>
          </cell>
          <cell r="P242">
            <v>0</v>
          </cell>
          <cell r="Q242">
            <v>0</v>
          </cell>
          <cell r="T242" t="str">
            <v>1.1</v>
          </cell>
        </row>
        <row r="243">
          <cell r="D243" t="str">
            <v>203.00.00.01</v>
          </cell>
          <cell r="E243">
            <v>203</v>
          </cell>
          <cell r="F243">
            <v>0</v>
          </cell>
          <cell r="G243">
            <v>0</v>
          </cell>
          <cell r="H243">
            <v>1</v>
          </cell>
          <cell r="I243" t="str">
            <v>Instrução usada</v>
          </cell>
          <cell r="J243">
            <v>1</v>
          </cell>
          <cell r="K243" t="str">
            <v>Sim</v>
          </cell>
          <cell r="L243" t="str">
            <v>Não</v>
          </cell>
          <cell r="M243" t="str">
            <v>Não se Aplica</v>
          </cell>
          <cell r="N243">
            <v>2</v>
          </cell>
          <cell r="O243">
            <v>1</v>
          </cell>
          <cell r="P243">
            <v>0</v>
          </cell>
          <cell r="Q243">
            <v>0</v>
          </cell>
          <cell r="T243" t="str">
            <v>1.1</v>
          </cell>
        </row>
        <row r="244">
          <cell r="D244" t="str">
            <v>203.00.00.02</v>
          </cell>
          <cell r="E244">
            <v>203</v>
          </cell>
          <cell r="F244">
            <v>0</v>
          </cell>
          <cell r="G244">
            <v>0</v>
          </cell>
          <cell r="H244">
            <v>2</v>
          </cell>
          <cell r="I244" t="str">
            <v>Metodologia</v>
          </cell>
          <cell r="J244">
            <v>1</v>
          </cell>
          <cell r="K244" t="str">
            <v>Sim</v>
          </cell>
          <cell r="L244" t="str">
            <v>Não</v>
          </cell>
          <cell r="M244" t="str">
            <v>Não se Aplica</v>
          </cell>
          <cell r="N244">
            <v>2</v>
          </cell>
          <cell r="O244">
            <v>1</v>
          </cell>
          <cell r="P244">
            <v>0</v>
          </cell>
          <cell r="Q244">
            <v>0</v>
          </cell>
          <cell r="T244" t="str">
            <v>1.1</v>
          </cell>
        </row>
        <row r="245">
          <cell r="D245" t="str">
            <v>203.00.00.03</v>
          </cell>
          <cell r="E245">
            <v>203</v>
          </cell>
          <cell r="F245">
            <v>0</v>
          </cell>
          <cell r="G245">
            <v>0</v>
          </cell>
          <cell r="H245">
            <v>3</v>
          </cell>
          <cell r="I245" t="str">
            <v>Cadastro dos Proprietarios</v>
          </cell>
          <cell r="J245">
            <v>1</v>
          </cell>
          <cell r="K245" t="str">
            <v>Sim</v>
          </cell>
          <cell r="L245" t="str">
            <v>Não</v>
          </cell>
          <cell r="M245" t="str">
            <v>Não se Aplica</v>
          </cell>
          <cell r="N245">
            <v>2</v>
          </cell>
          <cell r="O245">
            <v>1</v>
          </cell>
          <cell r="P245">
            <v>0</v>
          </cell>
          <cell r="Q245">
            <v>0</v>
          </cell>
          <cell r="T245" t="str">
            <v>1.1</v>
          </cell>
        </row>
        <row r="246">
          <cell r="D246" t="str">
            <v>203.00.00.04</v>
          </cell>
          <cell r="E246">
            <v>203</v>
          </cell>
          <cell r="F246">
            <v>0</v>
          </cell>
          <cell r="G246">
            <v>0</v>
          </cell>
          <cell r="H246">
            <v>4</v>
          </cell>
          <cell r="I246" t="str">
            <v>Quadro Resumo</v>
          </cell>
          <cell r="J246">
            <v>1</v>
          </cell>
          <cell r="K246" t="str">
            <v>Sim</v>
          </cell>
          <cell r="L246" t="str">
            <v>Não</v>
          </cell>
          <cell r="M246" t="str">
            <v>Não se Aplica</v>
          </cell>
          <cell r="N246">
            <v>2</v>
          </cell>
          <cell r="O246">
            <v>1</v>
          </cell>
          <cell r="P246">
            <v>0</v>
          </cell>
          <cell r="Q246">
            <v>0</v>
          </cell>
          <cell r="T246" t="str">
            <v>1.1</v>
          </cell>
        </row>
      </sheetData>
      <sheetData sheetId="2">
        <row r="3">
          <cell r="U3">
            <v>0</v>
          </cell>
        </row>
      </sheetData>
      <sheetData sheetId="3"/>
      <sheetData sheetId="4"/>
      <sheetData sheetId="5"/>
      <sheetData sheetId="6"/>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B - DESONERADO"/>
      <sheetName val="MOB DESONERADO"/>
    </sheetNames>
    <definedNames>
      <definedName name="COMPLETO" refersTo="#REF!"/>
      <definedName name="CURTO" refersTo="#REF!"/>
      <definedName name="fwregwrgfd" refersTo="#REF!"/>
      <definedName name="MODULO1.CURTO" refersTo="#REF!"/>
      <definedName name="PassaExtenso_11" refersTo="#REF!"/>
      <definedName name="PassaExtenso_13" refersTo="#REF!"/>
      <definedName name="PassaExtenso_19" refersTo="#REF!"/>
      <definedName name="PassaExtenso_21" refersTo="#REF!"/>
      <definedName name="PassaExtenso_21_11" refersTo="#REF!"/>
      <definedName name="PassaExtenso_21_13" refersTo="#REF!"/>
      <definedName name="PassaExtenso_21_19" refersTo="#REF!"/>
      <definedName name="PassaExtenso_21_2" refersTo="#REF!"/>
      <definedName name="PassaExtenso_21_3" refersTo="#REF!"/>
      <definedName name="PassaExtenso_21_4" refersTo="#REF!"/>
      <definedName name="PassaExtenso_21_4_19" refersTo="#REF!"/>
      <definedName name="PassaExtenso_21_7" refersTo="#REF!"/>
      <definedName name="PassaExtenso_25" refersTo="#REF!"/>
      <definedName name="PassaExtenso_25_11" refersTo="#REF!"/>
      <definedName name="PassaExtenso_25_13" refersTo="#REF!"/>
      <definedName name="PassaExtenso_25_19" refersTo="#REF!"/>
      <definedName name="PassaExtenso_25_2" refersTo="#REF!"/>
      <definedName name="PassaExtenso_25_3" refersTo="#REF!"/>
      <definedName name="PassaExtenso_25_4" refersTo="#REF!"/>
      <definedName name="PassaExtenso_25_4_19" refersTo="#REF!"/>
      <definedName name="PassaExtenso_25_7" refersTo="#REF!"/>
      <definedName name="PassaExtenso_34" refersTo="#REF!"/>
      <definedName name="PassaExtenso_34_11" refersTo="#REF!"/>
      <definedName name="PassaExtenso_34_13" refersTo="#REF!"/>
      <definedName name="PassaExtenso_34_19" refersTo="#REF!"/>
      <definedName name="PassaExtenso_34_2" refersTo="#REF!"/>
      <definedName name="PassaExtenso_34_3" refersTo="#REF!"/>
      <definedName name="PassaExtenso_34_4" refersTo="#REF!"/>
      <definedName name="PassaExtenso_34_4_19" refersTo="#REF!"/>
      <definedName name="PassaExtenso_34_7" refersTo="#REF!"/>
      <definedName name="PassaExtenso_38" refersTo="#REF!"/>
      <definedName name="PassaExtenso_38_11" refersTo="#REF!"/>
      <definedName name="PassaExtenso_38_13" refersTo="#REF!"/>
      <definedName name="PassaExtenso_38_19" refersTo="#REF!"/>
      <definedName name="PassaExtenso_38_2" refersTo="#REF!"/>
      <definedName name="PassaExtenso_38_3" refersTo="#REF!"/>
      <definedName name="PassaExtenso_38_4" refersTo="#REF!"/>
      <definedName name="PassaExtenso_38_4_19" refersTo="#REF!"/>
      <definedName name="PassaExtenso_38_7" refersTo="#REF!"/>
      <definedName name="passaextenso_39" refersTo="#REF!"/>
      <definedName name="QQ_1" refersTo="#REF!"/>
      <definedName name="QUE_P_E_ISSO" refersTo="#REF!"/>
      <definedName name="qwer" refersTo="#REF!"/>
      <definedName name="V" refersTo="#REF!"/>
      <definedName name="we" refersTo="#REF!"/>
    </definedNames>
    <sheetDataSet>
      <sheetData sheetId="0" refreshError="1"/>
      <sheetData sheetId="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914348"/>
    </sheetNames>
    <definedNames>
      <definedName name="_______DIV718"/>
      <definedName name="_TOT2"/>
      <definedName name="_TOT5"/>
    </definedNames>
    <sheetDataSet>
      <sheetData sheetId="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a Corrente"/>
      <sheetName val="CONTA CORRENTE.xlsx"/>
      <sheetName val="CONTA%20CORRENTE.xlsx"/>
      <sheetName val="\PCO\Planejamento\Sconntec\Paul"/>
      <sheetName val="Conta_Corrente"/>
      <sheetName val="CONTA%20CORRENTE_xlsx"/>
      <sheetName val="\\Paulo\CONTA_CORRENTE_xlsx"/>
      <sheetName val="CONTA_CORRENTE_xlsx"/>
    </sheetNames>
    <definedNames>
      <definedName name="Dom_Páscoa" refersTo="#REF!"/>
    </definedNames>
    <sheetDataSet>
      <sheetData sheetId="0"/>
      <sheetData sheetId="1" refreshError="1"/>
      <sheetData sheetId="2" refreshError="1"/>
      <sheetData sheetId="3" refreshError="1"/>
      <sheetData sheetId="4" refreshError="1"/>
      <sheetData sheetId="5"/>
      <sheetData sheetId="6"/>
      <sheetData sheetId="7"/>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Cabeçalho"/>
      <sheetName val="RESUMO-Medição"/>
      <sheetName val="Reajustamento"/>
      <sheetName val="Crono Físico-Financeiro"/>
      <sheetName val="cronfisico"/>
      <sheetName val="cronfisico (2)"/>
      <sheetName val="Material Asfalto "/>
      <sheetName val="Saldo de Dias"/>
      <sheetName val="Forro de cascalho"/>
      <sheetName val="Desmatamento "/>
      <sheetName val="DMT"/>
      <sheetName val="Corte"/>
      <sheetName val="Aterro"/>
      <sheetName val="Compactação 100% PN"/>
      <sheetName val="Compactação 95% PN"/>
      <sheetName val="Regula"/>
      <sheetName val="Sub-base"/>
      <sheetName val="Base"/>
      <sheetName val="Imprimação"/>
      <sheetName val="TSD-FOG"/>
      <sheetName val="AGREGADOS"/>
      <sheetName val="Compactação 100_ PN"/>
      <sheetName val="Compactação 95_ P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row r="499">
          <cell r="J499">
            <v>185.8</v>
          </cell>
        </row>
      </sheetData>
      <sheetData sheetId="15" refreshError="1">
        <row r="477">
          <cell r="J477">
            <v>0</v>
          </cell>
        </row>
      </sheetData>
      <sheetData sheetId="16" refreshError="1"/>
      <sheetData sheetId="17" refreshError="1"/>
      <sheetData sheetId="18" refreshError="1"/>
      <sheetData sheetId="19" refreshError="1"/>
      <sheetData sheetId="20" refreshError="1"/>
      <sheetData sheetId="21" refreshError="1"/>
      <sheetData sheetId="22"/>
      <sheetData sheetId="2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BENS III"/>
      <sheetName val="Físico-Financeiro - Contas"/>
      <sheetName val="Cronograma"/>
      <sheetName val="Planilha do Plano"/>
      <sheetName val="Anexo III - Cronograma"/>
      <sheetName val="Boletim"/>
      <sheetName val="Plan2"/>
      <sheetName val="Medição__ficha_DNER"/>
      <sheetName val="Anexo 1"/>
      <sheetName val="Anexo 2"/>
      <sheetName val="Anexo 3"/>
      <sheetName val="RELATÓRIO"/>
      <sheetName val="RESUMO-DVOP"/>
      <sheetName val="REAJU"/>
      <sheetName val="Cronograma Físico-Financeiro"/>
      <sheetName val="Aterro (2)"/>
      <sheetName val="Aterro"/>
      <sheetName val="Aterro (3)"/>
      <sheetName val="DMT MEDIÇÃO"/>
      <sheetName val="Plan1"/>
      <sheetName val="Cortes"/>
      <sheetName val="ESCAVAÇÃO"/>
      <sheetName val="(2)"/>
      <sheetName val="Limpeza da faixa de domínio"/>
      <sheetName val="Regula"/>
      <sheetName val="Sub-base"/>
      <sheetName val="Base"/>
      <sheetName val="Ligação"/>
      <sheetName val="TSD-FOG"/>
      <sheetName val="AGREGADOS"/>
      <sheetName val="Pintura"/>
      <sheetName val="GRAMA"/>
      <sheetName val="BSTC (3)"/>
      <sheetName val="DMT DIGITAÇÃO"/>
      <sheetName val="DMT modelo"/>
      <sheetName val="PMF"/>
      <sheetName val="Rel-15ª med."/>
      <sheetName val="Mat Asf"/>
      <sheetName val="P A T O 99 B"/>
      <sheetName val="Desmat 0,15"/>
      <sheetName val="RESUMO"/>
      <sheetName val="PLANILHA"/>
      <sheetName val="_TRANSPORTE MAN"/>
      <sheetName val="TRANSP"/>
      <sheetName val="Ficha"/>
      <sheetName val="TSD"/>
      <sheetName val="reg"/>
      <sheetName val="SERVIÇOS"/>
      <sheetName val="Sub Base sim"/>
      <sheetName val="Aterro "/>
      <sheetName val="Aterro a 95% PN"/>
      <sheetName val="Aterro a 100% PN"/>
      <sheetName val="Cortes BF"/>
      <sheetName val="DMT MEDIÇÃO "/>
      <sheetName val="Transporte de brita"/>
      <sheetName val="DRENO"/>
      <sheetName val="planilha-alta"/>
      <sheetName val="TERRAPLENAGEM"/>
      <sheetName val="rel-19ª med."/>
    </sheetNames>
    <sheetDataSet>
      <sheetData sheetId="0">
        <row r="18">
          <cell r="D18">
            <v>348840</v>
          </cell>
        </row>
      </sheetData>
      <sheetData sheetId="1">
        <row r="18">
          <cell r="D18">
            <v>348840</v>
          </cell>
        </row>
      </sheetData>
      <sheetData sheetId="2">
        <row r="18">
          <cell r="D18">
            <v>348840</v>
          </cell>
        </row>
      </sheetData>
      <sheetData sheetId="3">
        <row r="18">
          <cell r="D18">
            <v>348840</v>
          </cell>
        </row>
      </sheetData>
      <sheetData sheetId="4">
        <row r="18">
          <cell r="D18">
            <v>348840</v>
          </cell>
        </row>
      </sheetData>
      <sheetData sheetId="5">
        <row r="18">
          <cell r="D18">
            <v>348840</v>
          </cell>
        </row>
      </sheetData>
      <sheetData sheetId="6">
        <row r="18">
          <cell r="D18">
            <v>348840</v>
          </cell>
        </row>
      </sheetData>
      <sheetData sheetId="7">
        <row r="18">
          <cell r="D18">
            <v>348840</v>
          </cell>
        </row>
      </sheetData>
      <sheetData sheetId="8">
        <row r="18">
          <cell r="D18">
            <v>348840</v>
          </cell>
        </row>
      </sheetData>
      <sheetData sheetId="9">
        <row r="18">
          <cell r="D18">
            <v>348840</v>
          </cell>
        </row>
      </sheetData>
      <sheetData sheetId="10">
        <row r="18">
          <cell r="D18">
            <v>348840</v>
          </cell>
        </row>
      </sheetData>
      <sheetData sheetId="11" refreshError="1">
        <row r="18">
          <cell r="D18">
            <v>348840</v>
          </cell>
        </row>
        <row r="23">
          <cell r="D23">
            <v>14298.25</v>
          </cell>
        </row>
        <row r="28">
          <cell r="D28">
            <v>29220.5</v>
          </cell>
        </row>
        <row r="33">
          <cell r="D33">
            <v>116926.05</v>
          </cell>
        </row>
        <row r="38">
          <cell r="D38">
            <v>76347.5</v>
          </cell>
        </row>
        <row r="43">
          <cell r="D43">
            <v>0</v>
          </cell>
        </row>
        <row r="48">
          <cell r="D48">
            <v>0</v>
          </cell>
        </row>
        <row r="53">
          <cell r="D53">
            <v>0</v>
          </cell>
        </row>
        <row r="58">
          <cell r="D58">
            <v>0</v>
          </cell>
        </row>
        <row r="64">
          <cell r="D64">
            <v>0</v>
          </cell>
        </row>
        <row r="69">
          <cell r="D69">
            <v>0</v>
          </cell>
        </row>
        <row r="74">
          <cell r="D74">
            <v>0</v>
          </cell>
        </row>
        <row r="79">
          <cell r="D79">
            <v>0</v>
          </cell>
        </row>
        <row r="84">
          <cell r="D84">
            <v>0</v>
          </cell>
        </row>
        <row r="89">
          <cell r="D89">
            <v>0</v>
          </cell>
        </row>
        <row r="93">
          <cell r="D93">
            <v>0</v>
          </cell>
        </row>
        <row r="98">
          <cell r="D98">
            <v>0</v>
          </cell>
        </row>
        <row r="108">
          <cell r="D108">
            <v>0</v>
          </cell>
        </row>
        <row r="113">
          <cell r="D113">
            <v>184619.1999999999</v>
          </cell>
        </row>
        <row r="118">
          <cell r="D118">
            <v>0</v>
          </cell>
        </row>
        <row r="123">
          <cell r="D123">
            <v>0</v>
          </cell>
        </row>
        <row r="129">
          <cell r="D129">
            <v>224848.4</v>
          </cell>
        </row>
        <row r="134">
          <cell r="D134">
            <v>20851.2</v>
          </cell>
        </row>
        <row r="139">
          <cell r="D139">
            <v>37413.599999999999</v>
          </cell>
        </row>
        <row r="144">
          <cell r="D144">
            <v>0</v>
          </cell>
        </row>
        <row r="149">
          <cell r="D149">
            <v>0</v>
          </cell>
        </row>
        <row r="154">
          <cell r="D154">
            <v>0</v>
          </cell>
        </row>
        <row r="159">
          <cell r="D159">
            <v>0</v>
          </cell>
        </row>
        <row r="164">
          <cell r="D164">
            <v>470763.62400000001</v>
          </cell>
        </row>
        <row r="169">
          <cell r="D169">
            <v>0</v>
          </cell>
        </row>
        <row r="174">
          <cell r="D174">
            <v>0</v>
          </cell>
        </row>
        <row r="179">
          <cell r="D179">
            <v>0</v>
          </cell>
        </row>
        <row r="184">
          <cell r="D184">
            <v>0</v>
          </cell>
        </row>
        <row r="189">
          <cell r="D189">
            <v>0</v>
          </cell>
        </row>
        <row r="195">
          <cell r="D195">
            <v>1912.962</v>
          </cell>
        </row>
        <row r="200">
          <cell r="D200">
            <v>2000</v>
          </cell>
        </row>
        <row r="205">
          <cell r="D205">
            <v>32</v>
          </cell>
        </row>
        <row r="210">
          <cell r="D210">
            <v>0</v>
          </cell>
        </row>
        <row r="215">
          <cell r="D215">
            <v>0</v>
          </cell>
        </row>
        <row r="220">
          <cell r="D220">
            <v>0</v>
          </cell>
        </row>
        <row r="225">
          <cell r="D225">
            <v>17</v>
          </cell>
        </row>
        <row r="230">
          <cell r="D230">
            <v>52</v>
          </cell>
        </row>
        <row r="235">
          <cell r="D235">
            <v>4</v>
          </cell>
        </row>
        <row r="240">
          <cell r="D240">
            <v>2</v>
          </cell>
        </row>
        <row r="245">
          <cell r="D245">
            <v>6</v>
          </cell>
        </row>
        <row r="250">
          <cell r="D250">
            <v>0</v>
          </cell>
        </row>
        <row r="255">
          <cell r="D255">
            <v>0</v>
          </cell>
        </row>
        <row r="260">
          <cell r="D260">
            <v>18</v>
          </cell>
        </row>
        <row r="265">
          <cell r="D265">
            <v>19</v>
          </cell>
        </row>
        <row r="270">
          <cell r="D270">
            <v>2</v>
          </cell>
        </row>
        <row r="275">
          <cell r="D275">
            <v>2</v>
          </cell>
        </row>
        <row r="280">
          <cell r="D280">
            <v>18</v>
          </cell>
        </row>
        <row r="285">
          <cell r="D285">
            <v>2</v>
          </cell>
        </row>
        <row r="290">
          <cell r="D290">
            <v>0</v>
          </cell>
        </row>
        <row r="295">
          <cell r="D295">
            <v>22</v>
          </cell>
        </row>
        <row r="300">
          <cell r="D300">
            <v>0</v>
          </cell>
        </row>
        <row r="305">
          <cell r="D305">
            <v>2</v>
          </cell>
        </row>
        <row r="310">
          <cell r="D310">
            <v>0</v>
          </cell>
        </row>
        <row r="315">
          <cell r="D315">
            <v>0</v>
          </cell>
        </row>
        <row r="320">
          <cell r="D320">
            <v>0</v>
          </cell>
        </row>
        <row r="325">
          <cell r="D325">
            <v>0</v>
          </cell>
        </row>
        <row r="330">
          <cell r="D330">
            <v>0</v>
          </cell>
        </row>
        <row r="335">
          <cell r="D335">
            <v>0</v>
          </cell>
        </row>
        <row r="339">
          <cell r="D339">
            <v>0</v>
          </cell>
        </row>
        <row r="344">
          <cell r="D344">
            <v>138</v>
          </cell>
        </row>
        <row r="349">
          <cell r="D349">
            <v>168</v>
          </cell>
        </row>
        <row r="354">
          <cell r="D354">
            <v>0</v>
          </cell>
        </row>
        <row r="359">
          <cell r="D359">
            <v>0</v>
          </cell>
        </row>
        <row r="365">
          <cell r="D365">
            <v>0</v>
          </cell>
        </row>
        <row r="370">
          <cell r="D370">
            <v>0</v>
          </cell>
        </row>
        <row r="375">
          <cell r="D375">
            <v>0</v>
          </cell>
        </row>
        <row r="380">
          <cell r="D380">
            <v>0</v>
          </cell>
        </row>
        <row r="385">
          <cell r="D385">
            <v>0</v>
          </cell>
        </row>
        <row r="390">
          <cell r="D390">
            <v>0</v>
          </cell>
        </row>
        <row r="395">
          <cell r="D395">
            <v>0</v>
          </cell>
        </row>
        <row r="400">
          <cell r="D400">
            <v>0</v>
          </cell>
        </row>
        <row r="405">
          <cell r="D405">
            <v>0</v>
          </cell>
        </row>
        <row r="410">
          <cell r="D410">
            <v>0</v>
          </cell>
        </row>
        <row r="415">
          <cell r="D415">
            <v>0</v>
          </cell>
        </row>
        <row r="420">
          <cell r="D420">
            <v>0</v>
          </cell>
        </row>
        <row r="425">
          <cell r="D425">
            <v>0</v>
          </cell>
        </row>
        <row r="430">
          <cell r="D430">
            <v>0</v>
          </cell>
        </row>
        <row r="434">
          <cell r="D434">
            <v>0</v>
          </cell>
        </row>
        <row r="439">
          <cell r="D439">
            <v>0</v>
          </cell>
        </row>
        <row r="444">
          <cell r="D444">
            <v>0</v>
          </cell>
        </row>
        <row r="449">
          <cell r="D449">
            <v>0</v>
          </cell>
        </row>
        <row r="454">
          <cell r="D454">
            <v>0</v>
          </cell>
        </row>
        <row r="459">
          <cell r="D459">
            <v>0</v>
          </cell>
        </row>
        <row r="464">
          <cell r="D464">
            <v>0</v>
          </cell>
        </row>
        <row r="469">
          <cell r="D469">
            <v>0</v>
          </cell>
        </row>
        <row r="474">
          <cell r="D474">
            <v>0</v>
          </cell>
        </row>
        <row r="479">
          <cell r="D479">
            <v>166.32000000000002</v>
          </cell>
        </row>
        <row r="484">
          <cell r="D484">
            <v>0</v>
          </cell>
        </row>
        <row r="490">
          <cell r="D490">
            <v>0</v>
          </cell>
        </row>
        <row r="495">
          <cell r="D495">
            <v>0</v>
          </cell>
        </row>
        <row r="500">
          <cell r="D500">
            <v>0</v>
          </cell>
        </row>
        <row r="505">
          <cell r="D505">
            <v>0</v>
          </cell>
        </row>
        <row r="510">
          <cell r="D510">
            <v>0</v>
          </cell>
        </row>
        <row r="515">
          <cell r="D515">
            <v>0</v>
          </cell>
        </row>
        <row r="520">
          <cell r="D520">
            <v>0</v>
          </cell>
        </row>
        <row r="525">
          <cell r="D525">
            <v>0</v>
          </cell>
        </row>
        <row r="530">
          <cell r="D530">
            <v>0</v>
          </cell>
        </row>
        <row r="535">
          <cell r="D535">
            <v>0</v>
          </cell>
        </row>
        <row r="540">
          <cell r="D540">
            <v>0</v>
          </cell>
        </row>
        <row r="545">
          <cell r="D545">
            <v>0</v>
          </cell>
        </row>
        <row r="550">
          <cell r="D550">
            <v>0</v>
          </cell>
        </row>
        <row r="555">
          <cell r="D555">
            <v>0</v>
          </cell>
        </row>
        <row r="560">
          <cell r="D560">
            <v>0</v>
          </cell>
        </row>
        <row r="567">
          <cell r="D567">
            <v>0</v>
          </cell>
        </row>
        <row r="572">
          <cell r="D572">
            <v>0</v>
          </cell>
        </row>
        <row r="577">
          <cell r="D577">
            <v>0</v>
          </cell>
        </row>
        <row r="582">
          <cell r="D582">
            <v>0</v>
          </cell>
        </row>
        <row r="587">
          <cell r="D587">
            <v>0</v>
          </cell>
        </row>
        <row r="592">
          <cell r="D592">
            <v>0</v>
          </cell>
        </row>
        <row r="597">
          <cell r="D597">
            <v>0</v>
          </cell>
        </row>
        <row r="602">
          <cell r="D602">
            <v>0</v>
          </cell>
        </row>
        <row r="607">
          <cell r="D607">
            <v>0</v>
          </cell>
        </row>
        <row r="612">
          <cell r="D612">
            <v>0</v>
          </cell>
        </row>
        <row r="616">
          <cell r="D616">
            <v>0</v>
          </cell>
        </row>
        <row r="621">
          <cell r="D621">
            <v>0</v>
          </cell>
        </row>
        <row r="626">
          <cell r="D626">
            <v>0</v>
          </cell>
        </row>
        <row r="631">
          <cell r="D631">
            <v>0</v>
          </cell>
        </row>
        <row r="636">
          <cell r="D636">
            <v>0</v>
          </cell>
        </row>
        <row r="641">
          <cell r="D641">
            <v>0</v>
          </cell>
        </row>
        <row r="646">
          <cell r="D646">
            <v>0</v>
          </cell>
        </row>
        <row r="652">
          <cell r="D652">
            <v>0</v>
          </cell>
        </row>
        <row r="657">
          <cell r="D657">
            <v>0</v>
          </cell>
        </row>
        <row r="662">
          <cell r="D662">
            <v>0</v>
          </cell>
        </row>
        <row r="667">
          <cell r="D667">
            <v>0</v>
          </cell>
        </row>
        <row r="672">
          <cell r="D672">
            <v>0</v>
          </cell>
        </row>
        <row r="677">
          <cell r="D677">
            <v>0</v>
          </cell>
        </row>
        <row r="682">
          <cell r="D682">
            <v>0</v>
          </cell>
        </row>
        <row r="687">
          <cell r="D687">
            <v>0</v>
          </cell>
        </row>
        <row r="692">
          <cell r="D692">
            <v>0</v>
          </cell>
        </row>
        <row r="697">
          <cell r="D697">
            <v>0</v>
          </cell>
        </row>
        <row r="702">
          <cell r="D702">
            <v>0</v>
          </cell>
        </row>
        <row r="707">
          <cell r="D707">
            <v>0</v>
          </cell>
        </row>
        <row r="712">
          <cell r="D712">
            <v>0</v>
          </cell>
        </row>
        <row r="716">
          <cell r="D716">
            <v>0</v>
          </cell>
        </row>
        <row r="721">
          <cell r="D721">
            <v>0</v>
          </cell>
        </row>
        <row r="726">
          <cell r="D726">
            <v>0</v>
          </cell>
        </row>
        <row r="731">
          <cell r="D731">
            <v>0</v>
          </cell>
        </row>
        <row r="736">
          <cell r="D736">
            <v>0</v>
          </cell>
        </row>
        <row r="741">
          <cell r="D741">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refreshError="1"/>
      <sheetData sheetId="58"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to básico referencial"/>
      <sheetName val="Dimensiona equipam + pessoal"/>
      <sheetName val="Equipamentos"/>
    </sheetNames>
    <sheetDataSet>
      <sheetData sheetId="0" refreshError="1"/>
      <sheetData sheetId="1" refreshError="1"/>
      <sheetData sheetId="2"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empenho"/>
      <sheetName val="Ofício"/>
      <sheetName val="RESUMO-SINFRA"/>
      <sheetName val="cronfisico"/>
      <sheetName val="Crono Físico-Financeiro "/>
      <sheetName val="Folha 1"/>
      <sheetName val="Folha 2-1"/>
      <sheetName val="Folha 2-2"/>
      <sheetName val="Folha 2-3"/>
      <sheetName val="Planilha"/>
      <sheetName val="CronFIFI"/>
      <sheetName val="composições"/>
      <sheetName val="DADOS"/>
      <sheetName val="mat"/>
      <sheetName val="Página 16"/>
      <sheetName val="RELATÓRIO"/>
      <sheetName val="CP TERRAPLENAGEM"/>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contratual"/>
      <sheetName val="Insumo contratual - SECOPA"/>
      <sheetName val="Insumo%20contratual%20-%20SECOP"/>
      <sheetName val="Insumo contratual - SECOPA.xlsx"/>
    </sheetNames>
    <definedNames>
      <definedName name="REC" refersTo="#REF!"/>
    </definedNames>
    <sheetDataSet>
      <sheetData sheetId="0" refreshError="1"/>
      <sheetData sheetId="1" refreshError="1"/>
      <sheetData sheetId="2" refreshError="1"/>
      <sheetData sheetId="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6"/>
      <sheetName val="composições"/>
      <sheetName val="RESUMO-SINFRA"/>
      <sheetName val="qtt  betum"/>
      <sheetName val="DMT modelo"/>
      <sheetName val="Medição"/>
      <sheetName val="CORR MBUQ MAN"/>
      <sheetName val="RECOMP_ MAN MBUQ"/>
      <sheetName val="REMENDO MBUQ MAN"/>
      <sheetName val="TAPA BUR MBUQ MAN"/>
      <sheetName val="F_MEDIÇÃO_pato_"/>
      <sheetName val="CORR MBUF MAN"/>
      <sheetName val="CORR MBUQ REC"/>
      <sheetName val="CORR MBUF REC"/>
      <sheetName val="REMENDO MBUF MAN "/>
      <sheetName val="REMENDO MBUF REC"/>
      <sheetName val="TAPA BUR MBUF REC "/>
      <sheetName val="RECOMP_ REC MBUQ OK"/>
      <sheetName val="REMENDO MBUQ REC"/>
      <sheetName val="TAPA BUR MBUQ REC"/>
      <sheetName val="DADOS"/>
      <sheetName val="mat"/>
      <sheetName val="aux"/>
      <sheetName val="DADOS GERAIS"/>
      <sheetName val="SERVIÇOS digitado"/>
      <sheetName val="ORÇAMENTO 01"/>
      <sheetName val="TLMB"/>
      <sheetName val="TLCB5"/>
      <sheetName val="resumo_aut1"/>
      <sheetName val="compos1"/>
      <sheetName val="SERVIÇOS"/>
      <sheetName val="projeto"/>
      <sheetName val="RELATÓRIO"/>
    </sheetNames>
    <sheetDataSet>
      <sheetData sheetId="0" refreshError="1">
        <row r="54">
          <cell r="F54">
            <v>1309979.4000000001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refreshError="1"/>
      <sheetData sheetId="29" refreshError="1"/>
      <sheetData sheetId="30" refreshError="1"/>
      <sheetData sheetId="31"/>
      <sheetData sheetId="32"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ÇO PROJETO"/>
      <sheetName val="RESUMO - MEDIÇÃO"/>
      <sheetName val="DRENAGEM"/>
      <sheetName val="Ofício"/>
      <sheetName val="Cabeçalho"/>
      <sheetName val="Desmatamento "/>
      <sheetName val="DMT"/>
      <sheetName val="Corte"/>
      <sheetName val="Aterro"/>
      <sheetName val="Regula"/>
      <sheetName val="Forro de cascalho"/>
      <sheetName val="Sub-base"/>
      <sheetName val="Base"/>
      <sheetName val="Imprimação"/>
      <sheetName val="TSD"/>
      <sheetName val="TSS"/>
      <sheetName val="AGREGADOS"/>
      <sheetName val="EMPRÉSTIMO"/>
      <sheetName val="RECUPERAÇÃO-JAZIDA"/>
      <sheetName val="Nº DE ARBUSTOS"/>
      <sheetName val="RELATÓRIO"/>
      <sheetName val="_TRANSPORTE MAN"/>
      <sheetName val="Customizing"/>
      <sheetName val="Digitação de Propostas"/>
      <sheetName val="SLX_ACESSORIES"/>
      <sheetName val="SLX_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PREÇO - PROJETO"/>
      <sheetName val="Ofício"/>
      <sheetName val="RESUMO - MEDIÇÃO"/>
      <sheetName val="CRON. MED."/>
      <sheetName val="Desmatamento "/>
      <sheetName val="TERRAPLENAGEM"/>
      <sheetName val="TERRAPLENAGEM (2)"/>
      <sheetName val="Valor da Medição"/>
      <sheetName val="Medição"/>
      <sheetName val="Medição Consolidada"/>
      <sheetName val="Mobilização"/>
      <sheetName val="Reg. Faixa Domínio"/>
      <sheetName val="DEB 01"/>
      <sheetName val="EDA 02"/>
      <sheetName val="DAR 02"/>
      <sheetName val="MFC-03"/>
      <sheetName val="ADM"/>
      <sheetName val="Mob. Desm."/>
      <sheetName val="Conserv. Disp de Sin."/>
      <sheetName val="Conserv. Faixa Dom."/>
      <sheetName val="Limpeza Ponte"/>
      <sheetName val="Reaterro"/>
      <sheetName val="Rec. Mec. Aterro"/>
      <sheetName val="Esc. Mec. Vala"/>
      <sheetName val="Limpeza de Vala"/>
      <sheetName val="Caiação"/>
      <sheetName val="Capina Manual"/>
      <sheetName val="Limpeza sarj. meio fio"/>
      <sheetName val="Limpeza descida"/>
      <sheetName val="Roçada Manual"/>
      <sheetName val="Roçada Mecanica"/>
      <sheetName val="Micro"/>
      <sheetName val="Aquisição Micro"/>
      <sheetName val="Transp. Micro"/>
      <sheetName val="Roçada"/>
      <sheetName val="Desobstrução Bueiro"/>
      <sheetName val="Limpeza de Bueiro"/>
      <sheetName val="Rem. Prof."/>
      <sheetName val="Solo base rem prof"/>
      <sheetName val="Imprimação"/>
      <sheetName val="Aq. CM-30"/>
      <sheetName val="Transp. CM-30"/>
      <sheetName val="Pintura de Ligação"/>
      <sheetName val="Aq. RR-1C"/>
      <sheetName val="Transp. RR-1C"/>
      <sheetName val="Tapa Buraco."/>
      <sheetName val="Tapa Buraco"/>
      <sheetName val="PMF"/>
      <sheetName val="Transp. Extr."/>
      <sheetName val="Aq. RM-1C"/>
      <sheetName val="Transp. RM-1C"/>
      <sheetName val="Enr. Pedra Arrumada (2)"/>
      <sheetName val="Enr. Pedra Arrumada"/>
      <sheetName val="Enr. Pedra Jogada"/>
      <sheetName val="Transp. local mat. remendos"/>
      <sheetName val="Transp. local basc. rod. n pav."/>
      <sheetName val="Transp. com carr rod pav "/>
      <sheetName val="Transp. local carr 4t rod pav"/>
      <sheetName val="Transp. local basc. rod. pav.  "/>
      <sheetName val="Esc. CarTrans 50 m"/>
      <sheetName val="Rec. Plataforma"/>
      <sheetName val="Transp. local água RP"/>
      <sheetName val="Desmatamento"/>
      <sheetName val="Rec. Plataforma (2)"/>
      <sheetName val="Transp. local água RP (2)"/>
      <sheetName val="Árvores"/>
      <sheetName val="BOCA BTCC"/>
      <sheetName val="BTCC "/>
      <sheetName val="PONTE"/>
      <sheetName val="Trans. com. carr. pav."/>
      <sheetName val="Trans. com. carr. n pav. "/>
      <sheetName val="Rec. Plataforma (3)"/>
      <sheetName val="Compactacao 100%"/>
      <sheetName val="Pintura Faixa"/>
      <sheetName val="Pintura Zebrado"/>
      <sheetName val="Pluviometria"/>
      <sheetName val="Cronograma 1"/>
      <sheetName val="Cronograma 2"/>
      <sheetName val="Cronograma 3"/>
      <sheetName val="índices reajustes"/>
      <sheetName val="DMT modelo"/>
      <sheetName val="QQT"/>
      <sheetName val="OLIVEIRA"/>
      <sheetName val="VIRA SOL"/>
      <sheetName val="PALMAS"/>
      <sheetName val="TOCANTINS"/>
      <sheetName val="CHAPURI"/>
      <sheetName val="CHICO"/>
      <sheetName val="MONDAI"/>
      <sheetName val="AMAZONAS"/>
      <sheetName val="UBERABA"/>
      <sheetName val="QQD"/>
      <sheetName val="CRON"/>
      <sheetName val="QCI"/>
      <sheetName val="PLAN SINALIZAÇÃO"/>
      <sheetName val="GERAL"/>
      <sheetName val="Atualização"/>
      <sheetName val="Resumo Geral"/>
      <sheetName val="QCI GERAL"/>
      <sheetName val="Cronograma Geral"/>
      <sheetName val="BDI"/>
      <sheetName val="SEMA"/>
      <sheetName val="p a t o 99 b"/>
      <sheetName val="Aterro"/>
      <sheetName val="TSD"/>
      <sheetName val="RELATÓRIO"/>
      <sheetName val="CONTR FINANCEIRO"/>
      <sheetName val="Boletim"/>
      <sheetName val="Empreiteira_Agrimat"/>
      <sheetName val="RESUMO MED"/>
      <sheetName val="Reajustamento"/>
      <sheetName val="AÇO CA-50"/>
      <sheetName val="Mat Asf "/>
      <sheetName val="Total Mat Asf"/>
      <sheetName val="Meio fio"/>
      <sheetName val="Regular mec Faixa dom"/>
      <sheetName val="Remoção Cam Veg"/>
      <sheetName val="DMT 50m"/>
      <sheetName val="SPA_Esc Jaz e Tranp."/>
      <sheetName val="DMT 600 a 800m"/>
      <sheetName val="DMT 1000 a 1200m"/>
      <sheetName val="Reconf Plataforma"/>
      <sheetName val="Reconf caixa emprestimos"/>
      <sheetName val="Enroc Rachão Galeria"/>
      <sheetName val="Remoção Solo Mole"/>
      <sheetName val="Regula"/>
      <sheetName val="Sub-base_Execução"/>
      <sheetName val="Sub-base_transp"/>
      <sheetName val="Crono Físico-Financeiro"/>
      <sheetName val="DMT"/>
      <sheetName val="TerraplCaminhoServiço"/>
      <sheetName val="OAC"/>
      <sheetName val="CELULARES"/>
      <sheetName val="Remoção Bueiros"/>
      <sheetName val="Agregados P OAC"/>
      <sheetName val="Tranp. Brita_Dreno"/>
      <sheetName val="CAPA SELANTE"/>
      <sheetName val="Valeta"/>
      <sheetName val="Grama muda"/>
      <sheetName val="Valeta (3)"/>
      <sheetName val="AGREGADOS P DRENAGEM"/>
      <sheetName val="DMT modelo (2)"/>
      <sheetName val="Transp. Rio Honorato"/>
      <sheetName val="Cálculo Ponte"/>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refreshError="1"/>
      <sheetData sheetId="9">
        <row r="7">
          <cell r="I7" t="str">
            <v>SEMEC - SERV. DE ENG. E CONST. LTDA.</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7">
          <cell r="C7" t="str">
            <v>533/2020</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ow r="21">
          <cell r="A21" t="str">
            <v>74209/001</v>
          </cell>
        </row>
      </sheetData>
      <sheetData sheetId="98" refreshError="1"/>
      <sheetData sheetId="99" refreshError="1"/>
      <sheetData sheetId="100" refreshError="1"/>
      <sheetData sheetId="101" refreshError="1"/>
      <sheetData sheetId="102" refreshError="1"/>
      <sheetData sheetId="103" refreshError="1"/>
      <sheetData sheetId="104"/>
      <sheetData sheetId="105" refreshError="1"/>
      <sheetData sheetId="106">
        <row r="12">
          <cell r="B12" t="str">
            <v>Firma:  AGRIMAT ENGENHARIA E EMPREENDIMENTOS LTDA</v>
          </cell>
        </row>
      </sheetData>
      <sheetData sheetId="107"/>
      <sheetData sheetId="108"/>
      <sheetData sheetId="109"/>
      <sheetData sheetId="110">
        <row r="116">
          <cell r="B116" t="str">
            <v xml:space="preserve"> Local e Data:  Cuiabá/MT, 06 de Setembro de 2011</v>
          </cell>
        </row>
      </sheetData>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Veic"/>
      <sheetName val="Dados"/>
      <sheetName val="Rel.Media"/>
      <sheetName val="Estoque"/>
      <sheetName val="Cont. Comb. Lubrif. Quinzenal"/>
      <sheetName val="Plano de Manut. de Máquinas "/>
      <sheetName val="Movimento"/>
      <sheetName val="Plano de Manut. de Veículos"/>
      <sheetName val="OSP"/>
      <sheetName val="CadastroPat"/>
      <sheetName val="ParametroManut"/>
    </sheetNames>
    <sheetDataSet>
      <sheetData sheetId="0"/>
      <sheetData sheetId="1"/>
      <sheetData sheetId="2"/>
      <sheetData sheetId="3"/>
      <sheetData sheetId="4"/>
      <sheetData sheetId="5"/>
      <sheetData sheetId="6"/>
      <sheetData sheetId="7"/>
      <sheetData sheetId="8"/>
      <sheetData sheetId="9">
        <row r="2">
          <cell r="A2" t="str">
            <v>100-4 MMO</v>
          </cell>
        </row>
        <row r="3">
          <cell r="A3" t="str">
            <v>100-5 MTR</v>
          </cell>
        </row>
        <row r="4">
          <cell r="A4" t="str">
            <v>1005-5 MTR</v>
          </cell>
        </row>
        <row r="5">
          <cell r="A5" t="str">
            <v>1006-3 MTR</v>
          </cell>
        </row>
        <row r="6">
          <cell r="A6" t="str">
            <v>101-2 MMO</v>
          </cell>
        </row>
        <row r="7">
          <cell r="A7" t="str">
            <v>101-3 MTR</v>
          </cell>
        </row>
        <row r="8">
          <cell r="A8" t="str">
            <v>102-0 MMO</v>
          </cell>
        </row>
        <row r="9">
          <cell r="A9" t="str">
            <v>103-9 MMO</v>
          </cell>
        </row>
        <row r="10">
          <cell r="A10" t="str">
            <v>1052-4 EQP</v>
          </cell>
        </row>
        <row r="11">
          <cell r="A11" t="str">
            <v>106-3 MMO</v>
          </cell>
        </row>
        <row r="12">
          <cell r="A12" t="str">
            <v>106-4 MTR</v>
          </cell>
        </row>
        <row r="13">
          <cell r="A13" t="str">
            <v>107-1 MMO</v>
          </cell>
        </row>
        <row r="14">
          <cell r="A14" t="str">
            <v>107-2 MTR</v>
          </cell>
        </row>
        <row r="15">
          <cell r="A15" t="str">
            <v>108-0 MMO</v>
          </cell>
        </row>
        <row r="16">
          <cell r="A16" t="str">
            <v>108-0 MTR</v>
          </cell>
        </row>
        <row r="17">
          <cell r="A17" t="str">
            <v>109-8 MMO</v>
          </cell>
        </row>
        <row r="18">
          <cell r="A18" t="str">
            <v>113-6 MMO</v>
          </cell>
        </row>
        <row r="19">
          <cell r="A19" t="str">
            <v>115-2 MMO</v>
          </cell>
        </row>
        <row r="20">
          <cell r="A20" t="str">
            <v>116-0 MMO</v>
          </cell>
        </row>
        <row r="21">
          <cell r="A21" t="str">
            <v>117-9 MMO</v>
          </cell>
        </row>
        <row r="22">
          <cell r="A22" t="str">
            <v>118-4 VTM</v>
          </cell>
        </row>
        <row r="23">
          <cell r="A23" t="str">
            <v>118-7 MMO</v>
          </cell>
        </row>
        <row r="24">
          <cell r="A24" t="str">
            <v>119-5 MMO</v>
          </cell>
        </row>
        <row r="25">
          <cell r="A25" t="str">
            <v>120-6 VTM</v>
          </cell>
        </row>
        <row r="26">
          <cell r="A26" t="str">
            <v>120-9 MMO</v>
          </cell>
        </row>
        <row r="27">
          <cell r="A27" t="str">
            <v>126-8 MMO</v>
          </cell>
        </row>
        <row r="28">
          <cell r="A28" t="str">
            <v>127-6 MMO</v>
          </cell>
        </row>
        <row r="29">
          <cell r="A29" t="str">
            <v>128-4 MMO</v>
          </cell>
        </row>
        <row r="30">
          <cell r="A30" t="str">
            <v>129-2 MMO</v>
          </cell>
        </row>
        <row r="31">
          <cell r="A31" t="str">
            <v>131-4 MMO</v>
          </cell>
        </row>
        <row r="32">
          <cell r="A32" t="str">
            <v>132-2 MMO</v>
          </cell>
        </row>
        <row r="33">
          <cell r="A33" t="str">
            <v>133-0 MMO</v>
          </cell>
        </row>
        <row r="34">
          <cell r="A34" t="str">
            <v>134-9 MMO</v>
          </cell>
        </row>
        <row r="35">
          <cell r="A35" t="str">
            <v>13-5 GUI</v>
          </cell>
        </row>
        <row r="36">
          <cell r="A36" t="str">
            <v>135-7 MMO</v>
          </cell>
        </row>
        <row r="37">
          <cell r="A37" t="str">
            <v>137-6 MME</v>
          </cell>
        </row>
        <row r="38">
          <cell r="A38" t="str">
            <v>138-1 MMO</v>
          </cell>
        </row>
        <row r="39">
          <cell r="A39" t="str">
            <v>140-3 MMO</v>
          </cell>
        </row>
        <row r="40">
          <cell r="A40" t="str">
            <v>142-0 MMO</v>
          </cell>
        </row>
        <row r="41">
          <cell r="A41" t="str">
            <v>144-6 MMO</v>
          </cell>
        </row>
        <row r="42">
          <cell r="A42" t="str">
            <v>144-6 VTP</v>
          </cell>
        </row>
        <row r="43">
          <cell r="A43" t="str">
            <v>146-0 VTM</v>
          </cell>
        </row>
        <row r="44">
          <cell r="A44" t="str">
            <v>151-9 MMO</v>
          </cell>
        </row>
        <row r="45">
          <cell r="A45" t="str">
            <v>152-7 MMO</v>
          </cell>
        </row>
        <row r="46">
          <cell r="A46" t="str">
            <v>152-8 MTR</v>
          </cell>
        </row>
        <row r="47">
          <cell r="A47" t="str">
            <v>153-2 VTM</v>
          </cell>
        </row>
        <row r="48">
          <cell r="A48" t="str">
            <v>153-5 MMO</v>
          </cell>
        </row>
        <row r="49">
          <cell r="A49" t="str">
            <v>154-3 MMO</v>
          </cell>
        </row>
        <row r="50">
          <cell r="A50" t="str">
            <v>155-1 MMO</v>
          </cell>
        </row>
        <row r="51">
          <cell r="A51" t="str">
            <v>156-0 MMO</v>
          </cell>
        </row>
        <row r="52">
          <cell r="A52" t="str">
            <v>1560-7 EQP</v>
          </cell>
        </row>
        <row r="53">
          <cell r="A53" t="str">
            <v>157-8 MMO</v>
          </cell>
        </row>
        <row r="54">
          <cell r="A54" t="str">
            <v>158-6 MMO</v>
          </cell>
        </row>
        <row r="55">
          <cell r="A55" t="str">
            <v>159-4 MMO</v>
          </cell>
        </row>
        <row r="56">
          <cell r="A56" t="str">
            <v>160-8 MMO</v>
          </cell>
        </row>
        <row r="57">
          <cell r="A57" t="str">
            <v>161-6 MMO</v>
          </cell>
        </row>
        <row r="58">
          <cell r="A58" t="str">
            <v>161-6 VTP</v>
          </cell>
        </row>
        <row r="59">
          <cell r="A59" t="str">
            <v>162-1 VTM</v>
          </cell>
        </row>
        <row r="60">
          <cell r="A60" t="str">
            <v>162-4 MMO</v>
          </cell>
        </row>
        <row r="61">
          <cell r="A61" t="str">
            <v>163-2 MMO</v>
          </cell>
        </row>
        <row r="62">
          <cell r="A62" t="str">
            <v>164-0 MMO</v>
          </cell>
        </row>
        <row r="63">
          <cell r="A63" t="str">
            <v>1643-3 EQP</v>
          </cell>
        </row>
        <row r="64">
          <cell r="A64" t="str">
            <v>165-9 MMO</v>
          </cell>
        </row>
        <row r="65">
          <cell r="A65" t="str">
            <v>166-7 MMO</v>
          </cell>
        </row>
        <row r="66">
          <cell r="A66" t="str">
            <v>167-5 MMO</v>
          </cell>
        </row>
        <row r="67">
          <cell r="A67" t="str">
            <v>168-3 MMO</v>
          </cell>
        </row>
        <row r="68">
          <cell r="A68" t="str">
            <v>168-8 VTL</v>
          </cell>
        </row>
        <row r="69">
          <cell r="A69" t="str">
            <v>169-1 MMO</v>
          </cell>
        </row>
        <row r="70">
          <cell r="A70" t="str">
            <v>170-5 MMO</v>
          </cell>
        </row>
        <row r="71">
          <cell r="A71" t="str">
            <v>171-3 MMO</v>
          </cell>
        </row>
        <row r="72">
          <cell r="A72" t="str">
            <v>172-1 MMO</v>
          </cell>
        </row>
        <row r="73">
          <cell r="A73" t="str">
            <v>172-6 VTL</v>
          </cell>
        </row>
        <row r="74">
          <cell r="A74" t="str">
            <v>173-0 MMO</v>
          </cell>
        </row>
        <row r="75">
          <cell r="A75" t="str">
            <v>175-6 MMO</v>
          </cell>
        </row>
        <row r="76">
          <cell r="A76" t="str">
            <v>176-4 MMO</v>
          </cell>
        </row>
        <row r="77">
          <cell r="A77" t="str">
            <v>176-5 MTR</v>
          </cell>
        </row>
        <row r="78">
          <cell r="A78" t="str">
            <v>177-2 MMO</v>
          </cell>
        </row>
        <row r="79">
          <cell r="A79" t="str">
            <v>178-0 MMO</v>
          </cell>
        </row>
        <row r="80">
          <cell r="A80" t="str">
            <v>179-9 MMO</v>
          </cell>
        </row>
        <row r="81">
          <cell r="A81" t="str">
            <v>18-0 MMO</v>
          </cell>
        </row>
        <row r="82">
          <cell r="A82" t="str">
            <v>181-0 MMO</v>
          </cell>
        </row>
        <row r="83">
          <cell r="A83" t="str">
            <v>182-9 MMO</v>
          </cell>
        </row>
        <row r="84">
          <cell r="A84" t="str">
            <v>183-7 MMO</v>
          </cell>
        </row>
        <row r="85">
          <cell r="A85" t="str">
            <v>184-5 MMO</v>
          </cell>
        </row>
        <row r="86">
          <cell r="A86" t="str">
            <v>185-3 MMO</v>
          </cell>
        </row>
        <row r="87">
          <cell r="A87" t="str">
            <v>186-1 MMO</v>
          </cell>
        </row>
        <row r="88">
          <cell r="A88" t="str">
            <v>187-0 MMO</v>
          </cell>
        </row>
        <row r="89">
          <cell r="A89" t="str">
            <v>190-0 MMO</v>
          </cell>
        </row>
        <row r="90">
          <cell r="A90" t="str">
            <v>191-8 MMO</v>
          </cell>
        </row>
        <row r="91">
          <cell r="A91" t="str">
            <v>192-6 MMO</v>
          </cell>
        </row>
        <row r="92">
          <cell r="A92" t="str">
            <v>193-4 MMO</v>
          </cell>
        </row>
        <row r="93">
          <cell r="A93" t="str">
            <v>194-2 MMO</v>
          </cell>
        </row>
        <row r="94">
          <cell r="A94" t="str">
            <v>196-9 MMO</v>
          </cell>
        </row>
        <row r="95">
          <cell r="A95" t="str">
            <v>197-7 MMO</v>
          </cell>
        </row>
        <row r="96">
          <cell r="A96" t="str">
            <v>198-5 MMO</v>
          </cell>
        </row>
        <row r="97">
          <cell r="A97" t="str">
            <v>198-6 MTR</v>
          </cell>
        </row>
        <row r="98">
          <cell r="A98" t="str">
            <v>199-3 MMO</v>
          </cell>
        </row>
        <row r="99">
          <cell r="A99" t="str">
            <v>199-4 MTR</v>
          </cell>
        </row>
        <row r="100">
          <cell r="A100" t="str">
            <v>2-0 GUI</v>
          </cell>
        </row>
        <row r="101">
          <cell r="A101" t="str">
            <v>200-0 MMO</v>
          </cell>
        </row>
        <row r="102">
          <cell r="A102" t="str">
            <v>200-1 MTR</v>
          </cell>
        </row>
        <row r="103">
          <cell r="A103" t="str">
            <v>201-9 MMO</v>
          </cell>
        </row>
        <row r="104">
          <cell r="A104" t="str">
            <v>202-7 MMO</v>
          </cell>
        </row>
        <row r="105">
          <cell r="A105" t="str">
            <v>203-2 VTM</v>
          </cell>
        </row>
        <row r="106">
          <cell r="A106" t="str">
            <v>209-4 MMO</v>
          </cell>
        </row>
        <row r="107">
          <cell r="A107" t="str">
            <v>210-8 MMO</v>
          </cell>
        </row>
        <row r="108">
          <cell r="A108" t="str">
            <v>213-2 MMO</v>
          </cell>
        </row>
        <row r="109">
          <cell r="A109" t="str">
            <v>214-1 MTR</v>
          </cell>
        </row>
        <row r="110">
          <cell r="A110" t="str">
            <v>215-0 MTR</v>
          </cell>
        </row>
        <row r="111">
          <cell r="A111" t="str">
            <v>216-7 MMO</v>
          </cell>
        </row>
        <row r="112">
          <cell r="A112" t="str">
            <v>217-5 MMO</v>
          </cell>
        </row>
        <row r="113">
          <cell r="A113" t="str">
            <v>218-3 MMO</v>
          </cell>
        </row>
        <row r="114">
          <cell r="A114" t="str">
            <v>219-1 MMO</v>
          </cell>
        </row>
        <row r="115">
          <cell r="A115" t="str">
            <v>220-5 MMO</v>
          </cell>
        </row>
        <row r="116">
          <cell r="A116" t="str">
            <v>220-6 MTR</v>
          </cell>
        </row>
        <row r="117">
          <cell r="A117" t="str">
            <v>221-3 MMO</v>
          </cell>
        </row>
        <row r="118">
          <cell r="A118" t="str">
            <v>221-4 MTR</v>
          </cell>
        </row>
        <row r="119">
          <cell r="A119" t="str">
            <v>222-1 MMO</v>
          </cell>
        </row>
        <row r="120">
          <cell r="A120" t="str">
            <v>223-0 MMO</v>
          </cell>
        </row>
        <row r="121">
          <cell r="A121" t="str">
            <v>2246-8 EQP</v>
          </cell>
        </row>
        <row r="122">
          <cell r="A122" t="str">
            <v>224-8 MMO</v>
          </cell>
        </row>
        <row r="123">
          <cell r="A123" t="str">
            <v>226-5 MTR</v>
          </cell>
        </row>
        <row r="124">
          <cell r="A124" t="str">
            <v>227-3 MTR</v>
          </cell>
        </row>
        <row r="125">
          <cell r="A125" t="str">
            <v>228-0 MMO</v>
          </cell>
        </row>
        <row r="126">
          <cell r="A126" t="str">
            <v>229-6 VTM</v>
          </cell>
        </row>
        <row r="127">
          <cell r="A127" t="str">
            <v>229-9 MMO</v>
          </cell>
        </row>
        <row r="128">
          <cell r="A128" t="str">
            <v>230-0 VTM</v>
          </cell>
        </row>
        <row r="129">
          <cell r="A129" t="str">
            <v>230-2 MMO</v>
          </cell>
        </row>
        <row r="130">
          <cell r="A130" t="str">
            <v>231-0 MMO</v>
          </cell>
        </row>
        <row r="131">
          <cell r="A131" t="str">
            <v>231-8 VTM</v>
          </cell>
        </row>
        <row r="132">
          <cell r="A132" t="str">
            <v>232-6 VTM</v>
          </cell>
        </row>
        <row r="133">
          <cell r="A133" t="str">
            <v>232-9 MMO</v>
          </cell>
        </row>
        <row r="134">
          <cell r="A134" t="str">
            <v>233-4 VTM</v>
          </cell>
        </row>
        <row r="135">
          <cell r="A135" t="str">
            <v>233-7 MMO</v>
          </cell>
        </row>
        <row r="136">
          <cell r="A136" t="str">
            <v>234-2 VTM</v>
          </cell>
        </row>
        <row r="137">
          <cell r="A137" t="str">
            <v>234-5 MMO</v>
          </cell>
        </row>
        <row r="138">
          <cell r="A138" t="str">
            <v>235-3 MMO</v>
          </cell>
        </row>
        <row r="139">
          <cell r="A139" t="str">
            <v>235-3 VTP</v>
          </cell>
        </row>
        <row r="140">
          <cell r="A140" t="str">
            <v>236-1 MMO</v>
          </cell>
        </row>
        <row r="141">
          <cell r="A141" t="str">
            <v>236-1 VTP</v>
          </cell>
        </row>
        <row r="142">
          <cell r="A142" t="str">
            <v>237-0 MMO</v>
          </cell>
        </row>
        <row r="143">
          <cell r="A143" t="str">
            <v>237-0 VTP</v>
          </cell>
        </row>
        <row r="144">
          <cell r="A144" t="str">
            <v>238-8 MMO</v>
          </cell>
        </row>
        <row r="145">
          <cell r="A145" t="str">
            <v>238-8 VTP</v>
          </cell>
        </row>
        <row r="146">
          <cell r="A146" t="str">
            <v>238-9 MTR</v>
          </cell>
        </row>
        <row r="147">
          <cell r="A147" t="str">
            <v>2395-2 EQP</v>
          </cell>
        </row>
        <row r="148">
          <cell r="A148" t="str">
            <v>239-6 MMO</v>
          </cell>
        </row>
        <row r="149">
          <cell r="A149" t="str">
            <v>239-6 VTP</v>
          </cell>
        </row>
        <row r="150">
          <cell r="A150" t="str">
            <v>239-7 MTR</v>
          </cell>
        </row>
        <row r="151">
          <cell r="A151" t="str">
            <v>240-0 MMO</v>
          </cell>
        </row>
        <row r="152">
          <cell r="A152" t="str">
            <v>240-0 VTP</v>
          </cell>
        </row>
        <row r="153">
          <cell r="A153" t="str">
            <v>2403-7 EQP</v>
          </cell>
        </row>
        <row r="154">
          <cell r="A154" t="str">
            <v>241-8 MMO</v>
          </cell>
        </row>
        <row r="155">
          <cell r="A155" t="str">
            <v>241-8 VTP</v>
          </cell>
        </row>
        <row r="156">
          <cell r="A156" t="str">
            <v>242-6 MMO</v>
          </cell>
        </row>
        <row r="157">
          <cell r="A157" t="str">
            <v>242-6 VTP</v>
          </cell>
        </row>
        <row r="158">
          <cell r="A158" t="str">
            <v>243-4 MMO</v>
          </cell>
        </row>
        <row r="159">
          <cell r="A159" t="str">
            <v>244-2 MMO</v>
          </cell>
        </row>
        <row r="160">
          <cell r="A160" t="str">
            <v>245-0 MMO</v>
          </cell>
        </row>
        <row r="161">
          <cell r="A161" t="str">
            <v>246-9 MMO</v>
          </cell>
        </row>
        <row r="162">
          <cell r="A162" t="str">
            <v>247-7 MMO</v>
          </cell>
        </row>
        <row r="163">
          <cell r="A163" t="str">
            <v>248-5 MMO</v>
          </cell>
        </row>
        <row r="164">
          <cell r="A164" t="str">
            <v>249-0 VTM</v>
          </cell>
        </row>
        <row r="165">
          <cell r="A165" t="str">
            <v>249-3 MMO</v>
          </cell>
        </row>
        <row r="166">
          <cell r="A166" t="str">
            <v>250-7 MMO</v>
          </cell>
        </row>
        <row r="167">
          <cell r="A167" t="str">
            <v>251-5 MMO</v>
          </cell>
        </row>
        <row r="168">
          <cell r="A168" t="str">
            <v>251-5 VTP</v>
          </cell>
        </row>
        <row r="169">
          <cell r="A169" t="str">
            <v>252-3 MMO</v>
          </cell>
        </row>
        <row r="170">
          <cell r="A170" t="str">
            <v>253-1 MMO</v>
          </cell>
        </row>
        <row r="171">
          <cell r="A171" t="str">
            <v>253-9 VTM</v>
          </cell>
        </row>
        <row r="172">
          <cell r="A172" t="str">
            <v>254-0 MMO</v>
          </cell>
        </row>
        <row r="173">
          <cell r="A173" t="str">
            <v>254-7 VTM</v>
          </cell>
        </row>
        <row r="174">
          <cell r="A174" t="str">
            <v>255-5 VTM</v>
          </cell>
        </row>
        <row r="175">
          <cell r="A175" t="str">
            <v>255-8 MMO</v>
          </cell>
        </row>
        <row r="176">
          <cell r="A176" t="str">
            <v>256-6 MMO</v>
          </cell>
        </row>
        <row r="177">
          <cell r="A177" t="str">
            <v>257-4 MMO</v>
          </cell>
        </row>
        <row r="178">
          <cell r="A178" t="str">
            <v>258-2 MMO</v>
          </cell>
        </row>
        <row r="179">
          <cell r="A179" t="str">
            <v>259-0 MMO</v>
          </cell>
        </row>
        <row r="180">
          <cell r="A180" t="str">
            <v>259-5 VTL</v>
          </cell>
        </row>
        <row r="181">
          <cell r="A181" t="str">
            <v>260-4 MMO</v>
          </cell>
        </row>
        <row r="182">
          <cell r="A182" t="str">
            <v>261-0 VTM</v>
          </cell>
        </row>
        <row r="183">
          <cell r="A183" t="str">
            <v>261-2 MMO</v>
          </cell>
        </row>
        <row r="184">
          <cell r="A184" t="str">
            <v>262-0 MMO</v>
          </cell>
        </row>
        <row r="185">
          <cell r="A185" t="str">
            <v>262-8 VTM</v>
          </cell>
        </row>
        <row r="186">
          <cell r="A186" t="str">
            <v>263-9 MMO</v>
          </cell>
        </row>
        <row r="187">
          <cell r="A187" t="str">
            <v>264-2 AMB</v>
          </cell>
        </row>
        <row r="188">
          <cell r="A188" t="str">
            <v>264-7 MMO</v>
          </cell>
        </row>
        <row r="189">
          <cell r="A189" t="str">
            <v>265-5 MMO</v>
          </cell>
        </row>
        <row r="190">
          <cell r="A190" t="str">
            <v>265-6 MTR</v>
          </cell>
        </row>
        <row r="191">
          <cell r="A191" t="str">
            <v>266-0 VTM</v>
          </cell>
        </row>
        <row r="192">
          <cell r="A192" t="str">
            <v>266-3 MMO</v>
          </cell>
        </row>
        <row r="193">
          <cell r="A193" t="str">
            <v>2666-8 EQP</v>
          </cell>
        </row>
        <row r="194">
          <cell r="A194" t="str">
            <v>267-1 MMO</v>
          </cell>
        </row>
        <row r="195">
          <cell r="A195" t="str">
            <v>2673-0 EQP</v>
          </cell>
        </row>
        <row r="196">
          <cell r="A196" t="str">
            <v>268-0 MMO</v>
          </cell>
        </row>
        <row r="197">
          <cell r="A197" t="str">
            <v>268-7 VTM</v>
          </cell>
        </row>
        <row r="198">
          <cell r="A198" t="str">
            <v>269-5 VTM</v>
          </cell>
        </row>
        <row r="199">
          <cell r="A199" t="str">
            <v>269-8 MMO</v>
          </cell>
        </row>
        <row r="200">
          <cell r="A200" t="str">
            <v>270-1 MMO</v>
          </cell>
        </row>
        <row r="201">
          <cell r="A201" t="str">
            <v>270-1 VTP</v>
          </cell>
        </row>
        <row r="202">
          <cell r="A202" t="str">
            <v>271-0 MMO</v>
          </cell>
        </row>
        <row r="203">
          <cell r="A203" t="str">
            <v>271-0 VTP</v>
          </cell>
        </row>
        <row r="204">
          <cell r="A204" t="str">
            <v>272-8 MMO</v>
          </cell>
        </row>
        <row r="205">
          <cell r="A205" t="str">
            <v>272-8 VTP</v>
          </cell>
        </row>
        <row r="206">
          <cell r="A206" t="str">
            <v>2734-6 EQP</v>
          </cell>
        </row>
        <row r="207">
          <cell r="A207" t="str">
            <v>273-6 MMO</v>
          </cell>
        </row>
        <row r="208">
          <cell r="A208" t="str">
            <v>273-6 VTP</v>
          </cell>
        </row>
        <row r="209">
          <cell r="A209" t="str">
            <v>274-4 MMO</v>
          </cell>
        </row>
        <row r="210">
          <cell r="A210" t="str">
            <v>274-4 VTP</v>
          </cell>
        </row>
        <row r="211">
          <cell r="A211" t="str">
            <v>275-2 MMO</v>
          </cell>
        </row>
        <row r="212">
          <cell r="A212" t="str">
            <v>276-0 MMO</v>
          </cell>
        </row>
        <row r="213">
          <cell r="A213" t="str">
            <v>277-9 MMO</v>
          </cell>
        </row>
        <row r="214">
          <cell r="A214" t="str">
            <v>27-8 BAR</v>
          </cell>
        </row>
        <row r="215">
          <cell r="A215" t="str">
            <v>278-7 MMO</v>
          </cell>
        </row>
        <row r="216">
          <cell r="A216" t="str">
            <v>279-5 MMO</v>
          </cell>
        </row>
        <row r="217">
          <cell r="A217" t="str">
            <v>280-9 MMO</v>
          </cell>
        </row>
        <row r="218">
          <cell r="A218" t="str">
            <v>2813-0 EQP</v>
          </cell>
        </row>
        <row r="219">
          <cell r="A219" t="str">
            <v>281-7 MMO</v>
          </cell>
        </row>
        <row r="220">
          <cell r="A220" t="str">
            <v>282-5 MMO</v>
          </cell>
        </row>
        <row r="221">
          <cell r="A221" t="str">
            <v>282-5 VTP</v>
          </cell>
        </row>
        <row r="222">
          <cell r="A222" t="str">
            <v>283-3 MMO</v>
          </cell>
        </row>
        <row r="223">
          <cell r="A223" t="str">
            <v>283-3 VTP</v>
          </cell>
        </row>
        <row r="224">
          <cell r="A224" t="str">
            <v>284-1 MMO</v>
          </cell>
        </row>
        <row r="225">
          <cell r="A225" t="str">
            <v>285-0 MMO</v>
          </cell>
        </row>
        <row r="226">
          <cell r="A226" t="str">
            <v>285-0 VTP</v>
          </cell>
        </row>
        <row r="227">
          <cell r="A227" t="str">
            <v>286-8 MMO</v>
          </cell>
        </row>
        <row r="228">
          <cell r="A228" t="str">
            <v>286-8 VTP</v>
          </cell>
        </row>
        <row r="229">
          <cell r="A229" t="str">
            <v>287-6 MMO</v>
          </cell>
        </row>
        <row r="230">
          <cell r="A230" t="str">
            <v>287-6 VTP</v>
          </cell>
        </row>
        <row r="231">
          <cell r="A231" t="str">
            <v>288-4 MMO</v>
          </cell>
        </row>
        <row r="232">
          <cell r="A232" t="str">
            <v>288-4 VTP</v>
          </cell>
        </row>
        <row r="233">
          <cell r="A233" t="str">
            <v>289-2 VTP</v>
          </cell>
        </row>
        <row r="234">
          <cell r="A234" t="str">
            <v>291-4 MMO</v>
          </cell>
        </row>
        <row r="235">
          <cell r="A235" t="str">
            <v>2916-0 EQP</v>
          </cell>
        </row>
        <row r="236">
          <cell r="A236" t="str">
            <v>292-2 MMO</v>
          </cell>
        </row>
        <row r="237">
          <cell r="A237" t="str">
            <v>2922-5 EQP</v>
          </cell>
        </row>
        <row r="238">
          <cell r="A238" t="str">
            <v>293-0 MMO</v>
          </cell>
        </row>
        <row r="239">
          <cell r="A239" t="str">
            <v>2935-7 EQP</v>
          </cell>
        </row>
        <row r="240">
          <cell r="A240" t="str">
            <v>2938-1 EQP</v>
          </cell>
        </row>
        <row r="241">
          <cell r="A241" t="str">
            <v>294-9 MMO</v>
          </cell>
        </row>
        <row r="242">
          <cell r="A242" t="str">
            <v>295-7 MMO</v>
          </cell>
        </row>
        <row r="243">
          <cell r="A243" t="str">
            <v>298-2 MTR</v>
          </cell>
        </row>
        <row r="244">
          <cell r="A244" t="str">
            <v>300-8 MTR</v>
          </cell>
        </row>
        <row r="245">
          <cell r="A245" t="str">
            <v>3066-5 EQP</v>
          </cell>
        </row>
        <row r="246">
          <cell r="A246" t="str">
            <v>307-0 AMB</v>
          </cell>
        </row>
        <row r="247">
          <cell r="A247" t="str">
            <v>308-8 AMB</v>
          </cell>
        </row>
        <row r="248">
          <cell r="A248" t="str">
            <v>310-5 MTR</v>
          </cell>
        </row>
        <row r="249">
          <cell r="A249" t="str">
            <v>311-3 MTR</v>
          </cell>
        </row>
        <row r="250">
          <cell r="A250" t="str">
            <v>312-1 MTR</v>
          </cell>
        </row>
        <row r="251">
          <cell r="A251" t="str">
            <v>312-5 VTL</v>
          </cell>
        </row>
        <row r="252">
          <cell r="A252" t="str">
            <v>314-8 MTR</v>
          </cell>
        </row>
        <row r="253">
          <cell r="A253" t="str">
            <v>315-0 VTL</v>
          </cell>
        </row>
        <row r="254">
          <cell r="A254" t="str">
            <v>315-6 MTR</v>
          </cell>
        </row>
        <row r="255">
          <cell r="A255" t="str">
            <v>316-4 MTR</v>
          </cell>
        </row>
        <row r="256">
          <cell r="A256" t="str">
            <v>317-1 VTP</v>
          </cell>
        </row>
        <row r="257">
          <cell r="A257" t="str">
            <v>317-2 MTR</v>
          </cell>
        </row>
        <row r="258">
          <cell r="A258" t="str">
            <v>318-4 VTL</v>
          </cell>
        </row>
        <row r="259">
          <cell r="A259" t="str">
            <v>319-2 VTL</v>
          </cell>
        </row>
        <row r="260">
          <cell r="A260" t="str">
            <v>320-6 VTL</v>
          </cell>
        </row>
        <row r="261">
          <cell r="A261" t="str">
            <v>321-4 VTL</v>
          </cell>
        </row>
        <row r="262">
          <cell r="A262" t="str">
            <v>323-6 VTP</v>
          </cell>
        </row>
        <row r="263">
          <cell r="A263" t="str">
            <v>324-4 VTP</v>
          </cell>
        </row>
        <row r="264">
          <cell r="A264" t="str">
            <v>325-2 VTP</v>
          </cell>
        </row>
        <row r="265">
          <cell r="A265" t="str">
            <v>326-0 VTP</v>
          </cell>
        </row>
        <row r="266">
          <cell r="A266" t="str">
            <v>552-2 VTP</v>
          </cell>
        </row>
        <row r="267">
          <cell r="A267" t="str">
            <v>327-6 VTM</v>
          </cell>
        </row>
        <row r="268">
          <cell r="A268" t="str">
            <v>3300-1 EQP</v>
          </cell>
        </row>
        <row r="269">
          <cell r="A269" t="str">
            <v>3314-1 EQP</v>
          </cell>
        </row>
        <row r="270">
          <cell r="A270" t="str">
            <v>3323-0 EQP</v>
          </cell>
        </row>
        <row r="271">
          <cell r="A271" t="str">
            <v>335-0 MTR</v>
          </cell>
        </row>
        <row r="272">
          <cell r="A272" t="str">
            <v>3377-0 EQP</v>
          </cell>
        </row>
        <row r="273">
          <cell r="A273" t="str">
            <v>338-4 VTP</v>
          </cell>
        </row>
        <row r="274">
          <cell r="A274" t="str">
            <v>3403-2 EQP</v>
          </cell>
        </row>
        <row r="275">
          <cell r="A275" t="str">
            <v>341-4 VTP</v>
          </cell>
        </row>
        <row r="276">
          <cell r="A276" t="str">
            <v>341-5 MTR</v>
          </cell>
        </row>
        <row r="277">
          <cell r="A277" t="str">
            <v>342-2 VTP</v>
          </cell>
        </row>
        <row r="278">
          <cell r="A278" t="str">
            <v>344-0 MTR</v>
          </cell>
        </row>
        <row r="279">
          <cell r="A279" t="str">
            <v>345-7 VTP</v>
          </cell>
        </row>
        <row r="280">
          <cell r="A280" t="str">
            <v>3458-0 EQP</v>
          </cell>
        </row>
        <row r="281">
          <cell r="A281" t="str">
            <v>347-3 VTP</v>
          </cell>
        </row>
        <row r="282">
          <cell r="A282" t="str">
            <v>348-1 VTP</v>
          </cell>
        </row>
        <row r="283">
          <cell r="A283" t="str">
            <v>349-7 VTM</v>
          </cell>
        </row>
        <row r="284">
          <cell r="A284" t="str">
            <v>35-0 MMO</v>
          </cell>
        </row>
        <row r="285">
          <cell r="A285" t="str">
            <v>350-0 VTM</v>
          </cell>
        </row>
        <row r="286">
          <cell r="A286" t="str">
            <v>351-1 VTP</v>
          </cell>
        </row>
        <row r="287">
          <cell r="A287" t="str">
            <v>3511-0 EQP</v>
          </cell>
        </row>
        <row r="288">
          <cell r="A288" t="str">
            <v>352-7 VTM</v>
          </cell>
        </row>
        <row r="289">
          <cell r="A289" t="str">
            <v>353-9 MTR</v>
          </cell>
        </row>
        <row r="290">
          <cell r="A290" t="str">
            <v>354-7 MTR</v>
          </cell>
        </row>
        <row r="291">
          <cell r="A291" t="str">
            <v>355-5 MTR</v>
          </cell>
        </row>
        <row r="292">
          <cell r="A292" t="str">
            <v>3561-6 EQP</v>
          </cell>
        </row>
        <row r="293">
          <cell r="A293" t="str">
            <v>356-3 MTR</v>
          </cell>
        </row>
        <row r="294">
          <cell r="A294" t="str">
            <v>357-1 MTR</v>
          </cell>
        </row>
        <row r="295">
          <cell r="A295" t="str">
            <v>358-0 MTR</v>
          </cell>
        </row>
        <row r="296">
          <cell r="A296" t="str">
            <v>3582-9 EQP</v>
          </cell>
        </row>
        <row r="297">
          <cell r="A297" t="str">
            <v>358-3 VTL</v>
          </cell>
        </row>
        <row r="298">
          <cell r="A298" t="str">
            <v>359-8 MTR</v>
          </cell>
        </row>
        <row r="299">
          <cell r="A299" t="str">
            <v>360-1 MTR</v>
          </cell>
        </row>
        <row r="300">
          <cell r="A300" t="str">
            <v>361-3 VTL</v>
          </cell>
        </row>
        <row r="301">
          <cell r="A301" t="str">
            <v>362-1 VTL</v>
          </cell>
        </row>
        <row r="302">
          <cell r="A302" t="str">
            <v>362-8 MTR</v>
          </cell>
        </row>
        <row r="303">
          <cell r="A303" t="str">
            <v>363-0 VTL</v>
          </cell>
        </row>
        <row r="304">
          <cell r="A304" t="str">
            <v>3647-7 EQP</v>
          </cell>
        </row>
        <row r="305">
          <cell r="A305" t="str">
            <v>365-6 VTL</v>
          </cell>
        </row>
        <row r="306">
          <cell r="A306" t="str">
            <v>366-4 VTL</v>
          </cell>
        </row>
        <row r="307">
          <cell r="A307" t="str">
            <v>3665-5 EQP</v>
          </cell>
        </row>
        <row r="308">
          <cell r="A308" t="str">
            <v>3679-5 EQP</v>
          </cell>
        </row>
        <row r="309">
          <cell r="A309" t="str">
            <v>368-0 VTL</v>
          </cell>
        </row>
        <row r="310">
          <cell r="A310" t="str">
            <v>3680-9 EQP</v>
          </cell>
        </row>
        <row r="311">
          <cell r="A311" t="str">
            <v>369-9 VTL</v>
          </cell>
        </row>
        <row r="312">
          <cell r="A312" t="str">
            <v>370-2 VTL</v>
          </cell>
        </row>
        <row r="313">
          <cell r="A313" t="str">
            <v>3706-6 EQP</v>
          </cell>
        </row>
        <row r="314">
          <cell r="A314" t="str">
            <v>3707-4 EQP</v>
          </cell>
        </row>
        <row r="315">
          <cell r="A315" t="str">
            <v>3708-2 EQP</v>
          </cell>
        </row>
        <row r="316">
          <cell r="A316" t="str">
            <v>371-0 VTL</v>
          </cell>
        </row>
        <row r="317">
          <cell r="A317" t="str">
            <v>3716-3 EQP</v>
          </cell>
        </row>
        <row r="318">
          <cell r="A318" t="str">
            <v>3718-0 EQP</v>
          </cell>
        </row>
        <row r="319">
          <cell r="A319" t="str">
            <v>374-1 MTR</v>
          </cell>
        </row>
        <row r="320">
          <cell r="A320" t="str">
            <v>376-8 MTR</v>
          </cell>
        </row>
        <row r="321">
          <cell r="A321" t="str">
            <v>377-6 MTR</v>
          </cell>
        </row>
        <row r="322">
          <cell r="A322" t="str">
            <v>378-0 VTM</v>
          </cell>
        </row>
        <row r="323">
          <cell r="A323" t="str">
            <v>3788-0 EQP</v>
          </cell>
        </row>
        <row r="324">
          <cell r="A324" t="str">
            <v>379-9 VTM</v>
          </cell>
        </row>
        <row r="325">
          <cell r="A325" t="str">
            <v>3-8 GUI</v>
          </cell>
        </row>
        <row r="326">
          <cell r="A326" t="str">
            <v>385-3 VTM</v>
          </cell>
        </row>
        <row r="327">
          <cell r="A327" t="str">
            <v>386-1 VTM</v>
          </cell>
        </row>
        <row r="328">
          <cell r="A328" t="str">
            <v>3869-0 EQP</v>
          </cell>
        </row>
        <row r="329">
          <cell r="A329" t="str">
            <v>3879-8 EQP</v>
          </cell>
        </row>
        <row r="330">
          <cell r="A330" t="str">
            <v>3880-1 EQP</v>
          </cell>
        </row>
        <row r="331">
          <cell r="A331" t="str">
            <v>3907-7 EQP</v>
          </cell>
        </row>
        <row r="332">
          <cell r="A332" t="str">
            <v>39-3 VTP</v>
          </cell>
        </row>
        <row r="333">
          <cell r="A333" t="str">
            <v>4-0 MMO</v>
          </cell>
        </row>
        <row r="334">
          <cell r="A334" t="str">
            <v>402-0 MTR</v>
          </cell>
        </row>
        <row r="335">
          <cell r="A335" t="str">
            <v>4088-1 EQP</v>
          </cell>
        </row>
        <row r="336">
          <cell r="A336" t="str">
            <v>409-8 MTR</v>
          </cell>
        </row>
        <row r="337">
          <cell r="A337" t="str">
            <v>412-1 VTL</v>
          </cell>
        </row>
        <row r="338">
          <cell r="A338" t="str">
            <v>4150-0 EQP</v>
          </cell>
        </row>
        <row r="339">
          <cell r="A339" t="str">
            <v>4153-5 EQP</v>
          </cell>
        </row>
        <row r="340">
          <cell r="A340" t="str">
            <v>4178-0 EQP</v>
          </cell>
        </row>
        <row r="341">
          <cell r="A341" t="str">
            <v>419-1 VTM</v>
          </cell>
        </row>
        <row r="342">
          <cell r="A342" t="str">
            <v>420-5 VTM</v>
          </cell>
        </row>
        <row r="343">
          <cell r="A343" t="str">
            <v>422-9 VTL</v>
          </cell>
        </row>
        <row r="344">
          <cell r="A344" t="str">
            <v>425-3 VTL</v>
          </cell>
        </row>
        <row r="345">
          <cell r="A345" t="str">
            <v>4259-0 EQP</v>
          </cell>
        </row>
        <row r="346">
          <cell r="A346" t="str">
            <v>426-1 VTL</v>
          </cell>
        </row>
        <row r="347">
          <cell r="A347" t="str">
            <v>429-6 VTL</v>
          </cell>
        </row>
        <row r="348">
          <cell r="A348" t="str">
            <v>430-6 MTR</v>
          </cell>
        </row>
        <row r="349">
          <cell r="A349" t="str">
            <v>431-8 VTL</v>
          </cell>
        </row>
        <row r="350">
          <cell r="A350" t="str">
            <v>432-6 VTL</v>
          </cell>
        </row>
        <row r="351">
          <cell r="A351" t="str">
            <v>435-6 VTP</v>
          </cell>
        </row>
        <row r="352">
          <cell r="A352" t="str">
            <v>4358-9 EQP</v>
          </cell>
        </row>
        <row r="353">
          <cell r="A353" t="str">
            <v>44-0 MMO</v>
          </cell>
        </row>
        <row r="354">
          <cell r="A354" t="str">
            <v>4447-0 EQP</v>
          </cell>
        </row>
        <row r="355">
          <cell r="A355" t="str">
            <v>4480-1 EQP</v>
          </cell>
        </row>
        <row r="356">
          <cell r="A356" t="str">
            <v>452-0 VTL</v>
          </cell>
        </row>
        <row r="357">
          <cell r="A357" t="str">
            <v>4557-3 EQP</v>
          </cell>
        </row>
        <row r="358">
          <cell r="A358" t="str">
            <v>456-6 VTM</v>
          </cell>
        </row>
        <row r="359">
          <cell r="A359" t="str">
            <v>457-4 VTM</v>
          </cell>
        </row>
        <row r="360">
          <cell r="A360" t="str">
            <v>459-8 VTL</v>
          </cell>
        </row>
        <row r="361">
          <cell r="A361" t="str">
            <v>4601-4 EQP</v>
          </cell>
        </row>
        <row r="362">
          <cell r="A362" t="str">
            <v>461-5 VTP</v>
          </cell>
        </row>
        <row r="363">
          <cell r="A363" t="str">
            <v>462-0 VTM</v>
          </cell>
        </row>
        <row r="364">
          <cell r="A364" t="str">
            <v>4630-8 EQP</v>
          </cell>
        </row>
        <row r="365">
          <cell r="A365" t="str">
            <v>463-9 VTM</v>
          </cell>
        </row>
        <row r="366">
          <cell r="A366" t="str">
            <v>464-7 VTM</v>
          </cell>
        </row>
        <row r="367">
          <cell r="A367" t="str">
            <v>465-5 VTM</v>
          </cell>
        </row>
        <row r="368">
          <cell r="A368" t="str">
            <v>466-3 VTM</v>
          </cell>
        </row>
        <row r="369">
          <cell r="A369" t="str">
            <v>467-1 VTM</v>
          </cell>
        </row>
        <row r="370">
          <cell r="A370" t="str">
            <v>468-0 VTM</v>
          </cell>
        </row>
        <row r="371">
          <cell r="A371" t="str">
            <v>469-8 VTM</v>
          </cell>
        </row>
        <row r="372">
          <cell r="A372" t="str">
            <v>470-1 VTM</v>
          </cell>
        </row>
        <row r="373">
          <cell r="A373" t="str">
            <v>471-0 VTM</v>
          </cell>
        </row>
        <row r="374">
          <cell r="A374" t="str">
            <v>472-8 VTM</v>
          </cell>
        </row>
        <row r="375">
          <cell r="A375" t="str">
            <v>4732-0 EQP</v>
          </cell>
        </row>
        <row r="376">
          <cell r="A376" t="str">
            <v>4733-9 EQP</v>
          </cell>
        </row>
        <row r="377">
          <cell r="A377" t="str">
            <v>4734-7 EQP</v>
          </cell>
        </row>
        <row r="378">
          <cell r="A378" t="str">
            <v>4735-5 EQP</v>
          </cell>
        </row>
        <row r="379">
          <cell r="A379" t="str">
            <v>473-6 VTM</v>
          </cell>
        </row>
        <row r="380">
          <cell r="A380" t="str">
            <v>4736-3 EQP</v>
          </cell>
        </row>
        <row r="381">
          <cell r="A381" t="str">
            <v>474-4 VTM</v>
          </cell>
        </row>
        <row r="382">
          <cell r="A382" t="str">
            <v>475-2 VTM</v>
          </cell>
        </row>
        <row r="383">
          <cell r="A383" t="str">
            <v>476-0 VTM</v>
          </cell>
        </row>
        <row r="384">
          <cell r="A384" t="str">
            <v>477-9 VTM</v>
          </cell>
        </row>
        <row r="385">
          <cell r="A385" t="str">
            <v>478-4 VTL</v>
          </cell>
        </row>
        <row r="386">
          <cell r="A386" t="str">
            <v>478-7 VTM</v>
          </cell>
        </row>
        <row r="387">
          <cell r="A387" t="str">
            <v>479-2 VTL</v>
          </cell>
        </row>
        <row r="388">
          <cell r="A388" t="str">
            <v>479-5 VTM</v>
          </cell>
        </row>
        <row r="389">
          <cell r="A389" t="str">
            <v>4801-7 EQP</v>
          </cell>
        </row>
        <row r="390">
          <cell r="A390" t="str">
            <v>4802-5 EQP</v>
          </cell>
        </row>
        <row r="391">
          <cell r="A391" t="str">
            <v>480-9 VTM</v>
          </cell>
        </row>
        <row r="392">
          <cell r="A392" t="str">
            <v>481-7 VTM</v>
          </cell>
        </row>
        <row r="393">
          <cell r="A393" t="str">
            <v>483-3 VTM</v>
          </cell>
        </row>
        <row r="394">
          <cell r="A394" t="str">
            <v>484-1 VTM</v>
          </cell>
        </row>
        <row r="395">
          <cell r="A395" t="str">
            <v>484-7 MOC</v>
          </cell>
        </row>
        <row r="396">
          <cell r="A396" t="str">
            <v>485-0 VTM</v>
          </cell>
        </row>
        <row r="397">
          <cell r="A397" t="str">
            <v>4898-0 EQP</v>
          </cell>
        </row>
        <row r="398">
          <cell r="A398" t="str">
            <v>490-1 MOC</v>
          </cell>
        </row>
        <row r="399">
          <cell r="A399" t="str">
            <v>492-0 VTL</v>
          </cell>
        </row>
        <row r="400">
          <cell r="A400" t="str">
            <v>493-8 VTL</v>
          </cell>
        </row>
        <row r="401">
          <cell r="A401" t="str">
            <v>494-6 VTL</v>
          </cell>
        </row>
        <row r="402">
          <cell r="A402" t="str">
            <v>500-2 MOC</v>
          </cell>
        </row>
        <row r="403">
          <cell r="A403" t="str">
            <v>500-4 VTL</v>
          </cell>
        </row>
        <row r="404">
          <cell r="A404" t="str">
            <v>501-0 MOC</v>
          </cell>
        </row>
        <row r="405">
          <cell r="A405" t="str">
            <v>501-2 VTL</v>
          </cell>
        </row>
        <row r="406">
          <cell r="A406" t="str">
            <v>503-7 MOC</v>
          </cell>
        </row>
        <row r="407">
          <cell r="A407" t="str">
            <v>504-5 MOC</v>
          </cell>
        </row>
        <row r="408">
          <cell r="A408" t="str">
            <v>505-3 MOC</v>
          </cell>
        </row>
        <row r="409">
          <cell r="A409" t="str">
            <v>506-1 MOC</v>
          </cell>
        </row>
        <row r="410">
          <cell r="A410" t="str">
            <v>507-0 MOC</v>
          </cell>
        </row>
        <row r="411">
          <cell r="A411" t="str">
            <v>508-0 VTL</v>
          </cell>
        </row>
        <row r="412">
          <cell r="A412" t="str">
            <v>508-8 MOC</v>
          </cell>
        </row>
        <row r="413">
          <cell r="A413" t="str">
            <v>509-6 MOC</v>
          </cell>
        </row>
        <row r="414">
          <cell r="A414" t="str">
            <v>510-0 MOC</v>
          </cell>
        </row>
        <row r="415">
          <cell r="A415" t="str">
            <v>510-7 VTP</v>
          </cell>
        </row>
        <row r="416">
          <cell r="A416" t="str">
            <v>511-8 MOC</v>
          </cell>
        </row>
        <row r="417">
          <cell r="A417" t="str">
            <v>512-4 MTR</v>
          </cell>
        </row>
        <row r="418">
          <cell r="A418" t="str">
            <v>512-6 MOC</v>
          </cell>
        </row>
        <row r="419">
          <cell r="A419" t="str">
            <v>512-8 VTL</v>
          </cell>
        </row>
        <row r="420">
          <cell r="A420" t="str">
            <v>513-4 MOC</v>
          </cell>
        </row>
        <row r="421">
          <cell r="A421" t="str">
            <v>513-6 VTL</v>
          </cell>
        </row>
        <row r="422">
          <cell r="A422" t="str">
            <v>514-2 MOC</v>
          </cell>
        </row>
        <row r="423">
          <cell r="A423" t="str">
            <v>515-0 MOC</v>
          </cell>
        </row>
        <row r="424">
          <cell r="A424" t="str">
            <v>516-9 MOC</v>
          </cell>
        </row>
        <row r="425">
          <cell r="A425" t="str">
            <v>517-7 MOC</v>
          </cell>
        </row>
        <row r="426">
          <cell r="A426" t="str">
            <v>518-5 MOC</v>
          </cell>
        </row>
        <row r="427">
          <cell r="A427" t="str">
            <v>518-7 VTL</v>
          </cell>
        </row>
        <row r="428">
          <cell r="A428" t="str">
            <v>519-3 MOC</v>
          </cell>
        </row>
        <row r="429">
          <cell r="A429" t="str">
            <v>520-9 VTL</v>
          </cell>
        </row>
        <row r="430">
          <cell r="A430" t="str">
            <v>525-5 VTP</v>
          </cell>
        </row>
        <row r="431">
          <cell r="A431" t="str">
            <v>526-3 VTP</v>
          </cell>
        </row>
        <row r="432">
          <cell r="A432" t="str">
            <v>527-1 VTP</v>
          </cell>
        </row>
        <row r="433">
          <cell r="A433" t="str">
            <v>539-0 VTL</v>
          </cell>
        </row>
        <row r="434">
          <cell r="A434" t="str">
            <v>547-0 VTL</v>
          </cell>
        </row>
        <row r="435">
          <cell r="A435" t="str">
            <v>548-9 VTL</v>
          </cell>
        </row>
        <row r="436">
          <cell r="A436" t="str">
            <v>549-7 VTL</v>
          </cell>
        </row>
        <row r="437">
          <cell r="A437" t="str">
            <v>552-7 VTL</v>
          </cell>
        </row>
        <row r="438">
          <cell r="A438" t="str">
            <v>553-5 VTL</v>
          </cell>
        </row>
        <row r="439">
          <cell r="A439" t="str">
            <v>554-3 VTL</v>
          </cell>
        </row>
        <row r="440">
          <cell r="A440" t="str">
            <v>555-1 VTL</v>
          </cell>
        </row>
        <row r="441">
          <cell r="A441" t="str">
            <v>556-0 VTL</v>
          </cell>
        </row>
        <row r="442">
          <cell r="A442" t="str">
            <v>557-3 VTP</v>
          </cell>
        </row>
        <row r="443">
          <cell r="A443" t="str">
            <v>557-8 VTL</v>
          </cell>
        </row>
        <row r="444">
          <cell r="A444" t="str">
            <v>558-1 VTP</v>
          </cell>
        </row>
        <row r="445">
          <cell r="A445" t="str">
            <v>558-6 VTL</v>
          </cell>
        </row>
        <row r="446">
          <cell r="A446" t="str">
            <v>560-8 VTL</v>
          </cell>
        </row>
        <row r="447">
          <cell r="A447" t="str">
            <v>562-4 VTL</v>
          </cell>
        </row>
        <row r="448">
          <cell r="A448" t="str">
            <v>56-3 MMO</v>
          </cell>
        </row>
        <row r="449">
          <cell r="A449" t="str">
            <v>563-2 VTL</v>
          </cell>
        </row>
        <row r="450">
          <cell r="A450" t="str">
            <v>56-4 MTR</v>
          </cell>
        </row>
        <row r="451">
          <cell r="A451" t="str">
            <v>568-3 VTL</v>
          </cell>
        </row>
        <row r="452">
          <cell r="A452" t="str">
            <v>569-1 VTL</v>
          </cell>
        </row>
        <row r="453">
          <cell r="A453" t="str">
            <v>57-1 MMO</v>
          </cell>
        </row>
        <row r="454">
          <cell r="A454" t="str">
            <v>574-8 VTL</v>
          </cell>
        </row>
        <row r="455">
          <cell r="A455" t="str">
            <v>578-0 VTL</v>
          </cell>
        </row>
        <row r="456">
          <cell r="A456" t="str">
            <v>579-9 VTL</v>
          </cell>
        </row>
        <row r="457">
          <cell r="A457" t="str">
            <v>58-0 MMO</v>
          </cell>
        </row>
        <row r="458">
          <cell r="A458" t="str">
            <v>580-2 VTL</v>
          </cell>
        </row>
        <row r="459">
          <cell r="A459" t="str">
            <v>581-0 VTL</v>
          </cell>
        </row>
        <row r="460">
          <cell r="A460" t="str">
            <v>582-9 VTL</v>
          </cell>
        </row>
        <row r="461">
          <cell r="A461" t="str">
            <v>583-7 VTL</v>
          </cell>
        </row>
        <row r="462">
          <cell r="A462" t="str">
            <v>584-5 VTL</v>
          </cell>
        </row>
        <row r="463">
          <cell r="A463" t="str">
            <v>585-3 VTL</v>
          </cell>
        </row>
        <row r="464">
          <cell r="A464" t="str">
            <v>586-1 VTL</v>
          </cell>
        </row>
        <row r="465">
          <cell r="A465" t="str">
            <v>587-0 VTL</v>
          </cell>
        </row>
        <row r="466">
          <cell r="A466" t="str">
            <v>592-6 VTL</v>
          </cell>
        </row>
        <row r="467">
          <cell r="A467" t="str">
            <v>594-2 VTL</v>
          </cell>
        </row>
        <row r="468">
          <cell r="A468" t="str">
            <v>595-0 VTL</v>
          </cell>
        </row>
        <row r="469">
          <cell r="A469" t="str">
            <v>597-7 VTL</v>
          </cell>
        </row>
        <row r="470">
          <cell r="A470" t="str">
            <v>59-8 MMO</v>
          </cell>
        </row>
        <row r="471">
          <cell r="A471" t="str">
            <v>598-5 VTL</v>
          </cell>
        </row>
        <row r="472">
          <cell r="A472" t="str">
            <v>59-9 MTR</v>
          </cell>
        </row>
        <row r="473">
          <cell r="A473" t="str">
            <v>60-1 MMO</v>
          </cell>
        </row>
        <row r="474">
          <cell r="A474" t="str">
            <v>601-9 VTL</v>
          </cell>
        </row>
        <row r="475">
          <cell r="A475" t="str">
            <v>603-5 VTL</v>
          </cell>
        </row>
        <row r="476">
          <cell r="A476" t="str">
            <v>604-3 VTL</v>
          </cell>
        </row>
        <row r="477">
          <cell r="A477" t="str">
            <v>605-1 VTL</v>
          </cell>
        </row>
        <row r="478">
          <cell r="A478" t="str">
            <v>606-0 VTL</v>
          </cell>
        </row>
        <row r="479">
          <cell r="A479" t="str">
            <v>607-8 VTL</v>
          </cell>
        </row>
        <row r="480">
          <cell r="A480" t="str">
            <v>608-6 VTL</v>
          </cell>
        </row>
        <row r="481">
          <cell r="A481" t="str">
            <v>609-4 VTL</v>
          </cell>
        </row>
        <row r="482">
          <cell r="A482" t="str">
            <v>61-0 MTR</v>
          </cell>
        </row>
        <row r="483">
          <cell r="A483" t="str">
            <v>610-8 VTL</v>
          </cell>
        </row>
        <row r="484">
          <cell r="A484" t="str">
            <v>611-6 VTL</v>
          </cell>
        </row>
        <row r="485">
          <cell r="A485" t="str">
            <v>613-2 VTL</v>
          </cell>
        </row>
        <row r="486">
          <cell r="A486" t="str">
            <v>614-0 VTL</v>
          </cell>
        </row>
        <row r="487">
          <cell r="A487" t="str">
            <v>615-9 VTL</v>
          </cell>
        </row>
        <row r="488">
          <cell r="A488" t="str">
            <v>616-7 VTL</v>
          </cell>
        </row>
        <row r="489">
          <cell r="A489" t="str">
            <v>618-3 VTL</v>
          </cell>
        </row>
        <row r="490">
          <cell r="A490" t="str">
            <v>619-1 VTL</v>
          </cell>
        </row>
        <row r="491">
          <cell r="A491" t="str">
            <v>620-5 VTL</v>
          </cell>
        </row>
        <row r="492">
          <cell r="A492" t="str">
            <v>624-8 VTL</v>
          </cell>
        </row>
        <row r="493">
          <cell r="A493" t="str">
            <v>625-6 VTL</v>
          </cell>
        </row>
        <row r="494">
          <cell r="A494" t="str">
            <v>626-4 VTL</v>
          </cell>
        </row>
        <row r="495">
          <cell r="A495" t="str">
            <v>627-2 VTL</v>
          </cell>
        </row>
        <row r="496">
          <cell r="A496" t="str">
            <v>62-8 MMO</v>
          </cell>
        </row>
        <row r="497">
          <cell r="A497" t="str">
            <v>628-0 VTL</v>
          </cell>
        </row>
        <row r="498">
          <cell r="A498" t="str">
            <v>630-2 VTL</v>
          </cell>
        </row>
        <row r="499">
          <cell r="A499" t="str">
            <v>631-0 VTL</v>
          </cell>
        </row>
        <row r="500">
          <cell r="A500" t="str">
            <v>632-9 VTL</v>
          </cell>
        </row>
        <row r="501">
          <cell r="A501" t="str">
            <v>633-7 VTL</v>
          </cell>
        </row>
        <row r="502">
          <cell r="A502" t="str">
            <v>634-5 VTL</v>
          </cell>
        </row>
        <row r="503">
          <cell r="A503" t="str">
            <v>635-3 VTL</v>
          </cell>
        </row>
        <row r="504">
          <cell r="A504" t="str">
            <v>636-1 VTL</v>
          </cell>
        </row>
        <row r="505">
          <cell r="A505" t="str">
            <v>63-7 MTR</v>
          </cell>
        </row>
        <row r="506">
          <cell r="A506" t="str">
            <v>639-6 VTL</v>
          </cell>
        </row>
        <row r="507">
          <cell r="A507" t="str">
            <v>641-8 VTL</v>
          </cell>
        </row>
        <row r="508">
          <cell r="A508" t="str">
            <v>642-6 VTL</v>
          </cell>
        </row>
        <row r="509">
          <cell r="A509" t="str">
            <v>643-0 MTR</v>
          </cell>
        </row>
        <row r="510">
          <cell r="A510" t="str">
            <v>643-4 VTL</v>
          </cell>
        </row>
        <row r="511">
          <cell r="A511" t="str">
            <v>644-2 VTL</v>
          </cell>
        </row>
        <row r="512">
          <cell r="A512" t="str">
            <v>650-7 VTL</v>
          </cell>
        </row>
        <row r="513">
          <cell r="A513" t="str">
            <v>651-5 VTL</v>
          </cell>
        </row>
        <row r="514">
          <cell r="A514" t="str">
            <v>5134-4 EQP</v>
          </cell>
        </row>
        <row r="515">
          <cell r="A515" t="str">
            <v>65-2 MMO</v>
          </cell>
        </row>
        <row r="516">
          <cell r="A516" t="str">
            <v>652-0 MTR</v>
          </cell>
        </row>
        <row r="517">
          <cell r="A517" t="str">
            <v>652-3 VTL</v>
          </cell>
        </row>
        <row r="518">
          <cell r="A518" t="str">
            <v>65-3 MTR</v>
          </cell>
        </row>
        <row r="519">
          <cell r="A519" t="str">
            <v>653-1 VTL</v>
          </cell>
        </row>
        <row r="520">
          <cell r="A520" t="str">
            <v>654-0 VTL</v>
          </cell>
        </row>
        <row r="521">
          <cell r="A521" t="str">
            <v>655-8 VTL</v>
          </cell>
        </row>
        <row r="522">
          <cell r="A522" t="str">
            <v>656-6 VTL</v>
          </cell>
        </row>
        <row r="523">
          <cell r="A523" t="str">
            <v>657-0 MTR</v>
          </cell>
        </row>
        <row r="524">
          <cell r="A524" t="str">
            <v>657-4 VTL</v>
          </cell>
        </row>
        <row r="525">
          <cell r="A525" t="str">
            <v>658-2 VTL</v>
          </cell>
        </row>
        <row r="526">
          <cell r="A526" t="str">
            <v>659-0 VTL</v>
          </cell>
        </row>
        <row r="527">
          <cell r="A527" t="str">
            <v>660-4 VTL</v>
          </cell>
        </row>
        <row r="528">
          <cell r="A528" t="str">
            <v>66-1 MTR</v>
          </cell>
        </row>
        <row r="529">
          <cell r="A529" t="str">
            <v>661-2 VTL</v>
          </cell>
        </row>
        <row r="530">
          <cell r="A530" t="str">
            <v>661-9 MTR</v>
          </cell>
        </row>
        <row r="531">
          <cell r="A531" t="str">
            <v>662-0 VTL</v>
          </cell>
        </row>
        <row r="532">
          <cell r="A532" t="str">
            <v>663-9 VTL</v>
          </cell>
        </row>
        <row r="533">
          <cell r="A533" t="str">
            <v>664-7 VTL</v>
          </cell>
        </row>
        <row r="534">
          <cell r="A534" t="str">
            <v>665-5 VTL</v>
          </cell>
        </row>
        <row r="535">
          <cell r="A535" t="str">
            <v>666-3 VTL</v>
          </cell>
        </row>
        <row r="536">
          <cell r="A536" t="str">
            <v>667-1 VTL</v>
          </cell>
        </row>
        <row r="537">
          <cell r="A537" t="str">
            <v>668-0 VTL</v>
          </cell>
        </row>
        <row r="538">
          <cell r="A538" t="str">
            <v>669-8 VTL</v>
          </cell>
        </row>
        <row r="539">
          <cell r="A539" t="str">
            <v>67-0 MTR</v>
          </cell>
        </row>
        <row r="540">
          <cell r="A540" t="str">
            <v>670-1 VTL</v>
          </cell>
        </row>
        <row r="541">
          <cell r="A541" t="str">
            <v>671-0 VTL</v>
          </cell>
        </row>
        <row r="542">
          <cell r="A542" t="str">
            <v>672-8 VTL</v>
          </cell>
        </row>
        <row r="543">
          <cell r="A543" t="str">
            <v>673-6 VTL</v>
          </cell>
        </row>
        <row r="544">
          <cell r="A544" t="str">
            <v>674-4 VTL</v>
          </cell>
        </row>
        <row r="545">
          <cell r="A545" t="str">
            <v>675-2 VTL</v>
          </cell>
        </row>
        <row r="546">
          <cell r="A546" t="str">
            <v>676-0 VTL</v>
          </cell>
        </row>
        <row r="547">
          <cell r="A547" t="str">
            <v>677-5 MTR</v>
          </cell>
        </row>
        <row r="548">
          <cell r="A548" t="str">
            <v>677-9 VTL</v>
          </cell>
        </row>
        <row r="549">
          <cell r="A549" t="str">
            <v>678-7 VTL</v>
          </cell>
        </row>
        <row r="550">
          <cell r="A550" t="str">
            <v>679-5 VTL</v>
          </cell>
        </row>
        <row r="551">
          <cell r="A551" t="str">
            <v>680-5 MTR</v>
          </cell>
        </row>
        <row r="552">
          <cell r="A552" t="str">
            <v>680-9 VTL</v>
          </cell>
        </row>
        <row r="553">
          <cell r="A553" t="str">
            <v>681-3 MTR</v>
          </cell>
        </row>
        <row r="554">
          <cell r="A554" t="str">
            <v>681-7 VTL</v>
          </cell>
        </row>
        <row r="555">
          <cell r="A555" t="str">
            <v>682-5 VTL</v>
          </cell>
        </row>
        <row r="556">
          <cell r="A556" t="str">
            <v>683-0 MTR</v>
          </cell>
        </row>
        <row r="557">
          <cell r="A557" t="str">
            <v>683-3 VTL</v>
          </cell>
        </row>
        <row r="558">
          <cell r="A558" t="str">
            <v>684-1 VTL</v>
          </cell>
        </row>
        <row r="559">
          <cell r="A559" t="str">
            <v>685-0 VTL</v>
          </cell>
        </row>
        <row r="560">
          <cell r="A560" t="str">
            <v>686-8 VTL</v>
          </cell>
        </row>
        <row r="561">
          <cell r="A561" t="str">
            <v>687-6 VTL</v>
          </cell>
        </row>
        <row r="562">
          <cell r="A562" t="str">
            <v>688-4 VTL</v>
          </cell>
        </row>
        <row r="563">
          <cell r="A563" t="str">
            <v>689-2 VTL</v>
          </cell>
        </row>
        <row r="564">
          <cell r="A564" t="str">
            <v>689-9 MTR</v>
          </cell>
        </row>
        <row r="565">
          <cell r="A565" t="str">
            <v>690-6 VTL</v>
          </cell>
        </row>
        <row r="566">
          <cell r="A566" t="str">
            <v>691-4 VTL</v>
          </cell>
        </row>
        <row r="567">
          <cell r="A567" t="str">
            <v>692-2 VTL</v>
          </cell>
        </row>
        <row r="568">
          <cell r="A568" t="str">
            <v>693-0 VTL</v>
          </cell>
        </row>
        <row r="569">
          <cell r="A569" t="str">
            <v>693-7 MTR</v>
          </cell>
        </row>
        <row r="570">
          <cell r="A570" t="str">
            <v>694-9 VTL</v>
          </cell>
        </row>
        <row r="571">
          <cell r="A571" t="str">
            <v>69-5 MMO</v>
          </cell>
        </row>
        <row r="572">
          <cell r="A572" t="str">
            <v>695-7 VTL</v>
          </cell>
        </row>
        <row r="573">
          <cell r="A573" t="str">
            <v>696-5 VTL</v>
          </cell>
        </row>
        <row r="574">
          <cell r="A574" t="str">
            <v>697-3 VTL</v>
          </cell>
        </row>
        <row r="575">
          <cell r="A575" t="str">
            <v>698-1 VTL</v>
          </cell>
        </row>
        <row r="576">
          <cell r="A576" t="str">
            <v>699-0 VTL</v>
          </cell>
        </row>
        <row r="577">
          <cell r="A577" t="str">
            <v>70-0 MTR</v>
          </cell>
        </row>
        <row r="578">
          <cell r="A578" t="str">
            <v>701-5 VTL</v>
          </cell>
        </row>
        <row r="579">
          <cell r="A579" t="str">
            <v>702-0 MTR</v>
          </cell>
        </row>
        <row r="580">
          <cell r="A580" t="str">
            <v>702-3 VTL</v>
          </cell>
        </row>
        <row r="581">
          <cell r="A581" t="str">
            <v>703-1 VTL</v>
          </cell>
        </row>
        <row r="582">
          <cell r="A582" t="str">
            <v>704-0 VTL</v>
          </cell>
        </row>
        <row r="583">
          <cell r="A583" t="str">
            <v>704-6 MTR</v>
          </cell>
        </row>
        <row r="584">
          <cell r="A584" t="str">
            <v>705-8 VTL</v>
          </cell>
        </row>
        <row r="585">
          <cell r="A585" t="str">
            <v>706-6 VTL</v>
          </cell>
        </row>
        <row r="586">
          <cell r="A586" t="str">
            <v>707-4 VTL</v>
          </cell>
        </row>
        <row r="587">
          <cell r="A587" t="str">
            <v>708-2 VTL</v>
          </cell>
        </row>
        <row r="588">
          <cell r="A588" t="str">
            <v>709-0 VTL</v>
          </cell>
        </row>
        <row r="589">
          <cell r="A589" t="str">
            <v>710-4 VTL</v>
          </cell>
        </row>
        <row r="590">
          <cell r="A590" t="str">
            <v>711-2 VTL</v>
          </cell>
        </row>
        <row r="591">
          <cell r="A591" t="str">
            <v>712-0 VTL</v>
          </cell>
        </row>
        <row r="592">
          <cell r="A592" t="str">
            <v>713-9 VTL</v>
          </cell>
        </row>
        <row r="593">
          <cell r="A593" t="str">
            <v>716-3 VTL</v>
          </cell>
        </row>
        <row r="594">
          <cell r="A594" t="str">
            <v>71-7 MMO</v>
          </cell>
        </row>
        <row r="595">
          <cell r="A595" t="str">
            <v>717-1 VTL</v>
          </cell>
        </row>
        <row r="596">
          <cell r="A596" t="str">
            <v>718-0 VTL</v>
          </cell>
        </row>
        <row r="597">
          <cell r="A597" t="str">
            <v>719-8 VTL</v>
          </cell>
        </row>
        <row r="598">
          <cell r="A598" t="str">
            <v>720-1 VTL</v>
          </cell>
        </row>
        <row r="599">
          <cell r="A599" t="str">
            <v>720-1VTL</v>
          </cell>
        </row>
        <row r="600">
          <cell r="A600" t="str">
            <v>721-0 VTL</v>
          </cell>
        </row>
        <row r="601">
          <cell r="A601" t="str">
            <v>722-8 VTL</v>
          </cell>
        </row>
        <row r="602">
          <cell r="A602" t="str">
            <v>723-6 VTL</v>
          </cell>
        </row>
        <row r="603">
          <cell r="A603" t="str">
            <v>724-4 VTL</v>
          </cell>
        </row>
        <row r="604">
          <cell r="A604" t="str">
            <v>725-2 VTL</v>
          </cell>
        </row>
        <row r="605">
          <cell r="A605" t="str">
            <v>726-0 VTL</v>
          </cell>
        </row>
        <row r="606">
          <cell r="A606" t="str">
            <v>727-9 VTL</v>
          </cell>
        </row>
        <row r="607">
          <cell r="A607" t="str">
            <v>728-7 VTL</v>
          </cell>
        </row>
        <row r="608">
          <cell r="A608" t="str">
            <v>729-1 MTR</v>
          </cell>
        </row>
        <row r="609">
          <cell r="A609" t="str">
            <v>729-5 VTL</v>
          </cell>
        </row>
        <row r="610">
          <cell r="A610" t="str">
            <v>731-3 MTR</v>
          </cell>
        </row>
        <row r="611">
          <cell r="A611" t="str">
            <v>733-3 VTL</v>
          </cell>
        </row>
        <row r="612">
          <cell r="A612" t="str">
            <v>734-1 VTL</v>
          </cell>
        </row>
        <row r="613">
          <cell r="A613" t="str">
            <v>735-0 VTL</v>
          </cell>
        </row>
        <row r="614">
          <cell r="A614" t="str">
            <v>736-8 VTL</v>
          </cell>
        </row>
        <row r="615">
          <cell r="A615" t="str">
            <v>737-6 VTL</v>
          </cell>
        </row>
        <row r="616">
          <cell r="A616" t="str">
            <v>739-9 MTR</v>
          </cell>
        </row>
        <row r="617">
          <cell r="A617" t="str">
            <v>741-0 MTR</v>
          </cell>
        </row>
        <row r="618">
          <cell r="A618" t="str">
            <v>742-9 MTR</v>
          </cell>
        </row>
        <row r="619">
          <cell r="A619" t="str">
            <v>749-6 MTR</v>
          </cell>
        </row>
        <row r="620">
          <cell r="A620" t="str">
            <v>7-6 MTR</v>
          </cell>
        </row>
        <row r="621">
          <cell r="A621" t="str">
            <v>765-8 MTR</v>
          </cell>
        </row>
        <row r="622">
          <cell r="A622" t="str">
            <v>780-1 MTR</v>
          </cell>
        </row>
        <row r="623">
          <cell r="A623" t="str">
            <v>78-4 MMO</v>
          </cell>
        </row>
        <row r="624">
          <cell r="A624" t="str">
            <v>79-2 MMO</v>
          </cell>
        </row>
        <row r="625">
          <cell r="A625" t="str">
            <v>80-6 MMO</v>
          </cell>
        </row>
        <row r="626">
          <cell r="A626" t="str">
            <v>81-4 MMO</v>
          </cell>
        </row>
        <row r="627">
          <cell r="A627" t="str">
            <v>827-1 MTR</v>
          </cell>
        </row>
        <row r="628">
          <cell r="A628" t="str">
            <v>835-2 MTR</v>
          </cell>
        </row>
        <row r="629">
          <cell r="A629" t="str">
            <v>847-6 MTR</v>
          </cell>
        </row>
        <row r="630">
          <cell r="A630" t="str">
            <v>848-4 MTR</v>
          </cell>
        </row>
        <row r="631">
          <cell r="A631" t="str">
            <v>84-9 MMO</v>
          </cell>
        </row>
        <row r="632">
          <cell r="A632" t="str">
            <v>860-3 MTR</v>
          </cell>
        </row>
        <row r="633">
          <cell r="A633" t="str">
            <v>866-2 MTR</v>
          </cell>
        </row>
        <row r="634">
          <cell r="A634" t="str">
            <v>867-0 MTR</v>
          </cell>
        </row>
        <row r="635">
          <cell r="A635" t="str">
            <v>873-5 MTR</v>
          </cell>
        </row>
        <row r="636">
          <cell r="A636" t="str">
            <v>874-3 MTR</v>
          </cell>
        </row>
        <row r="637">
          <cell r="A637" t="str">
            <v>875-1 MTR</v>
          </cell>
        </row>
        <row r="638">
          <cell r="A638" t="str">
            <v>880-8 MTR</v>
          </cell>
        </row>
        <row r="639">
          <cell r="A639" t="str">
            <v>88-1 MMO</v>
          </cell>
        </row>
        <row r="640">
          <cell r="A640" t="str">
            <v>885-9 MTR</v>
          </cell>
        </row>
        <row r="641">
          <cell r="A641" t="str">
            <v>886-7 MTR</v>
          </cell>
        </row>
        <row r="642">
          <cell r="A642" t="str">
            <v>887-5 MTR</v>
          </cell>
        </row>
        <row r="643">
          <cell r="A643" t="str">
            <v>889-1 MTR</v>
          </cell>
        </row>
        <row r="644">
          <cell r="A644" t="str">
            <v>89-0 MMO</v>
          </cell>
        </row>
        <row r="645">
          <cell r="A645" t="str">
            <v>919-7 MTR</v>
          </cell>
        </row>
        <row r="646">
          <cell r="A646" t="str">
            <v>9-2 MTR</v>
          </cell>
        </row>
        <row r="647">
          <cell r="A647" t="str">
            <v>93-8 MMO</v>
          </cell>
        </row>
        <row r="648">
          <cell r="A648" t="str">
            <v>96-2 MMO</v>
          </cell>
        </row>
        <row r="649">
          <cell r="A649" t="str">
            <v>965-0 MTR</v>
          </cell>
        </row>
        <row r="650">
          <cell r="A650" t="str">
            <v>966-9 MTR</v>
          </cell>
        </row>
        <row r="651">
          <cell r="A651" t="str">
            <v>969-3 MTR</v>
          </cell>
        </row>
        <row r="652">
          <cell r="A652" t="str">
            <v>97-0 MMO</v>
          </cell>
        </row>
        <row r="653">
          <cell r="A653" t="str">
            <v>987-1 MTR</v>
          </cell>
        </row>
        <row r="654">
          <cell r="A654" t="str">
            <v>990-1 MTR</v>
          </cell>
        </row>
        <row r="655">
          <cell r="A655" t="str">
            <v>991-0 MTR</v>
          </cell>
        </row>
        <row r="656">
          <cell r="A656" t="str">
            <v>99-7 MMO</v>
          </cell>
        </row>
        <row r="657">
          <cell r="A657" t="str">
            <v>99-8 MTR</v>
          </cell>
        </row>
        <row r="658">
          <cell r="A658" t="str">
            <v>3653-1 EQP</v>
          </cell>
        </row>
        <row r="659">
          <cell r="A659" t="str">
            <v>4763-0 EQP</v>
          </cell>
        </row>
        <row r="660">
          <cell r="A660" t="str">
            <v>3519-5 EQP</v>
          </cell>
        </row>
        <row r="661">
          <cell r="A661" t="str">
            <v>1133-4 EQP</v>
          </cell>
        </row>
        <row r="662">
          <cell r="A662" t="str">
            <v>1175-0 EQP</v>
          </cell>
        </row>
        <row r="663">
          <cell r="A663" t="str">
            <v>1389-2 EQP</v>
          </cell>
        </row>
        <row r="664">
          <cell r="A664" t="str">
            <v>3706-6 EQP</v>
          </cell>
        </row>
        <row r="665">
          <cell r="A665" t="str">
            <v>3707-4 EQP</v>
          </cell>
        </row>
        <row r="666">
          <cell r="A666" t="str">
            <v>1151-2 EQP</v>
          </cell>
        </row>
        <row r="667">
          <cell r="A667" t="str">
            <v>1387-6 EQP</v>
          </cell>
        </row>
        <row r="668">
          <cell r="A668" t="str">
            <v>4802-5 EQP</v>
          </cell>
        </row>
        <row r="669">
          <cell r="A669" t="str">
            <v>4801-7 EQP</v>
          </cell>
        </row>
        <row r="670">
          <cell r="A670" t="str">
            <v>730-9 VTL</v>
          </cell>
        </row>
        <row r="671">
          <cell r="A671" t="str">
            <v>751-1 VTL</v>
          </cell>
        </row>
        <row r="672">
          <cell r="A672" t="str">
            <v>4339-0 EQP</v>
          </cell>
        </row>
        <row r="673">
          <cell r="A673" t="str">
            <v>1396-5 EQP</v>
          </cell>
        </row>
        <row r="674">
          <cell r="A674" t="str">
            <v>1139-0 EQP</v>
          </cell>
        </row>
        <row r="675">
          <cell r="A675" t="str">
            <v>DIVERSOS OBRA</v>
          </cell>
        </row>
        <row r="676">
          <cell r="A676" t="str">
            <v>DIVERSOS</v>
          </cell>
        </row>
        <row r="677">
          <cell r="A677" t="str">
            <v>833-3 EQP</v>
          </cell>
        </row>
        <row r="678">
          <cell r="A678" t="str">
            <v>157-6 EQP</v>
          </cell>
        </row>
        <row r="679">
          <cell r="A679" t="str">
            <v>297-3 MMO</v>
          </cell>
        </row>
        <row r="680">
          <cell r="A680" t="str">
            <v>MVM-4241</v>
          </cell>
        </row>
        <row r="681">
          <cell r="A681" t="str">
            <v>JJD-5287</v>
          </cell>
        </row>
        <row r="682">
          <cell r="A682" t="str">
            <v>HOQ-4450</v>
          </cell>
        </row>
        <row r="683">
          <cell r="A683" t="str">
            <v>OFICINA</v>
          </cell>
        </row>
        <row r="684">
          <cell r="A684" t="str">
            <v>1139-0 EQP</v>
          </cell>
        </row>
        <row r="685">
          <cell r="A685" t="str">
            <v>MWB-6596</v>
          </cell>
        </row>
        <row r="686">
          <cell r="A686" t="str">
            <v>OFICINA DIESEL</v>
          </cell>
        </row>
        <row r="687">
          <cell r="A687" t="str">
            <v>NGJ-2030</v>
          </cell>
        </row>
        <row r="688">
          <cell r="A688" t="str">
            <v>KDS-8281</v>
          </cell>
        </row>
        <row r="689">
          <cell r="A689" t="str">
            <v>MWA-3837</v>
          </cell>
        </row>
        <row r="690">
          <cell r="A690" t="str">
            <v>MVT-9053</v>
          </cell>
        </row>
        <row r="691">
          <cell r="A691" t="str">
            <v>MVV-2366</v>
          </cell>
        </row>
        <row r="692">
          <cell r="A692" t="str">
            <v>839-7 MTR</v>
          </cell>
        </row>
        <row r="693">
          <cell r="A693" t="str">
            <v>MWA-3837ALC</v>
          </cell>
        </row>
        <row r="694">
          <cell r="A694" t="str">
            <v>JCV-1845</v>
          </cell>
        </row>
        <row r="695">
          <cell r="A695" t="str">
            <v>BOL-0080</v>
          </cell>
        </row>
        <row r="696">
          <cell r="A696" t="str">
            <v>KCK-5404</v>
          </cell>
        </row>
        <row r="697">
          <cell r="A697" t="str">
            <v>JEV-1845</v>
          </cell>
        </row>
        <row r="698">
          <cell r="A698" t="str">
            <v>NFG-2256</v>
          </cell>
        </row>
        <row r="699">
          <cell r="A699" t="str">
            <v>KBX-8593</v>
          </cell>
        </row>
        <row r="700">
          <cell r="A700" t="str">
            <v>OBRA-628 PALMAS-TO</v>
          </cell>
        </row>
        <row r="701">
          <cell r="A701" t="str">
            <v>MVP-7539</v>
          </cell>
        </row>
        <row r="702">
          <cell r="A702" t="str">
            <v>667-0 MTR</v>
          </cell>
        </row>
        <row r="703">
          <cell r="A703" t="str">
            <v>FISCALIZAÇÃO-ALC</v>
          </cell>
        </row>
        <row r="704">
          <cell r="A704" t="str">
            <v>FISCALIZAÇÃO-DIES</v>
          </cell>
        </row>
        <row r="705">
          <cell r="A705" t="str">
            <v>FISCALIZAÇÃO-GAS</v>
          </cell>
        </row>
        <row r="706">
          <cell r="A706" t="str">
            <v>FUNCIONÁRIO-ALC</v>
          </cell>
        </row>
        <row r="707">
          <cell r="A707" t="str">
            <v>FUNCIONÁRIO-DIES</v>
          </cell>
        </row>
        <row r="708">
          <cell r="A708" t="str">
            <v>FUNCIONÁRIO-GAS</v>
          </cell>
        </row>
        <row r="709">
          <cell r="A709" t="str">
            <v>SUBEMPREITEIRO-ALC</v>
          </cell>
        </row>
        <row r="710">
          <cell r="A710" t="str">
            <v>SUBEMPREITEIRO-DIES</v>
          </cell>
        </row>
        <row r="711">
          <cell r="A711" t="str">
            <v>SUBEMPREITEIRO-GAS</v>
          </cell>
        </row>
        <row r="712">
          <cell r="A712" t="str">
            <v>TERCEIROS-ALC</v>
          </cell>
        </row>
        <row r="713">
          <cell r="A713" t="str">
            <v>TERCEIROS-DIES</v>
          </cell>
        </row>
        <row r="714">
          <cell r="A714" t="str">
            <v>TERCEIROS-GAS</v>
          </cell>
        </row>
        <row r="715">
          <cell r="A715" t="str">
            <v>TQ001</v>
          </cell>
        </row>
        <row r="716">
          <cell r="A716" t="str">
            <v>TQ002</v>
          </cell>
        </row>
        <row r="717">
          <cell r="A717" t="str">
            <v>TQ003</v>
          </cell>
        </row>
      </sheetData>
      <sheetData sheetId="10"/>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PRIM."/>
      <sheetName val="PROD.REBRIT."/>
      <sheetName val="SAÍDA MASSA"/>
      <sheetName val="SAÍDA BRITADOS"/>
      <sheetName val="RESUMO INDUSTRIAL"/>
      <sheetName val="Posição Física "/>
      <sheetName val="Eficiência"/>
      <sheetName val="SAÍDA MASSA -BR 476"/>
      <sheetName val="SAÍDA BRITADOS -  BR-476"/>
      <sheetName val="PROD_PRIM_"/>
      <sheetName val="PROD_REBRIT_"/>
      <sheetName val="Custo do CM-30"/>
      <sheetName val="Planejamento"/>
      <sheetName val="Vínculos (Não Mexer)"/>
      <sheetName val="Vínculos"/>
      <sheetName val="SAÍDA_BRITADOS"/>
      <sheetName val="SAÍDA_MASSA"/>
      <sheetName val="PROD_PRIM_1"/>
      <sheetName val="RESUMO_INDUSTRIAL"/>
      <sheetName val="PROD_REBRIT_1"/>
      <sheetName val="Posição_Física_"/>
      <sheetName val="SAÍDA_MASSA_-BR_476"/>
      <sheetName val="SAÍDA_BRITADOS_-__BR-476"/>
      <sheetName val="Custo_do_CM-30"/>
      <sheetName val="Vínculos_(Não_Mexer)"/>
      <sheetName val="PROD_PRIM_2"/>
      <sheetName val="PROD_REBRIT_2"/>
      <sheetName val="SAÍDA_MASSA1"/>
      <sheetName val="SAÍDA_BRITADOS1"/>
      <sheetName val="RESUMO_INDUSTRIAL1"/>
      <sheetName val="Posição_Física_1"/>
      <sheetName val="SAÍDA_MASSA_-BR_4761"/>
      <sheetName val="SAÍDA_BRITADOS_-__BR-4761"/>
      <sheetName val="Custo_do_CM-301"/>
      <sheetName val="Vínculos_(Não_Mexer)1"/>
      <sheetName val="CORR MBUF MAN"/>
      <sheetName val="CORR MBUQ MAN"/>
      <sheetName val="CORR MBUQ REC"/>
      <sheetName val="CORR MBUF REC"/>
      <sheetName val="REMENDO MBUF MAN "/>
      <sheetName val="REMENDO MBUF REC"/>
      <sheetName val="TAPA BUR MBUF REC "/>
      <sheetName val="RECOMP. MAN MBUQ"/>
      <sheetName val="RECOMP. REC MBUQ OK"/>
      <sheetName val="REMENDO MBUQ REC"/>
      <sheetName val="TAPA BUR MBUQ REC"/>
      <sheetName val="INVENTÁRIO"/>
      <sheetName val="TABELA TV-CASTELLAR"/>
      <sheetName val="61M-CBMI"/>
      <sheetName val="SERVIÇOS MAT BET"/>
      <sheetName val="CUSTO INDIRETO"/>
      <sheetName val="PRODUCAO"/>
      <sheetName val="Orçamentária"/>
      <sheetName val="Conversão"/>
      <sheetName val="PRO-08"/>
      <sheetName val="Página 15"/>
      <sheetName val="PROP ELAB GANH"/>
      <sheetName val="PARETOS"/>
      <sheetName val="DESEMP AN"/>
      <sheetName val="SERVIÇOS"/>
      <sheetName val="eaigesen"/>
      <sheetName val="Página 16"/>
      <sheetName val="PROJETO"/>
      <sheetName val="RESUMO_AUT1"/>
      <sheetName val="p a t o 99 b"/>
      <sheetName val="A"/>
      <sheetName val="CR LOTE 02"/>
      <sheetName val="relatório"/>
      <sheetName val="Orçamento"/>
      <sheetName val="market"/>
      <sheetName val="medição"/>
      <sheetName val="Cadastro Medição"/>
      <sheetName val="Geral"/>
      <sheetName val="aux"/>
      <sheetName val="Ativos"/>
      <sheetName val="DER janeiro98"/>
      <sheetName val="memória quantitativa"/>
      <sheetName val="medição "/>
      <sheetName val="procedimentos"/>
      <sheetName val="transportes"/>
      <sheetName val="DG"/>
      <sheetName val="Dados"/>
      <sheetName val="paulo de carvalho"/>
      <sheetName val="relatório-1ª med."/>
      <sheetName val="Cronograma Executivo"/>
      <sheetName val="CPU_Serviço"/>
      <sheetName val="Dados Iniciais"/>
      <sheetName val="Teor"/>
    </sheetNames>
    <sheetDataSet>
      <sheetData sheetId="0" refreshError="1">
        <row r="1">
          <cell r="A1" t="str">
            <v>CONSTRUTORA CATARINENSE DE RODOVIAS  LTDA</v>
          </cell>
        </row>
        <row r="8">
          <cell r="A8">
            <v>1</v>
          </cell>
          <cell r="B8">
            <v>774.19354838709683</v>
          </cell>
          <cell r="C8">
            <v>774.19354838709683</v>
          </cell>
          <cell r="D8">
            <v>59</v>
          </cell>
          <cell r="E8">
            <v>12.5</v>
          </cell>
          <cell r="F8">
            <v>0.5</v>
          </cell>
          <cell r="G8">
            <v>160</v>
          </cell>
          <cell r="H8">
            <v>160</v>
          </cell>
          <cell r="I8">
            <v>0</v>
          </cell>
          <cell r="J8">
            <v>0</v>
          </cell>
        </row>
        <row r="9">
          <cell r="A9">
            <v>2</v>
          </cell>
          <cell r="B9">
            <v>774.19354838709683</v>
          </cell>
          <cell r="C9">
            <v>1548.3870967741937</v>
          </cell>
          <cell r="D9">
            <v>65</v>
          </cell>
          <cell r="E9">
            <v>12</v>
          </cell>
          <cell r="F9">
            <v>1</v>
          </cell>
          <cell r="G9">
            <v>200</v>
          </cell>
          <cell r="H9">
            <v>360</v>
          </cell>
          <cell r="I9">
            <v>1300</v>
          </cell>
          <cell r="J9">
            <v>1300</v>
          </cell>
        </row>
        <row r="10">
          <cell r="A10">
            <v>3</v>
          </cell>
          <cell r="B10">
            <v>774.19354838709683</v>
          </cell>
          <cell r="C10">
            <v>2322.5806451612907</v>
          </cell>
          <cell r="D10">
            <v>50</v>
          </cell>
          <cell r="E10">
            <v>8.34</v>
          </cell>
          <cell r="F10">
            <v>2.66</v>
          </cell>
          <cell r="G10">
            <v>1020</v>
          </cell>
          <cell r="H10">
            <v>360</v>
          </cell>
          <cell r="I10">
            <v>1000</v>
          </cell>
          <cell r="J10">
            <v>2300</v>
          </cell>
        </row>
        <row r="11">
          <cell r="A11">
            <v>4</v>
          </cell>
          <cell r="B11">
            <v>774.19354838709683</v>
          </cell>
          <cell r="C11">
            <v>3096.7741935483873</v>
          </cell>
          <cell r="D11">
            <v>58</v>
          </cell>
          <cell r="E11">
            <v>11.5</v>
          </cell>
          <cell r="F11">
            <v>1.5</v>
          </cell>
          <cell r="G11">
            <v>160</v>
          </cell>
          <cell r="H11">
            <v>520</v>
          </cell>
          <cell r="I11">
            <v>1160</v>
          </cell>
          <cell r="J11">
            <v>3460</v>
          </cell>
        </row>
        <row r="12">
          <cell r="A12">
            <v>5</v>
          </cell>
          <cell r="B12">
            <v>774.19354838709683</v>
          </cell>
          <cell r="C12">
            <v>3870.9677419354839</v>
          </cell>
          <cell r="D12">
            <v>44</v>
          </cell>
          <cell r="E12">
            <v>10</v>
          </cell>
          <cell r="F12">
            <v>1</v>
          </cell>
          <cell r="G12">
            <v>880</v>
          </cell>
          <cell r="H12">
            <v>520</v>
          </cell>
          <cell r="I12">
            <v>880</v>
          </cell>
          <cell r="J12">
            <v>4340</v>
          </cell>
        </row>
        <row r="13">
          <cell r="A13">
            <v>6</v>
          </cell>
          <cell r="B13">
            <v>774.19354838709683</v>
          </cell>
          <cell r="C13">
            <v>4645.1612903225805</v>
          </cell>
          <cell r="D13">
            <v>49</v>
          </cell>
          <cell r="E13">
            <v>9.5</v>
          </cell>
          <cell r="F13">
            <v>1.5</v>
          </cell>
          <cell r="G13">
            <v>60</v>
          </cell>
          <cell r="H13">
            <v>580</v>
          </cell>
          <cell r="I13">
            <v>980</v>
          </cell>
          <cell r="J13">
            <v>5320</v>
          </cell>
        </row>
        <row r="14">
          <cell r="A14">
            <v>7</v>
          </cell>
          <cell r="B14">
            <v>774.19354838709683</v>
          </cell>
          <cell r="C14">
            <v>5419.3548387096771</v>
          </cell>
          <cell r="D14">
            <v>56</v>
          </cell>
          <cell r="E14">
            <v>12.5</v>
          </cell>
          <cell r="F14">
            <v>0.5</v>
          </cell>
          <cell r="G14">
            <v>760</v>
          </cell>
          <cell r="H14">
            <v>580</v>
          </cell>
          <cell r="I14">
            <v>1120</v>
          </cell>
          <cell r="J14">
            <v>6440</v>
          </cell>
        </row>
        <row r="15">
          <cell r="A15">
            <v>8</v>
          </cell>
          <cell r="B15">
            <v>774.19354838709683</v>
          </cell>
          <cell r="C15">
            <v>6193.5483870967737</v>
          </cell>
          <cell r="D15">
            <v>27</v>
          </cell>
          <cell r="E15">
            <v>6</v>
          </cell>
          <cell r="F15">
            <v>5</v>
          </cell>
          <cell r="G15">
            <v>940</v>
          </cell>
          <cell r="H15">
            <v>580</v>
          </cell>
          <cell r="I15">
            <v>540</v>
          </cell>
          <cell r="J15">
            <v>6980</v>
          </cell>
        </row>
        <row r="16">
          <cell r="A16">
            <v>9</v>
          </cell>
          <cell r="B16">
            <v>774.19354838709683</v>
          </cell>
          <cell r="C16">
            <v>6967.7419354838703</v>
          </cell>
          <cell r="D16">
            <v>59</v>
          </cell>
          <cell r="E16">
            <v>12.67</v>
          </cell>
          <cell r="F16">
            <v>0.33</v>
          </cell>
          <cell r="G16">
            <v>860</v>
          </cell>
          <cell r="H16">
            <v>580</v>
          </cell>
          <cell r="I16">
            <v>1180</v>
          </cell>
          <cell r="J16">
            <v>8160</v>
          </cell>
        </row>
        <row r="17">
          <cell r="A17">
            <v>10</v>
          </cell>
          <cell r="B17">
            <v>774.19354838709683</v>
          </cell>
          <cell r="C17">
            <v>7741.9354838709669</v>
          </cell>
          <cell r="D17">
            <v>60</v>
          </cell>
          <cell r="E17">
            <v>12.5</v>
          </cell>
          <cell r="F17">
            <v>0.5</v>
          </cell>
          <cell r="G17">
            <v>500</v>
          </cell>
          <cell r="H17">
            <v>580</v>
          </cell>
          <cell r="I17">
            <v>1200</v>
          </cell>
          <cell r="J17">
            <v>9360</v>
          </cell>
        </row>
        <row r="18">
          <cell r="A18">
            <v>11</v>
          </cell>
          <cell r="B18">
            <v>774.19354838709683</v>
          </cell>
          <cell r="C18">
            <v>8516.1290322580644</v>
          </cell>
          <cell r="D18">
            <v>63</v>
          </cell>
          <cell r="E18">
            <v>12.33</v>
          </cell>
          <cell r="F18">
            <v>0.67</v>
          </cell>
          <cell r="G18">
            <v>200</v>
          </cell>
          <cell r="H18">
            <v>780</v>
          </cell>
          <cell r="I18">
            <v>1260</v>
          </cell>
          <cell r="J18">
            <v>10620</v>
          </cell>
        </row>
        <row r="19">
          <cell r="A19">
            <v>12</v>
          </cell>
          <cell r="B19">
            <v>774.19354838709683</v>
          </cell>
          <cell r="C19">
            <v>9290.322580645161</v>
          </cell>
          <cell r="D19">
            <v>46</v>
          </cell>
          <cell r="E19">
            <v>10</v>
          </cell>
          <cell r="F19">
            <v>0.5</v>
          </cell>
          <cell r="G19">
            <v>200</v>
          </cell>
          <cell r="H19">
            <v>980</v>
          </cell>
          <cell r="I19">
            <v>920</v>
          </cell>
          <cell r="J19">
            <v>11540</v>
          </cell>
        </row>
        <row r="20">
          <cell r="A20">
            <v>13</v>
          </cell>
          <cell r="B20">
            <v>774.19354838709683</v>
          </cell>
          <cell r="C20">
            <v>10064.516129032258</v>
          </cell>
          <cell r="D20">
            <v>55</v>
          </cell>
          <cell r="E20">
            <v>11.5</v>
          </cell>
          <cell r="F20">
            <v>1.5</v>
          </cell>
          <cell r="G20">
            <v>160</v>
          </cell>
          <cell r="H20">
            <v>1140</v>
          </cell>
          <cell r="I20">
            <v>1100</v>
          </cell>
          <cell r="J20">
            <v>12640</v>
          </cell>
        </row>
        <row r="21">
          <cell r="A21">
            <v>14</v>
          </cell>
          <cell r="B21">
            <v>774.19354838709683</v>
          </cell>
          <cell r="C21">
            <v>10838.709677419354</v>
          </cell>
          <cell r="D21">
            <v>47</v>
          </cell>
          <cell r="E21">
            <v>10</v>
          </cell>
          <cell r="F21">
            <v>3</v>
          </cell>
          <cell r="G21">
            <v>160</v>
          </cell>
          <cell r="H21">
            <v>1300</v>
          </cell>
          <cell r="I21">
            <v>940</v>
          </cell>
          <cell r="J21">
            <v>13580</v>
          </cell>
        </row>
        <row r="22">
          <cell r="A22">
            <v>15</v>
          </cell>
          <cell r="B22">
            <v>774.19354838709683</v>
          </cell>
          <cell r="C22">
            <v>11612.903225806451</v>
          </cell>
          <cell r="D22">
            <v>47</v>
          </cell>
          <cell r="E22">
            <v>10.5</v>
          </cell>
          <cell r="F22">
            <v>0.5</v>
          </cell>
          <cell r="G22">
            <v>140</v>
          </cell>
          <cell r="H22">
            <v>1440</v>
          </cell>
          <cell r="I22">
            <v>940</v>
          </cell>
          <cell r="J22">
            <v>14520</v>
          </cell>
        </row>
        <row r="23">
          <cell r="A23">
            <v>16</v>
          </cell>
          <cell r="B23">
            <v>774.19354838709683</v>
          </cell>
          <cell r="C23">
            <v>12387.096774193547</v>
          </cell>
          <cell r="D23">
            <v>43</v>
          </cell>
          <cell r="E23">
            <v>8.17</v>
          </cell>
          <cell r="F23">
            <v>4.83</v>
          </cell>
          <cell r="G23">
            <v>800</v>
          </cell>
          <cell r="H23">
            <v>1440</v>
          </cell>
          <cell r="I23">
            <v>860</v>
          </cell>
          <cell r="J23">
            <v>15380</v>
          </cell>
        </row>
        <row r="24">
          <cell r="A24">
            <v>17</v>
          </cell>
          <cell r="B24">
            <v>774.19354838709683</v>
          </cell>
          <cell r="C24">
            <v>13161.290322580644</v>
          </cell>
          <cell r="D24">
            <v>58</v>
          </cell>
          <cell r="E24">
            <v>12.5</v>
          </cell>
          <cell r="F24">
            <v>0.5</v>
          </cell>
          <cell r="G24">
            <v>0</v>
          </cell>
          <cell r="H24">
            <v>1440</v>
          </cell>
          <cell r="I24">
            <v>1160</v>
          </cell>
          <cell r="J24">
            <v>16540</v>
          </cell>
        </row>
        <row r="25">
          <cell r="A25">
            <v>18</v>
          </cell>
          <cell r="B25">
            <v>774.19354838709683</v>
          </cell>
          <cell r="C25">
            <v>13935.483870967741</v>
          </cell>
          <cell r="D25">
            <v>52</v>
          </cell>
          <cell r="E25">
            <v>12.17</v>
          </cell>
          <cell r="F25">
            <v>0.83</v>
          </cell>
          <cell r="G25">
            <v>40</v>
          </cell>
          <cell r="H25">
            <v>1480</v>
          </cell>
          <cell r="I25">
            <v>1040</v>
          </cell>
          <cell r="J25">
            <v>17580</v>
          </cell>
        </row>
        <row r="26">
          <cell r="A26">
            <v>19</v>
          </cell>
          <cell r="B26">
            <v>774.19354838709683</v>
          </cell>
          <cell r="C26">
            <v>14709.677419354837</v>
          </cell>
          <cell r="D26">
            <v>9</v>
          </cell>
          <cell r="E26">
            <v>2.67</v>
          </cell>
          <cell r="F26">
            <v>8.33</v>
          </cell>
          <cell r="G26">
            <v>160</v>
          </cell>
          <cell r="H26">
            <v>1640</v>
          </cell>
          <cell r="I26">
            <v>180</v>
          </cell>
          <cell r="J26">
            <v>17760</v>
          </cell>
        </row>
        <row r="27">
          <cell r="A27">
            <v>20</v>
          </cell>
          <cell r="B27">
            <v>774.19354838709683</v>
          </cell>
          <cell r="C27">
            <v>15483.870967741934</v>
          </cell>
          <cell r="D27">
            <v>58</v>
          </cell>
          <cell r="E27">
            <v>12.5</v>
          </cell>
          <cell r="F27">
            <v>0.5</v>
          </cell>
          <cell r="G27">
            <v>280</v>
          </cell>
          <cell r="H27">
            <v>1920</v>
          </cell>
          <cell r="I27">
            <v>1160</v>
          </cell>
          <cell r="J27">
            <v>18920</v>
          </cell>
        </row>
        <row r="28">
          <cell r="A28">
            <v>21</v>
          </cell>
          <cell r="B28">
            <v>774.19354838709683</v>
          </cell>
          <cell r="C28">
            <v>16258.06451612903</v>
          </cell>
          <cell r="D28">
            <v>60</v>
          </cell>
          <cell r="E28">
            <v>13</v>
          </cell>
          <cell r="F28">
            <v>2</v>
          </cell>
          <cell r="G28">
            <v>160</v>
          </cell>
          <cell r="H28">
            <v>2080</v>
          </cell>
          <cell r="I28">
            <v>1200</v>
          </cell>
          <cell r="J28">
            <v>20120</v>
          </cell>
        </row>
        <row r="29">
          <cell r="A29">
            <v>22</v>
          </cell>
          <cell r="B29">
            <v>774.19354838709683</v>
          </cell>
          <cell r="C29">
            <v>17032.258064516129</v>
          </cell>
          <cell r="D29">
            <v>60</v>
          </cell>
          <cell r="E29">
            <v>13</v>
          </cell>
          <cell r="F29">
            <v>2.33</v>
          </cell>
          <cell r="G29">
            <v>260</v>
          </cell>
          <cell r="H29">
            <v>2340</v>
          </cell>
          <cell r="I29">
            <v>1200</v>
          </cell>
          <cell r="J29">
            <v>21320</v>
          </cell>
        </row>
        <row r="30">
          <cell r="A30">
            <v>23</v>
          </cell>
          <cell r="B30">
            <v>774.19354838709683</v>
          </cell>
          <cell r="C30">
            <v>17806.451612903227</v>
          </cell>
          <cell r="D30">
            <v>58</v>
          </cell>
          <cell r="E30">
            <v>12.33</v>
          </cell>
          <cell r="F30">
            <v>0.67</v>
          </cell>
          <cell r="G30">
            <v>160</v>
          </cell>
          <cell r="H30">
            <v>2500</v>
          </cell>
          <cell r="I30">
            <v>1160</v>
          </cell>
          <cell r="J30">
            <v>22480</v>
          </cell>
        </row>
        <row r="31">
          <cell r="A31">
            <v>24</v>
          </cell>
          <cell r="B31">
            <v>774.19354838709683</v>
          </cell>
          <cell r="C31">
            <v>18580.645161290326</v>
          </cell>
          <cell r="D31">
            <v>56</v>
          </cell>
          <cell r="E31">
            <v>13</v>
          </cell>
          <cell r="F31">
            <v>0.5</v>
          </cell>
          <cell r="G31">
            <v>40</v>
          </cell>
          <cell r="H31">
            <v>2540</v>
          </cell>
          <cell r="I31">
            <v>1120</v>
          </cell>
          <cell r="J31">
            <v>23600</v>
          </cell>
        </row>
        <row r="32">
          <cell r="A32">
            <v>25</v>
          </cell>
          <cell r="B32">
            <v>774.19354838709683</v>
          </cell>
          <cell r="C32">
            <v>19354.838709677424</v>
          </cell>
          <cell r="D32">
            <v>42</v>
          </cell>
          <cell r="E32">
            <v>12.33</v>
          </cell>
          <cell r="F32">
            <v>0.67</v>
          </cell>
          <cell r="G32">
            <v>860</v>
          </cell>
          <cell r="H32">
            <v>2540</v>
          </cell>
          <cell r="I32">
            <v>840</v>
          </cell>
          <cell r="J32">
            <v>24440</v>
          </cell>
        </row>
        <row r="33">
          <cell r="A33">
            <v>26</v>
          </cell>
          <cell r="B33">
            <v>774.19354838709683</v>
          </cell>
          <cell r="C33">
            <v>20129.032258064522</v>
          </cell>
          <cell r="D33">
            <v>39</v>
          </cell>
          <cell r="E33">
            <v>10</v>
          </cell>
          <cell r="F33">
            <v>0.5</v>
          </cell>
          <cell r="G33">
            <v>1180</v>
          </cell>
          <cell r="H33">
            <v>2540</v>
          </cell>
          <cell r="I33">
            <v>780</v>
          </cell>
          <cell r="J33">
            <v>25220</v>
          </cell>
        </row>
        <row r="34">
          <cell r="A34">
            <v>27</v>
          </cell>
          <cell r="B34">
            <v>774.19354838709683</v>
          </cell>
          <cell r="C34">
            <v>20903.225806451621</v>
          </cell>
          <cell r="D34">
            <v>48</v>
          </cell>
          <cell r="E34">
            <v>13</v>
          </cell>
          <cell r="F34">
            <v>12.83</v>
          </cell>
          <cell r="G34">
            <v>0</v>
          </cell>
          <cell r="H34">
            <v>2540</v>
          </cell>
          <cell r="I34">
            <v>960</v>
          </cell>
          <cell r="J34">
            <v>26180</v>
          </cell>
        </row>
        <row r="35">
          <cell r="A35">
            <v>28</v>
          </cell>
          <cell r="B35">
            <v>774.19354838709683</v>
          </cell>
          <cell r="C35">
            <v>21677.419354838719</v>
          </cell>
          <cell r="D35">
            <v>57</v>
          </cell>
          <cell r="E35">
            <v>13</v>
          </cell>
          <cell r="F35">
            <v>1</v>
          </cell>
          <cell r="G35">
            <v>920</v>
          </cell>
          <cell r="H35">
            <v>2540</v>
          </cell>
          <cell r="I35">
            <v>1140</v>
          </cell>
          <cell r="J35">
            <v>27320</v>
          </cell>
        </row>
        <row r="36">
          <cell r="A36">
            <v>29</v>
          </cell>
          <cell r="B36">
            <v>774.19354838709683</v>
          </cell>
          <cell r="C36">
            <v>22451.612903225818</v>
          </cell>
          <cell r="D36">
            <v>43</v>
          </cell>
          <cell r="E36">
            <v>9.75</v>
          </cell>
          <cell r="F36">
            <v>3.25</v>
          </cell>
          <cell r="G36">
            <v>920</v>
          </cell>
          <cell r="H36">
            <v>2540</v>
          </cell>
          <cell r="I36">
            <v>860</v>
          </cell>
          <cell r="J36">
            <v>28180</v>
          </cell>
        </row>
        <row r="37">
          <cell r="A37">
            <v>30</v>
          </cell>
          <cell r="B37">
            <v>774.19354838709683</v>
          </cell>
          <cell r="C37">
            <v>23225.806451612916</v>
          </cell>
          <cell r="D37">
            <v>57</v>
          </cell>
          <cell r="E37">
            <v>13</v>
          </cell>
          <cell r="F37">
            <v>2.77</v>
          </cell>
          <cell r="G37">
            <v>900</v>
          </cell>
          <cell r="H37">
            <v>2540</v>
          </cell>
          <cell r="I37">
            <v>1140</v>
          </cell>
          <cell r="J37">
            <v>29320</v>
          </cell>
        </row>
        <row r="38">
          <cell r="A38">
            <v>31</v>
          </cell>
          <cell r="B38">
            <v>774.19354838709683</v>
          </cell>
          <cell r="C38">
            <v>24000.000000000015</v>
          </cell>
          <cell r="D38">
            <v>62</v>
          </cell>
          <cell r="E38">
            <v>12.5</v>
          </cell>
          <cell r="F38">
            <v>0.5</v>
          </cell>
          <cell r="G38">
            <v>100</v>
          </cell>
          <cell r="H38">
            <v>2640</v>
          </cell>
          <cell r="I38">
            <v>1240</v>
          </cell>
          <cell r="J38">
            <v>30560</v>
          </cell>
        </row>
      </sheetData>
      <sheetData sheetId="1" refreshError="1"/>
      <sheetData sheetId="2" refreshError="1"/>
      <sheetData sheetId="3" refreshError="1"/>
      <sheetData sheetId="4" refreshError="1"/>
      <sheetData sheetId="5">
        <row r="8">
          <cell r="A8">
            <v>1</v>
          </cell>
        </row>
      </sheetData>
      <sheetData sheetId="6">
        <row r="7">
          <cell r="A7">
            <v>1</v>
          </cell>
        </row>
      </sheetData>
      <sheetData sheetId="7">
        <row r="7">
          <cell r="A7">
            <v>1</v>
          </cell>
        </row>
      </sheetData>
      <sheetData sheetId="8">
        <row r="7">
          <cell r="A7">
            <v>1</v>
          </cell>
        </row>
      </sheetData>
      <sheetData sheetId="9" refreshError="1"/>
      <sheetData sheetId="10" refreshError="1"/>
      <sheetData sheetId="11" refreshError="1"/>
      <sheetData sheetId="12" refreshError="1"/>
      <sheetData sheetId="13" refreshError="1"/>
      <sheetData sheetId="14" refreshError="1"/>
      <sheetData sheetId="15"/>
      <sheetData sheetId="16"/>
      <sheetData sheetId="17">
        <row r="8">
          <cell r="A8">
            <v>1</v>
          </cell>
        </row>
      </sheetData>
      <sheetData sheetId="18">
        <row r="8">
          <cell r="A8">
            <v>1</v>
          </cell>
        </row>
      </sheetData>
      <sheetData sheetId="19"/>
      <sheetData sheetId="20">
        <row r="8">
          <cell r="A8">
            <v>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refreshError="1"/>
      <sheetData sheetId="86" refreshError="1"/>
      <sheetData sheetId="87"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CAPA"/>
      <sheetName val="PATO"/>
      <sheetName val="Micro"/>
      <sheetName val="SICRO"/>
      <sheetName val="CURVA ABC"/>
      <sheetName val="PLANILHA"/>
      <sheetName val="CROQUI"/>
      <sheetName val="LICITAÇÃO"/>
      <sheetName val="CRONOGRANA 1º ANO"/>
      <sheetName val="CRONOGRANA 2º ANO"/>
      <sheetName val="RESUMO TRANSPORTES"/>
      <sheetName val="TRANSPORTE"/>
      <sheetName val="900200"/>
      <sheetName val="900203"/>
      <sheetName val="900241"/>
      <sheetName val="GRÁFICO-2017"/>
      <sheetName val="GRÁFICO"/>
      <sheetName val="LAYOUT"/>
      <sheetName val="MOBILIZAÇÃO"/>
      <sheetName val="TARIFA"/>
      <sheetName val="BETUMINOSOS"/>
      <sheetName val="PREÇOS BETUMINOSOS"/>
      <sheetName val="ROÇADA"/>
      <sheetName val="VALA_CAIAÇÃO"/>
      <sheetName val="MF_SARJ_CAIAÇÃO"/>
      <sheetName val="DESCIDA_CAIAÇÃO"/>
    </sheetNames>
    <sheetDataSet>
      <sheetData sheetId="0">
        <row r="2">
          <cell r="C2" t="str">
            <v>BR-364/MT</v>
          </cell>
        </row>
        <row r="6">
          <cell r="C6" t="str">
            <v>364BMT0712 / 364BMT0745</v>
          </cell>
        </row>
        <row r="10">
          <cell r="C10" t="str">
            <v>NOVEMBRO/2.013</v>
          </cell>
        </row>
        <row r="11">
          <cell r="C11" t="str">
            <v>SETEMBRO/2.017</v>
          </cell>
        </row>
      </sheetData>
      <sheetData sheetId="1"/>
      <sheetData sheetId="2">
        <row r="6">
          <cell r="A6" t="str">
            <v>MINISTÉRIO DOS TRANSPORTES</v>
          </cell>
        </row>
      </sheetData>
      <sheetData sheetId="3"/>
      <sheetData sheetId="4">
        <row r="1">
          <cell r="A1" t="str">
            <v>DNIT - Sistema de Custos Rodoviários</v>
          </cell>
        </row>
      </sheetData>
      <sheetData sheetId="5"/>
      <sheetData sheetId="6">
        <row r="48">
          <cell r="A48">
            <v>900197</v>
          </cell>
        </row>
      </sheetData>
      <sheetData sheetId="7"/>
      <sheetData sheetId="8"/>
      <sheetData sheetId="9"/>
      <sheetData sheetId="10"/>
      <sheetData sheetId="11"/>
      <sheetData sheetId="12"/>
      <sheetData sheetId="13">
        <row r="22">
          <cell r="BO22">
            <v>9136.16</v>
          </cell>
        </row>
      </sheetData>
      <sheetData sheetId="14">
        <row r="22">
          <cell r="BO22">
            <v>35473.800000000003</v>
          </cell>
        </row>
      </sheetData>
      <sheetData sheetId="15">
        <row r="22">
          <cell r="BO22">
            <v>2133.85</v>
          </cell>
        </row>
      </sheetData>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empenho"/>
      <sheetName val="OFÍCIO"/>
      <sheetName val="RESUMO"/>
      <sheetName val="Crono Físico-Financeiro "/>
      <sheetName val="cronfisico (2)"/>
      <sheetName val="Folha 1-3"/>
      <sheetName val="Folha 4.1"/>
      <sheetName val="Folha 5.1"/>
      <sheetName val="Folha 4"/>
      <sheetName val="Folha 5"/>
      <sheetName val="Folha 6"/>
      <sheetName val="Folha 7"/>
      <sheetName val="Planilha"/>
      <sheetName val="CronFIFI"/>
      <sheetName val="REAJU"/>
      <sheetName val="cronfisico"/>
      <sheetName val="RESUMO-DVOP MOD SEET"/>
      <sheetName val="RELATÓRIO"/>
      <sheetName val="Remoção"/>
      <sheetName val="RESUMO MED"/>
      <sheetName val="RESUMO-SINFRA"/>
      <sheetName val="estg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 MEDIÇÃO"/>
      <sheetName val="DRENAGEM"/>
      <sheetName val="Ofício"/>
      <sheetName val="Cabeçalho"/>
      <sheetName val="Desmatamento "/>
      <sheetName val="DMT"/>
      <sheetName val="Corte"/>
      <sheetName val="Aterro"/>
      <sheetName val="Regula"/>
      <sheetName val="Forro de cascalho"/>
      <sheetName val="Sub-base"/>
      <sheetName val="Base"/>
      <sheetName val="Imprimação"/>
      <sheetName val="TSD"/>
      <sheetName val="TSS"/>
      <sheetName val="AGREGADOS"/>
      <sheetName val="PREÇO PROJETO"/>
      <sheetName val="EMPRÉSTIMO"/>
      <sheetName val="RECUPERAÇÃO-JAZIDA"/>
      <sheetName val="Nº DE ARBUSTOS"/>
      <sheetName val="relatório"/>
      <sheetName val="rel-15ª med."/>
    </sheetNames>
    <sheetDataSet>
      <sheetData sheetId="0">
        <row r="10">
          <cell r="B10" t="str">
            <v>São José do Rio Claro</v>
          </cell>
        </row>
      </sheetData>
      <sheetData sheetId="1"/>
      <sheetData sheetId="2"/>
      <sheetData sheetId="3">
        <row r="148">
          <cell r="V148">
            <v>5343.4576000000015</v>
          </cell>
        </row>
      </sheetData>
      <sheetData sheetId="4"/>
      <sheetData sheetId="5" refreshError="1">
        <row r="148">
          <cell r="V148">
            <v>5343.4576000000015</v>
          </cell>
        </row>
        <row r="149">
          <cell r="V149">
            <v>4156.308</v>
          </cell>
        </row>
        <row r="150">
          <cell r="V150">
            <v>57727.772699999994</v>
          </cell>
        </row>
        <row r="151">
          <cell r="V151">
            <v>65815.522500000006</v>
          </cell>
        </row>
        <row r="152">
          <cell r="V152">
            <v>3276.0481</v>
          </cell>
        </row>
        <row r="153">
          <cell r="V153">
            <v>0</v>
          </cell>
        </row>
      </sheetData>
      <sheetData sheetId="6"/>
      <sheetData sheetId="7">
        <row r="36">
          <cell r="I36">
            <v>449846.39999999997</v>
          </cell>
        </row>
      </sheetData>
      <sheetData sheetId="8">
        <row r="36">
          <cell r="I36">
            <v>449846.39999999997</v>
          </cell>
        </row>
      </sheetData>
      <sheetData sheetId="9"/>
      <sheetData sheetId="10"/>
      <sheetData sheetId="11">
        <row r="38">
          <cell r="J38">
            <v>314600</v>
          </cell>
        </row>
      </sheetData>
      <sheetData sheetId="12" refreshError="1"/>
      <sheetData sheetId="13"/>
      <sheetData sheetId="14"/>
      <sheetData sheetId="15">
        <row r="38">
          <cell r="Q38">
            <v>3033077.696</v>
          </cell>
        </row>
      </sheetData>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icio"/>
      <sheetName val="RESUMO"/>
      <sheetName val="Crono Físico-Financeiro "/>
      <sheetName val="Regula"/>
      <sheetName val="Sub-base"/>
      <sheetName val="Base"/>
      <sheetName val="Transporte"/>
    </sheetNames>
    <sheetDataSet>
      <sheetData sheetId="0"/>
      <sheetData sheetId="1"/>
      <sheetData sheetId="2"/>
      <sheetData sheetId="3"/>
      <sheetData sheetId="4"/>
      <sheetData sheetId="5"/>
      <sheetData sheetId="6"/>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PQ"/>
    </sheetNames>
    <definedNames>
      <definedName name="PassaExtenso"/>
    </definedNames>
    <sheetDataSet>
      <sheetData sheetId="0" refreshError="1"/>
      <sheetData sheetId="1"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geral"/>
      <sheetName val="Plan2"/>
      <sheetName val="Plan3"/>
      <sheetName val="Plan4"/>
      <sheetName val="Plan5"/>
      <sheetName val="Plan6"/>
      <sheetName val="Plan7"/>
      <sheetName val="FRESAGEM (I)"/>
      <sheetName val="RECOMPOS. REV.CBUQ(XIV)"/>
      <sheetName val="SINAL HORIZ"/>
      <sheetName val="ESCAVAÇÃO(II)ok"/>
      <sheetName val="ESC MEC DE VALA(VI)"/>
      <sheetName val="CONCR CICL 01"/>
      <sheetName val="ARGAMASSA 02"/>
      <sheetName val="ENROC JOG 03"/>
      <sheetName val="ENROC ARRUM 04"/>
      <sheetName val="CONCR CIM (XII)"/>
      <sheetName val="FORMA (IV)"/>
      <sheetName val="LIMP PONTE"/>
      <sheetName val="LIMP DE VALA DE DRENAGEM 07"/>
      <sheetName val="LIMP DE DESCIDA D AGUA (V)"/>
      <sheetName val="GUARDA CORPO (III)"/>
      <sheetName val="RECOMP MAN ATERRO 09"/>
      <sheetName val="REMOÇÃO DE MAN DE BARREIRA 10"/>
      <sheetName val="RECOMP MEC ATERRO 11"/>
      <sheetName val="ROÇ MAN (IX)"/>
      <sheetName val="ROÇ COL (X)"/>
      <sheetName val="REGMECFAIXA(I)OK"/>
      <sheetName val="CAPINA(XI)"/>
      <sheetName val="CAIAÇÃO (VIII)"/>
      <sheetName val="LIMPPLACA(VI)"/>
      <sheetName val="RECOMPPLACA(VII)"/>
      <sheetName val="LIMP SARJ M FIO((IV)"/>
      <sheetName val="LIMP BUEIRO"/>
      <sheetName val="TAPA BURACO"/>
      <sheetName val="REMENDO PRO FRIO"/>
      <sheetName val="REMENDO PROF PIL"/>
      <sheetName val="CORR DEF MAN FRIO"/>
      <sheetName val="CORR DEF MBUQ(XIII)"/>
      <sheetName val="CHUVA"/>
      <sheetName val="Quadro de qntd"/>
      <sheetName val="PLANILHA"/>
      <sheetName val="Cálculo"/>
    </sheetNames>
    <sheetDataSet>
      <sheetData sheetId="0">
        <row r="43">
          <cell r="C43">
            <v>2.327</v>
          </cell>
        </row>
      </sheetData>
      <sheetData sheetId="1">
        <row r="60">
          <cell r="U60">
            <v>77677.78300000001</v>
          </cell>
        </row>
        <row r="101">
          <cell r="U101">
            <v>77185.775999999998</v>
          </cell>
        </row>
      </sheetData>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refreshError="1"/>
      <sheetData sheetId="39"/>
      <sheetData sheetId="40" refreshError="1"/>
      <sheetData sheetId="41" refreshError="1"/>
      <sheetData sheetId="42" refreshError="1"/>
      <sheetData sheetId="43"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LATÓRIO (3)"/>
      <sheetName val="RELATÓRIO (2)"/>
      <sheetName val="RELATÓRIO"/>
      <sheetName val="RESUMO-DVOP"/>
      <sheetName val="REAJU"/>
      <sheetName val="Crono Físico-Financeiro"/>
      <sheetName val="Plan1 (3)"/>
      <sheetName val="Sub Base sim"/>
      <sheetName val="Base sim"/>
      <sheetName val="Imprimação sim"/>
      <sheetName val="Pint. Lig. CBUQ sim"/>
      <sheetName val="CBUQ sim"/>
      <sheetName val="Transp-Massa sim"/>
      <sheetName val="Transp-Brita sim"/>
      <sheetName val="RELATÓRIO-(mãe)"/>
      <sheetName val="Limpeza"/>
      <sheetName val="Aterro"/>
      <sheetName val="DMT"/>
      <sheetName val="auxiliar - CÁLC.DMT"/>
      <sheetName val="Reg. Sub Leito"/>
      <sheetName val="RES 1ºCONTR"/>
      <sheetName val="Compact. 100%-95%"/>
      <sheetName val="SubBase"/>
      <sheetName val="Base"/>
      <sheetName val="Momento Transp. jazida"/>
      <sheetName val="Bueiros"/>
      <sheetName val="Dispositivos drenagem"/>
      <sheetName val="RESUMO"/>
      <sheetName val="Orçamento"/>
      <sheetName val="B01-Soc"/>
      <sheetName val="aux"/>
      <sheetName val="Imprimação"/>
      <sheetName val="RESUMO-DVOP 4ª MED"/>
      <sheetName val="1.6"/>
      <sheetName val="Mat Asf"/>
      <sheetName val="Boca BSTC 0,80m"/>
      <sheetName val="DMT modelo"/>
      <sheetName val="Serviços"/>
    </sheetNames>
    <sheetDataSet>
      <sheetData sheetId="0">
        <row r="18">
          <cell r="U18">
            <v>0</v>
          </cell>
        </row>
      </sheetData>
      <sheetData sheetId="1">
        <row r="18">
          <cell r="U18">
            <v>0</v>
          </cell>
        </row>
      </sheetData>
      <sheetData sheetId="2">
        <row r="18">
          <cell r="U18">
            <v>0</v>
          </cell>
        </row>
      </sheetData>
      <sheetData sheetId="3">
        <row r="18">
          <cell r="U18">
            <v>0</v>
          </cell>
        </row>
      </sheetData>
      <sheetData sheetId="4"/>
      <sheetData sheetId="5" refreshError="1"/>
      <sheetData sheetId="6">
        <row r="18">
          <cell r="U18">
            <v>0</v>
          </cell>
        </row>
      </sheetData>
      <sheetData sheetId="7">
        <row r="18">
          <cell r="U18">
            <v>0</v>
          </cell>
        </row>
      </sheetData>
      <sheetData sheetId="8" refreshError="1">
        <row r="18">
          <cell r="U18">
            <v>0</v>
          </cell>
        </row>
        <row r="19">
          <cell r="U19">
            <v>9231.74</v>
          </cell>
        </row>
      </sheetData>
      <sheetData sheetId="9"/>
      <sheetData sheetId="10"/>
      <sheetData sheetId="11" refreshError="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CBUQ E CAP-50-70 CAPA RECAP"/>
      <sheetName val="PINTURA DE LIGAÇÃO RECAP"/>
      <sheetName val="TSS E RR-2C CICLO"/>
      <sheetName val="CBUQ E CAP-50-70 CAPA PISTA"/>
      <sheetName val="PINTURA DE LIGAÇÃO PISTA"/>
      <sheetName val="IMPRIMAÇÃO  E CM-30 PISTA"/>
      <sheetName val="SUB-BASE"/>
      <sheetName val="BASE"/>
      <sheetName val="REGULARIZAÇÃO DO SUBLEITO"/>
      <sheetName val="CONCRETO"/>
      <sheetName val="DESMAT. DEST. LIMP. AREA"/>
      <sheetName val="Orçamento"/>
      <sheetName val="DRENAGEM"/>
      <sheetName val="Administração - Pessoal"/>
      <sheetName val="INST. MOB."/>
      <sheetName val="Transporte Terra"/>
      <sheetName val="Transporte CICLOVIA"/>
      <sheetName val="Transporte RECAP"/>
      <sheetName val="Transporte PISTA"/>
      <sheetName val="QD QUANTIDADE CAD"/>
      <sheetName val="Parâmetros"/>
      <sheetName val="Mat Asf"/>
      <sheetName val="1.6"/>
      <sheetName val="mem da 22ª"/>
      <sheetName val="RESUMO-DVOP 4ª MED"/>
      <sheetName val="Boca BSTC 0,80m"/>
      <sheetName val="pro-08"/>
      <sheetName val="relatório-1ª med."/>
    </sheetNames>
    <sheetDataSet>
      <sheetData sheetId="0" refreshError="1">
        <row r="3">
          <cell r="B3" t="str">
            <v>Atividades Auxiliares ou Básica</v>
          </cell>
          <cell r="F3" t="str">
            <v>Und</v>
          </cell>
        </row>
        <row r="4">
          <cell r="A4" t="str">
            <v>1 A 00 001 00</v>
          </cell>
          <cell r="B4" t="str">
            <v>Transporte local c/ basc. 5m3 rodov. não pav.</v>
          </cell>
          <cell r="E4" t="str">
            <v>tkm</v>
          </cell>
          <cell r="F4" t="str">
            <v>excluído</v>
          </cell>
        </row>
        <row r="5">
          <cell r="A5" t="str">
            <v>1 A 00 001 05</v>
          </cell>
          <cell r="B5" t="str">
            <v>Transp. local c/ basc. 10m3 rodov. não pav (const)</v>
          </cell>
          <cell r="E5" t="str">
            <v>tkm</v>
          </cell>
          <cell r="F5">
            <v>0.35</v>
          </cell>
        </row>
        <row r="6">
          <cell r="A6" t="str">
            <v>1 A 00 001 06</v>
          </cell>
          <cell r="B6" t="str">
            <v>Transp. local c/ basc. 10m3 rodov. não pav (consv)</v>
          </cell>
          <cell r="E6" t="str">
            <v>tkm</v>
          </cell>
          <cell r="F6">
            <v>0.42</v>
          </cell>
        </row>
        <row r="7">
          <cell r="A7" t="str">
            <v>1 A 00 001 07</v>
          </cell>
          <cell r="B7" t="str">
            <v>Transp. local c/ basc. 10m3 rodov. não pav (restr)</v>
          </cell>
          <cell r="E7" t="str">
            <v>tkm</v>
          </cell>
          <cell r="F7">
            <v>0.41</v>
          </cell>
        </row>
        <row r="8">
          <cell r="A8" t="str">
            <v>1 A 00 001 08</v>
          </cell>
          <cell r="B8" t="str">
            <v>Transporte local c/ basc. p/ rocha rodov. não pav.</v>
          </cell>
          <cell r="E8" t="str">
            <v>tkm</v>
          </cell>
          <cell r="F8">
            <v>0.49</v>
          </cell>
        </row>
        <row r="9">
          <cell r="A9" t="str">
            <v>1 A 00 001 40</v>
          </cell>
          <cell r="B9" t="str">
            <v>Transp. local c/ carroceria 15 t rodov. não pav.</v>
          </cell>
          <cell r="E9" t="str">
            <v>tkm</v>
          </cell>
          <cell r="F9">
            <v>0.45</v>
          </cell>
        </row>
        <row r="10">
          <cell r="A10" t="str">
            <v>1 A 00 001 41</v>
          </cell>
          <cell r="B10" t="str">
            <v>Transporte local c/ carroceria 4t rodov. não pav.</v>
          </cell>
          <cell r="E10" t="str">
            <v>tkm</v>
          </cell>
          <cell r="F10">
            <v>0.57999999999999996</v>
          </cell>
        </row>
        <row r="11">
          <cell r="A11" t="str">
            <v>1 A 00 001 50</v>
          </cell>
          <cell r="B11" t="str">
            <v>Transporte local c/ betoneira rodov. não pav.</v>
          </cell>
          <cell r="E11" t="str">
            <v>tkm</v>
          </cell>
          <cell r="F11">
            <v>0.54</v>
          </cell>
        </row>
        <row r="12">
          <cell r="A12" t="str">
            <v>1 A 00 001 60</v>
          </cell>
          <cell r="B12" t="str">
            <v>Transp. local c/ carroc. c/ guind. rodov. não pav.</v>
          </cell>
          <cell r="E12" t="str">
            <v>tkm</v>
          </cell>
          <cell r="F12">
            <v>0.61</v>
          </cell>
        </row>
        <row r="13">
          <cell r="A13" t="str">
            <v>1 A 00 001 90</v>
          </cell>
          <cell r="B13" t="str">
            <v>Transporte comercial c/ carroc. rodov. não pav.</v>
          </cell>
          <cell r="E13" t="str">
            <v>tkm</v>
          </cell>
          <cell r="F13">
            <v>0.27</v>
          </cell>
        </row>
        <row r="14">
          <cell r="A14" t="str">
            <v>1 A 00 002 00</v>
          </cell>
          <cell r="B14" t="str">
            <v>Transporte local c/ basc. 5m3 rodov. pav.</v>
          </cell>
          <cell r="E14" t="str">
            <v>tkm</v>
          </cell>
          <cell r="F14">
            <v>0.32</v>
          </cell>
        </row>
        <row r="15">
          <cell r="A15" t="str">
            <v>1 A 00 002 03</v>
          </cell>
          <cell r="B15" t="str">
            <v>Transp. local material para remendos</v>
          </cell>
          <cell r="E15" t="str">
            <v>tkm</v>
          </cell>
          <cell r="F15">
            <v>0.66</v>
          </cell>
        </row>
        <row r="16">
          <cell r="A16" t="str">
            <v>1 A 00 002 05</v>
          </cell>
          <cell r="B16" t="str">
            <v>Transp. local c/ basc. 10m3 rodov. pav. (const)</v>
          </cell>
          <cell r="E16" t="str">
            <v>tkm</v>
          </cell>
          <cell r="F16">
            <v>0.27</v>
          </cell>
        </row>
        <row r="17">
          <cell r="A17" t="str">
            <v>1 A 00 002 06</v>
          </cell>
          <cell r="B17" t="str">
            <v>Transp. local c/ basc. 10m3 rodov. pav. (consv)</v>
          </cell>
          <cell r="E17" t="str">
            <v>tkm</v>
          </cell>
          <cell r="F17">
            <v>0.32</v>
          </cell>
        </row>
        <row r="18">
          <cell r="A18" t="str">
            <v>1 A 00 002 07</v>
          </cell>
          <cell r="B18" t="str">
            <v>Transp. local c/ basc. 10m3 rodov. pav. (restr)</v>
          </cell>
          <cell r="E18" t="str">
            <v>tkm</v>
          </cell>
          <cell r="F18">
            <v>0.31</v>
          </cell>
        </row>
        <row r="19">
          <cell r="A19" t="str">
            <v>1 A 00 002 08</v>
          </cell>
          <cell r="B19" t="str">
            <v>Transporte local c/ basc. p/ rocha rodov. pav.</v>
          </cell>
          <cell r="E19" t="str">
            <v>tkm</v>
          </cell>
          <cell r="F19">
            <v>0.37</v>
          </cell>
        </row>
        <row r="20">
          <cell r="A20" t="str">
            <v>1 A 00 002 40</v>
          </cell>
          <cell r="B20" t="str">
            <v>Transporte local c/ carroceria 15 t rodov. pav.</v>
          </cell>
          <cell r="E20" t="str">
            <v>tkm</v>
          </cell>
          <cell r="F20">
            <v>0.34</v>
          </cell>
        </row>
        <row r="21">
          <cell r="A21" t="str">
            <v>1 A 00 002 41</v>
          </cell>
          <cell r="B21" t="str">
            <v>Transporte local c/ carroceria 4t rodov. pav.</v>
          </cell>
          <cell r="E21" t="str">
            <v>tkm</v>
          </cell>
          <cell r="F21">
            <v>0.45</v>
          </cell>
        </row>
        <row r="22">
          <cell r="A22" t="str">
            <v>1 A 00 002 50</v>
          </cell>
          <cell r="B22" t="str">
            <v>Transporte local c/ betoneira rodov. pav.</v>
          </cell>
          <cell r="E22" t="str">
            <v>tkm</v>
          </cell>
          <cell r="F22">
            <v>0.4</v>
          </cell>
        </row>
        <row r="23">
          <cell r="A23" t="str">
            <v>1 A 00 002 60</v>
          </cell>
          <cell r="B23" t="str">
            <v>Transp. local c/ carroceria c/ guind. rodov. pav.</v>
          </cell>
          <cell r="E23" t="str">
            <v>tkm</v>
          </cell>
          <cell r="F23">
            <v>0.55000000000000004</v>
          </cell>
        </row>
        <row r="24">
          <cell r="A24" t="str">
            <v>1 A 00 002 90</v>
          </cell>
          <cell r="B24" t="str">
            <v>Transporte comercial c/ carroceria rodov. pav.</v>
          </cell>
          <cell r="E24" t="str">
            <v>tkm</v>
          </cell>
          <cell r="F24">
            <v>0.18</v>
          </cell>
        </row>
        <row r="25">
          <cell r="A25" t="str">
            <v>1 A 00 102 00</v>
          </cell>
          <cell r="B25" t="str">
            <v>Transporte local de material betuminoso</v>
          </cell>
          <cell r="E25" t="str">
            <v>tkm</v>
          </cell>
          <cell r="F25">
            <v>0.73</v>
          </cell>
        </row>
        <row r="26">
          <cell r="A26" t="str">
            <v>1 A 00 112 90</v>
          </cell>
          <cell r="B26" t="str">
            <v>Transporte comercial material betuminoso a quente</v>
          </cell>
          <cell r="E26" t="str">
            <v>tkm</v>
          </cell>
          <cell r="F26">
            <v>0</v>
          </cell>
        </row>
        <row r="27">
          <cell r="A27" t="str">
            <v>1 A 00 112 91</v>
          </cell>
          <cell r="B27" t="str">
            <v>Transporte comercial material betuminoso a frio</v>
          </cell>
          <cell r="E27" t="str">
            <v>tkm</v>
          </cell>
          <cell r="F27">
            <v>0</v>
          </cell>
        </row>
        <row r="28">
          <cell r="A28" t="str">
            <v>1 A 00 201 70</v>
          </cell>
          <cell r="B28" t="str">
            <v>Transp. local água c/ cam. tanque rodov. não pav.</v>
          </cell>
          <cell r="E28" t="str">
            <v>tkm</v>
          </cell>
          <cell r="F28">
            <v>0.5</v>
          </cell>
        </row>
        <row r="29">
          <cell r="A29" t="str">
            <v>1 A 00 202 70</v>
          </cell>
          <cell r="B29" t="str">
            <v>Transp. local de água c/ cam. tanque rodov. pav.</v>
          </cell>
          <cell r="E29" t="str">
            <v>tkm</v>
          </cell>
          <cell r="F29">
            <v>0.37</v>
          </cell>
        </row>
        <row r="30">
          <cell r="A30" t="str">
            <v>1 A 00 301 00</v>
          </cell>
          <cell r="B30" t="str">
            <v>Fornecimento de Aço CA-25</v>
          </cell>
          <cell r="E30" t="str">
            <v>kg</v>
          </cell>
          <cell r="F30">
            <v>2.12</v>
          </cell>
        </row>
        <row r="31">
          <cell r="A31" t="str">
            <v>1 A 00 302 00</v>
          </cell>
          <cell r="B31" t="str">
            <v>Fornecimento de Aço CA-50</v>
          </cell>
          <cell r="E31" t="str">
            <v>kg</v>
          </cell>
          <cell r="F31">
            <v>2.09</v>
          </cell>
        </row>
        <row r="32">
          <cell r="A32" t="str">
            <v>1 A 00 303 00</v>
          </cell>
          <cell r="B32" t="str">
            <v>Fornecimento de Aço CA-60</v>
          </cell>
          <cell r="E32" t="str">
            <v>kg</v>
          </cell>
          <cell r="F32">
            <v>2.2599999999999998</v>
          </cell>
        </row>
        <row r="33">
          <cell r="A33" t="str">
            <v>1 A 00 717 00</v>
          </cell>
          <cell r="B33" t="str">
            <v>Brita Comercial</v>
          </cell>
          <cell r="E33" t="str">
            <v>m3</v>
          </cell>
          <cell r="F33">
            <v>20</v>
          </cell>
        </row>
        <row r="34">
          <cell r="A34" t="str">
            <v>1 A 00 961 00</v>
          </cell>
          <cell r="B34" t="str">
            <v>Peças de Desgaste do Britador 30m3/h</v>
          </cell>
          <cell r="E34" t="str">
            <v>cjh</v>
          </cell>
          <cell r="F34">
            <v>23.36</v>
          </cell>
        </row>
        <row r="35">
          <cell r="A35" t="str">
            <v>1 A 00 962 00</v>
          </cell>
          <cell r="B35" t="str">
            <v>Peças de Desgaste do Britador 9 a 20m3/h</v>
          </cell>
          <cell r="E35" t="str">
            <v>cjh</v>
          </cell>
          <cell r="F35">
            <v>13.31</v>
          </cell>
        </row>
        <row r="36">
          <cell r="A36" t="str">
            <v>1 A 00 963 00</v>
          </cell>
          <cell r="B36" t="str">
            <v>Peças de Desgaste do Britador 80m3/h</v>
          </cell>
          <cell r="E36" t="str">
            <v>cjh</v>
          </cell>
          <cell r="F36">
            <v>61.37</v>
          </cell>
        </row>
        <row r="37">
          <cell r="A37" t="str">
            <v>1 A 00 964 00</v>
          </cell>
          <cell r="B37" t="str">
            <v>Peças de desgaste britador prod. de rachão</v>
          </cell>
          <cell r="E37" t="str">
            <v>cjh</v>
          </cell>
          <cell r="F37">
            <v>18.07</v>
          </cell>
        </row>
        <row r="38">
          <cell r="A38" t="str">
            <v>1 A 01 100 01</v>
          </cell>
          <cell r="B38" t="str">
            <v>Limpeza camada vegetal em jazida (const e restr.)</v>
          </cell>
          <cell r="E38" t="str">
            <v>m2</v>
          </cell>
          <cell r="F38">
            <v>0.23</v>
          </cell>
        </row>
        <row r="39">
          <cell r="A39" t="str">
            <v>1 A 01 100 02</v>
          </cell>
          <cell r="B39" t="str">
            <v>Limpeza de camada vegetal em jazida (consv)</v>
          </cell>
          <cell r="E39" t="str">
            <v>m2</v>
          </cell>
          <cell r="F39">
            <v>0.48</v>
          </cell>
        </row>
        <row r="40">
          <cell r="A40" t="str">
            <v>1 A 01 105 01</v>
          </cell>
          <cell r="B40" t="str">
            <v>Expurgo de jazida (const e restr)</v>
          </cell>
          <cell r="E40" t="str">
            <v>m3</v>
          </cell>
          <cell r="F40">
            <v>1.22</v>
          </cell>
        </row>
        <row r="41">
          <cell r="A41" t="str">
            <v>1 A 01 105 02</v>
          </cell>
          <cell r="B41" t="str">
            <v>Expurgo de jazida (consv)</v>
          </cell>
          <cell r="E41" t="str">
            <v>m3</v>
          </cell>
          <cell r="F41">
            <v>2.62</v>
          </cell>
        </row>
        <row r="42">
          <cell r="A42" t="str">
            <v>1 A 01 111 00</v>
          </cell>
          <cell r="B42" t="str">
            <v>Material de base (consv)</v>
          </cell>
          <cell r="E42" t="str">
            <v>m3</v>
          </cell>
          <cell r="F42">
            <v>0</v>
          </cell>
        </row>
        <row r="43">
          <cell r="A43" t="str">
            <v>1 A 01 111 01</v>
          </cell>
          <cell r="B43" t="str">
            <v>Esc. e carga material de jazida (consv)</v>
          </cell>
          <cell r="E43" t="str">
            <v>m3</v>
          </cell>
          <cell r="F43">
            <v>5.13</v>
          </cell>
        </row>
        <row r="44">
          <cell r="A44" t="str">
            <v>1 A 01 120 01</v>
          </cell>
          <cell r="B44" t="str">
            <v>Escav. e carga de mater. de jazida(const e restr)</v>
          </cell>
          <cell r="E44" t="str">
            <v>m3</v>
          </cell>
          <cell r="F44">
            <v>2.83</v>
          </cell>
        </row>
        <row r="45">
          <cell r="A45" t="str">
            <v>1 A 01 150 01</v>
          </cell>
          <cell r="B45" t="str">
            <v>Rocha p/ britagem c/ perfur. sobre esteira</v>
          </cell>
          <cell r="E45" t="str">
            <v>m3</v>
          </cell>
          <cell r="F45">
            <v>17.23</v>
          </cell>
        </row>
        <row r="46">
          <cell r="A46" t="str">
            <v>1 A 01 150 02</v>
          </cell>
          <cell r="B46" t="str">
            <v>Rocha p/ britagem com perfuratriz manual</v>
          </cell>
          <cell r="E46" t="str">
            <v>m3</v>
          </cell>
          <cell r="F46">
            <v>19.3</v>
          </cell>
        </row>
        <row r="47">
          <cell r="A47" t="str">
            <v>1 A 01 155 01</v>
          </cell>
          <cell r="B47" t="str">
            <v>Rachão e pedra-de-mão produzidos-(const e rest)</v>
          </cell>
          <cell r="E47" t="str">
            <v>m3</v>
          </cell>
          <cell r="F47">
            <v>13.77</v>
          </cell>
        </row>
        <row r="48">
          <cell r="A48" t="str">
            <v>1 A 01 170 01</v>
          </cell>
          <cell r="B48" t="str">
            <v>Areia extraída com equipamento tipo "drag-line"</v>
          </cell>
          <cell r="E48" t="str">
            <v>m3</v>
          </cell>
          <cell r="F48">
            <v>4.51</v>
          </cell>
        </row>
        <row r="49">
          <cell r="A49" t="str">
            <v>1 A 01 170 02</v>
          </cell>
          <cell r="B49" t="str">
            <v>Areia extraída com trator e carregadeira</v>
          </cell>
          <cell r="E49" t="str">
            <v>m3</v>
          </cell>
          <cell r="F49">
            <v>3.72</v>
          </cell>
        </row>
        <row r="50">
          <cell r="A50" t="str">
            <v>1 A 01 170 03</v>
          </cell>
          <cell r="B50" t="str">
            <v>Areia extraída com draga de sucção (tipo bomba)</v>
          </cell>
          <cell r="E50" t="str">
            <v>m3</v>
          </cell>
          <cell r="F50">
            <v>10.49</v>
          </cell>
        </row>
        <row r="51">
          <cell r="A51" t="str">
            <v>1 A 01 200 01</v>
          </cell>
          <cell r="B51" t="str">
            <v>Brita produzida em central de britagem de 80 m3/h</v>
          </cell>
          <cell r="E51" t="str">
            <v>m3</v>
          </cell>
          <cell r="F51">
            <v>16.3</v>
          </cell>
        </row>
        <row r="52">
          <cell r="A52" t="str">
            <v>1 A 01 200 02</v>
          </cell>
          <cell r="B52" t="str">
            <v>Brita produzida em central de britagem de 30 m3/h</v>
          </cell>
          <cell r="E52" t="str">
            <v>m3</v>
          </cell>
          <cell r="F52">
            <v>21.32</v>
          </cell>
        </row>
        <row r="53">
          <cell r="A53" t="str">
            <v>1 A 01 200 04</v>
          </cell>
          <cell r="B53" t="str">
            <v>Pedra de mão produzida manualmente (consv)</v>
          </cell>
          <cell r="E53" t="str">
            <v>m3</v>
          </cell>
          <cell r="F53">
            <v>24.22</v>
          </cell>
        </row>
        <row r="54">
          <cell r="A54" t="str">
            <v>1 A 01 390 02</v>
          </cell>
          <cell r="B54" t="str">
            <v>Usinagem de CBUQ (capa de rolamento)</v>
          </cell>
          <cell r="E54" t="str">
            <v>t</v>
          </cell>
          <cell r="F54">
            <v>21.02</v>
          </cell>
        </row>
        <row r="55">
          <cell r="A55" t="str">
            <v>1 A 01 390 03</v>
          </cell>
          <cell r="B55" t="str">
            <v>Usinagem de CBUQ (binder)</v>
          </cell>
          <cell r="E55" t="str">
            <v>t</v>
          </cell>
          <cell r="F55">
            <v>20.61</v>
          </cell>
        </row>
        <row r="56">
          <cell r="A56" t="str">
            <v>1 A 01 391 02</v>
          </cell>
          <cell r="B56" t="str">
            <v>Usinagem de areia-asfalto</v>
          </cell>
          <cell r="E56" t="str">
            <v>t</v>
          </cell>
          <cell r="F56">
            <v>23.73</v>
          </cell>
        </row>
        <row r="57">
          <cell r="A57" t="str">
            <v>1 A 01 395 01</v>
          </cell>
          <cell r="B57" t="str">
            <v>Usinagem de brita graduada</v>
          </cell>
          <cell r="E57" t="str">
            <v>m3</v>
          </cell>
          <cell r="F57">
            <v>28.11</v>
          </cell>
        </row>
        <row r="58">
          <cell r="A58" t="str">
            <v>1 A 01 395 02</v>
          </cell>
          <cell r="B58" t="str">
            <v>Usinagem de solo-brita</v>
          </cell>
          <cell r="E58" t="str">
            <v>m3</v>
          </cell>
          <cell r="F58">
            <v>15.54</v>
          </cell>
        </row>
        <row r="59">
          <cell r="A59" t="str">
            <v>1 A 01 396 01</v>
          </cell>
          <cell r="B59" t="str">
            <v>Usinagem de solo-cimento</v>
          </cell>
          <cell r="E59" t="str">
            <v>m3</v>
          </cell>
          <cell r="F59">
            <v>74.66</v>
          </cell>
        </row>
        <row r="60">
          <cell r="A60" t="str">
            <v>1 A 01 396 02</v>
          </cell>
          <cell r="B60" t="str">
            <v>Usinagem de solo melhorado com cimento.</v>
          </cell>
          <cell r="E60" t="str">
            <v>m3</v>
          </cell>
          <cell r="F60">
            <v>40.020000000000003</v>
          </cell>
        </row>
        <row r="61">
          <cell r="A61" t="str">
            <v>1 A 01 397 02</v>
          </cell>
          <cell r="B61" t="str">
            <v>Usinagem de P.M.F.</v>
          </cell>
          <cell r="E61" t="str">
            <v>m3</v>
          </cell>
          <cell r="F61">
            <v>27.83</v>
          </cell>
        </row>
        <row r="62">
          <cell r="A62" t="str">
            <v>1 A 01 398 02</v>
          </cell>
          <cell r="B62" t="str">
            <v>Usinagem de CBUQ p/ reciclagem em usina fixa.</v>
          </cell>
          <cell r="E62" t="str">
            <v>t</v>
          </cell>
          <cell r="F62">
            <v>17.48</v>
          </cell>
        </row>
        <row r="63">
          <cell r="A63" t="str">
            <v>1 A 01 401 01</v>
          </cell>
          <cell r="B63" t="str">
            <v>Fôrma comum de madeira</v>
          </cell>
          <cell r="E63" t="str">
            <v>m2</v>
          </cell>
          <cell r="F63">
            <v>23.01</v>
          </cell>
        </row>
        <row r="64">
          <cell r="A64" t="str">
            <v>1 A 01 402 01</v>
          </cell>
          <cell r="B64" t="str">
            <v>Fôrma de placa compensada resinada</v>
          </cell>
          <cell r="E64" t="str">
            <v>m2</v>
          </cell>
          <cell r="F64">
            <v>18.27</v>
          </cell>
        </row>
        <row r="65">
          <cell r="A65" t="str">
            <v>1 A 01 403 01</v>
          </cell>
          <cell r="B65" t="str">
            <v>Fôrma de placa compensada plastificada</v>
          </cell>
          <cell r="E65" t="str">
            <v>m2</v>
          </cell>
          <cell r="F65">
            <v>20.22</v>
          </cell>
        </row>
        <row r="66">
          <cell r="A66" t="str">
            <v>1 A 01 404 01</v>
          </cell>
          <cell r="B66" t="str">
            <v>Fôrma para tubulão</v>
          </cell>
          <cell r="E66" t="str">
            <v>m2</v>
          </cell>
          <cell r="F66">
            <v>12.33</v>
          </cell>
        </row>
        <row r="67">
          <cell r="A67" t="str">
            <v>1 A 01 407 01</v>
          </cell>
          <cell r="B67" t="str">
            <v>Confecção e lançam. de concreto magro em betoneira</v>
          </cell>
          <cell r="E67" t="str">
            <v>m3</v>
          </cell>
          <cell r="F67">
            <v>134.68</v>
          </cell>
        </row>
        <row r="68">
          <cell r="A68" t="str">
            <v>1 A 01 408 01</v>
          </cell>
          <cell r="B68" t="str">
            <v>Concreto fck=8MPa contr raz uso geral conf e lanç</v>
          </cell>
          <cell r="E68" t="str">
            <v>m3</v>
          </cell>
          <cell r="F68">
            <v>160.74</v>
          </cell>
        </row>
        <row r="69">
          <cell r="A69" t="str">
            <v>1 A 01 410 01</v>
          </cell>
          <cell r="B69" t="str">
            <v>Concreto fck=10MPa contr raz uso geral conf e lanç</v>
          </cell>
          <cell r="E69" t="str">
            <v>m3</v>
          </cell>
          <cell r="F69">
            <v>169.68</v>
          </cell>
        </row>
        <row r="70">
          <cell r="A70" t="str">
            <v>1 A 01 412 01</v>
          </cell>
          <cell r="B70" t="str">
            <v>Concreto fck=12MPa contr raz uso geral conf e lanç</v>
          </cell>
          <cell r="E70" t="str">
            <v>m3</v>
          </cell>
          <cell r="F70">
            <v>179.02</v>
          </cell>
        </row>
        <row r="71">
          <cell r="A71" t="str">
            <v>1 A 01 415 01</v>
          </cell>
          <cell r="B71" t="str">
            <v>Concr estr fck=15MPa contr raz uso ger conf e lanç</v>
          </cell>
          <cell r="E71" t="str">
            <v>m3</v>
          </cell>
          <cell r="F71">
            <v>189.13</v>
          </cell>
        </row>
        <row r="72">
          <cell r="A72" t="str">
            <v>1 A 01 418 01</v>
          </cell>
          <cell r="B72" t="str">
            <v>Concr estr fck=18MPa contr raz uso ger conf e lanç</v>
          </cell>
          <cell r="E72" t="str">
            <v>m3</v>
          </cell>
          <cell r="F72">
            <v>198.85</v>
          </cell>
        </row>
        <row r="73">
          <cell r="A73" t="str">
            <v>1 A 01 422 01</v>
          </cell>
          <cell r="B73" t="str">
            <v>Concr estr fck=22MPa contr raz uso ger conf e lanç</v>
          </cell>
          <cell r="E73" t="str">
            <v>m3</v>
          </cell>
          <cell r="F73">
            <v>216.35</v>
          </cell>
        </row>
        <row r="74">
          <cell r="A74" t="str">
            <v>1 A 01 423 00</v>
          </cell>
          <cell r="B74" t="str">
            <v>Concreto fck=18MPa para pré-moldados (tubos)</v>
          </cell>
          <cell r="E74" t="str">
            <v>m3</v>
          </cell>
          <cell r="F74">
            <v>192.05</v>
          </cell>
        </row>
        <row r="75">
          <cell r="A75" t="str">
            <v>1 A 01 424 00</v>
          </cell>
          <cell r="B75" t="str">
            <v>Concreto poroso para pré-moldados (tubos)</v>
          </cell>
          <cell r="E75" t="str">
            <v>m3</v>
          </cell>
          <cell r="F75">
            <v>195.59</v>
          </cell>
        </row>
        <row r="76">
          <cell r="A76" t="str">
            <v>1 A 01 450 01</v>
          </cell>
          <cell r="B76" t="str">
            <v>Escoramento de bueiros celulares</v>
          </cell>
          <cell r="E76" t="str">
            <v>m3</v>
          </cell>
          <cell r="F76">
            <v>22.81</v>
          </cell>
        </row>
        <row r="77">
          <cell r="A77" t="str">
            <v>1 A 01 512 10</v>
          </cell>
          <cell r="B77" t="str">
            <v>Concreto ciclópico fck=12 MPa</v>
          </cell>
          <cell r="E77" t="str">
            <v>m3</v>
          </cell>
          <cell r="F77">
            <v>135.63</v>
          </cell>
        </row>
        <row r="78">
          <cell r="A78" t="str">
            <v>1 A 01 515 10</v>
          </cell>
          <cell r="B78" t="str">
            <v>Concreto ciclópico fck=15 MPa</v>
          </cell>
          <cell r="E78" t="str">
            <v>m3</v>
          </cell>
          <cell r="F78">
            <v>142.71</v>
          </cell>
        </row>
        <row r="79">
          <cell r="A79" t="str">
            <v>1 A 01 580 01</v>
          </cell>
          <cell r="B79" t="str">
            <v>Fornecimento, preparo e colocação formas aço CA 60</v>
          </cell>
          <cell r="E79" t="str">
            <v>kg</v>
          </cell>
          <cell r="F79">
            <v>3.8</v>
          </cell>
        </row>
        <row r="80">
          <cell r="A80" t="str">
            <v>1 A 01 580 02</v>
          </cell>
          <cell r="B80" t="str">
            <v>Fornecimento, preparo e colocação formas aço CA 50</v>
          </cell>
          <cell r="E80" t="str">
            <v>kg</v>
          </cell>
          <cell r="F80">
            <v>3.62</v>
          </cell>
        </row>
        <row r="81">
          <cell r="A81" t="str">
            <v>1 A 01 580 03</v>
          </cell>
          <cell r="B81" t="str">
            <v>Fornecimento, preparo e colocação formas aço CA 25</v>
          </cell>
          <cell r="E81" t="str">
            <v>kg</v>
          </cell>
          <cell r="F81">
            <v>3.65</v>
          </cell>
        </row>
        <row r="82">
          <cell r="A82" t="str">
            <v>1 A 01 603 01</v>
          </cell>
          <cell r="B82" t="str">
            <v>Argamassa cimento-areia 1:3</v>
          </cell>
          <cell r="E82" t="str">
            <v>m3</v>
          </cell>
          <cell r="F82">
            <v>217.24</v>
          </cell>
        </row>
        <row r="83">
          <cell r="A83" t="str">
            <v>1 A 01 604 01</v>
          </cell>
          <cell r="B83" t="str">
            <v>Argamassa cimento-areia 1:4</v>
          </cell>
          <cell r="E83" t="str">
            <v>m3</v>
          </cell>
          <cell r="F83">
            <v>178.49</v>
          </cell>
        </row>
        <row r="84">
          <cell r="A84" t="str">
            <v>1 A 01 606 01</v>
          </cell>
          <cell r="B84" t="str">
            <v>Argamassa cimento-areia 1:6</v>
          </cell>
          <cell r="E84" t="str">
            <v>m3</v>
          </cell>
          <cell r="F84">
            <v>149.31</v>
          </cell>
        </row>
        <row r="85">
          <cell r="A85" t="str">
            <v>1 A 01 620 01</v>
          </cell>
          <cell r="B85" t="str">
            <v>Argamassa cimento-solo 1:10</v>
          </cell>
          <cell r="E85" t="str">
            <v>m3</v>
          </cell>
          <cell r="F85">
            <v>92.93</v>
          </cell>
        </row>
        <row r="86">
          <cell r="A86" t="str">
            <v>1 A 01 653 00</v>
          </cell>
          <cell r="B86" t="str">
            <v>Usinagem para sub-base de concreto rolado</v>
          </cell>
          <cell r="E86" t="str">
            <v>m3</v>
          </cell>
          <cell r="F86">
            <v>78.349999999999994</v>
          </cell>
        </row>
        <row r="87">
          <cell r="A87" t="str">
            <v>1 A 01 654 00</v>
          </cell>
          <cell r="B87" t="str">
            <v>Usinagem p/ sub-base de concr. de cimento portland</v>
          </cell>
          <cell r="E87" t="str">
            <v>m3</v>
          </cell>
          <cell r="F87">
            <v>80.790000000000006</v>
          </cell>
        </row>
        <row r="88">
          <cell r="A88" t="str">
            <v>1 A 01 656 00</v>
          </cell>
          <cell r="B88" t="str">
            <v>Usinagem p/ conc. de cim. portland c/ forma desliz</v>
          </cell>
          <cell r="E88" t="str">
            <v>m3</v>
          </cell>
          <cell r="F88">
            <v>198.02</v>
          </cell>
        </row>
        <row r="89">
          <cell r="A89" t="str">
            <v>1 A 01 657 00</v>
          </cell>
          <cell r="B89" t="str">
            <v>Usinagem p/ conc.cim. portland c/ equip. peq. por.</v>
          </cell>
          <cell r="E89" t="str">
            <v>m3</v>
          </cell>
          <cell r="F89">
            <v>204.65</v>
          </cell>
        </row>
        <row r="90">
          <cell r="A90" t="str">
            <v>1 A 01 700 00</v>
          </cell>
          <cell r="B90" t="str">
            <v>Fabricação de peças pré mold. de conc. p/ pavim.</v>
          </cell>
          <cell r="E90" t="str">
            <v>m3</v>
          </cell>
          <cell r="F90">
            <v>287.92</v>
          </cell>
        </row>
        <row r="91">
          <cell r="A91" t="str">
            <v>1 A 01 720 00</v>
          </cell>
          <cell r="B91" t="str">
            <v>Concreto fck=18MPa p/ pré-moldados (guarda-corpo)</v>
          </cell>
          <cell r="E91" t="str">
            <v>m3</v>
          </cell>
          <cell r="F91">
            <v>193.95</v>
          </cell>
        </row>
        <row r="92">
          <cell r="A92" t="str">
            <v>1 A 01 720 01</v>
          </cell>
          <cell r="B92" t="str">
            <v>Guarda-corpo tipo GM, moldado no local</v>
          </cell>
          <cell r="E92" t="str">
            <v>m</v>
          </cell>
          <cell r="F92">
            <v>135.57</v>
          </cell>
        </row>
        <row r="93">
          <cell r="A93" t="str">
            <v>1 A 01 720 02</v>
          </cell>
          <cell r="B93" t="str">
            <v>Fabricação de Guarda-corpo</v>
          </cell>
          <cell r="E93" t="str">
            <v>m</v>
          </cell>
          <cell r="F93">
            <v>24.2</v>
          </cell>
        </row>
        <row r="94">
          <cell r="A94" t="str">
            <v>1 A 01 725 01</v>
          </cell>
          <cell r="B94" t="str">
            <v>Fabricação de balizador de concreto</v>
          </cell>
          <cell r="E94" t="str">
            <v>un</v>
          </cell>
          <cell r="F94">
            <v>7.61</v>
          </cell>
        </row>
        <row r="95">
          <cell r="A95" t="str">
            <v>1 A 01 730 00</v>
          </cell>
          <cell r="B95" t="str">
            <v>Concreto fck=18MPa p/ pré moldados (mourões)</v>
          </cell>
          <cell r="E95" t="str">
            <v>m3</v>
          </cell>
          <cell r="F95">
            <v>222.81</v>
          </cell>
        </row>
        <row r="96">
          <cell r="A96" t="str">
            <v>1 A 01 730 01</v>
          </cell>
          <cell r="B96" t="str">
            <v>Fabr. mourão de concr. esticador seção quad. 15cm</v>
          </cell>
          <cell r="E96" t="str">
            <v>un</v>
          </cell>
          <cell r="F96">
            <v>23.5</v>
          </cell>
        </row>
        <row r="97">
          <cell r="A97" t="str">
            <v>1 A 01 730 02</v>
          </cell>
          <cell r="B97" t="str">
            <v>Fabr. mourão de concr esticador seção triang. 15cm</v>
          </cell>
          <cell r="E97" t="str">
            <v>un</v>
          </cell>
          <cell r="F97">
            <v>14.8</v>
          </cell>
        </row>
        <row r="98">
          <cell r="A98" t="str">
            <v>1 A 01 735 01</v>
          </cell>
          <cell r="B98" t="str">
            <v>Fabr. mourão de concreto suporte seção quad. 11cm</v>
          </cell>
          <cell r="E98" t="str">
            <v>un</v>
          </cell>
          <cell r="F98">
            <v>16.170000000000002</v>
          </cell>
        </row>
        <row r="99">
          <cell r="A99" t="str">
            <v>1 A 01 735 02</v>
          </cell>
          <cell r="B99" t="str">
            <v>Fabr. mourão de concr. suporte seção triang. 11cm</v>
          </cell>
          <cell r="E99" t="str">
            <v>un</v>
          </cell>
          <cell r="F99">
            <v>10.56</v>
          </cell>
        </row>
        <row r="100">
          <cell r="A100" t="str">
            <v>1 A 01 739 01</v>
          </cell>
          <cell r="B100" t="str">
            <v>Confecção de tubos de concreto D=0,20m</v>
          </cell>
          <cell r="E100" t="str">
            <v>m</v>
          </cell>
          <cell r="F100">
            <v>9.2100000000000009</v>
          </cell>
        </row>
        <row r="101">
          <cell r="A101" t="str">
            <v>1 A 01 740 01</v>
          </cell>
          <cell r="B101" t="str">
            <v>Confecção de tubos de concreto perfurado D=0,20m</v>
          </cell>
          <cell r="E101" t="str">
            <v>m</v>
          </cell>
          <cell r="F101">
            <v>9.43</v>
          </cell>
        </row>
        <row r="102">
          <cell r="A102" t="str">
            <v>1 A 01 741 01</v>
          </cell>
          <cell r="B102" t="str">
            <v>Confecção de tubos de concreto poroso D=0,20m</v>
          </cell>
          <cell r="E102" t="str">
            <v>m</v>
          </cell>
          <cell r="F102">
            <v>9.31</v>
          </cell>
        </row>
        <row r="103">
          <cell r="A103" t="str">
            <v>1 A 01 745 01</v>
          </cell>
          <cell r="B103" t="str">
            <v>Confecção de tubos de concreto D=0,30m</v>
          </cell>
          <cell r="E103" t="str">
            <v>m</v>
          </cell>
          <cell r="F103">
            <v>15.16</v>
          </cell>
        </row>
        <row r="104">
          <cell r="A104" t="str">
            <v>1 A 01 746 01</v>
          </cell>
          <cell r="B104" t="str">
            <v>Confecção de tubos de concreto perfurado D=0,30m</v>
          </cell>
          <cell r="E104" t="str">
            <v>m</v>
          </cell>
          <cell r="F104">
            <v>15.38</v>
          </cell>
        </row>
        <row r="105">
          <cell r="A105" t="str">
            <v>1 A 01 747 01</v>
          </cell>
          <cell r="B105" t="str">
            <v>Confecção de tubos de concreto poroso D=0,30m</v>
          </cell>
          <cell r="E105" t="str">
            <v>m</v>
          </cell>
          <cell r="F105">
            <v>15.36</v>
          </cell>
        </row>
        <row r="106">
          <cell r="A106" t="str">
            <v>1 A 01 751 01</v>
          </cell>
          <cell r="B106" t="str">
            <v>Confecção de tubos de concreto D=0,40m</v>
          </cell>
          <cell r="E106" t="str">
            <v>m</v>
          </cell>
          <cell r="F106">
            <v>22.53</v>
          </cell>
        </row>
        <row r="107">
          <cell r="A107" t="str">
            <v>1 A 01 752 01</v>
          </cell>
          <cell r="B107" t="str">
            <v>Confecção de tubos de concreto perfurado D=0,40m</v>
          </cell>
          <cell r="E107" t="str">
            <v>m</v>
          </cell>
          <cell r="F107">
            <v>22.75</v>
          </cell>
        </row>
        <row r="108">
          <cell r="A108" t="str">
            <v>1 A 01 753 01</v>
          </cell>
          <cell r="B108" t="str">
            <v>Confecção de tubos de concreto poroso D=0,40m</v>
          </cell>
          <cell r="E108" t="str">
            <v>m</v>
          </cell>
          <cell r="F108">
            <v>22.84</v>
          </cell>
        </row>
        <row r="109">
          <cell r="A109" t="str">
            <v>1 A 01 755 01</v>
          </cell>
          <cell r="B109" t="str">
            <v>Confecção de tubos de concreto armado D=0,60m CA-4</v>
          </cell>
          <cell r="E109" t="str">
            <v>m</v>
          </cell>
          <cell r="F109">
            <v>90.58</v>
          </cell>
        </row>
        <row r="110">
          <cell r="A110" t="str">
            <v>1 A 01 760 01</v>
          </cell>
          <cell r="B110" t="str">
            <v>Confecção de tubos de concreto armado D=0,80m CA-4</v>
          </cell>
          <cell r="E110" t="str">
            <v>m</v>
          </cell>
          <cell r="F110">
            <v>138.6</v>
          </cell>
        </row>
        <row r="111">
          <cell r="A111" t="str">
            <v>1 A 01 765 01</v>
          </cell>
          <cell r="B111" t="str">
            <v>Confecção de tubos de concreto armado D=1,00m CA-4</v>
          </cell>
          <cell r="E111" t="str">
            <v>m</v>
          </cell>
          <cell r="F111">
            <v>209.05</v>
          </cell>
        </row>
        <row r="112">
          <cell r="A112" t="str">
            <v>1 A 01 770 01</v>
          </cell>
          <cell r="B112" t="str">
            <v>Confecção de tubos de concreto armado D=1,20m CA-4</v>
          </cell>
          <cell r="E112" t="str">
            <v>m</v>
          </cell>
          <cell r="F112">
            <v>290.89</v>
          </cell>
        </row>
        <row r="113">
          <cell r="A113" t="str">
            <v>1 A 01 775 01</v>
          </cell>
          <cell r="B113" t="str">
            <v>Confecção de tubos de concreto armado D=1,50m CA-4</v>
          </cell>
          <cell r="E113" t="str">
            <v>m</v>
          </cell>
          <cell r="F113">
            <v>452.94</v>
          </cell>
        </row>
        <row r="114">
          <cell r="A114" t="str">
            <v>1 A 01 780 01</v>
          </cell>
          <cell r="B114" t="str">
            <v>Obtenção de grama para replantio</v>
          </cell>
          <cell r="E114" t="str">
            <v>m2</v>
          </cell>
          <cell r="F114">
            <v>0.67</v>
          </cell>
        </row>
        <row r="115">
          <cell r="A115" t="str">
            <v>1 A 01 790 01</v>
          </cell>
          <cell r="B115" t="str">
            <v>Guia de madeira - 2,5 x 7,0 cm</v>
          </cell>
          <cell r="E115" t="str">
            <v>m</v>
          </cell>
          <cell r="F115">
            <v>0.94</v>
          </cell>
        </row>
        <row r="116">
          <cell r="A116" t="str">
            <v>1 A 01 790 02</v>
          </cell>
          <cell r="B116" t="str">
            <v>Guia de madeira - 2,5 x 10,0 cm</v>
          </cell>
          <cell r="E116" t="str">
            <v>m</v>
          </cell>
          <cell r="F116">
            <v>1.19</v>
          </cell>
        </row>
        <row r="117">
          <cell r="A117" t="str">
            <v>1 A 01 800 01</v>
          </cell>
          <cell r="B117" t="str">
            <v>Chapa de aço 16 rec. para placa de sinalização</v>
          </cell>
          <cell r="E117" t="str">
            <v>m2</v>
          </cell>
          <cell r="F117">
            <v>14.12</v>
          </cell>
        </row>
        <row r="118">
          <cell r="A118" t="str">
            <v>1 A 01 810 01</v>
          </cell>
          <cell r="B118" t="str">
            <v>Calha metálica semi-circular D=0,40 m</v>
          </cell>
          <cell r="E118" t="str">
            <v>m</v>
          </cell>
          <cell r="F118">
            <v>94.26</v>
          </cell>
        </row>
        <row r="119">
          <cell r="A119" t="str">
            <v>1 A 01 850 01</v>
          </cell>
          <cell r="B119" t="str">
            <v>Confecção de placa de sinalização semi-refletiva</v>
          </cell>
          <cell r="E119" t="str">
            <v>m2</v>
          </cell>
          <cell r="F119">
            <v>111.28</v>
          </cell>
        </row>
        <row r="120">
          <cell r="A120" t="str">
            <v>1 A 01 860 01</v>
          </cell>
          <cell r="B120" t="str">
            <v>Confecção de placa de sinalização tot. refletiva</v>
          </cell>
          <cell r="E120" t="str">
            <v>m2</v>
          </cell>
          <cell r="F120">
            <v>156.53</v>
          </cell>
        </row>
        <row r="121">
          <cell r="A121" t="str">
            <v>1 A 01 870 01</v>
          </cell>
          <cell r="B121" t="str">
            <v>Confecção de suporte e travessa p/ placa de sinal.</v>
          </cell>
          <cell r="E121" t="str">
            <v>un</v>
          </cell>
          <cell r="F121">
            <v>18.64</v>
          </cell>
        </row>
        <row r="122">
          <cell r="A122" t="str">
            <v>1 A 01 890 01</v>
          </cell>
          <cell r="B122" t="str">
            <v>Escavação manual em material de 1a categoria</v>
          </cell>
          <cell r="E122" t="str">
            <v>m3</v>
          </cell>
          <cell r="F122">
            <v>14.07</v>
          </cell>
        </row>
        <row r="123">
          <cell r="A123" t="str">
            <v>1 A 01 891 01</v>
          </cell>
          <cell r="B123" t="str">
            <v>Escavação manual de vala em material de 1a cat.</v>
          </cell>
          <cell r="E123" t="str">
            <v>m3</v>
          </cell>
          <cell r="F123">
            <v>16.27</v>
          </cell>
        </row>
        <row r="124">
          <cell r="A124" t="str">
            <v>1 A 01 892 01</v>
          </cell>
          <cell r="B124" t="str">
            <v>Escavação mecânica de vala em material de 1a cat.</v>
          </cell>
          <cell r="E124" t="str">
            <v>m3</v>
          </cell>
          <cell r="F124">
            <v>2.74</v>
          </cell>
        </row>
        <row r="125">
          <cell r="A125" t="str">
            <v>1 A 01 893 01</v>
          </cell>
          <cell r="B125" t="str">
            <v>Compactação manual</v>
          </cell>
          <cell r="E125" t="str">
            <v>m3</v>
          </cell>
          <cell r="F125">
            <v>7.11</v>
          </cell>
        </row>
        <row r="126">
          <cell r="A126" t="str">
            <v>1 A 01 894 01</v>
          </cell>
          <cell r="B126" t="str">
            <v>Lastro de brita</v>
          </cell>
          <cell r="E126" t="str">
            <v>m3</v>
          </cell>
          <cell r="F126">
            <v>24.14</v>
          </cell>
        </row>
        <row r="127">
          <cell r="A127" t="str">
            <v>1 A 99 001 00</v>
          </cell>
          <cell r="B127" t="str">
            <v>Mistura areia-asfalto usinada a frio</v>
          </cell>
          <cell r="E127" t="str">
            <v>m3</v>
          </cell>
          <cell r="F127">
            <v>0</v>
          </cell>
        </row>
        <row r="128">
          <cell r="A128" t="str">
            <v>1 A 99 002 00</v>
          </cell>
          <cell r="B128" t="str">
            <v>Mistura areia-asfalto usinada a quente</v>
          </cell>
          <cell r="E128" t="str">
            <v>m3</v>
          </cell>
          <cell r="F128">
            <v>0</v>
          </cell>
        </row>
        <row r="129">
          <cell r="A129" t="str">
            <v>1 A 99 003 00</v>
          </cell>
          <cell r="B129" t="str">
            <v>Mistura betuminosa usinada a frio</v>
          </cell>
          <cell r="E129" t="str">
            <v>m3</v>
          </cell>
          <cell r="F129">
            <v>0</v>
          </cell>
        </row>
        <row r="130">
          <cell r="A130" t="str">
            <v>1 A 99 004 00</v>
          </cell>
          <cell r="B130" t="str">
            <v>Mistura betuminosa usinada a quente</v>
          </cell>
          <cell r="E130" t="str">
            <v>m3</v>
          </cell>
          <cell r="F130">
            <v>0</v>
          </cell>
        </row>
        <row r="131">
          <cell r="A131" t="str">
            <v>1 A 99 005 00</v>
          </cell>
          <cell r="B131" t="str">
            <v>Mistura betuminosa</v>
          </cell>
          <cell r="E131" t="str">
            <v>m3</v>
          </cell>
          <cell r="F131">
            <v>0</v>
          </cell>
        </row>
        <row r="132">
          <cell r="A132" t="str">
            <v>1 B 00 301 00</v>
          </cell>
          <cell r="B132" t="str">
            <v>Alvenaria de pedra argamassada</v>
          </cell>
          <cell r="E132" t="str">
            <v>m3</v>
          </cell>
          <cell r="F132">
            <v>105.07</v>
          </cell>
        </row>
        <row r="133">
          <cell r="A133" t="str">
            <v>1 B 00 902 01</v>
          </cell>
          <cell r="B133" t="str">
            <v>Alvenaria de tijolos</v>
          </cell>
          <cell r="E133" t="str">
            <v>m2</v>
          </cell>
          <cell r="F133">
            <v>25</v>
          </cell>
        </row>
        <row r="134">
          <cell r="A134" t="str">
            <v>1 B 00 903 01</v>
          </cell>
          <cell r="B134" t="str">
            <v>Dentes para bueiros duplos D=1,00 m</v>
          </cell>
          <cell r="E134" t="str">
            <v>und</v>
          </cell>
          <cell r="F134">
            <v>79.489999999999995</v>
          </cell>
        </row>
        <row r="135">
          <cell r="A135" t="str">
            <v>1 B 00 904 01</v>
          </cell>
          <cell r="B135" t="str">
            <v>Dentes para bueiros duplos D=1,20 m</v>
          </cell>
          <cell r="E135" t="str">
            <v>und</v>
          </cell>
          <cell r="F135">
            <v>89.9</v>
          </cell>
        </row>
        <row r="136">
          <cell r="A136" t="str">
            <v>1 B 00 905 01</v>
          </cell>
          <cell r="B136" t="str">
            <v>Dentes para bueiros duplos D=1,50 m</v>
          </cell>
          <cell r="E136" t="str">
            <v>und</v>
          </cell>
          <cell r="F136">
            <v>111.04</v>
          </cell>
        </row>
        <row r="137">
          <cell r="A137" t="str">
            <v>1 B 00 906 01</v>
          </cell>
          <cell r="B137" t="str">
            <v>Dentes para bueiros simples D=0,60 m</v>
          </cell>
          <cell r="E137" t="str">
            <v>und</v>
          </cell>
          <cell r="F137">
            <v>26.82</v>
          </cell>
        </row>
        <row r="138">
          <cell r="A138" t="str">
            <v>1 B 00 907 01</v>
          </cell>
          <cell r="B138" t="str">
            <v>Dentes para bueiros simples D=0,80 m</v>
          </cell>
          <cell r="E138" t="str">
            <v>und</v>
          </cell>
          <cell r="F138">
            <v>33.369999999999997</v>
          </cell>
        </row>
        <row r="139">
          <cell r="A139" t="str">
            <v>1 B 00 908 01</v>
          </cell>
          <cell r="B139" t="str">
            <v>Dentes para bueiros simples D=1,00 m</v>
          </cell>
          <cell r="E139" t="str">
            <v>und</v>
          </cell>
          <cell r="F139">
            <v>39.67</v>
          </cell>
        </row>
        <row r="140">
          <cell r="A140" t="str">
            <v>1 B 00 909 01</v>
          </cell>
          <cell r="B140" t="str">
            <v>Dentes para bueiros simples D=1,20 m</v>
          </cell>
          <cell r="E140" t="str">
            <v>und</v>
          </cell>
          <cell r="F140">
            <v>45.01</v>
          </cell>
        </row>
        <row r="141">
          <cell r="A141" t="str">
            <v>1 B 00 910 01</v>
          </cell>
          <cell r="B141" t="str">
            <v>Dentes para bueiros simples D=1,50 m</v>
          </cell>
          <cell r="E141" t="str">
            <v>und</v>
          </cell>
          <cell r="F141">
            <v>57.18</v>
          </cell>
        </row>
        <row r="142">
          <cell r="A142" t="str">
            <v>1 B 00 911 01</v>
          </cell>
          <cell r="B142" t="str">
            <v>Dentes para bueiros triplos D=1,00 m</v>
          </cell>
          <cell r="E142" t="str">
            <v>und</v>
          </cell>
          <cell r="F142">
            <v>116.43</v>
          </cell>
        </row>
        <row r="143">
          <cell r="A143" t="str">
            <v>1 B 00 912 01</v>
          </cell>
          <cell r="B143" t="str">
            <v>Dentes para bueiros triplos D=1,20 m</v>
          </cell>
          <cell r="E143" t="str">
            <v>und</v>
          </cell>
          <cell r="F143">
            <v>134.91999999999999</v>
          </cell>
        </row>
        <row r="144">
          <cell r="A144" t="str">
            <v>1 B 00 913 01</v>
          </cell>
          <cell r="B144" t="str">
            <v>Dentes para bueiros triplos D=1,50 m</v>
          </cell>
          <cell r="E144" t="str">
            <v>und</v>
          </cell>
          <cell r="F144">
            <v>164.46</v>
          </cell>
        </row>
        <row r="145">
          <cell r="A145" t="str">
            <v>1 B 00 999 06</v>
          </cell>
          <cell r="B145" t="str">
            <v>Solo local / selo de argila apiloado</v>
          </cell>
          <cell r="E145" t="str">
            <v>m3</v>
          </cell>
          <cell r="F145">
            <v>7.62</v>
          </cell>
        </row>
        <row r="146">
          <cell r="A146" t="str">
            <v>1 B 02 702 00</v>
          </cell>
          <cell r="B146" t="str">
            <v>Limp. e enchim. junta pav. concr. (const e rest)</v>
          </cell>
          <cell r="E146" t="str">
            <v>m</v>
          </cell>
          <cell r="F146">
            <v>1.99</v>
          </cell>
        </row>
        <row r="147">
          <cell r="B147" t="str">
            <v>Construção</v>
          </cell>
        </row>
        <row r="148">
          <cell r="A148" t="str">
            <v>2 S 01 000 00</v>
          </cell>
          <cell r="B148" t="str">
            <v>Desm. dest. limpeza áreas c/arv. diam. até 0,15 m</v>
          </cell>
          <cell r="E148" t="str">
            <v>m2</v>
          </cell>
          <cell r="F148">
            <v>0.21</v>
          </cell>
        </row>
        <row r="149">
          <cell r="A149" t="str">
            <v>2 S 01 010 00</v>
          </cell>
          <cell r="B149" t="str">
            <v>Destocamento de árvores D=0,15 a 0,30 m</v>
          </cell>
          <cell r="E149" t="str">
            <v>und</v>
          </cell>
          <cell r="F149">
            <v>21.1</v>
          </cell>
        </row>
        <row r="150">
          <cell r="A150" t="str">
            <v>2 S 01 012 00</v>
          </cell>
          <cell r="B150" t="str">
            <v>Destocamento de árvores c/diâm. &gt; 0,30 m</v>
          </cell>
          <cell r="E150" t="str">
            <v>und</v>
          </cell>
          <cell r="F150">
            <v>52.76</v>
          </cell>
        </row>
        <row r="151">
          <cell r="A151" t="str">
            <v>2 S 01 100 01</v>
          </cell>
          <cell r="B151" t="str">
            <v>Esc. carga transp. mat 1ª cat DMT 50 m</v>
          </cell>
          <cell r="E151" t="str">
            <v>m3</v>
          </cell>
          <cell r="F151">
            <v>1.1200000000000001</v>
          </cell>
        </row>
        <row r="152">
          <cell r="A152" t="str">
            <v>2 S 01 100 02</v>
          </cell>
          <cell r="B152" t="str">
            <v>Esc. carga transp. mat 1ª cat DMT 50 a 200m c/m</v>
          </cell>
          <cell r="E152" t="str">
            <v>m3</v>
          </cell>
          <cell r="F152">
            <v>3.48</v>
          </cell>
        </row>
        <row r="153">
          <cell r="A153" t="str">
            <v>2 S 01 100 03</v>
          </cell>
          <cell r="B153" t="str">
            <v>Esc. carga transp. mat 1ª cat DMT 200 a 400m c/m</v>
          </cell>
          <cell r="E153" t="str">
            <v>m3</v>
          </cell>
          <cell r="F153">
            <v>4.2300000000000004</v>
          </cell>
        </row>
        <row r="154">
          <cell r="A154" t="str">
            <v>2 S 01 100 04</v>
          </cell>
          <cell r="B154" t="str">
            <v>Esc. carga transp. mat 1ª cat DMT 400 a 600m c/m</v>
          </cell>
          <cell r="E154" t="str">
            <v>m3</v>
          </cell>
          <cell r="F154">
            <v>5.0199999999999996</v>
          </cell>
        </row>
        <row r="155">
          <cell r="A155" t="str">
            <v>2 S 01 100 05</v>
          </cell>
          <cell r="B155" t="str">
            <v>Esc. carga transp. mat 1ª cat DMT 600 a 800m c/m</v>
          </cell>
          <cell r="E155" t="str">
            <v>m3</v>
          </cell>
          <cell r="F155">
            <v>5.72</v>
          </cell>
        </row>
        <row r="156">
          <cell r="A156" t="str">
            <v>2 S 01 100 06</v>
          </cell>
          <cell r="B156" t="str">
            <v>Esc. carga transp. mat 1ª cat DMT 800 a 1000m c/m</v>
          </cell>
          <cell r="E156" t="str">
            <v>m3</v>
          </cell>
          <cell r="F156">
            <v>6.59</v>
          </cell>
        </row>
        <row r="157">
          <cell r="A157" t="str">
            <v>2 S 01 100 07</v>
          </cell>
          <cell r="B157" t="str">
            <v>Esc. carga transp. mat 1ª cat DMT 1000 a 1200m c/m</v>
          </cell>
          <cell r="E157" t="str">
            <v>m3</v>
          </cell>
          <cell r="F157">
            <v>7.51</v>
          </cell>
        </row>
        <row r="158">
          <cell r="A158" t="str">
            <v>2 S 01 100 08</v>
          </cell>
          <cell r="B158" t="str">
            <v>Esc. carga transp. mat 1ª cat DMT 1200 a 1400m c/m</v>
          </cell>
          <cell r="E158" t="str">
            <v>m3</v>
          </cell>
          <cell r="F158">
            <v>8.36</v>
          </cell>
        </row>
        <row r="159">
          <cell r="A159" t="str">
            <v>2 S 01 100 09</v>
          </cell>
          <cell r="B159" t="str">
            <v>Esc. carga tr. mat 1ª c. DMT 50 a 200m c/carreg</v>
          </cell>
          <cell r="E159" t="str">
            <v>m3</v>
          </cell>
          <cell r="F159">
            <v>3.63</v>
          </cell>
        </row>
        <row r="160">
          <cell r="A160" t="str">
            <v>2 S 01 100 10</v>
          </cell>
          <cell r="B160" t="str">
            <v>Esc. carga tr. mat 1ª c. DMT 200 a 400m c/carreg</v>
          </cell>
          <cell r="E160" t="str">
            <v>m3</v>
          </cell>
          <cell r="F160">
            <v>3.91</v>
          </cell>
        </row>
        <row r="161">
          <cell r="A161" t="str">
            <v>2 S 01 100 11</v>
          </cell>
          <cell r="B161" t="str">
            <v>Esc. carga tr. mat 1ª c. DMT 400 a 600m c/carreg</v>
          </cell>
          <cell r="E161" t="str">
            <v>m3</v>
          </cell>
          <cell r="F161">
            <v>4.1100000000000003</v>
          </cell>
        </row>
        <row r="162">
          <cell r="A162" t="str">
            <v>2 S 01 100 12</v>
          </cell>
          <cell r="B162" t="str">
            <v>Esc. carga tr. mat 1ª c. DMT 600 a 800m c/carreg</v>
          </cell>
          <cell r="E162" t="str">
            <v>m3</v>
          </cell>
          <cell r="F162">
            <v>4.47</v>
          </cell>
        </row>
        <row r="163">
          <cell r="A163" t="str">
            <v>2 S 01 100 13</v>
          </cell>
          <cell r="B163" t="str">
            <v>Esc. carga tr. mat 1ª c. DMT 800 a 1000m c/carreg</v>
          </cell>
          <cell r="E163" t="str">
            <v>m3</v>
          </cell>
          <cell r="F163">
            <v>4.68</v>
          </cell>
        </row>
        <row r="164">
          <cell r="A164" t="str">
            <v>2 S 01 100 14</v>
          </cell>
          <cell r="B164" t="str">
            <v>Esc. carga tr. mat 1ª c. DMT 1000 a 1200m c/carreg</v>
          </cell>
          <cell r="E164" t="str">
            <v>m3</v>
          </cell>
          <cell r="F164">
            <v>4.97</v>
          </cell>
        </row>
        <row r="165">
          <cell r="A165" t="str">
            <v>2 S 01 100 15</v>
          </cell>
          <cell r="B165" t="str">
            <v>Esc. carga tr. mat 1ª c. DMT 1200 a 1400m c/carreg</v>
          </cell>
          <cell r="E165" t="str">
            <v>m3</v>
          </cell>
          <cell r="F165">
            <v>5.14</v>
          </cell>
        </row>
        <row r="166">
          <cell r="A166" t="str">
            <v>2 S 01 100 16</v>
          </cell>
          <cell r="B166" t="str">
            <v>Esc. carga tr. mat 1ª c. DMT 1400 a 1600m c/carreg</v>
          </cell>
          <cell r="E166" t="str">
            <v>m3</v>
          </cell>
          <cell r="F166">
            <v>5.31</v>
          </cell>
        </row>
        <row r="167">
          <cell r="A167" t="str">
            <v>2 S 01 100 17</v>
          </cell>
          <cell r="B167" t="str">
            <v>Esc. carga tr. mat 1ª c. DMT 1600 a 1800m c/carreg</v>
          </cell>
          <cell r="E167" t="str">
            <v>m3</v>
          </cell>
          <cell r="F167">
            <v>5.44</v>
          </cell>
        </row>
        <row r="168">
          <cell r="A168" t="str">
            <v>2 S 01 100 18</v>
          </cell>
          <cell r="B168" t="str">
            <v>Esc. carga tr. mat 1ª c. DMT 1800 a 2000m c/carreg</v>
          </cell>
          <cell r="E168" t="str">
            <v>m3</v>
          </cell>
          <cell r="F168">
            <v>5.72</v>
          </cell>
        </row>
        <row r="169">
          <cell r="A169" t="str">
            <v>2 S 01 100 19</v>
          </cell>
          <cell r="B169" t="str">
            <v>Esc. carga tr. mat 1ª c. DMT 2000 a 3000m c/carreg</v>
          </cell>
          <cell r="E169" t="str">
            <v>m3</v>
          </cell>
          <cell r="F169">
            <v>6.42</v>
          </cell>
        </row>
        <row r="170">
          <cell r="A170" t="str">
            <v>2 S 01 100 20</v>
          </cell>
          <cell r="B170" t="str">
            <v>Esc. carga tr. mat 1ª c. DMT 3000 a 5000m c/carreg</v>
          </cell>
          <cell r="E170" t="str">
            <v>m3</v>
          </cell>
          <cell r="F170">
            <v>8.36</v>
          </cell>
        </row>
        <row r="171">
          <cell r="A171" t="str">
            <v>2 S 01 100 21</v>
          </cell>
          <cell r="B171" t="str">
            <v>Escavação carga transp. manual mat.1a cat. DT=20m</v>
          </cell>
          <cell r="E171" t="str">
            <v>m3</v>
          </cell>
          <cell r="F171">
            <v>15.59</v>
          </cell>
        </row>
        <row r="172">
          <cell r="A172" t="str">
            <v>2 S 01 100 22</v>
          </cell>
          <cell r="B172" t="str">
            <v>Esc. carga transp. mat 1ª cat DMT 50 a 200m c/e</v>
          </cell>
          <cell r="E172" t="str">
            <v>m3</v>
          </cell>
          <cell r="F172">
            <v>3.51</v>
          </cell>
        </row>
        <row r="173">
          <cell r="A173" t="str">
            <v>2 S 01 100 23</v>
          </cell>
          <cell r="B173" t="str">
            <v>Esc. carga transp. mat 1ª cat DMT 200 a 400m c/e</v>
          </cell>
          <cell r="E173" t="str">
            <v>m3</v>
          </cell>
          <cell r="F173">
            <v>3.86</v>
          </cell>
        </row>
        <row r="174">
          <cell r="A174" t="str">
            <v>2 S 01 100 24</v>
          </cell>
          <cell r="B174" t="str">
            <v>Esc. carga transp. mat 1ª cat DMT 400 a 600m c/e</v>
          </cell>
          <cell r="E174" t="str">
            <v>m3</v>
          </cell>
          <cell r="F174">
            <v>4.0599999999999996</v>
          </cell>
        </row>
        <row r="175">
          <cell r="A175" t="str">
            <v>2 S 01 100 25</v>
          </cell>
          <cell r="B175" t="str">
            <v>Esc. carga transp. mat 1ª cat DMT 600 a 800m c/e</v>
          </cell>
          <cell r="E175" t="str">
            <v>m3</v>
          </cell>
          <cell r="F175">
            <v>4.3600000000000003</v>
          </cell>
        </row>
        <row r="176">
          <cell r="A176" t="str">
            <v>2 S 01 100 26</v>
          </cell>
          <cell r="B176" t="str">
            <v>Esc. carga transp. mat 1ª cat DMT 800 a 1000m c/e</v>
          </cell>
          <cell r="E176" t="str">
            <v>m3</v>
          </cell>
          <cell r="F176">
            <v>4.6500000000000004</v>
          </cell>
        </row>
        <row r="177">
          <cell r="A177" t="str">
            <v>2 S 01 100 27</v>
          </cell>
          <cell r="B177" t="str">
            <v>Esc. carga transp. mat 1ª cat DMT 1000 a 1200m c/e</v>
          </cell>
          <cell r="E177" t="str">
            <v>m3</v>
          </cell>
          <cell r="F177">
            <v>4.88</v>
          </cell>
        </row>
        <row r="178">
          <cell r="A178" t="str">
            <v>2 S 01 100 28</v>
          </cell>
          <cell r="B178" t="str">
            <v>Esc. carga transp. mat 1ª cat DMT 1200 a 1400m c/e</v>
          </cell>
          <cell r="E178" t="str">
            <v>m3</v>
          </cell>
          <cell r="F178">
            <v>5.05</v>
          </cell>
        </row>
        <row r="179">
          <cell r="A179" t="str">
            <v>2 S 01 100 29</v>
          </cell>
          <cell r="B179" t="str">
            <v>Esc. carga transp. mat 1ª cat DMT 1400 a 1600m c/e</v>
          </cell>
          <cell r="E179" t="str">
            <v>m3</v>
          </cell>
          <cell r="F179">
            <v>5.33</v>
          </cell>
        </row>
        <row r="180">
          <cell r="A180" t="str">
            <v>2 S 01 100 30</v>
          </cell>
          <cell r="B180" t="str">
            <v>Esc. carga transp. mat 1ª cat DMT 1600 a 1800m c/e</v>
          </cell>
          <cell r="E180" t="str">
            <v>m3</v>
          </cell>
          <cell r="F180">
            <v>5.41</v>
          </cell>
        </row>
        <row r="181">
          <cell r="A181" t="str">
            <v>2 S 01 100 31</v>
          </cell>
          <cell r="B181" t="str">
            <v>Esc. carga transp. mat 1ª cat DMT 1800 a 2000m c/e</v>
          </cell>
          <cell r="E181" t="str">
            <v>m3</v>
          </cell>
          <cell r="F181">
            <v>5.63</v>
          </cell>
        </row>
        <row r="182">
          <cell r="A182" t="str">
            <v>2 S 01 100 32</v>
          </cell>
          <cell r="B182" t="str">
            <v>Esc. carga transp. mat 1ª cat DMT 2000 a 3000m c/e</v>
          </cell>
          <cell r="E182" t="str">
            <v>m3</v>
          </cell>
          <cell r="F182">
            <v>6.35</v>
          </cell>
        </row>
        <row r="183">
          <cell r="A183" t="str">
            <v>2 S 01 100 33</v>
          </cell>
          <cell r="B183" t="str">
            <v>Esc. carga transp. mat 1ª cat DMT 3000 a 5000m c/e</v>
          </cell>
          <cell r="E183" t="str">
            <v>m3</v>
          </cell>
          <cell r="F183">
            <v>8.32</v>
          </cell>
        </row>
        <row r="184">
          <cell r="A184" t="str">
            <v>2 S 01 101 01</v>
          </cell>
          <cell r="B184" t="str">
            <v>Esc. carga transp. mat 2ª cat DMT 50m</v>
          </cell>
          <cell r="E184" t="str">
            <v>m3</v>
          </cell>
          <cell r="F184">
            <v>2.38</v>
          </cell>
        </row>
        <row r="185">
          <cell r="A185" t="str">
            <v>2 S 01 101 02</v>
          </cell>
          <cell r="B185" t="str">
            <v>Esc. carga transp. mat 2ª cat DMT 50 a 200m c/m</v>
          </cell>
          <cell r="E185" t="str">
            <v>m3</v>
          </cell>
          <cell r="F185">
            <v>6.04</v>
          </cell>
        </row>
        <row r="186">
          <cell r="A186" t="str">
            <v>2 S 01 101 03</v>
          </cell>
          <cell r="B186" t="str">
            <v>Esc. carga transp. mat 2ª cat DMT 200 a 400m c/m</v>
          </cell>
          <cell r="E186" t="str">
            <v>m3</v>
          </cell>
          <cell r="F186">
            <v>6.06</v>
          </cell>
        </row>
        <row r="187">
          <cell r="A187" t="str">
            <v>2 S 01 101 04</v>
          </cell>
          <cell r="B187" t="str">
            <v>Esc. carga transp. mat 2ª cat DMT 400 a 600m c/m</v>
          </cell>
          <cell r="E187" t="str">
            <v>m3</v>
          </cell>
          <cell r="F187">
            <v>7.35</v>
          </cell>
        </row>
        <row r="188">
          <cell r="A188" t="str">
            <v>2 S 01 101 05</v>
          </cell>
          <cell r="B188" t="str">
            <v>Esc. carga transp. mat 2ª cat DMT 600 a 800m c/m</v>
          </cell>
          <cell r="E188" t="str">
            <v>m3</v>
          </cell>
          <cell r="F188">
            <v>8.65</v>
          </cell>
        </row>
        <row r="189">
          <cell r="A189" t="str">
            <v>2 S 01 101 06</v>
          </cell>
          <cell r="B189" t="str">
            <v>Esc. carga transp. mat 2ª cat DMT 800 a 1000m c/m</v>
          </cell>
          <cell r="E189" t="str">
            <v>m3</v>
          </cell>
          <cell r="F189">
            <v>9.9499999999999993</v>
          </cell>
        </row>
        <row r="190">
          <cell r="A190" t="str">
            <v>2 S 01 101 07</v>
          </cell>
          <cell r="B190" t="str">
            <v>Esc. carga transp. mat 2ª cat DMT 1000 a 1200m c/m</v>
          </cell>
          <cell r="E190" t="str">
            <v>m3</v>
          </cell>
          <cell r="F190">
            <v>9.9600000000000009</v>
          </cell>
        </row>
        <row r="191">
          <cell r="A191" t="str">
            <v>2 S 01 101 08</v>
          </cell>
          <cell r="B191" t="str">
            <v>Esc. carga transp. mat 2ª cat DMT 1200 a 1400m c/m</v>
          </cell>
          <cell r="E191" t="str">
            <v>m3</v>
          </cell>
          <cell r="F191">
            <v>11.26</v>
          </cell>
        </row>
        <row r="192">
          <cell r="A192" t="str">
            <v>2 S 01 101 09</v>
          </cell>
          <cell r="B192" t="str">
            <v>Esc. carga tr. mat 2ª c. DMT 50 a 200m c/carreg</v>
          </cell>
          <cell r="E192" t="str">
            <v>m3</v>
          </cell>
          <cell r="F192">
            <v>5.79</v>
          </cell>
        </row>
        <row r="193">
          <cell r="A193" t="str">
            <v>2 S 01 101 10</v>
          </cell>
          <cell r="B193" t="str">
            <v>Esc. carga tr. mat 2ª c. DMT 200 a 400m c/carreg</v>
          </cell>
          <cell r="E193" t="str">
            <v>m3</v>
          </cell>
          <cell r="F193">
            <v>6.24</v>
          </cell>
        </row>
        <row r="194">
          <cell r="A194" t="str">
            <v>2 S 01 101 11</v>
          </cell>
          <cell r="B194" t="str">
            <v>Esc. carga tr. mat 2a c. DMT 400 a 600m c/carreg</v>
          </cell>
          <cell r="E194" t="str">
            <v>m3</v>
          </cell>
          <cell r="F194">
            <v>6.48</v>
          </cell>
        </row>
        <row r="195">
          <cell r="A195" t="str">
            <v>2 S 01 101 12</v>
          </cell>
          <cell r="B195" t="str">
            <v>Esc. carga tr. mat 2a c. DMT 600 a 800m c/carreg</v>
          </cell>
          <cell r="E195" t="str">
            <v>m3</v>
          </cell>
          <cell r="F195">
            <v>6.84</v>
          </cell>
        </row>
        <row r="196">
          <cell r="A196" t="str">
            <v>2 S 01 101 13</v>
          </cell>
          <cell r="B196" t="str">
            <v>Esc. carga tr. mat 2a c. DMT 800 a 1000m c/carreg</v>
          </cell>
          <cell r="E196" t="str">
            <v>m3</v>
          </cell>
          <cell r="F196">
            <v>7.12</v>
          </cell>
        </row>
        <row r="197">
          <cell r="A197" t="str">
            <v>2 S 01 101 14</v>
          </cell>
          <cell r="B197" t="str">
            <v>Esc. carga tr. mat 2a c. DMT 1000 a 1200m c/carreg</v>
          </cell>
          <cell r="E197" t="str">
            <v>m3</v>
          </cell>
          <cell r="F197">
            <v>7.39</v>
          </cell>
        </row>
        <row r="198">
          <cell r="A198" t="str">
            <v>2 S 01 101 15</v>
          </cell>
          <cell r="B198" t="str">
            <v>Esc. carga tr. mat 2a c. DMT 1200 a 1400m c/carreg</v>
          </cell>
          <cell r="E198" t="str">
            <v>m3</v>
          </cell>
          <cell r="F198">
            <v>7.65</v>
          </cell>
        </row>
        <row r="199">
          <cell r="A199" t="str">
            <v>2 S 01 101 16</v>
          </cell>
          <cell r="B199" t="str">
            <v>Esc. carga tr. mat 2a c. DMT 1400 a 1600m c/carreg</v>
          </cell>
          <cell r="E199" t="str">
            <v>m3</v>
          </cell>
          <cell r="F199">
            <v>7.92</v>
          </cell>
        </row>
        <row r="200">
          <cell r="A200" t="str">
            <v>2 S 01 101 17</v>
          </cell>
          <cell r="B200" t="str">
            <v>Esc. carga tr. mat 2a c. DMT 1600 a 1800m c/carreg</v>
          </cell>
          <cell r="E200" t="str">
            <v>m3</v>
          </cell>
          <cell r="F200">
            <v>8.1</v>
          </cell>
        </row>
        <row r="201">
          <cell r="A201" t="str">
            <v>2 S 01 101 18</v>
          </cell>
          <cell r="B201" t="str">
            <v>Esc. carga tr. mat 2a c. DMT 1800 a 2000m c/carreg</v>
          </cell>
          <cell r="E201" t="str">
            <v>m3</v>
          </cell>
          <cell r="F201">
            <v>8.41</v>
          </cell>
        </row>
        <row r="202">
          <cell r="A202" t="str">
            <v>2 S 01 101 19</v>
          </cell>
          <cell r="B202" t="str">
            <v>Esc. carga tr. mat 2a c. DMT 2000 a 3000m c/carreg</v>
          </cell>
          <cell r="E202" t="str">
            <v>m3</v>
          </cell>
          <cell r="F202">
            <v>9.1999999999999993</v>
          </cell>
        </row>
        <row r="203">
          <cell r="A203" t="str">
            <v>2 S 01 101 20</v>
          </cell>
          <cell r="B203" t="str">
            <v>Esc. carga tr. mat 2a c. DMT 3000 a 5000m c/carreg</v>
          </cell>
          <cell r="E203" t="str">
            <v>m3</v>
          </cell>
          <cell r="F203">
            <v>11.58</v>
          </cell>
        </row>
        <row r="204">
          <cell r="A204" t="str">
            <v>2 S 01 101 22</v>
          </cell>
          <cell r="B204" t="str">
            <v>Esc. carga transp. mat 2a cat DMT 50 a 200m c/e</v>
          </cell>
          <cell r="E204" t="str">
            <v>m3</v>
          </cell>
          <cell r="F204">
            <v>4.92</v>
          </cell>
        </row>
        <row r="205">
          <cell r="A205" t="str">
            <v>2 S 01 101 23</v>
          </cell>
          <cell r="B205" t="str">
            <v>Esc. carga transp. mat 2a cat DMT 200 a 400m c/e</v>
          </cell>
          <cell r="E205" t="str">
            <v>m3</v>
          </cell>
          <cell r="F205">
            <v>5.27</v>
          </cell>
        </row>
        <row r="206">
          <cell r="A206" t="str">
            <v>2 S 01 101 24</v>
          </cell>
          <cell r="B206" t="str">
            <v>Esc. carga transp. mat 2a cat DMT 400 a 600m c/e</v>
          </cell>
          <cell r="E206" t="str">
            <v>m3</v>
          </cell>
          <cell r="F206">
            <v>5.61</v>
          </cell>
        </row>
        <row r="207">
          <cell r="A207" t="str">
            <v>2 S 01 101 25</v>
          </cell>
          <cell r="B207" t="str">
            <v>Esc. carga transp. mat 2a cat DMT 600 a 800m c/e</v>
          </cell>
          <cell r="E207" t="str">
            <v>m3</v>
          </cell>
          <cell r="F207">
            <v>5.98</v>
          </cell>
        </row>
        <row r="208">
          <cell r="A208" t="str">
            <v>2 S 01 101 26</v>
          </cell>
          <cell r="B208" t="str">
            <v>Esc. carga transp. mat 2a cat DMT 800 a 1000m c/e</v>
          </cell>
          <cell r="E208" t="str">
            <v>m3</v>
          </cell>
          <cell r="F208">
            <v>6.26</v>
          </cell>
        </row>
        <row r="209">
          <cell r="A209" t="str">
            <v>2 S 01 101 27</v>
          </cell>
          <cell r="B209" t="str">
            <v>Esc. carga transp. mat 2a cat DMT 1000 a 1200m c/e</v>
          </cell>
          <cell r="E209" t="str">
            <v>m3</v>
          </cell>
          <cell r="F209">
            <v>6.53</v>
          </cell>
        </row>
        <row r="210">
          <cell r="A210" t="str">
            <v>2 S 01 101 28</v>
          </cell>
          <cell r="B210" t="str">
            <v>Esc. carga transp. mat 2a cat DMT 1200 a 1400m c/e</v>
          </cell>
          <cell r="E210" t="str">
            <v>m3</v>
          </cell>
          <cell r="F210">
            <v>6.86</v>
          </cell>
        </row>
        <row r="211">
          <cell r="A211" t="str">
            <v>2 S 01 101 29</v>
          </cell>
          <cell r="B211" t="str">
            <v>Esc. carga transp. mat 2a cat DMT 1400 a 1600m c/e</v>
          </cell>
          <cell r="E211" t="str">
            <v>m3</v>
          </cell>
          <cell r="F211">
            <v>7.08</v>
          </cell>
        </row>
        <row r="212">
          <cell r="A212" t="str">
            <v>2 S 01 101 30</v>
          </cell>
          <cell r="B212" t="str">
            <v>Esc. carga transp. mat 2a cat DMT 1600 a 1800m c/e</v>
          </cell>
          <cell r="E212" t="str">
            <v>m3</v>
          </cell>
          <cell r="F212">
            <v>7.19</v>
          </cell>
        </row>
        <row r="213">
          <cell r="A213" t="str">
            <v>2 S 01 101 31</v>
          </cell>
          <cell r="B213" t="str">
            <v>Esc. carga transp. mat 2a cat DMT 1800 a 2000m c/e</v>
          </cell>
          <cell r="E213" t="str">
            <v>m3</v>
          </cell>
          <cell r="F213">
            <v>7.51</v>
          </cell>
        </row>
        <row r="214">
          <cell r="A214" t="str">
            <v>2 S 01 101 32</v>
          </cell>
          <cell r="B214" t="str">
            <v>Esc. carga transp. mat 2a cat DMT 2000 a 3000m c/e</v>
          </cell>
          <cell r="E214" t="str">
            <v>m3</v>
          </cell>
          <cell r="F214">
            <v>8.44</v>
          </cell>
        </row>
        <row r="215">
          <cell r="A215" t="str">
            <v>2 S 01 101 33</v>
          </cell>
          <cell r="B215" t="str">
            <v>Esc. carga transp. mat 2a cat DMT 3000 a 5000m c/e</v>
          </cell>
          <cell r="E215" t="str">
            <v>m3</v>
          </cell>
          <cell r="F215">
            <v>10.84</v>
          </cell>
        </row>
        <row r="216">
          <cell r="A216" t="str">
            <v>2 S 01 102 01</v>
          </cell>
          <cell r="B216" t="str">
            <v>Esc. carga transp. mat 3a cat DMT até 50m</v>
          </cell>
          <cell r="E216" t="str">
            <v>m3</v>
          </cell>
          <cell r="F216">
            <v>17.61</v>
          </cell>
        </row>
        <row r="217">
          <cell r="A217" t="str">
            <v>2 S 01 102 02</v>
          </cell>
          <cell r="B217" t="str">
            <v>Esc. carga transp. mat 3a cat DMT 50 a 200m</v>
          </cell>
          <cell r="E217" t="str">
            <v>m3</v>
          </cell>
          <cell r="F217">
            <v>20.02</v>
          </cell>
        </row>
        <row r="218">
          <cell r="A218" t="str">
            <v>2 S 01 102 03</v>
          </cell>
          <cell r="B218" t="str">
            <v>Esc. carga transp. mat 3a cat DMT 200 a 400m</v>
          </cell>
          <cell r="E218" t="str">
            <v>m3</v>
          </cell>
          <cell r="F218">
            <v>20.54</v>
          </cell>
        </row>
        <row r="219">
          <cell r="A219" t="str">
            <v>2 S 01 102 04</v>
          </cell>
          <cell r="B219" t="str">
            <v>Esc. carga transp. mat 3a cat DMT 400 a 600m</v>
          </cell>
          <cell r="E219" t="str">
            <v>m3</v>
          </cell>
          <cell r="F219">
            <v>21.27</v>
          </cell>
        </row>
        <row r="220">
          <cell r="A220" t="str">
            <v>2 S 01 102 05</v>
          </cell>
          <cell r="B220" t="str">
            <v>Esc. carga transp. mat 3a cat DMT 600 a 800m</v>
          </cell>
          <cell r="E220" t="str">
            <v>m3</v>
          </cell>
          <cell r="F220">
            <v>21.79</v>
          </cell>
        </row>
        <row r="221">
          <cell r="A221" t="str">
            <v>2 S 01 102 06</v>
          </cell>
          <cell r="B221" t="str">
            <v>Esc. carga transp. mat 3a cat DMT 800 a 1000m</v>
          </cell>
          <cell r="E221" t="str">
            <v>m3</v>
          </cell>
          <cell r="F221">
            <v>22.31</v>
          </cell>
        </row>
        <row r="222">
          <cell r="A222" t="str">
            <v>2 S 01 102 07</v>
          </cell>
          <cell r="B222" t="str">
            <v>Esc. carga transp. mat 3a cat DMT 1000 a 1200m</v>
          </cell>
          <cell r="E222" t="str">
            <v>m3</v>
          </cell>
          <cell r="F222">
            <v>22.54</v>
          </cell>
        </row>
        <row r="223">
          <cell r="A223" t="str">
            <v>2 S 01 300 01</v>
          </cell>
          <cell r="B223" t="str">
            <v>Esc. carga transp. solos moles DMT 0 a 200m</v>
          </cell>
          <cell r="E223" t="str">
            <v>m3</v>
          </cell>
          <cell r="F223">
            <v>10.49</v>
          </cell>
        </row>
        <row r="224">
          <cell r="A224" t="str">
            <v>2 S 01 300 02</v>
          </cell>
          <cell r="B224" t="str">
            <v>Esc. carga transp. solos moles DMT 200 a 400m</v>
          </cell>
          <cell r="E224" t="str">
            <v>m3</v>
          </cell>
          <cell r="F224">
            <v>11.3</v>
          </cell>
        </row>
        <row r="225">
          <cell r="A225" t="str">
            <v>2 S 01 300 03</v>
          </cell>
          <cell r="B225" t="str">
            <v>Esc. carga transp. solos moles DMT 400 a 600m</v>
          </cell>
          <cell r="E225" t="str">
            <v>m3</v>
          </cell>
          <cell r="F225">
            <v>11.64</v>
          </cell>
        </row>
        <row r="226">
          <cell r="A226" t="str">
            <v>2 S 01 300 04</v>
          </cell>
          <cell r="B226" t="str">
            <v>Esc. carga transp. solos moles DMT 600 a 800m</v>
          </cell>
          <cell r="E226" t="str">
            <v>m3</v>
          </cell>
          <cell r="F226">
            <v>12.04</v>
          </cell>
        </row>
        <row r="227">
          <cell r="A227" t="str">
            <v>2 S 01 300 05</v>
          </cell>
          <cell r="B227" t="str">
            <v>Esc. carga transp. solos moles DMT 800 a 1000m</v>
          </cell>
          <cell r="E227" t="str">
            <v>m3</v>
          </cell>
          <cell r="F227">
            <v>12.8</v>
          </cell>
        </row>
        <row r="228">
          <cell r="A228" t="str">
            <v>2 S 01 510 00</v>
          </cell>
          <cell r="B228" t="str">
            <v>Compactação de aterros a 95% proctor normal</v>
          </cell>
          <cell r="E228" t="str">
            <v>m3</v>
          </cell>
          <cell r="F228">
            <v>1.56</v>
          </cell>
        </row>
        <row r="229">
          <cell r="A229" t="str">
            <v>2 S 01 511 00</v>
          </cell>
          <cell r="B229" t="str">
            <v>Compactação de aterros a 100% proctor normal</v>
          </cell>
          <cell r="E229" t="str">
            <v>m3</v>
          </cell>
          <cell r="F229">
            <v>1.81</v>
          </cell>
        </row>
        <row r="230">
          <cell r="A230" t="str">
            <v>2 S 01 512 01</v>
          </cell>
          <cell r="B230" t="str">
            <v>Construção de corpo de aterro em rocha</v>
          </cell>
          <cell r="E230" t="str">
            <v>m3</v>
          </cell>
          <cell r="F230">
            <v>5.1100000000000003</v>
          </cell>
        </row>
        <row r="231">
          <cell r="A231" t="str">
            <v>2 S 01 512 02</v>
          </cell>
          <cell r="B231" t="str">
            <v>Compactação de camada final de aterro de rocha</v>
          </cell>
          <cell r="E231" t="str">
            <v>m3</v>
          </cell>
          <cell r="F231">
            <v>13.4</v>
          </cell>
        </row>
        <row r="232">
          <cell r="A232" t="str">
            <v>2 S 01 513 01</v>
          </cell>
          <cell r="B232" t="str">
            <v>Compactação de material de "bota-fora"</v>
          </cell>
          <cell r="E232" t="str">
            <v>m3</v>
          </cell>
          <cell r="F232">
            <v>1.22</v>
          </cell>
        </row>
        <row r="233">
          <cell r="A233" t="str">
            <v>2 S 02 100 00</v>
          </cell>
          <cell r="B233" t="str">
            <v>Reforço do subleito</v>
          </cell>
          <cell r="E233" t="str">
            <v>m3</v>
          </cell>
          <cell r="F233">
            <v>8.2899999999999991</v>
          </cell>
        </row>
        <row r="234">
          <cell r="A234" t="str">
            <v>2 S 02 110 00</v>
          </cell>
          <cell r="B234" t="str">
            <v>Regularização do subleito</v>
          </cell>
          <cell r="E234" t="str">
            <v>m2</v>
          </cell>
          <cell r="F234">
            <v>0.48</v>
          </cell>
        </row>
        <row r="235">
          <cell r="A235" t="str">
            <v>2 S 02 110 01</v>
          </cell>
          <cell r="B235" t="str">
            <v>Regul. subleito c/ fres. corte contr.autom. greide</v>
          </cell>
          <cell r="E235" t="str">
            <v>m2</v>
          </cell>
          <cell r="F235">
            <v>0.75</v>
          </cell>
        </row>
        <row r="236">
          <cell r="A236" t="str">
            <v>2 S 02 200 00</v>
          </cell>
          <cell r="B236" t="str">
            <v>Sub-base solo estabilizado granul. s/ mistura</v>
          </cell>
          <cell r="E236" t="str">
            <v>m3</v>
          </cell>
          <cell r="F236">
            <v>8.2899999999999991</v>
          </cell>
        </row>
        <row r="237">
          <cell r="A237" t="str">
            <v>2 S 02 200 01</v>
          </cell>
          <cell r="B237" t="str">
            <v>Base solo estabilizado granul. s/ mistura</v>
          </cell>
          <cell r="E237" t="str">
            <v>m3</v>
          </cell>
          <cell r="F237">
            <v>8.2899999999999991</v>
          </cell>
        </row>
        <row r="238">
          <cell r="A238" t="str">
            <v>2 S 02 210 00</v>
          </cell>
          <cell r="B238" t="str">
            <v>Sub-base estab. granul. c/ mistura solo na pista</v>
          </cell>
          <cell r="E238" t="str">
            <v>m3</v>
          </cell>
          <cell r="F238">
            <v>8.93</v>
          </cell>
        </row>
        <row r="239">
          <cell r="A239" t="str">
            <v>2 S 02 210 01</v>
          </cell>
          <cell r="B239" t="str">
            <v>Sub-base estab. granul. c/ mist. solo-areia pista</v>
          </cell>
          <cell r="E239" t="str">
            <v>m3</v>
          </cell>
          <cell r="F239">
            <v>10.02</v>
          </cell>
        </row>
        <row r="240">
          <cell r="A240" t="str">
            <v>2 S 02 210 02</v>
          </cell>
          <cell r="B240" t="str">
            <v>Base estab.granul.c/ mist.solo - areia na pista</v>
          </cell>
          <cell r="E240" t="str">
            <v>m3</v>
          </cell>
          <cell r="F240">
            <v>10.02</v>
          </cell>
        </row>
        <row r="241">
          <cell r="A241" t="str">
            <v>2 S 02 220 00</v>
          </cell>
          <cell r="B241" t="str">
            <v>Base estab.granul.c/ mistura solo - brita</v>
          </cell>
          <cell r="E241" t="str">
            <v>m3</v>
          </cell>
          <cell r="F241">
            <v>27.11</v>
          </cell>
        </row>
        <row r="242">
          <cell r="A242" t="str">
            <v>2 S 02 230 00</v>
          </cell>
          <cell r="B242" t="str">
            <v>Base de brita graduada</v>
          </cell>
          <cell r="E242" t="str">
            <v>m3</v>
          </cell>
          <cell r="F242">
            <v>42.92</v>
          </cell>
        </row>
        <row r="243">
          <cell r="A243" t="str">
            <v>2 S 02 230 01</v>
          </cell>
          <cell r="B243" t="str">
            <v>Base brita grad. c/ dist. agreg. contr. de greide</v>
          </cell>
          <cell r="E243" t="str">
            <v>m3</v>
          </cell>
          <cell r="F243">
            <v>43.93</v>
          </cell>
        </row>
        <row r="244">
          <cell r="A244" t="str">
            <v>2 S 02 231 00</v>
          </cell>
          <cell r="B244" t="str">
            <v>Base de macadame hidráulico</v>
          </cell>
          <cell r="E244" t="str">
            <v>m3</v>
          </cell>
          <cell r="F244">
            <v>37.630000000000003</v>
          </cell>
        </row>
        <row r="245">
          <cell r="A245" t="str">
            <v>2 S 02 241 01</v>
          </cell>
          <cell r="B245" t="str">
            <v>Base de solo cimento c/ mistura em usina</v>
          </cell>
          <cell r="E245" t="str">
            <v>m3</v>
          </cell>
          <cell r="F245">
            <v>109.32</v>
          </cell>
        </row>
        <row r="246">
          <cell r="A246" t="str">
            <v>2 S 02 243 01</v>
          </cell>
          <cell r="B246" t="str">
            <v>Sub-base de solo melhor. c/ cimento mist. em usina</v>
          </cell>
          <cell r="E246" t="str">
            <v>m3</v>
          </cell>
          <cell r="F246">
            <v>62.57</v>
          </cell>
        </row>
        <row r="247">
          <cell r="A247" t="str">
            <v>2 S 02 300 00</v>
          </cell>
          <cell r="B247" t="str">
            <v>Imprimação</v>
          </cell>
          <cell r="E247" t="str">
            <v>m2</v>
          </cell>
          <cell r="F247">
            <v>0.14000000000000001</v>
          </cell>
        </row>
        <row r="248">
          <cell r="A248" t="str">
            <v>2 S 02 400 00</v>
          </cell>
          <cell r="B248" t="str">
            <v>Pintura de ligação</v>
          </cell>
          <cell r="E248" t="str">
            <v>m2</v>
          </cell>
          <cell r="F248">
            <v>0.1</v>
          </cell>
        </row>
        <row r="249">
          <cell r="A249" t="str">
            <v>2 S 02 500 00</v>
          </cell>
          <cell r="B249" t="str">
            <v>Tratamento superficial simples c/ cap</v>
          </cell>
          <cell r="E249" t="str">
            <v>m2</v>
          </cell>
          <cell r="F249">
            <v>0.49</v>
          </cell>
        </row>
        <row r="250">
          <cell r="A250" t="str">
            <v>2 S 02 500 01</v>
          </cell>
          <cell r="B250" t="str">
            <v>Tratamento superficial simples c/ emulsão</v>
          </cell>
          <cell r="E250" t="str">
            <v>m2</v>
          </cell>
          <cell r="F250">
            <v>0.46</v>
          </cell>
        </row>
        <row r="251">
          <cell r="A251" t="str">
            <v>2 S 02 500 02</v>
          </cell>
          <cell r="B251" t="str">
            <v>Tratamento superficial simples c/ banho diluído</v>
          </cell>
          <cell r="E251" t="str">
            <v>m2</v>
          </cell>
          <cell r="F251">
            <v>0.53</v>
          </cell>
        </row>
        <row r="252">
          <cell r="A252" t="str">
            <v>2 S 02 501 00</v>
          </cell>
          <cell r="B252" t="str">
            <v>Tratamento superficial duplo c/ cap</v>
          </cell>
          <cell r="E252" t="str">
            <v>m2</v>
          </cell>
          <cell r="F252">
            <v>1.45</v>
          </cell>
        </row>
        <row r="253">
          <cell r="A253" t="str">
            <v>2 S 02 501 01</v>
          </cell>
          <cell r="B253" t="str">
            <v>Tratamento superficial duplo c/ emulsão</v>
          </cell>
          <cell r="E253" t="str">
            <v>m2</v>
          </cell>
          <cell r="F253">
            <v>1.44</v>
          </cell>
        </row>
        <row r="254">
          <cell r="A254" t="str">
            <v>2 S 02 501 02</v>
          </cell>
          <cell r="B254" t="str">
            <v>Tratamento superficial duplo c/ banho diluído</v>
          </cell>
          <cell r="E254" t="str">
            <v>m2</v>
          </cell>
          <cell r="F254">
            <v>1.6</v>
          </cell>
        </row>
        <row r="255">
          <cell r="A255" t="str">
            <v>2 S 02 502 00</v>
          </cell>
          <cell r="B255" t="str">
            <v>Tratamento superficial triplo c/ cap</v>
          </cell>
          <cell r="E255" t="str">
            <v>m2</v>
          </cell>
          <cell r="F255">
            <v>2.08</v>
          </cell>
        </row>
        <row r="256">
          <cell r="A256" t="str">
            <v>2 S 02 502 01</v>
          </cell>
          <cell r="B256" t="str">
            <v>Tratamento superficial triplo c/ emulsão</v>
          </cell>
          <cell r="E256" t="str">
            <v>m2</v>
          </cell>
          <cell r="F256">
            <v>2.1</v>
          </cell>
        </row>
        <row r="257">
          <cell r="A257" t="str">
            <v>2 S 02 502 02</v>
          </cell>
          <cell r="B257" t="str">
            <v>Tratamento superficial triplo c/ banho diluído</v>
          </cell>
          <cell r="E257" t="str">
            <v>m2</v>
          </cell>
          <cell r="F257">
            <v>2.29</v>
          </cell>
        </row>
        <row r="258">
          <cell r="A258" t="str">
            <v>2 S 02 530 00</v>
          </cell>
          <cell r="B258" t="str">
            <v>Pré-misturado a frio</v>
          </cell>
          <cell r="E258" t="str">
            <v>m3</v>
          </cell>
          <cell r="F258">
            <v>59.33</v>
          </cell>
        </row>
        <row r="259">
          <cell r="A259" t="str">
            <v>2 S 02 531 00</v>
          </cell>
          <cell r="B259" t="str">
            <v>Macadame betuminoso por penetração</v>
          </cell>
          <cell r="E259" t="str">
            <v>m3</v>
          </cell>
          <cell r="F259">
            <v>51.03</v>
          </cell>
        </row>
        <row r="260">
          <cell r="A260" t="str">
            <v>2 S 02 532 00</v>
          </cell>
          <cell r="B260" t="str">
            <v>Areia-asfalto a quente</v>
          </cell>
          <cell r="E260" t="str">
            <v>t</v>
          </cell>
          <cell r="F260">
            <v>38.67</v>
          </cell>
        </row>
        <row r="261">
          <cell r="A261" t="str">
            <v>2 S 02 540 01</v>
          </cell>
          <cell r="B261" t="str">
            <v>Conc. betuminoso usinado a quente - capa rolamento</v>
          </cell>
          <cell r="E261" t="str">
            <v>t</v>
          </cell>
          <cell r="F261">
            <v>34.15</v>
          </cell>
        </row>
        <row r="262">
          <cell r="A262" t="str">
            <v>2 S 02 540 02</v>
          </cell>
          <cell r="B262" t="str">
            <v>Concreto betuminoso usinado a quente - "binder"</v>
          </cell>
          <cell r="E262" t="str">
            <v>t</v>
          </cell>
          <cell r="F262">
            <v>33.619999999999997</v>
          </cell>
        </row>
        <row r="263">
          <cell r="A263" t="str">
            <v>2 S 02 603 00</v>
          </cell>
          <cell r="B263" t="str">
            <v>Sub-base de concreto rolado</v>
          </cell>
          <cell r="E263" t="str">
            <v>m3</v>
          </cell>
          <cell r="F263">
            <v>108.71</v>
          </cell>
        </row>
        <row r="264">
          <cell r="A264" t="str">
            <v>2 S 02 604 00</v>
          </cell>
          <cell r="B264" t="str">
            <v>Sub-base de concreto de cimento portland</v>
          </cell>
          <cell r="E264" t="str">
            <v>m3</v>
          </cell>
          <cell r="F264">
            <v>136.71</v>
          </cell>
        </row>
        <row r="265">
          <cell r="A265" t="str">
            <v>2 S 02 606 00</v>
          </cell>
          <cell r="B265" t="str">
            <v>Concreto de cimento portland com fôrma deslizante</v>
          </cell>
          <cell r="E265" t="str">
            <v>m3</v>
          </cell>
          <cell r="F265">
            <v>283.45999999999998</v>
          </cell>
        </row>
        <row r="266">
          <cell r="A266" t="str">
            <v>2 S 02 607 00</v>
          </cell>
          <cell r="B266" t="str">
            <v>Concreto cimento portland c/ equip. pequeno porte</v>
          </cell>
          <cell r="E266" t="str">
            <v>m3</v>
          </cell>
          <cell r="F266">
            <v>309.39999999999998</v>
          </cell>
        </row>
        <row r="267">
          <cell r="A267" t="str">
            <v>2 S 02 700 01</v>
          </cell>
          <cell r="B267" t="str">
            <v>Execução pavim. c/ peças pré-moldadas concr.</v>
          </cell>
          <cell r="E267" t="str">
            <v>m2</v>
          </cell>
          <cell r="F267">
            <v>53.64</v>
          </cell>
        </row>
        <row r="268">
          <cell r="A268" t="str">
            <v>2 S 02 702 00</v>
          </cell>
          <cell r="B268" t="str">
            <v>Limpeza e enchimento de junta de pavimento de conc</v>
          </cell>
          <cell r="E268" t="str">
            <v>m</v>
          </cell>
          <cell r="F268">
            <v>2.64</v>
          </cell>
        </row>
        <row r="269">
          <cell r="A269" t="str">
            <v>2 S 03 000 02</v>
          </cell>
          <cell r="B269" t="str">
            <v>Escavação manual de cavas em material 1a cat</v>
          </cell>
          <cell r="E269" t="str">
            <v>m3</v>
          </cell>
          <cell r="F269">
            <v>26.31</v>
          </cell>
        </row>
        <row r="270">
          <cell r="A270" t="str">
            <v>2 S 03 000 03</v>
          </cell>
          <cell r="B270" t="str">
            <v>Escavação manual de cavas em material 2a cat</v>
          </cell>
          <cell r="E270" t="str">
            <v>m3</v>
          </cell>
          <cell r="F270">
            <v>35.08</v>
          </cell>
        </row>
        <row r="271">
          <cell r="A271" t="str">
            <v>2 S 03 010 01</v>
          </cell>
          <cell r="B271" t="str">
            <v>Escavação em cavas de fundação com esgotamento</v>
          </cell>
          <cell r="E271" t="str">
            <v>m3</v>
          </cell>
          <cell r="F271">
            <v>29.91</v>
          </cell>
        </row>
        <row r="272">
          <cell r="A272" t="str">
            <v>2 S 03 119 01</v>
          </cell>
          <cell r="B272" t="str">
            <v>Escoramento com madeira de OAE</v>
          </cell>
          <cell r="E272" t="str">
            <v>m3</v>
          </cell>
          <cell r="F272">
            <v>21</v>
          </cell>
        </row>
        <row r="273">
          <cell r="A273" t="str">
            <v>2 S 03 300 01</v>
          </cell>
          <cell r="B273" t="str">
            <v>Confecção e lançamento concr. magro em betoneira</v>
          </cell>
          <cell r="E273" t="str">
            <v>m3</v>
          </cell>
          <cell r="F273">
            <v>180.91</v>
          </cell>
        </row>
        <row r="274">
          <cell r="A274" t="str">
            <v>2 S 03 321 00</v>
          </cell>
          <cell r="B274" t="str">
            <v>Conc.estr.fck=8 MPa-contr.raz.uso ger.conf. e lanç</v>
          </cell>
          <cell r="E274" t="str">
            <v>m3</v>
          </cell>
          <cell r="F274">
            <v>215.84</v>
          </cell>
        </row>
        <row r="275">
          <cell r="A275" t="str">
            <v>2 S 03 322 00</v>
          </cell>
          <cell r="B275" t="str">
            <v>Conc.estr.fck=10 MPa-contr.raz.uso ger.conf.e lanç</v>
          </cell>
          <cell r="E275" t="str">
            <v>m3</v>
          </cell>
          <cell r="F275">
            <v>227.71</v>
          </cell>
        </row>
        <row r="276">
          <cell r="A276" t="str">
            <v>2 S 03 323 00</v>
          </cell>
          <cell r="B276" t="str">
            <v>Conc.estr.fck=12 MPa-contr.raz.uso ger.conf.e lanç</v>
          </cell>
          <cell r="E276" t="str">
            <v>m3</v>
          </cell>
          <cell r="F276">
            <v>240.46</v>
          </cell>
        </row>
        <row r="277">
          <cell r="A277" t="str">
            <v>2 S 03 324 00</v>
          </cell>
          <cell r="B277" t="str">
            <v>Conc.estr.fck=15 MPa-contr.raz.uso ger.conf.e lanç</v>
          </cell>
          <cell r="E277" t="str">
            <v>m3</v>
          </cell>
          <cell r="F277">
            <v>253.88</v>
          </cell>
        </row>
        <row r="278">
          <cell r="A278" t="str">
            <v>2 S 03 324 01</v>
          </cell>
          <cell r="B278" t="str">
            <v>Conc.estr.fck=15 MPa-contr.raz.c/adit.conf. e lanç</v>
          </cell>
          <cell r="E278" t="str">
            <v>m3</v>
          </cell>
          <cell r="F278">
            <v>234.5</v>
          </cell>
        </row>
        <row r="279">
          <cell r="A279" t="str">
            <v>2 S 03 325 00</v>
          </cell>
          <cell r="B279" t="str">
            <v>Conc.estr.fck=18 MPa-contr.raz.uso ger.conf.e lanç</v>
          </cell>
          <cell r="E279" t="str">
            <v>m3</v>
          </cell>
          <cell r="F279">
            <v>267.14</v>
          </cell>
        </row>
        <row r="280">
          <cell r="A280" t="str">
            <v>2 S 03 325 01</v>
          </cell>
          <cell r="B280" t="str">
            <v>Conc.estr.fck=18 MPa-contr.raz.c/adit.conf. e lanç</v>
          </cell>
          <cell r="E280" t="str">
            <v>m3</v>
          </cell>
          <cell r="F280">
            <v>246.77</v>
          </cell>
        </row>
        <row r="281">
          <cell r="A281" t="str">
            <v>2 S 03 326 00</v>
          </cell>
          <cell r="B281" t="str">
            <v>Conc.estr.fck=20 MPa-contr.raz.uso ger.conf.e lanç</v>
          </cell>
          <cell r="E281" t="str">
            <v>m3</v>
          </cell>
          <cell r="F281">
            <v>277.97000000000003</v>
          </cell>
        </row>
        <row r="282">
          <cell r="A282" t="str">
            <v>2 S 03 326 01</v>
          </cell>
          <cell r="B282" t="str">
            <v>Conc.estr.fck=20 MPa-contr.raz.c/adit.conf. e lanç</v>
          </cell>
          <cell r="E282" t="str">
            <v>m3</v>
          </cell>
          <cell r="F282">
            <v>257.87</v>
          </cell>
        </row>
        <row r="283">
          <cell r="A283" t="str">
            <v>2 S 03 327 00</v>
          </cell>
          <cell r="B283" t="str">
            <v>Conc.estr.fck=22 MPa-contr.raz.uso ger.conf.e lanç</v>
          </cell>
          <cell r="E283" t="str">
            <v>m3</v>
          </cell>
          <cell r="F283">
            <v>290.72000000000003</v>
          </cell>
        </row>
        <row r="284">
          <cell r="A284" t="str">
            <v>2 S 03 328 00</v>
          </cell>
          <cell r="B284" t="str">
            <v>Conc.estr.fck=24 MPa-contr.raz.uso ger.conf.e lanç</v>
          </cell>
          <cell r="E284" t="str">
            <v>m3</v>
          </cell>
          <cell r="F284">
            <v>303.72000000000003</v>
          </cell>
        </row>
        <row r="285">
          <cell r="A285" t="str">
            <v>2 S 03 329 00</v>
          </cell>
          <cell r="B285" t="str">
            <v>Conc.estr.fck=25 MPa-contr.raz.c/adit.conf. e lanç</v>
          </cell>
          <cell r="E285" t="str">
            <v>m3</v>
          </cell>
          <cell r="F285">
            <v>282.39999999999998</v>
          </cell>
        </row>
        <row r="286">
          <cell r="A286" t="str">
            <v>2 S 03 329 01</v>
          </cell>
          <cell r="B286" t="str">
            <v>Conc.estr.fck=26 MPa-contr.raz.uso ger.conf.e lanç</v>
          </cell>
          <cell r="E286" t="str">
            <v>m3</v>
          </cell>
          <cell r="F286">
            <v>315.58</v>
          </cell>
        </row>
        <row r="287">
          <cell r="A287" t="str">
            <v>2 S 03 329 02</v>
          </cell>
          <cell r="B287" t="str">
            <v>Conc.estr.fck=30 MPa-contr.raz.uso ger.conf.e lanç</v>
          </cell>
          <cell r="E287" t="str">
            <v>m3</v>
          </cell>
          <cell r="F287">
            <v>327.2</v>
          </cell>
        </row>
        <row r="288">
          <cell r="A288" t="str">
            <v>2 S 03 329 03</v>
          </cell>
          <cell r="B288" t="str">
            <v>Conc.estr.fck=30 MPa-contr.raz.uso ger.conf.e lanç</v>
          </cell>
          <cell r="E288" t="str">
            <v>m3</v>
          </cell>
          <cell r="F288">
            <v>304.86</v>
          </cell>
        </row>
        <row r="289">
          <cell r="A289" t="str">
            <v>2 S 03 329 04</v>
          </cell>
          <cell r="B289" t="str">
            <v>Conc.estr.fck=35 MPa-contr.raz.c/adit.conf. e lanç</v>
          </cell>
          <cell r="E289" t="str">
            <v>m3</v>
          </cell>
          <cell r="F289">
            <v>327.78</v>
          </cell>
        </row>
        <row r="290">
          <cell r="A290" t="str">
            <v>2 S 03 370 00</v>
          </cell>
          <cell r="B290" t="str">
            <v>Forma comum de madeira</v>
          </cell>
          <cell r="E290" t="str">
            <v>m2</v>
          </cell>
          <cell r="F290">
            <v>30.53</v>
          </cell>
        </row>
        <row r="291">
          <cell r="A291" t="str">
            <v>2 S 03 371 01</v>
          </cell>
          <cell r="B291" t="str">
            <v>Forma de placa compensada resinada</v>
          </cell>
          <cell r="E291" t="str">
            <v>m2</v>
          </cell>
          <cell r="F291">
            <v>24.24</v>
          </cell>
        </row>
        <row r="292">
          <cell r="A292" t="str">
            <v>2 S 03 371 02</v>
          </cell>
          <cell r="B292" t="str">
            <v>Forma de placa compensada plastificada</v>
          </cell>
          <cell r="E292" t="str">
            <v>m2</v>
          </cell>
          <cell r="F292">
            <v>26.83</v>
          </cell>
        </row>
        <row r="293">
          <cell r="A293" t="str">
            <v>2 S 03 372 01</v>
          </cell>
          <cell r="B293" t="str">
            <v>Formas para tubulão</v>
          </cell>
          <cell r="E293" t="str">
            <v>m2</v>
          </cell>
          <cell r="F293">
            <v>15.4</v>
          </cell>
        </row>
        <row r="294">
          <cell r="A294" t="str">
            <v>2 S 03 401 01</v>
          </cell>
          <cell r="B294" t="str">
            <v>Estaca tipo Franki D=350 mm</v>
          </cell>
          <cell r="E294" t="str">
            <v>m</v>
          </cell>
          <cell r="F294">
            <v>125.92</v>
          </cell>
        </row>
        <row r="295">
          <cell r="A295" t="str">
            <v>2 S 03 401 02</v>
          </cell>
          <cell r="B295" t="str">
            <v>Estaca tipo Franki D=400 mm</v>
          </cell>
          <cell r="E295" t="str">
            <v>m</v>
          </cell>
          <cell r="F295">
            <v>138.46</v>
          </cell>
        </row>
        <row r="296">
          <cell r="A296" t="str">
            <v>2 S 03 401 03</v>
          </cell>
          <cell r="B296" t="str">
            <v>Estaca tipo Franki D=520 mm</v>
          </cell>
          <cell r="E296" t="str">
            <v>m</v>
          </cell>
          <cell r="F296">
            <v>190.99</v>
          </cell>
        </row>
        <row r="297">
          <cell r="A297" t="str">
            <v>2 S 03 401 04</v>
          </cell>
          <cell r="B297" t="str">
            <v>Estaca tipo Franki D=600 mm</v>
          </cell>
          <cell r="E297" t="str">
            <v>m</v>
          </cell>
          <cell r="F297">
            <v>238.61</v>
          </cell>
        </row>
        <row r="298">
          <cell r="A298" t="str">
            <v>2 S 03 402 01</v>
          </cell>
          <cell r="B298" t="str">
            <v>Cravação estacas pré-mold. de concreto 30 x 30 cm</v>
          </cell>
          <cell r="E298" t="str">
            <v>m</v>
          </cell>
          <cell r="F298">
            <v>127.15</v>
          </cell>
        </row>
        <row r="299">
          <cell r="A299" t="str">
            <v>2 S 03 404 01</v>
          </cell>
          <cell r="B299" t="str">
            <v>Forn. e crav. estacas perfil met. I de 10" simples</v>
          </cell>
          <cell r="E299" t="str">
            <v>m</v>
          </cell>
          <cell r="F299">
            <v>260.58999999999997</v>
          </cell>
        </row>
        <row r="300">
          <cell r="A300" t="str">
            <v>2 S 03 404 04</v>
          </cell>
          <cell r="B300" t="str">
            <v>Forn. e crav. estacas perfil met. I de 10" duplo</v>
          </cell>
          <cell r="E300" t="str">
            <v>m</v>
          </cell>
          <cell r="F300">
            <v>403.83</v>
          </cell>
        </row>
        <row r="301">
          <cell r="A301" t="str">
            <v>2 S 03 404 11</v>
          </cell>
          <cell r="B301" t="str">
            <v>Cravação estacas met. trilhos soldados - estrela</v>
          </cell>
          <cell r="E301" t="str">
            <v>m</v>
          </cell>
          <cell r="F301">
            <v>266.54000000000002</v>
          </cell>
        </row>
        <row r="302">
          <cell r="A302" t="str">
            <v>2 S 03 410 01</v>
          </cell>
          <cell r="B302" t="str">
            <v>Tubulão a céu aberto diâmetro externo = 1,00 m</v>
          </cell>
          <cell r="E302" t="str">
            <v>m</v>
          </cell>
          <cell r="F302">
            <v>773.36</v>
          </cell>
        </row>
        <row r="303">
          <cell r="A303" t="str">
            <v>2 S 03 410 11</v>
          </cell>
          <cell r="B303" t="str">
            <v>Tubulão a céu aberto diâmetro externo = 1,20 m</v>
          </cell>
          <cell r="E303" t="str">
            <v>m</v>
          </cell>
          <cell r="F303">
            <v>1002.96</v>
          </cell>
        </row>
        <row r="304">
          <cell r="A304" t="str">
            <v>2 S 03 410 21</v>
          </cell>
          <cell r="B304" t="str">
            <v>Tubulão a céu aberto diâmetro externo = 1,40 m</v>
          </cell>
          <cell r="E304" t="str">
            <v>m</v>
          </cell>
          <cell r="F304">
            <v>1253.0999999999999</v>
          </cell>
        </row>
        <row r="305">
          <cell r="A305" t="str">
            <v>2 S 03 410 31</v>
          </cell>
          <cell r="B305" t="str">
            <v>Tubulão a céu aberto diâmetro externo = 1,60 m</v>
          </cell>
          <cell r="E305" t="str">
            <v>m</v>
          </cell>
          <cell r="F305">
            <v>1513.82</v>
          </cell>
        </row>
        <row r="306">
          <cell r="A306" t="str">
            <v>2 S 03 410 41</v>
          </cell>
          <cell r="B306" t="str">
            <v>Tubulão a céu aberto diâmetro externo = 1,80 m</v>
          </cell>
          <cell r="E306" t="str">
            <v>m</v>
          </cell>
          <cell r="F306">
            <v>1826.88</v>
          </cell>
        </row>
        <row r="307">
          <cell r="A307" t="str">
            <v>2 S 03 410 51</v>
          </cell>
          <cell r="B307" t="str">
            <v>Tubulão a céu aberto diâmetro externo = 2,00 m</v>
          </cell>
          <cell r="E307" t="str">
            <v>m</v>
          </cell>
          <cell r="F307">
            <v>2174.0300000000002</v>
          </cell>
        </row>
        <row r="308">
          <cell r="A308" t="str">
            <v>2 S 03 410 61</v>
          </cell>
          <cell r="B308" t="str">
            <v>Tubulão a céu aberto diâmetro externo = 2,20 m</v>
          </cell>
          <cell r="E308" t="str">
            <v>m</v>
          </cell>
          <cell r="F308">
            <v>2588.98</v>
          </cell>
        </row>
        <row r="309">
          <cell r="A309" t="str">
            <v>2 S 03 411 11</v>
          </cell>
          <cell r="B309" t="str">
            <v>Tub.ar comp.D=1,2 m prof.até 12 m lâmina d'água LF</v>
          </cell>
          <cell r="E309" t="str">
            <v>m</v>
          </cell>
          <cell r="F309">
            <v>2381.86</v>
          </cell>
        </row>
        <row r="310">
          <cell r="A310" t="str">
            <v>2 S 03 411 12</v>
          </cell>
          <cell r="B310" t="str">
            <v>Tub.ar comp.D=1,2 m prof. 12/18 m lâmina d'água LF</v>
          </cell>
          <cell r="E310" t="str">
            <v>m</v>
          </cell>
          <cell r="F310">
            <v>2648.55</v>
          </cell>
        </row>
        <row r="311">
          <cell r="A311" t="str">
            <v>2 S 03 411 13</v>
          </cell>
          <cell r="B311" t="str">
            <v>Tub.ar comp.D=1,2 m prof. 18/24 m lâmina d'água LF</v>
          </cell>
          <cell r="E311" t="str">
            <v>m</v>
          </cell>
          <cell r="F311">
            <v>2937.19</v>
          </cell>
        </row>
        <row r="312">
          <cell r="A312" t="str">
            <v>2 S 03 411 14</v>
          </cell>
          <cell r="B312" t="str">
            <v>Tub.ar comp.D=1,2 m prof. 24/27 m lâmina d'água LF</v>
          </cell>
          <cell r="E312" t="str">
            <v>m</v>
          </cell>
          <cell r="F312">
            <v>3358.9</v>
          </cell>
        </row>
        <row r="313">
          <cell r="A313" t="str">
            <v>2 S 03 411 15</v>
          </cell>
          <cell r="B313" t="str">
            <v>Tub.ar.comp.D=1,2 m prof. 27/31 m lâmina d'água LF</v>
          </cell>
          <cell r="E313" t="str">
            <v>m</v>
          </cell>
          <cell r="F313">
            <v>3944.44</v>
          </cell>
        </row>
        <row r="314">
          <cell r="A314" t="str">
            <v>2 S 03 411 21</v>
          </cell>
          <cell r="B314" t="str">
            <v>Tub.ar.comp.D=1,4 m prof.até 12 m lâmina d'água LF</v>
          </cell>
          <cell r="E314" t="str">
            <v>m</v>
          </cell>
          <cell r="F314">
            <v>3082.9</v>
          </cell>
        </row>
        <row r="315">
          <cell r="A315" t="str">
            <v>2 S 03 411 22</v>
          </cell>
          <cell r="B315" t="str">
            <v>Tub.ar comp.D=1,4 m prof. 12/18 m lâmina d'água LF</v>
          </cell>
          <cell r="E315" t="str">
            <v>m</v>
          </cell>
          <cell r="F315">
            <v>3441.26</v>
          </cell>
        </row>
        <row r="316">
          <cell r="A316" t="str">
            <v>2 S 03 411 23</v>
          </cell>
          <cell r="B316" t="str">
            <v>Tub.ar comp.D=1,4 m prof. 18/24 m lâmina d'água LF</v>
          </cell>
          <cell r="E316" t="str">
            <v>m</v>
          </cell>
          <cell r="F316">
            <v>3828.28</v>
          </cell>
        </row>
        <row r="317">
          <cell r="A317" t="str">
            <v>2 S 03 411 24</v>
          </cell>
          <cell r="B317" t="str">
            <v>Tub.ar comp.D=1,4 m prof. 24/27 m lâmina d'água LF</v>
          </cell>
          <cell r="E317" t="str">
            <v>m</v>
          </cell>
          <cell r="F317">
            <v>4394.09</v>
          </cell>
        </row>
        <row r="318">
          <cell r="A318" t="str">
            <v>2 S 03 411 25</v>
          </cell>
          <cell r="B318" t="str">
            <v>Tub.ar comp.D=1,4 m prof. 27/31 m lâmina d'água LF</v>
          </cell>
          <cell r="E318" t="str">
            <v>m</v>
          </cell>
          <cell r="F318">
            <v>5346.16</v>
          </cell>
        </row>
        <row r="319">
          <cell r="A319" t="str">
            <v>2 S 03 411 31</v>
          </cell>
          <cell r="B319" t="str">
            <v>Tub.ar comp.D=1,6 m prof.até 12 m lâmina d'água LF</v>
          </cell>
          <cell r="E319" t="str">
            <v>m</v>
          </cell>
          <cell r="F319">
            <v>3921.04</v>
          </cell>
        </row>
        <row r="320">
          <cell r="A320" t="str">
            <v>2 S 03 411 32</v>
          </cell>
          <cell r="B320" t="str">
            <v>Tub.ar comp.D=1,6 m prof. 12/18 m lâmina d'água LF</v>
          </cell>
          <cell r="E320" t="str">
            <v>m</v>
          </cell>
          <cell r="F320">
            <v>4394.1899999999996</v>
          </cell>
        </row>
        <row r="321">
          <cell r="A321" t="str">
            <v>2 S 03 411 33</v>
          </cell>
          <cell r="B321" t="str">
            <v>Tub.ar comp.D=1,6 m prof. 18/24 m lâmina d'água LF</v>
          </cell>
          <cell r="E321" t="str">
            <v>m</v>
          </cell>
          <cell r="F321">
            <v>4905.6000000000004</v>
          </cell>
        </row>
        <row r="322">
          <cell r="A322" t="str">
            <v>2 S 03 411 34</v>
          </cell>
          <cell r="B322" t="str">
            <v>Tub.ar comp.D=1,6 m prof. 24/27 m lâmina d'água LF</v>
          </cell>
          <cell r="E322" t="str">
            <v>m</v>
          </cell>
          <cell r="F322">
            <v>5653.63</v>
          </cell>
        </row>
        <row r="323">
          <cell r="A323" t="str">
            <v>2 S 03 411 35</v>
          </cell>
          <cell r="B323" t="str">
            <v>Tub.ar comp.D=1,6 m prof. 27/31 m lâmina d'água LF</v>
          </cell>
          <cell r="E323" t="str">
            <v>m</v>
          </cell>
          <cell r="F323">
            <v>6911.34</v>
          </cell>
        </row>
        <row r="324">
          <cell r="A324" t="str">
            <v>2 S 03 411 41</v>
          </cell>
          <cell r="B324" t="str">
            <v>Tub.ar comp.D=1,8 m prof.até 12 m lâmina d'água LF</v>
          </cell>
          <cell r="E324" t="str">
            <v>m</v>
          </cell>
          <cell r="F324">
            <v>4925.0200000000004</v>
          </cell>
        </row>
        <row r="325">
          <cell r="A325" t="str">
            <v>2 S 03 411 42</v>
          </cell>
          <cell r="B325" t="str">
            <v>Tub.ar comp.D=1,8 m prof. 12/18 m lâmina d'água LF</v>
          </cell>
          <cell r="E325" t="str">
            <v>m</v>
          </cell>
          <cell r="F325">
            <v>5532.88</v>
          </cell>
        </row>
        <row r="326">
          <cell r="A326" t="str">
            <v>2 S 03 411 43</v>
          </cell>
          <cell r="B326" t="str">
            <v>Tub.ar comp.D=1,8 m prof. 18/24 m lâmina d'água LF</v>
          </cell>
          <cell r="E326" t="str">
            <v>m</v>
          </cell>
          <cell r="F326">
            <v>6193.77</v>
          </cell>
        </row>
        <row r="327">
          <cell r="A327" t="str">
            <v>2 S 03 411 44</v>
          </cell>
          <cell r="B327" t="str">
            <v>Tub.ar comp.D=1,8 m prof. 24/27 m lâmina d'água LF</v>
          </cell>
          <cell r="E327" t="str">
            <v>m</v>
          </cell>
          <cell r="F327">
            <v>7163.5</v>
          </cell>
        </row>
        <row r="328">
          <cell r="A328" t="str">
            <v>2 S 03 411 45</v>
          </cell>
          <cell r="B328" t="str">
            <v>Tub.ar comp.D=1,8 m prof. 27/31 m lâmina d'água LF</v>
          </cell>
          <cell r="E328" t="str">
            <v>m</v>
          </cell>
          <cell r="F328">
            <v>8788.49</v>
          </cell>
        </row>
        <row r="329">
          <cell r="A329" t="str">
            <v>2 S 03 411 51</v>
          </cell>
          <cell r="B329" t="str">
            <v>Tub.ar comp.D=2,0 m até 12 m lâmina d'água LF</v>
          </cell>
          <cell r="E329" t="str">
            <v>m</v>
          </cell>
          <cell r="F329">
            <v>5872.03</v>
          </cell>
        </row>
        <row r="330">
          <cell r="A330" t="str">
            <v>2 S 03 411 52</v>
          </cell>
          <cell r="B330" t="str">
            <v>Tub.ar comp.D=2,0 m prof. 12/18 m lâmina d'água LF</v>
          </cell>
          <cell r="E330" t="str">
            <v>m</v>
          </cell>
          <cell r="F330">
            <v>6605.12</v>
          </cell>
        </row>
        <row r="331">
          <cell r="A331" t="str">
            <v>2 S 03 411 53</v>
          </cell>
          <cell r="B331" t="str">
            <v>Tub.ar comp.D=2,0 m prof.18/24 m lâmina d'água LF</v>
          </cell>
          <cell r="E331" t="str">
            <v>m</v>
          </cell>
          <cell r="F331">
            <v>7430.86</v>
          </cell>
        </row>
        <row r="332">
          <cell r="A332" t="str">
            <v>2 S 03 411 54</v>
          </cell>
          <cell r="B332" t="str">
            <v>Tub.ar comp.D=2,0 m prof.24/27 m lâmina d'água LF</v>
          </cell>
          <cell r="E332" t="str">
            <v>m</v>
          </cell>
          <cell r="F332">
            <v>8557.61</v>
          </cell>
        </row>
        <row r="333">
          <cell r="A333" t="str">
            <v>2 S 03 411 55</v>
          </cell>
          <cell r="B333" t="str">
            <v>Tub.ar comp.D=2,0 m prof.27/31 m lâmina d'água LF</v>
          </cell>
          <cell r="E333" t="str">
            <v>m</v>
          </cell>
          <cell r="F333">
            <v>10507.63</v>
          </cell>
        </row>
        <row r="334">
          <cell r="A334" t="str">
            <v>2 S 03 411 61</v>
          </cell>
          <cell r="B334" t="str">
            <v>Tub.ar comp.D=2,2 m prof.até 12 m lâmina d'água LF</v>
          </cell>
          <cell r="E334" t="str">
            <v>m</v>
          </cell>
          <cell r="F334">
            <v>7211.43</v>
          </cell>
        </row>
        <row r="335">
          <cell r="A335" t="str">
            <v>2 S 03 411 62</v>
          </cell>
          <cell r="B335" t="str">
            <v>Tub.ar comp.D=2,2 m prof.12/18 m lâmina d'água LF</v>
          </cell>
          <cell r="E335" t="str">
            <v>m</v>
          </cell>
          <cell r="F335">
            <v>8127.56</v>
          </cell>
        </row>
        <row r="336">
          <cell r="A336" t="str">
            <v>2 S 03 411 63</v>
          </cell>
          <cell r="B336" t="str">
            <v>Tub.ar comp.D=2,2 m prof.18/24 m lâmina d'água LF</v>
          </cell>
          <cell r="E336" t="str">
            <v>m</v>
          </cell>
          <cell r="F336">
            <v>9120.11</v>
          </cell>
        </row>
        <row r="337">
          <cell r="A337" t="str">
            <v>2 S 03 411 64</v>
          </cell>
          <cell r="B337" t="str">
            <v>Tub.ar comp.D=2,2 m prof.24/27 m lâmina d'água LF</v>
          </cell>
          <cell r="E337" t="str">
            <v>m</v>
          </cell>
          <cell r="F337">
            <v>10568.89</v>
          </cell>
        </row>
        <row r="338">
          <cell r="A338" t="str">
            <v>2 S 03 411 65</v>
          </cell>
          <cell r="B338" t="str">
            <v>Tub.ar comp.D=2,2 m prof.27/31m lâmina d'água LF</v>
          </cell>
          <cell r="E338" t="str">
            <v>m</v>
          </cell>
          <cell r="F338">
            <v>12527.11</v>
          </cell>
        </row>
        <row r="339">
          <cell r="A339" t="str">
            <v>2 S 03 412 01</v>
          </cell>
          <cell r="B339" t="str">
            <v>Esc.p/alarg. base tub.ar comp.prof. até 12 m LF</v>
          </cell>
          <cell r="E339" t="str">
            <v>m3</v>
          </cell>
          <cell r="F339">
            <v>1352.9</v>
          </cell>
        </row>
        <row r="340">
          <cell r="A340" t="str">
            <v>2 S 03 412 02</v>
          </cell>
          <cell r="B340" t="str">
            <v>Esc.p/alarg. base tub.ar comp.prof.12/18 m LF</v>
          </cell>
          <cell r="E340" t="str">
            <v>m3</v>
          </cell>
          <cell r="F340">
            <v>1584.9</v>
          </cell>
        </row>
        <row r="341">
          <cell r="A341" t="str">
            <v>2 S 03 412 03</v>
          </cell>
          <cell r="B341" t="str">
            <v>Esc.p/alarg. base tub.ar comp.prof.18/24 m LF</v>
          </cell>
          <cell r="E341" t="str">
            <v>m3</v>
          </cell>
          <cell r="F341">
            <v>1835.63</v>
          </cell>
        </row>
        <row r="342">
          <cell r="A342" t="str">
            <v>2 S 03 412 04</v>
          </cell>
          <cell r="B342" t="str">
            <v>Esc.p/alarg. base tub.ar comp.prof.24/27 m LF</v>
          </cell>
          <cell r="E342" t="str">
            <v>m3</v>
          </cell>
          <cell r="F342">
            <v>2201.66</v>
          </cell>
        </row>
        <row r="343">
          <cell r="A343" t="str">
            <v>2 S 03 412 05</v>
          </cell>
          <cell r="B343" t="str">
            <v>Esc.p/alarg. base tub.ar comp.prof.27/31m LF</v>
          </cell>
          <cell r="E343" t="str">
            <v>m3</v>
          </cell>
          <cell r="F343">
            <v>2819.05</v>
          </cell>
        </row>
        <row r="344">
          <cell r="A344" t="str">
            <v>2 S 03 412 11</v>
          </cell>
          <cell r="B344" t="str">
            <v>Forn.lanç.conc. base tub.ar comp.até 12m LF</v>
          </cell>
          <cell r="E344" t="str">
            <v>m3</v>
          </cell>
          <cell r="F344">
            <v>296.33</v>
          </cell>
        </row>
        <row r="345">
          <cell r="A345" t="str">
            <v>2 S 03 412 12</v>
          </cell>
          <cell r="B345" t="str">
            <v>Forn.lanc.conc.base tub.ar comp.prof.12/18m LF</v>
          </cell>
          <cell r="E345" t="str">
            <v>m3</v>
          </cell>
          <cell r="F345">
            <v>316.25</v>
          </cell>
        </row>
        <row r="346">
          <cell r="A346" t="str">
            <v>2 S 03 412 13</v>
          </cell>
          <cell r="B346" t="str">
            <v>Forn.lanç.conc.base tub.ar comp.prof.18/24m LF</v>
          </cell>
          <cell r="E346" t="str">
            <v>m3</v>
          </cell>
          <cell r="F346">
            <v>337.81</v>
          </cell>
        </row>
        <row r="347">
          <cell r="A347" t="str">
            <v>2 S 03 412 14</v>
          </cell>
          <cell r="B347" t="str">
            <v>Forn.lanç.conc.base tub.ar comp.prof.24/27m LF</v>
          </cell>
          <cell r="E347" t="str">
            <v>m3</v>
          </cell>
          <cell r="F347">
            <v>368.94</v>
          </cell>
        </row>
        <row r="348">
          <cell r="A348" t="str">
            <v>2 S 03 412 15</v>
          </cell>
          <cell r="B348" t="str">
            <v>Forn.lanç.conc.base tub.ar comp.prof. 27/31m LF</v>
          </cell>
          <cell r="E348" t="str">
            <v>m3</v>
          </cell>
          <cell r="F348">
            <v>420.85</v>
          </cell>
        </row>
        <row r="349">
          <cell r="A349" t="str">
            <v>2 S 03 510 00</v>
          </cell>
          <cell r="B349" t="str">
            <v>Aparelho apoio em neoprene fretado-forn. e aplic.</v>
          </cell>
          <cell r="E349" t="str">
            <v>kg</v>
          </cell>
          <cell r="F349">
            <v>43.54</v>
          </cell>
        </row>
        <row r="350">
          <cell r="A350" t="str">
            <v>2 S 03 700 01</v>
          </cell>
          <cell r="B350" t="str">
            <v>Fabricação guarda-corpo tipo GM, moldado no local</v>
          </cell>
          <cell r="E350" t="str">
            <v>m</v>
          </cell>
          <cell r="F350">
            <v>183.82</v>
          </cell>
        </row>
        <row r="351">
          <cell r="A351" t="str">
            <v>2 S 03 920 01</v>
          </cell>
          <cell r="B351" t="str">
            <v>Abertura concretagem bases tubulões céu aberto</v>
          </cell>
          <cell r="E351" t="str">
            <v>m3</v>
          </cell>
          <cell r="F351">
            <v>573.25</v>
          </cell>
        </row>
        <row r="352">
          <cell r="A352" t="str">
            <v>2 S 03 930 00</v>
          </cell>
          <cell r="B352" t="str">
            <v>Junta de cantoneira</v>
          </cell>
          <cell r="E352" t="str">
            <v>m</v>
          </cell>
          <cell r="F352">
            <v>71.989999999999995</v>
          </cell>
        </row>
        <row r="353">
          <cell r="A353" t="str">
            <v>2 S 03 940 00</v>
          </cell>
          <cell r="B353" t="str">
            <v>Compactação manual</v>
          </cell>
          <cell r="E353" t="str">
            <v>m3</v>
          </cell>
          <cell r="F353">
            <v>9.44</v>
          </cell>
        </row>
        <row r="354">
          <cell r="A354" t="str">
            <v>2 S 03 940 01</v>
          </cell>
          <cell r="B354" t="str">
            <v>Reaterro e compactação</v>
          </cell>
          <cell r="E354" t="str">
            <v>m3</v>
          </cell>
          <cell r="F354">
            <v>16.04</v>
          </cell>
        </row>
        <row r="355">
          <cell r="A355" t="str">
            <v>2 S 03 951 01</v>
          </cell>
          <cell r="B355" t="str">
            <v>Pintura com nata de cimento</v>
          </cell>
          <cell r="E355" t="str">
            <v>m2</v>
          </cell>
          <cell r="F355">
            <v>3.82</v>
          </cell>
        </row>
        <row r="356">
          <cell r="A356" t="str">
            <v>2 S 03 990 01</v>
          </cell>
          <cell r="B356" t="str">
            <v>Confecção e colocação cabo 4 cord de 12,7 mm - MAC</v>
          </cell>
          <cell r="E356" t="str">
            <v>kg</v>
          </cell>
          <cell r="F356">
            <v>10.93</v>
          </cell>
        </row>
        <row r="357">
          <cell r="A357" t="str">
            <v>2 S 03 990 02</v>
          </cell>
          <cell r="B357" t="str">
            <v>Confecção e colocação cabo 6 cord de 12,7 mm - MAC</v>
          </cell>
          <cell r="E357" t="str">
            <v>kg</v>
          </cell>
          <cell r="F357">
            <v>10.61</v>
          </cell>
        </row>
        <row r="358">
          <cell r="A358" t="str">
            <v>2 S 03 990 03</v>
          </cell>
          <cell r="B358" t="str">
            <v>Confecção e colocação cabo 7 cord de 12,7 mm - MAC</v>
          </cell>
          <cell r="E358" t="str">
            <v>kg</v>
          </cell>
          <cell r="F358">
            <v>9.56</v>
          </cell>
        </row>
        <row r="359">
          <cell r="A359" t="str">
            <v>2 S 03 990 04</v>
          </cell>
          <cell r="B359" t="str">
            <v>Confecção e colocação cabo 12 cord de 12,7 mm -MAC</v>
          </cell>
          <cell r="E359" t="str">
            <v>kg</v>
          </cell>
          <cell r="F359">
            <v>8.6999999999999993</v>
          </cell>
        </row>
        <row r="360">
          <cell r="A360" t="str">
            <v>2 S 03 990 05</v>
          </cell>
          <cell r="B360" t="str">
            <v>Confecção e colocação cabo 4 cord. D=12,7mm FREYSS</v>
          </cell>
          <cell r="E360" t="str">
            <v>kg</v>
          </cell>
          <cell r="F360">
            <v>11.39</v>
          </cell>
        </row>
        <row r="361">
          <cell r="A361" t="str">
            <v>2 S 03 990 06</v>
          </cell>
          <cell r="B361" t="str">
            <v>Confecção e colocação cabo 6 cord. D=12,7mm FREYSS</v>
          </cell>
          <cell r="E361" t="str">
            <v>kg</v>
          </cell>
          <cell r="F361">
            <v>10.1</v>
          </cell>
        </row>
        <row r="362">
          <cell r="A362" t="str">
            <v>2 S 03 990 07</v>
          </cell>
          <cell r="B362" t="str">
            <v>Confecção e colocação cabo 7 cord. D=12,7mm FREYSS</v>
          </cell>
          <cell r="E362" t="str">
            <v>kg</v>
          </cell>
          <cell r="F362">
            <v>9.44</v>
          </cell>
        </row>
        <row r="363">
          <cell r="A363" t="str">
            <v>2 S 03 990 08</v>
          </cell>
          <cell r="B363" t="str">
            <v>Confecção e colocação cabo 12cord. D=12,7mm FREYSS</v>
          </cell>
          <cell r="E363" t="str">
            <v>kg</v>
          </cell>
          <cell r="F363">
            <v>8.41</v>
          </cell>
        </row>
        <row r="364">
          <cell r="A364" t="str">
            <v>2 S 03 991 01</v>
          </cell>
          <cell r="B364" t="str">
            <v>Dreno de PVC D=75 mm</v>
          </cell>
          <cell r="E364" t="str">
            <v>und</v>
          </cell>
          <cell r="F364">
            <v>7.79</v>
          </cell>
        </row>
        <row r="365">
          <cell r="A365" t="str">
            <v>2 S 03 991 02</v>
          </cell>
          <cell r="B365" t="str">
            <v>Dreno de PVC D=100 mm</v>
          </cell>
          <cell r="E365" t="str">
            <v>und</v>
          </cell>
          <cell r="F365">
            <v>8.1999999999999993</v>
          </cell>
        </row>
        <row r="366">
          <cell r="A366" t="str">
            <v>2 S 03 999 01</v>
          </cell>
          <cell r="B366" t="str">
            <v>Protensão e injeção cabo 4 cord. D=12,7 mm - MAC</v>
          </cell>
          <cell r="E366" t="str">
            <v>und</v>
          </cell>
          <cell r="F366">
            <v>302.45999999999998</v>
          </cell>
        </row>
        <row r="367">
          <cell r="A367" t="str">
            <v>2 S 03 999 02</v>
          </cell>
          <cell r="B367" t="str">
            <v>Protensão e injeção cabo 6 cord. D=12,7 mm - MAC</v>
          </cell>
          <cell r="E367" t="str">
            <v>und</v>
          </cell>
          <cell r="F367">
            <v>443.97</v>
          </cell>
        </row>
        <row r="368">
          <cell r="A368" t="str">
            <v>2 S 03 999 03</v>
          </cell>
          <cell r="B368" t="str">
            <v>Protensão e injeção cabo 7 cord. D=12,7 mm - MAC</v>
          </cell>
          <cell r="E368" t="str">
            <v>und</v>
          </cell>
          <cell r="F368">
            <v>441.99</v>
          </cell>
        </row>
        <row r="369">
          <cell r="A369" t="str">
            <v>2 S 03 999 04</v>
          </cell>
          <cell r="B369" t="str">
            <v>Protensão e injeção cabo 12 cord. D=12,7 mm - MAC</v>
          </cell>
          <cell r="E369" t="str">
            <v>und</v>
          </cell>
          <cell r="F369">
            <v>827.42</v>
          </cell>
        </row>
        <row r="370">
          <cell r="A370" t="str">
            <v>2 S 03 999 05</v>
          </cell>
          <cell r="B370" t="str">
            <v>Protensão e injeção cabo 4 cord. D=12,7mm - FREYSS</v>
          </cell>
          <cell r="E370" t="str">
            <v>und</v>
          </cell>
          <cell r="F370">
            <v>341.41</v>
          </cell>
        </row>
        <row r="371">
          <cell r="A371" t="str">
            <v>2 S 03 999 06</v>
          </cell>
          <cell r="B371" t="str">
            <v>Protensão e injeção cabo 6 cord. D=12,7mm - FREYSS</v>
          </cell>
          <cell r="E371" t="str">
            <v>und</v>
          </cell>
          <cell r="F371">
            <v>478.11</v>
          </cell>
        </row>
        <row r="372">
          <cell r="A372" t="str">
            <v>2 S 03 999 07</v>
          </cell>
          <cell r="B372" t="str">
            <v>Protensão e injeção cabo 7 cord. D=12,7mm - FREYSS</v>
          </cell>
          <cell r="E372" t="str">
            <v>und</v>
          </cell>
          <cell r="F372">
            <v>529.21</v>
          </cell>
        </row>
        <row r="373">
          <cell r="A373" t="str">
            <v>2 S 03 999 08</v>
          </cell>
          <cell r="B373" t="str">
            <v>Protensão e injeção cabo 12 cord. D=12,7mm FREYSS</v>
          </cell>
          <cell r="E373" t="str">
            <v>und</v>
          </cell>
          <cell r="F373">
            <v>955.7</v>
          </cell>
        </row>
        <row r="374">
          <cell r="A374" t="str">
            <v>2 S 04 000 00</v>
          </cell>
          <cell r="B374" t="str">
            <v>Escavação manual em material de 1a cat</v>
          </cell>
          <cell r="E374" t="str">
            <v>m3</v>
          </cell>
          <cell r="F374">
            <v>23.38</v>
          </cell>
        </row>
        <row r="375">
          <cell r="A375" t="str">
            <v>2 S 04 000 01</v>
          </cell>
          <cell r="B375" t="str">
            <v>Escavação manual reat.compact.mat.1a cat.</v>
          </cell>
          <cell r="E375" t="str">
            <v>m3</v>
          </cell>
          <cell r="F375">
            <v>26.21</v>
          </cell>
        </row>
        <row r="376">
          <cell r="A376" t="str">
            <v>2 S 04 001 00</v>
          </cell>
          <cell r="B376" t="str">
            <v>Escavação mecânica de vala em mat.1a cat.</v>
          </cell>
          <cell r="E376" t="str">
            <v>m3</v>
          </cell>
          <cell r="F376">
            <v>3.64</v>
          </cell>
        </row>
        <row r="377">
          <cell r="A377" t="str">
            <v>2 S 04 001 01</v>
          </cell>
          <cell r="B377" t="str">
            <v>Escavação mecânica reat. e comp. vala mat.1a cat.</v>
          </cell>
          <cell r="E377" t="str">
            <v>m3</v>
          </cell>
          <cell r="F377">
            <v>6</v>
          </cell>
        </row>
        <row r="378">
          <cell r="A378" t="str">
            <v>2 S 04 002 01</v>
          </cell>
          <cell r="B378" t="str">
            <v>Perfuração para dreno sub-horizontal mat. 1a cat.</v>
          </cell>
          <cell r="E378" t="str">
            <v>m</v>
          </cell>
          <cell r="F378">
            <v>77</v>
          </cell>
        </row>
        <row r="379">
          <cell r="A379" t="str">
            <v>2 S 04 010 00</v>
          </cell>
          <cell r="B379" t="str">
            <v>Escavação manual material 2a categoria</v>
          </cell>
          <cell r="E379" t="str">
            <v>m3</v>
          </cell>
          <cell r="F379">
            <v>24.52</v>
          </cell>
        </row>
        <row r="380">
          <cell r="A380" t="str">
            <v>2 S 04 010 01</v>
          </cell>
          <cell r="B380" t="str">
            <v>Escavação manual reat.compactação em mat.2a cat.</v>
          </cell>
          <cell r="E380" t="str">
            <v>m3</v>
          </cell>
          <cell r="F380">
            <v>32.909999999999997</v>
          </cell>
        </row>
        <row r="381">
          <cell r="A381" t="str">
            <v>2 S 04 011 00</v>
          </cell>
          <cell r="B381" t="str">
            <v>Escavação mecânica de vala em mat. 2a categoria</v>
          </cell>
          <cell r="E381" t="str">
            <v>m3</v>
          </cell>
          <cell r="F381">
            <v>4.37</v>
          </cell>
        </row>
        <row r="382">
          <cell r="A382" t="str">
            <v>2 S 04 011 01</v>
          </cell>
          <cell r="B382" t="str">
            <v>Escavação mecânica reat.compact. vala mat.2a cat.</v>
          </cell>
          <cell r="E382" t="str">
            <v>m3</v>
          </cell>
          <cell r="F382">
            <v>7.2</v>
          </cell>
        </row>
        <row r="383">
          <cell r="A383" t="str">
            <v>2 S 04 012 01</v>
          </cell>
          <cell r="B383" t="str">
            <v>Perfuração para dreno sub-horizontal mat 2a cat.</v>
          </cell>
          <cell r="E383" t="str">
            <v>m</v>
          </cell>
          <cell r="F383">
            <v>169.21</v>
          </cell>
        </row>
        <row r="384">
          <cell r="A384" t="str">
            <v>2 S 04 020 00</v>
          </cell>
          <cell r="B384" t="str">
            <v>Escavação em vala material de 3a categoria</v>
          </cell>
          <cell r="E384" t="str">
            <v>m3</v>
          </cell>
          <cell r="F384">
            <v>52.49</v>
          </cell>
        </row>
        <row r="385">
          <cell r="A385" t="str">
            <v>2 S 04 100 01</v>
          </cell>
          <cell r="B385" t="str">
            <v>Corpo BSTC D=0,60m</v>
          </cell>
          <cell r="E385" t="str">
            <v>m</v>
          </cell>
          <cell r="F385">
            <v>216.56</v>
          </cell>
        </row>
        <row r="386">
          <cell r="A386" t="str">
            <v>2 S 04 100 02</v>
          </cell>
          <cell r="B386" t="str">
            <v>Corpo BSTC D=0,80m</v>
          </cell>
          <cell r="E386" t="str">
            <v>m</v>
          </cell>
          <cell r="F386">
            <v>315.29000000000002</v>
          </cell>
        </row>
        <row r="387">
          <cell r="A387" t="str">
            <v>2 S 04 100 03</v>
          </cell>
          <cell r="B387" t="str">
            <v>Corpo BSTC D=1,00m</v>
          </cell>
          <cell r="E387" t="str">
            <v>m</v>
          </cell>
          <cell r="F387">
            <v>450.19</v>
          </cell>
        </row>
        <row r="388">
          <cell r="A388" t="str">
            <v>2 S 04 100 04</v>
          </cell>
          <cell r="B388" t="str">
            <v>Corpo BSTC D=1,20m</v>
          </cell>
          <cell r="E388" t="str">
            <v>m</v>
          </cell>
          <cell r="F388">
            <v>605.29999999999995</v>
          </cell>
        </row>
        <row r="389">
          <cell r="A389" t="str">
            <v>2 S 04 100 05</v>
          </cell>
          <cell r="B389" t="str">
            <v>Corpo BSTC D=1,50m</v>
          </cell>
          <cell r="E389" t="str">
            <v>m</v>
          </cell>
          <cell r="F389">
            <v>898.56</v>
          </cell>
        </row>
        <row r="390">
          <cell r="A390" t="str">
            <v>2 S 04 101 01</v>
          </cell>
          <cell r="B390" t="str">
            <v>Boca BSTC D=0,60 m normal</v>
          </cell>
          <cell r="E390" t="str">
            <v>und</v>
          </cell>
          <cell r="F390">
            <v>467.01</v>
          </cell>
        </row>
        <row r="391">
          <cell r="A391" t="str">
            <v>2 S 04 101 02</v>
          </cell>
          <cell r="B391" t="str">
            <v>Boca BSTC D=0,80m normal</v>
          </cell>
          <cell r="E391" t="str">
            <v>und</v>
          </cell>
          <cell r="F391">
            <v>778.51</v>
          </cell>
        </row>
        <row r="392">
          <cell r="A392" t="str">
            <v>2 S 04 101 03</v>
          </cell>
          <cell r="B392" t="str">
            <v>Boca BSTC D=1,00m normal</v>
          </cell>
          <cell r="E392" t="str">
            <v>und</v>
          </cell>
          <cell r="F392">
            <v>1204.75</v>
          </cell>
        </row>
        <row r="393">
          <cell r="A393" t="str">
            <v>2 S 04 101 04</v>
          </cell>
          <cell r="B393" t="str">
            <v>Boca BSTC D=1,20m normal</v>
          </cell>
          <cell r="E393" t="str">
            <v>und</v>
          </cell>
          <cell r="F393">
            <v>1743.56</v>
          </cell>
        </row>
        <row r="394">
          <cell r="A394" t="str">
            <v>2 S 04 101 05</v>
          </cell>
          <cell r="B394" t="str">
            <v>Boca BSTC D=1,50m normal</v>
          </cell>
          <cell r="E394" t="str">
            <v>und</v>
          </cell>
          <cell r="F394">
            <v>3148.01</v>
          </cell>
        </row>
        <row r="395">
          <cell r="A395" t="str">
            <v>2 S 04 101 06</v>
          </cell>
          <cell r="B395" t="str">
            <v>Boca BSTC D=0,60m - esc.=15</v>
          </cell>
          <cell r="E395" t="str">
            <v>und</v>
          </cell>
          <cell r="F395">
            <v>490.76</v>
          </cell>
        </row>
        <row r="396">
          <cell r="A396" t="str">
            <v>2 S 04 101 07</v>
          </cell>
          <cell r="B396" t="str">
            <v>Boca BSTC D=0,80 m - esc.=15</v>
          </cell>
          <cell r="E396" t="str">
            <v>und</v>
          </cell>
          <cell r="F396">
            <v>819.08</v>
          </cell>
        </row>
        <row r="397">
          <cell r="A397" t="str">
            <v>2 S 04 101 08</v>
          </cell>
          <cell r="B397" t="str">
            <v>Boca BSTC D=1,00 m - esc.=15</v>
          </cell>
          <cell r="E397" t="str">
            <v>und</v>
          </cell>
          <cell r="F397">
            <v>1263.28</v>
          </cell>
        </row>
        <row r="398">
          <cell r="A398" t="str">
            <v>2 S 04 101 09</v>
          </cell>
          <cell r="B398" t="str">
            <v>Boca BSTC D=1,20 m - esc.=15</v>
          </cell>
          <cell r="E398" t="str">
            <v>und</v>
          </cell>
          <cell r="F398">
            <v>1834.07</v>
          </cell>
        </row>
        <row r="399">
          <cell r="A399" t="str">
            <v>2 S 04 101 10</v>
          </cell>
          <cell r="B399" t="str">
            <v>Boca BSTC D=1,50 m - esc.=15</v>
          </cell>
          <cell r="E399" t="str">
            <v>und</v>
          </cell>
          <cell r="F399">
            <v>3317.23</v>
          </cell>
        </row>
        <row r="400">
          <cell r="A400" t="str">
            <v>2 S 04 101 11</v>
          </cell>
          <cell r="B400" t="str">
            <v>Boca BSTC D=0,60 m - esc.=30</v>
          </cell>
          <cell r="E400" t="str">
            <v>und</v>
          </cell>
          <cell r="F400">
            <v>547.66</v>
          </cell>
        </row>
        <row r="401">
          <cell r="A401" t="str">
            <v>2 S 04 101 12</v>
          </cell>
          <cell r="B401" t="str">
            <v>Boca BSTC D=0,80 m - esc.=30</v>
          </cell>
          <cell r="E401" t="str">
            <v>und</v>
          </cell>
          <cell r="F401">
            <v>911.4</v>
          </cell>
        </row>
        <row r="402">
          <cell r="A402" t="str">
            <v>2 S 04 101 13</v>
          </cell>
          <cell r="B402" t="str">
            <v>Boca BSTC D=1,00 m - esc.=30</v>
          </cell>
          <cell r="E402" t="str">
            <v>und</v>
          </cell>
          <cell r="F402">
            <v>1405.29</v>
          </cell>
        </row>
        <row r="403">
          <cell r="A403" t="str">
            <v>2 S 04 101 14</v>
          </cell>
          <cell r="B403" t="str">
            <v>Boca BSTC D=1,20 m - esc.=30</v>
          </cell>
          <cell r="E403" t="str">
            <v>und</v>
          </cell>
          <cell r="F403">
            <v>2045.56</v>
          </cell>
        </row>
        <row r="404">
          <cell r="A404" t="str">
            <v>2 S 04 101 15</v>
          </cell>
          <cell r="B404" t="str">
            <v>Boca BSTC D=1,50 m - esc.=30</v>
          </cell>
          <cell r="E404" t="str">
            <v>und</v>
          </cell>
          <cell r="F404">
            <v>3710.45</v>
          </cell>
        </row>
        <row r="405">
          <cell r="A405" t="str">
            <v>2 S 04 101 16</v>
          </cell>
          <cell r="B405" t="str">
            <v>Boca BSTC D=0,60 m - esc.=45</v>
          </cell>
          <cell r="E405" t="str">
            <v>und</v>
          </cell>
          <cell r="F405">
            <v>676.96</v>
          </cell>
        </row>
        <row r="406">
          <cell r="A406" t="str">
            <v>2 S 04 101 17</v>
          </cell>
          <cell r="B406" t="str">
            <v>Boca BSTC D=0,80 m - esc.=45</v>
          </cell>
          <cell r="E406" t="str">
            <v>und</v>
          </cell>
          <cell r="F406">
            <v>1226.7</v>
          </cell>
        </row>
        <row r="407">
          <cell r="A407" t="str">
            <v>2 S 04 101 18</v>
          </cell>
          <cell r="B407" t="str">
            <v>Boca BSTC D=1,00 m - esc.=45</v>
          </cell>
          <cell r="E407" t="str">
            <v>und</v>
          </cell>
          <cell r="F407">
            <v>1742.67</v>
          </cell>
        </row>
        <row r="408">
          <cell r="A408" t="str">
            <v>2 S 04 101 19</v>
          </cell>
          <cell r="B408" t="str">
            <v>Boca BSTC D=1,20 m - esc.=45</v>
          </cell>
          <cell r="E408" t="str">
            <v>und</v>
          </cell>
          <cell r="F408">
            <v>2538.5</v>
          </cell>
        </row>
        <row r="409">
          <cell r="A409" t="str">
            <v>2 S 04 101 20</v>
          </cell>
          <cell r="B409" t="str">
            <v>Boca BSTC D=1,50 m - esc.=45</v>
          </cell>
          <cell r="E409" t="str">
            <v>und</v>
          </cell>
          <cell r="F409">
            <v>4665.8900000000003</v>
          </cell>
        </row>
        <row r="410">
          <cell r="A410" t="str">
            <v>2 S 04 110 01</v>
          </cell>
          <cell r="B410" t="str">
            <v>Corpo BDTC D=1,00m</v>
          </cell>
          <cell r="E410" t="str">
            <v>m</v>
          </cell>
          <cell r="F410">
            <v>927.15</v>
          </cell>
        </row>
        <row r="411">
          <cell r="A411" t="str">
            <v>2 S 04 110 02</v>
          </cell>
          <cell r="B411" t="str">
            <v>Corpo BDTC D=1,20m</v>
          </cell>
          <cell r="E411" t="str">
            <v>m</v>
          </cell>
          <cell r="F411">
            <v>1186.5</v>
          </cell>
        </row>
        <row r="412">
          <cell r="A412" t="str">
            <v>2 S 04 110 03</v>
          </cell>
          <cell r="B412" t="str">
            <v>Corpo BDTC D=1,50m</v>
          </cell>
          <cell r="E412" t="str">
            <v>m</v>
          </cell>
          <cell r="F412">
            <v>1894.91</v>
          </cell>
        </row>
        <row r="413">
          <cell r="A413" t="str">
            <v>2 S 04 111 01</v>
          </cell>
          <cell r="B413" t="str">
            <v>Boca BDTC D=1,00m normal</v>
          </cell>
          <cell r="E413" t="str">
            <v>und</v>
          </cell>
          <cell r="F413">
            <v>1687.18</v>
          </cell>
        </row>
        <row r="414">
          <cell r="A414" t="str">
            <v>2 S 04 111 02</v>
          </cell>
          <cell r="B414" t="str">
            <v>Boca BDTC D=1,20m normal</v>
          </cell>
          <cell r="E414" t="str">
            <v>und</v>
          </cell>
          <cell r="F414">
            <v>2449.44</v>
          </cell>
        </row>
        <row r="415">
          <cell r="A415" t="str">
            <v>2 S 04 111 03</v>
          </cell>
          <cell r="B415" t="str">
            <v>Boca BDTC D=1,50m normal</v>
          </cell>
          <cell r="E415" t="str">
            <v>und</v>
          </cell>
          <cell r="F415">
            <v>4303.68</v>
          </cell>
        </row>
        <row r="416">
          <cell r="A416" t="str">
            <v>2 S 04 111 05</v>
          </cell>
          <cell r="B416" t="str">
            <v>Boca BDTC D=1,00 m - esc.=15</v>
          </cell>
          <cell r="E416" t="str">
            <v>und</v>
          </cell>
          <cell r="F416">
            <v>1762.9</v>
          </cell>
        </row>
        <row r="417">
          <cell r="A417" t="str">
            <v>2 S 04 111 06</v>
          </cell>
          <cell r="B417" t="str">
            <v>Boca BDTC D=1,20 m - esc.=15</v>
          </cell>
          <cell r="E417" t="str">
            <v>und</v>
          </cell>
          <cell r="F417">
            <v>2564.41</v>
          </cell>
        </row>
        <row r="418">
          <cell r="A418" t="str">
            <v>2 S 04 111 07</v>
          </cell>
          <cell r="B418" t="str">
            <v>Boca BDTC D=1,50 m - esc.=15</v>
          </cell>
          <cell r="E418" t="str">
            <v>und</v>
          </cell>
          <cell r="F418">
            <v>4518.67</v>
          </cell>
        </row>
        <row r="419">
          <cell r="A419" t="str">
            <v>2 S 04 111 08</v>
          </cell>
          <cell r="B419" t="str">
            <v>Boca BDTC D=1,00 - esc.=30</v>
          </cell>
          <cell r="E419" t="str">
            <v>und</v>
          </cell>
          <cell r="F419">
            <v>1960.49</v>
          </cell>
        </row>
        <row r="420">
          <cell r="A420" t="str">
            <v>2 S 04 111 09</v>
          </cell>
          <cell r="B420" t="str">
            <v>Boca BDTC D=1,20 m - esc.=30</v>
          </cell>
          <cell r="E420" t="str">
            <v>und</v>
          </cell>
          <cell r="F420">
            <v>2854.31</v>
          </cell>
        </row>
        <row r="421">
          <cell r="A421" t="str">
            <v>2 S 04 111 10</v>
          </cell>
          <cell r="B421" t="str">
            <v>Boca BDTC D=1,50 m - esc.=30</v>
          </cell>
          <cell r="E421" t="str">
            <v>und</v>
          </cell>
          <cell r="F421">
            <v>5049.58</v>
          </cell>
        </row>
        <row r="422">
          <cell r="A422" t="str">
            <v>2 S 04 111 11</v>
          </cell>
          <cell r="B422" t="str">
            <v>Boca BDTC D=1,00 m - esc.=45</v>
          </cell>
          <cell r="E422" t="str">
            <v>und</v>
          </cell>
          <cell r="F422">
            <v>2420.2399999999998</v>
          </cell>
        </row>
        <row r="423">
          <cell r="A423" t="str">
            <v>2 S 04 111 12</v>
          </cell>
          <cell r="B423" t="str">
            <v>Boca BDTC D=1,20 m - esc.=45</v>
          </cell>
          <cell r="E423" t="str">
            <v>und</v>
          </cell>
          <cell r="F423">
            <v>3523.01</v>
          </cell>
        </row>
        <row r="424">
          <cell r="A424" t="str">
            <v>2 S 04 111 13</v>
          </cell>
          <cell r="B424" t="str">
            <v>Boca BDTC D=1,50 m - esc.=45</v>
          </cell>
          <cell r="E424" t="str">
            <v>und</v>
          </cell>
          <cell r="F424">
            <v>6248.02</v>
          </cell>
        </row>
        <row r="425">
          <cell r="A425" t="str">
            <v>2 S 04 120 01</v>
          </cell>
          <cell r="B425" t="str">
            <v>Corpo BTTC D=1,00m</v>
          </cell>
          <cell r="E425" t="str">
            <v>m</v>
          </cell>
          <cell r="F425">
            <v>1307.51</v>
          </cell>
        </row>
        <row r="426">
          <cell r="A426" t="str">
            <v>2 S 04 120 02</v>
          </cell>
          <cell r="B426" t="str">
            <v>Corpo BTTC D=1,20m</v>
          </cell>
          <cell r="E426" t="str">
            <v>m</v>
          </cell>
          <cell r="F426">
            <v>1768.82</v>
          </cell>
        </row>
        <row r="427">
          <cell r="A427" t="str">
            <v>2 S 04 120 03</v>
          </cell>
          <cell r="B427" t="str">
            <v>Corpo BTTC D=1,50m</v>
          </cell>
          <cell r="E427" t="str">
            <v>m</v>
          </cell>
          <cell r="F427">
            <v>2637.95</v>
          </cell>
        </row>
        <row r="428">
          <cell r="A428" t="str">
            <v>2 S 04 121 01</v>
          </cell>
          <cell r="B428" t="str">
            <v>Boca BTTC D=1,00m normal</v>
          </cell>
          <cell r="E428" t="str">
            <v>und</v>
          </cell>
          <cell r="F428">
            <v>2177.25</v>
          </cell>
        </row>
        <row r="429">
          <cell r="A429" t="str">
            <v>2 S 04 121 02</v>
          </cell>
          <cell r="B429" t="str">
            <v>Boca BTTC D=1,20m normal</v>
          </cell>
          <cell r="E429" t="str">
            <v>und</v>
          </cell>
          <cell r="F429">
            <v>3162.21</v>
          </cell>
        </row>
        <row r="430">
          <cell r="A430" t="str">
            <v>2 S 04 121 03</v>
          </cell>
          <cell r="B430" t="str">
            <v>Boca BTTC D=1,50m normal</v>
          </cell>
          <cell r="E430" t="str">
            <v>und</v>
          </cell>
          <cell r="F430">
            <v>5501.76</v>
          </cell>
        </row>
        <row r="431">
          <cell r="A431" t="str">
            <v>2 S 04 121 04</v>
          </cell>
          <cell r="B431" t="str">
            <v>Boca BTTC D=1,00 m - esc.=15</v>
          </cell>
          <cell r="E431" t="str">
            <v>und</v>
          </cell>
          <cell r="F431">
            <v>2268.85</v>
          </cell>
        </row>
        <row r="432">
          <cell r="A432" t="str">
            <v>2 S 04 121 05</v>
          </cell>
          <cell r="B432" t="str">
            <v>Boca BTTC D=1,20 m - esc.=15</v>
          </cell>
          <cell r="E432" t="str">
            <v>und</v>
          </cell>
          <cell r="F432">
            <v>3302.99</v>
          </cell>
        </row>
        <row r="433">
          <cell r="A433" t="str">
            <v>2 S 04 121 06</v>
          </cell>
          <cell r="B433" t="str">
            <v>Boca BTTC D=1,50 m - esc.=15</v>
          </cell>
          <cell r="E433" t="str">
            <v>und</v>
          </cell>
          <cell r="F433">
            <v>5751.61</v>
          </cell>
        </row>
        <row r="434">
          <cell r="A434" t="str">
            <v>2 S 04 121 07</v>
          </cell>
          <cell r="B434" t="str">
            <v>Boca BTTC D=1,00 m - esc.=30</v>
          </cell>
          <cell r="E434" t="str">
            <v>und</v>
          </cell>
          <cell r="F434">
            <v>2524.5500000000002</v>
          </cell>
        </row>
        <row r="435">
          <cell r="A435" t="str">
            <v>2 S 04 121 08</v>
          </cell>
          <cell r="B435" t="str">
            <v>Boca BTTC D=1,20 m - esc.=30</v>
          </cell>
          <cell r="E435" t="str">
            <v>und</v>
          </cell>
          <cell r="F435">
            <v>3674.13</v>
          </cell>
        </row>
        <row r="436">
          <cell r="A436" t="str">
            <v>2 S 04 121 09</v>
          </cell>
          <cell r="B436" t="str">
            <v>Boca BTTC D=1,50 m - esc.=30</v>
          </cell>
          <cell r="E436" t="str">
            <v>und</v>
          </cell>
          <cell r="F436">
            <v>6416.14</v>
          </cell>
        </row>
        <row r="437">
          <cell r="A437" t="str">
            <v>2 S 04 121 10</v>
          </cell>
          <cell r="B437" t="str">
            <v>Boca BTTC D=1,00 m - esc.=45</v>
          </cell>
          <cell r="E437" t="str">
            <v>und</v>
          </cell>
          <cell r="F437">
            <v>3102.83</v>
          </cell>
        </row>
        <row r="438">
          <cell r="A438" t="str">
            <v>2 S 04 121 11</v>
          </cell>
          <cell r="B438" t="str">
            <v>Boca BTTC D=1,20 m - esc.=45</v>
          </cell>
          <cell r="E438" t="str">
            <v>und</v>
          </cell>
          <cell r="F438">
            <v>4520.6400000000003</v>
          </cell>
        </row>
        <row r="439">
          <cell r="A439" t="str">
            <v>2 S 04 121 12</v>
          </cell>
          <cell r="B439" t="str">
            <v>Boca BTTC D=1,50 m - esc.=45</v>
          </cell>
          <cell r="E439" t="str">
            <v>und</v>
          </cell>
          <cell r="F439">
            <v>7937.31</v>
          </cell>
        </row>
        <row r="440">
          <cell r="A440" t="str">
            <v>2 S 04 200 01</v>
          </cell>
          <cell r="B440" t="str">
            <v>Corpo BSCC 1,50 x 1,50 m alt. 0 a 1,00 m</v>
          </cell>
          <cell r="E440" t="str">
            <v>und</v>
          </cell>
          <cell r="F440">
            <v>943.77</v>
          </cell>
        </row>
        <row r="441">
          <cell r="A441" t="str">
            <v>2 S 04 200 02</v>
          </cell>
          <cell r="B441" t="str">
            <v>Corpo BSCC 2,00 x 2,00 m alt. 0 a 1,00 m</v>
          </cell>
          <cell r="E441" t="str">
            <v>und</v>
          </cell>
          <cell r="F441">
            <v>1364.43</v>
          </cell>
        </row>
        <row r="442">
          <cell r="A442" t="str">
            <v>2 S 04 200 03</v>
          </cell>
          <cell r="B442" t="str">
            <v>Corpo BSCC 2,50 x 2,50 m alt. 0 a 1,00 m</v>
          </cell>
          <cell r="E442" t="str">
            <v>m</v>
          </cell>
          <cell r="F442">
            <v>1942.01</v>
          </cell>
        </row>
        <row r="443">
          <cell r="A443" t="str">
            <v>2 S 04 200 04</v>
          </cell>
          <cell r="B443" t="str">
            <v>Corpo BSCC 3,00 x 3,00 m alt. 0 a 1,00 m</v>
          </cell>
          <cell r="E443" t="str">
            <v>m</v>
          </cell>
          <cell r="F443">
            <v>2556.91</v>
          </cell>
        </row>
        <row r="444">
          <cell r="A444" t="str">
            <v>2 S 04 200 05</v>
          </cell>
          <cell r="B444" t="str">
            <v>Corpo BSCC 1,50 x 1,50 m alt. 1,00 a 2,50 m</v>
          </cell>
          <cell r="E444" t="str">
            <v>m</v>
          </cell>
          <cell r="F444">
            <v>854.14</v>
          </cell>
        </row>
        <row r="445">
          <cell r="A445" t="str">
            <v>2 S 04 200 06</v>
          </cell>
          <cell r="B445" t="str">
            <v>Corpo BSCC 2,00 x 2,00 m alt. 1,00 a 2,50 m</v>
          </cell>
          <cell r="E445" t="str">
            <v>m</v>
          </cell>
          <cell r="F445">
            <v>1220.78</v>
          </cell>
        </row>
        <row r="446">
          <cell r="A446" t="str">
            <v>2 S 04 200 07</v>
          </cell>
          <cell r="B446" t="str">
            <v>Corpo BSCC 2,50 x 2,50 m alt. 1,00 a 2,50 m</v>
          </cell>
          <cell r="E446" t="str">
            <v>m</v>
          </cell>
          <cell r="F446">
            <v>1836.29</v>
          </cell>
        </row>
        <row r="447">
          <cell r="A447" t="str">
            <v>2 S 04 200 08</v>
          </cell>
          <cell r="B447" t="str">
            <v>Corpo BSCC 3,00 x 3,00 m alt. 1,00 a 2,50 m</v>
          </cell>
          <cell r="E447" t="str">
            <v>m</v>
          </cell>
          <cell r="F447">
            <v>2496.2199999999998</v>
          </cell>
        </row>
        <row r="448">
          <cell r="A448" t="str">
            <v>2 S 04 200 09</v>
          </cell>
          <cell r="B448" t="str">
            <v>Corpo BSCC 1,50 x 1,50 m alt. 2,50 a 5,00 m</v>
          </cell>
          <cell r="E448" t="str">
            <v>m</v>
          </cell>
          <cell r="F448">
            <v>932.05</v>
          </cell>
        </row>
        <row r="449">
          <cell r="A449" t="str">
            <v>2 S 04 200 10</v>
          </cell>
          <cell r="B449" t="str">
            <v>Corpo BSCC 2,00 x 2,00 m alt. 2,50 a 5,00 m</v>
          </cell>
          <cell r="E449" t="str">
            <v>m</v>
          </cell>
          <cell r="F449">
            <v>1443.11</v>
          </cell>
        </row>
        <row r="450">
          <cell r="A450" t="str">
            <v>2 S 04 200 11</v>
          </cell>
          <cell r="B450" t="str">
            <v>Corpo BSCC 2,50 x 2,50 m alt. 2,50 a 5,00 m</v>
          </cell>
          <cell r="E450" t="str">
            <v>m</v>
          </cell>
          <cell r="F450">
            <v>2118.4699999999998</v>
          </cell>
        </row>
        <row r="451">
          <cell r="A451" t="str">
            <v>2 S 04 200 12</v>
          </cell>
          <cell r="B451" t="str">
            <v>Corpo BSCC 3,00 x 3,00 m alt. 2,50 a 5,00 m</v>
          </cell>
          <cell r="E451" t="str">
            <v>m</v>
          </cell>
          <cell r="F451">
            <v>3067.32</v>
          </cell>
        </row>
        <row r="452">
          <cell r="A452" t="str">
            <v>2 S 04 200 13</v>
          </cell>
          <cell r="B452" t="str">
            <v>Corpo BSCC 1,50 x 1,50 m alt. 5,00 a 7,50 m</v>
          </cell>
          <cell r="E452" t="str">
            <v>m</v>
          </cell>
          <cell r="F452">
            <v>1063.42</v>
          </cell>
        </row>
        <row r="453">
          <cell r="A453" t="str">
            <v>2 S 04 200 14</v>
          </cell>
          <cell r="B453" t="str">
            <v>Corpo BSCC 2,00 x 2,00 m alt. 5,00 a 7,50 m</v>
          </cell>
          <cell r="E453" t="str">
            <v>m</v>
          </cell>
          <cell r="F453">
            <v>1623.18</v>
          </cell>
        </row>
        <row r="454">
          <cell r="A454" t="str">
            <v>2 S 04 200 15</v>
          </cell>
          <cell r="B454" t="str">
            <v>Corpo BSCC 2,50 x 2,50 m alt. 5,00 a 7,50 m</v>
          </cell>
          <cell r="E454" t="str">
            <v>m</v>
          </cell>
          <cell r="F454">
            <v>2370.19</v>
          </cell>
        </row>
        <row r="455">
          <cell r="A455" t="str">
            <v>2 S 04 200 16</v>
          </cell>
          <cell r="B455" t="str">
            <v>Corpo BSCC 3,00 x 3,00 m alt. 5,00 a 7,50 m</v>
          </cell>
          <cell r="E455" t="str">
            <v>m</v>
          </cell>
          <cell r="F455">
            <v>3359.73</v>
          </cell>
        </row>
        <row r="456">
          <cell r="A456" t="str">
            <v>2 S 04 200 17</v>
          </cell>
          <cell r="B456" t="str">
            <v>Corpo BSCC 1,50 x 1,50 m alt. 7,50 a 10,00 m</v>
          </cell>
          <cell r="E456" t="str">
            <v>m</v>
          </cell>
          <cell r="F456">
            <v>1223.9100000000001</v>
          </cell>
        </row>
        <row r="457">
          <cell r="A457" t="str">
            <v>2 S 04 200 18</v>
          </cell>
          <cell r="B457" t="str">
            <v>Corpo BSCC 2,00 x 2,00 m alt. 7,50 a 10,00 m</v>
          </cell>
          <cell r="E457" t="str">
            <v>m</v>
          </cell>
          <cell r="F457">
            <v>1828.6</v>
          </cell>
        </row>
        <row r="458">
          <cell r="A458" t="str">
            <v>2 S 04 200 19</v>
          </cell>
          <cell r="B458" t="str">
            <v>Corpo BSCC 2,50 x 2,50 m alt. 7,50 a 10,00 m</v>
          </cell>
          <cell r="E458" t="str">
            <v>m</v>
          </cell>
          <cell r="F458">
            <v>2612.86</v>
          </cell>
        </row>
        <row r="459">
          <cell r="A459" t="str">
            <v>2 S 04 200 20</v>
          </cell>
          <cell r="B459" t="str">
            <v>Corpo BSCC 3,00 x 3,00 m alt. 7,50 a 10,00 m</v>
          </cell>
          <cell r="E459" t="str">
            <v>m</v>
          </cell>
          <cell r="F459">
            <v>3692.26</v>
          </cell>
        </row>
        <row r="460">
          <cell r="A460" t="str">
            <v>2 S 04 200 21</v>
          </cell>
          <cell r="B460" t="str">
            <v>Corpo BSCC 1,50 x 1,50 m alt. 10,00 a 12,50 m</v>
          </cell>
          <cell r="E460" t="str">
            <v>m</v>
          </cell>
          <cell r="F460">
            <v>1274.94</v>
          </cell>
        </row>
        <row r="461">
          <cell r="A461" t="str">
            <v>2 S 04 200 22</v>
          </cell>
          <cell r="B461" t="str">
            <v>Corpo BSCC 2,00 x 2,00 m alt. 10,00 a 12,50 m</v>
          </cell>
          <cell r="E461" t="str">
            <v>m</v>
          </cell>
          <cell r="F461">
            <v>1990.99</v>
          </cell>
        </row>
        <row r="462">
          <cell r="A462" t="str">
            <v>2 S 04 200 23</v>
          </cell>
          <cell r="B462" t="str">
            <v>Corpo BSCC 2,50 x 2,50 m alt. 10,00 a 12,50 m</v>
          </cell>
          <cell r="E462" t="str">
            <v>m</v>
          </cell>
          <cell r="F462">
            <v>2874.2</v>
          </cell>
        </row>
        <row r="463">
          <cell r="A463" t="str">
            <v>2 S 04 200 24</v>
          </cell>
          <cell r="B463" t="str">
            <v>Corpo BSCC 3,00 a 3,00 m alt. 10,00 a 12,50 m</v>
          </cell>
          <cell r="E463" t="str">
            <v>m</v>
          </cell>
          <cell r="F463">
            <v>4012.73</v>
          </cell>
        </row>
        <row r="464">
          <cell r="A464" t="str">
            <v>2 S 04 200 25</v>
          </cell>
          <cell r="B464" t="str">
            <v>Corpo BSCC 1,50 x 1,50 m alt. 12,50 a 15,00 m</v>
          </cell>
          <cell r="E464" t="str">
            <v>m</v>
          </cell>
          <cell r="F464">
            <v>1339.2</v>
          </cell>
        </row>
        <row r="465">
          <cell r="A465" t="str">
            <v>2 S 04 200 26</v>
          </cell>
          <cell r="B465" t="str">
            <v>Corpo BSCC 2,00 a 2,00 m alt. 12,50 a 15,00 m</v>
          </cell>
          <cell r="E465" t="str">
            <v>m</v>
          </cell>
          <cell r="F465">
            <v>2140.7800000000002</v>
          </cell>
        </row>
        <row r="466">
          <cell r="A466" t="str">
            <v>2 S 04 200 27</v>
          </cell>
          <cell r="B466" t="str">
            <v>Corpo BSCC 2,50 x 2,50 m alt. 12,50 a 15,00 m</v>
          </cell>
          <cell r="E466" t="str">
            <v>m</v>
          </cell>
          <cell r="F466">
            <v>3247.57</v>
          </cell>
        </row>
        <row r="467">
          <cell r="A467" t="str">
            <v>2 S 04 200 28</v>
          </cell>
          <cell r="B467" t="str">
            <v>Corpo BSCC 3,00 x 3,00 m alt. 12,50 a 15,00 m</v>
          </cell>
          <cell r="E467" t="str">
            <v>m</v>
          </cell>
          <cell r="F467">
            <v>4343</v>
          </cell>
        </row>
        <row r="468">
          <cell r="A468" t="str">
            <v>2 S 04 201 01</v>
          </cell>
          <cell r="B468" t="str">
            <v>Boca BSCC 1,50 x 1,50 m normal</v>
          </cell>
          <cell r="E468" t="str">
            <v>und</v>
          </cell>
          <cell r="F468">
            <v>5412.49</v>
          </cell>
        </row>
        <row r="469">
          <cell r="A469" t="str">
            <v>2 S 04 201 02</v>
          </cell>
          <cell r="B469" t="str">
            <v>Boca BSCC 2,00 x 2,00 m normal</v>
          </cell>
          <cell r="E469" t="str">
            <v>und</v>
          </cell>
          <cell r="F469">
            <v>8475.8799999999992</v>
          </cell>
        </row>
        <row r="470">
          <cell r="A470" t="str">
            <v>2 S 04 201 03</v>
          </cell>
          <cell r="B470" t="str">
            <v>Boca BSCC 2,50 x 2,50 m normal</v>
          </cell>
          <cell r="E470" t="str">
            <v>und</v>
          </cell>
          <cell r="F470">
            <v>11448.96</v>
          </cell>
        </row>
        <row r="471">
          <cell r="A471" t="str">
            <v>2 S 04 201 04</v>
          </cell>
          <cell r="B471" t="str">
            <v>Boca BSCC 3,00 x 3,00 m normal</v>
          </cell>
          <cell r="E471" t="str">
            <v>und</v>
          </cell>
          <cell r="F471">
            <v>16400.13</v>
          </cell>
        </row>
        <row r="472">
          <cell r="A472" t="str">
            <v>2 S 04 201 05</v>
          </cell>
          <cell r="B472" t="str">
            <v>Boca BSCC 1,50 x 1,50 m - esc.=15</v>
          </cell>
          <cell r="E472" t="str">
            <v>und</v>
          </cell>
          <cell r="F472">
            <v>5507.51</v>
          </cell>
        </row>
        <row r="473">
          <cell r="A473" t="str">
            <v>2 S 04 201 06</v>
          </cell>
          <cell r="B473" t="str">
            <v>Boca BSCC 2,00 x 2,00 m - esc.=15</v>
          </cell>
          <cell r="E473" t="str">
            <v>und</v>
          </cell>
          <cell r="F473">
            <v>8579.7000000000007</v>
          </cell>
        </row>
        <row r="474">
          <cell r="A474" t="str">
            <v>2 S 04 201 07</v>
          </cell>
          <cell r="B474" t="str">
            <v>Boca BSCC 2,50 x 2,50 m - esc.=15</v>
          </cell>
          <cell r="E474" t="str">
            <v>und</v>
          </cell>
          <cell r="F474">
            <v>12065.22</v>
          </cell>
        </row>
        <row r="475">
          <cell r="A475" t="str">
            <v>2 S 04 201 08</v>
          </cell>
          <cell r="B475" t="str">
            <v>Boca BSCC 3,00 x 3,00 m - esc.=15</v>
          </cell>
          <cell r="E475" t="str">
            <v>und</v>
          </cell>
          <cell r="F475">
            <v>17191.55</v>
          </cell>
        </row>
        <row r="476">
          <cell r="A476" t="str">
            <v>2 S 04 201 09</v>
          </cell>
          <cell r="B476" t="str">
            <v>Boca BSCC 1,50 x 1,50 m - esc.=30</v>
          </cell>
          <cell r="E476" t="str">
            <v>und</v>
          </cell>
          <cell r="F476">
            <v>6004.52</v>
          </cell>
        </row>
        <row r="477">
          <cell r="A477" t="str">
            <v>2 S 04 201 10</v>
          </cell>
          <cell r="B477" t="str">
            <v>Boca BSCC 2,00 x 2,00 m - esc.=30</v>
          </cell>
          <cell r="E477" t="str">
            <v>und</v>
          </cell>
          <cell r="F477">
            <v>9336.23</v>
          </cell>
        </row>
        <row r="478">
          <cell r="A478" t="str">
            <v>2 S 04 201 11</v>
          </cell>
          <cell r="B478" t="str">
            <v>Boca BSCC 2,50 x 2,50 m - esc.=30</v>
          </cell>
          <cell r="E478" t="str">
            <v>und</v>
          </cell>
          <cell r="F478">
            <v>13432.34</v>
          </cell>
        </row>
        <row r="479">
          <cell r="A479" t="str">
            <v>2 S 04 201 12</v>
          </cell>
          <cell r="B479" t="str">
            <v>Boca BSCC 3,00 x 3,00 m =esc.=30</v>
          </cell>
          <cell r="E479" t="str">
            <v>und</v>
          </cell>
          <cell r="F479">
            <v>18960.41</v>
          </cell>
        </row>
        <row r="480">
          <cell r="A480" t="str">
            <v>2 S 04 201 13</v>
          </cell>
          <cell r="B480" t="str">
            <v>Boca BSCC 1,50 x 1,50 m - esc.=45</v>
          </cell>
          <cell r="E480" t="str">
            <v>und</v>
          </cell>
          <cell r="F480">
            <v>7470.4</v>
          </cell>
        </row>
        <row r="481">
          <cell r="A481" t="str">
            <v>2 S 04 201 14</v>
          </cell>
          <cell r="B481" t="str">
            <v>Boca BSCC 2,00 x 2,00 m - esc.=45</v>
          </cell>
          <cell r="E481" t="str">
            <v>und</v>
          </cell>
          <cell r="F481">
            <v>11996.21</v>
          </cell>
        </row>
        <row r="482">
          <cell r="A482" t="str">
            <v>2 S 04 201 15</v>
          </cell>
          <cell r="B482" t="str">
            <v>Boca BSCC 2,50 x 2,50 m - esc.=45</v>
          </cell>
          <cell r="E482" t="str">
            <v>und</v>
          </cell>
          <cell r="F482">
            <v>17013.89</v>
          </cell>
        </row>
        <row r="483">
          <cell r="A483" t="str">
            <v>2 S 04 201 16</v>
          </cell>
          <cell r="B483" t="str">
            <v>Boca BSCC 3,00 x 3,00 m - esc.=45</v>
          </cell>
          <cell r="E483" t="str">
            <v>und</v>
          </cell>
          <cell r="F483">
            <v>23924.55</v>
          </cell>
        </row>
        <row r="484">
          <cell r="A484" t="str">
            <v>2 S 04 210 01</v>
          </cell>
          <cell r="B484" t="str">
            <v>Corpo BDCC 1,50 x 1,50 m alt. 0 a 1,00 m</v>
          </cell>
          <cell r="E484" t="str">
            <v>m</v>
          </cell>
          <cell r="F484">
            <v>1647.9</v>
          </cell>
        </row>
        <row r="485">
          <cell r="A485" t="str">
            <v>2 S 04 210 02</v>
          </cell>
          <cell r="B485" t="str">
            <v>Corpo BDCC 2,00 x 2,00 m alt. 0 a 1,00 m</v>
          </cell>
          <cell r="E485" t="str">
            <v>m</v>
          </cell>
          <cell r="F485">
            <v>2391.0500000000002</v>
          </cell>
        </row>
        <row r="486">
          <cell r="A486" t="str">
            <v>2 S 04 210 03</v>
          </cell>
          <cell r="B486" t="str">
            <v>Corpo BDCC 2,50 x 2,50 m alt. 0 a 1,00 m</v>
          </cell>
          <cell r="E486" t="str">
            <v>m</v>
          </cell>
          <cell r="F486">
            <v>3013.05</v>
          </cell>
        </row>
        <row r="487">
          <cell r="A487" t="str">
            <v>2 S 04 210 04</v>
          </cell>
          <cell r="B487" t="str">
            <v>Corpo BDCC 3,00 x 3,00 m alt. 0 a 1,00</v>
          </cell>
          <cell r="E487" t="str">
            <v>m</v>
          </cell>
          <cell r="F487">
            <v>4144.82</v>
          </cell>
        </row>
        <row r="488">
          <cell r="A488" t="str">
            <v>2 S 04 210 05</v>
          </cell>
          <cell r="B488" t="str">
            <v>Corpo BDCC 1,50 x 1,50 m alt. 1,00 a 2,50 m</v>
          </cell>
          <cell r="E488" t="str">
            <v>m</v>
          </cell>
          <cell r="F488">
            <v>1450.24</v>
          </cell>
        </row>
        <row r="489">
          <cell r="A489" t="str">
            <v>2 S 04 210 06</v>
          </cell>
          <cell r="B489" t="str">
            <v>Corpo BDCC 2,00 x 2,00 m alt. 1,00 a 2,50 m</v>
          </cell>
          <cell r="E489" t="str">
            <v>m</v>
          </cell>
          <cell r="F489">
            <v>2123.17</v>
          </cell>
        </row>
        <row r="490">
          <cell r="A490" t="str">
            <v>2 S 04 210 07</v>
          </cell>
          <cell r="B490" t="str">
            <v>Corpo BDCC 2,50 x 2,50 m alt. 1,00 a 2,50 m</v>
          </cell>
          <cell r="E490" t="str">
            <v>m</v>
          </cell>
          <cell r="F490">
            <v>2864.59</v>
          </cell>
        </row>
        <row r="491">
          <cell r="A491" t="str">
            <v>2 S 04 210 08</v>
          </cell>
          <cell r="B491" t="str">
            <v>Corpo BDCC 3,00 x 3,00 m alt. 1,00 a 2,50 m</v>
          </cell>
          <cell r="E491" t="str">
            <v>m</v>
          </cell>
          <cell r="F491">
            <v>3930.89</v>
          </cell>
        </row>
        <row r="492">
          <cell r="A492" t="str">
            <v>2 S 04 210 09</v>
          </cell>
          <cell r="B492" t="str">
            <v>Corpo BDCC 1,50 x 1,50 m alt. 2,50 a 5,00 m</v>
          </cell>
          <cell r="E492" t="str">
            <v>m</v>
          </cell>
          <cell r="F492">
            <v>1546.34</v>
          </cell>
        </row>
        <row r="493">
          <cell r="A493" t="str">
            <v>2 S 04 210 10</v>
          </cell>
          <cell r="B493" t="str">
            <v>Corpo BDCC 2,00 x 2,00 m alt. 2,50 a 5,00 m</v>
          </cell>
          <cell r="E493" t="str">
            <v>m</v>
          </cell>
          <cell r="F493">
            <v>2407.67</v>
          </cell>
        </row>
        <row r="494">
          <cell r="A494" t="str">
            <v>2 S 04 210 11</v>
          </cell>
          <cell r="B494" t="str">
            <v>Corpo BDCC 2,50 x 2,50 m alt. 2,50 a 5,00 m</v>
          </cell>
          <cell r="E494" t="str">
            <v>m</v>
          </cell>
          <cell r="F494">
            <v>3344.94</v>
          </cell>
        </row>
        <row r="495">
          <cell r="A495" t="str">
            <v>2 S 04 210 12</v>
          </cell>
          <cell r="B495" t="str">
            <v>Corpo BDCC 3,00 x 3,00 m alt. 2,50 a 5,00 m</v>
          </cell>
          <cell r="E495" t="str">
            <v>m</v>
          </cell>
          <cell r="F495">
            <v>4362.68</v>
          </cell>
        </row>
        <row r="496">
          <cell r="A496" t="str">
            <v>2 S 04 210 13</v>
          </cell>
          <cell r="B496" t="str">
            <v>Corpo BDCC 1,50 x 1,50 m alt. 5,00 a 7,50 m</v>
          </cell>
          <cell r="E496" t="str">
            <v>m</v>
          </cell>
          <cell r="F496">
            <v>1760.86</v>
          </cell>
        </row>
        <row r="497">
          <cell r="A497" t="str">
            <v>2 S 04 210 14</v>
          </cell>
          <cell r="B497" t="str">
            <v>Corpo BDCC 2,00 a 2,00 m alt. 5,00 a 7,50 m</v>
          </cell>
          <cell r="E497" t="str">
            <v>m</v>
          </cell>
          <cell r="F497">
            <v>2780.87</v>
          </cell>
        </row>
        <row r="498">
          <cell r="A498" t="str">
            <v>2 S 04 210 15</v>
          </cell>
          <cell r="B498" t="str">
            <v>Corpo BDCC 2,50 x 2,50 m alt. 5,00 a 7,50 m</v>
          </cell>
          <cell r="E498" t="str">
            <v>m</v>
          </cell>
          <cell r="F498">
            <v>3808.73</v>
          </cell>
        </row>
        <row r="499">
          <cell r="A499" t="str">
            <v>2 S 04 210 16</v>
          </cell>
          <cell r="B499" t="str">
            <v>Corpo BDCC 3,00 x 3,00 m alt. 5,00 a 7,50 m</v>
          </cell>
          <cell r="E499" t="str">
            <v>m</v>
          </cell>
          <cell r="F499">
            <v>5214.3500000000004</v>
          </cell>
        </row>
        <row r="500">
          <cell r="A500" t="str">
            <v>2 S 04 210 17</v>
          </cell>
          <cell r="B500" t="str">
            <v>Corpo BDCC 1,50 x 1,50 m alt. 7,50 a 10,00 m</v>
          </cell>
          <cell r="E500" t="str">
            <v>m</v>
          </cell>
          <cell r="F500">
            <v>1941.68</v>
          </cell>
        </row>
        <row r="501">
          <cell r="A501" t="str">
            <v>2 S 04 210 18</v>
          </cell>
          <cell r="B501" t="str">
            <v>Corpo BDCC 2,00 x 2,00 m alt. 7,50 a 10,00 m</v>
          </cell>
          <cell r="E501" t="str">
            <v>m</v>
          </cell>
          <cell r="F501">
            <v>3195.72</v>
          </cell>
        </row>
        <row r="502">
          <cell r="A502" t="str">
            <v>2 S 04 210 19</v>
          </cell>
          <cell r="B502" t="str">
            <v>Corpo BDCC 2,50 x 2,50 m alt. 7,50 a 10,00 m</v>
          </cell>
          <cell r="E502" t="str">
            <v>m</v>
          </cell>
          <cell r="F502">
            <v>4089.68</v>
          </cell>
        </row>
        <row r="503">
          <cell r="A503" t="str">
            <v>2 S 04 210 20</v>
          </cell>
          <cell r="B503" t="str">
            <v>Corpo BDCC 3,00 x 3,00 m alt. 7,50 a 10,00 m</v>
          </cell>
          <cell r="E503" t="str">
            <v>m</v>
          </cell>
          <cell r="F503">
            <v>5832.59</v>
          </cell>
        </row>
        <row r="504">
          <cell r="A504" t="str">
            <v>2 S 04 210 21</v>
          </cell>
          <cell r="B504" t="str">
            <v>Corpo BDCC 1,50 x 1,50 m alt. 10,00 a 12,50 m</v>
          </cell>
          <cell r="E504" t="str">
            <v>m</v>
          </cell>
          <cell r="F504">
            <v>2186.4499999999998</v>
          </cell>
        </row>
        <row r="505">
          <cell r="A505" t="str">
            <v>2 S 04 210 22</v>
          </cell>
          <cell r="B505" t="str">
            <v>Corpo BDCC 2,00 x 2,00 m alt. 10,00 a 12,50 m</v>
          </cell>
          <cell r="E505" t="str">
            <v>m</v>
          </cell>
          <cell r="F505">
            <v>3493.64</v>
          </cell>
        </row>
        <row r="506">
          <cell r="A506" t="str">
            <v>2 S 04 210 23</v>
          </cell>
          <cell r="B506" t="str">
            <v>Corpo BDCC 2,50 x 2,50 m alt. 10,00 a 12,50 m</v>
          </cell>
          <cell r="E506" t="str">
            <v>m</v>
          </cell>
          <cell r="F506">
            <v>4625.7</v>
          </cell>
        </row>
        <row r="507">
          <cell r="A507" t="str">
            <v>2 S 04 210 24</v>
          </cell>
          <cell r="B507" t="str">
            <v>Corpo BDCC 3,00 x 3,00 m alt. 10,00 a 12,50 m</v>
          </cell>
          <cell r="E507" t="str">
            <v>m</v>
          </cell>
          <cell r="F507">
            <v>6528.06</v>
          </cell>
        </row>
        <row r="508">
          <cell r="A508" t="str">
            <v>2 S 04 210 25</v>
          </cell>
          <cell r="B508" t="str">
            <v>Corpo BDCC 1,50 x 1,50 m alt. 12,50 a 15,00 m</v>
          </cell>
          <cell r="E508" t="str">
            <v>m</v>
          </cell>
          <cell r="F508">
            <v>2329.8000000000002</v>
          </cell>
        </row>
        <row r="509">
          <cell r="A509" t="str">
            <v>2 S 04 210 26</v>
          </cell>
          <cell r="B509" t="str">
            <v>Corpo BDCC 2,00 x 2,00 m alt. 12,50 a 15,00 m</v>
          </cell>
          <cell r="E509" t="str">
            <v>m</v>
          </cell>
          <cell r="F509">
            <v>3582.84</v>
          </cell>
        </row>
        <row r="510">
          <cell r="A510" t="str">
            <v>2 S 04 210 27</v>
          </cell>
          <cell r="B510" t="str">
            <v>Corpo BDCC 2,50 x 2,50 m alt. 12,50 a 15,00 m</v>
          </cell>
          <cell r="E510" t="str">
            <v>m</v>
          </cell>
          <cell r="F510">
            <v>5058.41</v>
          </cell>
        </row>
        <row r="511">
          <cell r="A511" t="str">
            <v>2 S 04 210 28</v>
          </cell>
          <cell r="B511" t="str">
            <v>Corpo BDCC 3,00 x 3,00 m alt. 12,50 a 15,00 m</v>
          </cell>
          <cell r="E511" t="str">
            <v>m</v>
          </cell>
          <cell r="F511">
            <v>6511.08</v>
          </cell>
        </row>
        <row r="512">
          <cell r="A512" t="str">
            <v>2 S 04 211 01</v>
          </cell>
          <cell r="B512" t="str">
            <v>Boca BDCC 1,50 x 1,50 m normal</v>
          </cell>
          <cell r="E512" t="str">
            <v>und</v>
          </cell>
          <cell r="F512">
            <v>6291.38</v>
          </cell>
        </row>
        <row r="513">
          <cell r="A513" t="str">
            <v>2 S 04 211 02</v>
          </cell>
          <cell r="B513" t="str">
            <v>Boca BDCC 2,00 x 2,00 m normal</v>
          </cell>
          <cell r="E513" t="str">
            <v>und</v>
          </cell>
          <cell r="F513">
            <v>9830.24</v>
          </cell>
        </row>
        <row r="514">
          <cell r="A514" t="str">
            <v>2 S 04 211 03</v>
          </cell>
          <cell r="B514" t="str">
            <v>Boca BDCC 2,50 x 2,50 m normal</v>
          </cell>
          <cell r="E514" t="str">
            <v>und</v>
          </cell>
          <cell r="F514">
            <v>13824.95</v>
          </cell>
        </row>
        <row r="515">
          <cell r="A515" t="str">
            <v>2 S 04 211 04</v>
          </cell>
          <cell r="B515" t="str">
            <v>Boca BDCC 3,00 x 3,00 m normal</v>
          </cell>
          <cell r="E515" t="str">
            <v>und</v>
          </cell>
          <cell r="F515">
            <v>20105.54</v>
          </cell>
        </row>
        <row r="516">
          <cell r="A516" t="str">
            <v>2 S 04 211 05</v>
          </cell>
          <cell r="B516" t="str">
            <v>Boca BDCC 1,50 x 1,50 m esc.=15</v>
          </cell>
          <cell r="E516" t="str">
            <v>und</v>
          </cell>
          <cell r="F516">
            <v>6905.86</v>
          </cell>
        </row>
        <row r="517">
          <cell r="A517" t="str">
            <v>2 S 04 211 06</v>
          </cell>
          <cell r="B517" t="str">
            <v>Boca BDCC 2,00 x 2,00 m esc=15</v>
          </cell>
          <cell r="E517" t="str">
            <v>und</v>
          </cell>
          <cell r="F517">
            <v>10814.78</v>
          </cell>
        </row>
        <row r="518">
          <cell r="A518" t="str">
            <v>2 S 04 211 07</v>
          </cell>
          <cell r="B518" t="str">
            <v>Boca BDCC 2,50 x 2,50 m esc=15</v>
          </cell>
          <cell r="E518" t="str">
            <v>und</v>
          </cell>
          <cell r="F518">
            <v>14896.79</v>
          </cell>
        </row>
        <row r="519">
          <cell r="A519" t="str">
            <v>2 S 04 211 08</v>
          </cell>
          <cell r="B519" t="str">
            <v>Boca BDCC 3,00 x 3,00 m esc=15</v>
          </cell>
          <cell r="E519" t="str">
            <v>und</v>
          </cell>
          <cell r="F519">
            <v>21578.83</v>
          </cell>
        </row>
        <row r="520">
          <cell r="A520" t="str">
            <v>2 S 04 211 09</v>
          </cell>
          <cell r="B520" t="str">
            <v>Boca BDCC 1,50 x 1,50 m - esc.=30</v>
          </cell>
          <cell r="E520" t="str">
            <v>und</v>
          </cell>
          <cell r="F520">
            <v>7125.6</v>
          </cell>
        </row>
        <row r="521">
          <cell r="A521" t="str">
            <v>2 S 04 211 10</v>
          </cell>
          <cell r="B521" t="str">
            <v>Boca BDCC 2,00 x 2,00 m esc=30</v>
          </cell>
          <cell r="E521" t="str">
            <v>und</v>
          </cell>
          <cell r="F521">
            <v>11637.63</v>
          </cell>
        </row>
        <row r="522">
          <cell r="A522" t="str">
            <v>2 S 04 211 11</v>
          </cell>
          <cell r="B522" t="str">
            <v>Boca BDCC 2,50 x 2,50 m esc.=30</v>
          </cell>
          <cell r="E522" t="str">
            <v>und</v>
          </cell>
          <cell r="F522">
            <v>15837.81</v>
          </cell>
        </row>
        <row r="523">
          <cell r="A523" t="str">
            <v>2 S 04 211 12</v>
          </cell>
          <cell r="B523" t="str">
            <v>Boca BDCC 3,00 x 3,00 m esc=30</v>
          </cell>
          <cell r="E523" t="str">
            <v>und</v>
          </cell>
          <cell r="F523">
            <v>24495.89</v>
          </cell>
        </row>
        <row r="524">
          <cell r="A524" t="str">
            <v>2 S 04 211 13</v>
          </cell>
          <cell r="B524" t="str">
            <v>Boca BDCC 1,50 x 1,50 m esc=45</v>
          </cell>
          <cell r="E524" t="str">
            <v>und</v>
          </cell>
          <cell r="F524">
            <v>9276.3700000000008</v>
          </cell>
        </row>
        <row r="525">
          <cell r="A525" t="str">
            <v>2 S 04 211 14</v>
          </cell>
          <cell r="B525" t="str">
            <v>Boca BDCC 2,00 x 2,00 m esc=45</v>
          </cell>
          <cell r="E525" t="str">
            <v>und</v>
          </cell>
          <cell r="F525">
            <v>14818.75</v>
          </cell>
        </row>
        <row r="526">
          <cell r="A526" t="str">
            <v>2 S 04 211 15</v>
          </cell>
          <cell r="B526" t="str">
            <v>Boca BDCC 2,50 x 2,50 m esc=45</v>
          </cell>
          <cell r="E526" t="str">
            <v>und</v>
          </cell>
          <cell r="F526">
            <v>21354.27</v>
          </cell>
        </row>
        <row r="527">
          <cell r="A527" t="str">
            <v>2 S 04 211 16</v>
          </cell>
          <cell r="B527" t="str">
            <v>Boca BDCC 3,00x3,00m - esc=45</v>
          </cell>
          <cell r="E527" t="str">
            <v>und</v>
          </cell>
          <cell r="F527">
            <v>31015.02</v>
          </cell>
        </row>
        <row r="528">
          <cell r="A528" t="str">
            <v>2 S 04 220 01</v>
          </cell>
          <cell r="B528" t="str">
            <v>Corpo BTCC 1,50 x 1,50 m alt. 0 a 1,00 m</v>
          </cell>
          <cell r="E528" t="str">
            <v>m</v>
          </cell>
          <cell r="F528">
            <v>2285.0500000000002</v>
          </cell>
        </row>
        <row r="529">
          <cell r="A529" t="str">
            <v>2 S 04 220 02</v>
          </cell>
          <cell r="B529" t="str">
            <v>Corpo BTCC 2,00 x 2,00 m alt. 0 a 1,00 m</v>
          </cell>
          <cell r="E529" t="str">
            <v>m</v>
          </cell>
          <cell r="F529">
            <v>3317.75</v>
          </cell>
        </row>
        <row r="530">
          <cell r="A530" t="str">
            <v>2 S 04 220 03</v>
          </cell>
          <cell r="B530" t="str">
            <v>Corpo BTCC 2,50 x 2,50 m alt. 0 a 1,00 m</v>
          </cell>
          <cell r="E530" t="str">
            <v>m</v>
          </cell>
          <cell r="F530">
            <v>4495.51</v>
          </cell>
        </row>
        <row r="531">
          <cell r="A531" t="str">
            <v>2 S 04 220 04</v>
          </cell>
          <cell r="B531" t="str">
            <v>Corpo BTCC 3,00 x 3,00 m alt. 0 a 1,00 m</v>
          </cell>
          <cell r="E531" t="str">
            <v>m</v>
          </cell>
          <cell r="F531">
            <v>5790.65</v>
          </cell>
        </row>
        <row r="532">
          <cell r="A532" t="str">
            <v>2 S 04 220 05</v>
          </cell>
          <cell r="B532" t="str">
            <v>Corpo BTCC 1,50 x 1,50 m alt. 1,00 a 2,50 m</v>
          </cell>
          <cell r="E532" t="str">
            <v>m</v>
          </cell>
          <cell r="F532">
            <v>2064.02</v>
          </cell>
        </row>
        <row r="533">
          <cell r="A533" t="str">
            <v>2 S 04 220 06</v>
          </cell>
          <cell r="B533" t="str">
            <v>Corpo BTCC 2,00 x 2,00 m alt. 1,00 a 2,50 m</v>
          </cell>
          <cell r="E533" t="str">
            <v>m</v>
          </cell>
          <cell r="F533">
            <v>3001.34</v>
          </cell>
        </row>
        <row r="534">
          <cell r="A534" t="str">
            <v>2 S 04 220 07</v>
          </cell>
          <cell r="B534" t="str">
            <v>Corpo BTCC 2,50 a 2,50 m alt. 1,00 a 2,50 m</v>
          </cell>
          <cell r="E534" t="str">
            <v>m</v>
          </cell>
          <cell r="F534">
            <v>3986.11</v>
          </cell>
        </row>
        <row r="535">
          <cell r="A535" t="str">
            <v>2 S 04 220 08</v>
          </cell>
          <cell r="B535" t="str">
            <v>Corpo BTCC 3,00 x 3,00 m alt. 1,00 a 2,50 m</v>
          </cell>
          <cell r="E535" t="str">
            <v>m</v>
          </cell>
          <cell r="F535">
            <v>5483.12</v>
          </cell>
        </row>
        <row r="536">
          <cell r="A536" t="str">
            <v>2 S 04 220 09</v>
          </cell>
          <cell r="B536" t="str">
            <v>Corpo BTCC 1,50 x 1,50 m alt. 2,50 a 5,00 m</v>
          </cell>
          <cell r="E536" t="str">
            <v>m</v>
          </cell>
          <cell r="F536">
            <v>2241.81</v>
          </cell>
        </row>
        <row r="537">
          <cell r="A537" t="str">
            <v>2 S 04 220 10</v>
          </cell>
          <cell r="B537" t="str">
            <v>Corpo BTCC 2,00 x 2,00 m alt. 2,50 a 5,00 m</v>
          </cell>
          <cell r="E537" t="str">
            <v>m</v>
          </cell>
          <cell r="F537">
            <v>3436.82</v>
          </cell>
        </row>
        <row r="538">
          <cell r="A538" t="str">
            <v>2 S 04 220 11</v>
          </cell>
          <cell r="B538" t="str">
            <v>Corpo BTCC 2,50 x 2,50 m alt. 2,50 a 5,00 m</v>
          </cell>
          <cell r="E538" t="str">
            <v>m</v>
          </cell>
          <cell r="F538">
            <v>4677.1400000000003</v>
          </cell>
        </row>
        <row r="539">
          <cell r="A539" t="str">
            <v>2 S 04 220 12</v>
          </cell>
          <cell r="B539" t="str">
            <v>Corpo BTCC 3,00 x 3,00 m alt. 2,50 a 5,00 m</v>
          </cell>
          <cell r="E539" t="str">
            <v>m</v>
          </cell>
          <cell r="F539">
            <v>6400.28</v>
          </cell>
        </row>
        <row r="540">
          <cell r="A540" t="str">
            <v>2 S 04 220 13</v>
          </cell>
          <cell r="B540" t="str">
            <v>Corpo BTCC 1,50 x 1,50 m alt. 5,00 a 7,50 m</v>
          </cell>
          <cell r="E540" t="str">
            <v>m</v>
          </cell>
          <cell r="F540">
            <v>2418.8000000000002</v>
          </cell>
        </row>
        <row r="541">
          <cell r="A541" t="str">
            <v>2 S 04 220 14</v>
          </cell>
          <cell r="B541" t="str">
            <v>Corpo BTCC 2,00 x 2,00 m alt. 5,00 a 7,50 m</v>
          </cell>
          <cell r="E541" t="str">
            <v>m</v>
          </cell>
          <cell r="F541">
            <v>3859.22</v>
          </cell>
        </row>
        <row r="542">
          <cell r="A542" t="str">
            <v>2 S 04 220 15</v>
          </cell>
          <cell r="B542" t="str">
            <v>Corpo BTCC 2,50 x 2,50 m alt. 5,00 a 7,50 m</v>
          </cell>
          <cell r="E542" t="str">
            <v>m</v>
          </cell>
          <cell r="F542">
            <v>5308.57</v>
          </cell>
        </row>
        <row r="543">
          <cell r="A543" t="str">
            <v>2 S 04 220 16</v>
          </cell>
          <cell r="B543" t="str">
            <v>Corpo BTCC 3,00 x 3,00 m alt. 5,00 a 7,50 m</v>
          </cell>
          <cell r="E543" t="str">
            <v>m</v>
          </cell>
          <cell r="F543">
            <v>7191.27</v>
          </cell>
        </row>
        <row r="544">
          <cell r="A544" t="str">
            <v>2 S 04 220 17</v>
          </cell>
          <cell r="B544" t="str">
            <v>Corpo BTCC 1,50 x 1,50 m alt. 7,50 a 10,00 m</v>
          </cell>
          <cell r="E544" t="str">
            <v>m</v>
          </cell>
          <cell r="F544">
            <v>2696.62</v>
          </cell>
        </row>
        <row r="545">
          <cell r="A545" t="str">
            <v>2 S 04 220 18</v>
          </cell>
          <cell r="B545" t="str">
            <v>Corpo BTCC 2,00 x 2,00 m alt. 7,50 m a 10,00 m</v>
          </cell>
          <cell r="E545" t="str">
            <v>m</v>
          </cell>
          <cell r="F545">
            <v>4355.76</v>
          </cell>
        </row>
        <row r="546">
          <cell r="A546" t="str">
            <v>2 S 04 220 19</v>
          </cell>
          <cell r="B546" t="str">
            <v>Corpo BTCC 2,50 x 2,50 m alt. 7,50 a 10,00 m</v>
          </cell>
          <cell r="E546" t="str">
            <v>m</v>
          </cell>
          <cell r="F546">
            <v>6040.14</v>
          </cell>
        </row>
        <row r="547">
          <cell r="A547" t="str">
            <v>2 S 04 220 20</v>
          </cell>
          <cell r="B547" t="str">
            <v>Corpo BTCC 3,00 x 3,00 m alt 7,50 a 10,00 m</v>
          </cell>
          <cell r="E547" t="str">
            <v>m</v>
          </cell>
          <cell r="F547">
            <v>8083.17</v>
          </cell>
        </row>
        <row r="548">
          <cell r="A548" t="str">
            <v>2 S 04 220 21</v>
          </cell>
          <cell r="B548" t="str">
            <v>Corpo BTCC 1,50 x 1,50 m alt. 10,00 a 12,50 m</v>
          </cell>
          <cell r="E548" t="str">
            <v>m</v>
          </cell>
          <cell r="F548">
            <v>3190.53</v>
          </cell>
        </row>
        <row r="549">
          <cell r="A549" t="str">
            <v>2 S 04 220 22</v>
          </cell>
          <cell r="B549" t="str">
            <v>Corpo BTCC 2,00 x 2,00 m alt. 10,00 a 12,50 m</v>
          </cell>
          <cell r="E549" t="str">
            <v>m</v>
          </cell>
          <cell r="F549">
            <v>4747.88</v>
          </cell>
        </row>
        <row r="550">
          <cell r="A550" t="str">
            <v>2 S 04 220 23</v>
          </cell>
          <cell r="B550" t="str">
            <v>Corpo BTCC 2,50 x 2,50 m alt. 10,00 a 12,50 m</v>
          </cell>
          <cell r="E550" t="str">
            <v>m</v>
          </cell>
          <cell r="F550">
            <v>6343.05</v>
          </cell>
        </row>
        <row r="551">
          <cell r="A551" t="str">
            <v>2 S 04 220 24</v>
          </cell>
          <cell r="B551" t="str">
            <v>Corpo BTCC 3,00 x 3,00 m alt. 10,00 a 12,50 m</v>
          </cell>
          <cell r="E551" t="str">
            <v>m</v>
          </cell>
          <cell r="F551">
            <v>8637.1299999999992</v>
          </cell>
        </row>
        <row r="552">
          <cell r="A552" t="str">
            <v>2 S 04 220 25</v>
          </cell>
          <cell r="B552" t="str">
            <v>Corpo BTCC 1,50 x 1,50 m alt. 12,50 a 15,00 m</v>
          </cell>
          <cell r="E552" t="str">
            <v>m</v>
          </cell>
          <cell r="F552">
            <v>3243.5</v>
          </cell>
        </row>
        <row r="553">
          <cell r="A553" t="str">
            <v>2 S 04 220 26</v>
          </cell>
          <cell r="B553" t="str">
            <v>Corpo BTCC 2,00 x 2,00 m alt. 12,50 a 15,00 m</v>
          </cell>
          <cell r="E553" t="str">
            <v>m</v>
          </cell>
          <cell r="F553">
            <v>5075.12</v>
          </cell>
        </row>
        <row r="554">
          <cell r="A554" t="str">
            <v>2 S 04 220 27</v>
          </cell>
          <cell r="B554" t="str">
            <v>Corpo BTCC 2,50 x 2,50 m alt. 12,50 a 15,00 m</v>
          </cell>
          <cell r="E554" t="str">
            <v>m</v>
          </cell>
          <cell r="F554">
            <v>6803.35</v>
          </cell>
        </row>
        <row r="555">
          <cell r="A555" t="str">
            <v>2 S 04 220 28</v>
          </cell>
          <cell r="B555" t="str">
            <v>Corpo BTCC 3,00 x 3,00 m alt. 12,50 a 15,00 m</v>
          </cell>
          <cell r="E555" t="str">
            <v>m</v>
          </cell>
          <cell r="F555">
            <v>9379.32</v>
          </cell>
        </row>
        <row r="556">
          <cell r="A556" t="str">
            <v>2 S 04 221 01</v>
          </cell>
          <cell r="B556" t="str">
            <v>Boca BTCC 1,50 x 1,50 m normal</v>
          </cell>
          <cell r="E556" t="str">
            <v>und</v>
          </cell>
          <cell r="F556">
            <v>7797.68</v>
          </cell>
        </row>
        <row r="557">
          <cell r="A557" t="str">
            <v>2 S 04 221 02</v>
          </cell>
          <cell r="B557" t="str">
            <v>Boca BTCC 2,00 x 2,00 m normal</v>
          </cell>
          <cell r="E557" t="str">
            <v>und</v>
          </cell>
          <cell r="F557">
            <v>11925.54</v>
          </cell>
        </row>
        <row r="558">
          <cell r="A558" t="str">
            <v>2 S 04 221 03</v>
          </cell>
          <cell r="B558" t="str">
            <v>Boca BTCC 2,50 x 2,50 m normal</v>
          </cell>
          <cell r="E558" t="str">
            <v>und</v>
          </cell>
          <cell r="F558">
            <v>16899.830000000002</v>
          </cell>
        </row>
        <row r="559">
          <cell r="A559" t="str">
            <v>2 S 04 221 04</v>
          </cell>
          <cell r="B559" t="str">
            <v>Boca BTCC 3,00 x 3,00 m normal</v>
          </cell>
          <cell r="E559" t="str">
            <v>und</v>
          </cell>
          <cell r="F559">
            <v>23995.86</v>
          </cell>
        </row>
        <row r="560">
          <cell r="A560" t="str">
            <v>2 S 04 221 05</v>
          </cell>
          <cell r="B560" t="str">
            <v>Boca BTCC 1,50 x 1,50 m esc=15</v>
          </cell>
          <cell r="E560" t="str">
            <v>und</v>
          </cell>
          <cell r="F560">
            <v>8445.08</v>
          </cell>
        </row>
        <row r="561">
          <cell r="A561" t="str">
            <v>2 S 04 221 06</v>
          </cell>
          <cell r="B561" t="str">
            <v>Boca BTCC 2,00 x 2,00 m esc=15</v>
          </cell>
          <cell r="E561" t="str">
            <v>und</v>
          </cell>
          <cell r="F561">
            <v>12824.04</v>
          </cell>
        </row>
        <row r="562">
          <cell r="A562" t="str">
            <v>2 S 04 221 07</v>
          </cell>
          <cell r="B562" t="str">
            <v>Boca BTCC 2,50 x 2,50 m esc=15</v>
          </cell>
          <cell r="E562" t="str">
            <v>und</v>
          </cell>
          <cell r="F562">
            <v>18228.060000000001</v>
          </cell>
        </row>
        <row r="563">
          <cell r="A563" t="str">
            <v>2 S 04 221 08</v>
          </cell>
          <cell r="B563" t="str">
            <v>Boca BTCC 3,00 x 3,00 m esc=15</v>
          </cell>
          <cell r="E563" t="str">
            <v>und</v>
          </cell>
          <cell r="F563">
            <v>23361.34</v>
          </cell>
        </row>
        <row r="564">
          <cell r="A564" t="str">
            <v>2 S 04 221 09</v>
          </cell>
          <cell r="B564" t="str">
            <v>Boca BTCC 1,50 x 1,50 m esc=30</v>
          </cell>
          <cell r="E564" t="str">
            <v>und</v>
          </cell>
          <cell r="F564">
            <v>8856.08</v>
          </cell>
        </row>
        <row r="565">
          <cell r="A565" t="str">
            <v>2 S 04 221 10</v>
          </cell>
          <cell r="B565" t="str">
            <v>Boca BTCC 2,00 x 2,00 m exc.=30</v>
          </cell>
          <cell r="E565" t="str">
            <v>und</v>
          </cell>
          <cell r="F565">
            <v>14169.67</v>
          </cell>
        </row>
        <row r="566">
          <cell r="A566" t="str">
            <v>2 S 04 221 11</v>
          </cell>
          <cell r="B566" t="str">
            <v>Boca BTCC 2,50 x 2,50 m esc=30</v>
          </cell>
          <cell r="E566" t="str">
            <v>und</v>
          </cell>
          <cell r="F566">
            <v>20764.759999999998</v>
          </cell>
        </row>
        <row r="567">
          <cell r="A567" t="str">
            <v>2 S 04 221 12</v>
          </cell>
          <cell r="B567" t="str">
            <v>Boca BTCC 3,00 x 3,00 m esc=30</v>
          </cell>
          <cell r="E567" t="str">
            <v>und</v>
          </cell>
          <cell r="F567">
            <v>29949.200000000001</v>
          </cell>
        </row>
        <row r="568">
          <cell r="A568" t="str">
            <v>2 S 04 221 13</v>
          </cell>
          <cell r="B568" t="str">
            <v>Boca BTCC 1,50 x 1,50 m esc.=45</v>
          </cell>
          <cell r="E568" t="str">
            <v>und</v>
          </cell>
          <cell r="F568">
            <v>11176.09</v>
          </cell>
        </row>
        <row r="569">
          <cell r="A569" t="str">
            <v>2 S 04 221 14</v>
          </cell>
          <cell r="B569" t="str">
            <v>Boca BTCC 2,00 x 2,00 m esc=45</v>
          </cell>
          <cell r="E569" t="str">
            <v>und</v>
          </cell>
          <cell r="F569">
            <v>17941.25</v>
          </cell>
        </row>
        <row r="570">
          <cell r="A570" t="str">
            <v>2 S 04 221 15</v>
          </cell>
          <cell r="B570" t="str">
            <v>Boca BTCC 2,50 x 2,50 m esc=45</v>
          </cell>
          <cell r="E570" t="str">
            <v>und</v>
          </cell>
          <cell r="F570">
            <v>26268.53</v>
          </cell>
        </row>
        <row r="571">
          <cell r="A571" t="str">
            <v>2 S 04 221 16</v>
          </cell>
          <cell r="B571" t="str">
            <v>Boca BTCC 3,00 x 3,00 m esc=45</v>
          </cell>
          <cell r="E571" t="str">
            <v>und</v>
          </cell>
          <cell r="F571">
            <v>37956.39</v>
          </cell>
        </row>
        <row r="572">
          <cell r="A572" t="str">
            <v>2 S 04 300 16</v>
          </cell>
          <cell r="B572" t="str">
            <v>Bueiro met. chapas múltiplas D=1,60 m galv.</v>
          </cell>
          <cell r="E572" t="str">
            <v>m</v>
          </cell>
          <cell r="F572">
            <v>1028.1099999999999</v>
          </cell>
        </row>
        <row r="573">
          <cell r="A573" t="str">
            <v>2 S 04 300 20</v>
          </cell>
          <cell r="B573" t="str">
            <v>Bueiro met.chapas múltiplas D=2,00 m galv.</v>
          </cell>
          <cell r="E573" t="str">
            <v>m</v>
          </cell>
          <cell r="F573">
            <v>1279.3399999999999</v>
          </cell>
        </row>
        <row r="574">
          <cell r="A574" t="str">
            <v>2 S 04 301 16</v>
          </cell>
          <cell r="B574" t="str">
            <v>Bueiro met. chapas múltiplas D=1,60 m rev. epoxy</v>
          </cell>
          <cell r="E574" t="str">
            <v>m</v>
          </cell>
          <cell r="F574">
            <v>1076.94</v>
          </cell>
        </row>
        <row r="575">
          <cell r="A575" t="str">
            <v>2 S 04 301 20</v>
          </cell>
          <cell r="B575" t="str">
            <v>Bueiro met. chapa múltipla D=2,00 m rev. epoxy</v>
          </cell>
          <cell r="E575" t="str">
            <v>m</v>
          </cell>
          <cell r="F575">
            <v>1339.98</v>
          </cell>
        </row>
        <row r="576">
          <cell r="A576" t="str">
            <v>2 S 04 310 16</v>
          </cell>
          <cell r="B576" t="str">
            <v>Bueiro met.s/ interrupção tráf. D=1,60m galv.</v>
          </cell>
          <cell r="E576" t="str">
            <v>m</v>
          </cell>
          <cell r="F576">
            <v>1958.05</v>
          </cell>
        </row>
        <row r="577">
          <cell r="A577" t="str">
            <v>2 S 04 310 20</v>
          </cell>
          <cell r="B577" t="str">
            <v>Bueiro met.s/ interrupção tráf. D=2,00m galv.</v>
          </cell>
          <cell r="E577" t="str">
            <v>m</v>
          </cell>
          <cell r="F577">
            <v>2435.4499999999998</v>
          </cell>
        </row>
        <row r="578">
          <cell r="A578" t="str">
            <v>2 S 04 311 16</v>
          </cell>
          <cell r="B578" t="str">
            <v>Bueiro met.s/interrupção tráf.D=1,60 m rev.epoxy</v>
          </cell>
          <cell r="E578" t="str">
            <v>m</v>
          </cell>
          <cell r="F578">
            <v>2031.03</v>
          </cell>
        </row>
        <row r="579">
          <cell r="A579" t="str">
            <v>2 S 04 311 20</v>
          </cell>
          <cell r="B579" t="str">
            <v>Bueiro met.s/interrupção traf.D=2,00 m rev.epoxy</v>
          </cell>
          <cell r="E579" t="str">
            <v>m</v>
          </cell>
          <cell r="F579">
            <v>2442.35</v>
          </cell>
        </row>
        <row r="580">
          <cell r="A580" t="str">
            <v>2 S 04 400 01</v>
          </cell>
          <cell r="B580" t="str">
            <v>Valeta prot.cortes c/revest. vegetal - VPC 01</v>
          </cell>
          <cell r="E580" t="str">
            <v>m</v>
          </cell>
          <cell r="F580">
            <v>41.27</v>
          </cell>
        </row>
        <row r="581">
          <cell r="A581" t="str">
            <v>2 S 04 400 02</v>
          </cell>
          <cell r="B581" t="str">
            <v>Valeta prot.cortes c/revest. vegetal - VPC 02</v>
          </cell>
          <cell r="E581" t="str">
            <v>m</v>
          </cell>
          <cell r="F581">
            <v>30.75</v>
          </cell>
        </row>
        <row r="582">
          <cell r="A582" t="str">
            <v>2 S 04 400 03</v>
          </cell>
          <cell r="B582" t="str">
            <v>Valeta prot.cortes c/revest.concreto - VPC 03</v>
          </cell>
          <cell r="E582" t="str">
            <v>m</v>
          </cell>
          <cell r="F582">
            <v>59.73</v>
          </cell>
        </row>
        <row r="583">
          <cell r="A583" t="str">
            <v>2 S 04 400 04</v>
          </cell>
          <cell r="B583" t="str">
            <v>Valeta prot.cortes c/revest.concreto - VPC 04</v>
          </cell>
          <cell r="E583" t="str">
            <v>m</v>
          </cell>
          <cell r="F583">
            <v>46.54</v>
          </cell>
        </row>
        <row r="584">
          <cell r="A584" t="str">
            <v>2 S 04 401 01</v>
          </cell>
          <cell r="B584" t="str">
            <v>Valeta prot.aterros c/revest. vegetal - VPA 01</v>
          </cell>
          <cell r="E584" t="str">
            <v>m</v>
          </cell>
          <cell r="F584">
            <v>42.65</v>
          </cell>
        </row>
        <row r="585">
          <cell r="A585" t="str">
            <v>2 S 04 401 02</v>
          </cell>
          <cell r="B585" t="str">
            <v>Valeta prot.aterros c/revest. vegetal - VPA 02</v>
          </cell>
          <cell r="E585" t="str">
            <v>m</v>
          </cell>
          <cell r="F585">
            <v>32.01</v>
          </cell>
        </row>
        <row r="586">
          <cell r="A586" t="str">
            <v>2 S 04 401 03</v>
          </cell>
          <cell r="B586" t="str">
            <v>Valeta prot.aterro c/revest. concreto - VPA 03</v>
          </cell>
          <cell r="E586" t="str">
            <v>m</v>
          </cell>
          <cell r="F586">
            <v>59.97</v>
          </cell>
        </row>
        <row r="587">
          <cell r="A587" t="str">
            <v>2 S 04 401 04</v>
          </cell>
          <cell r="B587" t="str">
            <v>Valeta prot.aterro c/revest. concreto - VPA 04</v>
          </cell>
          <cell r="E587" t="str">
            <v>m</v>
          </cell>
          <cell r="F587">
            <v>45.4</v>
          </cell>
        </row>
        <row r="588">
          <cell r="A588" t="str">
            <v>2 S 04 401 05</v>
          </cell>
          <cell r="B588" t="str">
            <v>Valeta prot.corte/aterro s/rev. - VPC 05/VPA 05</v>
          </cell>
          <cell r="E588" t="str">
            <v>m</v>
          </cell>
          <cell r="F588">
            <v>24.52</v>
          </cell>
        </row>
        <row r="589">
          <cell r="A589" t="str">
            <v>2 S 04 401 06</v>
          </cell>
          <cell r="B589" t="str">
            <v>Valeta prot.corte/aterro s/rev. - VPC 06/VPA 06</v>
          </cell>
          <cell r="E589" t="str">
            <v>m</v>
          </cell>
          <cell r="F589">
            <v>17.53</v>
          </cell>
        </row>
        <row r="590">
          <cell r="A590" t="str">
            <v>2 S 04 500 01</v>
          </cell>
          <cell r="B590" t="str">
            <v>Dreno longitudinal prof. p/corte em solo - DPS 01</v>
          </cell>
          <cell r="E590" t="str">
            <v>m</v>
          </cell>
          <cell r="F590">
            <v>27.55</v>
          </cell>
        </row>
        <row r="591">
          <cell r="A591" t="str">
            <v>2 S 04 500 02</v>
          </cell>
          <cell r="B591" t="str">
            <v>Dreno longitudinal prof. p/corte em solo - DPS 02</v>
          </cell>
          <cell r="E591" t="str">
            <v>m</v>
          </cell>
          <cell r="F591">
            <v>27.14</v>
          </cell>
        </row>
        <row r="592">
          <cell r="A592" t="str">
            <v>2 S 04 500 03</v>
          </cell>
          <cell r="B592" t="str">
            <v>Dreno longitudinal prof. p/corte em solo - DPS 03</v>
          </cell>
          <cell r="E592" t="str">
            <v>m</v>
          </cell>
          <cell r="F592">
            <v>38.75</v>
          </cell>
        </row>
        <row r="593">
          <cell r="A593" t="str">
            <v>2 S 04 500 04</v>
          </cell>
          <cell r="B593" t="str">
            <v>Dreno longitudinal prof. p/corte em solo - DPS 04</v>
          </cell>
          <cell r="E593" t="str">
            <v>m</v>
          </cell>
          <cell r="F593">
            <v>38.26</v>
          </cell>
        </row>
        <row r="594">
          <cell r="A594" t="str">
            <v>2 S 04 500 05</v>
          </cell>
          <cell r="B594" t="str">
            <v>Dreno longitudinal prof. p/corte em solo - DPS 05</v>
          </cell>
          <cell r="E594" t="str">
            <v>m</v>
          </cell>
          <cell r="F594">
            <v>44.31</v>
          </cell>
        </row>
        <row r="595">
          <cell r="A595" t="str">
            <v>2 S 04 500 06</v>
          </cell>
          <cell r="B595" t="str">
            <v>Dreno longitudinal prof. p/corte em solo - DPS 06</v>
          </cell>
          <cell r="E595" t="str">
            <v>m</v>
          </cell>
          <cell r="F595">
            <v>50.88</v>
          </cell>
        </row>
        <row r="596">
          <cell r="A596" t="str">
            <v>2 S 04 500 07</v>
          </cell>
          <cell r="B596" t="str">
            <v>Dreno longitudinal prof. p/corte em solo - DPS 07</v>
          </cell>
          <cell r="E596" t="str">
            <v>m</v>
          </cell>
          <cell r="F596">
            <v>61.18</v>
          </cell>
        </row>
        <row r="597">
          <cell r="A597" t="str">
            <v>2 S 04 500 08</v>
          </cell>
          <cell r="B597" t="str">
            <v>Dreno longitudinal prof. p/corte em solo - DPS 08</v>
          </cell>
          <cell r="E597" t="str">
            <v>m</v>
          </cell>
          <cell r="F597">
            <v>67.75</v>
          </cell>
        </row>
        <row r="598">
          <cell r="A598" t="str">
            <v>2 S 04 501 01</v>
          </cell>
          <cell r="B598" t="str">
            <v>Dreno longitudinal prof. p/corte em rocha - DPR 01</v>
          </cell>
          <cell r="E598" t="str">
            <v>m</v>
          </cell>
          <cell r="F598">
            <v>23.89</v>
          </cell>
        </row>
        <row r="599">
          <cell r="A599" t="str">
            <v>2 S 04 501 02</v>
          </cell>
          <cell r="B599" t="str">
            <v>Dreno longitudinal prof. p/corte em rocha - DPR 02</v>
          </cell>
          <cell r="E599" t="str">
            <v>m</v>
          </cell>
          <cell r="F599">
            <v>38.26</v>
          </cell>
        </row>
        <row r="600">
          <cell r="A600" t="str">
            <v>2 S 04 501 03</v>
          </cell>
          <cell r="B600" t="str">
            <v>Dreno longitudinal prof. p/corte em rocha - DPR 03</v>
          </cell>
          <cell r="E600" t="str">
            <v>m</v>
          </cell>
          <cell r="F600">
            <v>21.89</v>
          </cell>
        </row>
        <row r="601">
          <cell r="A601" t="str">
            <v>2 S 04 501 04</v>
          </cell>
          <cell r="B601" t="str">
            <v>Dreno longitudinal prof. p/corte em rocha - DPR 04</v>
          </cell>
          <cell r="E601" t="str">
            <v>m</v>
          </cell>
          <cell r="F601">
            <v>7.29</v>
          </cell>
        </row>
        <row r="602">
          <cell r="A602" t="str">
            <v>2 S 04 501 05</v>
          </cell>
          <cell r="B602" t="str">
            <v>Dreno longitudinal prof. p/corte em rocha - DPR 05</v>
          </cell>
          <cell r="E602" t="str">
            <v>m</v>
          </cell>
          <cell r="F602">
            <v>21.55</v>
          </cell>
        </row>
        <row r="603">
          <cell r="A603" t="str">
            <v>2 S 04 502 01</v>
          </cell>
          <cell r="B603" t="str">
            <v>Boca saída p/dreno longitudinal prof. BSD 01</v>
          </cell>
          <cell r="E603" t="str">
            <v>und</v>
          </cell>
          <cell r="F603">
            <v>71.16</v>
          </cell>
        </row>
        <row r="604">
          <cell r="A604" t="str">
            <v>2 S 04 502 02</v>
          </cell>
          <cell r="B604" t="str">
            <v>Boca saída p/dreno longitudinal prof. BSD 02</v>
          </cell>
          <cell r="E604" t="str">
            <v>und</v>
          </cell>
          <cell r="F604">
            <v>82.9</v>
          </cell>
        </row>
        <row r="605">
          <cell r="A605" t="str">
            <v>2 S 04 510 01</v>
          </cell>
          <cell r="B605" t="str">
            <v>Dreno sub-superficial - DSS 01</v>
          </cell>
          <cell r="E605" t="str">
            <v>m</v>
          </cell>
          <cell r="F605">
            <v>7.42</v>
          </cell>
        </row>
        <row r="606">
          <cell r="A606" t="str">
            <v>2 S 04 510 02</v>
          </cell>
          <cell r="B606" t="str">
            <v>Dreno sub-superficial - DSS 02</v>
          </cell>
          <cell r="E606" t="str">
            <v>m</v>
          </cell>
          <cell r="F606">
            <v>20.12</v>
          </cell>
        </row>
        <row r="607">
          <cell r="A607" t="str">
            <v>2 S 04 510 03</v>
          </cell>
          <cell r="B607" t="str">
            <v>Dreno sub-superficial - DSS 03</v>
          </cell>
          <cell r="E607" t="str">
            <v>m</v>
          </cell>
          <cell r="F607">
            <v>5.0599999999999996</v>
          </cell>
        </row>
        <row r="608">
          <cell r="A608" t="str">
            <v>2 S 04 510 04</v>
          </cell>
          <cell r="B608" t="str">
            <v>Dreno sub-superficial - DSS 04</v>
          </cell>
          <cell r="E608" t="str">
            <v>m</v>
          </cell>
          <cell r="F608">
            <v>26.52</v>
          </cell>
        </row>
        <row r="609">
          <cell r="A609" t="str">
            <v>2 S 04 511 01</v>
          </cell>
          <cell r="B609" t="str">
            <v>Boca saída p/dreno sub-superficial - BSD 03</v>
          </cell>
          <cell r="E609" t="str">
            <v>und</v>
          </cell>
          <cell r="F609">
            <v>32.799999999999997</v>
          </cell>
        </row>
        <row r="610">
          <cell r="A610" t="str">
            <v>2 S 04 520 01</v>
          </cell>
          <cell r="B610" t="str">
            <v>Dreno sub-horizontal - DSH 01</v>
          </cell>
          <cell r="E610" t="str">
            <v>m</v>
          </cell>
          <cell r="F610">
            <v>127.19</v>
          </cell>
        </row>
        <row r="611">
          <cell r="A611" t="str">
            <v>2 S 04 521 01</v>
          </cell>
          <cell r="B611" t="str">
            <v>Boca saída p/dreno sub-horizontal - BSD 04</v>
          </cell>
          <cell r="E611" t="str">
            <v>und</v>
          </cell>
          <cell r="F611">
            <v>8.4700000000000006</v>
          </cell>
        </row>
        <row r="612">
          <cell r="A612" t="str">
            <v>2 S 04 900 01</v>
          </cell>
          <cell r="B612" t="str">
            <v>Sarjeta triangular de concreto - STC 01</v>
          </cell>
          <cell r="E612" t="str">
            <v>m</v>
          </cell>
          <cell r="F612">
            <v>37.07</v>
          </cell>
        </row>
        <row r="613">
          <cell r="A613" t="str">
            <v>2 S 04 900 02</v>
          </cell>
          <cell r="B613" t="str">
            <v>Sarjeta triangular de concreto - STC 02</v>
          </cell>
          <cell r="E613" t="str">
            <v>m</v>
          </cell>
          <cell r="F613">
            <v>25.03</v>
          </cell>
        </row>
        <row r="614">
          <cell r="A614" t="str">
            <v>2 S 04 900 03</v>
          </cell>
          <cell r="B614" t="str">
            <v>Sarjeta triangular de concreto - STC 03</v>
          </cell>
          <cell r="E614" t="str">
            <v>m</v>
          </cell>
          <cell r="F614">
            <v>21.69</v>
          </cell>
        </row>
        <row r="615">
          <cell r="A615" t="str">
            <v>2 S 04 900 04</v>
          </cell>
          <cell r="B615" t="str">
            <v>Sarjeta triangular de concreto - STC 04</v>
          </cell>
          <cell r="E615" t="str">
            <v>m</v>
          </cell>
          <cell r="F615">
            <v>17.600000000000001</v>
          </cell>
        </row>
        <row r="616">
          <cell r="A616" t="str">
            <v>2 S 04 900 05</v>
          </cell>
          <cell r="B616" t="str">
            <v>Sarjeta triangular de concreto - STC 05</v>
          </cell>
          <cell r="E616" t="str">
            <v>m</v>
          </cell>
          <cell r="F616">
            <v>30.24</v>
          </cell>
        </row>
        <row r="617">
          <cell r="A617" t="str">
            <v>2 S 04 900 06</v>
          </cell>
          <cell r="B617" t="str">
            <v>Sarjeta triangular de concreto - STC 06</v>
          </cell>
          <cell r="E617" t="str">
            <v>m</v>
          </cell>
          <cell r="F617">
            <v>20.420000000000002</v>
          </cell>
        </row>
        <row r="618">
          <cell r="A618" t="str">
            <v>2 S 04 900 07</v>
          </cell>
          <cell r="B618" t="str">
            <v>Sarjeta triangular de concreto - STC 07</v>
          </cell>
          <cell r="E618" t="str">
            <v>m</v>
          </cell>
          <cell r="F618">
            <v>17.61</v>
          </cell>
        </row>
        <row r="619">
          <cell r="A619" t="str">
            <v>2 S 04 900 08</v>
          </cell>
          <cell r="B619" t="str">
            <v>Sarjeta triangular de concreto - STC 08</v>
          </cell>
          <cell r="E619" t="str">
            <v>m</v>
          </cell>
          <cell r="F619">
            <v>14.71</v>
          </cell>
        </row>
        <row r="620">
          <cell r="A620" t="str">
            <v>2 S 04 900 21</v>
          </cell>
          <cell r="B620" t="str">
            <v>Sarjeta canteiro central concreto - SCC 01</v>
          </cell>
          <cell r="E620" t="str">
            <v>m</v>
          </cell>
          <cell r="F620">
            <v>21.45</v>
          </cell>
        </row>
        <row r="621">
          <cell r="A621" t="str">
            <v>2 S 04 900 22</v>
          </cell>
          <cell r="B621" t="str">
            <v>Sarjeta canteiro central concreto - SCC 02</v>
          </cell>
          <cell r="E621" t="str">
            <v>m</v>
          </cell>
          <cell r="F621">
            <v>29.69</v>
          </cell>
        </row>
        <row r="622">
          <cell r="A622" t="str">
            <v>2 S 04 900 31</v>
          </cell>
          <cell r="B622" t="str">
            <v>Sarjeta triangular de grama - STG 01</v>
          </cell>
          <cell r="E622" t="str">
            <v>m</v>
          </cell>
          <cell r="F622">
            <v>13.88</v>
          </cell>
        </row>
        <row r="623">
          <cell r="A623" t="str">
            <v>2 S 04 900 32</v>
          </cell>
          <cell r="B623" t="str">
            <v>Sarjeta triangular de grama - STG 02</v>
          </cell>
          <cell r="E623" t="str">
            <v>m</v>
          </cell>
          <cell r="F623">
            <v>11.5</v>
          </cell>
        </row>
        <row r="624">
          <cell r="A624" t="str">
            <v>2 S 04 900 33</v>
          </cell>
          <cell r="B624" t="str">
            <v>Sarjeta triangular de grama - STG 03</v>
          </cell>
          <cell r="E624" t="str">
            <v>m</v>
          </cell>
          <cell r="F624">
            <v>9.89</v>
          </cell>
        </row>
        <row r="625">
          <cell r="A625" t="str">
            <v>2 S 04 900 34</v>
          </cell>
          <cell r="B625" t="str">
            <v>Sarjeta triangular de grama - STG 04</v>
          </cell>
          <cell r="E625" t="str">
            <v>m</v>
          </cell>
          <cell r="F625">
            <v>7.59</v>
          </cell>
        </row>
        <row r="626">
          <cell r="A626" t="str">
            <v>2 S 04 900 41</v>
          </cell>
          <cell r="B626" t="str">
            <v>Sarjeta triangular não revestida - STT 01</v>
          </cell>
          <cell r="E626" t="str">
            <v>m</v>
          </cell>
          <cell r="F626">
            <v>7.66</v>
          </cell>
        </row>
        <row r="627">
          <cell r="A627" t="str">
            <v>2 S 04 900 42</v>
          </cell>
          <cell r="B627" t="str">
            <v>Sarjeta triangular não revestida - STT 02</v>
          </cell>
          <cell r="E627" t="str">
            <v>m</v>
          </cell>
          <cell r="F627">
            <v>6.4</v>
          </cell>
        </row>
        <row r="628">
          <cell r="A628" t="str">
            <v>2 S 04 900 43</v>
          </cell>
          <cell r="B628" t="str">
            <v>Sarjeta triangular não revestida - STT 03</v>
          </cell>
          <cell r="E628" t="str">
            <v>m</v>
          </cell>
          <cell r="F628">
            <v>5.44</v>
          </cell>
        </row>
        <row r="629">
          <cell r="A629" t="str">
            <v>2 S 04 900 44</v>
          </cell>
          <cell r="B629" t="str">
            <v>Sarjeta triangular não revestida - STT 04</v>
          </cell>
          <cell r="E629" t="str">
            <v>m</v>
          </cell>
          <cell r="F629">
            <v>3.99</v>
          </cell>
        </row>
        <row r="630">
          <cell r="A630" t="str">
            <v>2 S 04 901 01</v>
          </cell>
          <cell r="B630" t="str">
            <v>Sarjeta trapezoidal de concreto - SZC 01</v>
          </cell>
          <cell r="E630" t="str">
            <v>m</v>
          </cell>
          <cell r="F630">
            <v>29.78</v>
          </cell>
        </row>
        <row r="631">
          <cell r="A631" t="str">
            <v>2 S 04 901 02</v>
          </cell>
          <cell r="B631" t="str">
            <v>Sarjeta trapezoidal de concreto - SZC 02</v>
          </cell>
          <cell r="E631" t="str">
            <v>m</v>
          </cell>
          <cell r="F631">
            <v>18.239999999999998</v>
          </cell>
        </row>
        <row r="632">
          <cell r="A632" t="str">
            <v>2 S 04 901 21</v>
          </cell>
          <cell r="B632" t="str">
            <v>Sarjeta de canteiro central de concreto - SCC 03</v>
          </cell>
          <cell r="E632" t="str">
            <v>m</v>
          </cell>
          <cell r="F632">
            <v>23.88</v>
          </cell>
        </row>
        <row r="633">
          <cell r="A633" t="str">
            <v>2 S 04 901 22</v>
          </cell>
          <cell r="B633" t="str">
            <v>Sarjeta de canteiro central de cocnreto - SCC 04</v>
          </cell>
          <cell r="E633" t="str">
            <v>m</v>
          </cell>
          <cell r="F633">
            <v>43.71</v>
          </cell>
        </row>
        <row r="634">
          <cell r="A634" t="str">
            <v>2 S 04 901 31</v>
          </cell>
          <cell r="B634" t="str">
            <v>Sarjeta trapezoidal de grama - SZG 01</v>
          </cell>
          <cell r="E634" t="str">
            <v>m</v>
          </cell>
          <cell r="F634">
            <v>12.46</v>
          </cell>
        </row>
        <row r="635">
          <cell r="A635" t="str">
            <v>2 S 04 901 32</v>
          </cell>
          <cell r="B635" t="str">
            <v>Sarjeta trapezoidal de grama - SZG 02</v>
          </cell>
          <cell r="E635" t="str">
            <v>m</v>
          </cell>
          <cell r="F635">
            <v>8.0299999999999994</v>
          </cell>
        </row>
        <row r="636">
          <cell r="A636" t="str">
            <v>2 S 04 901 41</v>
          </cell>
          <cell r="B636" t="str">
            <v>Sarjeta trapezoidal não revestida - SZT 01</v>
          </cell>
          <cell r="E636" t="str">
            <v>m</v>
          </cell>
          <cell r="F636">
            <v>7.55</v>
          </cell>
        </row>
        <row r="637">
          <cell r="A637" t="str">
            <v>2 S 04 901 42</v>
          </cell>
          <cell r="B637" t="str">
            <v>Sarjeta trapezoidal não revestida - SZT 02</v>
          </cell>
          <cell r="E637" t="str">
            <v>m</v>
          </cell>
          <cell r="F637">
            <v>4.66</v>
          </cell>
        </row>
        <row r="638">
          <cell r="A638" t="str">
            <v>2 S 04 910 01</v>
          </cell>
          <cell r="B638" t="str">
            <v>Meio fio de concreto - MFC 01</v>
          </cell>
          <cell r="E638" t="str">
            <v>m</v>
          </cell>
          <cell r="F638">
            <v>38.630000000000003</v>
          </cell>
        </row>
        <row r="639">
          <cell r="A639" t="str">
            <v>2 S 04 910 02</v>
          </cell>
          <cell r="B639" t="str">
            <v>Meio fio de concreto - MFC 02</v>
          </cell>
          <cell r="E639" t="str">
            <v>m</v>
          </cell>
          <cell r="F639">
            <v>30.75</v>
          </cell>
        </row>
        <row r="640">
          <cell r="A640" t="str">
            <v>2 S 04 910 03</v>
          </cell>
          <cell r="B640" t="str">
            <v>Meio fio de concreto - MFC 03</v>
          </cell>
          <cell r="E640" t="str">
            <v>m</v>
          </cell>
          <cell r="F640">
            <v>18.04</v>
          </cell>
        </row>
        <row r="641">
          <cell r="A641" t="str">
            <v>2 S 04 910 04</v>
          </cell>
          <cell r="B641" t="str">
            <v>Meio fio de concreto - MFC 04</v>
          </cell>
          <cell r="E641" t="str">
            <v>m</v>
          </cell>
          <cell r="F641">
            <v>12.69</v>
          </cell>
        </row>
        <row r="642">
          <cell r="A642" t="str">
            <v>2 S 04 910 05</v>
          </cell>
          <cell r="B642" t="str">
            <v>Meio fio de concreto - MFC 05</v>
          </cell>
          <cell r="E642" t="str">
            <v>m</v>
          </cell>
          <cell r="F642">
            <v>17.72</v>
          </cell>
        </row>
        <row r="643">
          <cell r="A643" t="str">
            <v>2 S 04 910 06</v>
          </cell>
          <cell r="B643" t="str">
            <v>Meio fio de concreto - MFC 06</v>
          </cell>
          <cell r="E643" t="str">
            <v>m</v>
          </cell>
          <cell r="F643">
            <v>11.07</v>
          </cell>
        </row>
        <row r="644">
          <cell r="A644" t="str">
            <v>2 S 04 910 07</v>
          </cell>
          <cell r="B644" t="str">
            <v>Meio fio de concreto - MFC 07</v>
          </cell>
          <cell r="E644" t="str">
            <v>m</v>
          </cell>
          <cell r="F644">
            <v>17.420000000000002</v>
          </cell>
        </row>
        <row r="645">
          <cell r="A645" t="str">
            <v>2 S 04 910 08</v>
          </cell>
          <cell r="B645" t="str">
            <v>Meio fio de concreto - MFC 08</v>
          </cell>
          <cell r="E645" t="str">
            <v>m</v>
          </cell>
          <cell r="F645">
            <v>29.27</v>
          </cell>
        </row>
        <row r="646">
          <cell r="A646" t="str">
            <v>2 S 04 930 01</v>
          </cell>
          <cell r="B646" t="str">
            <v>Caixa coletora de sarjeta - CCS 01</v>
          </cell>
          <cell r="E646" t="str">
            <v>und</v>
          </cell>
          <cell r="F646">
            <v>909.9</v>
          </cell>
        </row>
        <row r="647">
          <cell r="A647" t="str">
            <v>2 S 04 930 02</v>
          </cell>
          <cell r="B647" t="str">
            <v>Caixa coletora de sarjeta - CCS 02</v>
          </cell>
          <cell r="E647" t="str">
            <v>und</v>
          </cell>
          <cell r="F647">
            <v>886.15</v>
          </cell>
        </row>
        <row r="648">
          <cell r="A648" t="str">
            <v>2 S 04 930 03</v>
          </cell>
          <cell r="B648" t="str">
            <v>Caixa coletora de sarjeta - CCS 03</v>
          </cell>
          <cell r="E648" t="str">
            <v>und</v>
          </cell>
          <cell r="F648">
            <v>862.39</v>
          </cell>
        </row>
        <row r="649">
          <cell r="A649" t="str">
            <v>2 S 04 930 04</v>
          </cell>
          <cell r="B649" t="str">
            <v>Caixa coletora de sarjeta - CCS 04</v>
          </cell>
          <cell r="E649" t="str">
            <v>und</v>
          </cell>
          <cell r="F649">
            <v>837.56</v>
          </cell>
        </row>
        <row r="650">
          <cell r="A650" t="str">
            <v>2 S 04 930 05</v>
          </cell>
          <cell r="B650" t="str">
            <v>Caixa coletora de sarjeta - CCS 05</v>
          </cell>
          <cell r="E650" t="str">
            <v>und</v>
          </cell>
          <cell r="F650">
            <v>1143.0899999999999</v>
          </cell>
        </row>
        <row r="651">
          <cell r="A651" t="str">
            <v>2 S 04 930 06</v>
          </cell>
          <cell r="B651" t="str">
            <v>Caixa coletora de sarjeta - CCS 06</v>
          </cell>
          <cell r="E651" t="str">
            <v>und</v>
          </cell>
          <cell r="F651">
            <v>1118.26</v>
          </cell>
        </row>
        <row r="652">
          <cell r="A652" t="str">
            <v>2 S 04 930 07</v>
          </cell>
          <cell r="B652" t="str">
            <v>Caixa coletora de sarjeta - CCS 07</v>
          </cell>
          <cell r="E652" t="str">
            <v>und</v>
          </cell>
          <cell r="F652">
            <v>1093.43</v>
          </cell>
        </row>
        <row r="653">
          <cell r="A653" t="str">
            <v>2 S 04 930 08</v>
          </cell>
          <cell r="B653" t="str">
            <v>Caixa coletora de sarjeta - CCS 08</v>
          </cell>
          <cell r="E653" t="str">
            <v>und</v>
          </cell>
          <cell r="F653">
            <v>1069.67</v>
          </cell>
        </row>
        <row r="654">
          <cell r="A654" t="str">
            <v>2 S 04 930 09</v>
          </cell>
          <cell r="B654" t="str">
            <v>Caixa coletora de sarjeta - CCS 09</v>
          </cell>
          <cell r="E654" t="str">
            <v>und</v>
          </cell>
          <cell r="F654">
            <v>1375.21</v>
          </cell>
        </row>
        <row r="655">
          <cell r="A655" t="str">
            <v>2 S 04 930 10</v>
          </cell>
          <cell r="B655" t="str">
            <v>Caixa coletora de sarjeta - CCS 10</v>
          </cell>
          <cell r="E655" t="str">
            <v>und</v>
          </cell>
          <cell r="F655">
            <v>1350.38</v>
          </cell>
        </row>
        <row r="656">
          <cell r="A656" t="str">
            <v>2 S 04 930 11</v>
          </cell>
          <cell r="B656" t="str">
            <v>Caixa coletora de sarjeta - CCS 11</v>
          </cell>
          <cell r="E656" t="str">
            <v>und</v>
          </cell>
          <cell r="F656">
            <v>1325.54</v>
          </cell>
        </row>
        <row r="657">
          <cell r="A657" t="str">
            <v>2 S 04 930 12</v>
          </cell>
          <cell r="B657" t="str">
            <v>Caixa coletora de sarjeta - CCS 12</v>
          </cell>
          <cell r="E657" t="str">
            <v>und</v>
          </cell>
          <cell r="F657">
            <v>1300.71</v>
          </cell>
        </row>
        <row r="658">
          <cell r="A658" t="str">
            <v>2 S 04 930 13</v>
          </cell>
          <cell r="B658" t="str">
            <v>Caixa coletora de sarjeta - CCS 13</v>
          </cell>
          <cell r="E658" t="str">
            <v>und</v>
          </cell>
          <cell r="F658">
            <v>1601.92</v>
          </cell>
        </row>
        <row r="659">
          <cell r="A659" t="str">
            <v>2 S 04 930 14</v>
          </cell>
          <cell r="B659" t="str">
            <v>Caixa coletora de sarjeta - CCS14</v>
          </cell>
          <cell r="E659" t="str">
            <v>und</v>
          </cell>
          <cell r="F659">
            <v>1577.09</v>
          </cell>
        </row>
        <row r="660">
          <cell r="A660" t="str">
            <v>2 S 04 930 15</v>
          </cell>
          <cell r="B660" t="str">
            <v>Caixa coletora de sarjeta - CCS 15</v>
          </cell>
          <cell r="E660" t="str">
            <v>und</v>
          </cell>
          <cell r="F660">
            <v>1552.25</v>
          </cell>
        </row>
        <row r="661">
          <cell r="A661" t="str">
            <v>2 S 04 930 16</v>
          </cell>
          <cell r="B661" t="str">
            <v>Caixa coletora de sarjeta - CCS 16</v>
          </cell>
          <cell r="E661" t="str">
            <v>und</v>
          </cell>
          <cell r="F661">
            <v>1527.42</v>
          </cell>
        </row>
        <row r="662">
          <cell r="A662" t="str">
            <v>2 S 04 930 17</v>
          </cell>
          <cell r="B662" t="str">
            <v>Caixa coletora de sarjeta - CCS 17</v>
          </cell>
          <cell r="E662" t="str">
            <v>und</v>
          </cell>
          <cell r="F662">
            <v>1834.04</v>
          </cell>
        </row>
        <row r="663">
          <cell r="A663" t="str">
            <v>2 S 04 930 18</v>
          </cell>
          <cell r="B663" t="str">
            <v>Caixa coletora de sarjeta - CCS 18</v>
          </cell>
          <cell r="E663" t="str">
            <v>und</v>
          </cell>
          <cell r="F663">
            <v>1809.2</v>
          </cell>
        </row>
        <row r="664">
          <cell r="A664" t="str">
            <v>2 S 04 930 19</v>
          </cell>
          <cell r="B664" t="str">
            <v>Caixa coletora de sarjeta - CCS 19</v>
          </cell>
          <cell r="E664" t="str">
            <v>und</v>
          </cell>
          <cell r="F664">
            <v>1784.37</v>
          </cell>
        </row>
        <row r="665">
          <cell r="A665" t="str">
            <v>2 S 04 930 20</v>
          </cell>
          <cell r="B665" t="str">
            <v>Caixa coletora de sarjeta - CCS 20</v>
          </cell>
          <cell r="E665" t="str">
            <v>und</v>
          </cell>
          <cell r="F665">
            <v>1759.53</v>
          </cell>
        </row>
        <row r="666">
          <cell r="A666" t="str">
            <v>2 S 04 931 01</v>
          </cell>
          <cell r="B666" t="str">
            <v>Caixa coletora de talvegue - CCT 01</v>
          </cell>
          <cell r="E666" t="str">
            <v>und</v>
          </cell>
          <cell r="F666">
            <v>926.31</v>
          </cell>
        </row>
        <row r="667">
          <cell r="A667" t="str">
            <v>2 S 04 931 02</v>
          </cell>
          <cell r="B667" t="str">
            <v>Caixa coletora de talvegue - CCT 02</v>
          </cell>
          <cell r="E667" t="str">
            <v>und</v>
          </cell>
          <cell r="F667">
            <v>901.48</v>
          </cell>
        </row>
        <row r="668">
          <cell r="A668" t="str">
            <v>2 S 04 931 03</v>
          </cell>
          <cell r="B668" t="str">
            <v>Caixa coletora de talvegue - CCT 03</v>
          </cell>
          <cell r="E668" t="str">
            <v>und</v>
          </cell>
          <cell r="F668">
            <v>879.02</v>
          </cell>
        </row>
        <row r="669">
          <cell r="A669" t="str">
            <v>2 S 04 931 04</v>
          </cell>
          <cell r="B669" t="str">
            <v>Caixa coletora de talvegue - CCT 04</v>
          </cell>
          <cell r="E669" t="str">
            <v>und</v>
          </cell>
          <cell r="F669">
            <v>851.81</v>
          </cell>
        </row>
        <row r="670">
          <cell r="A670" t="str">
            <v>2 S 04 931 05</v>
          </cell>
          <cell r="B670" t="str">
            <v>Caixa coletora de talvegue - CCT 05</v>
          </cell>
          <cell r="E670" t="str">
            <v>und</v>
          </cell>
          <cell r="F670">
            <v>1157.3499999999999</v>
          </cell>
        </row>
        <row r="671">
          <cell r="A671" t="str">
            <v>2 S 04 931 06</v>
          </cell>
          <cell r="B671" t="str">
            <v>Caixa coletora de talvegue - CCT 06</v>
          </cell>
          <cell r="E671" t="str">
            <v>und</v>
          </cell>
          <cell r="F671">
            <v>1133.5899999999999</v>
          </cell>
        </row>
        <row r="672">
          <cell r="A672" t="str">
            <v>2 S 04 931 07</v>
          </cell>
          <cell r="B672" t="str">
            <v>Caixa coletora de talvegue - CCT 07</v>
          </cell>
          <cell r="E672" t="str">
            <v>und</v>
          </cell>
          <cell r="F672">
            <v>1111.1400000000001</v>
          </cell>
        </row>
        <row r="673">
          <cell r="A673" t="str">
            <v>2 S 04 931 08</v>
          </cell>
          <cell r="B673" t="str">
            <v>Caixa coletora de talvegue - CCT 08</v>
          </cell>
          <cell r="E673" t="str">
            <v>und</v>
          </cell>
          <cell r="F673">
            <v>1182.18</v>
          </cell>
        </row>
        <row r="674">
          <cell r="A674" t="str">
            <v>2 S 04 931 09</v>
          </cell>
          <cell r="B674" t="str">
            <v>Caixa coletora de talvegue - CCT 09</v>
          </cell>
          <cell r="E674" t="str">
            <v>und</v>
          </cell>
          <cell r="F674">
            <v>1389.46</v>
          </cell>
        </row>
        <row r="675">
          <cell r="A675" t="str">
            <v>2 S 04 931 10</v>
          </cell>
          <cell r="B675" t="str">
            <v>Caixa coletora de talvegue - CCT 10</v>
          </cell>
          <cell r="E675" t="str">
            <v>und</v>
          </cell>
          <cell r="F675">
            <v>1365.71</v>
          </cell>
        </row>
        <row r="676">
          <cell r="A676" t="str">
            <v>2 S 04 931 11</v>
          </cell>
          <cell r="B676" t="str">
            <v>Caixa coletora de talvegue - CCT 11</v>
          </cell>
          <cell r="E676" t="str">
            <v>und</v>
          </cell>
          <cell r="F676">
            <v>1343.25</v>
          </cell>
        </row>
        <row r="677">
          <cell r="A677" t="str">
            <v>2 S 04 931 12</v>
          </cell>
          <cell r="B677" t="str">
            <v>Caixa coletora de talvegue - CCT 12</v>
          </cell>
          <cell r="E677" t="str">
            <v>und</v>
          </cell>
          <cell r="F677">
            <v>1316.04</v>
          </cell>
        </row>
        <row r="678">
          <cell r="A678" t="str">
            <v>2 S 04 931 13</v>
          </cell>
          <cell r="B678" t="str">
            <v>Caixa coletora de talvegue - CCT 13</v>
          </cell>
          <cell r="E678" t="str">
            <v>und</v>
          </cell>
          <cell r="F678">
            <v>1616.17</v>
          </cell>
        </row>
        <row r="679">
          <cell r="A679" t="str">
            <v>2 S 04 931 14</v>
          </cell>
          <cell r="B679" t="str">
            <v>Caixa coletora de talvegue - CCT 14</v>
          </cell>
          <cell r="E679" t="str">
            <v>und</v>
          </cell>
          <cell r="F679">
            <v>1591.34</v>
          </cell>
        </row>
        <row r="680">
          <cell r="A680" t="str">
            <v>2 S 04 931 15</v>
          </cell>
          <cell r="B680" t="str">
            <v>Caixa coletora de talvegue - CCT 15</v>
          </cell>
          <cell r="E680" t="str">
            <v>und</v>
          </cell>
          <cell r="F680">
            <v>1569.96</v>
          </cell>
        </row>
        <row r="681">
          <cell r="A681" t="str">
            <v>2 S 04 931 16</v>
          </cell>
          <cell r="B681" t="str">
            <v>Caixa coletora de talvegue - CCT 16</v>
          </cell>
          <cell r="E681" t="str">
            <v>und</v>
          </cell>
          <cell r="F681">
            <v>1542.75</v>
          </cell>
        </row>
        <row r="682">
          <cell r="A682" t="str">
            <v>2 S 04 931 17</v>
          </cell>
          <cell r="B682" t="str">
            <v>Caixa coletora de talvegue - CCT 17</v>
          </cell>
          <cell r="E682" t="str">
            <v>und</v>
          </cell>
          <cell r="F682">
            <v>1848.29</v>
          </cell>
        </row>
        <row r="683">
          <cell r="A683" t="str">
            <v>2 S 04 931 18</v>
          </cell>
          <cell r="B683" t="str">
            <v>Caixa coletora de talvegue - CCT 18</v>
          </cell>
          <cell r="E683" t="str">
            <v>und</v>
          </cell>
          <cell r="F683">
            <v>1823.45</v>
          </cell>
        </row>
        <row r="684">
          <cell r="A684" t="str">
            <v>2 S 04 931 19</v>
          </cell>
          <cell r="B684" t="str">
            <v>Caixa coletora de talvegue - CCT 19</v>
          </cell>
          <cell r="E684" t="str">
            <v>und</v>
          </cell>
          <cell r="F684">
            <v>1802.08</v>
          </cell>
        </row>
        <row r="685">
          <cell r="A685" t="str">
            <v>2 S 04 931 20</v>
          </cell>
          <cell r="B685" t="str">
            <v>Caixa coletora de talvegue - CCT 20</v>
          </cell>
          <cell r="E685" t="str">
            <v>und</v>
          </cell>
          <cell r="F685">
            <v>1774.87</v>
          </cell>
        </row>
        <row r="686">
          <cell r="A686" t="str">
            <v>2 S 04 940 01</v>
          </cell>
          <cell r="B686" t="str">
            <v>Descida d'água tipo rap. - calha concr. - DAR 01</v>
          </cell>
          <cell r="E686" t="str">
            <v>m</v>
          </cell>
          <cell r="F686">
            <v>98.8</v>
          </cell>
        </row>
        <row r="687">
          <cell r="A687" t="str">
            <v>2 S 04 940 02</v>
          </cell>
          <cell r="B687" t="str">
            <v>Descida d'água tipo rap. - canal retang.- DAR 02</v>
          </cell>
          <cell r="E687" t="str">
            <v>m</v>
          </cell>
          <cell r="F687">
            <v>50.34</v>
          </cell>
        </row>
        <row r="688">
          <cell r="A688" t="str">
            <v>2 S 04 940 03</v>
          </cell>
          <cell r="B688" t="str">
            <v>Descida d'água tipo rap. - canal retang.- DAR 03</v>
          </cell>
          <cell r="E688" t="str">
            <v>m</v>
          </cell>
          <cell r="F688">
            <v>73.92</v>
          </cell>
        </row>
        <row r="689">
          <cell r="A689" t="str">
            <v>2 S 04 940 04</v>
          </cell>
          <cell r="B689" t="str">
            <v>Descida d'água tipo rap. - calha metálica - DAR</v>
          </cell>
          <cell r="E689" t="str">
            <v>m</v>
          </cell>
          <cell r="F689">
            <v>131.97999999999999</v>
          </cell>
        </row>
        <row r="690">
          <cell r="A690" t="str">
            <v>2 S 04 941 01</v>
          </cell>
          <cell r="B690" t="str">
            <v>Descida d'água aterros em degraus - DAD 01</v>
          </cell>
          <cell r="E690" t="str">
            <v>m</v>
          </cell>
          <cell r="F690">
            <v>67.7</v>
          </cell>
        </row>
        <row r="691">
          <cell r="A691" t="str">
            <v>2 S 04 941 02</v>
          </cell>
          <cell r="B691" t="str">
            <v>Descida d'água aterros em degraus - arm - DAD</v>
          </cell>
          <cell r="E691" t="str">
            <v>m</v>
          </cell>
          <cell r="F691">
            <v>97.2</v>
          </cell>
        </row>
        <row r="692">
          <cell r="A692" t="str">
            <v>2 S 04 941 03</v>
          </cell>
          <cell r="B692" t="str">
            <v>Descida d'água aterros em degraus - DAD 03</v>
          </cell>
          <cell r="E692" t="str">
            <v>m</v>
          </cell>
          <cell r="F692">
            <v>177.28</v>
          </cell>
        </row>
        <row r="693">
          <cell r="A693" t="str">
            <v>2 S 04 941 04</v>
          </cell>
          <cell r="B693" t="str">
            <v>Descida d'água aterros em degraus - arm - DAD</v>
          </cell>
          <cell r="E693" t="str">
            <v>m</v>
          </cell>
          <cell r="F693">
            <v>226.16</v>
          </cell>
        </row>
        <row r="694">
          <cell r="A694" t="str">
            <v>2 S 04 941 05</v>
          </cell>
          <cell r="B694" t="str">
            <v>Descida d'água aterros em degraus - DAD 05</v>
          </cell>
          <cell r="E694" t="str">
            <v>m</v>
          </cell>
          <cell r="F694">
            <v>214.38</v>
          </cell>
        </row>
        <row r="695">
          <cell r="A695" t="str">
            <v>2 S 04 941 06</v>
          </cell>
          <cell r="B695" t="str">
            <v>Descida d'água aterros em degraus - arm - DAD</v>
          </cell>
          <cell r="E695" t="str">
            <v>m</v>
          </cell>
          <cell r="F695">
            <v>301.01</v>
          </cell>
        </row>
        <row r="696">
          <cell r="A696" t="str">
            <v>2 S 04 941 07</v>
          </cell>
          <cell r="B696" t="str">
            <v>Descida d'água aterros em degraus - DAD 07</v>
          </cell>
          <cell r="E696" t="str">
            <v>m</v>
          </cell>
          <cell r="F696">
            <v>252.6</v>
          </cell>
        </row>
        <row r="697">
          <cell r="A697" t="str">
            <v>2 S 04 941 08</v>
          </cell>
          <cell r="B697" t="str">
            <v>Descida d'água aterros em degraus - arm - DAD</v>
          </cell>
          <cell r="E697" t="str">
            <v>m</v>
          </cell>
          <cell r="F697">
            <v>349.95</v>
          </cell>
        </row>
        <row r="698">
          <cell r="A698" t="str">
            <v>2 S 04 941 09</v>
          </cell>
          <cell r="B698" t="str">
            <v>Descida d'água aterros em degraus - DAD 09</v>
          </cell>
          <cell r="E698" t="str">
            <v>m</v>
          </cell>
          <cell r="F698">
            <v>288.38</v>
          </cell>
        </row>
        <row r="699">
          <cell r="A699" t="str">
            <v>2 S 04 941 10</v>
          </cell>
          <cell r="B699" t="str">
            <v>Descida d'água aterros em degraus - arm - DAD</v>
          </cell>
          <cell r="E699" t="str">
            <v>m</v>
          </cell>
          <cell r="F699">
            <v>398.76</v>
          </cell>
        </row>
        <row r="700">
          <cell r="A700" t="str">
            <v>2 S 04 941 11</v>
          </cell>
          <cell r="B700" t="str">
            <v>Descida d'água aterros em degraus - DAD 11</v>
          </cell>
          <cell r="E700" t="str">
            <v>m</v>
          </cell>
          <cell r="F700">
            <v>379.25</v>
          </cell>
        </row>
        <row r="701">
          <cell r="A701" t="str">
            <v>2 S 04 941 12</v>
          </cell>
          <cell r="B701" t="str">
            <v>Descida d'água aterros em degraus - arm - dad 12</v>
          </cell>
          <cell r="E701" t="str">
            <v>m</v>
          </cell>
          <cell r="F701">
            <v>521.38</v>
          </cell>
        </row>
        <row r="702">
          <cell r="A702" t="str">
            <v>2 S 04 941 13</v>
          </cell>
          <cell r="B702" t="str">
            <v>Descida d'água aterros em degraus - DAD 13</v>
          </cell>
          <cell r="E702" t="str">
            <v>m</v>
          </cell>
          <cell r="F702">
            <v>356.33</v>
          </cell>
        </row>
        <row r="703">
          <cell r="A703" t="str">
            <v>2 S 04 941 14</v>
          </cell>
          <cell r="B703" t="str">
            <v>Descida d'água aterros em degraus - arm - DAD 14</v>
          </cell>
          <cell r="E703" t="str">
            <v>m</v>
          </cell>
          <cell r="F703">
            <v>489.91</v>
          </cell>
        </row>
        <row r="704">
          <cell r="A704" t="str">
            <v>2 S 04 941 15</v>
          </cell>
          <cell r="B704" t="str">
            <v>Descida d'água aterros em degraus - DAD 15</v>
          </cell>
          <cell r="E704" t="str">
            <v>m</v>
          </cell>
          <cell r="F704">
            <v>407.72</v>
          </cell>
        </row>
        <row r="705">
          <cell r="A705" t="str">
            <v>2 S 04 941 16</v>
          </cell>
          <cell r="B705" t="str">
            <v>Descida d'água aterros em degraus - arm - DAD 16</v>
          </cell>
          <cell r="E705" t="str">
            <v>m</v>
          </cell>
          <cell r="F705">
            <v>559.28</v>
          </cell>
        </row>
        <row r="706">
          <cell r="A706" t="str">
            <v>2 S 04 941 17</v>
          </cell>
          <cell r="B706" t="str">
            <v>Descida d'água aterros em degraus - DAD 17</v>
          </cell>
          <cell r="E706" t="str">
            <v>m</v>
          </cell>
          <cell r="F706">
            <v>521.67999999999995</v>
          </cell>
        </row>
        <row r="707">
          <cell r="A707" t="str">
            <v>2 S 04 941 18</v>
          </cell>
          <cell r="B707" t="str">
            <v>Descida d'água aterros em degraus - arm - DAD 18</v>
          </cell>
          <cell r="E707" t="str">
            <v>m</v>
          </cell>
          <cell r="F707">
            <v>710.29</v>
          </cell>
        </row>
        <row r="708">
          <cell r="A708" t="str">
            <v>2 S 04 941 31</v>
          </cell>
          <cell r="B708" t="str">
            <v>Descida d'água cortes em degraus - DCD 01</v>
          </cell>
          <cell r="E708" t="str">
            <v>m</v>
          </cell>
          <cell r="F708">
            <v>68.489999999999995</v>
          </cell>
        </row>
        <row r="709">
          <cell r="A709" t="str">
            <v>2 S 04 941 32</v>
          </cell>
          <cell r="B709" t="str">
            <v>Descida d'água cortes em degraus - arm - DCD 02</v>
          </cell>
          <cell r="E709" t="str">
            <v>m</v>
          </cell>
          <cell r="F709">
            <v>98.09</v>
          </cell>
        </row>
        <row r="710">
          <cell r="A710" t="str">
            <v>2 S 04 941 33</v>
          </cell>
          <cell r="B710" t="str">
            <v>Descida d'água cortes em degraus - DCD 03</v>
          </cell>
          <cell r="E710" t="str">
            <v>m</v>
          </cell>
          <cell r="F710">
            <v>107.74</v>
          </cell>
        </row>
        <row r="711">
          <cell r="A711" t="str">
            <v>2 S 04 941 34</v>
          </cell>
          <cell r="B711" t="str">
            <v>Descida d'água cortes em degraus - arm - DCD 04</v>
          </cell>
          <cell r="E711" t="str">
            <v>m</v>
          </cell>
          <cell r="F711">
            <v>154.69</v>
          </cell>
        </row>
        <row r="712">
          <cell r="A712" t="str">
            <v>2 S 04 942 01</v>
          </cell>
          <cell r="B712" t="str">
            <v>Entrada d'água - EDA 01</v>
          </cell>
          <cell r="E712" t="str">
            <v>und</v>
          </cell>
          <cell r="F712">
            <v>28.55</v>
          </cell>
        </row>
        <row r="713">
          <cell r="A713" t="str">
            <v>2 S 04 942 02</v>
          </cell>
          <cell r="B713" t="str">
            <v>Entrada d'água - EDA 02</v>
          </cell>
          <cell r="E713" t="str">
            <v>und</v>
          </cell>
          <cell r="F713">
            <v>34.96</v>
          </cell>
        </row>
        <row r="714">
          <cell r="A714" t="str">
            <v>2 S 04 950 01</v>
          </cell>
          <cell r="B714" t="str">
            <v>Dissipador de energia - DES 01</v>
          </cell>
          <cell r="E714" t="str">
            <v>und</v>
          </cell>
          <cell r="F714">
            <v>124.94</v>
          </cell>
        </row>
        <row r="715">
          <cell r="A715" t="str">
            <v>2 S 04 950 02</v>
          </cell>
          <cell r="B715" t="str">
            <v>Dissipador de energia - DES 02</v>
          </cell>
          <cell r="E715" t="str">
            <v>und</v>
          </cell>
          <cell r="F715">
            <v>148.59</v>
          </cell>
        </row>
        <row r="716">
          <cell r="A716" t="str">
            <v>2 S 04 950 03</v>
          </cell>
          <cell r="B716" t="str">
            <v>Dissipador de energia - DES 03</v>
          </cell>
          <cell r="E716" t="str">
            <v>und</v>
          </cell>
          <cell r="F716">
            <v>177.12</v>
          </cell>
        </row>
        <row r="717">
          <cell r="A717" t="str">
            <v>2 S 04 950 04</v>
          </cell>
          <cell r="B717" t="str">
            <v>Dissipador de energia - DES04</v>
          </cell>
          <cell r="E717" t="str">
            <v>und</v>
          </cell>
          <cell r="F717">
            <v>216.44</v>
          </cell>
        </row>
        <row r="718">
          <cell r="A718" t="str">
            <v>2 S 04 950 21</v>
          </cell>
          <cell r="B718" t="str">
            <v>Dissipador de energia - DEB 01</v>
          </cell>
          <cell r="E718" t="str">
            <v>und</v>
          </cell>
          <cell r="F718">
            <v>152.07</v>
          </cell>
        </row>
        <row r="719">
          <cell r="A719" t="str">
            <v>2 S 04 950 22</v>
          </cell>
          <cell r="B719" t="str">
            <v>Dissipador de energia - DEB 02</v>
          </cell>
          <cell r="E719" t="str">
            <v>und</v>
          </cell>
          <cell r="F719">
            <v>498.54</v>
          </cell>
        </row>
        <row r="720">
          <cell r="A720" t="str">
            <v>2 S 04 950 23</v>
          </cell>
          <cell r="B720" t="str">
            <v>Dissipador de energia - DEB 03</v>
          </cell>
          <cell r="E720" t="str">
            <v>und</v>
          </cell>
          <cell r="F720">
            <v>798.34</v>
          </cell>
        </row>
        <row r="721">
          <cell r="A721" t="str">
            <v>2 S 04 950 24</v>
          </cell>
          <cell r="B721" t="str">
            <v>Dissipador de energia - DEB 04</v>
          </cell>
          <cell r="E721" t="str">
            <v>und</v>
          </cell>
          <cell r="F721">
            <v>1172.0999999999999</v>
          </cell>
        </row>
        <row r="722">
          <cell r="A722" t="str">
            <v>2 S 04 950 25</v>
          </cell>
          <cell r="B722" t="str">
            <v>Dissipador de energia - DEB 05</v>
          </cell>
          <cell r="E722" t="str">
            <v>und</v>
          </cell>
          <cell r="F722">
            <v>1590.25</v>
          </cell>
        </row>
        <row r="723">
          <cell r="A723" t="str">
            <v>2 S 04 950 26</v>
          </cell>
          <cell r="B723" t="str">
            <v>Dissipador de energia - DEB 06</v>
          </cell>
          <cell r="E723" t="str">
            <v>und</v>
          </cell>
          <cell r="F723">
            <v>2611.79</v>
          </cell>
        </row>
        <row r="724">
          <cell r="A724" t="str">
            <v>2 S 04 950 27</v>
          </cell>
          <cell r="B724" t="str">
            <v>Dissipador de energia - DEB 07</v>
          </cell>
          <cell r="E724" t="str">
            <v>und</v>
          </cell>
          <cell r="F724">
            <v>1660.19</v>
          </cell>
        </row>
        <row r="725">
          <cell r="A725" t="str">
            <v>2 S 04 950 28</v>
          </cell>
          <cell r="B725" t="str">
            <v>Dissipador de energia - DEB 08</v>
          </cell>
          <cell r="E725" t="str">
            <v>und</v>
          </cell>
          <cell r="F725">
            <v>2257.5500000000002</v>
          </cell>
        </row>
        <row r="726">
          <cell r="A726" t="str">
            <v>2 S 04 950 29</v>
          </cell>
          <cell r="B726" t="str">
            <v>Dissipador de energia - DEB 09</v>
          </cell>
          <cell r="E726" t="str">
            <v>und</v>
          </cell>
          <cell r="F726">
            <v>3589.18</v>
          </cell>
        </row>
        <row r="727">
          <cell r="A727" t="str">
            <v>2 S 04 950 30</v>
          </cell>
          <cell r="B727" t="str">
            <v>Dissipador de energia - DEB 10</v>
          </cell>
          <cell r="E727" t="str">
            <v>und</v>
          </cell>
          <cell r="F727">
            <v>2149.31</v>
          </cell>
        </row>
        <row r="728">
          <cell r="A728" t="str">
            <v>2 S 04 950 31</v>
          </cell>
          <cell r="B728" t="str">
            <v>Dissipador de energia - DEB 11</v>
          </cell>
          <cell r="E728" t="str">
            <v>und</v>
          </cell>
          <cell r="F728">
            <v>2924.69</v>
          </cell>
        </row>
        <row r="729">
          <cell r="A729" t="str">
            <v>2 S 04 950 32</v>
          </cell>
          <cell r="B729" t="str">
            <v>Dissipador de energia - DEB 12</v>
          </cell>
          <cell r="E729" t="str">
            <v>und</v>
          </cell>
          <cell r="F729">
            <v>4566.1099999999997</v>
          </cell>
        </row>
        <row r="730">
          <cell r="A730" t="str">
            <v>2 S 04 950 51</v>
          </cell>
          <cell r="B730" t="str">
            <v>Dissipador de energia - DED 01</v>
          </cell>
          <cell r="E730" t="str">
            <v>und</v>
          </cell>
          <cell r="F730">
            <v>169.25</v>
          </cell>
        </row>
        <row r="731">
          <cell r="A731" t="str">
            <v>2 S 04 960 01</v>
          </cell>
          <cell r="B731" t="str">
            <v>Boca de lobo simples grelha concr. - BLS 01</v>
          </cell>
          <cell r="E731" t="str">
            <v>und</v>
          </cell>
          <cell r="F731">
            <v>313.18</v>
          </cell>
        </row>
        <row r="732">
          <cell r="A732" t="str">
            <v>2 S 04 960 02</v>
          </cell>
          <cell r="B732" t="str">
            <v>Boca de lobo simples grelha concr. - BLS 02</v>
          </cell>
          <cell r="E732" t="str">
            <v>und</v>
          </cell>
          <cell r="F732">
            <v>389.8</v>
          </cell>
        </row>
        <row r="733">
          <cell r="A733" t="str">
            <v>2 S 04 960 03</v>
          </cell>
          <cell r="B733" t="str">
            <v>Boca de lobo simples grelha concr. - BLS 03</v>
          </cell>
          <cell r="E733" t="str">
            <v>und</v>
          </cell>
          <cell r="F733">
            <v>466.53</v>
          </cell>
        </row>
        <row r="734">
          <cell r="A734" t="str">
            <v>2 S 04 960 04</v>
          </cell>
          <cell r="B734" t="str">
            <v>Boca de lobo simples grelha concr. - BLS 04</v>
          </cell>
          <cell r="E734" t="str">
            <v>und</v>
          </cell>
          <cell r="F734">
            <v>529.41</v>
          </cell>
        </row>
        <row r="735">
          <cell r="A735" t="str">
            <v>2 S 04 960 05</v>
          </cell>
          <cell r="B735" t="str">
            <v>Boca de lobo simples grelha concr. - BLS 05</v>
          </cell>
          <cell r="E735" t="str">
            <v>und</v>
          </cell>
          <cell r="F735">
            <v>616.46</v>
          </cell>
        </row>
        <row r="736">
          <cell r="A736" t="str">
            <v>2 S 04 960 06</v>
          </cell>
          <cell r="B736" t="str">
            <v>Boca de lobo simples grelha concr. - BLS 06</v>
          </cell>
          <cell r="E736" t="str">
            <v>und</v>
          </cell>
          <cell r="F736">
            <v>693.08</v>
          </cell>
        </row>
        <row r="737">
          <cell r="A737" t="str">
            <v>2 S 04 960 07</v>
          </cell>
          <cell r="B737" t="str">
            <v>Boca de lobo simples grelha concr. - BLS 07</v>
          </cell>
          <cell r="E737" t="str">
            <v>und</v>
          </cell>
          <cell r="F737">
            <v>769.81</v>
          </cell>
        </row>
        <row r="738">
          <cell r="A738" t="str">
            <v>2 S 04 961 01</v>
          </cell>
          <cell r="B738" t="str">
            <v>Boca de lobo dupla com grelha de concreto - BLD 01</v>
          </cell>
          <cell r="E738" t="str">
            <v>und</v>
          </cell>
          <cell r="F738">
            <v>603.79999999999995</v>
          </cell>
        </row>
        <row r="739">
          <cell r="A739" t="str">
            <v>2 S 04 961 02</v>
          </cell>
          <cell r="B739" t="str">
            <v>Boca de lobo dupla com grelha de concreto - BLD 02</v>
          </cell>
          <cell r="E739" t="str">
            <v>und</v>
          </cell>
          <cell r="F739">
            <v>729.55</v>
          </cell>
        </row>
        <row r="740">
          <cell r="A740" t="str">
            <v>2 S 04 961 03</v>
          </cell>
          <cell r="B740" t="str">
            <v>Boca de lobo dupla com grelha de concreto - BLD 03</v>
          </cell>
          <cell r="E740" t="str">
            <v>und</v>
          </cell>
          <cell r="F740">
            <v>858.72</v>
          </cell>
        </row>
        <row r="741">
          <cell r="A741" t="str">
            <v>2 S 04 961 04</v>
          </cell>
          <cell r="B741" t="str">
            <v>Boca de lobo dupla com grelha de concreto - BLD 04</v>
          </cell>
          <cell r="E741" t="str">
            <v>und</v>
          </cell>
          <cell r="F741">
            <v>984.47</v>
          </cell>
        </row>
        <row r="742">
          <cell r="A742" t="str">
            <v>2 S 04 961 05</v>
          </cell>
          <cell r="B742" t="str">
            <v>Boca de lobo dupla com grelha de concreto - BLD 05</v>
          </cell>
          <cell r="E742" t="str">
            <v>und</v>
          </cell>
          <cell r="F742">
            <v>1110.22</v>
          </cell>
        </row>
        <row r="743">
          <cell r="A743" t="str">
            <v>2 S 04 961 06</v>
          </cell>
          <cell r="B743" t="str">
            <v>Boca de lobo dupla com grelha de concreto - BLD 06</v>
          </cell>
          <cell r="E743" t="str">
            <v>und</v>
          </cell>
          <cell r="F743">
            <v>1239.4000000000001</v>
          </cell>
        </row>
        <row r="744">
          <cell r="A744" t="str">
            <v>2 S 04 961 07</v>
          </cell>
          <cell r="B744" t="str">
            <v>Boca de lobo dupla com grelha de concreto - BLD 07</v>
          </cell>
          <cell r="E744" t="str">
            <v>und</v>
          </cell>
          <cell r="F744">
            <v>1365.15</v>
          </cell>
        </row>
        <row r="745">
          <cell r="A745" t="str">
            <v>2 S 04 962 01</v>
          </cell>
          <cell r="B745" t="str">
            <v>Caixa de ligação e passagem - CLP 01</v>
          </cell>
          <cell r="E745" t="str">
            <v>und</v>
          </cell>
          <cell r="F745">
            <v>610.66</v>
          </cell>
        </row>
        <row r="746">
          <cell r="A746" t="str">
            <v>2 S 04 962 02</v>
          </cell>
          <cell r="B746" t="str">
            <v>Caixa de ligação e passagem - CLP 02</v>
          </cell>
          <cell r="E746" t="str">
            <v>und</v>
          </cell>
          <cell r="F746">
            <v>591.71</v>
          </cell>
        </row>
        <row r="747">
          <cell r="A747" t="str">
            <v>2 S 04 962 03</v>
          </cell>
          <cell r="B747" t="str">
            <v>Caixa de ligação e passagem - CLP 03</v>
          </cell>
          <cell r="E747" t="str">
            <v>und</v>
          </cell>
          <cell r="F747">
            <v>833.32</v>
          </cell>
        </row>
        <row r="748">
          <cell r="A748" t="str">
            <v>2 S 04 962 04</v>
          </cell>
          <cell r="B748" t="str">
            <v>Caixa de ligação e passagem - CLP 04</v>
          </cell>
          <cell r="E748" t="str">
            <v>und</v>
          </cell>
          <cell r="F748">
            <v>1060.18</v>
          </cell>
        </row>
        <row r="749">
          <cell r="A749" t="str">
            <v>2 S 04 962 05</v>
          </cell>
          <cell r="B749" t="str">
            <v>Caixa de ligação e passagem - CLP 05</v>
          </cell>
          <cell r="E749" t="str">
            <v>und</v>
          </cell>
          <cell r="F749">
            <v>1247.31</v>
          </cell>
        </row>
        <row r="750">
          <cell r="A750" t="str">
            <v>2 S 04 962 06</v>
          </cell>
          <cell r="B750" t="str">
            <v>Caixa de ligação e passagem - CLP 06</v>
          </cell>
          <cell r="E750" t="str">
            <v>und</v>
          </cell>
          <cell r="F750">
            <v>1554.04</v>
          </cell>
        </row>
        <row r="751">
          <cell r="A751" t="str">
            <v>2 S 04 962 07</v>
          </cell>
          <cell r="B751" t="str">
            <v>Caixa de ligação e passagem - CLP 07</v>
          </cell>
          <cell r="E751" t="str">
            <v>und</v>
          </cell>
          <cell r="F751">
            <v>726.46</v>
          </cell>
        </row>
        <row r="752">
          <cell r="A752" t="str">
            <v>2 S 04 962 08</v>
          </cell>
          <cell r="B752" t="str">
            <v>Caixa de ligação e passagem - CLP 08</v>
          </cell>
          <cell r="E752" t="str">
            <v>und</v>
          </cell>
          <cell r="F752">
            <v>704.35</v>
          </cell>
        </row>
        <row r="753">
          <cell r="A753" t="str">
            <v>2 S 04 962 09</v>
          </cell>
          <cell r="B753" t="str">
            <v>Caixa de ligação e passagem - CLP 09</v>
          </cell>
          <cell r="E753" t="str">
            <v>und</v>
          </cell>
          <cell r="F753">
            <v>971.12</v>
          </cell>
        </row>
        <row r="754">
          <cell r="A754" t="str">
            <v>2 S 04 962 10</v>
          </cell>
          <cell r="B754" t="str">
            <v>Caixa de ligação e passagem - CLP 10</v>
          </cell>
          <cell r="E754" t="str">
            <v>und</v>
          </cell>
          <cell r="F754">
            <v>1206.74</v>
          </cell>
        </row>
        <row r="755">
          <cell r="A755" t="str">
            <v>2 S 04 962 11</v>
          </cell>
          <cell r="B755" t="str">
            <v>Caixa de ligação e passagem - CLP 11</v>
          </cell>
          <cell r="E755" t="str">
            <v>und</v>
          </cell>
          <cell r="F755">
            <v>1405.78</v>
          </cell>
        </row>
        <row r="756">
          <cell r="A756" t="str">
            <v>2 S 04 962 12</v>
          </cell>
          <cell r="B756" t="str">
            <v>Caixa de ligação e passagem - CLP 12</v>
          </cell>
          <cell r="E756" t="str">
            <v>und</v>
          </cell>
          <cell r="F756">
            <v>1709.41</v>
          </cell>
        </row>
        <row r="757">
          <cell r="A757" t="str">
            <v>2 S 04 962 13</v>
          </cell>
          <cell r="B757" t="str">
            <v>Caixa de ligação e passagem - CLP 13</v>
          </cell>
          <cell r="E757" t="str">
            <v>und</v>
          </cell>
          <cell r="F757">
            <v>845.41</v>
          </cell>
        </row>
        <row r="758">
          <cell r="A758" t="str">
            <v>2 S 04 962 14</v>
          </cell>
          <cell r="B758" t="str">
            <v>Caixa de ligação e passagem - CLP 14</v>
          </cell>
          <cell r="E758" t="str">
            <v>und</v>
          </cell>
          <cell r="F758">
            <v>826.46</v>
          </cell>
        </row>
        <row r="759">
          <cell r="A759" t="str">
            <v>2 S 04 962 15</v>
          </cell>
          <cell r="B759" t="str">
            <v>Caixa de ligação e passagem - CLP 15</v>
          </cell>
          <cell r="E759" t="str">
            <v>und</v>
          </cell>
          <cell r="F759">
            <v>1118.3900000000001</v>
          </cell>
        </row>
        <row r="760">
          <cell r="A760" t="str">
            <v>2 S 04 962 16</v>
          </cell>
          <cell r="B760" t="str">
            <v>Caixa de ligação e passagem - CLP 16</v>
          </cell>
          <cell r="E760" t="str">
            <v>und</v>
          </cell>
          <cell r="F760">
            <v>1369.08</v>
          </cell>
        </row>
        <row r="761">
          <cell r="A761" t="str">
            <v>2 S 04 962 17</v>
          </cell>
          <cell r="B761" t="str">
            <v>Caixa de ligação e passagem - CLP 17</v>
          </cell>
          <cell r="E761" t="str">
            <v>und</v>
          </cell>
          <cell r="F761">
            <v>1576.88</v>
          </cell>
        </row>
        <row r="762">
          <cell r="A762" t="str">
            <v>2 S 04 962 18</v>
          </cell>
          <cell r="B762" t="str">
            <v>Caixa de ligação e passagem - CLP 18</v>
          </cell>
          <cell r="E762" t="str">
            <v>und</v>
          </cell>
          <cell r="F762">
            <v>1899.96</v>
          </cell>
        </row>
        <row r="763">
          <cell r="A763" t="str">
            <v>2 S 04 963 01</v>
          </cell>
          <cell r="B763" t="str">
            <v>Poço de visita - PVI 01</v>
          </cell>
          <cell r="E763" t="str">
            <v>und</v>
          </cell>
          <cell r="F763">
            <v>817.12</v>
          </cell>
        </row>
        <row r="764">
          <cell r="A764" t="str">
            <v>2 S 04 963 02</v>
          </cell>
          <cell r="B764" t="str">
            <v>Poço de visita - PVI 02</v>
          </cell>
          <cell r="E764" t="str">
            <v>und</v>
          </cell>
          <cell r="F764">
            <v>792.86</v>
          </cell>
        </row>
        <row r="765">
          <cell r="A765" t="str">
            <v>2 S 04 963 03</v>
          </cell>
          <cell r="B765" t="str">
            <v>Poço de visita - PVI 03</v>
          </cell>
          <cell r="E765" t="str">
            <v>und</v>
          </cell>
          <cell r="F765">
            <v>944.03</v>
          </cell>
        </row>
        <row r="766">
          <cell r="A766" t="str">
            <v>2 S 04 963 04</v>
          </cell>
          <cell r="B766" t="str">
            <v>Poço de visita - PVI 04</v>
          </cell>
          <cell r="E766" t="str">
            <v>und</v>
          </cell>
          <cell r="F766">
            <v>1133.06</v>
          </cell>
        </row>
        <row r="767">
          <cell r="A767" t="str">
            <v>2 S 04 963 05</v>
          </cell>
          <cell r="B767" t="str">
            <v>Poço de visita - PVI 05</v>
          </cell>
          <cell r="E767" t="str">
            <v>und</v>
          </cell>
          <cell r="F767">
            <v>1324.59</v>
          </cell>
        </row>
        <row r="768">
          <cell r="A768" t="str">
            <v>2 S 04 963 06</v>
          </cell>
          <cell r="B768" t="str">
            <v>Poço de visita - PVI 06</v>
          </cell>
          <cell r="E768" t="str">
            <v>und</v>
          </cell>
          <cell r="F768">
            <v>1625.81</v>
          </cell>
        </row>
        <row r="769">
          <cell r="A769" t="str">
            <v>2 S 04 963 07</v>
          </cell>
          <cell r="B769" t="str">
            <v>Poço de visita - PVI 07</v>
          </cell>
          <cell r="E769" t="str">
            <v>und</v>
          </cell>
          <cell r="F769">
            <v>940.74</v>
          </cell>
        </row>
        <row r="770">
          <cell r="A770" t="str">
            <v>2 S 04 963 08</v>
          </cell>
          <cell r="B770" t="str">
            <v>Poço de visita - PVI 08</v>
          </cell>
          <cell r="E770" t="str">
            <v>und</v>
          </cell>
          <cell r="F770">
            <v>921.79</v>
          </cell>
        </row>
        <row r="771">
          <cell r="A771" t="str">
            <v>2 S 04 963 09</v>
          </cell>
          <cell r="B771" t="str">
            <v>Poço de visita - PVI 09</v>
          </cell>
          <cell r="E771" t="str">
            <v>und</v>
          </cell>
          <cell r="F771">
            <v>1086.21</v>
          </cell>
        </row>
        <row r="772">
          <cell r="A772" t="str">
            <v>2 S 04 963 10</v>
          </cell>
          <cell r="B772" t="str">
            <v>Poço de visita - PVI 10</v>
          </cell>
          <cell r="E772" t="str">
            <v>und</v>
          </cell>
          <cell r="F772">
            <v>1258.0999999999999</v>
          </cell>
        </row>
        <row r="773">
          <cell r="A773" t="str">
            <v>2 S 04 963 11</v>
          </cell>
          <cell r="B773" t="str">
            <v>Poço de visita - PVI 11</v>
          </cell>
          <cell r="E773" t="str">
            <v>und</v>
          </cell>
          <cell r="F773">
            <v>1483.06</v>
          </cell>
        </row>
        <row r="774">
          <cell r="A774" t="str">
            <v>2 S 04 963 12</v>
          </cell>
          <cell r="B774" t="str">
            <v>Poço de visita - PVI 12</v>
          </cell>
          <cell r="E774" t="str">
            <v>und</v>
          </cell>
          <cell r="F774">
            <v>1800.58</v>
          </cell>
        </row>
        <row r="775">
          <cell r="A775" t="str">
            <v>2 S 04 963 13</v>
          </cell>
          <cell r="B775" t="str">
            <v>Poço de visita - PVI 13</v>
          </cell>
          <cell r="E775" t="str">
            <v>und</v>
          </cell>
          <cell r="F775">
            <v>1117.4100000000001</v>
          </cell>
        </row>
        <row r="776">
          <cell r="A776" t="str">
            <v>2 S 04 963 14</v>
          </cell>
          <cell r="B776" t="str">
            <v>Poço de visita - PVI 14</v>
          </cell>
          <cell r="E776" t="str">
            <v>und</v>
          </cell>
          <cell r="F776">
            <v>1060.2</v>
          </cell>
        </row>
        <row r="777">
          <cell r="A777" t="str">
            <v>2 S 04 963 15</v>
          </cell>
          <cell r="B777" t="str">
            <v>Poço de visita - PVI 15</v>
          </cell>
          <cell r="E777" t="str">
            <v>und</v>
          </cell>
          <cell r="F777">
            <v>1241.01</v>
          </cell>
        </row>
        <row r="778">
          <cell r="A778" t="str">
            <v>2 S 04 963 16</v>
          </cell>
          <cell r="B778" t="str">
            <v>Poço de visita - PVI 16</v>
          </cell>
          <cell r="E778" t="str">
            <v>und</v>
          </cell>
          <cell r="F778">
            <v>1445.11</v>
          </cell>
        </row>
        <row r="779">
          <cell r="A779" t="str">
            <v>2 S 04 963 17</v>
          </cell>
          <cell r="B779" t="str">
            <v>Poço de visita - PVI 17</v>
          </cell>
          <cell r="E779" t="str">
            <v>und</v>
          </cell>
          <cell r="F779">
            <v>1654.16</v>
          </cell>
        </row>
        <row r="780">
          <cell r="A780" t="str">
            <v>2 S 04 963 18</v>
          </cell>
          <cell r="B780" t="str">
            <v>Poço de visita - PVI 18</v>
          </cell>
          <cell r="E780" t="str">
            <v>und</v>
          </cell>
          <cell r="F780">
            <v>1987.98</v>
          </cell>
        </row>
        <row r="781">
          <cell r="A781" t="str">
            <v>2 S 04 963 31</v>
          </cell>
          <cell r="B781" t="str">
            <v>Chaminé dos poços de visita - CPV 01</v>
          </cell>
          <cell r="E781" t="str">
            <v>und</v>
          </cell>
          <cell r="F781">
            <v>562.11</v>
          </cell>
        </row>
        <row r="782">
          <cell r="A782" t="str">
            <v>2 S 04 963 32</v>
          </cell>
          <cell r="B782" t="str">
            <v>Chaminé dos poços de visita - CPV 02</v>
          </cell>
          <cell r="E782" t="str">
            <v>und</v>
          </cell>
          <cell r="F782">
            <v>645.38</v>
          </cell>
        </row>
        <row r="783">
          <cell r="A783" t="str">
            <v>2 S 04 963 33</v>
          </cell>
          <cell r="B783" t="str">
            <v>Chaminé dos poços de visita - CPV 03</v>
          </cell>
          <cell r="E783" t="str">
            <v>und</v>
          </cell>
          <cell r="F783">
            <v>724.79</v>
          </cell>
        </row>
        <row r="784">
          <cell r="A784" t="str">
            <v>2 S 04 963 34</v>
          </cell>
          <cell r="B784" t="str">
            <v>Chaminé dos poços de visita - CPV 04</v>
          </cell>
          <cell r="E784" t="str">
            <v>und</v>
          </cell>
          <cell r="F784">
            <v>808.65</v>
          </cell>
        </row>
        <row r="785">
          <cell r="A785" t="str">
            <v>2 S 04 963 35</v>
          </cell>
          <cell r="B785" t="str">
            <v>Chaminé dos poços de visita - CPV 05</v>
          </cell>
          <cell r="E785" t="str">
            <v>und</v>
          </cell>
          <cell r="F785">
            <v>888.46</v>
          </cell>
        </row>
        <row r="786">
          <cell r="A786" t="str">
            <v>2 S 04 963 36</v>
          </cell>
          <cell r="B786" t="str">
            <v>Chaminé dos poços de visita - CPV 06</v>
          </cell>
          <cell r="E786" t="str">
            <v>und</v>
          </cell>
          <cell r="F786">
            <v>971.33</v>
          </cell>
        </row>
        <row r="787">
          <cell r="A787" t="str">
            <v>2 S 04 963 37</v>
          </cell>
          <cell r="B787" t="str">
            <v>Chaminé dos poços de visita - CPV 07</v>
          </cell>
          <cell r="E787" t="str">
            <v>und</v>
          </cell>
          <cell r="F787">
            <v>1051.33</v>
          </cell>
        </row>
        <row r="788">
          <cell r="A788" t="str">
            <v>2 S 04 964 01</v>
          </cell>
          <cell r="B788" t="str">
            <v>Tubulação de drenagem urbana - D=0,40 m s/ berço</v>
          </cell>
          <cell r="E788" t="str">
            <v>m</v>
          </cell>
          <cell r="F788">
            <v>68.849999999999994</v>
          </cell>
        </row>
        <row r="789">
          <cell r="A789" t="str">
            <v>2 S 04 964 02</v>
          </cell>
          <cell r="B789" t="str">
            <v>Tubulação de drenagem urbana - D=0,60 m s/ berço</v>
          </cell>
          <cell r="E789" t="str">
            <v>m</v>
          </cell>
          <cell r="F789">
            <v>160.61000000000001</v>
          </cell>
        </row>
        <row r="790">
          <cell r="A790" t="str">
            <v>2 S 04 964 03</v>
          </cell>
          <cell r="B790" t="str">
            <v>Tubulação de drenagem urbana - D=0,80 m s/ berço</v>
          </cell>
          <cell r="E790" t="str">
            <v>m</v>
          </cell>
          <cell r="F790">
            <v>226.37</v>
          </cell>
        </row>
        <row r="791">
          <cell r="A791" t="str">
            <v>2 S 04 964 04</v>
          </cell>
          <cell r="B791" t="str">
            <v>Tubulação de drenagem urbana - D=1,00 m s/ berço</v>
          </cell>
          <cell r="E791" t="str">
            <v>m</v>
          </cell>
          <cell r="F791">
            <v>326.72000000000003</v>
          </cell>
        </row>
        <row r="792">
          <cell r="A792" t="str">
            <v>2 S 04 964 05</v>
          </cell>
          <cell r="B792" t="str">
            <v>Tubulação de drenagem urbana - D=1,20 m s/ berço</v>
          </cell>
          <cell r="E792" t="str">
            <v>m</v>
          </cell>
          <cell r="F792">
            <v>441.13</v>
          </cell>
        </row>
        <row r="793">
          <cell r="A793" t="str">
            <v>2 S 04 964 06</v>
          </cell>
          <cell r="B793" t="str">
            <v>Tubulação de drenagem urbana - D=1,50 m s/ berço</v>
          </cell>
          <cell r="E793" t="str">
            <v>m</v>
          </cell>
          <cell r="F793">
            <v>661.36</v>
          </cell>
        </row>
        <row r="794">
          <cell r="A794" t="str">
            <v>2 S 04 990 01</v>
          </cell>
          <cell r="B794" t="str">
            <v>Transposição de segmento de sarjetas - TSS 01</v>
          </cell>
          <cell r="E794" t="str">
            <v>m</v>
          </cell>
          <cell r="F794">
            <v>101.81</v>
          </cell>
        </row>
        <row r="795">
          <cell r="A795" t="str">
            <v>2 S 04 990 02</v>
          </cell>
          <cell r="B795" t="str">
            <v>Transposição de segmento de sarjetas - TSS 02</v>
          </cell>
          <cell r="E795" t="str">
            <v>m</v>
          </cell>
          <cell r="F795">
            <v>123.46</v>
          </cell>
        </row>
        <row r="796">
          <cell r="A796" t="str">
            <v>2 S 04 990 03</v>
          </cell>
          <cell r="B796" t="str">
            <v>Transposição de segmento de sarjetas - TSS 03</v>
          </cell>
          <cell r="E796" t="str">
            <v>m</v>
          </cell>
          <cell r="F796">
            <v>181.44</v>
          </cell>
        </row>
        <row r="797">
          <cell r="A797" t="str">
            <v>2 S 04 990 04</v>
          </cell>
          <cell r="B797" t="str">
            <v>Transposição de segmento de sarjetas - TSS 04</v>
          </cell>
          <cell r="E797" t="str">
            <v>m</v>
          </cell>
          <cell r="F797">
            <v>157.61000000000001</v>
          </cell>
        </row>
        <row r="798">
          <cell r="A798" t="str">
            <v>2 S 04 990 05</v>
          </cell>
          <cell r="B798" t="str">
            <v>Transposição de segmento de sarjetas - TSS 05</v>
          </cell>
          <cell r="E798" t="str">
            <v>m</v>
          </cell>
          <cell r="F798">
            <v>141.74</v>
          </cell>
        </row>
        <row r="799">
          <cell r="A799" t="str">
            <v>2 S 04 990 06</v>
          </cell>
          <cell r="B799" t="str">
            <v>Transposição de segmento de sarjetas - TSS 06</v>
          </cell>
          <cell r="E799" t="str">
            <v>m</v>
          </cell>
          <cell r="F799">
            <v>133.72999999999999</v>
          </cell>
        </row>
        <row r="800">
          <cell r="A800" t="str">
            <v>2 S 04 991 01</v>
          </cell>
          <cell r="B800" t="str">
            <v>Tampa concr. p/caixa colet. (4 nervuras) - TCC 01</v>
          </cell>
          <cell r="E800" t="str">
            <v>und</v>
          </cell>
          <cell r="F800">
            <v>91.29</v>
          </cell>
        </row>
        <row r="801">
          <cell r="A801" t="str">
            <v>2 S 04 991 02</v>
          </cell>
          <cell r="B801" t="str">
            <v>Tampa de ferro p/ caixa coletora - TCC 02</v>
          </cell>
          <cell r="E801" t="str">
            <v>und</v>
          </cell>
          <cell r="F801">
            <v>194.39</v>
          </cell>
        </row>
        <row r="802">
          <cell r="A802" t="str">
            <v>2 S 04 999 03</v>
          </cell>
          <cell r="B802" t="str">
            <v>Escoramento de bueiros celulares</v>
          </cell>
          <cell r="E802" t="str">
            <v>m3</v>
          </cell>
          <cell r="F802">
            <v>30.27</v>
          </cell>
        </row>
        <row r="803">
          <cell r="A803" t="str">
            <v>2 S 04 999 06</v>
          </cell>
          <cell r="B803" t="str">
            <v>Solo local / selo de argila apiloado</v>
          </cell>
          <cell r="E803" t="str">
            <v>m3</v>
          </cell>
          <cell r="F803">
            <v>10.119999999999999</v>
          </cell>
        </row>
        <row r="804">
          <cell r="A804" t="str">
            <v>2 S 04 999 07</v>
          </cell>
          <cell r="B804" t="str">
            <v>Lastro de brita</v>
          </cell>
          <cell r="E804" t="str">
            <v>m3</v>
          </cell>
          <cell r="F804">
            <v>32.03</v>
          </cell>
        </row>
        <row r="805">
          <cell r="A805" t="str">
            <v>2 S 05 000 06</v>
          </cell>
          <cell r="B805" t="str">
            <v>Calha metálica semi-circular D=0,40 m</v>
          </cell>
          <cell r="E805" t="str">
            <v>m</v>
          </cell>
          <cell r="F805">
            <v>125.07</v>
          </cell>
        </row>
        <row r="806">
          <cell r="A806" t="str">
            <v>2 S 05 000 09</v>
          </cell>
          <cell r="B806" t="str">
            <v>Dentes para bueiros simples D=0,60 m</v>
          </cell>
          <cell r="E806" t="str">
            <v>und</v>
          </cell>
          <cell r="F806">
            <v>35.590000000000003</v>
          </cell>
        </row>
        <row r="807">
          <cell r="A807" t="str">
            <v>2 S 05 000 10</v>
          </cell>
          <cell r="B807" t="str">
            <v>Dentes para bueiros simples D=0,80 m</v>
          </cell>
          <cell r="E807" t="str">
            <v>und</v>
          </cell>
          <cell r="F807">
            <v>44.28</v>
          </cell>
        </row>
        <row r="808">
          <cell r="A808" t="str">
            <v>2 S 05 000 11</v>
          </cell>
          <cell r="B808" t="str">
            <v>Dentes para bueiros simples D=1,00 m</v>
          </cell>
          <cell r="E808" t="str">
            <v>und</v>
          </cell>
          <cell r="F808">
            <v>52.64</v>
          </cell>
        </row>
        <row r="809">
          <cell r="A809" t="str">
            <v>2 S 05 000 12</v>
          </cell>
          <cell r="B809" t="str">
            <v>Dentes para bueiros simples D=1,20 m</v>
          </cell>
          <cell r="E809" t="str">
            <v>und</v>
          </cell>
          <cell r="F809">
            <v>59.73</v>
          </cell>
        </row>
        <row r="810">
          <cell r="A810" t="str">
            <v>2 S 05 000 13</v>
          </cell>
          <cell r="B810" t="str">
            <v>Dentes para bueiros simples D=1,50 m</v>
          </cell>
          <cell r="E810" t="str">
            <v>und</v>
          </cell>
          <cell r="F810">
            <v>75.87</v>
          </cell>
        </row>
        <row r="811">
          <cell r="A811" t="str">
            <v>2 S 05 000 14</v>
          </cell>
          <cell r="B811" t="str">
            <v>Dentes para bueiros duplos D=1,00 m</v>
          </cell>
          <cell r="E811" t="str">
            <v>und</v>
          </cell>
          <cell r="F811">
            <v>105.47</v>
          </cell>
        </row>
        <row r="812">
          <cell r="A812" t="str">
            <v>2 S 05 000 15</v>
          </cell>
          <cell r="B812" t="str">
            <v>Dentes para bueiros duplos D=1,20 m</v>
          </cell>
          <cell r="E812" t="str">
            <v>und</v>
          </cell>
          <cell r="F812">
            <v>119.28</v>
          </cell>
        </row>
        <row r="813">
          <cell r="A813" t="str">
            <v>2 S 05 000 16</v>
          </cell>
          <cell r="B813" t="str">
            <v>Dentes para bueiros duplos D=1,50 m</v>
          </cell>
          <cell r="E813" t="str">
            <v>und</v>
          </cell>
          <cell r="F813">
            <v>147.33000000000001</v>
          </cell>
        </row>
        <row r="814">
          <cell r="A814" t="str">
            <v>2 S 05 000 17</v>
          </cell>
          <cell r="B814" t="str">
            <v>Dentes para bueiros triplos D=1,00 m</v>
          </cell>
          <cell r="E814" t="str">
            <v>und</v>
          </cell>
          <cell r="F814">
            <v>154.47999999999999</v>
          </cell>
        </row>
        <row r="815">
          <cell r="A815" t="str">
            <v>2 S 05 000 18</v>
          </cell>
          <cell r="B815" t="str">
            <v>Dentes para bueiros triplos D=1,20</v>
          </cell>
          <cell r="E815" t="str">
            <v>und</v>
          </cell>
          <cell r="F815">
            <v>179.01</v>
          </cell>
        </row>
        <row r="816">
          <cell r="A816" t="str">
            <v>2 S 05 000 19</v>
          </cell>
          <cell r="B816" t="str">
            <v>Dentes para bueiros triplos D=1,50 m</v>
          </cell>
          <cell r="E816" t="str">
            <v>und</v>
          </cell>
          <cell r="F816">
            <v>218.2</v>
          </cell>
        </row>
        <row r="817">
          <cell r="A817" t="str">
            <v>2 S 05 100 00</v>
          </cell>
          <cell r="B817" t="str">
            <v>Enleivamento</v>
          </cell>
          <cell r="E817" t="str">
            <v>m2</v>
          </cell>
          <cell r="F817">
            <v>3.92</v>
          </cell>
        </row>
        <row r="818">
          <cell r="A818" t="str">
            <v>2 S 05 102 00</v>
          </cell>
          <cell r="B818" t="str">
            <v>Hidrossemeadura</v>
          </cell>
          <cell r="E818" t="str">
            <v>m2</v>
          </cell>
          <cell r="F818">
            <v>0.86</v>
          </cell>
        </row>
        <row r="819">
          <cell r="A819" t="str">
            <v>2 S 05 300 01</v>
          </cell>
          <cell r="B819" t="str">
            <v>Alvenaria de pedra arrumada</v>
          </cell>
          <cell r="E819" t="str">
            <v>m3</v>
          </cell>
          <cell r="F819">
            <v>56.22</v>
          </cell>
        </row>
        <row r="820">
          <cell r="A820" t="str">
            <v>2 S 05 300 02</v>
          </cell>
          <cell r="B820" t="str">
            <v>Enrocamento de pedra jogada</v>
          </cell>
          <cell r="E820" t="str">
            <v>m3</v>
          </cell>
          <cell r="F820">
            <v>32.03</v>
          </cell>
        </row>
        <row r="821">
          <cell r="A821" t="str">
            <v>2 S 05 301 00</v>
          </cell>
          <cell r="B821" t="str">
            <v>Alvenaria de pedra argamassada</v>
          </cell>
          <cell r="E821" t="str">
            <v>m3</v>
          </cell>
          <cell r="F821">
            <v>139.43</v>
          </cell>
        </row>
        <row r="822">
          <cell r="A822" t="str">
            <v>2 S 05 301 01</v>
          </cell>
          <cell r="B822" t="str">
            <v>Alvenaria tijolos de 20 cm de espessura</v>
          </cell>
          <cell r="E822" t="str">
            <v>m2</v>
          </cell>
          <cell r="F822">
            <v>33.17</v>
          </cell>
        </row>
        <row r="823">
          <cell r="A823" t="str">
            <v>2 S 05 302 01</v>
          </cell>
          <cell r="B823" t="str">
            <v>Muro gabião tipo caixa</v>
          </cell>
          <cell r="E823" t="str">
            <v>m3</v>
          </cell>
          <cell r="F823">
            <v>138.34</v>
          </cell>
        </row>
        <row r="824">
          <cell r="A824" t="str">
            <v>2 S 05 303 01</v>
          </cell>
          <cell r="B824" t="str">
            <v>Terra armada - ECE - greide 0,0&lt;h&lt;6,00m</v>
          </cell>
          <cell r="E824" t="str">
            <v>m2</v>
          </cell>
          <cell r="F824">
            <v>196.56</v>
          </cell>
        </row>
        <row r="825">
          <cell r="A825" t="str">
            <v>2 S 05 303 02</v>
          </cell>
          <cell r="B825" t="str">
            <v>Terra armada - ECE - greide 6,0&lt;h&lt;9,00m</v>
          </cell>
          <cell r="E825" t="str">
            <v>m2</v>
          </cell>
          <cell r="F825">
            <v>220.52</v>
          </cell>
        </row>
        <row r="826">
          <cell r="A826" t="str">
            <v>2 S 05 303 03</v>
          </cell>
          <cell r="B826" t="str">
            <v>Terra armada - ECE - greide 9,0&lt;h&lt;12,00m</v>
          </cell>
          <cell r="E826" t="str">
            <v>m2</v>
          </cell>
          <cell r="F826">
            <v>244.38</v>
          </cell>
        </row>
        <row r="827">
          <cell r="A827" t="str">
            <v>2 S 05 303 04</v>
          </cell>
          <cell r="B827" t="str">
            <v>Terra armada - ECE - pé de talude 0,0&lt;h&lt;6,00m</v>
          </cell>
          <cell r="E827" t="str">
            <v>m2</v>
          </cell>
          <cell r="F827">
            <v>231.72</v>
          </cell>
        </row>
        <row r="828">
          <cell r="A828" t="str">
            <v>2 S 05 303 05</v>
          </cell>
          <cell r="B828" t="str">
            <v>Terra armada - ECE - pé de talude 6,0&lt;h&lt;9,00m</v>
          </cell>
          <cell r="E828" t="str">
            <v>m2</v>
          </cell>
          <cell r="F828">
            <v>260.49</v>
          </cell>
        </row>
        <row r="829">
          <cell r="A829" t="str">
            <v>2 S 05 303 06</v>
          </cell>
          <cell r="B829" t="str">
            <v>Terra armada - ECE - pé de talude 9,0&lt;h&lt;12,00m</v>
          </cell>
          <cell r="E829" t="str">
            <v>m2</v>
          </cell>
          <cell r="F829">
            <v>287.66000000000003</v>
          </cell>
        </row>
        <row r="830">
          <cell r="A830" t="str">
            <v>2 S 05 303 07</v>
          </cell>
          <cell r="B830" t="str">
            <v>Terra armada - ECE - encontro portante 0,0&lt;h&lt;6,00m</v>
          </cell>
          <cell r="E830" t="str">
            <v>m2</v>
          </cell>
          <cell r="F830">
            <v>421.92</v>
          </cell>
        </row>
        <row r="831">
          <cell r="A831" t="str">
            <v>2 S 05 303 08</v>
          </cell>
          <cell r="B831" t="str">
            <v>Terra armada - ECE - encontro portante 6,0&lt;h&lt;9,00m</v>
          </cell>
          <cell r="E831" t="str">
            <v>m2</v>
          </cell>
          <cell r="F831">
            <v>562.24</v>
          </cell>
        </row>
        <row r="832">
          <cell r="A832" t="str">
            <v>2 S 05 303 09</v>
          </cell>
          <cell r="B832" t="str">
            <v>Escamas de concreto armado para terra armada</v>
          </cell>
          <cell r="E832" t="str">
            <v>m3</v>
          </cell>
          <cell r="F832">
            <v>535.33000000000004</v>
          </cell>
        </row>
        <row r="833">
          <cell r="A833" t="str">
            <v>2 S 05 303 10</v>
          </cell>
          <cell r="B833" t="str">
            <v>Concr. soleira e arremates de maciço terra armada</v>
          </cell>
          <cell r="E833" t="str">
            <v>m3</v>
          </cell>
          <cell r="F833">
            <v>254.14</v>
          </cell>
        </row>
        <row r="834">
          <cell r="A834" t="str">
            <v>2 S 05 303 11</v>
          </cell>
          <cell r="B834" t="str">
            <v>Montagem de maciço terra armada</v>
          </cell>
          <cell r="E834" t="str">
            <v>m2</v>
          </cell>
          <cell r="F834">
            <v>63.72</v>
          </cell>
        </row>
        <row r="835">
          <cell r="A835" t="str">
            <v>2 S 05 340 01</v>
          </cell>
          <cell r="B835" t="str">
            <v>Execução cortina atirantada conc.armado fck=15 MPa</v>
          </cell>
          <cell r="E835" t="str">
            <v>m2</v>
          </cell>
          <cell r="F835">
            <v>882.36</v>
          </cell>
        </row>
        <row r="836">
          <cell r="A836" t="str">
            <v>2 S 05 900 01</v>
          </cell>
          <cell r="B836" t="str">
            <v>Tirante protendido p/ cort. aço st 85/105 D= 32mm</v>
          </cell>
          <cell r="E836" t="str">
            <v>m</v>
          </cell>
          <cell r="F836">
            <v>86.05</v>
          </cell>
        </row>
        <row r="837">
          <cell r="A837" t="str">
            <v>2 S 06 210 01</v>
          </cell>
          <cell r="B837" t="str">
            <v>Pórtico metálico</v>
          </cell>
          <cell r="E837" t="str">
            <v>und</v>
          </cell>
          <cell r="F837">
            <v>40044.01</v>
          </cell>
        </row>
        <row r="838">
          <cell r="A838" t="str">
            <v>2 S 06 400 01</v>
          </cell>
          <cell r="B838" t="str">
            <v>Cerca arame farp. c/ mourão concr. seção quadrada</v>
          </cell>
          <cell r="E838" t="str">
            <v>m</v>
          </cell>
          <cell r="F838">
            <v>15.13</v>
          </cell>
        </row>
        <row r="839">
          <cell r="A839" t="str">
            <v>2 S 06 400 02</v>
          </cell>
          <cell r="B839" t="str">
            <v>Cerca arame farp. c/ mourão concr. seção triang.</v>
          </cell>
          <cell r="E839" t="str">
            <v>m</v>
          </cell>
          <cell r="F839">
            <v>11.7</v>
          </cell>
        </row>
        <row r="840">
          <cell r="A840" t="str">
            <v>2 S 06 410 00</v>
          </cell>
          <cell r="B840" t="str">
            <v>Cercas de arame farpado com suportes de madeira</v>
          </cell>
          <cell r="E840" t="str">
            <v>m</v>
          </cell>
          <cell r="F840">
            <v>7.83</v>
          </cell>
        </row>
        <row r="841">
          <cell r="A841" t="str">
            <v>2 S 09 001 05</v>
          </cell>
          <cell r="B841" t="str">
            <v>Transporte local em rodov. não pav. (const.)</v>
          </cell>
          <cell r="E841" t="str">
            <v>tkm</v>
          </cell>
          <cell r="F841">
            <v>0.47</v>
          </cell>
        </row>
        <row r="842">
          <cell r="A842" t="str">
            <v>2 S 09 001 40</v>
          </cell>
          <cell r="B842" t="str">
            <v>Transporte local c/ carroceria em rodovia não pav.</v>
          </cell>
          <cell r="E842" t="str">
            <v>tkm</v>
          </cell>
          <cell r="F842">
            <v>0.53</v>
          </cell>
        </row>
        <row r="843">
          <cell r="A843" t="str">
            <v>2 S 09 001 90</v>
          </cell>
          <cell r="B843" t="str">
            <v>Transporte comercial c/ carr. rodov. não pav.</v>
          </cell>
          <cell r="E843" t="str">
            <v>tkm</v>
          </cell>
          <cell r="F843">
            <v>0.36</v>
          </cell>
        </row>
        <row r="844">
          <cell r="A844" t="str">
            <v>2 S 09 002 05</v>
          </cell>
          <cell r="B844" t="str">
            <v>Transporte local em rodov. pavim. (const.)</v>
          </cell>
          <cell r="E844" t="str">
            <v>tkm</v>
          </cell>
          <cell r="F844">
            <v>0.36</v>
          </cell>
        </row>
        <row r="845">
          <cell r="A845" t="str">
            <v>2 S 09 002 40</v>
          </cell>
          <cell r="B845" t="str">
            <v>Transporte local c/ carroceria em rodov. pavim.</v>
          </cell>
          <cell r="E845" t="str">
            <v>tkm</v>
          </cell>
          <cell r="F845">
            <v>0.4</v>
          </cell>
        </row>
        <row r="846">
          <cell r="A846" t="str">
            <v>2 S 09 002 90</v>
          </cell>
          <cell r="B846" t="str">
            <v>Transporte comerc. c/ carr. rodov. pavim.</v>
          </cell>
          <cell r="E846" t="str">
            <v>tkm</v>
          </cell>
          <cell r="F846">
            <v>0.24</v>
          </cell>
        </row>
        <row r="847">
          <cell r="B847" t="str">
            <v>Conservação</v>
          </cell>
        </row>
        <row r="848">
          <cell r="A848" t="str">
            <v>3 S 01 200 00</v>
          </cell>
          <cell r="B848" t="str">
            <v>Escavação e carga mat. jazida (consv)</v>
          </cell>
          <cell r="E848" t="str">
            <v>m3</v>
          </cell>
          <cell r="F848">
            <v>6.81</v>
          </cell>
        </row>
        <row r="849">
          <cell r="A849" t="str">
            <v>3 S 01 401 00</v>
          </cell>
          <cell r="B849" t="str">
            <v>Recomposição de revestimento primário</v>
          </cell>
          <cell r="E849" t="str">
            <v>m3</v>
          </cell>
          <cell r="F849">
            <v>10.57</v>
          </cell>
        </row>
        <row r="850">
          <cell r="A850" t="str">
            <v>3 S 01 930 00</v>
          </cell>
          <cell r="B850" t="str">
            <v>Regularização mecânica da faixa de domínio</v>
          </cell>
          <cell r="E850" t="str">
            <v>m2</v>
          </cell>
          <cell r="F850">
            <v>0.15</v>
          </cell>
        </row>
        <row r="851">
          <cell r="A851" t="str">
            <v>3 S 02 200 00</v>
          </cell>
          <cell r="B851" t="str">
            <v>Solo p/ base de remendo profundo</v>
          </cell>
          <cell r="E851" t="str">
            <v>m3</v>
          </cell>
          <cell r="F851">
            <v>7.84</v>
          </cell>
        </row>
        <row r="852">
          <cell r="A852" t="str">
            <v>3 S 02 200 01</v>
          </cell>
          <cell r="B852" t="str">
            <v>Recomposição de camada granular do pavimento</v>
          </cell>
          <cell r="E852" t="str">
            <v>m3</v>
          </cell>
          <cell r="F852">
            <v>12.57</v>
          </cell>
        </row>
        <row r="853">
          <cell r="A853" t="str">
            <v>3 S 02 220 00</v>
          </cell>
          <cell r="B853" t="str">
            <v>Solo brita p/ base de rem. profundo</v>
          </cell>
          <cell r="E853" t="str">
            <v>m3</v>
          </cell>
          <cell r="F853">
            <v>19.899999999999999</v>
          </cell>
        </row>
        <row r="854">
          <cell r="A854" t="str">
            <v>3 S 02 230 00</v>
          </cell>
          <cell r="B854" t="str">
            <v>Brita para base de remendo profundo</v>
          </cell>
          <cell r="E854" t="str">
            <v>m3</v>
          </cell>
          <cell r="F854">
            <v>45.27</v>
          </cell>
        </row>
        <row r="855">
          <cell r="A855" t="str">
            <v>3 S 02 241 00</v>
          </cell>
          <cell r="B855" t="str">
            <v>Solo melhorado c/ cimento p/ base rem. profundo</v>
          </cell>
          <cell r="E855" t="str">
            <v>m3</v>
          </cell>
          <cell r="F855">
            <v>39.04</v>
          </cell>
        </row>
        <row r="856">
          <cell r="A856" t="str">
            <v>3 S 02 300 00</v>
          </cell>
          <cell r="B856" t="str">
            <v>Imprimação</v>
          </cell>
          <cell r="E856" t="str">
            <v>m2</v>
          </cell>
          <cell r="F856">
            <v>0.14000000000000001</v>
          </cell>
        </row>
        <row r="857">
          <cell r="A857" t="str">
            <v>3 S 02 400 00</v>
          </cell>
          <cell r="B857" t="str">
            <v>Pintura de ligação</v>
          </cell>
          <cell r="E857" t="str">
            <v>m2</v>
          </cell>
          <cell r="F857">
            <v>0.1</v>
          </cell>
        </row>
        <row r="858">
          <cell r="A858" t="str">
            <v>3 S 02 500 00</v>
          </cell>
          <cell r="B858" t="str">
            <v>Capa selante com pedrisco</v>
          </cell>
          <cell r="E858" t="str">
            <v>m2</v>
          </cell>
          <cell r="F858">
            <v>0.41</v>
          </cell>
        </row>
        <row r="859">
          <cell r="A859" t="str">
            <v>3 S 02 500 01</v>
          </cell>
          <cell r="B859" t="str">
            <v>Capa selante com areia</v>
          </cell>
          <cell r="E859" t="str">
            <v>m2</v>
          </cell>
          <cell r="F859">
            <v>0.21</v>
          </cell>
        </row>
        <row r="860">
          <cell r="A860" t="str">
            <v>3 S 02 500 02</v>
          </cell>
          <cell r="B860" t="str">
            <v>Tratamento superficial simples com CAP</v>
          </cell>
          <cell r="E860" t="str">
            <v>m2</v>
          </cell>
          <cell r="F860">
            <v>0.56999999999999995</v>
          </cell>
        </row>
        <row r="861">
          <cell r="A861" t="str">
            <v>3 S 02 500 03</v>
          </cell>
          <cell r="B861" t="str">
            <v>Tratamento superficial simples com emulsão</v>
          </cell>
          <cell r="E861" t="str">
            <v>m2</v>
          </cell>
          <cell r="F861">
            <v>0.54</v>
          </cell>
        </row>
        <row r="862">
          <cell r="A862" t="str">
            <v>3 S 02 500 04</v>
          </cell>
          <cell r="B862" t="str">
            <v>Tratamento superficial simples c/ banho diluído</v>
          </cell>
          <cell r="E862" t="str">
            <v>m2</v>
          </cell>
          <cell r="F862">
            <v>0.61</v>
          </cell>
        </row>
        <row r="863">
          <cell r="A863" t="str">
            <v>3 S 02 501 00</v>
          </cell>
          <cell r="B863" t="str">
            <v>Tratamento superficial duplo c/ CAP</v>
          </cell>
          <cell r="E863" t="str">
            <v>m2</v>
          </cell>
          <cell r="F863">
            <v>1.72</v>
          </cell>
        </row>
        <row r="864">
          <cell r="A864" t="str">
            <v>3 S 02 501 01</v>
          </cell>
          <cell r="B864" t="str">
            <v>Tratamento superficial duplo com emulsão</v>
          </cell>
          <cell r="E864" t="str">
            <v>m2</v>
          </cell>
          <cell r="F864">
            <v>1.7</v>
          </cell>
        </row>
        <row r="865">
          <cell r="A865" t="str">
            <v>3 S 02 501 02</v>
          </cell>
          <cell r="B865" t="str">
            <v>Tratamento superficial duplo com banho diluído</v>
          </cell>
          <cell r="E865" t="str">
            <v>m2</v>
          </cell>
          <cell r="F865">
            <v>1.86</v>
          </cell>
        </row>
        <row r="866">
          <cell r="A866" t="str">
            <v>3 S 02 502 00</v>
          </cell>
          <cell r="B866" t="str">
            <v>Tratamento superficial triplo com c.a.p.</v>
          </cell>
          <cell r="E866" t="str">
            <v>m2</v>
          </cell>
          <cell r="F866">
            <v>2.44</v>
          </cell>
        </row>
        <row r="867">
          <cell r="A867" t="str">
            <v>3 S 02 502 01</v>
          </cell>
          <cell r="B867" t="str">
            <v>Tratamento superficial triplo com emulsão</v>
          </cell>
          <cell r="E867" t="str">
            <v>m2</v>
          </cell>
          <cell r="F867">
            <v>2.4700000000000002</v>
          </cell>
        </row>
        <row r="868">
          <cell r="A868" t="str">
            <v>3 S 02 502 02</v>
          </cell>
          <cell r="B868" t="str">
            <v>Tratamento superficial triplo com banho diluído</v>
          </cell>
          <cell r="E868" t="str">
            <v>m2</v>
          </cell>
          <cell r="F868">
            <v>2.64</v>
          </cell>
        </row>
        <row r="869">
          <cell r="A869" t="str">
            <v>3 S 02 510 00</v>
          </cell>
          <cell r="B869" t="str">
            <v>Lama asfáltica fina (granulometrias I e II )</v>
          </cell>
          <cell r="E869" t="str">
            <v>m2</v>
          </cell>
          <cell r="F869">
            <v>0.59</v>
          </cell>
        </row>
        <row r="870">
          <cell r="A870" t="str">
            <v>3 S 02 510 01</v>
          </cell>
          <cell r="B870" t="str">
            <v>Lama asfáltica grossa (granulometrias III e IV)</v>
          </cell>
          <cell r="E870" t="str">
            <v>m2</v>
          </cell>
          <cell r="F870">
            <v>1.07</v>
          </cell>
        </row>
        <row r="871">
          <cell r="A871" t="str">
            <v>3 S 02 520 00</v>
          </cell>
          <cell r="B871" t="str">
            <v>Mistura areia-asfalto em betoneira</v>
          </cell>
          <cell r="E871" t="str">
            <v>m3</v>
          </cell>
          <cell r="F871">
            <v>29.78</v>
          </cell>
        </row>
        <row r="872">
          <cell r="A872" t="str">
            <v>3 S 02 520 01</v>
          </cell>
          <cell r="B872" t="str">
            <v>Mistura areia-asfalto usinada a frio</v>
          </cell>
          <cell r="E872" t="str">
            <v>m3</v>
          </cell>
          <cell r="F872">
            <v>19.96</v>
          </cell>
        </row>
        <row r="873">
          <cell r="A873" t="str">
            <v>3 S 02 520 02</v>
          </cell>
          <cell r="B873" t="str">
            <v>Rec.do rev. com areia asfalto a frio</v>
          </cell>
          <cell r="E873" t="str">
            <v>m3</v>
          </cell>
          <cell r="F873">
            <v>23.8</v>
          </cell>
        </row>
        <row r="874">
          <cell r="A874" t="str">
            <v>3 S 02 521 00</v>
          </cell>
          <cell r="B874" t="str">
            <v>Mistura areia-asfalto usinada a quente</v>
          </cell>
          <cell r="E874" t="str">
            <v>m3</v>
          </cell>
          <cell r="F874">
            <v>65.11</v>
          </cell>
        </row>
        <row r="875">
          <cell r="A875" t="str">
            <v>3 S 02 521 01</v>
          </cell>
          <cell r="B875" t="str">
            <v>Rec. do rev. com areia asfalto a quente</v>
          </cell>
          <cell r="E875" t="str">
            <v>m3</v>
          </cell>
          <cell r="F875">
            <v>16.22</v>
          </cell>
        </row>
        <row r="876">
          <cell r="A876" t="str">
            <v>3 S 02 530 00</v>
          </cell>
          <cell r="B876" t="str">
            <v>Mistura betuminosa em betoneira</v>
          </cell>
          <cell r="E876" t="str">
            <v>m3</v>
          </cell>
          <cell r="F876">
            <v>43.5</v>
          </cell>
        </row>
        <row r="877">
          <cell r="A877" t="str">
            <v>3 S 02 530 01</v>
          </cell>
          <cell r="B877" t="str">
            <v>Mistura betuminosa usinada a frio</v>
          </cell>
          <cell r="E877" t="str">
            <v>m3</v>
          </cell>
          <cell r="F877">
            <v>42.13</v>
          </cell>
        </row>
        <row r="878">
          <cell r="A878" t="str">
            <v>3 S 02 530 02</v>
          </cell>
          <cell r="B878" t="str">
            <v>Rec.do rev. com mistura betuminosa a frio</v>
          </cell>
          <cell r="E878" t="str">
            <v>m3</v>
          </cell>
          <cell r="F878">
            <v>26.99</v>
          </cell>
        </row>
        <row r="879">
          <cell r="A879" t="str">
            <v>3 S 02 540 00</v>
          </cell>
          <cell r="B879" t="str">
            <v>Mistura betuminosa usinada a quente</v>
          </cell>
          <cell r="E879" t="str">
            <v>m3</v>
          </cell>
          <cell r="F879">
            <v>84.21</v>
          </cell>
        </row>
        <row r="880">
          <cell r="A880" t="str">
            <v>3 S 02 540 01</v>
          </cell>
          <cell r="B880" t="str">
            <v>Rec.do rev.com mistura betuminosa a quente</v>
          </cell>
          <cell r="E880" t="str">
            <v>m3</v>
          </cell>
          <cell r="F880">
            <v>18.84</v>
          </cell>
        </row>
        <row r="881">
          <cell r="A881" t="str">
            <v>3 S 02 601 00</v>
          </cell>
          <cell r="B881" t="str">
            <v>Recomposição de placa de concreto</v>
          </cell>
          <cell r="E881" t="str">
            <v>m3</v>
          </cell>
          <cell r="F881">
            <v>243.59</v>
          </cell>
        </row>
        <row r="882">
          <cell r="A882" t="str">
            <v>3 S 02 900 00</v>
          </cell>
          <cell r="B882" t="str">
            <v>Remoção mecanizada de revestimento betuminoso</v>
          </cell>
          <cell r="E882" t="str">
            <v>m3</v>
          </cell>
          <cell r="F882">
            <v>6.65</v>
          </cell>
        </row>
        <row r="883">
          <cell r="A883" t="str">
            <v>3 S 02 901 00</v>
          </cell>
          <cell r="B883" t="str">
            <v>Remoção manual de revestimento betuminoso</v>
          </cell>
          <cell r="E883" t="str">
            <v>m3</v>
          </cell>
          <cell r="F883">
            <v>110.91</v>
          </cell>
        </row>
        <row r="884">
          <cell r="A884" t="str">
            <v>3 S 02 902 00</v>
          </cell>
          <cell r="B884" t="str">
            <v>Remoção mecanizada da camada granular do pavimento</v>
          </cell>
          <cell r="E884" t="str">
            <v>m3</v>
          </cell>
          <cell r="F884">
            <v>4.24</v>
          </cell>
        </row>
        <row r="885">
          <cell r="A885" t="str">
            <v>3 S 02 903 00</v>
          </cell>
          <cell r="B885" t="str">
            <v>Remoção manual da camada granular do pavimento</v>
          </cell>
          <cell r="E885" t="str">
            <v>m3</v>
          </cell>
          <cell r="F885">
            <v>58.52</v>
          </cell>
        </row>
        <row r="886">
          <cell r="A886" t="str">
            <v>3 S 02 999 00</v>
          </cell>
          <cell r="B886" t="str">
            <v>Peneiramento</v>
          </cell>
          <cell r="E886" t="str">
            <v>m3</v>
          </cell>
          <cell r="F886">
            <v>6.98</v>
          </cell>
        </row>
        <row r="887">
          <cell r="A887" t="str">
            <v>3 S 03 310 00</v>
          </cell>
          <cell r="B887" t="str">
            <v>Concreto ciclópico</v>
          </cell>
          <cell r="E887" t="str">
            <v>m3</v>
          </cell>
          <cell r="F887">
            <v>187.34</v>
          </cell>
        </row>
        <row r="888">
          <cell r="A888" t="str">
            <v>3 S 03 329 00</v>
          </cell>
          <cell r="B888" t="str">
            <v>Concreto de cimento (confecção e lançamento)</v>
          </cell>
          <cell r="E888" t="str">
            <v>m3</v>
          </cell>
          <cell r="F888">
            <v>234.67</v>
          </cell>
        </row>
        <row r="889">
          <cell r="A889" t="str">
            <v>3 S 03 329 01</v>
          </cell>
          <cell r="B889" t="str">
            <v>Concreto de cimento(confecção manual e lançamento)</v>
          </cell>
          <cell r="E889" t="str">
            <v>m3</v>
          </cell>
          <cell r="F889">
            <v>274.27</v>
          </cell>
        </row>
        <row r="890">
          <cell r="A890" t="str">
            <v>3 S 03 340 02</v>
          </cell>
          <cell r="B890" t="str">
            <v>Argamassa cimento areia 1-6</v>
          </cell>
          <cell r="E890" t="str">
            <v>m3</v>
          </cell>
          <cell r="F890">
            <v>200.78</v>
          </cell>
        </row>
        <row r="891">
          <cell r="A891" t="str">
            <v>3 S 03 340 03</v>
          </cell>
          <cell r="B891" t="str">
            <v>Argamassa cimento solo 1:10</v>
          </cell>
          <cell r="E891" t="str">
            <v>m3</v>
          </cell>
          <cell r="F891">
            <v>127.58</v>
          </cell>
        </row>
        <row r="892">
          <cell r="A892" t="str">
            <v>3 S 03 353 00</v>
          </cell>
          <cell r="B892" t="str">
            <v>Dobragem e colocação de armadura</v>
          </cell>
          <cell r="E892" t="str">
            <v>kg</v>
          </cell>
          <cell r="F892">
            <v>4.55</v>
          </cell>
        </row>
        <row r="893">
          <cell r="A893" t="str">
            <v>3 S 03 370 00</v>
          </cell>
          <cell r="B893" t="str">
            <v>Forma comum de madeira</v>
          </cell>
          <cell r="E893" t="str">
            <v>m2</v>
          </cell>
          <cell r="F893">
            <v>30.84</v>
          </cell>
        </row>
        <row r="894">
          <cell r="A894" t="str">
            <v>3 S 03 940 01</v>
          </cell>
          <cell r="B894" t="str">
            <v>Reaterro e compactação p/ bueiro</v>
          </cell>
          <cell r="E894" t="str">
            <v>m3</v>
          </cell>
          <cell r="F894">
            <v>16.04</v>
          </cell>
        </row>
        <row r="895">
          <cell r="A895" t="str">
            <v>3 S 03 940 02</v>
          </cell>
          <cell r="B895" t="str">
            <v>Reaterro apiloado</v>
          </cell>
          <cell r="E895" t="str">
            <v>m3</v>
          </cell>
          <cell r="F895">
            <v>10.5</v>
          </cell>
        </row>
        <row r="896">
          <cell r="A896" t="str">
            <v>3 S 03 950 00</v>
          </cell>
          <cell r="B896" t="str">
            <v>Limpeza de ponte</v>
          </cell>
          <cell r="E896" t="str">
            <v>m</v>
          </cell>
          <cell r="F896">
            <v>2.5299999999999998</v>
          </cell>
        </row>
        <row r="897">
          <cell r="A897" t="str">
            <v>3 S 04 000 00</v>
          </cell>
          <cell r="B897" t="str">
            <v>Escavação manual em material de 1a categoria</v>
          </cell>
          <cell r="E897" t="str">
            <v>m3</v>
          </cell>
          <cell r="F897">
            <v>18.95</v>
          </cell>
        </row>
        <row r="898">
          <cell r="A898" t="str">
            <v>3 S 04 000 01</v>
          </cell>
          <cell r="B898" t="str">
            <v>Escavação manual em material de 2a categoria</v>
          </cell>
          <cell r="E898" t="str">
            <v>m3</v>
          </cell>
          <cell r="F898">
            <v>25.27</v>
          </cell>
        </row>
        <row r="899">
          <cell r="A899" t="str">
            <v>3 S 04 001 00</v>
          </cell>
          <cell r="B899" t="str">
            <v>Escavação mecaniz. de vala em mater. de 1a cat.</v>
          </cell>
          <cell r="E899" t="str">
            <v>m3</v>
          </cell>
          <cell r="F899">
            <v>4.37</v>
          </cell>
        </row>
        <row r="900">
          <cell r="A900" t="str">
            <v>3 S 04 010 00</v>
          </cell>
          <cell r="B900" t="str">
            <v>Escavação mecaniz.de vala em material de 2a cat.</v>
          </cell>
          <cell r="E900" t="str">
            <v>m3</v>
          </cell>
          <cell r="F900">
            <v>5.46</v>
          </cell>
        </row>
        <row r="901">
          <cell r="A901" t="str">
            <v>3 S 04 020 00</v>
          </cell>
          <cell r="B901" t="str">
            <v>Escavação e carga de material de 3a cat. em valas</v>
          </cell>
          <cell r="E901" t="str">
            <v>m3</v>
          </cell>
          <cell r="F901">
            <v>52.49</v>
          </cell>
        </row>
        <row r="902">
          <cell r="A902" t="str">
            <v>3 S 04 300 16</v>
          </cell>
          <cell r="B902" t="str">
            <v>Bueiro met. chapa múltipla D=1,60m galv.</v>
          </cell>
          <cell r="E902" t="str">
            <v>m</v>
          </cell>
          <cell r="F902">
            <v>1036.74</v>
          </cell>
        </row>
        <row r="903">
          <cell r="A903" t="str">
            <v>3 S 04 300 20</v>
          </cell>
          <cell r="B903" t="str">
            <v>Bueiro met. chapa múltipla D=2,00m galv.</v>
          </cell>
          <cell r="E903" t="str">
            <v>m</v>
          </cell>
          <cell r="F903">
            <v>1285.8</v>
          </cell>
        </row>
        <row r="904">
          <cell r="A904" t="str">
            <v>3 S 04 301 16</v>
          </cell>
          <cell r="B904" t="str">
            <v>Bueiro met.chapas múlt. D=1,60 m rev. epoxy</v>
          </cell>
          <cell r="E904" t="str">
            <v>m</v>
          </cell>
          <cell r="F904">
            <v>1085.56</v>
          </cell>
        </row>
        <row r="905">
          <cell r="A905" t="str">
            <v>3 S 04 301 20</v>
          </cell>
          <cell r="B905" t="str">
            <v>Bueiro met. chapas múlt. D=2,00 m rev. epoxy</v>
          </cell>
          <cell r="E905" t="str">
            <v>m</v>
          </cell>
          <cell r="F905">
            <v>1346.44</v>
          </cell>
        </row>
        <row r="906">
          <cell r="A906" t="str">
            <v>3 S 04 310 16</v>
          </cell>
          <cell r="B906" t="str">
            <v>Bueiro met. s/interrupção tráf. D=1,60 m galv.</v>
          </cell>
          <cell r="E906" t="str">
            <v>m</v>
          </cell>
          <cell r="F906">
            <v>1958.05</v>
          </cell>
        </row>
        <row r="907">
          <cell r="A907" t="str">
            <v>3 S 04 310 20</v>
          </cell>
          <cell r="B907" t="str">
            <v>Bueiro met. s/interrupção tráf. D=2,00 m galv.</v>
          </cell>
          <cell r="E907" t="str">
            <v>m</v>
          </cell>
          <cell r="F907">
            <v>2435.4499999999998</v>
          </cell>
        </row>
        <row r="908">
          <cell r="A908" t="str">
            <v>3 S 04 311 16</v>
          </cell>
          <cell r="B908" t="str">
            <v>Bueiro met.s/interrupção tráf. D=1,60 m rev. epoxy</v>
          </cell>
          <cell r="E908" t="str">
            <v>m</v>
          </cell>
          <cell r="F908">
            <v>2031.03</v>
          </cell>
        </row>
        <row r="909">
          <cell r="A909" t="str">
            <v>3 S 04 311 20</v>
          </cell>
          <cell r="B909" t="str">
            <v>Bueiro met.s/interrupção tráf. D=2,00 m rev. epoxy</v>
          </cell>
          <cell r="E909" t="str">
            <v>m</v>
          </cell>
          <cell r="F909">
            <v>2442.35</v>
          </cell>
        </row>
        <row r="910">
          <cell r="A910" t="str">
            <v>3 S 04 590 00</v>
          </cell>
          <cell r="B910" t="str">
            <v>Assentamento de dreno profundo</v>
          </cell>
          <cell r="E910" t="str">
            <v>m</v>
          </cell>
          <cell r="F910">
            <v>40.96</v>
          </cell>
        </row>
        <row r="911">
          <cell r="A911" t="str">
            <v>3 S 04 999 08</v>
          </cell>
          <cell r="B911" t="str">
            <v>Selo de argila apiloado com solo local</v>
          </cell>
          <cell r="E911" t="str">
            <v>m3</v>
          </cell>
          <cell r="F911">
            <v>10.5</v>
          </cell>
        </row>
        <row r="912">
          <cell r="A912" t="str">
            <v>3 S 05 000 00</v>
          </cell>
          <cell r="B912" t="str">
            <v>Enrocamento de pedra arrumada</v>
          </cell>
          <cell r="E912" t="str">
            <v>m3</v>
          </cell>
          <cell r="F912">
            <v>73.02</v>
          </cell>
        </row>
        <row r="913">
          <cell r="A913" t="str">
            <v>3 S 05 001 00</v>
          </cell>
          <cell r="B913" t="str">
            <v>Enrocamento de pedra jogada</v>
          </cell>
          <cell r="E913" t="str">
            <v>m3</v>
          </cell>
          <cell r="F913">
            <v>48.23</v>
          </cell>
        </row>
        <row r="914">
          <cell r="A914" t="str">
            <v>3 S 05 101 01</v>
          </cell>
          <cell r="B914" t="str">
            <v>Revestimento vegetal com mudas</v>
          </cell>
          <cell r="E914" t="str">
            <v>m2</v>
          </cell>
          <cell r="F914">
            <v>3.47</v>
          </cell>
        </row>
        <row r="915">
          <cell r="A915" t="str">
            <v>3 S 05 101 02</v>
          </cell>
          <cell r="B915" t="str">
            <v>Revestimento vegetal com grama em leivas</v>
          </cell>
          <cell r="E915" t="str">
            <v>m2</v>
          </cell>
          <cell r="F915">
            <v>3.7</v>
          </cell>
        </row>
        <row r="916">
          <cell r="A916" t="str">
            <v>3 S 08 001 00</v>
          </cell>
          <cell r="B916" t="str">
            <v>Reconformação da plataforma</v>
          </cell>
          <cell r="E916" t="str">
            <v>ha</v>
          </cell>
          <cell r="F916">
            <v>120.63</v>
          </cell>
        </row>
        <row r="917">
          <cell r="A917" t="str">
            <v>3 S 08 100 00</v>
          </cell>
          <cell r="B917" t="str">
            <v>Tapa buraco</v>
          </cell>
          <cell r="E917" t="str">
            <v>m3</v>
          </cell>
          <cell r="F917">
            <v>110.38</v>
          </cell>
        </row>
        <row r="918">
          <cell r="A918" t="str">
            <v>3 S 08 101 01</v>
          </cell>
          <cell r="B918" t="str">
            <v>Remendo profundo com demolição manual</v>
          </cell>
          <cell r="E918" t="str">
            <v>m3</v>
          </cell>
          <cell r="F918">
            <v>129.85</v>
          </cell>
        </row>
        <row r="919">
          <cell r="A919" t="str">
            <v>3 S 08 101 02</v>
          </cell>
          <cell r="B919" t="str">
            <v>Remendo profundo com demolição mecanizada</v>
          </cell>
          <cell r="E919" t="str">
            <v>m3</v>
          </cell>
          <cell r="F919">
            <v>94.79</v>
          </cell>
        </row>
        <row r="920">
          <cell r="A920" t="str">
            <v>3 S 08 102 00</v>
          </cell>
          <cell r="B920" t="str">
            <v>Limpeza ench. juntas pav. concr. a quente (consv)</v>
          </cell>
          <cell r="E920" t="str">
            <v>m</v>
          </cell>
          <cell r="F920">
            <v>1.54</v>
          </cell>
        </row>
        <row r="921">
          <cell r="A921" t="str">
            <v>3 S 08 102 01</v>
          </cell>
          <cell r="B921" t="str">
            <v>Limpeza ench. juntas pav. concr. a frio (consv)</v>
          </cell>
          <cell r="E921" t="str">
            <v>m</v>
          </cell>
          <cell r="F921">
            <v>1.23</v>
          </cell>
        </row>
        <row r="922">
          <cell r="A922" t="str">
            <v>3 S 08 103 00</v>
          </cell>
          <cell r="B922" t="str">
            <v>Selagem de trinca</v>
          </cell>
          <cell r="E922" t="str">
            <v>l</v>
          </cell>
          <cell r="F922">
            <v>0.96</v>
          </cell>
        </row>
        <row r="923">
          <cell r="A923" t="str">
            <v>3 S 08 104 01</v>
          </cell>
          <cell r="B923" t="str">
            <v>Combate à exsudação com areia</v>
          </cell>
          <cell r="E923" t="str">
            <v>m2</v>
          </cell>
          <cell r="F923">
            <v>0.32</v>
          </cell>
        </row>
        <row r="924">
          <cell r="A924" t="str">
            <v>3 S 08 104 02</v>
          </cell>
          <cell r="B924" t="str">
            <v>Combate à exsudação com pedrisco</v>
          </cell>
          <cell r="E924" t="str">
            <v>m2</v>
          </cell>
          <cell r="F924">
            <v>0.39</v>
          </cell>
        </row>
        <row r="925">
          <cell r="A925" t="str">
            <v>3 S 08 109 00</v>
          </cell>
          <cell r="B925" t="str">
            <v>Correção de defeitos com mistura betuminosa</v>
          </cell>
          <cell r="E925" t="str">
            <v>m3</v>
          </cell>
          <cell r="F925">
            <v>69.45</v>
          </cell>
        </row>
        <row r="926">
          <cell r="A926" t="str">
            <v>3 S 08 109 12</v>
          </cell>
          <cell r="B926" t="str">
            <v>Correção de defeitos por fresagem descontínua</v>
          </cell>
          <cell r="E926" t="str">
            <v>m3</v>
          </cell>
          <cell r="F926">
            <v>152.65</v>
          </cell>
        </row>
        <row r="927">
          <cell r="A927" t="str">
            <v>3 S 08 110 00</v>
          </cell>
          <cell r="B927" t="str">
            <v>Correção de defeitos por penetração</v>
          </cell>
          <cell r="E927" t="str">
            <v>m2</v>
          </cell>
          <cell r="F927">
            <v>7.66</v>
          </cell>
        </row>
        <row r="928">
          <cell r="A928" t="str">
            <v>3 S 08 200 00</v>
          </cell>
          <cell r="B928" t="str">
            <v>Recomp. de guarda corpo</v>
          </cell>
          <cell r="E928" t="str">
            <v>m</v>
          </cell>
          <cell r="F928">
            <v>67</v>
          </cell>
        </row>
        <row r="929">
          <cell r="A929" t="str">
            <v>3 S 08 200 01</v>
          </cell>
          <cell r="B929" t="str">
            <v>Recomposição de sarjeta em alvenaria de tijolo</v>
          </cell>
          <cell r="E929" t="str">
            <v>m2</v>
          </cell>
          <cell r="F929">
            <v>30.01</v>
          </cell>
        </row>
        <row r="930">
          <cell r="A930" t="str">
            <v>3 S 08 300 01</v>
          </cell>
          <cell r="B930" t="str">
            <v>Limpeza de sarjeta e meio fio</v>
          </cell>
          <cell r="E930" t="str">
            <v>m</v>
          </cell>
          <cell r="F930">
            <v>0.21</v>
          </cell>
        </row>
        <row r="931">
          <cell r="A931" t="str">
            <v>3 S 08 301 01</v>
          </cell>
          <cell r="B931" t="str">
            <v>Limpeza de valeta de corte</v>
          </cell>
          <cell r="E931" t="str">
            <v>m</v>
          </cell>
          <cell r="F931">
            <v>0.32</v>
          </cell>
        </row>
        <row r="932">
          <cell r="A932" t="str">
            <v>3 S 08 301 02</v>
          </cell>
          <cell r="B932" t="str">
            <v>Limpeza de vala de drenagem</v>
          </cell>
          <cell r="E932" t="str">
            <v>m</v>
          </cell>
          <cell r="F932">
            <v>1.28</v>
          </cell>
        </row>
        <row r="933">
          <cell r="A933" t="str">
            <v>3 S 08 301 03</v>
          </cell>
          <cell r="B933" t="str">
            <v>Limpeza de descida d'água</v>
          </cell>
          <cell r="E933" t="str">
            <v>m</v>
          </cell>
          <cell r="F933">
            <v>0.42</v>
          </cell>
        </row>
        <row r="934">
          <cell r="A934" t="str">
            <v>3 S 08 302 01</v>
          </cell>
          <cell r="B934" t="str">
            <v>Limpeza de bueiro</v>
          </cell>
          <cell r="E934" t="str">
            <v>m3</v>
          </cell>
          <cell r="F934">
            <v>6.98</v>
          </cell>
        </row>
        <row r="935">
          <cell r="A935" t="str">
            <v>3 S 08 302 02</v>
          </cell>
          <cell r="B935" t="str">
            <v>Desobstrução de bueiro</v>
          </cell>
          <cell r="E935" t="str">
            <v>m3</v>
          </cell>
          <cell r="F935">
            <v>20.37</v>
          </cell>
        </row>
        <row r="936">
          <cell r="A936" t="str">
            <v>3 S 08 302 03</v>
          </cell>
          <cell r="B936" t="str">
            <v>Assentamento de tubo D=0,60 m</v>
          </cell>
          <cell r="E936" t="str">
            <v>m</v>
          </cell>
          <cell r="F936">
            <v>138.94</v>
          </cell>
        </row>
        <row r="937">
          <cell r="A937" t="str">
            <v>3 S 08 302 04</v>
          </cell>
          <cell r="B937" t="str">
            <v>Assentamento de tubo D=0,80 m</v>
          </cell>
          <cell r="E937" t="str">
            <v>m</v>
          </cell>
          <cell r="F937">
            <v>210.07</v>
          </cell>
        </row>
        <row r="938">
          <cell r="A938" t="str">
            <v>3 S 08 302 05</v>
          </cell>
          <cell r="B938" t="str">
            <v>Assentamento de tubo D=1,0 m</v>
          </cell>
          <cell r="E938" t="str">
            <v>m</v>
          </cell>
          <cell r="F938">
            <v>309.63</v>
          </cell>
        </row>
        <row r="939">
          <cell r="A939" t="str">
            <v>3 S 08 302 06</v>
          </cell>
          <cell r="B939" t="str">
            <v>Assentamento de tubo D=1,20 m</v>
          </cell>
          <cell r="E939" t="str">
            <v>m</v>
          </cell>
          <cell r="F939">
            <v>446.58</v>
          </cell>
        </row>
        <row r="940">
          <cell r="A940" t="str">
            <v>3 S 08 400 00</v>
          </cell>
          <cell r="B940" t="str">
            <v>Limpeza de placa de sinalização</v>
          </cell>
          <cell r="E940" t="str">
            <v>m2</v>
          </cell>
          <cell r="F940">
            <v>3.06</v>
          </cell>
        </row>
        <row r="941">
          <cell r="A941" t="str">
            <v>3 S 08 400 01</v>
          </cell>
          <cell r="B941" t="str">
            <v>Recomposição placa de sinalização</v>
          </cell>
          <cell r="E941" t="str">
            <v>m2</v>
          </cell>
          <cell r="F941">
            <v>12.73</v>
          </cell>
        </row>
        <row r="942">
          <cell r="A942" t="str">
            <v>3 S 08 400 02</v>
          </cell>
          <cell r="B942" t="str">
            <v>Substituição de balizador</v>
          </cell>
          <cell r="E942" t="str">
            <v>un</v>
          </cell>
          <cell r="F942">
            <v>15.52</v>
          </cell>
        </row>
        <row r="943">
          <cell r="A943" t="str">
            <v>3 S 08 401 00</v>
          </cell>
          <cell r="B943" t="str">
            <v>Recomposição de defensa metálica</v>
          </cell>
          <cell r="E943" t="str">
            <v>m</v>
          </cell>
          <cell r="F943">
            <v>127.92</v>
          </cell>
        </row>
        <row r="944">
          <cell r="A944" t="str">
            <v>3 S 08 402 00</v>
          </cell>
          <cell r="B944" t="str">
            <v>Caiação</v>
          </cell>
          <cell r="E944" t="str">
            <v>m2</v>
          </cell>
          <cell r="F944">
            <v>0.97</v>
          </cell>
        </row>
        <row r="945">
          <cell r="A945" t="str">
            <v>3 S 08 403 00</v>
          </cell>
          <cell r="B945" t="str">
            <v>Renovação de sinalização horizontal</v>
          </cell>
          <cell r="E945" t="str">
            <v>m2</v>
          </cell>
          <cell r="F945">
            <v>19.87</v>
          </cell>
        </row>
        <row r="946">
          <cell r="A946" t="str">
            <v>3 S 08 404 00</v>
          </cell>
          <cell r="B946" t="str">
            <v>Recomp. tot. cerca c/ mourão de conc. secção quad.</v>
          </cell>
          <cell r="E946" t="str">
            <v>m</v>
          </cell>
          <cell r="F946">
            <v>14.72</v>
          </cell>
        </row>
        <row r="947">
          <cell r="A947" t="str">
            <v>3 S 08 404 01</v>
          </cell>
          <cell r="B947" t="str">
            <v>Recomp. parc. cerca de conc. seção quad. - mourão</v>
          </cell>
          <cell r="E947" t="str">
            <v>m</v>
          </cell>
          <cell r="F947">
            <v>12.62</v>
          </cell>
        </row>
        <row r="948">
          <cell r="A948" t="str">
            <v>3 S 08 404 02</v>
          </cell>
          <cell r="B948" t="str">
            <v>Recomp. parc. cerca c/ mourão de concr.-arame</v>
          </cell>
          <cell r="E948" t="str">
            <v>m</v>
          </cell>
          <cell r="F948">
            <v>2.71</v>
          </cell>
        </row>
        <row r="949">
          <cell r="A949" t="str">
            <v>3 S 08 404 03</v>
          </cell>
          <cell r="B949" t="str">
            <v>Recomp. tot. cerca c/ mourão concr. seção triang.</v>
          </cell>
          <cell r="E949" t="str">
            <v>m</v>
          </cell>
          <cell r="F949">
            <v>12.13</v>
          </cell>
        </row>
        <row r="950">
          <cell r="A950" t="str">
            <v>3 S 08 404 04</v>
          </cell>
          <cell r="B950" t="str">
            <v>Recomp. parc. cerca c/ mourão concr. seção triang.</v>
          </cell>
          <cell r="E950" t="str">
            <v>m</v>
          </cell>
          <cell r="F950">
            <v>10.34</v>
          </cell>
        </row>
        <row r="951">
          <cell r="A951" t="str">
            <v>3 S 08 414 00</v>
          </cell>
          <cell r="B951" t="str">
            <v>Recomposição total de cerca com mourão de madeira</v>
          </cell>
          <cell r="E951" t="str">
            <v>m</v>
          </cell>
          <cell r="F951">
            <v>6.84</v>
          </cell>
        </row>
        <row r="952">
          <cell r="A952" t="str">
            <v>3 S 08 414 01</v>
          </cell>
          <cell r="B952" t="str">
            <v>Recomposição parcial cerca de madeira - mourão</v>
          </cell>
          <cell r="E952" t="str">
            <v>m</v>
          </cell>
          <cell r="F952">
            <v>5.64</v>
          </cell>
        </row>
        <row r="953">
          <cell r="A953" t="str">
            <v>3 S 08 414 02</v>
          </cell>
          <cell r="B953" t="str">
            <v>Recomp. parcial cerca c/ mourão de madeira - arame</v>
          </cell>
          <cell r="E953" t="str">
            <v>m</v>
          </cell>
          <cell r="F953">
            <v>2.0699999999999998</v>
          </cell>
        </row>
        <row r="954">
          <cell r="A954" t="str">
            <v>3 S 08 500 00</v>
          </cell>
          <cell r="B954" t="str">
            <v>Recomposição manual de aterro</v>
          </cell>
          <cell r="E954" t="str">
            <v>m3</v>
          </cell>
          <cell r="F954">
            <v>52</v>
          </cell>
        </row>
        <row r="955">
          <cell r="A955" t="str">
            <v>3 S 08 501 00</v>
          </cell>
          <cell r="B955" t="str">
            <v>Recomposição mecanizada de aterro</v>
          </cell>
          <cell r="E955" t="str">
            <v>m3</v>
          </cell>
          <cell r="F955">
            <v>15.04</v>
          </cell>
        </row>
        <row r="956">
          <cell r="A956" t="str">
            <v>3 S 08 510 00</v>
          </cell>
          <cell r="B956" t="str">
            <v>Remoção manual de barreira em solo</v>
          </cell>
          <cell r="E956" t="str">
            <v>m3</v>
          </cell>
          <cell r="F956">
            <v>13</v>
          </cell>
        </row>
        <row r="957">
          <cell r="A957" t="str">
            <v>3 S 08 510 01</v>
          </cell>
          <cell r="B957" t="str">
            <v>Remoção manual de barreira em rocha</v>
          </cell>
          <cell r="E957" t="str">
            <v>m3</v>
          </cell>
          <cell r="F957">
            <v>16.260000000000002</v>
          </cell>
        </row>
        <row r="958">
          <cell r="A958" t="str">
            <v>3 S 08 511 00</v>
          </cell>
          <cell r="B958" t="str">
            <v>Remoção mecanizada de barreira - solo</v>
          </cell>
          <cell r="E958" t="str">
            <v>m3</v>
          </cell>
          <cell r="F958">
            <v>3.23</v>
          </cell>
        </row>
        <row r="959">
          <cell r="A959" t="str">
            <v>3 S 08 512 00</v>
          </cell>
          <cell r="B959" t="str">
            <v>Remoção mecanizada de barreira - rocha</v>
          </cell>
          <cell r="E959" t="str">
            <v>m3</v>
          </cell>
          <cell r="F959">
            <v>4.95</v>
          </cell>
        </row>
        <row r="960">
          <cell r="A960" t="str">
            <v>3 S 08 513 00</v>
          </cell>
          <cell r="B960" t="str">
            <v>Remoção de matacões</v>
          </cell>
          <cell r="E960" t="str">
            <v>m3</v>
          </cell>
          <cell r="F960">
            <v>43.7</v>
          </cell>
        </row>
        <row r="961">
          <cell r="A961" t="str">
            <v>3 S 08 900 00</v>
          </cell>
          <cell r="B961" t="str">
            <v>Roçada manual</v>
          </cell>
          <cell r="E961" t="str">
            <v>ha</v>
          </cell>
          <cell r="F961">
            <v>581.79999999999995</v>
          </cell>
        </row>
        <row r="962">
          <cell r="A962" t="str">
            <v>3 S 08 900 01</v>
          </cell>
          <cell r="B962" t="str">
            <v>Roçada de capim colonião</v>
          </cell>
          <cell r="E962" t="str">
            <v>ha</v>
          </cell>
          <cell r="F962">
            <v>1396.33</v>
          </cell>
        </row>
        <row r="963">
          <cell r="A963" t="str">
            <v>3 S 08 901 00</v>
          </cell>
          <cell r="B963" t="str">
            <v>Roçada mecanizada</v>
          </cell>
          <cell r="E963" t="str">
            <v>ha</v>
          </cell>
          <cell r="F963">
            <v>189.77</v>
          </cell>
        </row>
        <row r="964">
          <cell r="A964" t="str">
            <v>3 S 08 901 01</v>
          </cell>
          <cell r="B964" t="str">
            <v>Corte e limpeza de áreas gramadas</v>
          </cell>
          <cell r="E964" t="str">
            <v>m2</v>
          </cell>
          <cell r="F964">
            <v>0.06</v>
          </cell>
        </row>
        <row r="965">
          <cell r="A965" t="str">
            <v>3 S 08 910 00</v>
          </cell>
          <cell r="B965" t="str">
            <v>Capina manual</v>
          </cell>
          <cell r="E965" t="str">
            <v>m2</v>
          </cell>
          <cell r="F965">
            <v>0.23</v>
          </cell>
        </row>
        <row r="966">
          <cell r="A966" t="str">
            <v>3 S 09 001 00</v>
          </cell>
          <cell r="B966" t="str">
            <v>Transporte local c/ basc. 5m3 em rodov. não pav.</v>
          </cell>
          <cell r="E966" t="str">
            <v>tkm</v>
          </cell>
          <cell r="F966">
            <v>0.54</v>
          </cell>
        </row>
        <row r="967">
          <cell r="A967" t="str">
            <v>3 S 09 001 06</v>
          </cell>
          <cell r="B967" t="str">
            <v>Transporte local c/ basc. 10m3 em rodov. não pav.</v>
          </cell>
          <cell r="E967" t="str">
            <v>tkm</v>
          </cell>
          <cell r="F967">
            <v>0.55000000000000004</v>
          </cell>
        </row>
        <row r="968">
          <cell r="A968" t="str">
            <v>3 S 09 001 41</v>
          </cell>
          <cell r="B968" t="str">
            <v>Transp. local c/ carroceria 4t em rodov. não pav.</v>
          </cell>
          <cell r="E968" t="str">
            <v>tkm</v>
          </cell>
          <cell r="F968">
            <v>0.78</v>
          </cell>
        </row>
        <row r="969">
          <cell r="A969" t="str">
            <v>3 S 09 001 90</v>
          </cell>
          <cell r="B969" t="str">
            <v>Transporte comercial c/ carroc. rodov. não pav.</v>
          </cell>
          <cell r="E969" t="str">
            <v>tkm</v>
          </cell>
          <cell r="F969">
            <v>0.36</v>
          </cell>
        </row>
        <row r="970">
          <cell r="A970" t="str">
            <v>3 S 09 002 00</v>
          </cell>
          <cell r="B970" t="str">
            <v>Transporte local basc. 5m3 em rodov. pav.</v>
          </cell>
          <cell r="E970" t="str">
            <v>tkm</v>
          </cell>
          <cell r="F970">
            <v>0.43</v>
          </cell>
        </row>
        <row r="971">
          <cell r="A971" t="str">
            <v>3 S 09 002 03</v>
          </cell>
          <cell r="B971" t="str">
            <v>Transporte local de material para remendos</v>
          </cell>
          <cell r="E971" t="str">
            <v>tkm</v>
          </cell>
          <cell r="F971">
            <v>0.64</v>
          </cell>
        </row>
        <row r="972">
          <cell r="A972" t="str">
            <v>3 S 09 002 06</v>
          </cell>
          <cell r="B972" t="str">
            <v>Transporte local c/ basc. 10m3 em rodov. pav.</v>
          </cell>
          <cell r="E972" t="str">
            <v>tkm</v>
          </cell>
          <cell r="F972">
            <v>0.41</v>
          </cell>
        </row>
        <row r="973">
          <cell r="A973" t="str">
            <v>3 S 09 002 41</v>
          </cell>
          <cell r="B973" t="str">
            <v>Transp. local c/ carroceria 4t em rodov. pav.</v>
          </cell>
          <cell r="E973" t="str">
            <v>tkm</v>
          </cell>
          <cell r="F973">
            <v>0.6</v>
          </cell>
        </row>
        <row r="974">
          <cell r="A974" t="str">
            <v>3 S 09 002 90</v>
          </cell>
          <cell r="B974" t="str">
            <v>Transporte comercial c/ carroceria rodov. pav.</v>
          </cell>
          <cell r="E974" t="str">
            <v>tkm</v>
          </cell>
          <cell r="F974">
            <v>0.24</v>
          </cell>
        </row>
        <row r="975">
          <cell r="A975" t="str">
            <v>3 S 09 102 00</v>
          </cell>
          <cell r="B975" t="str">
            <v>Transporte local material betuminoso</v>
          </cell>
          <cell r="E975" t="str">
            <v>tkm</v>
          </cell>
          <cell r="F975">
            <v>1.03</v>
          </cell>
        </row>
        <row r="976">
          <cell r="A976" t="str">
            <v>3 S 09 201 70</v>
          </cell>
          <cell r="B976" t="str">
            <v>Transp. local água c/ cam. tanque rodov. não pav.</v>
          </cell>
          <cell r="E976" t="str">
            <v>tkm</v>
          </cell>
          <cell r="F976">
            <v>1.07</v>
          </cell>
        </row>
        <row r="977">
          <cell r="A977" t="str">
            <v>3 S 09 202 70</v>
          </cell>
          <cell r="B977" t="str">
            <v>Transp. local água c/ cam. tanque em rodov. pav.</v>
          </cell>
          <cell r="E977" t="str">
            <v>tkm</v>
          </cell>
          <cell r="F977">
            <v>0.84</v>
          </cell>
        </row>
        <row r="978">
          <cell r="B978" t="str">
            <v>Sinalização</v>
          </cell>
        </row>
        <row r="979">
          <cell r="A979" t="str">
            <v>4 S 03 300 01</v>
          </cell>
          <cell r="B979" t="str">
            <v>Confecção e lanç. de concreto magro em betoneira</v>
          </cell>
          <cell r="E979" t="str">
            <v>m3</v>
          </cell>
          <cell r="F979">
            <v>182.92</v>
          </cell>
        </row>
        <row r="980">
          <cell r="A980" t="str">
            <v>4 S 03 323 01</v>
          </cell>
          <cell r="B980" t="str">
            <v>Conc.estr.fck=22 MPa contr.raz.uso ger.conf.e lanç</v>
          </cell>
          <cell r="E980" t="str">
            <v>m3</v>
          </cell>
          <cell r="F980">
            <v>291.39</v>
          </cell>
        </row>
        <row r="981">
          <cell r="A981" t="str">
            <v>4 S 03 353 00</v>
          </cell>
          <cell r="B981" t="str">
            <v>Fornecimento, preparo colocação aço CA-50</v>
          </cell>
          <cell r="E981" t="str">
            <v>kg</v>
          </cell>
          <cell r="F981">
            <v>4.8</v>
          </cell>
        </row>
        <row r="982">
          <cell r="A982" t="str">
            <v>4 S 03 370 00</v>
          </cell>
          <cell r="B982" t="str">
            <v>Forma comum de madeira</v>
          </cell>
          <cell r="E982" t="str">
            <v>m2</v>
          </cell>
          <cell r="F982">
            <v>30.84</v>
          </cell>
        </row>
        <row r="983">
          <cell r="A983" t="str">
            <v>4 S 06 000 01</v>
          </cell>
          <cell r="B983" t="str">
            <v>Defensa maleável simples (forn./ impl.)</v>
          </cell>
          <cell r="E983" t="str">
            <v>m</v>
          </cell>
          <cell r="F983">
            <v>183.82</v>
          </cell>
        </row>
        <row r="984">
          <cell r="A984" t="str">
            <v>4 S 06 000 02</v>
          </cell>
          <cell r="B984" t="str">
            <v>Ancoragem de defensa maleável simples (forn/ impl)</v>
          </cell>
          <cell r="E984" t="str">
            <v>m</v>
          </cell>
          <cell r="F984">
            <v>201.4</v>
          </cell>
        </row>
        <row r="985">
          <cell r="A985" t="str">
            <v>4 S 06 000 11</v>
          </cell>
          <cell r="B985" t="str">
            <v>Defensa maleável dupla (forn./ impl.)</v>
          </cell>
          <cell r="E985" t="str">
            <v>m</v>
          </cell>
          <cell r="F985">
            <v>228.84</v>
          </cell>
        </row>
        <row r="986">
          <cell r="A986" t="str">
            <v>4 S 06 000 12</v>
          </cell>
          <cell r="B986" t="str">
            <v>Ancoragem de defensa maleável dupla (forn./ impl.)</v>
          </cell>
          <cell r="E986" t="str">
            <v>m</v>
          </cell>
          <cell r="F986">
            <v>249.65</v>
          </cell>
        </row>
        <row r="987">
          <cell r="A987" t="str">
            <v>4 S 06 010 01</v>
          </cell>
          <cell r="B987" t="str">
            <v>Defensa semi-maleável simples (forn./ impl.)</v>
          </cell>
          <cell r="E987" t="str">
            <v>m</v>
          </cell>
          <cell r="F987">
            <v>127.24</v>
          </cell>
        </row>
        <row r="988">
          <cell r="A988" t="str">
            <v>4 S 06 010 02</v>
          </cell>
          <cell r="B988" t="str">
            <v>Ancoragem defensa semi-maleável simples (forn/imp)</v>
          </cell>
          <cell r="E988" t="str">
            <v>m</v>
          </cell>
          <cell r="F988">
            <v>139.97</v>
          </cell>
        </row>
        <row r="989">
          <cell r="A989" t="str">
            <v>4 S 06 010 11</v>
          </cell>
          <cell r="B989" t="str">
            <v>Defensa semi-maleável dupla (forn./ impl.)</v>
          </cell>
          <cell r="E989" t="str">
            <v>m</v>
          </cell>
          <cell r="F989">
            <v>217.45</v>
          </cell>
        </row>
        <row r="990">
          <cell r="A990" t="str">
            <v>4 S 06 010 12</v>
          </cell>
          <cell r="B990" t="str">
            <v>Ancoragem defensa semi-maleável dupla (forn/ impl)</v>
          </cell>
          <cell r="E990" t="str">
            <v>m</v>
          </cell>
          <cell r="F990">
            <v>237.78</v>
          </cell>
        </row>
        <row r="991">
          <cell r="A991" t="str">
            <v>4 S 06 030 11</v>
          </cell>
          <cell r="B991" t="str">
            <v>Barreira de segurança dupla DNER PRO 176/86</v>
          </cell>
          <cell r="E991" t="str">
            <v>m</v>
          </cell>
          <cell r="F991">
            <v>201.42</v>
          </cell>
        </row>
        <row r="992">
          <cell r="A992" t="str">
            <v>4 S 06 100 11</v>
          </cell>
          <cell r="B992" t="str">
            <v>Pintura de faixa - tinta durabilidade - 1 ano</v>
          </cell>
          <cell r="E992" t="str">
            <v>m2</v>
          </cell>
          <cell r="F992">
            <v>6.87</v>
          </cell>
        </row>
        <row r="993">
          <cell r="A993" t="str">
            <v>4 S 06 100 12</v>
          </cell>
          <cell r="B993" t="str">
            <v>Pint. setas e zebrado - tinta durabilidade - 1 ano</v>
          </cell>
          <cell r="E993" t="str">
            <v>m2</v>
          </cell>
          <cell r="F993">
            <v>10.66</v>
          </cell>
        </row>
        <row r="994">
          <cell r="A994" t="str">
            <v>4 S 06 100 21</v>
          </cell>
          <cell r="B994" t="str">
            <v>Pintura faixa - tinta durabilidade - 2 anos</v>
          </cell>
          <cell r="E994" t="str">
            <v>m2</v>
          </cell>
          <cell r="F994">
            <v>9.9499999999999993</v>
          </cell>
        </row>
        <row r="995">
          <cell r="A995" t="str">
            <v>4 S 06 100 22</v>
          </cell>
          <cell r="B995" t="str">
            <v>Pintura setas e zebrado - 2 anos</v>
          </cell>
          <cell r="E995" t="str">
            <v>m2</v>
          </cell>
          <cell r="F995">
            <v>13.56</v>
          </cell>
        </row>
        <row r="996">
          <cell r="A996" t="str">
            <v>4 S 06 110 01</v>
          </cell>
          <cell r="B996" t="str">
            <v>Pintura faixa c/termoplástico-3 anos (p/ aspersão)</v>
          </cell>
          <cell r="E996" t="str">
            <v>m2</v>
          </cell>
          <cell r="F996">
            <v>27.8</v>
          </cell>
        </row>
        <row r="997">
          <cell r="A997" t="str">
            <v>4 S 06 110 02</v>
          </cell>
          <cell r="B997" t="str">
            <v>Pintura setas e zebrado term.-3 anos (p/ aspersão)</v>
          </cell>
          <cell r="E997" t="str">
            <v>m2</v>
          </cell>
          <cell r="F997">
            <v>34.42</v>
          </cell>
        </row>
        <row r="998">
          <cell r="A998" t="str">
            <v>4 S 06 110 03</v>
          </cell>
          <cell r="B998" t="str">
            <v>Pintura setas e zebrado term.-5 anos (p/ extrusão)</v>
          </cell>
          <cell r="E998" t="str">
            <v>m2</v>
          </cell>
          <cell r="F998">
            <v>39.03</v>
          </cell>
        </row>
        <row r="999">
          <cell r="A999" t="str">
            <v>4 S 06 120 01</v>
          </cell>
          <cell r="B999" t="str">
            <v>Forn. e colocação de tacha reflet. monodirecional</v>
          </cell>
          <cell r="E999" t="str">
            <v>und</v>
          </cell>
          <cell r="F999">
            <v>8.3000000000000007</v>
          </cell>
        </row>
        <row r="1000">
          <cell r="A1000" t="str">
            <v>4 S 06 120 11</v>
          </cell>
          <cell r="B1000" t="str">
            <v>Forn. e colocação de tachão reflet. monodirecional</v>
          </cell>
          <cell r="E1000" t="str">
            <v>und</v>
          </cell>
          <cell r="F1000">
            <v>23.2</v>
          </cell>
        </row>
        <row r="1001">
          <cell r="A1001" t="str">
            <v>4 S 06 121 01</v>
          </cell>
          <cell r="B1001" t="str">
            <v>Forn. e colocação de tacha reflet. bidirecional</v>
          </cell>
          <cell r="E1001" t="str">
            <v>und</v>
          </cell>
          <cell r="F1001">
            <v>8.9600000000000009</v>
          </cell>
        </row>
        <row r="1002">
          <cell r="A1002" t="str">
            <v>4 S 06 121 11</v>
          </cell>
          <cell r="B1002" t="str">
            <v>Forn. e colocação de tachão reflet. bidirecional</v>
          </cell>
          <cell r="E1002" t="str">
            <v>und</v>
          </cell>
          <cell r="F1002">
            <v>24.53</v>
          </cell>
        </row>
        <row r="1003">
          <cell r="A1003" t="str">
            <v>4 S 06 200 01</v>
          </cell>
          <cell r="B1003" t="str">
            <v>Forn. e implantação placa sinaliz. semi-refletiva</v>
          </cell>
          <cell r="E1003" t="str">
            <v>m2</v>
          </cell>
          <cell r="F1003">
            <v>186.91</v>
          </cell>
        </row>
        <row r="1004">
          <cell r="A1004" t="str">
            <v>4 S 06 200 02</v>
          </cell>
          <cell r="B1004" t="str">
            <v>Forn. e implantação placa sinaliz. tot.refletiva</v>
          </cell>
          <cell r="E1004" t="str">
            <v>m2</v>
          </cell>
          <cell r="F1004">
            <v>246.95</v>
          </cell>
        </row>
        <row r="1005">
          <cell r="A1005" t="str">
            <v>4 S 06 200 91</v>
          </cell>
          <cell r="B1005" t="str">
            <v>Remoção de placa de sinalização</v>
          </cell>
          <cell r="E1005" t="str">
            <v>m2</v>
          </cell>
          <cell r="F1005">
            <v>11.76</v>
          </cell>
        </row>
        <row r="1006">
          <cell r="A1006" t="str">
            <v>4 S 06 200 92</v>
          </cell>
          <cell r="B1006" t="str">
            <v>Recuperação de chapa p/placa de sinalização</v>
          </cell>
          <cell r="E1006" t="str">
            <v>m2</v>
          </cell>
          <cell r="F1006">
            <v>18.73</v>
          </cell>
        </row>
        <row r="1007">
          <cell r="A1007" t="str">
            <v>4 S 06 202 01</v>
          </cell>
          <cell r="B1007" t="str">
            <v>Confecção de placa sinalização semi-refletiva</v>
          </cell>
          <cell r="E1007" t="str">
            <v>m2</v>
          </cell>
          <cell r="F1007">
            <v>147.65</v>
          </cell>
        </row>
        <row r="1008">
          <cell r="A1008" t="str">
            <v>4 S 06 202 11</v>
          </cell>
          <cell r="B1008" t="str">
            <v>Confecção placa sinalização tot.refletiva</v>
          </cell>
          <cell r="E1008" t="str">
            <v>m2</v>
          </cell>
          <cell r="F1008">
            <v>207.69</v>
          </cell>
        </row>
        <row r="1009">
          <cell r="A1009" t="str">
            <v>4 S 06 202 21</v>
          </cell>
          <cell r="B1009" t="str">
            <v>Conf.placa sinal.semi-refletiva chapa recuperada</v>
          </cell>
          <cell r="E1009" t="str">
            <v>m2</v>
          </cell>
          <cell r="F1009">
            <v>67.849999999999994</v>
          </cell>
        </row>
        <row r="1010">
          <cell r="A1010" t="str">
            <v>4 S 06 202 31</v>
          </cell>
          <cell r="B1010" t="str">
            <v>Conf.placa sinal.tot.refletiva - chapa recuperada</v>
          </cell>
          <cell r="E1010" t="str">
            <v>m2</v>
          </cell>
          <cell r="F1010">
            <v>125.99</v>
          </cell>
        </row>
        <row r="1011">
          <cell r="A1011" t="str">
            <v>4 S 06 203 01</v>
          </cell>
          <cell r="B1011" t="str">
            <v>Confecção suporte e travessa p/placa sinaliz.</v>
          </cell>
          <cell r="E1011" t="str">
            <v>und</v>
          </cell>
          <cell r="F1011">
            <v>24.73</v>
          </cell>
        </row>
        <row r="1012">
          <cell r="A1012" t="str">
            <v>4 S 06 230 01</v>
          </cell>
          <cell r="B1012" t="str">
            <v>Forn. e implantação de balizador de concreto</v>
          </cell>
          <cell r="E1012" t="str">
            <v>und</v>
          </cell>
          <cell r="F1012">
            <v>17.399999999999999</v>
          </cell>
        </row>
        <row r="1013">
          <cell r="A1013" t="str">
            <v>4 S 09 002 00</v>
          </cell>
          <cell r="B1013" t="str">
            <v>Transporte local c/ basc. 5 m3 rodov. pav.</v>
          </cell>
          <cell r="E1013" t="str">
            <v>tkm</v>
          </cell>
          <cell r="F1013">
            <v>0.43</v>
          </cell>
        </row>
        <row r="1014">
          <cell r="A1014" t="str">
            <v>4 S 09 002 41</v>
          </cell>
          <cell r="B1014" t="str">
            <v>Transporte local c/ carroceria 4t rodov. pav.</v>
          </cell>
          <cell r="E1014" t="str">
            <v>tkm</v>
          </cell>
          <cell r="F1014">
            <v>0.6</v>
          </cell>
        </row>
        <row r="1015">
          <cell r="A1015" t="str">
            <v>4 S 09 202 70</v>
          </cell>
          <cell r="B1015" t="str">
            <v>Transp. local de água c/ cam. tanque rodov. pav.</v>
          </cell>
          <cell r="E1015" t="str">
            <v>tkm</v>
          </cell>
          <cell r="F1015">
            <v>0.84</v>
          </cell>
        </row>
        <row r="1016">
          <cell r="B1016" t="str">
            <v>Restauração</v>
          </cell>
        </row>
        <row r="1017">
          <cell r="A1017" t="str">
            <v>5 S 01 000 00</v>
          </cell>
          <cell r="B1017" t="str">
            <v>Desm. dest. e limp. áreas c/ arv. diam. até 0,15m</v>
          </cell>
          <cell r="E1017" t="str">
            <v>m2</v>
          </cell>
          <cell r="F1017">
            <v>0.24</v>
          </cell>
        </row>
        <row r="1018">
          <cell r="A1018" t="str">
            <v>5 S 01 010 00</v>
          </cell>
          <cell r="B1018" t="str">
            <v>Destocamento de árvores c/ diâm. 0,15 a 030m</v>
          </cell>
          <cell r="E1018" t="str">
            <v>und</v>
          </cell>
          <cell r="F1018">
            <v>21.1</v>
          </cell>
        </row>
        <row r="1019">
          <cell r="A1019" t="str">
            <v>5 S 01 011 00</v>
          </cell>
          <cell r="B1019" t="str">
            <v>Destocamento de árvores c/ diâm. &gt; 0,30m</v>
          </cell>
          <cell r="E1019" t="str">
            <v>und</v>
          </cell>
          <cell r="F1019">
            <v>52.76</v>
          </cell>
        </row>
        <row r="1020">
          <cell r="A1020" t="str">
            <v>5 S 01 100 01</v>
          </cell>
          <cell r="B1020" t="str">
            <v>Esc. carga transp. mat 1a cat DMT 50m</v>
          </cell>
          <cell r="E1020" t="str">
            <v>m3</v>
          </cell>
          <cell r="F1020">
            <v>1.24</v>
          </cell>
        </row>
        <row r="1021">
          <cell r="A1021" t="str">
            <v>5 S 01 100 09</v>
          </cell>
          <cell r="B1021" t="str">
            <v>Esc. carga tr. mat 1a c. DMT 50 a 200m c/carreg</v>
          </cell>
          <cell r="E1021" t="str">
            <v>m3</v>
          </cell>
          <cell r="F1021">
            <v>4</v>
          </cell>
        </row>
        <row r="1022">
          <cell r="A1022" t="str">
            <v>5 S 01 100 10</v>
          </cell>
          <cell r="B1022" t="str">
            <v>Esc. carga tr. mat 1a c. DMT 200 a 400m c/carreg</v>
          </cell>
          <cell r="E1022" t="str">
            <v>m3</v>
          </cell>
          <cell r="F1022">
            <v>4.33</v>
          </cell>
        </row>
        <row r="1023">
          <cell r="A1023" t="str">
            <v>5 S 01 100 11</v>
          </cell>
          <cell r="B1023" t="str">
            <v>Esc. carga tr. mat 1a c. DMT 400 a 600m c/carreg</v>
          </cell>
          <cell r="E1023" t="str">
            <v>m3</v>
          </cell>
          <cell r="F1023">
            <v>4.59</v>
          </cell>
        </row>
        <row r="1024">
          <cell r="A1024" t="str">
            <v>5 S 01 100 12</v>
          </cell>
          <cell r="B1024" t="str">
            <v>Esc. carga tr. mat 1a c. DMT 600 a 800m c/carreg</v>
          </cell>
          <cell r="E1024" t="str">
            <v>m3</v>
          </cell>
          <cell r="F1024">
            <v>4.92</v>
          </cell>
        </row>
        <row r="1025">
          <cell r="A1025" t="str">
            <v>5 S 01 100 13</v>
          </cell>
          <cell r="B1025" t="str">
            <v>Esc. carga tr. mat 1a c. DMT 800 a 1000m c/carreg</v>
          </cell>
          <cell r="E1025" t="str">
            <v>m3</v>
          </cell>
          <cell r="F1025">
            <v>5.18</v>
          </cell>
        </row>
        <row r="1026">
          <cell r="A1026" t="str">
            <v>5 S 01 100 14</v>
          </cell>
          <cell r="B1026" t="str">
            <v>Esc. carga tr. mat 1a c. DMT 1000 a 1200m c/carreg</v>
          </cell>
          <cell r="E1026" t="str">
            <v>m3</v>
          </cell>
          <cell r="F1026">
            <v>5.49</v>
          </cell>
        </row>
        <row r="1027">
          <cell r="A1027" t="str">
            <v>5 S 01 100 15</v>
          </cell>
          <cell r="B1027" t="str">
            <v>Esc. carga tr. mat 1a c. DMT 1200 a 1400m c/carreg</v>
          </cell>
          <cell r="E1027" t="str">
            <v>m3</v>
          </cell>
          <cell r="F1027">
            <v>5.69</v>
          </cell>
        </row>
        <row r="1028">
          <cell r="A1028" t="str">
            <v>5 S 01 100 16</v>
          </cell>
          <cell r="B1028" t="str">
            <v>Esc. carga tr. mat 1a c. DMT 1400 a 1600m c/carreg</v>
          </cell>
          <cell r="E1028" t="str">
            <v>m3</v>
          </cell>
          <cell r="F1028">
            <v>5.84</v>
          </cell>
        </row>
        <row r="1029">
          <cell r="A1029" t="str">
            <v>5 S 01 100 17</v>
          </cell>
          <cell r="B1029" t="str">
            <v>Esc. carga tr. mat 1a c. DMT 1600 a 1800m c/carreg</v>
          </cell>
          <cell r="E1029" t="str">
            <v>m3</v>
          </cell>
          <cell r="F1029">
            <v>6.09</v>
          </cell>
        </row>
        <row r="1030">
          <cell r="A1030" t="str">
            <v>5 S 01 100 18</v>
          </cell>
          <cell r="B1030" t="str">
            <v>Esc. carga tr. mat 1a c. DMT 1800 a 2000m c/carreg</v>
          </cell>
          <cell r="E1030" t="str">
            <v>m3</v>
          </cell>
          <cell r="F1030">
            <v>6.33</v>
          </cell>
        </row>
        <row r="1031">
          <cell r="A1031" t="str">
            <v>5 S 01 100 19</v>
          </cell>
          <cell r="B1031" t="str">
            <v>Esc. carga tr. mat 1a c. DMT 2000 a 3000m c/carreg</v>
          </cell>
          <cell r="E1031" t="str">
            <v>m3</v>
          </cell>
          <cell r="F1031">
            <v>7.19</v>
          </cell>
        </row>
        <row r="1032">
          <cell r="A1032" t="str">
            <v>5 S 01 100 20</v>
          </cell>
          <cell r="B1032" t="str">
            <v>Esc. carga tr. mat 1a c. DMT 3000 a 5000m c/carreg</v>
          </cell>
          <cell r="E1032" t="str">
            <v>m3</v>
          </cell>
          <cell r="F1032">
            <v>9.48</v>
          </cell>
        </row>
        <row r="1033">
          <cell r="A1033" t="str">
            <v>5 S 01 100 22</v>
          </cell>
          <cell r="B1033" t="str">
            <v>Esc. carga transp. mat 1a cat DMT 50 a 200m c/e</v>
          </cell>
          <cell r="E1033" t="str">
            <v>m3</v>
          </cell>
          <cell r="F1033">
            <v>3.89</v>
          </cell>
        </row>
        <row r="1034">
          <cell r="A1034" t="str">
            <v>5 S 01 100 23</v>
          </cell>
          <cell r="B1034" t="str">
            <v>Esc. carga transp. mat 1a cat DMT 200 a 400m c/e</v>
          </cell>
          <cell r="E1034" t="str">
            <v>m3</v>
          </cell>
          <cell r="F1034">
            <v>4.28</v>
          </cell>
        </row>
        <row r="1035">
          <cell r="A1035" t="str">
            <v>5 S 01 100 24</v>
          </cell>
          <cell r="B1035" t="str">
            <v>Esc. carga transp. mat 1a cat DMT 400 a 600m c/e</v>
          </cell>
          <cell r="E1035" t="str">
            <v>m3</v>
          </cell>
          <cell r="F1035">
            <v>4.5199999999999996</v>
          </cell>
        </row>
        <row r="1036">
          <cell r="A1036" t="str">
            <v>5 S 01 100 25</v>
          </cell>
          <cell r="B1036" t="str">
            <v>Esc. carga transp. mat 1a cat DMT 600 a 800m c/e</v>
          </cell>
          <cell r="E1036" t="str">
            <v>m3</v>
          </cell>
          <cell r="F1036">
            <v>4.82</v>
          </cell>
        </row>
        <row r="1037">
          <cell r="A1037" t="str">
            <v>5 S 01 100 26</v>
          </cell>
          <cell r="B1037" t="str">
            <v>Esc. carga transp. mat 1a cat DMT 800 a 1000m c/e</v>
          </cell>
          <cell r="E1037" t="str">
            <v>m3</v>
          </cell>
          <cell r="F1037">
            <v>5.13</v>
          </cell>
        </row>
        <row r="1038">
          <cell r="A1038" t="str">
            <v>5 S 01 100 27</v>
          </cell>
          <cell r="B1038" t="str">
            <v>Esc. carga transp. mat 1a cat DMT 1000 a 1200m c/e</v>
          </cell>
          <cell r="E1038" t="str">
            <v>m3</v>
          </cell>
          <cell r="F1038">
            <v>5.39</v>
          </cell>
        </row>
        <row r="1039">
          <cell r="A1039" t="str">
            <v>5 S 01 100 28</v>
          </cell>
          <cell r="B1039" t="str">
            <v>Esc. carga transp. mat 1a cat DMT 1200 a 1400m c/e</v>
          </cell>
          <cell r="E1039" t="str">
            <v>m3</v>
          </cell>
          <cell r="F1039">
            <v>5.6</v>
          </cell>
        </row>
        <row r="1040">
          <cell r="A1040" t="str">
            <v>5 S 01 100 29</v>
          </cell>
          <cell r="B1040" t="str">
            <v>Esc. carga transp. mat 1a cat DMT 1400 a 1600m c/e</v>
          </cell>
          <cell r="E1040" t="str">
            <v>m3</v>
          </cell>
          <cell r="F1040">
            <v>5.87</v>
          </cell>
        </row>
        <row r="1041">
          <cell r="A1041" t="str">
            <v>5 S 01 100 30</v>
          </cell>
          <cell r="B1041" t="str">
            <v>Esc. carga transp .mat 1a cat DMT 1600 a 1800m c/e</v>
          </cell>
          <cell r="E1041" t="str">
            <v>m3</v>
          </cell>
          <cell r="F1041">
            <v>6.04</v>
          </cell>
        </row>
        <row r="1042">
          <cell r="A1042" t="str">
            <v>5 S 01 100 31</v>
          </cell>
          <cell r="B1042" t="str">
            <v>Esc. carga transp. mat 1a cat DMT 1800 a 2000m c/e</v>
          </cell>
          <cell r="E1042" t="str">
            <v>m3</v>
          </cell>
          <cell r="F1042">
            <v>6.25</v>
          </cell>
        </row>
        <row r="1043">
          <cell r="A1043" t="str">
            <v>5 S 01 100 32</v>
          </cell>
          <cell r="B1043" t="str">
            <v>Esc. carga transp. mat 1a cat DMT 2000 a 3000m c/e</v>
          </cell>
          <cell r="E1043" t="str">
            <v>m3</v>
          </cell>
          <cell r="F1043">
            <v>7.1</v>
          </cell>
        </row>
        <row r="1044">
          <cell r="A1044" t="str">
            <v>5 S 01 100 33</v>
          </cell>
          <cell r="B1044" t="str">
            <v>Esc. carga transp. mat 1a cat DMT 3000 a 5000m c/e</v>
          </cell>
          <cell r="E1044" t="str">
            <v>m3</v>
          </cell>
          <cell r="F1044">
            <v>9.44</v>
          </cell>
        </row>
        <row r="1045">
          <cell r="A1045" t="str">
            <v>5 S 01 101 01</v>
          </cell>
          <cell r="B1045" t="str">
            <v>Esc. carga transp. mat 2a cat DMT 50m</v>
          </cell>
          <cell r="E1045" t="str">
            <v>m3</v>
          </cell>
          <cell r="F1045">
            <v>2.16</v>
          </cell>
        </row>
        <row r="1046">
          <cell r="A1046" t="str">
            <v>5 S 01 101 09</v>
          </cell>
          <cell r="B1046" t="str">
            <v>Esc. carga tr. mat 2a c. DMT 50 a 200m c/carreg</v>
          </cell>
          <cell r="E1046" t="str">
            <v>m3</v>
          </cell>
          <cell r="F1046">
            <v>6.39</v>
          </cell>
        </row>
        <row r="1047">
          <cell r="A1047" t="str">
            <v>5 S 01 101 10</v>
          </cell>
          <cell r="B1047" t="str">
            <v>Esc. carga tr. mat 2a c. DMT 200 a 400m c/carreg</v>
          </cell>
          <cell r="E1047" t="str">
            <v>m3</v>
          </cell>
          <cell r="F1047">
            <v>6.89</v>
          </cell>
        </row>
        <row r="1048">
          <cell r="A1048" t="str">
            <v>5 S 01 101 11</v>
          </cell>
          <cell r="B1048" t="str">
            <v>Esc. carga tr. mat 2a c. DMT 400 a 600m c/carreg</v>
          </cell>
          <cell r="E1048" t="str">
            <v>m3</v>
          </cell>
          <cell r="F1048">
            <v>7.17</v>
          </cell>
        </row>
        <row r="1049">
          <cell r="A1049" t="str">
            <v>5 S 01 101 12</v>
          </cell>
          <cell r="B1049" t="str">
            <v>Esc. carga tr. mat 2a c. DMT 600 a 800m c/carreg</v>
          </cell>
          <cell r="E1049" t="str">
            <v>m3</v>
          </cell>
          <cell r="F1049">
            <v>7.62</v>
          </cell>
        </row>
        <row r="1050">
          <cell r="A1050" t="str">
            <v>5 S 01 101 13</v>
          </cell>
          <cell r="B1050" t="str">
            <v>Esc. carga tr. mat 2a c. DMT 800 a 1000m c/carreg</v>
          </cell>
          <cell r="E1050" t="str">
            <v>m3</v>
          </cell>
          <cell r="F1050">
            <v>7.93</v>
          </cell>
        </row>
        <row r="1051">
          <cell r="A1051" t="str">
            <v>5 S 01 101 14</v>
          </cell>
          <cell r="B1051" t="str">
            <v>Esc. carga tr. mat 2a c. DMT 1000 a 1200m c/carreg</v>
          </cell>
          <cell r="E1051" t="str">
            <v>m3</v>
          </cell>
          <cell r="F1051">
            <v>8.1300000000000008</v>
          </cell>
        </row>
        <row r="1052">
          <cell r="A1052" t="str">
            <v>5 S 01 101 15</v>
          </cell>
          <cell r="B1052" t="str">
            <v>Esc. carga tr. mat 2a c. DMT 1200 a 1400m c/carreg</v>
          </cell>
          <cell r="E1052" t="str">
            <v>m3</v>
          </cell>
          <cell r="F1052">
            <v>8.4499999999999993</v>
          </cell>
        </row>
        <row r="1053">
          <cell r="A1053" t="str">
            <v>5 S 01 101 16</v>
          </cell>
          <cell r="B1053" t="str">
            <v>Esc. carga tr. mat 2a c. DMT 1400 a 1600m c/carreg</v>
          </cell>
          <cell r="E1053" t="str">
            <v>m3</v>
          </cell>
          <cell r="F1053">
            <v>8.7100000000000009</v>
          </cell>
        </row>
        <row r="1054">
          <cell r="A1054" t="str">
            <v>5 S 01 101 17</v>
          </cell>
          <cell r="B1054" t="str">
            <v>Esc. carga tr. mat 2a c. DMT 1600 a 1800m c/carreg</v>
          </cell>
          <cell r="E1054" t="str">
            <v>m3</v>
          </cell>
          <cell r="F1054">
            <v>8.86</v>
          </cell>
        </row>
        <row r="1055">
          <cell r="A1055" t="str">
            <v>5 S 01 101 18</v>
          </cell>
          <cell r="B1055" t="str">
            <v>Esc. carga tr. mat 2a c. DMT 1800 a 2000m c/carreg</v>
          </cell>
          <cell r="E1055" t="str">
            <v>m3</v>
          </cell>
          <cell r="F1055">
            <v>9.25</v>
          </cell>
        </row>
        <row r="1056">
          <cell r="A1056" t="str">
            <v>5 S 01 101 19</v>
          </cell>
          <cell r="B1056" t="str">
            <v>Esc. carga tr. mat 2a c. DMT 2000 a 3000m c/carreg</v>
          </cell>
          <cell r="E1056" t="str">
            <v>m3</v>
          </cell>
          <cell r="F1056">
            <v>10.220000000000001</v>
          </cell>
        </row>
        <row r="1057">
          <cell r="A1057" t="str">
            <v>5 S 01 101 20</v>
          </cell>
          <cell r="B1057" t="str">
            <v>Esc. carga tr. mat 2a c. DMT 3000 a 5000m c/carreg</v>
          </cell>
          <cell r="E1057" t="str">
            <v>m3</v>
          </cell>
          <cell r="F1057">
            <v>12.81</v>
          </cell>
        </row>
        <row r="1058">
          <cell r="A1058" t="str">
            <v>5 S 01 101 22</v>
          </cell>
          <cell r="B1058" t="str">
            <v>Esc. carga transp. mat 2a cat DMT 50 a 200m c/e</v>
          </cell>
          <cell r="E1058" t="str">
            <v>m3</v>
          </cell>
          <cell r="F1058">
            <v>5.46</v>
          </cell>
        </row>
        <row r="1059">
          <cell r="A1059" t="str">
            <v>5 S 01 101 23</v>
          </cell>
          <cell r="B1059" t="str">
            <v>Esc. carga transp. mat 2a cat DMT 200 a 400m c/e</v>
          </cell>
          <cell r="E1059" t="str">
            <v>m3</v>
          </cell>
          <cell r="F1059">
            <v>5.83</v>
          </cell>
        </row>
        <row r="1060">
          <cell r="A1060" t="str">
            <v>5 S 01 101 24</v>
          </cell>
          <cell r="B1060" t="str">
            <v>Esc. carga transp. mat 2a cat DMT 400 a 600m c/e</v>
          </cell>
          <cell r="E1060" t="str">
            <v>m3</v>
          </cell>
          <cell r="F1060">
            <v>6.26</v>
          </cell>
        </row>
        <row r="1061">
          <cell r="A1061" t="str">
            <v>5 S 01 101 25</v>
          </cell>
          <cell r="B1061" t="str">
            <v>Esc. carga transp. mat 2a cat DMT 600 a 800m c/e</v>
          </cell>
          <cell r="E1061" t="str">
            <v>m3</v>
          </cell>
          <cell r="F1061">
            <v>6.63</v>
          </cell>
        </row>
        <row r="1062">
          <cell r="A1062" t="str">
            <v>5 S 01 101 26</v>
          </cell>
          <cell r="B1062" t="str">
            <v>Esc. carga transp. mat 2a cat DMT 800 a 1000m c/e</v>
          </cell>
          <cell r="E1062" t="str">
            <v>m3</v>
          </cell>
          <cell r="F1062">
            <v>6.91</v>
          </cell>
        </row>
        <row r="1063">
          <cell r="A1063" t="str">
            <v>5 S 01 101 27</v>
          </cell>
          <cell r="B1063" t="str">
            <v>Esc. carga transp. mat 2a cat DMT 1000 a 1200m c/e</v>
          </cell>
          <cell r="E1063" t="str">
            <v>m3</v>
          </cell>
          <cell r="F1063">
            <v>7.24</v>
          </cell>
        </row>
        <row r="1064">
          <cell r="A1064" t="str">
            <v>5 S 01 101 28</v>
          </cell>
          <cell r="B1064" t="str">
            <v>Esc. carga transp. mat 2a cat DMT 1200 a 1400m c/e</v>
          </cell>
          <cell r="E1064" t="str">
            <v>m3</v>
          </cell>
          <cell r="F1064">
            <v>7.64</v>
          </cell>
        </row>
        <row r="1065">
          <cell r="A1065" t="str">
            <v>5 S 01 101 29</v>
          </cell>
          <cell r="B1065" t="str">
            <v>Esc. carga transp. mat 2a cat DMT 1400 a 1600m c/e</v>
          </cell>
          <cell r="E1065" t="str">
            <v>m3</v>
          </cell>
          <cell r="F1065">
            <v>7.85</v>
          </cell>
        </row>
        <row r="1066">
          <cell r="A1066" t="str">
            <v>5 S 01 101 30</v>
          </cell>
          <cell r="B1066" t="str">
            <v>Esc. carga transp. mat 2a cat DMT 1600 a 1800m c/e</v>
          </cell>
          <cell r="E1066" t="str">
            <v>m3</v>
          </cell>
          <cell r="F1066">
            <v>8.01</v>
          </cell>
        </row>
        <row r="1067">
          <cell r="A1067" t="str">
            <v>5 S 01 101 31</v>
          </cell>
          <cell r="B1067" t="str">
            <v>Esc. carga transp. mat 2a cat DMT 1800 a 2000m c/e</v>
          </cell>
          <cell r="E1067" t="str">
            <v>m3</v>
          </cell>
          <cell r="F1067">
            <v>8.36</v>
          </cell>
        </row>
        <row r="1068">
          <cell r="A1068" t="str">
            <v>5 S 01 101 32</v>
          </cell>
          <cell r="B1068" t="str">
            <v>Esc. carga transp. mat 2a cat DMT 2000 a 3000m c/e</v>
          </cell>
          <cell r="E1068" t="str">
            <v>m3</v>
          </cell>
          <cell r="F1068">
            <v>9.41</v>
          </cell>
        </row>
        <row r="1069">
          <cell r="A1069" t="str">
            <v>5 S 01 101 33</v>
          </cell>
          <cell r="B1069" t="str">
            <v>Esc. carga transp. mat 2a cat DMT 3000 a 5000m c/e</v>
          </cell>
          <cell r="E1069" t="str">
            <v>m3</v>
          </cell>
          <cell r="F1069">
            <v>12</v>
          </cell>
        </row>
        <row r="1070">
          <cell r="A1070" t="str">
            <v>5 S 01 102 01</v>
          </cell>
          <cell r="B1070" t="str">
            <v>Esc. carga transp. mat 3a cat DMT até 50m</v>
          </cell>
          <cell r="E1070" t="str">
            <v>m3</v>
          </cell>
          <cell r="F1070">
            <v>19.3</v>
          </cell>
        </row>
        <row r="1071">
          <cell r="A1071" t="str">
            <v>5 S 01 102 02</v>
          </cell>
          <cell r="B1071" t="str">
            <v>Esc. carga transp. mat 3a cat DMT 50 a 200m</v>
          </cell>
          <cell r="E1071" t="str">
            <v>m3</v>
          </cell>
          <cell r="F1071">
            <v>21.71</v>
          </cell>
        </row>
        <row r="1072">
          <cell r="A1072" t="str">
            <v>5 S 01 102 03</v>
          </cell>
          <cell r="B1072" t="str">
            <v>Esc. carga transp. mat 3a cat DMT 200 a 400m</v>
          </cell>
          <cell r="E1072" t="str">
            <v>m3</v>
          </cell>
          <cell r="F1072">
            <v>22.35</v>
          </cell>
        </row>
        <row r="1073">
          <cell r="A1073" t="str">
            <v>5 S 01 102 04</v>
          </cell>
          <cell r="B1073" t="str">
            <v>Esc. carga transp. mat 3a cat DMT 400 a 600m</v>
          </cell>
          <cell r="E1073" t="str">
            <v>m3</v>
          </cell>
          <cell r="F1073">
            <v>23.12</v>
          </cell>
        </row>
        <row r="1074">
          <cell r="A1074" t="str">
            <v>5 S 01 102 05</v>
          </cell>
          <cell r="B1074" t="str">
            <v>Esc. carga transp. mat 3a cat DMT 600 a 800m</v>
          </cell>
          <cell r="E1074" t="str">
            <v>m3</v>
          </cell>
          <cell r="F1074">
            <v>23.81</v>
          </cell>
        </row>
        <row r="1075">
          <cell r="A1075" t="str">
            <v>5 S 01 102 06</v>
          </cell>
          <cell r="B1075" t="str">
            <v>Esc. carga transp. mat 3a cat DMT 800 a 1000m</v>
          </cell>
          <cell r="E1075" t="str">
            <v>m3</v>
          </cell>
          <cell r="F1075">
            <v>24.25</v>
          </cell>
        </row>
        <row r="1076">
          <cell r="A1076" t="str">
            <v>5 S 01 102 07</v>
          </cell>
          <cell r="B1076" t="str">
            <v>Esc. carga transp. mat 3a cat DMT 1000 a 1200m</v>
          </cell>
          <cell r="E1076" t="str">
            <v>m3</v>
          </cell>
          <cell r="F1076">
            <v>24.68</v>
          </cell>
        </row>
        <row r="1077">
          <cell r="A1077" t="str">
            <v>5 S 01 510 00</v>
          </cell>
          <cell r="B1077" t="str">
            <v>Compactação de aterros a 95% proctor normal</v>
          </cell>
          <cell r="E1077" t="str">
            <v>m3</v>
          </cell>
          <cell r="F1077">
            <v>1.7</v>
          </cell>
        </row>
        <row r="1078">
          <cell r="A1078" t="str">
            <v>5 S 01 511 00</v>
          </cell>
          <cell r="B1078" t="str">
            <v>Compactação de aterros a 100% proctor normal</v>
          </cell>
          <cell r="E1078" t="str">
            <v>m3</v>
          </cell>
          <cell r="F1078">
            <v>2.02</v>
          </cell>
        </row>
        <row r="1079">
          <cell r="A1079" t="str">
            <v>5 S 01 513 01</v>
          </cell>
          <cell r="B1079" t="str">
            <v>Compactação de material de "bota-fora"</v>
          </cell>
          <cell r="E1079" t="str">
            <v>m3</v>
          </cell>
          <cell r="F1079">
            <v>1.3</v>
          </cell>
        </row>
        <row r="1080">
          <cell r="A1080" t="str">
            <v>5 S 02 100 00</v>
          </cell>
          <cell r="B1080" t="str">
            <v>Reforço do subleito</v>
          </cell>
          <cell r="E1080" t="str">
            <v>m3</v>
          </cell>
          <cell r="F1080">
            <v>8.57</v>
          </cell>
        </row>
        <row r="1081">
          <cell r="A1081" t="str">
            <v>5 S 02 110 00</v>
          </cell>
          <cell r="B1081" t="str">
            <v>Regularização do subleito</v>
          </cell>
          <cell r="E1081" t="str">
            <v>m2</v>
          </cell>
          <cell r="F1081">
            <v>0.53</v>
          </cell>
        </row>
        <row r="1082">
          <cell r="A1082" t="str">
            <v>5 S 02 110 01</v>
          </cell>
          <cell r="B1082" t="str">
            <v>Regul. subleito c/ fresa. corte contr. aut. greide</v>
          </cell>
          <cell r="E1082" t="str">
            <v>m2</v>
          </cell>
          <cell r="F1082">
            <v>0.83</v>
          </cell>
        </row>
        <row r="1083">
          <cell r="A1083" t="str">
            <v>5 S 02 200 00</v>
          </cell>
          <cell r="B1083" t="str">
            <v>Sub-base solo estabilizado granul. s/ mistura</v>
          </cell>
          <cell r="E1083" t="str">
            <v>m3</v>
          </cell>
          <cell r="F1083">
            <v>8.57</v>
          </cell>
        </row>
        <row r="1084">
          <cell r="A1084" t="str">
            <v>5 S 02 200 01</v>
          </cell>
          <cell r="B1084" t="str">
            <v>Base solo estabilizado granul. s/ mistura</v>
          </cell>
          <cell r="E1084" t="str">
            <v>m3</v>
          </cell>
          <cell r="F1084">
            <v>8.57</v>
          </cell>
        </row>
        <row r="1085">
          <cell r="A1085" t="str">
            <v>5 S 02 201 00</v>
          </cell>
          <cell r="B1085" t="str">
            <v>Recomposição camada de base s/ adição de material</v>
          </cell>
          <cell r="E1085" t="str">
            <v>m2</v>
          </cell>
          <cell r="F1085">
            <v>0.53</v>
          </cell>
        </row>
        <row r="1086">
          <cell r="A1086" t="str">
            <v>5 S 02 210 00</v>
          </cell>
          <cell r="B1086" t="str">
            <v>Sub-base estabiliz. granul. c/ mist. solo na pista</v>
          </cell>
          <cell r="E1086" t="str">
            <v>m3</v>
          </cell>
          <cell r="F1086">
            <v>9.07</v>
          </cell>
        </row>
        <row r="1087">
          <cell r="A1087" t="str">
            <v>5 S 02 210 01</v>
          </cell>
          <cell r="B1087" t="str">
            <v>Sub-base estab. granul.c/mist. solo-areia na pista</v>
          </cell>
          <cell r="E1087" t="str">
            <v>m3</v>
          </cell>
          <cell r="F1087">
            <v>10.43</v>
          </cell>
        </row>
        <row r="1088">
          <cell r="A1088" t="str">
            <v>5 S 02 210 02</v>
          </cell>
          <cell r="B1088" t="str">
            <v>Base estabiliz.granul.c/ mist. solo areia na pista</v>
          </cell>
          <cell r="E1088" t="str">
            <v>m3</v>
          </cell>
          <cell r="F1088">
            <v>10.43</v>
          </cell>
        </row>
        <row r="1089">
          <cell r="A1089" t="str">
            <v>5 S 02 220 00</v>
          </cell>
          <cell r="B1089" t="str">
            <v>Base estabilizada granul. c/ mistura solo-brita</v>
          </cell>
          <cell r="E1089" t="str">
            <v>m3</v>
          </cell>
          <cell r="F1089">
            <v>27.52</v>
          </cell>
        </row>
        <row r="1090">
          <cell r="A1090" t="str">
            <v>5 S 02 230 00</v>
          </cell>
          <cell r="B1090" t="str">
            <v>Base de brita graduada</v>
          </cell>
          <cell r="E1090" t="str">
            <v>m3</v>
          </cell>
          <cell r="F1090">
            <v>43.43</v>
          </cell>
        </row>
        <row r="1091">
          <cell r="A1091" t="str">
            <v>5 S 02 230 01</v>
          </cell>
          <cell r="B1091" t="str">
            <v>Base brita grad.c/distr.agreg. contr. autom.greide</v>
          </cell>
          <cell r="E1091" t="str">
            <v>m3</v>
          </cell>
          <cell r="F1091">
            <v>44.54</v>
          </cell>
        </row>
        <row r="1092">
          <cell r="A1092" t="str">
            <v>5 S 02 231 00</v>
          </cell>
          <cell r="B1092" t="str">
            <v>Base de macadame hidraúlico</v>
          </cell>
          <cell r="E1092" t="str">
            <v>m3</v>
          </cell>
          <cell r="F1092">
            <v>38.22</v>
          </cell>
        </row>
        <row r="1093">
          <cell r="A1093" t="str">
            <v>5 S 02 240 11</v>
          </cell>
          <cell r="B1093" t="str">
            <v>Recomposição camada de base c/ adição de cimento</v>
          </cell>
          <cell r="E1093" t="str">
            <v>m3</v>
          </cell>
          <cell r="F1093">
            <v>52.12</v>
          </cell>
        </row>
        <row r="1094">
          <cell r="A1094" t="str">
            <v>5 S 02 241 01</v>
          </cell>
          <cell r="B1094" t="str">
            <v>Base de solo cimento com mistura em usina</v>
          </cell>
          <cell r="E1094" t="str">
            <v>m3</v>
          </cell>
          <cell r="F1094">
            <v>109.61</v>
          </cell>
        </row>
        <row r="1095">
          <cell r="A1095" t="str">
            <v>5 S 02 243 01</v>
          </cell>
          <cell r="B1095" t="str">
            <v>Sub-base solo melhorado c/cimento c/mist. em usina</v>
          </cell>
          <cell r="E1095" t="str">
            <v>m3</v>
          </cell>
          <cell r="F1095">
            <v>64.09</v>
          </cell>
        </row>
        <row r="1096">
          <cell r="A1096" t="str">
            <v>5 S 02 249 11</v>
          </cell>
          <cell r="B1096" t="str">
            <v>Recomp. base c/ demol. do rev. e incorp. à base</v>
          </cell>
          <cell r="E1096" t="str">
            <v>m3</v>
          </cell>
          <cell r="F1096">
            <v>12.8</v>
          </cell>
        </row>
        <row r="1097">
          <cell r="A1097" t="str">
            <v>5 S 02 300 00</v>
          </cell>
          <cell r="B1097" t="str">
            <v>Imprimação</v>
          </cell>
          <cell r="E1097" t="str">
            <v>m2</v>
          </cell>
          <cell r="F1097">
            <v>0.17</v>
          </cell>
        </row>
        <row r="1098">
          <cell r="A1098" t="str">
            <v>5 S 02 400 00</v>
          </cell>
          <cell r="B1098" t="str">
            <v>Pintura de ligação</v>
          </cell>
          <cell r="E1098" t="str">
            <v>m2</v>
          </cell>
          <cell r="F1098">
            <v>0.1</v>
          </cell>
        </row>
        <row r="1099">
          <cell r="A1099" t="str">
            <v>5 S 02 500 00</v>
          </cell>
          <cell r="B1099" t="str">
            <v>Tratamento superficial simples c/ CAP</v>
          </cell>
          <cell r="E1099" t="str">
            <v>m2</v>
          </cell>
          <cell r="F1099">
            <v>0.5</v>
          </cell>
        </row>
        <row r="1100">
          <cell r="A1100" t="str">
            <v>5 S 02 500 01</v>
          </cell>
          <cell r="B1100" t="str">
            <v>Tratamento superficial simples c/ emulsão</v>
          </cell>
          <cell r="E1100" t="str">
            <v>m2</v>
          </cell>
          <cell r="F1100">
            <v>0.47</v>
          </cell>
        </row>
        <row r="1101">
          <cell r="A1101" t="str">
            <v>5 S 02 500 02</v>
          </cell>
          <cell r="B1101" t="str">
            <v>Tratamento superficial simples c/ banho diluído</v>
          </cell>
          <cell r="E1101" t="str">
            <v>m2</v>
          </cell>
          <cell r="F1101">
            <v>0.54</v>
          </cell>
        </row>
        <row r="1102">
          <cell r="A1102" t="str">
            <v>5 S 02 501 00</v>
          </cell>
          <cell r="B1102" t="str">
            <v>Tratamento superficial duplo c/ CAP</v>
          </cell>
          <cell r="E1102" t="str">
            <v>m2</v>
          </cell>
          <cell r="F1102">
            <v>1.49</v>
          </cell>
        </row>
        <row r="1103">
          <cell r="A1103" t="str">
            <v>5 S 02 501 01</v>
          </cell>
          <cell r="B1103" t="str">
            <v>Tratamento superficial duplo c/ emulsão</v>
          </cell>
          <cell r="E1103" t="str">
            <v>m2</v>
          </cell>
          <cell r="F1103">
            <v>1.49</v>
          </cell>
        </row>
        <row r="1104">
          <cell r="A1104" t="str">
            <v>5 S 02 501 02</v>
          </cell>
          <cell r="B1104" t="str">
            <v>Tratamento superficial duplo c/ banho diluído</v>
          </cell>
          <cell r="E1104" t="str">
            <v>m2</v>
          </cell>
          <cell r="F1104">
            <v>1.63</v>
          </cell>
        </row>
        <row r="1105">
          <cell r="A1105" t="str">
            <v>5 S 02 502 00</v>
          </cell>
          <cell r="B1105" t="str">
            <v>Tratamento superficial triplo c/ CAP</v>
          </cell>
          <cell r="E1105" t="str">
            <v>m2</v>
          </cell>
          <cell r="F1105">
            <v>2.14</v>
          </cell>
        </row>
        <row r="1106">
          <cell r="A1106" t="str">
            <v>5 S 02 502 01</v>
          </cell>
          <cell r="B1106" t="str">
            <v>Tratamento superficial triplo c/ emulsão</v>
          </cell>
          <cell r="E1106" t="str">
            <v>m2</v>
          </cell>
          <cell r="F1106">
            <v>2.16</v>
          </cell>
        </row>
        <row r="1107">
          <cell r="A1107" t="str">
            <v>5 S 02 502 02</v>
          </cell>
          <cell r="B1107" t="str">
            <v>Tratamento superficial triplo c/ banho diluído</v>
          </cell>
          <cell r="E1107" t="str">
            <v>m2</v>
          </cell>
          <cell r="F1107">
            <v>2.34</v>
          </cell>
        </row>
        <row r="1108">
          <cell r="A1108" t="str">
            <v>5 S 02 511 01</v>
          </cell>
          <cell r="B1108" t="str">
            <v>Micro-revestimento a frio - Microflex 0,8cm</v>
          </cell>
          <cell r="E1108" t="str">
            <v>m2</v>
          </cell>
          <cell r="F1108">
            <v>1.22</v>
          </cell>
        </row>
        <row r="1109">
          <cell r="A1109" t="str">
            <v>5 S 02 511 02</v>
          </cell>
          <cell r="B1109" t="str">
            <v>Micro-revestimento a frio - Microflex 1,5 cm</v>
          </cell>
          <cell r="E1109" t="str">
            <v>m2</v>
          </cell>
          <cell r="F1109">
            <v>2.39</v>
          </cell>
        </row>
        <row r="1110">
          <cell r="A1110" t="str">
            <v>5 S 02 511 03</v>
          </cell>
          <cell r="B1110" t="str">
            <v>Micro-revestimento a frio - Microflex 2,0 cm</v>
          </cell>
          <cell r="E1110" t="str">
            <v>m2</v>
          </cell>
          <cell r="F1110">
            <v>3.17</v>
          </cell>
        </row>
        <row r="1111">
          <cell r="A1111" t="str">
            <v>5 S 02 511 04</v>
          </cell>
          <cell r="B1111" t="str">
            <v>Micro-revestimento a frio - Microflex - 2,5 cm</v>
          </cell>
          <cell r="E1111" t="str">
            <v>m2</v>
          </cell>
          <cell r="F1111">
            <v>3.73</v>
          </cell>
        </row>
        <row r="1112">
          <cell r="A1112" t="str">
            <v>5 S 02 512 01</v>
          </cell>
          <cell r="B1112" t="str">
            <v>Lama asfáltica fina (granulometrias I e II)</v>
          </cell>
          <cell r="E1112" t="str">
            <v>m2</v>
          </cell>
          <cell r="F1112">
            <v>0.52</v>
          </cell>
        </row>
        <row r="1113">
          <cell r="A1113" t="str">
            <v>5 S 02 512 02</v>
          </cell>
          <cell r="B1113" t="str">
            <v>Lama asfáltica grossa (granulometrias III e IV)</v>
          </cell>
          <cell r="E1113" t="str">
            <v>m2</v>
          </cell>
          <cell r="F1113">
            <v>0.93</v>
          </cell>
        </row>
        <row r="1114">
          <cell r="A1114" t="str">
            <v>5 S 02 530 00</v>
          </cell>
          <cell r="B1114" t="str">
            <v>Pré-misturado a frio</v>
          </cell>
          <cell r="E1114" t="str">
            <v>m3</v>
          </cell>
          <cell r="F1114">
            <v>61.21</v>
          </cell>
        </row>
        <row r="1115">
          <cell r="A1115" t="str">
            <v>5 S 02 531 00</v>
          </cell>
          <cell r="B1115" t="str">
            <v>Macadame betuminoso por penetração</v>
          </cell>
          <cell r="E1115" t="str">
            <v>m3</v>
          </cell>
          <cell r="F1115">
            <v>51.61</v>
          </cell>
        </row>
        <row r="1116">
          <cell r="A1116" t="str">
            <v>5 S 02 532 00</v>
          </cell>
          <cell r="B1116" t="str">
            <v>Areia-asfalto a quente</v>
          </cell>
          <cell r="E1116" t="str">
            <v>t</v>
          </cell>
          <cell r="F1116">
            <v>39.270000000000003</v>
          </cell>
        </row>
        <row r="1117">
          <cell r="A1117" t="str">
            <v>5 S 02 540 01</v>
          </cell>
          <cell r="B1117" t="str">
            <v>Conc. betumin.usinado a quente - capa de rolamento</v>
          </cell>
          <cell r="E1117" t="str">
            <v>t</v>
          </cell>
          <cell r="F1117">
            <v>34.75</v>
          </cell>
        </row>
        <row r="1118">
          <cell r="A1118" t="str">
            <v>5 S 02 540 02</v>
          </cell>
          <cell r="B1118" t="str">
            <v>Concreto betuminoso usinado a quente - binder</v>
          </cell>
          <cell r="E1118" t="str">
            <v>t</v>
          </cell>
          <cell r="F1118">
            <v>34.22</v>
          </cell>
        </row>
        <row r="1119">
          <cell r="A1119" t="str">
            <v>5 S 02 540 11</v>
          </cell>
          <cell r="B1119" t="str">
            <v>CBUQ reciclado a quente no local</v>
          </cell>
          <cell r="E1119" t="str">
            <v>t</v>
          </cell>
          <cell r="F1119" t="str">
            <v>excluído</v>
          </cell>
        </row>
        <row r="1120">
          <cell r="A1120" t="str">
            <v>5 S 02 540 12</v>
          </cell>
          <cell r="B1120" t="str">
            <v>CBUQ reciclado em usina fixa</v>
          </cell>
          <cell r="E1120" t="str">
            <v>t</v>
          </cell>
          <cell r="F1120">
            <v>29.87</v>
          </cell>
        </row>
        <row r="1121">
          <cell r="A1121" t="str">
            <v>5 S 02 600 00</v>
          </cell>
          <cell r="B1121" t="str">
            <v>Manta sintét. p/ recap.asfál.- fornec. e aplicação</v>
          </cell>
          <cell r="E1121" t="str">
            <v>m2</v>
          </cell>
          <cell r="F1121">
            <v>4.68</v>
          </cell>
        </row>
        <row r="1122">
          <cell r="A1122" t="str">
            <v>5 S 02 607 00</v>
          </cell>
          <cell r="B1122" t="str">
            <v>Concreto cimento portland c/ equip. pequeno porte</v>
          </cell>
          <cell r="E1122" t="str">
            <v>m3</v>
          </cell>
          <cell r="F1122">
            <v>312.11</v>
          </cell>
        </row>
        <row r="1123">
          <cell r="A1123" t="str">
            <v>5 S 02 702 00</v>
          </cell>
          <cell r="B1123" t="str">
            <v>Limpeza e enchimento de junta de pavimento de conc</v>
          </cell>
          <cell r="E1123" t="str">
            <v>m</v>
          </cell>
          <cell r="F1123">
            <v>2.64</v>
          </cell>
        </row>
        <row r="1124">
          <cell r="A1124" t="str">
            <v>5 S 02 905 00</v>
          </cell>
          <cell r="B1124" t="str">
            <v>Remoção mecanizada de revestimento betuminoso</v>
          </cell>
          <cell r="E1124" t="str">
            <v>m3</v>
          </cell>
          <cell r="F1124">
            <v>6.16</v>
          </cell>
        </row>
        <row r="1125">
          <cell r="A1125" t="str">
            <v>5 S 02 905 01</v>
          </cell>
          <cell r="B1125" t="str">
            <v>Remoção manual de revestimento betuminoso</v>
          </cell>
          <cell r="E1125" t="str">
            <v>m3</v>
          </cell>
          <cell r="F1125">
            <v>104.36</v>
          </cell>
        </row>
        <row r="1126">
          <cell r="A1126" t="str">
            <v>5 S 02 906 00</v>
          </cell>
          <cell r="B1126" t="str">
            <v>Remoção mecanizada da camada granular pavimento</v>
          </cell>
          <cell r="E1126" t="str">
            <v>m3</v>
          </cell>
          <cell r="F1126">
            <v>3.95</v>
          </cell>
        </row>
        <row r="1127">
          <cell r="A1127" t="str">
            <v>5 S 02 906 01</v>
          </cell>
          <cell r="B1127" t="str">
            <v>Remoção manual da camada granular do pavimento</v>
          </cell>
          <cell r="E1127" t="str">
            <v>m3</v>
          </cell>
          <cell r="F1127">
            <v>56.65</v>
          </cell>
        </row>
        <row r="1128">
          <cell r="A1128" t="str">
            <v>5 S 02 907 00</v>
          </cell>
          <cell r="B1128" t="str">
            <v>Remoção mecanizada material de baixa capac.suporte</v>
          </cell>
          <cell r="E1128" t="str">
            <v>m3</v>
          </cell>
          <cell r="F1128">
            <v>3.89</v>
          </cell>
        </row>
        <row r="1129">
          <cell r="A1129" t="str">
            <v>5 S 02 907 01</v>
          </cell>
          <cell r="B1129" t="str">
            <v>Remoção manual de material de baixa capac.suporte</v>
          </cell>
          <cell r="E1129" t="str">
            <v>m3</v>
          </cell>
          <cell r="F1129">
            <v>48</v>
          </cell>
        </row>
        <row r="1130">
          <cell r="A1130" t="str">
            <v>5 S 02 908 00</v>
          </cell>
          <cell r="B1130" t="str">
            <v>Arrancamento e remoção de paralelepípedos</v>
          </cell>
          <cell r="E1130" t="str">
            <v>m2</v>
          </cell>
          <cell r="F1130">
            <v>13.14</v>
          </cell>
        </row>
        <row r="1131">
          <cell r="A1131" t="str">
            <v>5 S 02 909 00</v>
          </cell>
          <cell r="B1131" t="str">
            <v>Arrancamento e remoção de meios-fios</v>
          </cell>
          <cell r="E1131" t="str">
            <v>m3</v>
          </cell>
          <cell r="F1131">
            <v>71.58</v>
          </cell>
        </row>
        <row r="1132">
          <cell r="A1132" t="str">
            <v>5 S 02 990 11</v>
          </cell>
          <cell r="B1132" t="str">
            <v>Fresagem contínua do revest. betuminoso</v>
          </cell>
          <cell r="E1132" t="str">
            <v>m3</v>
          </cell>
          <cell r="F1132">
            <v>93.45</v>
          </cell>
        </row>
        <row r="1133">
          <cell r="A1133" t="str">
            <v>5 S 02 990 12</v>
          </cell>
          <cell r="B1133" t="str">
            <v>Fresagem descontínua revest. betuminoso</v>
          </cell>
          <cell r="E1133" t="str">
            <v>m3</v>
          </cell>
          <cell r="F1133">
            <v>129.79</v>
          </cell>
        </row>
        <row r="1134">
          <cell r="A1134" t="str">
            <v>5 S 04 300 16</v>
          </cell>
          <cell r="B1134" t="str">
            <v>Bueiro met. chapas múltiplas D=1,60m galv.</v>
          </cell>
          <cell r="E1134" t="str">
            <v>m</v>
          </cell>
          <cell r="F1134">
            <v>1028.1099999999999</v>
          </cell>
        </row>
        <row r="1135">
          <cell r="A1135" t="str">
            <v>5 S 04 300 20</v>
          </cell>
          <cell r="B1135" t="str">
            <v>Bueiro met. chapas múltiplas D=2,00m galv.</v>
          </cell>
          <cell r="E1135" t="str">
            <v>m</v>
          </cell>
          <cell r="F1135">
            <v>1279.3399999999999</v>
          </cell>
        </row>
        <row r="1136">
          <cell r="A1136" t="str">
            <v>5 S 04 301 16</v>
          </cell>
          <cell r="B1136" t="str">
            <v>Bueiro met. chapas múltiplas D=1,60m rev. epoxy</v>
          </cell>
          <cell r="E1136" t="str">
            <v>m</v>
          </cell>
          <cell r="F1136">
            <v>1076.94</v>
          </cell>
        </row>
        <row r="1137">
          <cell r="A1137" t="str">
            <v>5 S 04 301 20</v>
          </cell>
          <cell r="B1137" t="str">
            <v>Bueiro met. chapas múltiplas D=2,00m rev. epoxy</v>
          </cell>
          <cell r="E1137" t="str">
            <v>m</v>
          </cell>
          <cell r="F1137">
            <v>1339.98</v>
          </cell>
        </row>
        <row r="1138">
          <cell r="A1138" t="str">
            <v>5 S 04 310 16</v>
          </cell>
          <cell r="B1138" t="str">
            <v>Bueiro met. s/ interrup. de tráf. D=1,60m galv.</v>
          </cell>
          <cell r="E1138" t="str">
            <v>m</v>
          </cell>
          <cell r="F1138">
            <v>1958.05</v>
          </cell>
        </row>
        <row r="1139">
          <cell r="A1139" t="str">
            <v>5 S 04 310 20</v>
          </cell>
          <cell r="B1139" t="str">
            <v>Bueiro met. s/ interrup. de tráf. D=2,00m galv.</v>
          </cell>
          <cell r="E1139" t="str">
            <v>m</v>
          </cell>
          <cell r="F1139">
            <v>2435.4499999999998</v>
          </cell>
        </row>
        <row r="1140">
          <cell r="A1140" t="str">
            <v>5 S 04 311 16</v>
          </cell>
          <cell r="B1140" t="str">
            <v>Bueiro met.s/interrupção traf. D=1,60 m rev.epoxy</v>
          </cell>
          <cell r="E1140" t="str">
            <v>m</v>
          </cell>
          <cell r="F1140">
            <v>2031.03</v>
          </cell>
        </row>
        <row r="1141">
          <cell r="A1141" t="str">
            <v>5 S 04 311 20</v>
          </cell>
          <cell r="B1141" t="str">
            <v>Bueiro met.s/interrupção tráf. D=2,00 m rev. epoxy</v>
          </cell>
          <cell r="E1141" t="str">
            <v>m</v>
          </cell>
          <cell r="F1141">
            <v>2442.35</v>
          </cell>
        </row>
        <row r="1142">
          <cell r="A1142" t="str">
            <v>5 S 04 999 01</v>
          </cell>
          <cell r="B1142" t="str">
            <v>Remoção de bueiros existentes</v>
          </cell>
          <cell r="E1142" t="str">
            <v>m</v>
          </cell>
          <cell r="F1142">
            <v>36.86</v>
          </cell>
        </row>
        <row r="1143">
          <cell r="A1143" t="str">
            <v>5 S 04 999 04</v>
          </cell>
          <cell r="B1143" t="str">
            <v>Restauração de disp. danif. com concr. fck=12 MPa</v>
          </cell>
          <cell r="E1143" t="str">
            <v>m3</v>
          </cell>
          <cell r="F1143">
            <v>246.17</v>
          </cell>
        </row>
        <row r="1144">
          <cell r="A1144" t="str">
            <v>5 S 04 999 07</v>
          </cell>
          <cell r="B1144" t="str">
            <v>Demolição de dispositivos de concreto simples</v>
          </cell>
          <cell r="E1144" t="str">
            <v>m3</v>
          </cell>
          <cell r="F1144">
            <v>67.47</v>
          </cell>
        </row>
        <row r="1145">
          <cell r="A1145" t="str">
            <v>5 S 04 999 08</v>
          </cell>
          <cell r="B1145" t="str">
            <v>Demolição de dispositivos de concreto armado</v>
          </cell>
          <cell r="E1145" t="str">
            <v>m3</v>
          </cell>
          <cell r="F1145">
            <v>306.33</v>
          </cell>
        </row>
        <row r="1146">
          <cell r="A1146" t="str">
            <v>5 S 05 100 00</v>
          </cell>
          <cell r="B1146" t="str">
            <v>Enleivamento</v>
          </cell>
          <cell r="E1146" t="str">
            <v>m2</v>
          </cell>
          <cell r="F1146">
            <v>3.92</v>
          </cell>
        </row>
        <row r="1147">
          <cell r="A1147" t="str">
            <v>5 S 05 102 00</v>
          </cell>
          <cell r="B1147" t="str">
            <v>Hidrossemeadura</v>
          </cell>
          <cell r="E1147" t="str">
            <v>m2</v>
          </cell>
          <cell r="F1147">
            <v>0.86</v>
          </cell>
        </row>
        <row r="1148">
          <cell r="A1148" t="str">
            <v>5 S 05 300 01</v>
          </cell>
          <cell r="B1148" t="str">
            <v>Alvenaria de pedra arrumada</v>
          </cell>
          <cell r="E1148" t="str">
            <v>m3</v>
          </cell>
          <cell r="F1148">
            <v>56.22</v>
          </cell>
        </row>
        <row r="1149">
          <cell r="A1149" t="str">
            <v>5 S 05 300 02</v>
          </cell>
          <cell r="B1149" t="str">
            <v>Enrocamento de pedra jogada</v>
          </cell>
          <cell r="E1149" t="str">
            <v>m3</v>
          </cell>
          <cell r="F1149">
            <v>32.03</v>
          </cell>
        </row>
        <row r="1150">
          <cell r="A1150" t="str">
            <v>5 S 05 301 00</v>
          </cell>
          <cell r="B1150" t="str">
            <v>Alvenaria de pedra argamassada</v>
          </cell>
          <cell r="E1150" t="str">
            <v>m3</v>
          </cell>
          <cell r="F1150">
            <v>139.43</v>
          </cell>
        </row>
        <row r="1151">
          <cell r="A1151" t="str">
            <v>5 S 05 302 01</v>
          </cell>
          <cell r="B1151" t="str">
            <v>Muro de gabião tipo caixa</v>
          </cell>
          <cell r="E1151" t="str">
            <v>m3</v>
          </cell>
          <cell r="F1151">
            <v>138.34</v>
          </cell>
        </row>
        <row r="1152">
          <cell r="A1152" t="str">
            <v>5 S 05 303 01</v>
          </cell>
          <cell r="B1152" t="str">
            <v>Terra armada - ECE - greide 0,0&lt;h&lt;6,00m</v>
          </cell>
          <cell r="E1152" t="str">
            <v>m2</v>
          </cell>
          <cell r="F1152">
            <v>196.56</v>
          </cell>
        </row>
        <row r="1153">
          <cell r="A1153" t="str">
            <v>5 S 05 303 02</v>
          </cell>
          <cell r="B1153" t="str">
            <v>Terra armada - ECE - greide 6,0&lt;h&lt;9,00</v>
          </cell>
          <cell r="E1153" t="str">
            <v>m2</v>
          </cell>
          <cell r="F1153">
            <v>220.52</v>
          </cell>
        </row>
        <row r="1154">
          <cell r="A1154" t="str">
            <v>5 S 05 303 03</v>
          </cell>
          <cell r="B1154" t="str">
            <v>Terra armada - ECE - greide 9,0&lt;h&lt;12,00m</v>
          </cell>
          <cell r="E1154" t="str">
            <v>m2</v>
          </cell>
          <cell r="F1154">
            <v>244.38</v>
          </cell>
        </row>
        <row r="1155">
          <cell r="A1155" t="str">
            <v>5 S 05 303 04</v>
          </cell>
          <cell r="B1155" t="str">
            <v>Terra armada - ECE - pé de talude 0,0&lt;h&lt;6,00m</v>
          </cell>
          <cell r="E1155" t="str">
            <v>m2</v>
          </cell>
          <cell r="F1155">
            <v>231.72</v>
          </cell>
        </row>
        <row r="1156">
          <cell r="A1156" t="str">
            <v>5 S 05 303 05</v>
          </cell>
          <cell r="B1156" t="str">
            <v>Terra armada - ECE - pé de talude 6,0&lt;h&lt;9,00m</v>
          </cell>
          <cell r="E1156" t="str">
            <v>m2</v>
          </cell>
          <cell r="F1156">
            <v>260.49</v>
          </cell>
        </row>
        <row r="1157">
          <cell r="A1157" t="str">
            <v>5 S 05 303 06</v>
          </cell>
          <cell r="B1157" t="str">
            <v>Terra armada - ECE - pé de talude 9,0&lt;h&lt;12,00m</v>
          </cell>
          <cell r="E1157" t="str">
            <v>m2</v>
          </cell>
          <cell r="F1157">
            <v>287.66000000000003</v>
          </cell>
        </row>
        <row r="1158">
          <cell r="A1158" t="str">
            <v>5 S 05 303 07</v>
          </cell>
          <cell r="B1158" t="str">
            <v>Terra armada - ECE - encontro portante 0,0&lt;h&lt;6,0m</v>
          </cell>
          <cell r="E1158" t="str">
            <v>m2</v>
          </cell>
          <cell r="F1158">
            <v>421.92</v>
          </cell>
        </row>
        <row r="1159">
          <cell r="A1159" t="str">
            <v>5 S 05 303 08</v>
          </cell>
          <cell r="B1159" t="str">
            <v>Terra armada - ECE - encontro portante 6,0&lt;h&lt;9,00m</v>
          </cell>
          <cell r="E1159" t="str">
            <v>m2</v>
          </cell>
          <cell r="F1159">
            <v>562.24</v>
          </cell>
        </row>
        <row r="1160">
          <cell r="A1160" t="str">
            <v>5 S 05 303 09</v>
          </cell>
          <cell r="B1160" t="str">
            <v>Escamas de concreto armado para terra armada</v>
          </cell>
          <cell r="E1160" t="str">
            <v>m3</v>
          </cell>
          <cell r="F1160">
            <v>535.33000000000004</v>
          </cell>
        </row>
        <row r="1161">
          <cell r="A1161" t="str">
            <v>5 S 05 303 10</v>
          </cell>
          <cell r="B1161" t="str">
            <v>Conc. de soleira e arrem. de maciço de terra arm.</v>
          </cell>
          <cell r="E1161" t="str">
            <v>m3</v>
          </cell>
          <cell r="F1161">
            <v>254.14</v>
          </cell>
        </row>
        <row r="1162">
          <cell r="A1162" t="str">
            <v>5 S 05 303 11</v>
          </cell>
          <cell r="B1162" t="str">
            <v>Montagem de maciço terra armada</v>
          </cell>
          <cell r="E1162" t="str">
            <v>m2</v>
          </cell>
          <cell r="F1162">
            <v>61.95</v>
          </cell>
        </row>
        <row r="1163">
          <cell r="A1163" t="str">
            <v>5 S 05 340 01</v>
          </cell>
          <cell r="B1163" t="str">
            <v>Execução cortina atirantada conc.armado fck=15 MPa</v>
          </cell>
          <cell r="E1163" t="str">
            <v>m3</v>
          </cell>
          <cell r="F1163">
            <v>882.36</v>
          </cell>
        </row>
        <row r="1164">
          <cell r="A1164" t="str">
            <v>5 S 05 900 01</v>
          </cell>
          <cell r="B1164" t="str">
            <v>Execução tirante protendido cortina atirantada</v>
          </cell>
          <cell r="E1164" t="str">
            <v>m</v>
          </cell>
          <cell r="F1164">
            <v>92.75</v>
          </cell>
        </row>
        <row r="1165">
          <cell r="A1165" t="str">
            <v>5 S 06 400 01</v>
          </cell>
          <cell r="B1165" t="str">
            <v>Cêrcas arame farp. c/ mourão conc. seção quadr.</v>
          </cell>
          <cell r="E1165" t="str">
            <v>m</v>
          </cell>
          <cell r="F1165">
            <v>15.13</v>
          </cell>
        </row>
        <row r="1166">
          <cell r="A1166" t="str">
            <v>5 S 06 400 02</v>
          </cell>
          <cell r="B1166" t="str">
            <v>Cerca arame farp. c/ mourão de conc. seção triang</v>
          </cell>
          <cell r="E1166" t="str">
            <v>m</v>
          </cell>
          <cell r="F1166">
            <v>11.7</v>
          </cell>
        </row>
        <row r="1167">
          <cell r="A1167" t="str">
            <v>5 S 06 410 00</v>
          </cell>
          <cell r="B1167" t="str">
            <v>Cêrcas arame farpado com suporte madeira</v>
          </cell>
          <cell r="E1167" t="str">
            <v>m</v>
          </cell>
          <cell r="F1167">
            <v>18.739999999999998</v>
          </cell>
        </row>
        <row r="1168">
          <cell r="A1168" t="str">
            <v>5 S 09 001 07</v>
          </cell>
          <cell r="B1168" t="str">
            <v>Transporte local em rodov. não pavim.</v>
          </cell>
          <cell r="E1168" t="str">
            <v>tkm</v>
          </cell>
          <cell r="F1168">
            <v>0.55000000000000004</v>
          </cell>
        </row>
        <row r="1169">
          <cell r="A1169" t="str">
            <v>5 S 09 001 90</v>
          </cell>
          <cell r="B1169" t="str">
            <v>Transporte comercial c/ carroc. rodov. não pav.</v>
          </cell>
          <cell r="E1169" t="str">
            <v>tkm</v>
          </cell>
          <cell r="F1169">
            <v>0.36</v>
          </cell>
        </row>
        <row r="1170">
          <cell r="A1170" t="str">
            <v>5 S 09 002 07</v>
          </cell>
          <cell r="B1170" t="str">
            <v>Transporte local em rodov. pavim.</v>
          </cell>
          <cell r="E1170" t="str">
            <v>tkm</v>
          </cell>
          <cell r="F1170">
            <v>0.41</v>
          </cell>
        </row>
        <row r="1171">
          <cell r="A1171" t="str">
            <v>5 S 09 002 90</v>
          </cell>
          <cell r="B1171" t="str">
            <v>Transporte comercial c/ carroceria rodov. pav.</v>
          </cell>
          <cell r="E1171" t="str">
            <v>tkm</v>
          </cell>
          <cell r="F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row>
        <row r="1175">
          <cell r="A1175" t="str">
            <v>AM02</v>
          </cell>
          <cell r="B1175" t="str">
            <v>Aço D=6,3 mm CA 25</v>
          </cell>
          <cell r="C1175" t="str">
            <v>kg</v>
          </cell>
          <cell r="D1175">
            <v>1</v>
          </cell>
          <cell r="E1175" t="str">
            <v>kg</v>
          </cell>
        </row>
        <row r="1176">
          <cell r="A1176" t="str">
            <v>AM03</v>
          </cell>
          <cell r="B1176" t="str">
            <v>Aço D=10 mm CA 25</v>
          </cell>
          <cell r="C1176" t="str">
            <v>kg</v>
          </cell>
          <cell r="D1176">
            <v>1</v>
          </cell>
          <cell r="E1176" t="str">
            <v>kg</v>
          </cell>
        </row>
        <row r="1177">
          <cell r="A1177" t="str">
            <v>AM04</v>
          </cell>
          <cell r="B1177" t="str">
            <v>Aço D=6,3 mm CA 50</v>
          </cell>
          <cell r="C1177" t="str">
            <v>kg</v>
          </cell>
          <cell r="D1177">
            <v>1</v>
          </cell>
          <cell r="E1177" t="str">
            <v>kg</v>
          </cell>
        </row>
        <row r="1178">
          <cell r="A1178" t="str">
            <v>AM05</v>
          </cell>
          <cell r="B1178" t="str">
            <v>Aço D=10 mm CA 50</v>
          </cell>
          <cell r="C1178" t="str">
            <v>kg</v>
          </cell>
          <cell r="D1178">
            <v>1</v>
          </cell>
          <cell r="E1178" t="str">
            <v>kg</v>
          </cell>
        </row>
        <row r="1179">
          <cell r="A1179" t="str">
            <v>AM06</v>
          </cell>
          <cell r="B1179" t="str">
            <v>Aço D=4,2 mm CA 60</v>
          </cell>
          <cell r="C1179" t="str">
            <v>kg</v>
          </cell>
          <cell r="D1179">
            <v>1</v>
          </cell>
          <cell r="E1179" t="str">
            <v>kg</v>
          </cell>
        </row>
        <row r="1180">
          <cell r="A1180" t="str">
            <v>AM07</v>
          </cell>
          <cell r="B1180" t="str">
            <v>Aço D=5,0 mm CA 60</v>
          </cell>
          <cell r="C1180" t="str">
            <v>kg</v>
          </cell>
          <cell r="D1180">
            <v>1</v>
          </cell>
          <cell r="E1180" t="str">
            <v>kg</v>
          </cell>
        </row>
        <row r="1181">
          <cell r="A1181" t="str">
            <v>AM08</v>
          </cell>
          <cell r="B1181" t="str">
            <v>Aço D=6,0 mm CA 60</v>
          </cell>
          <cell r="C1181" t="str">
            <v>kg</v>
          </cell>
          <cell r="D1181">
            <v>1</v>
          </cell>
          <cell r="E1181" t="str">
            <v>kg</v>
          </cell>
        </row>
        <row r="1182">
          <cell r="A1182" t="str">
            <v>AM09</v>
          </cell>
          <cell r="B1182" t="str">
            <v>Mandíbula móvel p/ britador 6240C</v>
          </cell>
          <cell r="C1182" t="str">
            <v>un</v>
          </cell>
          <cell r="D1182">
            <v>216</v>
          </cell>
          <cell r="E1182" t="str">
            <v>u/h</v>
          </cell>
        </row>
        <row r="1183">
          <cell r="A1183" t="str">
            <v>AM10</v>
          </cell>
          <cell r="B1183" t="str">
            <v>Mandíbula fixa p/ britador 6240C</v>
          </cell>
          <cell r="C1183" t="str">
            <v>un</v>
          </cell>
          <cell r="D1183">
            <v>133</v>
          </cell>
          <cell r="E1183" t="str">
            <v>u/h</v>
          </cell>
        </row>
        <row r="1184">
          <cell r="A1184" t="str">
            <v>AM11</v>
          </cell>
          <cell r="B1184" t="str">
            <v>Revestimento móvel p/ britador 60TS</v>
          </cell>
          <cell r="C1184" t="str">
            <v>un</v>
          </cell>
          <cell r="D1184">
            <v>381</v>
          </cell>
          <cell r="E1184" t="str">
            <v>u/h</v>
          </cell>
        </row>
        <row r="1185">
          <cell r="A1185" t="str">
            <v>AM12</v>
          </cell>
          <cell r="B1185" t="str">
            <v>Revestimento fixo p/ britador 60TS</v>
          </cell>
          <cell r="C1185" t="str">
            <v>un</v>
          </cell>
          <cell r="D1185">
            <v>395</v>
          </cell>
          <cell r="E1185" t="str">
            <v>u/h</v>
          </cell>
        </row>
        <row r="1186">
          <cell r="A1186" t="str">
            <v>AM19</v>
          </cell>
          <cell r="B1186" t="str">
            <v>Mandíbula fixa p/ britador 4230</v>
          </cell>
          <cell r="C1186" t="str">
            <v>un</v>
          </cell>
          <cell r="D1186">
            <v>150</v>
          </cell>
          <cell r="E1186" t="str">
            <v>u/h</v>
          </cell>
        </row>
        <row r="1187">
          <cell r="A1187" t="str">
            <v>AM20</v>
          </cell>
          <cell r="B1187" t="str">
            <v>Mandíbula móvel p/ britador 4230</v>
          </cell>
          <cell r="C1187" t="str">
            <v>un</v>
          </cell>
          <cell r="D1187">
            <v>100</v>
          </cell>
          <cell r="E1187" t="str">
            <v>u/h</v>
          </cell>
        </row>
        <row r="1188">
          <cell r="A1188" t="str">
            <v>AM25</v>
          </cell>
          <cell r="B1188" t="str">
            <v>Mandíbula móvel para britador 80x50</v>
          </cell>
          <cell r="C1188" t="str">
            <v>un</v>
          </cell>
          <cell r="D1188">
            <v>250</v>
          </cell>
          <cell r="E1188" t="str">
            <v>u/h</v>
          </cell>
        </row>
        <row r="1189">
          <cell r="A1189" t="str">
            <v>AM26</v>
          </cell>
          <cell r="B1189" t="str">
            <v>Mandíbula fixa para britador 80x50</v>
          </cell>
          <cell r="C1189" t="str">
            <v>un</v>
          </cell>
          <cell r="D1189">
            <v>437</v>
          </cell>
          <cell r="E1189" t="str">
            <v>u/h</v>
          </cell>
        </row>
        <row r="1190">
          <cell r="A1190" t="str">
            <v>AM27</v>
          </cell>
          <cell r="B1190" t="str">
            <v>Revestimento móvel p/ britador 90TS</v>
          </cell>
          <cell r="C1190" t="str">
            <v>un</v>
          </cell>
          <cell r="D1190">
            <v>338</v>
          </cell>
          <cell r="E1190" t="str">
            <v>u/h</v>
          </cell>
        </row>
        <row r="1191">
          <cell r="A1191" t="str">
            <v>AM28</v>
          </cell>
          <cell r="B1191" t="str">
            <v>Revestimento fixo p/ britador 90TS</v>
          </cell>
          <cell r="C1191" t="str">
            <v>un</v>
          </cell>
          <cell r="D1191">
            <v>440</v>
          </cell>
          <cell r="E1191" t="str">
            <v>u/h</v>
          </cell>
        </row>
        <row r="1192">
          <cell r="A1192" t="str">
            <v>AM29</v>
          </cell>
          <cell r="B1192" t="str">
            <v>Revestimento móvel p/ britador 90TF</v>
          </cell>
          <cell r="C1192" t="str">
            <v>un</v>
          </cell>
          <cell r="D1192">
            <v>99</v>
          </cell>
          <cell r="E1192" t="str">
            <v>u/h</v>
          </cell>
        </row>
        <row r="1193">
          <cell r="A1193" t="str">
            <v>AM30</v>
          </cell>
          <cell r="B1193" t="str">
            <v>Revestimento fixo p/ britador 90TF</v>
          </cell>
          <cell r="C1193" t="str">
            <v>un</v>
          </cell>
          <cell r="D1193">
            <v>125</v>
          </cell>
          <cell r="E1193" t="str">
            <v>u/h</v>
          </cell>
        </row>
        <row r="1194">
          <cell r="A1194" t="str">
            <v>AM35</v>
          </cell>
          <cell r="B1194" t="str">
            <v>Brita 1</v>
          </cell>
          <cell r="C1194" t="str">
            <v>m3</v>
          </cell>
          <cell r="D1194">
            <v>1</v>
          </cell>
          <cell r="E1194" t="str">
            <v>m3</v>
          </cell>
        </row>
        <row r="1195">
          <cell r="A1195" t="str">
            <v>AM36</v>
          </cell>
          <cell r="B1195" t="str">
            <v>Brita 2</v>
          </cell>
          <cell r="C1195" t="str">
            <v>m3</v>
          </cell>
          <cell r="D1195">
            <v>1</v>
          </cell>
          <cell r="E1195" t="str">
            <v>m3</v>
          </cell>
        </row>
        <row r="1196">
          <cell r="A1196" t="str">
            <v>AM37</v>
          </cell>
          <cell r="B1196" t="str">
            <v>Brita 3</v>
          </cell>
          <cell r="C1196" t="str">
            <v>m3</v>
          </cell>
          <cell r="D1196">
            <v>1</v>
          </cell>
          <cell r="E1196" t="str">
            <v>m3</v>
          </cell>
        </row>
        <row r="1197">
          <cell r="A1197" t="str">
            <v>F801</v>
          </cell>
          <cell r="B1197" t="str">
            <v>Bomba hidráulica alta pressão MAC</v>
          </cell>
          <cell r="C1197" t="str">
            <v>dia</v>
          </cell>
          <cell r="D1197">
            <v>8</v>
          </cell>
          <cell r="E1197" t="str">
            <v>h</v>
          </cell>
        </row>
        <row r="1198">
          <cell r="A1198" t="str">
            <v>F802</v>
          </cell>
          <cell r="B1198" t="str">
            <v>Bomba eletr p/ injeção de nata MAC</v>
          </cell>
          <cell r="C1198" t="str">
            <v>dia</v>
          </cell>
          <cell r="D1198">
            <v>8</v>
          </cell>
          <cell r="E1198" t="str">
            <v>h</v>
          </cell>
        </row>
        <row r="1199">
          <cell r="A1199" t="str">
            <v>F803</v>
          </cell>
          <cell r="B1199" t="str">
            <v>Macaco p/ protensão MAC 7</v>
          </cell>
          <cell r="C1199" t="str">
            <v>dia</v>
          </cell>
          <cell r="D1199">
            <v>8</v>
          </cell>
          <cell r="E1199" t="str">
            <v>h</v>
          </cell>
        </row>
        <row r="1200">
          <cell r="A1200" t="str">
            <v>F804</v>
          </cell>
          <cell r="B1200" t="str">
            <v>Macaco p/ protensão MAC 12</v>
          </cell>
          <cell r="C1200" t="str">
            <v>dia</v>
          </cell>
          <cell r="D1200">
            <v>8</v>
          </cell>
          <cell r="E1200" t="str">
            <v>h</v>
          </cell>
        </row>
        <row r="1201">
          <cell r="A1201" t="str">
            <v>F805</v>
          </cell>
          <cell r="B1201" t="str">
            <v>Macaco p/ protensão MAC 4</v>
          </cell>
          <cell r="C1201" t="str">
            <v>dia</v>
          </cell>
          <cell r="D1201">
            <v>8</v>
          </cell>
          <cell r="E1201" t="str">
            <v>h</v>
          </cell>
        </row>
        <row r="1202">
          <cell r="A1202" t="str">
            <v>F807</v>
          </cell>
          <cell r="B1202" t="str">
            <v>Bomba hidr. alta pressão STUP</v>
          </cell>
          <cell r="C1202" t="str">
            <v>dia</v>
          </cell>
          <cell r="D1202">
            <v>8</v>
          </cell>
          <cell r="E1202" t="str">
            <v>h</v>
          </cell>
        </row>
        <row r="1203">
          <cell r="A1203" t="str">
            <v>F808</v>
          </cell>
          <cell r="B1203" t="str">
            <v>Bomba eletr. injeção de nata STUP</v>
          </cell>
          <cell r="C1203" t="str">
            <v>dia</v>
          </cell>
          <cell r="D1203">
            <v>8</v>
          </cell>
          <cell r="E1203" t="str">
            <v>h</v>
          </cell>
        </row>
        <row r="1204">
          <cell r="A1204" t="str">
            <v>F809</v>
          </cell>
          <cell r="B1204" t="str">
            <v>Macaco p/ protensão STUP</v>
          </cell>
          <cell r="C1204" t="str">
            <v>dia</v>
          </cell>
          <cell r="D1204">
            <v>8</v>
          </cell>
          <cell r="E1204" t="str">
            <v>h</v>
          </cell>
        </row>
        <row r="1205">
          <cell r="A1205" t="str">
            <v>F810</v>
          </cell>
          <cell r="B1205" t="str">
            <v>Macaco p/ protensão STUP</v>
          </cell>
          <cell r="C1205" t="str">
            <v>dia</v>
          </cell>
          <cell r="D1205">
            <v>8</v>
          </cell>
          <cell r="E1205" t="str">
            <v>h</v>
          </cell>
        </row>
        <row r="1206">
          <cell r="A1206" t="str">
            <v>F811</v>
          </cell>
          <cell r="B1206" t="str">
            <v>Macaco p/ protensão STUP</v>
          </cell>
          <cell r="C1206" t="str">
            <v>dia</v>
          </cell>
          <cell r="D1206">
            <v>8</v>
          </cell>
          <cell r="E1206" t="str">
            <v>h</v>
          </cell>
        </row>
        <row r="1207">
          <cell r="A1207" t="str">
            <v>F812</v>
          </cell>
          <cell r="B1207" t="str">
            <v>Macaco p/ protensão STUP</v>
          </cell>
          <cell r="C1207" t="str">
            <v>dia</v>
          </cell>
          <cell r="D1207">
            <v>8</v>
          </cell>
          <cell r="E1207" t="str">
            <v>h</v>
          </cell>
        </row>
        <row r="1208">
          <cell r="A1208" t="str">
            <v>F813</v>
          </cell>
          <cell r="B1208" t="str">
            <v>Macaco p/ prot. de tirante D=32mm</v>
          </cell>
          <cell r="C1208" t="str">
            <v>dia</v>
          </cell>
          <cell r="D1208">
            <v>8</v>
          </cell>
          <cell r="E1208" t="str">
            <v>h</v>
          </cell>
        </row>
        <row r="1209">
          <cell r="A1209" t="str">
            <v>F814</v>
          </cell>
          <cell r="B1209" t="str">
            <v>Injeção de nata de cimento</v>
          </cell>
          <cell r="C1209" t="str">
            <v>m</v>
          </cell>
          <cell r="D1209">
            <v>1</v>
          </cell>
          <cell r="E1209" t="str">
            <v>m</v>
          </cell>
        </row>
        <row r="1210">
          <cell r="A1210" t="str">
            <v>F943</v>
          </cell>
          <cell r="B1210" t="str">
            <v>Terra Armada - moldes metálicos</v>
          </cell>
          <cell r="C1210" t="str">
            <v>cj</v>
          </cell>
          <cell r="D1210">
            <v>1</v>
          </cell>
          <cell r="E1210" t="str">
            <v>m3</v>
          </cell>
        </row>
        <row r="1211">
          <cell r="A1211" t="str">
            <v>M001</v>
          </cell>
          <cell r="B1211" t="str">
            <v>Gasolina</v>
          </cell>
          <cell r="C1211" t="str">
            <v>l</v>
          </cell>
          <cell r="D1211">
            <v>1</v>
          </cell>
          <cell r="E1211" t="str">
            <v>l</v>
          </cell>
        </row>
        <row r="1212">
          <cell r="A1212" t="str">
            <v>M002</v>
          </cell>
          <cell r="B1212" t="str">
            <v>Diesel</v>
          </cell>
          <cell r="C1212" t="str">
            <v>l</v>
          </cell>
          <cell r="D1212">
            <v>1</v>
          </cell>
          <cell r="E1212" t="str">
            <v>l</v>
          </cell>
        </row>
        <row r="1213">
          <cell r="A1213" t="str">
            <v>M003</v>
          </cell>
          <cell r="B1213" t="str">
            <v>Óleo combustível 1A</v>
          </cell>
          <cell r="C1213" t="str">
            <v>l</v>
          </cell>
          <cell r="D1213">
            <v>1</v>
          </cell>
          <cell r="E1213" t="str">
            <v>l</v>
          </cell>
        </row>
        <row r="1214">
          <cell r="A1214" t="str">
            <v>M004</v>
          </cell>
          <cell r="B1214" t="str">
            <v>Álcool</v>
          </cell>
          <cell r="C1214" t="str">
            <v>l</v>
          </cell>
          <cell r="D1214">
            <v>1</v>
          </cell>
          <cell r="E1214" t="str">
            <v>l</v>
          </cell>
        </row>
        <row r="1215">
          <cell r="A1215" t="str">
            <v>M005</v>
          </cell>
          <cell r="B1215" t="str">
            <v>Energia elétrica</v>
          </cell>
          <cell r="C1215" t="str">
            <v>kwh</v>
          </cell>
          <cell r="D1215">
            <v>1</v>
          </cell>
          <cell r="E1215" t="str">
            <v>kwh</v>
          </cell>
        </row>
        <row r="1216">
          <cell r="A1216" t="str">
            <v>M101</v>
          </cell>
          <cell r="B1216" t="str">
            <v>Cimento asfáltico CAP-20</v>
          </cell>
          <cell r="C1216" t="str">
            <v>t</v>
          </cell>
          <cell r="D1216">
            <v>1</v>
          </cell>
          <cell r="E1216" t="str">
            <v>t</v>
          </cell>
        </row>
        <row r="1217">
          <cell r="A1217" t="str">
            <v>M102</v>
          </cell>
          <cell r="B1217" t="str">
            <v>Cimento asfáltico CAP-40</v>
          </cell>
          <cell r="C1217" t="str">
            <v>t</v>
          </cell>
          <cell r="D1217">
            <v>1</v>
          </cell>
          <cell r="E1217" t="str">
            <v>t</v>
          </cell>
        </row>
        <row r="1218">
          <cell r="A1218" t="str">
            <v>M103</v>
          </cell>
          <cell r="B1218" t="str">
            <v>Asfalto diluído CM-30</v>
          </cell>
          <cell r="C1218" t="str">
            <v>t</v>
          </cell>
          <cell r="D1218">
            <v>1</v>
          </cell>
          <cell r="E1218" t="str">
            <v>t</v>
          </cell>
        </row>
        <row r="1219">
          <cell r="A1219" t="str">
            <v>M104</v>
          </cell>
          <cell r="B1219" t="str">
            <v>Emulsão asfáltica RR-1C</v>
          </cell>
          <cell r="C1219" t="str">
            <v>t</v>
          </cell>
          <cell r="D1219">
            <v>1</v>
          </cell>
          <cell r="E1219" t="str">
            <v>t</v>
          </cell>
        </row>
        <row r="1220">
          <cell r="A1220" t="str">
            <v>M105</v>
          </cell>
          <cell r="B1220" t="str">
            <v>Emulsão asfáltica RR-2C</v>
          </cell>
          <cell r="C1220" t="str">
            <v>t</v>
          </cell>
          <cell r="D1220">
            <v>1</v>
          </cell>
          <cell r="E1220" t="str">
            <v>t</v>
          </cell>
        </row>
        <row r="1221">
          <cell r="A1221" t="str">
            <v>M106</v>
          </cell>
          <cell r="B1221" t="str">
            <v>Cimento asfáltico CAP 7</v>
          </cell>
          <cell r="C1221" t="str">
            <v>t</v>
          </cell>
          <cell r="D1221">
            <v>1</v>
          </cell>
          <cell r="E1221" t="str">
            <v>t</v>
          </cell>
        </row>
        <row r="1222">
          <cell r="A1222" t="str">
            <v>M107</v>
          </cell>
          <cell r="B1222" t="str">
            <v>Emulsão asfáltica RM-1C</v>
          </cell>
          <cell r="C1222" t="str">
            <v>t</v>
          </cell>
          <cell r="D1222">
            <v>1</v>
          </cell>
          <cell r="E1222" t="str">
            <v>t</v>
          </cell>
        </row>
        <row r="1223">
          <cell r="A1223" t="str">
            <v>M108</v>
          </cell>
          <cell r="B1223" t="str">
            <v>Emulsão asfáltica RM-2C</v>
          </cell>
          <cell r="C1223" t="str">
            <v>t</v>
          </cell>
          <cell r="D1223">
            <v>1</v>
          </cell>
          <cell r="E1223" t="str">
            <v>t</v>
          </cell>
        </row>
        <row r="1224">
          <cell r="A1224" t="str">
            <v>M109</v>
          </cell>
          <cell r="B1224" t="str">
            <v>Emulsão asfáltica RL-1C</v>
          </cell>
          <cell r="C1224" t="str">
            <v>t</v>
          </cell>
          <cell r="D1224">
            <v>1</v>
          </cell>
          <cell r="E1224" t="str">
            <v>t</v>
          </cell>
        </row>
        <row r="1225">
          <cell r="A1225" t="str">
            <v>M110</v>
          </cell>
          <cell r="B1225" t="str">
            <v>Emulsão polim. p/ micro-rev. a frio</v>
          </cell>
          <cell r="C1225" t="str">
            <v>t</v>
          </cell>
          <cell r="D1225">
            <v>1</v>
          </cell>
          <cell r="E1225" t="str">
            <v>t</v>
          </cell>
        </row>
        <row r="1226">
          <cell r="A1226" t="str">
            <v>M111</v>
          </cell>
          <cell r="B1226" t="str">
            <v>Aditivo p/ controle de ruptura</v>
          </cell>
          <cell r="C1226" t="str">
            <v>kg</v>
          </cell>
          <cell r="D1226">
            <v>1</v>
          </cell>
          <cell r="E1226" t="str">
            <v>kg</v>
          </cell>
        </row>
        <row r="1227">
          <cell r="A1227" t="str">
            <v>M112</v>
          </cell>
          <cell r="B1227" t="str">
            <v>Aditivo sólido (fibras)</v>
          </cell>
          <cell r="C1227" t="str">
            <v>kg</v>
          </cell>
          <cell r="D1227">
            <v>1</v>
          </cell>
          <cell r="E1227" t="str">
            <v>kg</v>
          </cell>
        </row>
        <row r="1228">
          <cell r="A1228" t="str">
            <v>M114</v>
          </cell>
          <cell r="B1228" t="str">
            <v>Agente rejuv. p/ recicl. a quente</v>
          </cell>
          <cell r="C1228" t="str">
            <v>t</v>
          </cell>
          <cell r="D1228">
            <v>1</v>
          </cell>
          <cell r="E1228" t="str">
            <v>t</v>
          </cell>
        </row>
        <row r="1229">
          <cell r="A1229" t="str">
            <v>M201</v>
          </cell>
          <cell r="B1229" t="str">
            <v>Cimento portland CP-32 (a granel)</v>
          </cell>
          <cell r="C1229" t="str">
            <v>kg</v>
          </cell>
          <cell r="D1229">
            <v>1</v>
          </cell>
          <cell r="E1229" t="str">
            <v>kg</v>
          </cell>
        </row>
        <row r="1230">
          <cell r="A1230" t="str">
            <v>M202</v>
          </cell>
          <cell r="B1230" t="str">
            <v>Cimento portland CP-32</v>
          </cell>
          <cell r="C1230" t="str">
            <v>sc</v>
          </cell>
          <cell r="D1230">
            <v>50</v>
          </cell>
          <cell r="E1230" t="str">
            <v>kg</v>
          </cell>
        </row>
        <row r="1231">
          <cell r="A1231" t="str">
            <v>M307</v>
          </cell>
          <cell r="B1231" t="str">
            <v>Cordoalha CP-190 RB D=12,7mm</v>
          </cell>
          <cell r="C1231" t="str">
            <v>kg</v>
          </cell>
          <cell r="D1231">
            <v>1</v>
          </cell>
          <cell r="E1231" t="str">
            <v>kg</v>
          </cell>
        </row>
        <row r="1232">
          <cell r="A1232" t="str">
            <v>M319</v>
          </cell>
          <cell r="B1232" t="str">
            <v>Arame recozido nº. 18</v>
          </cell>
          <cell r="C1232" t="str">
            <v>kg</v>
          </cell>
          <cell r="D1232">
            <v>1</v>
          </cell>
          <cell r="E1232" t="str">
            <v>kg</v>
          </cell>
        </row>
        <row r="1233">
          <cell r="A1233" t="str">
            <v>M320</v>
          </cell>
          <cell r="B1233" t="str">
            <v>Pregos (18x30)</v>
          </cell>
          <cell r="C1233" t="str">
            <v>kg</v>
          </cell>
          <cell r="D1233">
            <v>1</v>
          </cell>
          <cell r="E1233" t="str">
            <v>kg</v>
          </cell>
        </row>
        <row r="1234">
          <cell r="A1234" t="str">
            <v>M321</v>
          </cell>
          <cell r="B1234" t="str">
            <v>Arame farpado nº. 16 galv. simples</v>
          </cell>
          <cell r="C1234" t="str">
            <v>rl</v>
          </cell>
          <cell r="D1234">
            <v>250</v>
          </cell>
          <cell r="E1234" t="str">
            <v>m</v>
          </cell>
        </row>
        <row r="1235">
          <cell r="A1235" t="str">
            <v>M322</v>
          </cell>
          <cell r="B1235" t="str">
            <v>Grampo para cerca galvanizado 1 x 9</v>
          </cell>
          <cell r="C1235" t="str">
            <v>kg</v>
          </cell>
          <cell r="D1235">
            <v>1</v>
          </cell>
          <cell r="E1235" t="str">
            <v>kg</v>
          </cell>
        </row>
        <row r="1236">
          <cell r="A1236" t="str">
            <v>M323</v>
          </cell>
          <cell r="B1236" t="str">
            <v>Cantoneira de aço 4" x 4" x 3/8"</v>
          </cell>
          <cell r="C1236" t="str">
            <v>kg</v>
          </cell>
          <cell r="D1236">
            <v>1</v>
          </cell>
          <cell r="E1236" t="str">
            <v>kg</v>
          </cell>
        </row>
        <row r="1237">
          <cell r="A1237" t="str">
            <v>M324</v>
          </cell>
          <cell r="B1237" t="str">
            <v>Pórtico metálico (15 a 17m de vão)</v>
          </cell>
          <cell r="C1237" t="str">
            <v>un</v>
          </cell>
          <cell r="D1237">
            <v>1</v>
          </cell>
          <cell r="E1237" t="str">
            <v>un</v>
          </cell>
        </row>
        <row r="1238">
          <cell r="A1238" t="str">
            <v>M325</v>
          </cell>
          <cell r="B1238" t="str">
            <v>Trilho metálico TR-37 (usado)</v>
          </cell>
          <cell r="C1238" t="str">
            <v>kg</v>
          </cell>
          <cell r="D1238">
            <v>1</v>
          </cell>
          <cell r="E1238" t="str">
            <v>kg</v>
          </cell>
        </row>
        <row r="1239">
          <cell r="A1239" t="str">
            <v>M326</v>
          </cell>
          <cell r="B1239" t="str">
            <v>Série de brocas S-12 D=22 mm</v>
          </cell>
          <cell r="C1239" t="str">
            <v>un</v>
          </cell>
          <cell r="D1239">
            <v>1</v>
          </cell>
          <cell r="E1239" t="str">
            <v>un</v>
          </cell>
        </row>
        <row r="1240">
          <cell r="A1240" t="str">
            <v>M328</v>
          </cell>
          <cell r="B1240" t="str">
            <v>Luva de emenda D=32mm</v>
          </cell>
          <cell r="C1240" t="str">
            <v>un</v>
          </cell>
          <cell r="D1240">
            <v>1</v>
          </cell>
          <cell r="E1240" t="str">
            <v>un</v>
          </cell>
        </row>
        <row r="1241">
          <cell r="A1241" t="str">
            <v>M330</v>
          </cell>
          <cell r="B1241" t="str">
            <v>Calha met. semicircular D=40 cm</v>
          </cell>
          <cell r="C1241" t="str">
            <v>m</v>
          </cell>
          <cell r="D1241">
            <v>1</v>
          </cell>
          <cell r="E1241" t="str">
            <v>m</v>
          </cell>
        </row>
        <row r="1242">
          <cell r="A1242" t="str">
            <v>M331</v>
          </cell>
          <cell r="B1242" t="str">
            <v>Paraf. fixação calha met. (1/2"x1")</v>
          </cell>
          <cell r="C1242" t="str">
            <v>un</v>
          </cell>
          <cell r="D1242">
            <v>1</v>
          </cell>
          <cell r="E1242" t="str">
            <v>un</v>
          </cell>
        </row>
        <row r="1243">
          <cell r="A1243" t="str">
            <v>M332</v>
          </cell>
          <cell r="B1243" t="str">
            <v>Paraf. forma de madeira (1/2"x3")</v>
          </cell>
          <cell r="C1243" t="str">
            <v>kg</v>
          </cell>
          <cell r="D1243">
            <v>1</v>
          </cell>
          <cell r="E1243" t="str">
            <v>kg</v>
          </cell>
        </row>
        <row r="1244">
          <cell r="A1244" t="str">
            <v>M334</v>
          </cell>
          <cell r="B1244" t="str">
            <v>Paraf. zinc. c/ fenda 1 1/2"x3/16"</v>
          </cell>
          <cell r="C1244" t="str">
            <v>un</v>
          </cell>
          <cell r="D1244">
            <v>1</v>
          </cell>
          <cell r="E1244" t="str">
            <v>un</v>
          </cell>
        </row>
        <row r="1245">
          <cell r="A1245" t="str">
            <v>M335</v>
          </cell>
          <cell r="B1245" t="str">
            <v>Paraf. zincado francês 4" x 5/16"</v>
          </cell>
          <cell r="C1245" t="str">
            <v>un</v>
          </cell>
          <cell r="D1245">
            <v>1</v>
          </cell>
          <cell r="E1245" t="str">
            <v>un</v>
          </cell>
        </row>
        <row r="1246">
          <cell r="A1246" t="str">
            <v>M338</v>
          </cell>
          <cell r="B1246" t="str">
            <v>Cano de ferro D=3/4"</v>
          </cell>
          <cell r="C1246" t="str">
            <v>pç</v>
          </cell>
          <cell r="D1246">
            <v>6</v>
          </cell>
          <cell r="E1246" t="str">
            <v>m</v>
          </cell>
        </row>
        <row r="1247">
          <cell r="A1247" t="str">
            <v>M339</v>
          </cell>
          <cell r="B1247" t="str">
            <v>Cantoneira ferro (3,0"x3,0"x3/8")</v>
          </cell>
          <cell r="C1247" t="str">
            <v>kg</v>
          </cell>
          <cell r="D1247">
            <v>1</v>
          </cell>
          <cell r="E1247" t="str">
            <v>kg</v>
          </cell>
        </row>
        <row r="1248">
          <cell r="A1248" t="str">
            <v>M340</v>
          </cell>
          <cell r="B1248" t="str">
            <v>Tampão de ferro fundido</v>
          </cell>
          <cell r="C1248" t="str">
            <v>un</v>
          </cell>
          <cell r="D1248">
            <v>1</v>
          </cell>
          <cell r="E1248" t="str">
            <v>un</v>
          </cell>
        </row>
        <row r="1249">
          <cell r="A1249" t="str">
            <v>M341</v>
          </cell>
          <cell r="B1249" t="str">
            <v>Defensa met. maleável simples</v>
          </cell>
          <cell r="C1249" t="str">
            <v>mod</v>
          </cell>
          <cell r="D1249">
            <v>1</v>
          </cell>
          <cell r="E1249" t="str">
            <v>mod</v>
          </cell>
        </row>
        <row r="1250">
          <cell r="A1250" t="str">
            <v>M342</v>
          </cell>
          <cell r="B1250" t="str">
            <v>Defensa met. maleável dupla</v>
          </cell>
          <cell r="C1250" t="str">
            <v>mod</v>
          </cell>
          <cell r="D1250">
            <v>1</v>
          </cell>
          <cell r="E1250" t="str">
            <v>mod</v>
          </cell>
        </row>
        <row r="1251">
          <cell r="A1251" t="str">
            <v>M343</v>
          </cell>
          <cell r="B1251" t="str">
            <v>Defensa met. semi-maleável simples</v>
          </cell>
          <cell r="C1251" t="str">
            <v>mod</v>
          </cell>
          <cell r="D1251">
            <v>1</v>
          </cell>
          <cell r="E1251" t="str">
            <v>mod</v>
          </cell>
        </row>
        <row r="1252">
          <cell r="A1252" t="str">
            <v>M344</v>
          </cell>
          <cell r="B1252" t="str">
            <v>Defensa met. semi-maleável dupla</v>
          </cell>
          <cell r="C1252" t="str">
            <v>mod</v>
          </cell>
          <cell r="D1252">
            <v>1</v>
          </cell>
          <cell r="E1252" t="str">
            <v>mod</v>
          </cell>
        </row>
        <row r="1253">
          <cell r="A1253" t="str">
            <v>M345</v>
          </cell>
          <cell r="B1253" t="str">
            <v>Chapa de aço n. 28 (fina)</v>
          </cell>
          <cell r="C1253" t="str">
            <v>kg</v>
          </cell>
          <cell r="D1253">
            <v>1</v>
          </cell>
          <cell r="E1253" t="str">
            <v>kg</v>
          </cell>
        </row>
        <row r="1254">
          <cell r="A1254" t="str">
            <v>M346</v>
          </cell>
          <cell r="B1254" t="str">
            <v>Chapa de aço n. 16 (tratada)</v>
          </cell>
          <cell r="C1254" t="str">
            <v>m2</v>
          </cell>
          <cell r="D1254">
            <v>1</v>
          </cell>
          <cell r="E1254" t="str">
            <v>m2</v>
          </cell>
        </row>
        <row r="1255">
          <cell r="A1255" t="str">
            <v>M347</v>
          </cell>
          <cell r="B1255" t="str">
            <v>Dente p/ fresadora 1000 C</v>
          </cell>
          <cell r="C1255" t="str">
            <v>un</v>
          </cell>
          <cell r="D1255">
            <v>1</v>
          </cell>
          <cell r="E1255" t="str">
            <v>un</v>
          </cell>
        </row>
        <row r="1256">
          <cell r="A1256" t="str">
            <v>M348</v>
          </cell>
          <cell r="B1256" t="str">
            <v>Porta dente p/ fresadora 1000 C</v>
          </cell>
          <cell r="C1256" t="str">
            <v>un</v>
          </cell>
          <cell r="D1256">
            <v>1</v>
          </cell>
          <cell r="E1256" t="str">
            <v>un</v>
          </cell>
        </row>
        <row r="1257">
          <cell r="A1257" t="str">
            <v>M349</v>
          </cell>
          <cell r="B1257" t="str">
            <v>Dente p/ fresadora 2000 DC</v>
          </cell>
          <cell r="C1257" t="str">
            <v>un</v>
          </cell>
          <cell r="D1257">
            <v>1</v>
          </cell>
          <cell r="E1257" t="str">
            <v>un</v>
          </cell>
        </row>
        <row r="1258">
          <cell r="A1258" t="str">
            <v>M350</v>
          </cell>
          <cell r="B1258" t="str">
            <v>Porta dente p/ fresadora 2000 DC</v>
          </cell>
          <cell r="C1258" t="str">
            <v>un</v>
          </cell>
          <cell r="D1258">
            <v>1</v>
          </cell>
          <cell r="E1258" t="str">
            <v>un</v>
          </cell>
        </row>
        <row r="1259">
          <cell r="A1259" t="str">
            <v>M351</v>
          </cell>
          <cell r="B1259" t="str">
            <v>Estrut. (tunnel liner) D=1,6m galv.</v>
          </cell>
          <cell r="C1259" t="str">
            <v>m</v>
          </cell>
          <cell r="D1259">
            <v>1</v>
          </cell>
          <cell r="E1259" t="str">
            <v>m</v>
          </cell>
        </row>
        <row r="1260">
          <cell r="A1260" t="str">
            <v>M352</v>
          </cell>
          <cell r="B1260" t="str">
            <v>Estrut. (tunnel liner) D=2,0m galv.</v>
          </cell>
          <cell r="C1260" t="str">
            <v>m</v>
          </cell>
          <cell r="D1260">
            <v>1</v>
          </cell>
          <cell r="E1260" t="str">
            <v>m</v>
          </cell>
        </row>
        <row r="1261">
          <cell r="A1261" t="str">
            <v>M353</v>
          </cell>
          <cell r="B1261" t="str">
            <v>Estrut. (tunnel liner) D=1,6m epoxy</v>
          </cell>
          <cell r="C1261" t="str">
            <v>m</v>
          </cell>
          <cell r="D1261">
            <v>1</v>
          </cell>
          <cell r="E1261" t="str">
            <v>m</v>
          </cell>
        </row>
        <row r="1262">
          <cell r="A1262" t="str">
            <v>M354</v>
          </cell>
          <cell r="B1262" t="str">
            <v>Estrut, (tunnel liner) D=2,0m epoxy</v>
          </cell>
          <cell r="C1262" t="str">
            <v>m</v>
          </cell>
          <cell r="D1262">
            <v>1</v>
          </cell>
          <cell r="E1262" t="str">
            <v>m</v>
          </cell>
        </row>
        <row r="1263">
          <cell r="A1263" t="str">
            <v>M355</v>
          </cell>
          <cell r="B1263" t="str">
            <v>Chapa mult. D=1,60 m rev. galv.</v>
          </cell>
          <cell r="C1263" t="str">
            <v>m</v>
          </cell>
          <cell r="D1263">
            <v>1</v>
          </cell>
          <cell r="E1263" t="str">
            <v>m</v>
          </cell>
        </row>
        <row r="1264">
          <cell r="A1264" t="str">
            <v>M356</v>
          </cell>
          <cell r="B1264" t="str">
            <v>Chapa mult. D=2,00 m rev. galv.</v>
          </cell>
          <cell r="C1264" t="str">
            <v>m</v>
          </cell>
          <cell r="D1264">
            <v>1</v>
          </cell>
          <cell r="E1264" t="str">
            <v>m</v>
          </cell>
        </row>
        <row r="1265">
          <cell r="A1265" t="str">
            <v>M357</v>
          </cell>
          <cell r="B1265" t="str">
            <v>Chapa mult. D=1,60 m rev. epoxy</v>
          </cell>
          <cell r="C1265" t="str">
            <v>m</v>
          </cell>
          <cell r="D1265">
            <v>1</v>
          </cell>
          <cell r="E1265" t="str">
            <v>m</v>
          </cell>
        </row>
        <row r="1266">
          <cell r="A1266" t="str">
            <v>M358</v>
          </cell>
          <cell r="B1266" t="str">
            <v>Chapa mult. D=2,00 m rev. epoxy</v>
          </cell>
          <cell r="C1266" t="str">
            <v>m</v>
          </cell>
          <cell r="D1266">
            <v>1</v>
          </cell>
          <cell r="E1266" t="str">
            <v>m</v>
          </cell>
        </row>
        <row r="1267">
          <cell r="A1267" t="str">
            <v>M359</v>
          </cell>
          <cell r="B1267" t="str">
            <v>Vigas "I" 254 x 117,5mm - 1ª alma</v>
          </cell>
          <cell r="C1267" t="str">
            <v>kg</v>
          </cell>
          <cell r="D1267">
            <v>1</v>
          </cell>
          <cell r="E1267" t="str">
            <v>kg</v>
          </cell>
        </row>
        <row r="1268">
          <cell r="A1268" t="str">
            <v>M361</v>
          </cell>
          <cell r="B1268" t="str">
            <v>Estrut.(tunnel liner) D=1,2m galv.</v>
          </cell>
          <cell r="C1268" t="str">
            <v>m</v>
          </cell>
          <cell r="D1268">
            <v>1</v>
          </cell>
          <cell r="E1268" t="str">
            <v>m</v>
          </cell>
        </row>
        <row r="1269">
          <cell r="A1269" t="str">
            <v>M362</v>
          </cell>
          <cell r="B1269" t="str">
            <v>Estrut. (tunnel liner) D=1,2m epoxy</v>
          </cell>
          <cell r="C1269" t="str">
            <v>m</v>
          </cell>
          <cell r="D1269">
            <v>1</v>
          </cell>
          <cell r="E1269" t="str">
            <v>m</v>
          </cell>
        </row>
        <row r="1270">
          <cell r="A1270" t="str">
            <v>M370</v>
          </cell>
          <cell r="B1270" t="str">
            <v>Bainha metálica diam. int.=45mm MAC</v>
          </cell>
          <cell r="C1270" t="str">
            <v>m</v>
          </cell>
          <cell r="D1270">
            <v>1</v>
          </cell>
          <cell r="E1270" t="str">
            <v>m</v>
          </cell>
        </row>
        <row r="1271">
          <cell r="A1271" t="str">
            <v>M371</v>
          </cell>
          <cell r="B1271" t="str">
            <v>Bainha metálica diam. int.=60mm MAC</v>
          </cell>
          <cell r="C1271" t="str">
            <v>m</v>
          </cell>
          <cell r="D1271">
            <v>1</v>
          </cell>
          <cell r="E1271" t="str">
            <v>m</v>
          </cell>
        </row>
        <row r="1272">
          <cell r="A1272" t="str">
            <v>M372</v>
          </cell>
          <cell r="B1272" t="str">
            <v>Bainha metálica diam. int.=55mm MAC</v>
          </cell>
          <cell r="C1272" t="str">
            <v>m</v>
          </cell>
          <cell r="D1272">
            <v>1</v>
          </cell>
          <cell r="E1272" t="str">
            <v>m</v>
          </cell>
        </row>
        <row r="1273">
          <cell r="A1273" t="str">
            <v>M373</v>
          </cell>
          <cell r="B1273" t="str">
            <v>Bainha metálica diam. int.=70mm MAC</v>
          </cell>
          <cell r="C1273" t="str">
            <v>m</v>
          </cell>
          <cell r="D1273">
            <v>1</v>
          </cell>
          <cell r="E1273" t="str">
            <v>m</v>
          </cell>
        </row>
        <row r="1274">
          <cell r="A1274" t="str">
            <v>M374</v>
          </cell>
          <cell r="B1274" t="str">
            <v>Ancoragem p/ cabo 4V D=1/2" MAC</v>
          </cell>
          <cell r="C1274" t="str">
            <v>cj</v>
          </cell>
          <cell r="D1274">
            <v>1</v>
          </cell>
          <cell r="E1274" t="str">
            <v>cj</v>
          </cell>
        </row>
        <row r="1275">
          <cell r="A1275" t="str">
            <v>M375</v>
          </cell>
          <cell r="B1275" t="str">
            <v>Ancoragem p/ cabo 6V D=1/2" MAC</v>
          </cell>
          <cell r="C1275" t="str">
            <v>cj</v>
          </cell>
          <cell r="D1275">
            <v>1</v>
          </cell>
          <cell r="E1275" t="str">
            <v>cj</v>
          </cell>
        </row>
        <row r="1276">
          <cell r="A1276" t="str">
            <v>M376</v>
          </cell>
          <cell r="B1276" t="str">
            <v>Ancoragem p/ cabo 7V D=1/2" MAC</v>
          </cell>
          <cell r="C1276" t="str">
            <v>cj</v>
          </cell>
          <cell r="D1276">
            <v>1</v>
          </cell>
          <cell r="E1276" t="str">
            <v>cj</v>
          </cell>
        </row>
        <row r="1277">
          <cell r="A1277" t="str">
            <v>M377</v>
          </cell>
          <cell r="B1277" t="str">
            <v>Ancoragem p/ cabo 12V D=1/2" MAC</v>
          </cell>
          <cell r="C1277" t="str">
            <v>cj</v>
          </cell>
          <cell r="D1277">
            <v>1</v>
          </cell>
          <cell r="E1277" t="str">
            <v>cj</v>
          </cell>
        </row>
        <row r="1278">
          <cell r="A1278" t="str">
            <v>M378</v>
          </cell>
          <cell r="B1278" t="str">
            <v>Apoio do porta dente frezad. 2000DC</v>
          </cell>
          <cell r="C1278" t="str">
            <v>un</v>
          </cell>
          <cell r="D1278">
            <v>1</v>
          </cell>
          <cell r="E1278" t="str">
            <v>un</v>
          </cell>
        </row>
        <row r="1279">
          <cell r="A1279" t="str">
            <v>M380</v>
          </cell>
          <cell r="B1279" t="str">
            <v>Bainha metálica D=45mm STUP</v>
          </cell>
          <cell r="C1279" t="str">
            <v>m</v>
          </cell>
          <cell r="D1279">
            <v>1</v>
          </cell>
          <cell r="E1279" t="str">
            <v>m</v>
          </cell>
        </row>
        <row r="1280">
          <cell r="A1280" t="str">
            <v>M381</v>
          </cell>
          <cell r="B1280" t="str">
            <v>Bainha metálica D=60mm STUP</v>
          </cell>
          <cell r="C1280" t="str">
            <v>m</v>
          </cell>
          <cell r="D1280">
            <v>1</v>
          </cell>
          <cell r="E1280" t="str">
            <v>m</v>
          </cell>
        </row>
        <row r="1281">
          <cell r="A1281" t="str">
            <v>M382</v>
          </cell>
          <cell r="B1281" t="str">
            <v>Bainha metálica D=55mm STUP</v>
          </cell>
          <cell r="C1281" t="str">
            <v>m</v>
          </cell>
          <cell r="D1281">
            <v>1</v>
          </cell>
          <cell r="E1281" t="str">
            <v>m</v>
          </cell>
        </row>
        <row r="1282">
          <cell r="A1282" t="str">
            <v>M383</v>
          </cell>
          <cell r="B1282" t="str">
            <v>Bainha metálica D=70mm STUP</v>
          </cell>
          <cell r="C1282" t="str">
            <v>m</v>
          </cell>
          <cell r="D1282">
            <v>1</v>
          </cell>
          <cell r="E1282" t="str">
            <v>m</v>
          </cell>
        </row>
        <row r="1283">
          <cell r="A1283" t="str">
            <v>M384</v>
          </cell>
          <cell r="B1283" t="str">
            <v>Ancoragem p/ cabo 4V D=1/2" STUP</v>
          </cell>
          <cell r="C1283" t="str">
            <v>cj</v>
          </cell>
          <cell r="D1283">
            <v>1</v>
          </cell>
          <cell r="E1283" t="str">
            <v>cj</v>
          </cell>
        </row>
        <row r="1284">
          <cell r="A1284" t="str">
            <v>M385</v>
          </cell>
          <cell r="B1284" t="str">
            <v>Ancoragem p/ cabo 6V D=1/2" STUP</v>
          </cell>
          <cell r="C1284" t="str">
            <v>cj</v>
          </cell>
          <cell r="D1284">
            <v>1</v>
          </cell>
          <cell r="E1284" t="str">
            <v>cj</v>
          </cell>
        </row>
        <row r="1285">
          <cell r="A1285" t="str">
            <v>M386</v>
          </cell>
          <cell r="B1285" t="str">
            <v>Ancoragem p/ cabo 7V D=1/2" STUP</v>
          </cell>
          <cell r="C1285" t="str">
            <v>cj</v>
          </cell>
          <cell r="D1285">
            <v>1</v>
          </cell>
          <cell r="E1285" t="str">
            <v>cj</v>
          </cell>
        </row>
        <row r="1286">
          <cell r="A1286" t="str">
            <v>M387</v>
          </cell>
          <cell r="B1286" t="str">
            <v>Ancoragem p/ cabo 12V D=1/2" STUP</v>
          </cell>
          <cell r="C1286" t="str">
            <v>cj</v>
          </cell>
          <cell r="D1286">
            <v>1</v>
          </cell>
          <cell r="E1286" t="str">
            <v>cj</v>
          </cell>
        </row>
        <row r="1287">
          <cell r="A1287" t="str">
            <v>M390</v>
          </cell>
          <cell r="B1287" t="str">
            <v>Porca de ancoragem D=32mm</v>
          </cell>
          <cell r="C1287" t="str">
            <v>un</v>
          </cell>
          <cell r="D1287">
            <v>1</v>
          </cell>
          <cell r="E1287" t="str">
            <v>un</v>
          </cell>
        </row>
        <row r="1288">
          <cell r="A1288" t="str">
            <v>M391</v>
          </cell>
          <cell r="B1288" t="str">
            <v>Contra porca h=35mm D=32mm</v>
          </cell>
          <cell r="C1288" t="str">
            <v>un</v>
          </cell>
          <cell r="D1288">
            <v>1</v>
          </cell>
          <cell r="E1288" t="str">
            <v>un</v>
          </cell>
        </row>
        <row r="1289">
          <cell r="A1289" t="str">
            <v>M392</v>
          </cell>
          <cell r="B1289" t="str">
            <v>Aço ST 85/105 D=32mm</v>
          </cell>
          <cell r="C1289" t="str">
            <v>m</v>
          </cell>
          <cell r="D1289">
            <v>1</v>
          </cell>
          <cell r="E1289" t="str">
            <v>m</v>
          </cell>
        </row>
        <row r="1290">
          <cell r="A1290" t="str">
            <v>M393</v>
          </cell>
          <cell r="B1290" t="str">
            <v>Placa de ancoragem - 200x200x38mm</v>
          </cell>
          <cell r="C1290" t="str">
            <v>un</v>
          </cell>
          <cell r="D1290">
            <v>1</v>
          </cell>
          <cell r="E1290" t="str">
            <v>un</v>
          </cell>
        </row>
        <row r="1291">
          <cell r="A1291" t="str">
            <v>M394</v>
          </cell>
          <cell r="B1291" t="str">
            <v>Bainha metálica D=38mm</v>
          </cell>
          <cell r="C1291" t="str">
            <v>m</v>
          </cell>
          <cell r="D1291">
            <v>1</v>
          </cell>
          <cell r="E1291" t="str">
            <v>m</v>
          </cell>
        </row>
        <row r="1292">
          <cell r="A1292" t="str">
            <v>M395</v>
          </cell>
          <cell r="B1292" t="str">
            <v>Bits p/ estabil. e recicl. RR/SS250</v>
          </cell>
          <cell r="C1292" t="str">
            <v>un</v>
          </cell>
          <cell r="D1292">
            <v>1</v>
          </cell>
          <cell r="E1292" t="str">
            <v>un</v>
          </cell>
        </row>
        <row r="1293">
          <cell r="A1293" t="str">
            <v>M396</v>
          </cell>
          <cell r="B1293" t="str">
            <v>Porta dente p/ est. e rec. RR/SS250</v>
          </cell>
          <cell r="C1293" t="str">
            <v>un</v>
          </cell>
          <cell r="D1293">
            <v>1</v>
          </cell>
          <cell r="E1293" t="str">
            <v>un</v>
          </cell>
        </row>
        <row r="1294">
          <cell r="A1294" t="str">
            <v>M397</v>
          </cell>
          <cell r="B1294" t="str">
            <v>Dente de corte para equip. recicl.</v>
          </cell>
          <cell r="C1294" t="str">
            <v>un</v>
          </cell>
          <cell r="D1294">
            <v>1</v>
          </cell>
          <cell r="E1294" t="str">
            <v>un</v>
          </cell>
        </row>
        <row r="1295">
          <cell r="A1295" t="str">
            <v>M398</v>
          </cell>
          <cell r="B1295" t="str">
            <v>Chapa de 8,00 mm</v>
          </cell>
          <cell r="C1295" t="str">
            <v>kg</v>
          </cell>
          <cell r="D1295">
            <v>1</v>
          </cell>
          <cell r="E1295" t="str">
            <v>kg</v>
          </cell>
        </row>
        <row r="1296">
          <cell r="A1296" t="str">
            <v>M401</v>
          </cell>
          <cell r="B1296" t="str">
            <v>Pontaletes D=15 cm (tronco p/ esc.)</v>
          </cell>
          <cell r="C1296" t="str">
            <v>m</v>
          </cell>
          <cell r="D1296">
            <v>1</v>
          </cell>
          <cell r="E1296" t="str">
            <v>m</v>
          </cell>
        </row>
        <row r="1297">
          <cell r="A1297" t="str">
            <v>M402</v>
          </cell>
          <cell r="B1297" t="str">
            <v>Pontaletes D=20 cm (tronco p/ esc.)</v>
          </cell>
          <cell r="C1297" t="str">
            <v>m</v>
          </cell>
          <cell r="D1297">
            <v>1</v>
          </cell>
          <cell r="E1297" t="str">
            <v>m</v>
          </cell>
        </row>
        <row r="1298">
          <cell r="A1298" t="str">
            <v>M403</v>
          </cell>
          <cell r="B1298" t="str">
            <v>Mourão madeira H=2,15 m D=9 cm</v>
          </cell>
          <cell r="C1298" t="str">
            <v>un</v>
          </cell>
          <cell r="D1298">
            <v>1</v>
          </cell>
          <cell r="E1298" t="str">
            <v>un</v>
          </cell>
        </row>
        <row r="1299">
          <cell r="A1299" t="str">
            <v>M404</v>
          </cell>
          <cell r="B1299" t="str">
            <v>Mourão madeira H=2,50 m D=12 cm</v>
          </cell>
          <cell r="C1299" t="str">
            <v>un</v>
          </cell>
          <cell r="D1299">
            <v>1</v>
          </cell>
          <cell r="E1299" t="str">
            <v>un</v>
          </cell>
        </row>
        <row r="1300">
          <cell r="A1300" t="str">
            <v>M405</v>
          </cell>
          <cell r="B1300" t="str">
            <v>Ripas de 2,5 cm x 5,0 cm</v>
          </cell>
          <cell r="C1300" t="str">
            <v>m</v>
          </cell>
          <cell r="D1300">
            <v>1</v>
          </cell>
          <cell r="E1300" t="str">
            <v>m</v>
          </cell>
        </row>
        <row r="1301">
          <cell r="A1301" t="str">
            <v>M406</v>
          </cell>
          <cell r="B1301" t="str">
            <v>Caibros de 7,5 cm x 7,5 cm</v>
          </cell>
          <cell r="C1301" t="str">
            <v>m</v>
          </cell>
          <cell r="D1301">
            <v>1</v>
          </cell>
          <cell r="E1301" t="str">
            <v>m</v>
          </cell>
        </row>
        <row r="1302">
          <cell r="A1302" t="str">
            <v>M407</v>
          </cell>
          <cell r="B1302" t="str">
            <v>Tábua pinho de 1ª 2,5 cm x 15,0 cm</v>
          </cell>
          <cell r="C1302" t="str">
            <v>m</v>
          </cell>
          <cell r="D1302">
            <v>1</v>
          </cell>
          <cell r="E1302" t="str">
            <v>m</v>
          </cell>
        </row>
        <row r="1303">
          <cell r="A1303" t="str">
            <v>M408</v>
          </cell>
          <cell r="B1303" t="str">
            <v>Tábua de 5ª 2,5 cm x 30,0 cm</v>
          </cell>
          <cell r="C1303" t="str">
            <v>m</v>
          </cell>
          <cell r="D1303">
            <v>1</v>
          </cell>
          <cell r="E1303" t="str">
            <v>m</v>
          </cell>
        </row>
        <row r="1304">
          <cell r="A1304" t="str">
            <v>M409</v>
          </cell>
          <cell r="B1304" t="str">
            <v>Pranchão de 1ª de 5,0 cm x 30,0 cm</v>
          </cell>
          <cell r="C1304" t="str">
            <v>m</v>
          </cell>
          <cell r="D1304">
            <v>1</v>
          </cell>
          <cell r="E1304" t="str">
            <v>m</v>
          </cell>
        </row>
        <row r="1305">
          <cell r="A1305" t="str">
            <v>M410</v>
          </cell>
          <cell r="B1305" t="str">
            <v>Compensado resinado de 17 mm</v>
          </cell>
          <cell r="C1305" t="str">
            <v>un</v>
          </cell>
          <cell r="D1305">
            <v>2.42</v>
          </cell>
          <cell r="E1305" t="str">
            <v>m2</v>
          </cell>
        </row>
        <row r="1306">
          <cell r="A1306" t="str">
            <v>M411</v>
          </cell>
          <cell r="B1306" t="str">
            <v>Compensado plastificado de 17 mm</v>
          </cell>
          <cell r="C1306" t="str">
            <v>un</v>
          </cell>
          <cell r="D1306">
            <v>2.97</v>
          </cell>
          <cell r="E1306" t="str">
            <v>m2</v>
          </cell>
        </row>
        <row r="1307">
          <cell r="A1307" t="str">
            <v>M412</v>
          </cell>
          <cell r="B1307" t="str">
            <v>Gastalho 10 x 2,0 cm</v>
          </cell>
          <cell r="C1307" t="str">
            <v>m</v>
          </cell>
          <cell r="D1307">
            <v>1</v>
          </cell>
          <cell r="E1307" t="str">
            <v>m</v>
          </cell>
        </row>
        <row r="1308">
          <cell r="A1308" t="str">
            <v>M413</v>
          </cell>
          <cell r="B1308" t="str">
            <v>Gastalho 10 x 2,5 cm</v>
          </cell>
          <cell r="C1308" t="str">
            <v>m</v>
          </cell>
          <cell r="D1308">
            <v>1</v>
          </cell>
          <cell r="E1308" t="str">
            <v>m</v>
          </cell>
        </row>
        <row r="1309">
          <cell r="A1309" t="str">
            <v>M414</v>
          </cell>
          <cell r="B1309" t="str">
            <v>Pranchão 7,5 x 30,0 cm</v>
          </cell>
          <cell r="C1309" t="str">
            <v>un</v>
          </cell>
          <cell r="D1309">
            <v>1</v>
          </cell>
          <cell r="E1309" t="str">
            <v>m</v>
          </cell>
        </row>
        <row r="1310">
          <cell r="A1310" t="str">
            <v>M415</v>
          </cell>
          <cell r="B1310" t="str">
            <v>Tábua 2,5 x 22,5 cm</v>
          </cell>
          <cell r="C1310" t="str">
            <v>un</v>
          </cell>
          <cell r="D1310">
            <v>1</v>
          </cell>
          <cell r="E1310" t="str">
            <v>m</v>
          </cell>
        </row>
        <row r="1311">
          <cell r="A1311" t="str">
            <v>M501</v>
          </cell>
          <cell r="B1311" t="str">
            <v>Dinamite a 60% (gelatina especial)</v>
          </cell>
          <cell r="C1311" t="str">
            <v>kg</v>
          </cell>
          <cell r="D1311">
            <v>1</v>
          </cell>
          <cell r="E1311" t="str">
            <v>kg</v>
          </cell>
        </row>
        <row r="1312">
          <cell r="A1312" t="str">
            <v>M503</v>
          </cell>
          <cell r="B1312" t="str">
            <v>Espoleta comum n. 8</v>
          </cell>
          <cell r="C1312" t="str">
            <v>un</v>
          </cell>
          <cell r="D1312">
            <v>1</v>
          </cell>
          <cell r="E1312" t="str">
            <v>un</v>
          </cell>
        </row>
        <row r="1313">
          <cell r="A1313" t="str">
            <v>M505</v>
          </cell>
          <cell r="B1313" t="str">
            <v>Cordel detonante NP 10</v>
          </cell>
          <cell r="C1313" t="str">
            <v>m</v>
          </cell>
          <cell r="D1313">
            <v>1</v>
          </cell>
          <cell r="E1313" t="str">
            <v>m</v>
          </cell>
        </row>
        <row r="1314">
          <cell r="A1314" t="str">
            <v>M507</v>
          </cell>
          <cell r="B1314" t="str">
            <v>Retardador de cordel</v>
          </cell>
          <cell r="C1314" t="str">
            <v>un</v>
          </cell>
          <cell r="D1314">
            <v>1</v>
          </cell>
          <cell r="E1314" t="str">
            <v>un</v>
          </cell>
        </row>
        <row r="1315">
          <cell r="A1315" t="str">
            <v>M508</v>
          </cell>
          <cell r="B1315" t="str">
            <v>Estopim</v>
          </cell>
          <cell r="C1315" t="str">
            <v>m</v>
          </cell>
          <cell r="D1315">
            <v>1</v>
          </cell>
          <cell r="E1315" t="str">
            <v>m</v>
          </cell>
        </row>
        <row r="1316">
          <cell r="A1316" t="str">
            <v>M600</v>
          </cell>
          <cell r="B1316" t="str">
            <v>Tinta refletiva alquídica p/ 1 ano</v>
          </cell>
          <cell r="C1316" t="str">
            <v>ba</v>
          </cell>
          <cell r="D1316">
            <v>18</v>
          </cell>
          <cell r="E1316" t="str">
            <v>l</v>
          </cell>
        </row>
        <row r="1317">
          <cell r="A1317" t="str">
            <v>M601</v>
          </cell>
          <cell r="B1317" t="str">
            <v>Tinta refletiva acrílica p/ 2 anos</v>
          </cell>
          <cell r="C1317" t="str">
            <v>ba</v>
          </cell>
          <cell r="D1317">
            <v>18</v>
          </cell>
          <cell r="E1317" t="str">
            <v>l</v>
          </cell>
        </row>
        <row r="1318">
          <cell r="A1318" t="str">
            <v>M602</v>
          </cell>
          <cell r="B1318" t="str">
            <v>Adubo NPK (4.14.8)</v>
          </cell>
          <cell r="C1318" t="str">
            <v>kg</v>
          </cell>
          <cell r="D1318">
            <v>1</v>
          </cell>
          <cell r="E1318" t="str">
            <v>kg</v>
          </cell>
        </row>
        <row r="1319">
          <cell r="A1319" t="str">
            <v>M603</v>
          </cell>
          <cell r="B1319" t="str">
            <v>Inseticida</v>
          </cell>
          <cell r="C1319" t="str">
            <v>l</v>
          </cell>
          <cell r="D1319">
            <v>1</v>
          </cell>
          <cell r="E1319" t="str">
            <v>l</v>
          </cell>
        </row>
        <row r="1320">
          <cell r="A1320" t="str">
            <v>M604</v>
          </cell>
          <cell r="B1320" t="str">
            <v>Aditivo plastiment BV-40</v>
          </cell>
          <cell r="C1320" t="str">
            <v>tam</v>
          </cell>
          <cell r="D1320">
            <v>200</v>
          </cell>
          <cell r="E1320" t="str">
            <v>kg</v>
          </cell>
        </row>
        <row r="1321">
          <cell r="A1321" t="str">
            <v>M605</v>
          </cell>
          <cell r="B1321" t="str">
            <v>Cola para tubo PVC</v>
          </cell>
          <cell r="C1321" t="str">
            <v>tb</v>
          </cell>
          <cell r="D1321">
            <v>75</v>
          </cell>
          <cell r="E1321" t="str">
            <v>gr</v>
          </cell>
        </row>
        <row r="1322">
          <cell r="A1322" t="str">
            <v>M606</v>
          </cell>
          <cell r="B1322" t="str">
            <v>Tinta anti-corrosiva</v>
          </cell>
          <cell r="C1322" t="str">
            <v>ba</v>
          </cell>
          <cell r="D1322">
            <v>18</v>
          </cell>
          <cell r="E1322" t="str">
            <v>l</v>
          </cell>
        </row>
        <row r="1323">
          <cell r="A1323" t="str">
            <v>M607</v>
          </cell>
          <cell r="B1323" t="str">
            <v>Óleo de linhaça</v>
          </cell>
          <cell r="C1323" t="str">
            <v>tam</v>
          </cell>
          <cell r="D1323">
            <v>200</v>
          </cell>
          <cell r="E1323" t="str">
            <v>l</v>
          </cell>
        </row>
        <row r="1324">
          <cell r="A1324" t="str">
            <v>M608</v>
          </cell>
          <cell r="B1324" t="str">
            <v>Detergente</v>
          </cell>
          <cell r="C1324" t="str">
            <v>ba</v>
          </cell>
          <cell r="D1324">
            <v>18</v>
          </cell>
          <cell r="E1324" t="str">
            <v>l</v>
          </cell>
        </row>
        <row r="1325">
          <cell r="A1325" t="str">
            <v>M609</v>
          </cell>
          <cell r="B1325" t="str">
            <v>Tinta esmalte sintético fosco</v>
          </cell>
          <cell r="C1325" t="str">
            <v>ba</v>
          </cell>
          <cell r="D1325">
            <v>18</v>
          </cell>
          <cell r="E1325" t="str">
            <v>l</v>
          </cell>
        </row>
        <row r="1326">
          <cell r="A1326" t="str">
            <v>M610</v>
          </cell>
          <cell r="B1326" t="str">
            <v>Pintura epóxica - barra D= 32mm</v>
          </cell>
          <cell r="C1326" t="str">
            <v>m</v>
          </cell>
          <cell r="D1326">
            <v>1</v>
          </cell>
          <cell r="E1326" t="str">
            <v>m</v>
          </cell>
        </row>
        <row r="1327">
          <cell r="A1327" t="str">
            <v>M611</v>
          </cell>
          <cell r="B1327" t="str">
            <v>Redutor tipo 2002 prim. qualidade</v>
          </cell>
          <cell r="C1327" t="str">
            <v>l</v>
          </cell>
          <cell r="D1327">
            <v>1</v>
          </cell>
          <cell r="E1327" t="str">
            <v>l</v>
          </cell>
        </row>
        <row r="1328">
          <cell r="A1328" t="str">
            <v>M612</v>
          </cell>
          <cell r="B1328" t="str">
            <v>Lixa para ferro n. 100</v>
          </cell>
          <cell r="C1328" t="str">
            <v>un</v>
          </cell>
          <cell r="D1328">
            <v>1</v>
          </cell>
          <cell r="E1328" t="str">
            <v>un</v>
          </cell>
        </row>
        <row r="1329">
          <cell r="A1329" t="str">
            <v>M613</v>
          </cell>
          <cell r="B1329" t="str">
            <v>Base de resina alquídica (primer)</v>
          </cell>
          <cell r="C1329" t="str">
            <v>l</v>
          </cell>
          <cell r="D1329">
            <v>1</v>
          </cell>
          <cell r="E1329" t="str">
            <v>l</v>
          </cell>
        </row>
        <row r="1330">
          <cell r="A1330" t="str">
            <v>M615</v>
          </cell>
          <cell r="B1330" t="str">
            <v>Microesferas PRE-MIX</v>
          </cell>
          <cell r="C1330" t="str">
            <v>kg</v>
          </cell>
          <cell r="D1330">
            <v>1</v>
          </cell>
          <cell r="E1330" t="str">
            <v>kg</v>
          </cell>
        </row>
        <row r="1331">
          <cell r="A1331" t="str">
            <v>M616</v>
          </cell>
          <cell r="B1331" t="str">
            <v>Microesferas DROP-ON</v>
          </cell>
          <cell r="C1331" t="str">
            <v>kg</v>
          </cell>
          <cell r="D1331">
            <v>1</v>
          </cell>
          <cell r="E1331" t="str">
            <v>kg</v>
          </cell>
        </row>
        <row r="1332">
          <cell r="A1332" t="str">
            <v>M617</v>
          </cell>
          <cell r="B1332" t="str">
            <v>Massa termoplástica para extrusão</v>
          </cell>
          <cell r="C1332" t="str">
            <v>kg</v>
          </cell>
          <cell r="D1332">
            <v>1</v>
          </cell>
          <cell r="E1332" t="str">
            <v>kg</v>
          </cell>
        </row>
        <row r="1333">
          <cell r="A1333" t="str">
            <v>M618</v>
          </cell>
          <cell r="B1333" t="str">
            <v>Massa termoplástica para aspersão</v>
          </cell>
          <cell r="C1333" t="str">
            <v>kg</v>
          </cell>
          <cell r="D1333">
            <v>1</v>
          </cell>
          <cell r="E1333" t="str">
            <v>kg</v>
          </cell>
        </row>
        <row r="1334">
          <cell r="A1334" t="str">
            <v>M619</v>
          </cell>
          <cell r="B1334" t="str">
            <v>Cola poliester</v>
          </cell>
          <cell r="C1334" t="str">
            <v>kg</v>
          </cell>
          <cell r="D1334">
            <v>1</v>
          </cell>
          <cell r="E1334" t="str">
            <v>kg</v>
          </cell>
        </row>
        <row r="1335">
          <cell r="A1335" t="str">
            <v>M620</v>
          </cell>
          <cell r="B1335" t="str">
            <v>Protetor de cura do concreto</v>
          </cell>
          <cell r="C1335" t="str">
            <v>tam</v>
          </cell>
          <cell r="D1335">
            <v>180</v>
          </cell>
          <cell r="E1335" t="str">
            <v>kg</v>
          </cell>
        </row>
        <row r="1336">
          <cell r="A1336" t="str">
            <v>M621</v>
          </cell>
          <cell r="B1336" t="str">
            <v>Desmoldante</v>
          </cell>
          <cell r="C1336" t="str">
            <v>tam</v>
          </cell>
          <cell r="D1336">
            <v>180</v>
          </cell>
          <cell r="E1336" t="str">
            <v>kg</v>
          </cell>
        </row>
        <row r="1337">
          <cell r="A1337" t="str">
            <v>M622</v>
          </cell>
          <cell r="B1337" t="str">
            <v>Interplast N</v>
          </cell>
          <cell r="C1337" t="str">
            <v>sc</v>
          </cell>
          <cell r="D1337">
            <v>50</v>
          </cell>
          <cell r="E1337" t="str">
            <v>kg</v>
          </cell>
        </row>
        <row r="1338">
          <cell r="A1338" t="str">
            <v>M623</v>
          </cell>
          <cell r="B1338" t="str">
            <v>Gás propano</v>
          </cell>
          <cell r="C1338" t="str">
            <v>kg</v>
          </cell>
          <cell r="D1338">
            <v>1</v>
          </cell>
          <cell r="E1338" t="str">
            <v>kg</v>
          </cell>
        </row>
        <row r="1339">
          <cell r="A1339" t="str">
            <v>M624</v>
          </cell>
          <cell r="B1339" t="str">
            <v>Tinta para pré-marcação</v>
          </cell>
          <cell r="C1339" t="str">
            <v>l</v>
          </cell>
          <cell r="D1339">
            <v>1</v>
          </cell>
          <cell r="E1339" t="str">
            <v>l</v>
          </cell>
        </row>
        <row r="1340">
          <cell r="A1340" t="str">
            <v>M625</v>
          </cell>
          <cell r="B1340" t="str">
            <v>Acetileno</v>
          </cell>
          <cell r="C1340" t="str">
            <v>m3</v>
          </cell>
          <cell r="D1340">
            <v>1</v>
          </cell>
          <cell r="E1340" t="str">
            <v>m3</v>
          </cell>
        </row>
        <row r="1341">
          <cell r="A1341" t="str">
            <v>M626</v>
          </cell>
          <cell r="B1341" t="str">
            <v>Oxigênio</v>
          </cell>
          <cell r="C1341" t="str">
            <v>m3</v>
          </cell>
          <cell r="D1341">
            <v>1</v>
          </cell>
          <cell r="E1341" t="str">
            <v>m3</v>
          </cell>
        </row>
        <row r="1342">
          <cell r="A1342" t="str">
            <v>M700</v>
          </cell>
          <cell r="B1342" t="str">
            <v>Tijolo comum maciço (5,5x9x19) cm</v>
          </cell>
          <cell r="C1342" t="str">
            <v>mlh</v>
          </cell>
          <cell r="D1342">
            <v>1000</v>
          </cell>
          <cell r="E1342" t="str">
            <v>un</v>
          </cell>
        </row>
        <row r="1343">
          <cell r="A1343" t="str">
            <v>M702</v>
          </cell>
          <cell r="B1343" t="str">
            <v>Cal hidratada</v>
          </cell>
          <cell r="C1343" t="str">
            <v>sc</v>
          </cell>
          <cell r="D1343">
            <v>20</v>
          </cell>
          <cell r="E1343" t="str">
            <v>kg</v>
          </cell>
        </row>
        <row r="1344">
          <cell r="A1344" t="str">
            <v>M703</v>
          </cell>
          <cell r="B1344" t="str">
            <v>Tijolo 20 x 30 cm</v>
          </cell>
          <cell r="C1344" t="str">
            <v>mlh</v>
          </cell>
          <cell r="D1344">
            <v>1000</v>
          </cell>
          <cell r="E1344" t="str">
            <v>un</v>
          </cell>
        </row>
        <row r="1345">
          <cell r="A1345" t="str">
            <v>M704</v>
          </cell>
          <cell r="B1345" t="str">
            <v>Areia Lavada Comercial</v>
          </cell>
          <cell r="C1345" t="str">
            <v>m3</v>
          </cell>
          <cell r="D1345">
            <v>1</v>
          </cell>
          <cell r="E1345" t="str">
            <v>m3</v>
          </cell>
        </row>
        <row r="1346">
          <cell r="A1346" t="str">
            <v>M705</v>
          </cell>
          <cell r="B1346" t="str">
            <v>Pó de pedra</v>
          </cell>
          <cell r="C1346" t="str">
            <v>m3</v>
          </cell>
          <cell r="D1346">
            <v>1</v>
          </cell>
          <cell r="E1346" t="str">
            <v>m3</v>
          </cell>
        </row>
        <row r="1347">
          <cell r="A1347" t="str">
            <v>M709</v>
          </cell>
          <cell r="B1347" t="str">
            <v>Brita Comercial</v>
          </cell>
          <cell r="C1347" t="str">
            <v>m3</v>
          </cell>
          <cell r="D1347">
            <v>1</v>
          </cell>
          <cell r="E1347" t="str">
            <v>m3</v>
          </cell>
        </row>
        <row r="1348">
          <cell r="A1348" t="str">
            <v>M710</v>
          </cell>
          <cell r="B1348" t="str">
            <v>Pedra de mão</v>
          </cell>
          <cell r="C1348" t="str">
            <v>m3</v>
          </cell>
          <cell r="D1348">
            <v>1</v>
          </cell>
          <cell r="E1348" t="str">
            <v>m3</v>
          </cell>
        </row>
        <row r="1349">
          <cell r="A1349" t="str">
            <v>M715</v>
          </cell>
          <cell r="B1349" t="str">
            <v>Pó calcário dolomítico</v>
          </cell>
          <cell r="C1349" t="str">
            <v>kg</v>
          </cell>
          <cell r="D1349">
            <v>1</v>
          </cell>
          <cell r="E1349" t="str">
            <v>kg</v>
          </cell>
        </row>
        <row r="1350">
          <cell r="A1350" t="str">
            <v>M901</v>
          </cell>
          <cell r="B1350" t="str">
            <v>Aparelho de apoio neoprene fretado</v>
          </cell>
          <cell r="C1350" t="str">
            <v>dm3</v>
          </cell>
          <cell r="D1350">
            <v>1</v>
          </cell>
          <cell r="E1350" t="str">
            <v>dm3</v>
          </cell>
        </row>
        <row r="1351">
          <cell r="A1351" t="str">
            <v>M902</v>
          </cell>
          <cell r="B1351" t="str">
            <v>Tubo de PVC D=75 mm</v>
          </cell>
          <cell r="C1351" t="str">
            <v>vr</v>
          </cell>
          <cell r="D1351">
            <v>6</v>
          </cell>
          <cell r="E1351" t="str">
            <v>m</v>
          </cell>
        </row>
        <row r="1352">
          <cell r="A1352" t="str">
            <v>M903</v>
          </cell>
          <cell r="B1352" t="str">
            <v>Manta sintética (Bidim) OP-20</v>
          </cell>
          <cell r="C1352" t="str">
            <v>m2</v>
          </cell>
          <cell r="D1352">
            <v>1</v>
          </cell>
          <cell r="E1352" t="str">
            <v>m2</v>
          </cell>
        </row>
        <row r="1353">
          <cell r="A1353" t="str">
            <v>M904</v>
          </cell>
          <cell r="B1353" t="str">
            <v>Manta sintética (Bidim) OP-30</v>
          </cell>
          <cell r="C1353" t="str">
            <v>m2</v>
          </cell>
          <cell r="D1353">
            <v>1</v>
          </cell>
          <cell r="E1353" t="str">
            <v>m2</v>
          </cell>
        </row>
        <row r="1354">
          <cell r="A1354" t="str">
            <v>M905</v>
          </cell>
          <cell r="B1354" t="str">
            <v>Filler</v>
          </cell>
          <cell r="C1354" t="str">
            <v>kg</v>
          </cell>
          <cell r="D1354">
            <v>1</v>
          </cell>
          <cell r="E1354" t="str">
            <v>kg</v>
          </cell>
        </row>
        <row r="1355">
          <cell r="A1355" t="str">
            <v>M906</v>
          </cell>
          <cell r="B1355" t="str">
            <v>Sementes p/ hidrossemeadura</v>
          </cell>
          <cell r="C1355" t="str">
            <v>kg</v>
          </cell>
          <cell r="D1355">
            <v>1</v>
          </cell>
          <cell r="E1355" t="str">
            <v>kg</v>
          </cell>
        </row>
        <row r="1356">
          <cell r="A1356" t="str">
            <v>M907</v>
          </cell>
          <cell r="B1356" t="str">
            <v>Adubo orgânico</v>
          </cell>
          <cell r="C1356" t="str">
            <v>t</v>
          </cell>
          <cell r="D1356">
            <v>1000</v>
          </cell>
          <cell r="E1356" t="str">
            <v>kg</v>
          </cell>
        </row>
        <row r="1357">
          <cell r="A1357" t="str">
            <v>M908</v>
          </cell>
          <cell r="B1357" t="str">
            <v>Eletrodo p/ solda eletr. OK 46.00</v>
          </cell>
          <cell r="C1357" t="str">
            <v>kg</v>
          </cell>
          <cell r="D1357">
            <v>1</v>
          </cell>
          <cell r="E1357" t="str">
            <v>kg</v>
          </cell>
        </row>
        <row r="1358">
          <cell r="A1358" t="str">
            <v>M909</v>
          </cell>
          <cell r="B1358" t="str">
            <v>Tubo de PVC perfurado D=50 mm</v>
          </cell>
          <cell r="C1358" t="str">
            <v>vr</v>
          </cell>
          <cell r="D1358">
            <v>6</v>
          </cell>
          <cell r="E1358" t="str">
            <v>m</v>
          </cell>
        </row>
        <row r="1359">
          <cell r="A1359" t="str">
            <v>M910</v>
          </cell>
          <cell r="B1359" t="str">
            <v>Tubo de PVC rígido D=50 mm</v>
          </cell>
          <cell r="C1359" t="str">
            <v>vr</v>
          </cell>
          <cell r="D1359">
            <v>6</v>
          </cell>
          <cell r="E1359" t="str">
            <v>m</v>
          </cell>
        </row>
        <row r="1360">
          <cell r="A1360" t="str">
            <v>M911</v>
          </cell>
          <cell r="B1360" t="str">
            <v>Tubo de PVC D=100 mm</v>
          </cell>
          <cell r="C1360" t="str">
            <v>vr</v>
          </cell>
          <cell r="D1360">
            <v>6</v>
          </cell>
          <cell r="E1360" t="str">
            <v>m</v>
          </cell>
        </row>
        <row r="1361">
          <cell r="A1361" t="str">
            <v>M920</v>
          </cell>
          <cell r="B1361" t="str">
            <v>Meio tubo de concreto D=40 cm</v>
          </cell>
          <cell r="C1361" t="str">
            <v>m</v>
          </cell>
          <cell r="D1361">
            <v>1</v>
          </cell>
          <cell r="E1361" t="str">
            <v>m</v>
          </cell>
        </row>
        <row r="1362">
          <cell r="A1362" t="str">
            <v>M930</v>
          </cell>
          <cell r="B1362" t="str">
            <v>Gabião caixa 2x1x1m galvanizado</v>
          </cell>
          <cell r="C1362" t="str">
            <v>un</v>
          </cell>
          <cell r="D1362">
            <v>1</v>
          </cell>
          <cell r="E1362" t="str">
            <v>un</v>
          </cell>
        </row>
        <row r="1363">
          <cell r="A1363" t="str">
            <v>M935</v>
          </cell>
          <cell r="B1363" t="str">
            <v>Terra arm. ECE - greide 0&lt;h&lt;6m</v>
          </cell>
          <cell r="C1363" t="str">
            <v>m2</v>
          </cell>
          <cell r="D1363">
            <v>1</v>
          </cell>
          <cell r="E1363" t="str">
            <v>m2</v>
          </cell>
        </row>
        <row r="1364">
          <cell r="A1364" t="str">
            <v>M936</v>
          </cell>
          <cell r="B1364" t="str">
            <v>Terra arm. ECE - greide 6&lt;h&lt;9m</v>
          </cell>
          <cell r="C1364" t="str">
            <v>m2</v>
          </cell>
          <cell r="D1364">
            <v>1</v>
          </cell>
          <cell r="E1364" t="str">
            <v>m2</v>
          </cell>
        </row>
        <row r="1365">
          <cell r="A1365" t="str">
            <v>M937</v>
          </cell>
          <cell r="B1365" t="str">
            <v>Terra arm. ECE - greide 9&lt;h&lt;12m</v>
          </cell>
          <cell r="C1365" t="str">
            <v>m2</v>
          </cell>
          <cell r="D1365">
            <v>1</v>
          </cell>
          <cell r="E1365" t="str">
            <v>m2</v>
          </cell>
        </row>
        <row r="1366">
          <cell r="A1366" t="str">
            <v>M938</v>
          </cell>
          <cell r="B1366" t="str">
            <v>Terra arm. ECE- pé talude 0&lt;h&lt;6m</v>
          </cell>
          <cell r="C1366" t="str">
            <v>m2</v>
          </cell>
          <cell r="D1366">
            <v>1</v>
          </cell>
          <cell r="E1366" t="str">
            <v>m2</v>
          </cell>
        </row>
        <row r="1367">
          <cell r="A1367" t="str">
            <v>M939</v>
          </cell>
          <cell r="B1367" t="str">
            <v>Terra arm. ECE- pé talude 6&lt;h&lt;9m</v>
          </cell>
          <cell r="C1367" t="str">
            <v>m2</v>
          </cell>
          <cell r="D1367">
            <v>1</v>
          </cell>
          <cell r="E1367" t="str">
            <v>m2</v>
          </cell>
        </row>
        <row r="1368">
          <cell r="A1368" t="str">
            <v>M940</v>
          </cell>
          <cell r="B1368" t="str">
            <v>Terra arm. ECE- pé talude 9&lt;h&lt;12m</v>
          </cell>
          <cell r="C1368" t="str">
            <v>m2</v>
          </cell>
          <cell r="D1368">
            <v>1</v>
          </cell>
          <cell r="E1368" t="str">
            <v>m2</v>
          </cell>
        </row>
        <row r="1369">
          <cell r="A1369" t="str">
            <v>M941</v>
          </cell>
          <cell r="B1369" t="str">
            <v>Terra arm. ECE-enc. portante 0&lt;h&lt;6m</v>
          </cell>
          <cell r="C1369" t="str">
            <v>m2</v>
          </cell>
          <cell r="D1369">
            <v>1</v>
          </cell>
          <cell r="E1369" t="str">
            <v>m2</v>
          </cell>
        </row>
        <row r="1370">
          <cell r="A1370" t="str">
            <v>M942</v>
          </cell>
          <cell r="B1370" t="str">
            <v>Terra arm. ECE-enc. portante 6&lt;h&lt;9m</v>
          </cell>
          <cell r="C1370" t="str">
            <v>m2</v>
          </cell>
          <cell r="D1370">
            <v>1</v>
          </cell>
          <cell r="E1370" t="str">
            <v>m2</v>
          </cell>
        </row>
        <row r="1371">
          <cell r="A1371" t="str">
            <v>M945</v>
          </cell>
          <cell r="B1371" t="str">
            <v>Haste para perfuratriz de esteira</v>
          </cell>
          <cell r="C1371" t="str">
            <v>un</v>
          </cell>
          <cell r="D1371">
            <v>1</v>
          </cell>
          <cell r="E1371" t="str">
            <v>un</v>
          </cell>
        </row>
        <row r="1372">
          <cell r="A1372" t="str">
            <v>M946</v>
          </cell>
          <cell r="B1372" t="str">
            <v>Luva para perfuratriz de esteira</v>
          </cell>
          <cell r="C1372" t="str">
            <v>un</v>
          </cell>
          <cell r="D1372">
            <v>1</v>
          </cell>
          <cell r="E1372" t="str">
            <v>un</v>
          </cell>
        </row>
        <row r="1373">
          <cell r="A1373" t="str">
            <v>M947</v>
          </cell>
          <cell r="B1373" t="str">
            <v>Punho para perfuratriz de esteira</v>
          </cell>
          <cell r="C1373" t="str">
            <v>un</v>
          </cell>
          <cell r="D1373">
            <v>1</v>
          </cell>
          <cell r="E1373" t="str">
            <v>un</v>
          </cell>
        </row>
        <row r="1374">
          <cell r="A1374" t="str">
            <v>M948</v>
          </cell>
          <cell r="B1374" t="str">
            <v>Coroa para perfuratriz de esteira</v>
          </cell>
          <cell r="C1374" t="str">
            <v>un</v>
          </cell>
          <cell r="D1374">
            <v>1</v>
          </cell>
          <cell r="E1374" t="str">
            <v>un</v>
          </cell>
        </row>
        <row r="1375">
          <cell r="A1375" t="str">
            <v>M949</v>
          </cell>
          <cell r="B1375" t="str">
            <v>Disco diam. p/ máq. de disco 48kW</v>
          </cell>
          <cell r="C1375" t="str">
            <v>un</v>
          </cell>
          <cell r="D1375">
            <v>1</v>
          </cell>
          <cell r="E1375" t="str">
            <v>un</v>
          </cell>
        </row>
        <row r="1376">
          <cell r="A1376" t="str">
            <v>M950</v>
          </cell>
          <cell r="B1376" t="str">
            <v>Coroa de diamante linha NX</v>
          </cell>
          <cell r="C1376" t="str">
            <v>un</v>
          </cell>
          <cell r="D1376">
            <v>1</v>
          </cell>
          <cell r="E1376" t="str">
            <v>un</v>
          </cell>
        </row>
        <row r="1377">
          <cell r="A1377" t="str">
            <v>M951</v>
          </cell>
          <cell r="B1377" t="str">
            <v>Calibrador de diamante linha NX</v>
          </cell>
          <cell r="C1377" t="str">
            <v>un</v>
          </cell>
          <cell r="D1377">
            <v>1</v>
          </cell>
          <cell r="E1377" t="str">
            <v>un</v>
          </cell>
        </row>
        <row r="1378">
          <cell r="A1378" t="str">
            <v>M952</v>
          </cell>
          <cell r="B1378" t="str">
            <v>Mola comum linha NX</v>
          </cell>
          <cell r="C1378" t="str">
            <v>un</v>
          </cell>
          <cell r="D1378">
            <v>1</v>
          </cell>
          <cell r="E1378" t="str">
            <v>un</v>
          </cell>
        </row>
        <row r="1379">
          <cell r="A1379" t="str">
            <v>M953</v>
          </cell>
          <cell r="B1379" t="str">
            <v>Barrilete simples linha NX</v>
          </cell>
          <cell r="C1379" t="str">
            <v>un</v>
          </cell>
          <cell r="D1379">
            <v>1</v>
          </cell>
          <cell r="E1379" t="str">
            <v>un</v>
          </cell>
        </row>
        <row r="1380">
          <cell r="A1380" t="str">
            <v>M954</v>
          </cell>
          <cell r="B1380" t="str">
            <v>Haste paredes paraleleas c/ niples</v>
          </cell>
          <cell r="C1380" t="str">
            <v>un</v>
          </cell>
          <cell r="D1380">
            <v>1</v>
          </cell>
          <cell r="E1380" t="str">
            <v>un</v>
          </cell>
        </row>
        <row r="1381">
          <cell r="A1381" t="str">
            <v>M955</v>
          </cell>
          <cell r="B1381" t="str">
            <v>Coroa de widia linha NX</v>
          </cell>
          <cell r="C1381" t="str">
            <v>un</v>
          </cell>
          <cell r="D1381">
            <v>1</v>
          </cell>
          <cell r="E1381" t="str">
            <v>un</v>
          </cell>
        </row>
        <row r="1382">
          <cell r="A1382" t="str">
            <v>M956</v>
          </cell>
          <cell r="B1382" t="str">
            <v>Sapata de widia linha NX</v>
          </cell>
          <cell r="C1382" t="str">
            <v>un</v>
          </cell>
          <cell r="D1382">
            <v>1</v>
          </cell>
          <cell r="E1382" t="str">
            <v>un</v>
          </cell>
        </row>
        <row r="1383">
          <cell r="A1383" t="str">
            <v>M957</v>
          </cell>
          <cell r="B1383" t="str">
            <v>Revestimento c/ conector linha NX</v>
          </cell>
          <cell r="C1383" t="str">
            <v>un</v>
          </cell>
          <cell r="D1383">
            <v>1</v>
          </cell>
          <cell r="E1383" t="str">
            <v>un</v>
          </cell>
        </row>
        <row r="1384">
          <cell r="A1384" t="str">
            <v>M958</v>
          </cell>
          <cell r="B1384" t="str">
            <v>Calibrador de widia simples linh NX</v>
          </cell>
          <cell r="C1384" t="str">
            <v>un</v>
          </cell>
          <cell r="D1384">
            <v>1</v>
          </cell>
          <cell r="E1384" t="str">
            <v>un</v>
          </cell>
        </row>
        <row r="1385">
          <cell r="A1385" t="str">
            <v>M960</v>
          </cell>
          <cell r="B1385" t="str">
            <v>Fio de nylon n. 40</v>
          </cell>
          <cell r="C1385" t="str">
            <v>rl</v>
          </cell>
          <cell r="D1385">
            <v>100</v>
          </cell>
          <cell r="E1385" t="str">
            <v>m</v>
          </cell>
        </row>
        <row r="1386">
          <cell r="A1386" t="str">
            <v>M969</v>
          </cell>
          <cell r="B1386" t="str">
            <v>Película refletiva lentes expostas</v>
          </cell>
          <cell r="C1386" t="str">
            <v>m2</v>
          </cell>
          <cell r="D1386">
            <v>1</v>
          </cell>
          <cell r="E1386" t="str">
            <v>m2</v>
          </cell>
        </row>
        <row r="1387">
          <cell r="A1387" t="str">
            <v>M970</v>
          </cell>
          <cell r="B1387" t="str">
            <v>Película refletiva lentes inclusas</v>
          </cell>
          <cell r="C1387" t="str">
            <v>m2</v>
          </cell>
          <cell r="D1387">
            <v>1</v>
          </cell>
          <cell r="E1387" t="str">
            <v>m2</v>
          </cell>
        </row>
        <row r="1388">
          <cell r="A1388" t="str">
            <v>M971</v>
          </cell>
          <cell r="B1388" t="str">
            <v>Dispositivo anti-ofuscante</v>
          </cell>
          <cell r="C1388" t="str">
            <v>m</v>
          </cell>
          <cell r="D1388">
            <v>1</v>
          </cell>
          <cell r="E1388" t="str">
            <v>m</v>
          </cell>
        </row>
        <row r="1389">
          <cell r="A1389" t="str">
            <v>M972</v>
          </cell>
          <cell r="B1389" t="str">
            <v>Tacha refletiva monodirecional</v>
          </cell>
          <cell r="C1389" t="str">
            <v>un</v>
          </cell>
          <cell r="D1389">
            <v>1</v>
          </cell>
          <cell r="E1389" t="str">
            <v>un</v>
          </cell>
        </row>
        <row r="1390">
          <cell r="A1390" t="str">
            <v>M973</v>
          </cell>
          <cell r="B1390" t="str">
            <v>Tacha refletiva bidirecional</v>
          </cell>
          <cell r="C1390" t="str">
            <v>un</v>
          </cell>
          <cell r="D1390">
            <v>1</v>
          </cell>
          <cell r="E1390" t="str">
            <v>un</v>
          </cell>
        </row>
        <row r="1391">
          <cell r="A1391" t="str">
            <v>M974</v>
          </cell>
          <cell r="B1391" t="str">
            <v>Tachão refletivo monodirecional</v>
          </cell>
          <cell r="C1391" t="str">
            <v>un</v>
          </cell>
          <cell r="D1391">
            <v>1</v>
          </cell>
          <cell r="E1391" t="str">
            <v>un</v>
          </cell>
        </row>
        <row r="1392">
          <cell r="A1392" t="str">
            <v>M975</v>
          </cell>
          <cell r="B1392" t="str">
            <v>Tachão refletivo bidirecional</v>
          </cell>
          <cell r="C1392" t="str">
            <v>un</v>
          </cell>
          <cell r="D1392">
            <v>1</v>
          </cell>
          <cell r="E1392" t="str">
            <v>un</v>
          </cell>
        </row>
        <row r="1393">
          <cell r="A1393" t="str">
            <v>M976</v>
          </cell>
          <cell r="B1393" t="str">
            <v>Baguete limitador de polietileno</v>
          </cell>
          <cell r="C1393" t="str">
            <v>m</v>
          </cell>
          <cell r="D1393">
            <v>1</v>
          </cell>
          <cell r="E1393" t="str">
            <v>m</v>
          </cell>
        </row>
        <row r="1394">
          <cell r="A1394" t="str">
            <v>M977</v>
          </cell>
          <cell r="B1394" t="str">
            <v>Selante asfáltico polimerizado</v>
          </cell>
          <cell r="C1394" t="str">
            <v>l</v>
          </cell>
          <cell r="D1394">
            <v>1</v>
          </cell>
          <cell r="E1394" t="str">
            <v>l</v>
          </cell>
        </row>
        <row r="1395">
          <cell r="A1395" t="str">
            <v>M980</v>
          </cell>
          <cell r="B1395" t="str">
            <v>Indenização de jazida</v>
          </cell>
          <cell r="C1395" t="str">
            <v>m3</v>
          </cell>
          <cell r="D1395">
            <v>1</v>
          </cell>
          <cell r="E1395" t="str">
            <v>m3</v>
          </cell>
        </row>
        <row r="1396">
          <cell r="A1396" t="str">
            <v>M982</v>
          </cell>
          <cell r="B1396" t="str">
            <v>Isopor de 5cm de espessura</v>
          </cell>
          <cell r="C1396" t="str">
            <v>m2</v>
          </cell>
          <cell r="D1396">
            <v>1</v>
          </cell>
          <cell r="E1396" t="str">
            <v>m2</v>
          </cell>
        </row>
        <row r="1397">
          <cell r="A1397" t="str">
            <v>M983</v>
          </cell>
          <cell r="B1397" t="str">
            <v>Disco diam. p/ máq. de disco 6kW</v>
          </cell>
          <cell r="C1397" t="str">
            <v>un</v>
          </cell>
          <cell r="D1397">
            <v>1</v>
          </cell>
          <cell r="E1397" t="str">
            <v>un</v>
          </cell>
        </row>
        <row r="1398">
          <cell r="A1398" t="str">
            <v>M984</v>
          </cell>
          <cell r="B1398" t="str">
            <v>Chumbadores</v>
          </cell>
          <cell r="C1398" t="str">
            <v>pç</v>
          </cell>
          <cell r="D1398">
            <v>0.3</v>
          </cell>
          <cell r="E1398" t="str">
            <v>kg</v>
          </cell>
        </row>
        <row r="1399">
          <cell r="A1399" t="str">
            <v>M985</v>
          </cell>
          <cell r="B1399" t="str">
            <v>Tubo plástico para purgadores</v>
          </cell>
          <cell r="C1399" t="str">
            <v>m</v>
          </cell>
          <cell r="D1399">
            <v>1</v>
          </cell>
          <cell r="E1399" t="str">
            <v>m</v>
          </cell>
        </row>
        <row r="1400">
          <cell r="A1400" t="str">
            <v>M996</v>
          </cell>
          <cell r="B1400" t="str">
            <v>Material Demolido</v>
          </cell>
          <cell r="C1400" t="str">
            <v>t</v>
          </cell>
          <cell r="D1400">
            <v>1</v>
          </cell>
          <cell r="E1400" t="str">
            <v>t</v>
          </cell>
        </row>
        <row r="1401">
          <cell r="A1401" t="str">
            <v>M997</v>
          </cell>
          <cell r="B1401" t="str">
            <v>Material Fresado</v>
          </cell>
          <cell r="C1401" t="str">
            <v>t</v>
          </cell>
          <cell r="D1401">
            <v>1</v>
          </cell>
          <cell r="E1401" t="str">
            <v>t</v>
          </cell>
        </row>
        <row r="1402">
          <cell r="A1402" t="str">
            <v>M998</v>
          </cell>
          <cell r="B1402" t="str">
            <v>Madeira</v>
          </cell>
          <cell r="C1402" t="str">
            <v>t</v>
          </cell>
          <cell r="D1402">
            <v>1</v>
          </cell>
          <cell r="E1402" t="str">
            <v>t</v>
          </cell>
        </row>
        <row r="1403">
          <cell r="A1403" t="str">
            <v>M999</v>
          </cell>
          <cell r="B1403" t="str">
            <v>Material retirado da pista</v>
          </cell>
          <cell r="C1403" t="str">
            <v>t</v>
          </cell>
          <cell r="D1403">
            <v>1</v>
          </cell>
          <cell r="E1403" t="str">
            <v>t</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qui"/>
      <sheetName val="CROQUI 2010"/>
      <sheetName val="CROQUI 2010 2"/>
      <sheetName val="CROQUI 2010 TV"/>
      <sheetName val="Pato"/>
      <sheetName val="QUANTIDADES RESUMIDA"/>
      <sheetName val="COMP BR-359"/>
      <sheetName val="QUANTIDADES E CUSTOS"/>
      <sheetName val="JUSTIFICATIVA QUADRO"/>
      <sheetName val="JUSTIFICATIVA"/>
      <sheetName val="Cronogr"/>
      <sheetName val="MATERIAIS "/>
      <sheetName val="INVENTARIO"/>
      <sheetName val="LICITAT"/>
      <sheetName val="LICITATORIA"/>
      <sheetName val="resumo transp"/>
      <sheetName val="TRANSP LOCAL CARROC 4 T ROD PAV"/>
      <sheetName val="TR LOC 5M³ ROD PAV"/>
      <sheetName val="TRANSP COM CARROC ROD PAV"/>
      <sheetName val="TRANSP COM 10 M3 ROD PAV"/>
      <sheetName val="TRANSP COM 10 M3 ROD NÃO PAV"/>
      <sheetName val="TR LOC MAT REMENDOS"/>
      <sheetName val="TR MAT BETUMINOSO"/>
      <sheetName val="Cronog"/>
      <sheetName val="MOBIL_INST_CANT"/>
      <sheetName val="TR LOC 5M³ ROD N PAV"/>
      <sheetName val="TR COMERC 10M³ ROD PAV"/>
      <sheetName val="TR COM CAR ROD PAV"/>
      <sheetName val="TR COM CAR ROD N PAV"/>
      <sheetName val="TR LOC CAR 4 T ROD NÃO PAV"/>
      <sheetName val="TR LOC CAR 4 T ROD PAV"/>
      <sheetName val="TR LOC MAT BETUMINOSO"/>
      <sheetName val="Memorial"/>
      <sheetName val="SERV MAT BET"/>
      <sheetName val="P UNITARIO MAT BET"/>
      <sheetName val="CALCULOS AUXILIARES"/>
      <sheetName val="TRANSP FRIO E QUENTE"/>
      <sheetName val="Comp P Unit "/>
      <sheetName val="C MÃO OBRA"/>
      <sheetName val="CUSTO MATERIAL"/>
      <sheetName val="CUSTO EQUIP"/>
      <sheetName val="COMP TRANSP EQUIP"/>
      <sheetName val="Plan1"/>
      <sheetName val="CUSTOS MAT BET"/>
      <sheetName val="TARIFA TRANSP."/>
      <sheetName val="NOVO CANTEIRO"/>
      <sheetName val="BDI"/>
      <sheetName val="CAPA"/>
      <sheetName val="canteiro"/>
      <sheetName val="Divisórias"/>
    </sheetNames>
    <sheetDataSet>
      <sheetData sheetId="0">
        <row r="5">
          <cell r="B5" t="str">
            <v>: KM 0,00 - KM 219,30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18">
          <cell r="E18">
            <v>1370</v>
          </cell>
        </row>
      </sheetData>
      <sheetData sheetId="36" refreshError="1"/>
      <sheetData sheetId="37">
        <row r="37">
          <cell r="O37" t="str">
            <v>DNIT - Sistema de Custos Rodoviários - SR/MS</v>
          </cell>
        </row>
      </sheetData>
      <sheetData sheetId="38">
        <row r="13">
          <cell r="A13" t="str">
            <v>COD.</v>
          </cell>
        </row>
      </sheetData>
      <sheetData sheetId="39">
        <row r="22">
          <cell r="F22">
            <v>1370</v>
          </cell>
        </row>
        <row r="24">
          <cell r="F24">
            <v>995</v>
          </cell>
        </row>
        <row r="27">
          <cell r="F27">
            <v>1049</v>
          </cell>
        </row>
      </sheetData>
      <sheetData sheetId="40">
        <row r="4">
          <cell r="A4" t="str">
            <v>Código</v>
          </cell>
        </row>
      </sheetData>
      <sheetData sheetId="41" refreshError="1"/>
      <sheetData sheetId="42" refreshError="1"/>
      <sheetData sheetId="43"/>
      <sheetData sheetId="44" refreshError="1"/>
      <sheetData sheetId="45" refreshError="1"/>
      <sheetData sheetId="46" refreshError="1"/>
      <sheetData sheetId="47"/>
      <sheetData sheetId="48" refreshError="1"/>
      <sheetData sheetId="49"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Edital"/>
      <sheetName val="DADOS_NAO_IMPRIMIR"/>
      <sheetName val="BDI ALT"/>
      <sheetName val="BDI DNIT"/>
      <sheetName val="Plan1"/>
      <sheetName val="INVENTÁRIO "/>
      <sheetName val="Cronograma 1º"/>
      <sheetName val="CURVA ABC"/>
      <sheetName val="ORÇAMENTO"/>
      <sheetName val="ORÇAMENTO (2)"/>
      <sheetName val="Serviços"/>
      <sheetName val="TLCB5"/>
      <sheetName val="TLMR"/>
      <sheetName val="TLCB10"/>
      <sheetName val="TLCC4"/>
      <sheetName val="TCCB10"/>
      <sheetName val="TCCC "/>
      <sheetName val="Quadro res. transp."/>
      <sheetName val="CROQUI "/>
      <sheetName val="FÓRM. TRANS"/>
      <sheetName val="Memória Justificativa"/>
      <sheetName val="CÁLC. TRANS."/>
      <sheetName val="MB VIAB."/>
      <sheetName val="Unit MB"/>
      <sheetName val="MAT.BET"/>
      <sheetName val="Estudo Comparativo"/>
      <sheetName val="MATERIAIS"/>
      <sheetName val="EQUIPAMENTOS"/>
      <sheetName val="MAO-DE-OBRA"/>
      <sheetName val="MBUQ"/>
      <sheetName val="Instalação"/>
      <sheetName val="Mobiliz."/>
      <sheetName val="PREV. --&gt;"/>
      <sheetName val="REC.CAM.GRAN."/>
      <sheetName val="SOLO.BRITA"/>
      <sheetName val="TSS"/>
      <sheetName val="MICRO1.5"/>
      <sheetName val="CONSERVA ROTINEIRA --&gt;"/>
      <sheetName val="REAT. APILOADO"/>
      <sheetName val="SOLO MELHORADO"/>
      <sheetName val="LIMP.PONTE"/>
      <sheetName val="IMPRIMAÇÃO"/>
      <sheetName val="PINT.LIG."/>
      <sheetName val="REC.REV."/>
      <sheetName val="REM.PROF.MAN."/>
      <sheetName val="REM.PROF.MEC"/>
      <sheetName val="TAPA.BUR.SERRA"/>
      <sheetName val="SEL.TRINCA"/>
      <sheetName val="CORR.MBUQ"/>
      <sheetName val="REP.CBUQ"/>
      <sheetName val="Plan2"/>
      <sheetName val="CORR.FRES.DESC."/>
      <sheetName val="LIMP.SARJ.MF."/>
      <sheetName val="LIMP.VALA.CORTE"/>
      <sheetName val="LIMP.VALA.DREN."/>
      <sheetName val="LIMP.DESCIDA"/>
      <sheetName val="LIMP.BUEIRO"/>
      <sheetName val="DESOB.BUEIRO"/>
      <sheetName val="CAIÇÃO"/>
      <sheetName val="R.M.SIN.H."/>
      <sheetName val="REC.CERCA"/>
      <sheetName val="ROC.MAN"/>
      <sheetName val="ROC.MEC"/>
      <sheetName val="ROC.COLONHÃO"/>
      <sheetName val="CORT.AREA.GRAMA"/>
      <sheetName val="CAP.MAN"/>
      <sheetName val="Dest.arv.D=0,15a0,30m"/>
      <sheetName val="Dest.arv.D=&gt;0,30m"/>
      <sheetName val="FRES.DESC."/>
      <sheetName val="CONS. EMERG --&gt;"/>
      <sheetName val="REC.MAN.ATERRO"/>
      <sheetName val="REC.MEC.ATERRO"/>
      <sheetName val="DRENO.SUB"/>
      <sheetName val="OBRAS MELHORAM --&gt;"/>
      <sheetName val="ENROC.PEDRA.ARR."/>
      <sheetName val="ENROC.PEDRA.JOG."/>
      <sheetName val="TUBO.60"/>
      <sheetName val="TUBO.80"/>
      <sheetName val="REC.GUARDA.CORPO"/>
      <sheetName val="Recomp.Guarda Corpo"/>
      <sheetName val="REV.VEG."/>
      <sheetName val="SERVIÇOS AUX --&gt;"/>
      <sheetName val="Usinagem Micro"/>
      <sheetName val="CONCRETO.CICLO"/>
      <sheetName val="CONCRETO.ACBC"/>
      <sheetName val="DOB.COL.ARM."/>
      <sheetName val="FORMA.MAD."/>
      <sheetName val="REAT.COMP.BUEIRO"/>
      <sheetName val="ESC.MAN.1ªCAT"/>
      <sheetName val="ESC.MEC.1ªCAT"/>
      <sheetName val="TRANSPORTE"/>
      <sheetName val="AUXILIARES"/>
      <sheetName val="ADM"/>
      <sheetName val="DIVIS"/>
      <sheetName val="Modelo"/>
      <sheetName val="RESU.SERV"/>
      <sheetName val="SINALIZ"/>
      <sheetName val="MICRO 1.5"/>
      <sheetName val="Gráf1"/>
      <sheetName val="cotacao materiais NASul"/>
      <sheetName val="Pedreirias"/>
    </sheetNames>
    <sheetDataSet>
      <sheetData sheetId="0" refreshError="1"/>
      <sheetData sheetId="1">
        <row r="8">
          <cell r="B8" t="str">
            <v>BR-262/MS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ow r="34">
          <cell r="F34">
            <v>13</v>
          </cell>
        </row>
      </sheetData>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ow r="28">
          <cell r="H28">
            <v>67</v>
          </cell>
        </row>
      </sheetData>
      <sheetData sheetId="98" refreshError="1"/>
      <sheetData sheetId="99" refreshError="1"/>
      <sheetData sheetId="100"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do Orçamento"/>
      <sheetName val="ORÇAMENTO BR-070 LOTE2"/>
      <sheetName val="Cronograma Físico-financeiro"/>
      <sheetName val="CURVA A B C"/>
    </sheetNames>
    <sheetDataSet>
      <sheetData sheetId="0"/>
      <sheetData sheetId="1">
        <row r="37">
          <cell r="E37" t="str">
            <v>NOVEMBRO/09</v>
          </cell>
        </row>
      </sheetData>
      <sheetData sheetId="2"/>
      <sheetData sheetId="3"/>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ital Dados"/>
      <sheetName val="Servico"/>
      <sheetName val="Material"/>
      <sheetName val="Salario"/>
      <sheetName val="Transporte"/>
      <sheetName val="Equipame"/>
      <sheetName val="INVENTÁRIO"/>
      <sheetName val="TREVOS"/>
      <sheetName val="CROQUIS"/>
      <sheetName val="MB"/>
      <sheetName val="AQ TR MB"/>
      <sheetName val="MOBIL-CANT"/>
      <sheetName val="P reaj x P atual"/>
      <sheetName val="P reaj x P atual A"/>
      <sheetName val="P reaj x P atual B"/>
      <sheetName val="5 S 01 513 01"/>
      <sheetName val="3 S 02 241 00"/>
      <sheetName val="3 S 08 301 01"/>
      <sheetName val="3 S 02 540 01"/>
      <sheetName val="3 S 08 109 12"/>
      <sheetName val="3 S 08 200 50"/>
      <sheetName val="3 S 08 103 50"/>
      <sheetName val="3 S 08 101 01"/>
      <sheetName val="3 S 08 101 02"/>
      <sheetName val="2 S 04 964 51"/>
      <sheetName val="2 S 04 964 52"/>
      <sheetName val="2 S 04 964 53"/>
      <sheetName val="2 S 04 964 54"/>
      <sheetName val="2 S 04 963 53"/>
      <sheetName val="2 S 04 963 60"/>
      <sheetName val="2 S 04 963 81"/>
      <sheetName val="2 S 04 963 82"/>
      <sheetName val="2 S 04 963 83"/>
      <sheetName val="2 S 04 963 84"/>
      <sheetName val="2 S 04 963 85"/>
      <sheetName val="2 S 01 510 00"/>
      <sheetName val="4 S 06 100 21"/>
      <sheetName val="3 S 08 100 00"/>
      <sheetName val="3 S 08 300 01"/>
      <sheetName val="3 S 08 301 02"/>
      <sheetName val="3 S 08 301 03"/>
      <sheetName val="3 S 08 302 01"/>
      <sheetName val="3 S 08 302 02"/>
      <sheetName val="3 S 08 400 00"/>
      <sheetName val="3 S 08 400 01"/>
      <sheetName val="3 S 08 401 00"/>
      <sheetName val="3 S 08 402 00"/>
      <sheetName val="3 S 08 403 00"/>
      <sheetName val="3 S 08 900 00"/>
      <sheetName val="3 S 08 900 01"/>
      <sheetName val="3 S 08 901 00"/>
      <sheetName val="3 S 08 901 01"/>
      <sheetName val="3 S 08 910 00"/>
      <sheetName val="5 S 02 400 00"/>
      <sheetName val="3 S 03 950 00"/>
      <sheetName val="3 S 05 000 00"/>
      <sheetName val="3 S 05 001 00"/>
      <sheetName val="3 S 08 500 00"/>
      <sheetName val="3 S 08 501 00"/>
      <sheetName val="3 S 02 540 50"/>
      <sheetName val="3 S 01 200 00"/>
      <sheetName val="3 S 03 329 01"/>
      <sheetName val="3 S 03 329 51"/>
      <sheetName val="3 S 03 940 02"/>
      <sheetName val="3 S 03 353 00"/>
      <sheetName val="2 S 04 962 60"/>
      <sheetName val="3 S 03 940 01"/>
      <sheetName val="2 S 04 991 51"/>
      <sheetName val="2 S 04 950 75"/>
      <sheetName val="2 S 04 950 77"/>
      <sheetName val="2 S 04 901 21"/>
      <sheetName val="2 S 04 931 51"/>
      <sheetName val="2 S 04 931 52"/>
      <sheetName val="2 S 04 931 53"/>
      <sheetName val="2 S 04 931 56"/>
      <sheetName val="2 S 04 931 57"/>
      <sheetName val="2 S 04 931 58"/>
      <sheetName val="2 S 04 931 61"/>
      <sheetName val="2 S 05 302 07"/>
      <sheetName val="2 S 04 964 56"/>
      <sheetName val="2 S 04 961 52"/>
      <sheetName val="2 S 04 999 57"/>
      <sheetName val="2 S 05 100 00"/>
      <sheetName val="2 S 05 302 05"/>
      <sheetName val="2 S 05 102 00"/>
      <sheetName val="2 S 04 963 54"/>
      <sheetName val="2 S 04 963 66"/>
      <sheetName val="2 S 04 963 68"/>
      <sheetName val="2 S 04 963 86"/>
      <sheetName val="2 S 04 962 66"/>
      <sheetName val="2 S 04 962 68"/>
      <sheetName val="3 S 08 109 00 "/>
      <sheetName val="2 S 01 100 23"/>
      <sheetName val="2 S 01 100 26"/>
      <sheetName val="2 S 04 962 62"/>
      <sheetName val="1 A 01 401 01"/>
      <sheetName val="1 A 01 415 51"/>
      <sheetName val="1 A 01 890 01"/>
      <sheetName val="1 A 01 892 01"/>
      <sheetName val="1 A 00 002 00 "/>
      <sheetName val="1 A 00 002 03"/>
      <sheetName val="1 A 00 002 06"/>
      <sheetName val="1 A 00 002 41"/>
      <sheetName val="E412"/>
      <sheetName val="T501"/>
      <sheetName val="T701"/>
      <sheetName val="E011"/>
      <sheetName val="E402"/>
      <sheetName val="1 A 00 002 91"/>
      <sheetName val="1 A 00 301 00"/>
      <sheetName val="1 A 01 170 02"/>
      <sheetName val="1 A 01 720 02"/>
      <sheetName val="1 A 01 720 00"/>
      <sheetName val="1 A 01 200 02"/>
      <sheetName val="1 A 00 961 00"/>
      <sheetName val="1 A 00 716 00"/>
      <sheetName val="1 A 00 717 00"/>
      <sheetName val="1 A 01 755 51"/>
      <sheetName val="1 A 01 760 51"/>
      <sheetName val="1 A 01 765 51"/>
      <sheetName val="1 A 01 580 02"/>
      <sheetName val="1 A 01 580 01"/>
      <sheetName val="1 A 00 302 00"/>
      <sheetName val="1 A 00 303 00"/>
      <sheetName val="1 A 01 120 01"/>
      <sheetName val="1 A 01 412 01"/>
      <sheetName val="1 A 01 790 01"/>
      <sheetName val="1 A 01 604 51"/>
      <sheetName val="1 A 01 751 51"/>
      <sheetName val="1 A 01 423 50"/>
      <sheetName val="1 A 01 412 51"/>
      <sheetName val="1 A 01 170 01"/>
      <sheetName val="1 A 01 200 01"/>
      <sheetName val="1 A 00 963 00"/>
      <sheetName val="1 A 01 150 01"/>
      <sheetName val="1 A 01 100 01"/>
      <sheetName val="1 A 00 002 90"/>
      <sheetName val="1 A 01 780 01"/>
      <sheetName val="1 A 01 105 01"/>
      <sheetName val="1 A 00 901 51"/>
      <sheetName val="1 A 01 603 51"/>
      <sheetName val="1 A 01 580 03"/>
      <sheetName val="1 A 00 902 51"/>
      <sheetName val="1 A 01 422 51"/>
      <sheetName val="1 A 01 893 01"/>
      <sheetName val="1 A 01 111 01"/>
      <sheetName val="1 A 01 200 04"/>
      <sheetName val="1 A 01 150 02"/>
      <sheetName val="1 A 01 775 51"/>
      <sheetName val="1 A 01 100 02 "/>
      <sheetName val="1 A 01 105 02"/>
      <sheetName val="1 A 01 418 51"/>
      <sheetName val="1 A 99 004 00"/>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6">
          <cell r="N6">
            <v>8.4699999999999998E-2</v>
          </cell>
          <cell r="S6">
            <v>4.1599999999999998E-2</v>
          </cell>
        </row>
        <row r="7">
          <cell r="N7">
            <v>-9.69E-2</v>
          </cell>
        </row>
        <row r="8">
          <cell r="N8">
            <v>2.9100000000000001E-2</v>
          </cell>
          <cell r="S8">
            <v>3.7999999999999999E-2</v>
          </cell>
        </row>
        <row r="9">
          <cell r="N9">
            <v>6.7000000000000002E-3</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_Gerais"/>
      <sheetName val="CAPA"/>
      <sheetName val="Contra-Capa"/>
      <sheetName val="Ficha Medição"/>
      <sheetName val="Memória de Cálculo"/>
      <sheetName val="Folha de Medição"/>
      <sheetName val="Folha de Med Acumuladas"/>
      <sheetName val="Canteiro"/>
      <sheetName val="Mobilização Equip"/>
      <sheetName val="Pluviom"/>
      <sheetName val="Fotos"/>
      <sheetName val="BDP"/>
    </sheetNames>
    <sheetDataSet>
      <sheetData sheetId="0">
        <row r="3">
          <cell r="C3" t="str">
            <v>SR/MT-0653/2009-00</v>
          </cell>
        </row>
        <row r="4">
          <cell r="C4" t="str">
            <v>REDRAM CONSTRUTORA DE OBRAS LTDA.</v>
          </cell>
        </row>
        <row r="6">
          <cell r="C6" t="str">
            <v>BR-364/MT</v>
          </cell>
        </row>
        <row r="7">
          <cell r="C7" t="str">
            <v>Divisa GO/MT – Divisa MT/RO</v>
          </cell>
        </row>
        <row r="8">
          <cell r="C8" t="str">
            <v>Entrº MT-170(A)/ 358 - Campo Novo do Parecis</v>
          </cell>
        </row>
        <row r="9">
          <cell r="C9" t="str">
            <v>Km 799,3 - Km 879,3</v>
          </cell>
        </row>
        <row r="12">
          <cell r="C12">
            <v>40114</v>
          </cell>
        </row>
        <row r="17">
          <cell r="C17" t="str">
            <v>10ª Medição Parcial</v>
          </cell>
        </row>
        <row r="23">
          <cell r="C23">
            <v>40424</v>
          </cell>
        </row>
        <row r="24">
          <cell r="C24" t="str">
            <v>03 DE SETEMBRO DE 2010</v>
          </cell>
        </row>
        <row r="27">
          <cell r="C27" t="str">
            <v>01/08/2010 a 31/08/2010</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6.bin"/><Relationship Id="rId1" Type="http://schemas.openxmlformats.org/officeDocument/2006/relationships/hyperlink" Target="https://leismunicipais.com.br/codigo-tributario-varzea-grande-mt"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7.bin"/><Relationship Id="rId1" Type="http://schemas.openxmlformats.org/officeDocument/2006/relationships/hyperlink" Target="https://leismunicipais.com.br/codigo-tributario-varzea-grande-mt"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dimension ref="A1:C21"/>
  <sheetViews>
    <sheetView zoomScale="85" zoomScaleNormal="85" zoomScaleSheetLayoutView="85" workbookViewId="0">
      <selection activeCell="A18" sqref="A1:C18"/>
    </sheetView>
  </sheetViews>
  <sheetFormatPr defaultColWidth="8.81640625" defaultRowHeight="15.5"/>
  <cols>
    <col min="1" max="1" width="16.7265625" style="166" customWidth="1"/>
    <col min="2" max="2" width="57.81640625" style="166" customWidth="1"/>
    <col min="3" max="3" width="24.81640625" style="167" customWidth="1"/>
    <col min="4" max="16384" width="8.81640625" style="166"/>
  </cols>
  <sheetData>
    <row r="1" spans="1:3">
      <c r="A1" s="651" t="s">
        <v>51</v>
      </c>
      <c r="B1" s="651"/>
      <c r="C1" s="651"/>
    </row>
    <row r="2" spans="1:3">
      <c r="A2" s="652" t="s">
        <v>591</v>
      </c>
      <c r="B2" s="652" t="s">
        <v>159</v>
      </c>
      <c r="C2" s="168" t="s">
        <v>1777</v>
      </c>
    </row>
    <row r="3" spans="1:3" ht="14.25" customHeight="1">
      <c r="A3" s="652"/>
      <c r="B3" s="652"/>
      <c r="C3" s="169" t="s">
        <v>1778</v>
      </c>
    </row>
    <row r="4" spans="1:3">
      <c r="A4" s="652"/>
      <c r="B4" s="652"/>
      <c r="C4" s="169" t="s">
        <v>100</v>
      </c>
    </row>
    <row r="5" spans="1:3">
      <c r="A5" s="170" t="s">
        <v>15</v>
      </c>
      <c r="B5" s="170" t="s">
        <v>0</v>
      </c>
      <c r="C5" s="171" t="s">
        <v>25</v>
      </c>
    </row>
    <row r="6" spans="1:3" ht="40.15" customHeight="1">
      <c r="A6" s="172" t="str">
        <f>'ORÇA '!B7</f>
        <v>I</v>
      </c>
      <c r="B6" s="178" t="str">
        <f>'ORÇA '!D7</f>
        <v>SERVIÇOS PRELIMINARES</v>
      </c>
      <c r="C6" s="174">
        <f>'ORÇA '!J12</f>
        <v>43709.78</v>
      </c>
    </row>
    <row r="7" spans="1:3" ht="40.15" customHeight="1">
      <c r="A7" s="172" t="str">
        <f>'ORÇA '!B13</f>
        <v>II</v>
      </c>
      <c r="B7" s="178" t="str">
        <f>'ORÇA '!D13</f>
        <v>ADMINISTRAÇÃO LOCAL</v>
      </c>
      <c r="C7" s="174">
        <f>'ORÇA '!J15</f>
        <v>28878.86</v>
      </c>
    </row>
    <row r="8" spans="1:3" ht="40.15" customHeight="1">
      <c r="A8" s="172" t="str">
        <f>'ORÇA '!B16</f>
        <v>III</v>
      </c>
      <c r="B8" s="173" t="str">
        <f>'ORÇA '!D16</f>
        <v>TERRAPLENAGEM</v>
      </c>
      <c r="C8" s="174">
        <f>'ORÇA '!J23</f>
        <v>52830.26</v>
      </c>
    </row>
    <row r="9" spans="1:3" ht="40.15" customHeight="1">
      <c r="A9" s="172" t="str">
        <f>'ORÇA '!B24</f>
        <v>IV</v>
      </c>
      <c r="B9" s="178" t="str">
        <f>'ORÇA '!D24</f>
        <v>PAVIMENTAÇÃO</v>
      </c>
      <c r="C9" s="174">
        <f>'ORÇA '!J36</f>
        <v>52402.97</v>
      </c>
    </row>
    <row r="10" spans="1:3" ht="40.15" customHeight="1">
      <c r="A10" s="172" t="str">
        <f>'ORÇA '!B37</f>
        <v>V</v>
      </c>
      <c r="B10" s="178" t="str">
        <f>'ORÇA '!D37</f>
        <v>SINALIZAÇÃO HORIZONTAL/VERTICAL</v>
      </c>
      <c r="C10" s="174">
        <f>'ORÇA '!J39</f>
        <v>887.49</v>
      </c>
    </row>
    <row r="11" spans="1:3" ht="40.15" customHeight="1">
      <c r="A11" s="172" t="str">
        <f>'ORÇA '!B40</f>
        <v>VI</v>
      </c>
      <c r="B11" s="178" t="str">
        <f>'ORÇA '!D40</f>
        <v>OBRAS COMPLEMENTARES</v>
      </c>
      <c r="C11" s="174">
        <f>'ORÇA '!J46</f>
        <v>23653.699999999997</v>
      </c>
    </row>
    <row r="12" spans="1:3" ht="40.15" customHeight="1">
      <c r="A12" s="172" t="str">
        <f>'ORÇA '!B47</f>
        <v>VII</v>
      </c>
      <c r="B12" s="178" t="str">
        <f>'ORÇA '!D47</f>
        <v>DRENAGEM</v>
      </c>
      <c r="C12" s="174">
        <f>'ORÇA '!J59</f>
        <v>159220.02000000002</v>
      </c>
    </row>
    <row r="13" spans="1:3" ht="40.15" customHeight="1">
      <c r="A13" s="172" t="str">
        <f>'ORÇA '!B60</f>
        <v>VIIi</v>
      </c>
      <c r="B13" s="173" t="str">
        <f>'ORÇA '!D60</f>
        <v xml:space="preserve">ASSENTAMENTO DE TUBO DE CONCRETO </v>
      </c>
      <c r="C13" s="174">
        <f>'ORÇA '!J65</f>
        <v>42020.58</v>
      </c>
    </row>
    <row r="14" spans="1:3" ht="40.15" customHeight="1">
      <c r="A14" s="172" t="str">
        <f>'ORÇA '!B66</f>
        <v>IX</v>
      </c>
      <c r="B14" s="173" t="str">
        <f>'ORÇA '!D66</f>
        <v>ÓRGÃOS ACESSÓRIOS</v>
      </c>
      <c r="C14" s="174">
        <f>'ORÇA '!J75</f>
        <v>554425.14</v>
      </c>
    </row>
    <row r="15" spans="1:3" ht="40.15" customHeight="1">
      <c r="A15" s="175" t="str">
        <f>QUANT!B75</f>
        <v>X</v>
      </c>
      <c r="B15" s="176" t="str">
        <f>'ORÇA '!D76</f>
        <v>CONTROLE E RECUPERAÇÃO AMBIENTAL</v>
      </c>
      <c r="C15" s="177">
        <f>'ORÇA '!J80</f>
        <v>3564.48</v>
      </c>
    </row>
    <row r="16" spans="1:3" ht="40.15" customHeight="1">
      <c r="A16" s="650" t="s">
        <v>592</v>
      </c>
      <c r="B16" s="650"/>
      <c r="C16" s="179">
        <f>SUM(C6:C15)</f>
        <v>961593.28</v>
      </c>
    </row>
    <row r="17" spans="1:3" ht="20.149999999999999" customHeight="1">
      <c r="A17" s="650" t="str">
        <f>QUANT!A2</f>
        <v>BAIRRO: ALAMEDA</v>
      </c>
      <c r="B17" s="650"/>
      <c r="C17" s="650"/>
    </row>
    <row r="18" spans="1:3" ht="34.5" customHeight="1">
      <c r="A18" s="649" t="str">
        <f>QUANT!A3</f>
        <v>RUAS: VEREADOR ABERLADO DE AZEVEDO, DO INDEPENDENTE, F, MIGUEL JOSÉ DA SILVA, MARIANO DE CAMPOS MAIA, VALTER FONTANA</v>
      </c>
      <c r="B18" s="649"/>
      <c r="C18" s="649"/>
    </row>
    <row r="20" spans="1:3">
      <c r="A20" s="165"/>
    </row>
    <row r="21" spans="1:3">
      <c r="A21" s="165"/>
    </row>
  </sheetData>
  <mergeCells count="6">
    <mergeCell ref="A18:C18"/>
    <mergeCell ref="A16:B16"/>
    <mergeCell ref="A1:C1"/>
    <mergeCell ref="B2:B4"/>
    <mergeCell ref="A2:A4"/>
    <mergeCell ref="A17:C17"/>
  </mergeCells>
  <printOptions horizontalCentered="1"/>
  <pageMargins left="0.51181102362204722" right="0.51181102362204722" top="0.78740157480314965" bottom="0.78740157480314965" header="0.31496062992125984" footer="0.31496062992125984"/>
  <pageSetup paperSize="9" scale="93"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19"/>
  <sheetViews>
    <sheetView topLeftCell="C1" zoomScaleNormal="100" workbookViewId="0">
      <selection activeCell="A2" sqref="A2:X17"/>
    </sheetView>
  </sheetViews>
  <sheetFormatPr defaultRowHeight="12.5"/>
  <cols>
    <col min="1" max="1" width="7" customWidth="1"/>
    <col min="2" max="2" width="24.54296875" customWidth="1"/>
    <col min="3" max="3" width="6.453125" customWidth="1"/>
    <col min="4" max="4" width="6.81640625" customWidth="1"/>
    <col min="5" max="5" width="8.1796875" customWidth="1"/>
    <col min="6" max="6" width="7" customWidth="1"/>
    <col min="7" max="7" width="6.26953125" customWidth="1"/>
    <col min="8" max="8" width="7" customWidth="1"/>
    <col min="9" max="9" width="6.7265625" customWidth="1"/>
    <col min="10" max="11" width="9.1796875" customWidth="1"/>
    <col min="12" max="12" width="9" customWidth="1"/>
    <col min="13" max="13" width="10.26953125" customWidth="1"/>
    <col min="14" max="14" width="7.1796875" customWidth="1"/>
    <col min="15" max="15" width="3.453125" hidden="1" customWidth="1"/>
    <col min="16" max="17" width="11.26953125" customWidth="1"/>
    <col min="18" max="18" width="10.26953125" customWidth="1"/>
    <col min="19" max="22" width="11.54296875" customWidth="1"/>
    <col min="23" max="23" width="15.453125" customWidth="1"/>
    <col min="24" max="24" width="15.7265625" customWidth="1"/>
    <col min="25" max="25" width="11.1796875" bestFit="1" customWidth="1"/>
    <col min="26" max="30" width="0" hidden="1" customWidth="1"/>
    <col min="31" max="31" width="11.453125" customWidth="1"/>
    <col min="32" max="32" width="15" customWidth="1"/>
    <col min="260" max="260" width="7" customWidth="1"/>
    <col min="261" max="261" width="24.54296875" customWidth="1"/>
    <col min="262" max="262" width="10.1796875" customWidth="1"/>
    <col min="263" max="263" width="6.81640625" customWidth="1"/>
    <col min="264" max="264" width="8.1796875" customWidth="1"/>
    <col min="265" max="265" width="7" customWidth="1"/>
    <col min="266" max="266" width="6.26953125" customWidth="1"/>
    <col min="267" max="267" width="7" customWidth="1"/>
    <col min="268" max="270" width="9.1796875" customWidth="1"/>
    <col min="271" max="271" width="9" customWidth="1"/>
    <col min="272" max="272" width="14.54296875" customWidth="1"/>
    <col min="273" max="273" width="9.54296875" customWidth="1"/>
    <col min="274" max="274" width="0" hidden="1" customWidth="1"/>
    <col min="275" max="276" width="11.26953125" customWidth="1"/>
    <col min="277" max="277" width="10.26953125" customWidth="1"/>
    <col min="278" max="278" width="11.54296875" customWidth="1"/>
    <col min="279" max="279" width="15.453125" customWidth="1"/>
    <col min="280" max="280" width="15.7265625" customWidth="1"/>
    <col min="281" max="281" width="11.1796875" bestFit="1" customWidth="1"/>
    <col min="282" max="286" width="0" hidden="1" customWidth="1"/>
    <col min="287" max="287" width="11.453125" customWidth="1"/>
    <col min="288" max="288" width="15" customWidth="1"/>
    <col min="516" max="516" width="7" customWidth="1"/>
    <col min="517" max="517" width="24.54296875" customWidth="1"/>
    <col min="518" max="518" width="10.1796875" customWidth="1"/>
    <col min="519" max="519" width="6.81640625" customWidth="1"/>
    <col min="520" max="520" width="8.1796875" customWidth="1"/>
    <col min="521" max="521" width="7" customWidth="1"/>
    <col min="522" max="522" width="6.26953125" customWidth="1"/>
    <col min="523" max="523" width="7" customWidth="1"/>
    <col min="524" max="526" width="9.1796875" customWidth="1"/>
    <col min="527" max="527" width="9" customWidth="1"/>
    <col min="528" max="528" width="14.54296875" customWidth="1"/>
    <col min="529" max="529" width="9.54296875" customWidth="1"/>
    <col min="530" max="530" width="0" hidden="1" customWidth="1"/>
    <col min="531" max="532" width="11.26953125" customWidth="1"/>
    <col min="533" max="533" width="10.26953125" customWidth="1"/>
    <col min="534" max="534" width="11.54296875" customWidth="1"/>
    <col min="535" max="535" width="15.453125" customWidth="1"/>
    <col min="536" max="536" width="15.7265625" customWidth="1"/>
    <col min="537" max="537" width="11.1796875" bestFit="1" customWidth="1"/>
    <col min="538" max="542" width="0" hidden="1" customWidth="1"/>
    <col min="543" max="543" width="11.453125" customWidth="1"/>
    <col min="544" max="544" width="15" customWidth="1"/>
    <col min="772" max="772" width="7" customWidth="1"/>
    <col min="773" max="773" width="24.54296875" customWidth="1"/>
    <col min="774" max="774" width="10.1796875" customWidth="1"/>
    <col min="775" max="775" width="6.81640625" customWidth="1"/>
    <col min="776" max="776" width="8.1796875" customWidth="1"/>
    <col min="777" max="777" width="7" customWidth="1"/>
    <col min="778" max="778" width="6.26953125" customWidth="1"/>
    <col min="779" max="779" width="7" customWidth="1"/>
    <col min="780" max="782" width="9.1796875" customWidth="1"/>
    <col min="783" max="783" width="9" customWidth="1"/>
    <col min="784" max="784" width="14.54296875" customWidth="1"/>
    <col min="785" max="785" width="9.54296875" customWidth="1"/>
    <col min="786" max="786" width="0" hidden="1" customWidth="1"/>
    <col min="787" max="788" width="11.26953125" customWidth="1"/>
    <col min="789" max="789" width="10.26953125" customWidth="1"/>
    <col min="790" max="790" width="11.54296875" customWidth="1"/>
    <col min="791" max="791" width="15.453125" customWidth="1"/>
    <col min="792" max="792" width="15.7265625" customWidth="1"/>
    <col min="793" max="793" width="11.1796875" bestFit="1" customWidth="1"/>
    <col min="794" max="798" width="0" hidden="1" customWidth="1"/>
    <col min="799" max="799" width="11.453125" customWidth="1"/>
    <col min="800" max="800" width="15" customWidth="1"/>
    <col min="1028" max="1028" width="7" customWidth="1"/>
    <col min="1029" max="1029" width="24.54296875" customWidth="1"/>
    <col min="1030" max="1030" width="10.1796875" customWidth="1"/>
    <col min="1031" max="1031" width="6.81640625" customWidth="1"/>
    <col min="1032" max="1032" width="8.1796875" customWidth="1"/>
    <col min="1033" max="1033" width="7" customWidth="1"/>
    <col min="1034" max="1034" width="6.26953125" customWidth="1"/>
    <col min="1035" max="1035" width="7" customWidth="1"/>
    <col min="1036" max="1038" width="9.1796875" customWidth="1"/>
    <col min="1039" max="1039" width="9" customWidth="1"/>
    <col min="1040" max="1040" width="14.54296875" customWidth="1"/>
    <col min="1041" max="1041" width="9.54296875" customWidth="1"/>
    <col min="1042" max="1042" width="0" hidden="1" customWidth="1"/>
    <col min="1043" max="1044" width="11.26953125" customWidth="1"/>
    <col min="1045" max="1045" width="10.26953125" customWidth="1"/>
    <col min="1046" max="1046" width="11.54296875" customWidth="1"/>
    <col min="1047" max="1047" width="15.453125" customWidth="1"/>
    <col min="1048" max="1048" width="15.7265625" customWidth="1"/>
    <col min="1049" max="1049" width="11.1796875" bestFit="1" customWidth="1"/>
    <col min="1050" max="1054" width="0" hidden="1" customWidth="1"/>
    <col min="1055" max="1055" width="11.453125" customWidth="1"/>
    <col min="1056" max="1056" width="15" customWidth="1"/>
    <col min="1284" max="1284" width="7" customWidth="1"/>
    <col min="1285" max="1285" width="24.54296875" customWidth="1"/>
    <col min="1286" max="1286" width="10.1796875" customWidth="1"/>
    <col min="1287" max="1287" width="6.81640625" customWidth="1"/>
    <col min="1288" max="1288" width="8.1796875" customWidth="1"/>
    <col min="1289" max="1289" width="7" customWidth="1"/>
    <col min="1290" max="1290" width="6.26953125" customWidth="1"/>
    <col min="1291" max="1291" width="7" customWidth="1"/>
    <col min="1292" max="1294" width="9.1796875" customWidth="1"/>
    <col min="1295" max="1295" width="9" customWidth="1"/>
    <col min="1296" max="1296" width="14.54296875" customWidth="1"/>
    <col min="1297" max="1297" width="9.54296875" customWidth="1"/>
    <col min="1298" max="1298" width="0" hidden="1" customWidth="1"/>
    <col min="1299" max="1300" width="11.26953125" customWidth="1"/>
    <col min="1301" max="1301" width="10.26953125" customWidth="1"/>
    <col min="1302" max="1302" width="11.54296875" customWidth="1"/>
    <col min="1303" max="1303" width="15.453125" customWidth="1"/>
    <col min="1304" max="1304" width="15.7265625" customWidth="1"/>
    <col min="1305" max="1305" width="11.1796875" bestFit="1" customWidth="1"/>
    <col min="1306" max="1310" width="0" hidden="1" customWidth="1"/>
    <col min="1311" max="1311" width="11.453125" customWidth="1"/>
    <col min="1312" max="1312" width="15" customWidth="1"/>
    <col min="1540" max="1540" width="7" customWidth="1"/>
    <col min="1541" max="1541" width="24.54296875" customWidth="1"/>
    <col min="1542" max="1542" width="10.1796875" customWidth="1"/>
    <col min="1543" max="1543" width="6.81640625" customWidth="1"/>
    <col min="1544" max="1544" width="8.1796875" customWidth="1"/>
    <col min="1545" max="1545" width="7" customWidth="1"/>
    <col min="1546" max="1546" width="6.26953125" customWidth="1"/>
    <col min="1547" max="1547" width="7" customWidth="1"/>
    <col min="1548" max="1550" width="9.1796875" customWidth="1"/>
    <col min="1551" max="1551" width="9" customWidth="1"/>
    <col min="1552" max="1552" width="14.54296875" customWidth="1"/>
    <col min="1553" max="1553" width="9.54296875" customWidth="1"/>
    <col min="1554" max="1554" width="0" hidden="1" customWidth="1"/>
    <col min="1555" max="1556" width="11.26953125" customWidth="1"/>
    <col min="1557" max="1557" width="10.26953125" customWidth="1"/>
    <col min="1558" max="1558" width="11.54296875" customWidth="1"/>
    <col min="1559" max="1559" width="15.453125" customWidth="1"/>
    <col min="1560" max="1560" width="15.7265625" customWidth="1"/>
    <col min="1561" max="1561" width="11.1796875" bestFit="1" customWidth="1"/>
    <col min="1562" max="1566" width="0" hidden="1" customWidth="1"/>
    <col min="1567" max="1567" width="11.453125" customWidth="1"/>
    <col min="1568" max="1568" width="15" customWidth="1"/>
    <col min="1796" max="1796" width="7" customWidth="1"/>
    <col min="1797" max="1797" width="24.54296875" customWidth="1"/>
    <col min="1798" max="1798" width="10.1796875" customWidth="1"/>
    <col min="1799" max="1799" width="6.81640625" customWidth="1"/>
    <col min="1800" max="1800" width="8.1796875" customWidth="1"/>
    <col min="1801" max="1801" width="7" customWidth="1"/>
    <col min="1802" max="1802" width="6.26953125" customWidth="1"/>
    <col min="1803" max="1803" width="7" customWidth="1"/>
    <col min="1804" max="1806" width="9.1796875" customWidth="1"/>
    <col min="1807" max="1807" width="9" customWidth="1"/>
    <col min="1808" max="1808" width="14.54296875" customWidth="1"/>
    <col min="1809" max="1809" width="9.54296875" customWidth="1"/>
    <col min="1810" max="1810" width="0" hidden="1" customWidth="1"/>
    <col min="1811" max="1812" width="11.26953125" customWidth="1"/>
    <col min="1813" max="1813" width="10.26953125" customWidth="1"/>
    <col min="1814" max="1814" width="11.54296875" customWidth="1"/>
    <col min="1815" max="1815" width="15.453125" customWidth="1"/>
    <col min="1816" max="1816" width="15.7265625" customWidth="1"/>
    <col min="1817" max="1817" width="11.1796875" bestFit="1" customWidth="1"/>
    <col min="1818" max="1822" width="0" hidden="1" customWidth="1"/>
    <col min="1823" max="1823" width="11.453125" customWidth="1"/>
    <col min="1824" max="1824" width="15" customWidth="1"/>
    <col min="2052" max="2052" width="7" customWidth="1"/>
    <col min="2053" max="2053" width="24.54296875" customWidth="1"/>
    <col min="2054" max="2054" width="10.1796875" customWidth="1"/>
    <col min="2055" max="2055" width="6.81640625" customWidth="1"/>
    <col min="2056" max="2056" width="8.1796875" customWidth="1"/>
    <col min="2057" max="2057" width="7" customWidth="1"/>
    <col min="2058" max="2058" width="6.26953125" customWidth="1"/>
    <col min="2059" max="2059" width="7" customWidth="1"/>
    <col min="2060" max="2062" width="9.1796875" customWidth="1"/>
    <col min="2063" max="2063" width="9" customWidth="1"/>
    <col min="2064" max="2064" width="14.54296875" customWidth="1"/>
    <col min="2065" max="2065" width="9.54296875" customWidth="1"/>
    <col min="2066" max="2066" width="0" hidden="1" customWidth="1"/>
    <col min="2067" max="2068" width="11.26953125" customWidth="1"/>
    <col min="2069" max="2069" width="10.26953125" customWidth="1"/>
    <col min="2070" max="2070" width="11.54296875" customWidth="1"/>
    <col min="2071" max="2071" width="15.453125" customWidth="1"/>
    <col min="2072" max="2072" width="15.7265625" customWidth="1"/>
    <col min="2073" max="2073" width="11.1796875" bestFit="1" customWidth="1"/>
    <col min="2074" max="2078" width="0" hidden="1" customWidth="1"/>
    <col min="2079" max="2079" width="11.453125" customWidth="1"/>
    <col min="2080" max="2080" width="15" customWidth="1"/>
    <col min="2308" max="2308" width="7" customWidth="1"/>
    <col min="2309" max="2309" width="24.54296875" customWidth="1"/>
    <col min="2310" max="2310" width="10.1796875" customWidth="1"/>
    <col min="2311" max="2311" width="6.81640625" customWidth="1"/>
    <col min="2312" max="2312" width="8.1796875" customWidth="1"/>
    <col min="2313" max="2313" width="7" customWidth="1"/>
    <col min="2314" max="2314" width="6.26953125" customWidth="1"/>
    <col min="2315" max="2315" width="7" customWidth="1"/>
    <col min="2316" max="2318" width="9.1796875" customWidth="1"/>
    <col min="2319" max="2319" width="9" customWidth="1"/>
    <col min="2320" max="2320" width="14.54296875" customWidth="1"/>
    <col min="2321" max="2321" width="9.54296875" customWidth="1"/>
    <col min="2322" max="2322" width="0" hidden="1" customWidth="1"/>
    <col min="2323" max="2324" width="11.26953125" customWidth="1"/>
    <col min="2325" max="2325" width="10.26953125" customWidth="1"/>
    <col min="2326" max="2326" width="11.54296875" customWidth="1"/>
    <col min="2327" max="2327" width="15.453125" customWidth="1"/>
    <col min="2328" max="2328" width="15.7265625" customWidth="1"/>
    <col min="2329" max="2329" width="11.1796875" bestFit="1" customWidth="1"/>
    <col min="2330" max="2334" width="0" hidden="1" customWidth="1"/>
    <col min="2335" max="2335" width="11.453125" customWidth="1"/>
    <col min="2336" max="2336" width="15" customWidth="1"/>
    <col min="2564" max="2564" width="7" customWidth="1"/>
    <col min="2565" max="2565" width="24.54296875" customWidth="1"/>
    <col min="2566" max="2566" width="10.1796875" customWidth="1"/>
    <col min="2567" max="2567" width="6.81640625" customWidth="1"/>
    <col min="2568" max="2568" width="8.1796875" customWidth="1"/>
    <col min="2569" max="2569" width="7" customWidth="1"/>
    <col min="2570" max="2570" width="6.26953125" customWidth="1"/>
    <col min="2571" max="2571" width="7" customWidth="1"/>
    <col min="2572" max="2574" width="9.1796875" customWidth="1"/>
    <col min="2575" max="2575" width="9" customWidth="1"/>
    <col min="2576" max="2576" width="14.54296875" customWidth="1"/>
    <col min="2577" max="2577" width="9.54296875" customWidth="1"/>
    <col min="2578" max="2578" width="0" hidden="1" customWidth="1"/>
    <col min="2579" max="2580" width="11.26953125" customWidth="1"/>
    <col min="2581" max="2581" width="10.26953125" customWidth="1"/>
    <col min="2582" max="2582" width="11.54296875" customWidth="1"/>
    <col min="2583" max="2583" width="15.453125" customWidth="1"/>
    <col min="2584" max="2584" width="15.7265625" customWidth="1"/>
    <col min="2585" max="2585" width="11.1796875" bestFit="1" customWidth="1"/>
    <col min="2586" max="2590" width="0" hidden="1" customWidth="1"/>
    <col min="2591" max="2591" width="11.453125" customWidth="1"/>
    <col min="2592" max="2592" width="15" customWidth="1"/>
    <col min="2820" max="2820" width="7" customWidth="1"/>
    <col min="2821" max="2821" width="24.54296875" customWidth="1"/>
    <col min="2822" max="2822" width="10.1796875" customWidth="1"/>
    <col min="2823" max="2823" width="6.81640625" customWidth="1"/>
    <col min="2824" max="2824" width="8.1796875" customWidth="1"/>
    <col min="2825" max="2825" width="7" customWidth="1"/>
    <col min="2826" max="2826" width="6.26953125" customWidth="1"/>
    <col min="2827" max="2827" width="7" customWidth="1"/>
    <col min="2828" max="2830" width="9.1796875" customWidth="1"/>
    <col min="2831" max="2831" width="9" customWidth="1"/>
    <col min="2832" max="2832" width="14.54296875" customWidth="1"/>
    <col min="2833" max="2833" width="9.54296875" customWidth="1"/>
    <col min="2834" max="2834" width="0" hidden="1" customWidth="1"/>
    <col min="2835" max="2836" width="11.26953125" customWidth="1"/>
    <col min="2837" max="2837" width="10.26953125" customWidth="1"/>
    <col min="2838" max="2838" width="11.54296875" customWidth="1"/>
    <col min="2839" max="2839" width="15.453125" customWidth="1"/>
    <col min="2840" max="2840" width="15.7265625" customWidth="1"/>
    <col min="2841" max="2841" width="11.1796875" bestFit="1" customWidth="1"/>
    <col min="2842" max="2846" width="0" hidden="1" customWidth="1"/>
    <col min="2847" max="2847" width="11.453125" customWidth="1"/>
    <col min="2848" max="2848" width="15" customWidth="1"/>
    <col min="3076" max="3076" width="7" customWidth="1"/>
    <col min="3077" max="3077" width="24.54296875" customWidth="1"/>
    <col min="3078" max="3078" width="10.1796875" customWidth="1"/>
    <col min="3079" max="3079" width="6.81640625" customWidth="1"/>
    <col min="3080" max="3080" width="8.1796875" customWidth="1"/>
    <col min="3081" max="3081" width="7" customWidth="1"/>
    <col min="3082" max="3082" width="6.26953125" customWidth="1"/>
    <col min="3083" max="3083" width="7" customWidth="1"/>
    <col min="3084" max="3086" width="9.1796875" customWidth="1"/>
    <col min="3087" max="3087" width="9" customWidth="1"/>
    <col min="3088" max="3088" width="14.54296875" customWidth="1"/>
    <col min="3089" max="3089" width="9.54296875" customWidth="1"/>
    <col min="3090" max="3090" width="0" hidden="1" customWidth="1"/>
    <col min="3091" max="3092" width="11.26953125" customWidth="1"/>
    <col min="3093" max="3093" width="10.26953125" customWidth="1"/>
    <col min="3094" max="3094" width="11.54296875" customWidth="1"/>
    <col min="3095" max="3095" width="15.453125" customWidth="1"/>
    <col min="3096" max="3096" width="15.7265625" customWidth="1"/>
    <col min="3097" max="3097" width="11.1796875" bestFit="1" customWidth="1"/>
    <col min="3098" max="3102" width="0" hidden="1" customWidth="1"/>
    <col min="3103" max="3103" width="11.453125" customWidth="1"/>
    <col min="3104" max="3104" width="15" customWidth="1"/>
    <col min="3332" max="3332" width="7" customWidth="1"/>
    <col min="3333" max="3333" width="24.54296875" customWidth="1"/>
    <col min="3334" max="3334" width="10.1796875" customWidth="1"/>
    <col min="3335" max="3335" width="6.81640625" customWidth="1"/>
    <col min="3336" max="3336" width="8.1796875" customWidth="1"/>
    <col min="3337" max="3337" width="7" customWidth="1"/>
    <col min="3338" max="3338" width="6.26953125" customWidth="1"/>
    <col min="3339" max="3339" width="7" customWidth="1"/>
    <col min="3340" max="3342" width="9.1796875" customWidth="1"/>
    <col min="3343" max="3343" width="9" customWidth="1"/>
    <col min="3344" max="3344" width="14.54296875" customWidth="1"/>
    <col min="3345" max="3345" width="9.54296875" customWidth="1"/>
    <col min="3346" max="3346" width="0" hidden="1" customWidth="1"/>
    <col min="3347" max="3348" width="11.26953125" customWidth="1"/>
    <col min="3349" max="3349" width="10.26953125" customWidth="1"/>
    <col min="3350" max="3350" width="11.54296875" customWidth="1"/>
    <col min="3351" max="3351" width="15.453125" customWidth="1"/>
    <col min="3352" max="3352" width="15.7265625" customWidth="1"/>
    <col min="3353" max="3353" width="11.1796875" bestFit="1" customWidth="1"/>
    <col min="3354" max="3358" width="0" hidden="1" customWidth="1"/>
    <col min="3359" max="3359" width="11.453125" customWidth="1"/>
    <col min="3360" max="3360" width="15" customWidth="1"/>
    <col min="3588" max="3588" width="7" customWidth="1"/>
    <col min="3589" max="3589" width="24.54296875" customWidth="1"/>
    <col min="3590" max="3590" width="10.1796875" customWidth="1"/>
    <col min="3591" max="3591" width="6.81640625" customWidth="1"/>
    <col min="3592" max="3592" width="8.1796875" customWidth="1"/>
    <col min="3593" max="3593" width="7" customWidth="1"/>
    <col min="3594" max="3594" width="6.26953125" customWidth="1"/>
    <col min="3595" max="3595" width="7" customWidth="1"/>
    <col min="3596" max="3598" width="9.1796875" customWidth="1"/>
    <col min="3599" max="3599" width="9" customWidth="1"/>
    <col min="3600" max="3600" width="14.54296875" customWidth="1"/>
    <col min="3601" max="3601" width="9.54296875" customWidth="1"/>
    <col min="3602" max="3602" width="0" hidden="1" customWidth="1"/>
    <col min="3603" max="3604" width="11.26953125" customWidth="1"/>
    <col min="3605" max="3605" width="10.26953125" customWidth="1"/>
    <col min="3606" max="3606" width="11.54296875" customWidth="1"/>
    <col min="3607" max="3607" width="15.453125" customWidth="1"/>
    <col min="3608" max="3608" width="15.7265625" customWidth="1"/>
    <col min="3609" max="3609" width="11.1796875" bestFit="1" customWidth="1"/>
    <col min="3610" max="3614" width="0" hidden="1" customWidth="1"/>
    <col min="3615" max="3615" width="11.453125" customWidth="1"/>
    <col min="3616" max="3616" width="15" customWidth="1"/>
    <col min="3844" max="3844" width="7" customWidth="1"/>
    <col min="3845" max="3845" width="24.54296875" customWidth="1"/>
    <col min="3846" max="3846" width="10.1796875" customWidth="1"/>
    <col min="3847" max="3847" width="6.81640625" customWidth="1"/>
    <col min="3848" max="3848" width="8.1796875" customWidth="1"/>
    <col min="3849" max="3849" width="7" customWidth="1"/>
    <col min="3850" max="3850" width="6.26953125" customWidth="1"/>
    <col min="3851" max="3851" width="7" customWidth="1"/>
    <col min="3852" max="3854" width="9.1796875" customWidth="1"/>
    <col min="3855" max="3855" width="9" customWidth="1"/>
    <col min="3856" max="3856" width="14.54296875" customWidth="1"/>
    <col min="3857" max="3857" width="9.54296875" customWidth="1"/>
    <col min="3858" max="3858" width="0" hidden="1" customWidth="1"/>
    <col min="3859" max="3860" width="11.26953125" customWidth="1"/>
    <col min="3861" max="3861" width="10.26953125" customWidth="1"/>
    <col min="3862" max="3862" width="11.54296875" customWidth="1"/>
    <col min="3863" max="3863" width="15.453125" customWidth="1"/>
    <col min="3864" max="3864" width="15.7265625" customWidth="1"/>
    <col min="3865" max="3865" width="11.1796875" bestFit="1" customWidth="1"/>
    <col min="3866" max="3870" width="0" hidden="1" customWidth="1"/>
    <col min="3871" max="3871" width="11.453125" customWidth="1"/>
    <col min="3872" max="3872" width="15" customWidth="1"/>
    <col min="4100" max="4100" width="7" customWidth="1"/>
    <col min="4101" max="4101" width="24.54296875" customWidth="1"/>
    <col min="4102" max="4102" width="10.1796875" customWidth="1"/>
    <col min="4103" max="4103" width="6.81640625" customWidth="1"/>
    <col min="4104" max="4104" width="8.1796875" customWidth="1"/>
    <col min="4105" max="4105" width="7" customWidth="1"/>
    <col min="4106" max="4106" width="6.26953125" customWidth="1"/>
    <col min="4107" max="4107" width="7" customWidth="1"/>
    <col min="4108" max="4110" width="9.1796875" customWidth="1"/>
    <col min="4111" max="4111" width="9" customWidth="1"/>
    <col min="4112" max="4112" width="14.54296875" customWidth="1"/>
    <col min="4113" max="4113" width="9.54296875" customWidth="1"/>
    <col min="4114" max="4114" width="0" hidden="1" customWidth="1"/>
    <col min="4115" max="4116" width="11.26953125" customWidth="1"/>
    <col min="4117" max="4117" width="10.26953125" customWidth="1"/>
    <col min="4118" max="4118" width="11.54296875" customWidth="1"/>
    <col min="4119" max="4119" width="15.453125" customWidth="1"/>
    <col min="4120" max="4120" width="15.7265625" customWidth="1"/>
    <col min="4121" max="4121" width="11.1796875" bestFit="1" customWidth="1"/>
    <col min="4122" max="4126" width="0" hidden="1" customWidth="1"/>
    <col min="4127" max="4127" width="11.453125" customWidth="1"/>
    <col min="4128" max="4128" width="15" customWidth="1"/>
    <col min="4356" max="4356" width="7" customWidth="1"/>
    <col min="4357" max="4357" width="24.54296875" customWidth="1"/>
    <col min="4358" max="4358" width="10.1796875" customWidth="1"/>
    <col min="4359" max="4359" width="6.81640625" customWidth="1"/>
    <col min="4360" max="4360" width="8.1796875" customWidth="1"/>
    <col min="4361" max="4361" width="7" customWidth="1"/>
    <col min="4362" max="4362" width="6.26953125" customWidth="1"/>
    <col min="4363" max="4363" width="7" customWidth="1"/>
    <col min="4364" max="4366" width="9.1796875" customWidth="1"/>
    <col min="4367" max="4367" width="9" customWidth="1"/>
    <col min="4368" max="4368" width="14.54296875" customWidth="1"/>
    <col min="4369" max="4369" width="9.54296875" customWidth="1"/>
    <col min="4370" max="4370" width="0" hidden="1" customWidth="1"/>
    <col min="4371" max="4372" width="11.26953125" customWidth="1"/>
    <col min="4373" max="4373" width="10.26953125" customWidth="1"/>
    <col min="4374" max="4374" width="11.54296875" customWidth="1"/>
    <col min="4375" max="4375" width="15.453125" customWidth="1"/>
    <col min="4376" max="4376" width="15.7265625" customWidth="1"/>
    <col min="4377" max="4377" width="11.1796875" bestFit="1" customWidth="1"/>
    <col min="4378" max="4382" width="0" hidden="1" customWidth="1"/>
    <col min="4383" max="4383" width="11.453125" customWidth="1"/>
    <col min="4384" max="4384" width="15" customWidth="1"/>
    <col min="4612" max="4612" width="7" customWidth="1"/>
    <col min="4613" max="4613" width="24.54296875" customWidth="1"/>
    <col min="4614" max="4614" width="10.1796875" customWidth="1"/>
    <col min="4615" max="4615" width="6.81640625" customWidth="1"/>
    <col min="4616" max="4616" width="8.1796875" customWidth="1"/>
    <col min="4617" max="4617" width="7" customWidth="1"/>
    <col min="4618" max="4618" width="6.26953125" customWidth="1"/>
    <col min="4619" max="4619" width="7" customWidth="1"/>
    <col min="4620" max="4622" width="9.1796875" customWidth="1"/>
    <col min="4623" max="4623" width="9" customWidth="1"/>
    <col min="4624" max="4624" width="14.54296875" customWidth="1"/>
    <col min="4625" max="4625" width="9.54296875" customWidth="1"/>
    <col min="4626" max="4626" width="0" hidden="1" customWidth="1"/>
    <col min="4627" max="4628" width="11.26953125" customWidth="1"/>
    <col min="4629" max="4629" width="10.26953125" customWidth="1"/>
    <col min="4630" max="4630" width="11.54296875" customWidth="1"/>
    <col min="4631" max="4631" width="15.453125" customWidth="1"/>
    <col min="4632" max="4632" width="15.7265625" customWidth="1"/>
    <col min="4633" max="4633" width="11.1796875" bestFit="1" customWidth="1"/>
    <col min="4634" max="4638" width="0" hidden="1" customWidth="1"/>
    <col min="4639" max="4639" width="11.453125" customWidth="1"/>
    <col min="4640" max="4640" width="15" customWidth="1"/>
    <col min="4868" max="4868" width="7" customWidth="1"/>
    <col min="4869" max="4869" width="24.54296875" customWidth="1"/>
    <col min="4870" max="4870" width="10.1796875" customWidth="1"/>
    <col min="4871" max="4871" width="6.81640625" customWidth="1"/>
    <col min="4872" max="4872" width="8.1796875" customWidth="1"/>
    <col min="4873" max="4873" width="7" customWidth="1"/>
    <col min="4874" max="4874" width="6.26953125" customWidth="1"/>
    <col min="4875" max="4875" width="7" customWidth="1"/>
    <col min="4876" max="4878" width="9.1796875" customWidth="1"/>
    <col min="4879" max="4879" width="9" customWidth="1"/>
    <col min="4880" max="4880" width="14.54296875" customWidth="1"/>
    <col min="4881" max="4881" width="9.54296875" customWidth="1"/>
    <col min="4882" max="4882" width="0" hidden="1" customWidth="1"/>
    <col min="4883" max="4884" width="11.26953125" customWidth="1"/>
    <col min="4885" max="4885" width="10.26953125" customWidth="1"/>
    <col min="4886" max="4886" width="11.54296875" customWidth="1"/>
    <col min="4887" max="4887" width="15.453125" customWidth="1"/>
    <col min="4888" max="4888" width="15.7265625" customWidth="1"/>
    <col min="4889" max="4889" width="11.1796875" bestFit="1" customWidth="1"/>
    <col min="4890" max="4894" width="0" hidden="1" customWidth="1"/>
    <col min="4895" max="4895" width="11.453125" customWidth="1"/>
    <col min="4896" max="4896" width="15" customWidth="1"/>
    <col min="5124" max="5124" width="7" customWidth="1"/>
    <col min="5125" max="5125" width="24.54296875" customWidth="1"/>
    <col min="5126" max="5126" width="10.1796875" customWidth="1"/>
    <col min="5127" max="5127" width="6.81640625" customWidth="1"/>
    <col min="5128" max="5128" width="8.1796875" customWidth="1"/>
    <col min="5129" max="5129" width="7" customWidth="1"/>
    <col min="5130" max="5130" width="6.26953125" customWidth="1"/>
    <col min="5131" max="5131" width="7" customWidth="1"/>
    <col min="5132" max="5134" width="9.1796875" customWidth="1"/>
    <col min="5135" max="5135" width="9" customWidth="1"/>
    <col min="5136" max="5136" width="14.54296875" customWidth="1"/>
    <col min="5137" max="5137" width="9.54296875" customWidth="1"/>
    <col min="5138" max="5138" width="0" hidden="1" customWidth="1"/>
    <col min="5139" max="5140" width="11.26953125" customWidth="1"/>
    <col min="5141" max="5141" width="10.26953125" customWidth="1"/>
    <col min="5142" max="5142" width="11.54296875" customWidth="1"/>
    <col min="5143" max="5143" width="15.453125" customWidth="1"/>
    <col min="5144" max="5144" width="15.7265625" customWidth="1"/>
    <col min="5145" max="5145" width="11.1796875" bestFit="1" customWidth="1"/>
    <col min="5146" max="5150" width="0" hidden="1" customWidth="1"/>
    <col min="5151" max="5151" width="11.453125" customWidth="1"/>
    <col min="5152" max="5152" width="15" customWidth="1"/>
    <col min="5380" max="5380" width="7" customWidth="1"/>
    <col min="5381" max="5381" width="24.54296875" customWidth="1"/>
    <col min="5382" max="5382" width="10.1796875" customWidth="1"/>
    <col min="5383" max="5383" width="6.81640625" customWidth="1"/>
    <col min="5384" max="5384" width="8.1796875" customWidth="1"/>
    <col min="5385" max="5385" width="7" customWidth="1"/>
    <col min="5386" max="5386" width="6.26953125" customWidth="1"/>
    <col min="5387" max="5387" width="7" customWidth="1"/>
    <col min="5388" max="5390" width="9.1796875" customWidth="1"/>
    <col min="5391" max="5391" width="9" customWidth="1"/>
    <col min="5392" max="5392" width="14.54296875" customWidth="1"/>
    <col min="5393" max="5393" width="9.54296875" customWidth="1"/>
    <col min="5394" max="5394" width="0" hidden="1" customWidth="1"/>
    <col min="5395" max="5396" width="11.26953125" customWidth="1"/>
    <col min="5397" max="5397" width="10.26953125" customWidth="1"/>
    <col min="5398" max="5398" width="11.54296875" customWidth="1"/>
    <col min="5399" max="5399" width="15.453125" customWidth="1"/>
    <col min="5400" max="5400" width="15.7265625" customWidth="1"/>
    <col min="5401" max="5401" width="11.1796875" bestFit="1" customWidth="1"/>
    <col min="5402" max="5406" width="0" hidden="1" customWidth="1"/>
    <col min="5407" max="5407" width="11.453125" customWidth="1"/>
    <col min="5408" max="5408" width="15" customWidth="1"/>
    <col min="5636" max="5636" width="7" customWidth="1"/>
    <col min="5637" max="5637" width="24.54296875" customWidth="1"/>
    <col min="5638" max="5638" width="10.1796875" customWidth="1"/>
    <col min="5639" max="5639" width="6.81640625" customWidth="1"/>
    <col min="5640" max="5640" width="8.1796875" customWidth="1"/>
    <col min="5641" max="5641" width="7" customWidth="1"/>
    <col min="5642" max="5642" width="6.26953125" customWidth="1"/>
    <col min="5643" max="5643" width="7" customWidth="1"/>
    <col min="5644" max="5646" width="9.1796875" customWidth="1"/>
    <col min="5647" max="5647" width="9" customWidth="1"/>
    <col min="5648" max="5648" width="14.54296875" customWidth="1"/>
    <col min="5649" max="5649" width="9.54296875" customWidth="1"/>
    <col min="5650" max="5650" width="0" hidden="1" customWidth="1"/>
    <col min="5651" max="5652" width="11.26953125" customWidth="1"/>
    <col min="5653" max="5653" width="10.26953125" customWidth="1"/>
    <col min="5654" max="5654" width="11.54296875" customWidth="1"/>
    <col min="5655" max="5655" width="15.453125" customWidth="1"/>
    <col min="5656" max="5656" width="15.7265625" customWidth="1"/>
    <col min="5657" max="5657" width="11.1796875" bestFit="1" customWidth="1"/>
    <col min="5658" max="5662" width="0" hidden="1" customWidth="1"/>
    <col min="5663" max="5663" width="11.453125" customWidth="1"/>
    <col min="5664" max="5664" width="15" customWidth="1"/>
    <col min="5892" max="5892" width="7" customWidth="1"/>
    <col min="5893" max="5893" width="24.54296875" customWidth="1"/>
    <col min="5894" max="5894" width="10.1796875" customWidth="1"/>
    <col min="5895" max="5895" width="6.81640625" customWidth="1"/>
    <col min="5896" max="5896" width="8.1796875" customWidth="1"/>
    <col min="5897" max="5897" width="7" customWidth="1"/>
    <col min="5898" max="5898" width="6.26953125" customWidth="1"/>
    <col min="5899" max="5899" width="7" customWidth="1"/>
    <col min="5900" max="5902" width="9.1796875" customWidth="1"/>
    <col min="5903" max="5903" width="9" customWidth="1"/>
    <col min="5904" max="5904" width="14.54296875" customWidth="1"/>
    <col min="5905" max="5905" width="9.54296875" customWidth="1"/>
    <col min="5906" max="5906" width="0" hidden="1" customWidth="1"/>
    <col min="5907" max="5908" width="11.26953125" customWidth="1"/>
    <col min="5909" max="5909" width="10.26953125" customWidth="1"/>
    <col min="5910" max="5910" width="11.54296875" customWidth="1"/>
    <col min="5911" max="5911" width="15.453125" customWidth="1"/>
    <col min="5912" max="5912" width="15.7265625" customWidth="1"/>
    <col min="5913" max="5913" width="11.1796875" bestFit="1" customWidth="1"/>
    <col min="5914" max="5918" width="0" hidden="1" customWidth="1"/>
    <col min="5919" max="5919" width="11.453125" customWidth="1"/>
    <col min="5920" max="5920" width="15" customWidth="1"/>
    <col min="6148" max="6148" width="7" customWidth="1"/>
    <col min="6149" max="6149" width="24.54296875" customWidth="1"/>
    <col min="6150" max="6150" width="10.1796875" customWidth="1"/>
    <col min="6151" max="6151" width="6.81640625" customWidth="1"/>
    <col min="6152" max="6152" width="8.1796875" customWidth="1"/>
    <col min="6153" max="6153" width="7" customWidth="1"/>
    <col min="6154" max="6154" width="6.26953125" customWidth="1"/>
    <col min="6155" max="6155" width="7" customWidth="1"/>
    <col min="6156" max="6158" width="9.1796875" customWidth="1"/>
    <col min="6159" max="6159" width="9" customWidth="1"/>
    <col min="6160" max="6160" width="14.54296875" customWidth="1"/>
    <col min="6161" max="6161" width="9.54296875" customWidth="1"/>
    <col min="6162" max="6162" width="0" hidden="1" customWidth="1"/>
    <col min="6163" max="6164" width="11.26953125" customWidth="1"/>
    <col min="6165" max="6165" width="10.26953125" customWidth="1"/>
    <col min="6166" max="6166" width="11.54296875" customWidth="1"/>
    <col min="6167" max="6167" width="15.453125" customWidth="1"/>
    <col min="6168" max="6168" width="15.7265625" customWidth="1"/>
    <col min="6169" max="6169" width="11.1796875" bestFit="1" customWidth="1"/>
    <col min="6170" max="6174" width="0" hidden="1" customWidth="1"/>
    <col min="6175" max="6175" width="11.453125" customWidth="1"/>
    <col min="6176" max="6176" width="15" customWidth="1"/>
    <col min="6404" max="6404" width="7" customWidth="1"/>
    <col min="6405" max="6405" width="24.54296875" customWidth="1"/>
    <col min="6406" max="6406" width="10.1796875" customWidth="1"/>
    <col min="6407" max="6407" width="6.81640625" customWidth="1"/>
    <col min="6408" max="6408" width="8.1796875" customWidth="1"/>
    <col min="6409" max="6409" width="7" customWidth="1"/>
    <col min="6410" max="6410" width="6.26953125" customWidth="1"/>
    <col min="6411" max="6411" width="7" customWidth="1"/>
    <col min="6412" max="6414" width="9.1796875" customWidth="1"/>
    <col min="6415" max="6415" width="9" customWidth="1"/>
    <col min="6416" max="6416" width="14.54296875" customWidth="1"/>
    <col min="6417" max="6417" width="9.54296875" customWidth="1"/>
    <col min="6418" max="6418" width="0" hidden="1" customWidth="1"/>
    <col min="6419" max="6420" width="11.26953125" customWidth="1"/>
    <col min="6421" max="6421" width="10.26953125" customWidth="1"/>
    <col min="6422" max="6422" width="11.54296875" customWidth="1"/>
    <col min="6423" max="6423" width="15.453125" customWidth="1"/>
    <col min="6424" max="6424" width="15.7265625" customWidth="1"/>
    <col min="6425" max="6425" width="11.1796875" bestFit="1" customWidth="1"/>
    <col min="6426" max="6430" width="0" hidden="1" customWidth="1"/>
    <col min="6431" max="6431" width="11.453125" customWidth="1"/>
    <col min="6432" max="6432" width="15" customWidth="1"/>
    <col min="6660" max="6660" width="7" customWidth="1"/>
    <col min="6661" max="6661" width="24.54296875" customWidth="1"/>
    <col min="6662" max="6662" width="10.1796875" customWidth="1"/>
    <col min="6663" max="6663" width="6.81640625" customWidth="1"/>
    <col min="6664" max="6664" width="8.1796875" customWidth="1"/>
    <col min="6665" max="6665" width="7" customWidth="1"/>
    <col min="6666" max="6666" width="6.26953125" customWidth="1"/>
    <col min="6667" max="6667" width="7" customWidth="1"/>
    <col min="6668" max="6670" width="9.1796875" customWidth="1"/>
    <col min="6671" max="6671" width="9" customWidth="1"/>
    <col min="6672" max="6672" width="14.54296875" customWidth="1"/>
    <col min="6673" max="6673" width="9.54296875" customWidth="1"/>
    <col min="6674" max="6674" width="0" hidden="1" customWidth="1"/>
    <col min="6675" max="6676" width="11.26953125" customWidth="1"/>
    <col min="6677" max="6677" width="10.26953125" customWidth="1"/>
    <col min="6678" max="6678" width="11.54296875" customWidth="1"/>
    <col min="6679" max="6679" width="15.453125" customWidth="1"/>
    <col min="6680" max="6680" width="15.7265625" customWidth="1"/>
    <col min="6681" max="6681" width="11.1796875" bestFit="1" customWidth="1"/>
    <col min="6682" max="6686" width="0" hidden="1" customWidth="1"/>
    <col min="6687" max="6687" width="11.453125" customWidth="1"/>
    <col min="6688" max="6688" width="15" customWidth="1"/>
    <col min="6916" max="6916" width="7" customWidth="1"/>
    <col min="6917" max="6917" width="24.54296875" customWidth="1"/>
    <col min="6918" max="6918" width="10.1796875" customWidth="1"/>
    <col min="6919" max="6919" width="6.81640625" customWidth="1"/>
    <col min="6920" max="6920" width="8.1796875" customWidth="1"/>
    <col min="6921" max="6921" width="7" customWidth="1"/>
    <col min="6922" max="6922" width="6.26953125" customWidth="1"/>
    <col min="6923" max="6923" width="7" customWidth="1"/>
    <col min="6924" max="6926" width="9.1796875" customWidth="1"/>
    <col min="6927" max="6927" width="9" customWidth="1"/>
    <col min="6928" max="6928" width="14.54296875" customWidth="1"/>
    <col min="6929" max="6929" width="9.54296875" customWidth="1"/>
    <col min="6930" max="6930" width="0" hidden="1" customWidth="1"/>
    <col min="6931" max="6932" width="11.26953125" customWidth="1"/>
    <col min="6933" max="6933" width="10.26953125" customWidth="1"/>
    <col min="6934" max="6934" width="11.54296875" customWidth="1"/>
    <col min="6935" max="6935" width="15.453125" customWidth="1"/>
    <col min="6936" max="6936" width="15.7265625" customWidth="1"/>
    <col min="6937" max="6937" width="11.1796875" bestFit="1" customWidth="1"/>
    <col min="6938" max="6942" width="0" hidden="1" customWidth="1"/>
    <col min="6943" max="6943" width="11.453125" customWidth="1"/>
    <col min="6944" max="6944" width="15" customWidth="1"/>
    <col min="7172" max="7172" width="7" customWidth="1"/>
    <col min="7173" max="7173" width="24.54296875" customWidth="1"/>
    <col min="7174" max="7174" width="10.1796875" customWidth="1"/>
    <col min="7175" max="7175" width="6.81640625" customWidth="1"/>
    <col min="7176" max="7176" width="8.1796875" customWidth="1"/>
    <col min="7177" max="7177" width="7" customWidth="1"/>
    <col min="7178" max="7178" width="6.26953125" customWidth="1"/>
    <col min="7179" max="7179" width="7" customWidth="1"/>
    <col min="7180" max="7182" width="9.1796875" customWidth="1"/>
    <col min="7183" max="7183" width="9" customWidth="1"/>
    <col min="7184" max="7184" width="14.54296875" customWidth="1"/>
    <col min="7185" max="7185" width="9.54296875" customWidth="1"/>
    <col min="7186" max="7186" width="0" hidden="1" customWidth="1"/>
    <col min="7187" max="7188" width="11.26953125" customWidth="1"/>
    <col min="7189" max="7189" width="10.26953125" customWidth="1"/>
    <col min="7190" max="7190" width="11.54296875" customWidth="1"/>
    <col min="7191" max="7191" width="15.453125" customWidth="1"/>
    <col min="7192" max="7192" width="15.7265625" customWidth="1"/>
    <col min="7193" max="7193" width="11.1796875" bestFit="1" customWidth="1"/>
    <col min="7194" max="7198" width="0" hidden="1" customWidth="1"/>
    <col min="7199" max="7199" width="11.453125" customWidth="1"/>
    <col min="7200" max="7200" width="15" customWidth="1"/>
    <col min="7428" max="7428" width="7" customWidth="1"/>
    <col min="7429" max="7429" width="24.54296875" customWidth="1"/>
    <col min="7430" max="7430" width="10.1796875" customWidth="1"/>
    <col min="7431" max="7431" width="6.81640625" customWidth="1"/>
    <col min="7432" max="7432" width="8.1796875" customWidth="1"/>
    <col min="7433" max="7433" width="7" customWidth="1"/>
    <col min="7434" max="7434" width="6.26953125" customWidth="1"/>
    <col min="7435" max="7435" width="7" customWidth="1"/>
    <col min="7436" max="7438" width="9.1796875" customWidth="1"/>
    <col min="7439" max="7439" width="9" customWidth="1"/>
    <col min="7440" max="7440" width="14.54296875" customWidth="1"/>
    <col min="7441" max="7441" width="9.54296875" customWidth="1"/>
    <col min="7442" max="7442" width="0" hidden="1" customWidth="1"/>
    <col min="7443" max="7444" width="11.26953125" customWidth="1"/>
    <col min="7445" max="7445" width="10.26953125" customWidth="1"/>
    <col min="7446" max="7446" width="11.54296875" customWidth="1"/>
    <col min="7447" max="7447" width="15.453125" customWidth="1"/>
    <col min="7448" max="7448" width="15.7265625" customWidth="1"/>
    <col min="7449" max="7449" width="11.1796875" bestFit="1" customWidth="1"/>
    <col min="7450" max="7454" width="0" hidden="1" customWidth="1"/>
    <col min="7455" max="7455" width="11.453125" customWidth="1"/>
    <col min="7456" max="7456" width="15" customWidth="1"/>
    <col min="7684" max="7684" width="7" customWidth="1"/>
    <col min="7685" max="7685" width="24.54296875" customWidth="1"/>
    <col min="7686" max="7686" width="10.1796875" customWidth="1"/>
    <col min="7687" max="7687" width="6.81640625" customWidth="1"/>
    <col min="7688" max="7688" width="8.1796875" customWidth="1"/>
    <col min="7689" max="7689" width="7" customWidth="1"/>
    <col min="7690" max="7690" width="6.26953125" customWidth="1"/>
    <col min="7691" max="7691" width="7" customWidth="1"/>
    <col min="7692" max="7694" width="9.1796875" customWidth="1"/>
    <col min="7695" max="7695" width="9" customWidth="1"/>
    <col min="7696" max="7696" width="14.54296875" customWidth="1"/>
    <col min="7697" max="7697" width="9.54296875" customWidth="1"/>
    <col min="7698" max="7698" width="0" hidden="1" customWidth="1"/>
    <col min="7699" max="7700" width="11.26953125" customWidth="1"/>
    <col min="7701" max="7701" width="10.26953125" customWidth="1"/>
    <col min="7702" max="7702" width="11.54296875" customWidth="1"/>
    <col min="7703" max="7703" width="15.453125" customWidth="1"/>
    <col min="7704" max="7704" width="15.7265625" customWidth="1"/>
    <col min="7705" max="7705" width="11.1796875" bestFit="1" customWidth="1"/>
    <col min="7706" max="7710" width="0" hidden="1" customWidth="1"/>
    <col min="7711" max="7711" width="11.453125" customWidth="1"/>
    <col min="7712" max="7712" width="15" customWidth="1"/>
    <col min="7940" max="7940" width="7" customWidth="1"/>
    <col min="7941" max="7941" width="24.54296875" customWidth="1"/>
    <col min="7942" max="7942" width="10.1796875" customWidth="1"/>
    <col min="7943" max="7943" width="6.81640625" customWidth="1"/>
    <col min="7944" max="7944" width="8.1796875" customWidth="1"/>
    <col min="7945" max="7945" width="7" customWidth="1"/>
    <col min="7946" max="7946" width="6.26953125" customWidth="1"/>
    <col min="7947" max="7947" width="7" customWidth="1"/>
    <col min="7948" max="7950" width="9.1796875" customWidth="1"/>
    <col min="7951" max="7951" width="9" customWidth="1"/>
    <col min="7952" max="7952" width="14.54296875" customWidth="1"/>
    <col min="7953" max="7953" width="9.54296875" customWidth="1"/>
    <col min="7954" max="7954" width="0" hidden="1" customWidth="1"/>
    <col min="7955" max="7956" width="11.26953125" customWidth="1"/>
    <col min="7957" max="7957" width="10.26953125" customWidth="1"/>
    <col min="7958" max="7958" width="11.54296875" customWidth="1"/>
    <col min="7959" max="7959" width="15.453125" customWidth="1"/>
    <col min="7960" max="7960" width="15.7265625" customWidth="1"/>
    <col min="7961" max="7961" width="11.1796875" bestFit="1" customWidth="1"/>
    <col min="7962" max="7966" width="0" hidden="1" customWidth="1"/>
    <col min="7967" max="7967" width="11.453125" customWidth="1"/>
    <col min="7968" max="7968" width="15" customWidth="1"/>
    <col min="8196" max="8196" width="7" customWidth="1"/>
    <col min="8197" max="8197" width="24.54296875" customWidth="1"/>
    <col min="8198" max="8198" width="10.1796875" customWidth="1"/>
    <col min="8199" max="8199" width="6.81640625" customWidth="1"/>
    <col min="8200" max="8200" width="8.1796875" customWidth="1"/>
    <col min="8201" max="8201" width="7" customWidth="1"/>
    <col min="8202" max="8202" width="6.26953125" customWidth="1"/>
    <col min="8203" max="8203" width="7" customWidth="1"/>
    <col min="8204" max="8206" width="9.1796875" customWidth="1"/>
    <col min="8207" max="8207" width="9" customWidth="1"/>
    <col min="8208" max="8208" width="14.54296875" customWidth="1"/>
    <col min="8209" max="8209" width="9.54296875" customWidth="1"/>
    <col min="8210" max="8210" width="0" hidden="1" customWidth="1"/>
    <col min="8211" max="8212" width="11.26953125" customWidth="1"/>
    <col min="8213" max="8213" width="10.26953125" customWidth="1"/>
    <col min="8214" max="8214" width="11.54296875" customWidth="1"/>
    <col min="8215" max="8215" width="15.453125" customWidth="1"/>
    <col min="8216" max="8216" width="15.7265625" customWidth="1"/>
    <col min="8217" max="8217" width="11.1796875" bestFit="1" customWidth="1"/>
    <col min="8218" max="8222" width="0" hidden="1" customWidth="1"/>
    <col min="8223" max="8223" width="11.453125" customWidth="1"/>
    <col min="8224" max="8224" width="15" customWidth="1"/>
    <col min="8452" max="8452" width="7" customWidth="1"/>
    <col min="8453" max="8453" width="24.54296875" customWidth="1"/>
    <col min="8454" max="8454" width="10.1796875" customWidth="1"/>
    <col min="8455" max="8455" width="6.81640625" customWidth="1"/>
    <col min="8456" max="8456" width="8.1796875" customWidth="1"/>
    <col min="8457" max="8457" width="7" customWidth="1"/>
    <col min="8458" max="8458" width="6.26953125" customWidth="1"/>
    <col min="8459" max="8459" width="7" customWidth="1"/>
    <col min="8460" max="8462" width="9.1796875" customWidth="1"/>
    <col min="8463" max="8463" width="9" customWidth="1"/>
    <col min="8464" max="8464" width="14.54296875" customWidth="1"/>
    <col min="8465" max="8465" width="9.54296875" customWidth="1"/>
    <col min="8466" max="8466" width="0" hidden="1" customWidth="1"/>
    <col min="8467" max="8468" width="11.26953125" customWidth="1"/>
    <col min="8469" max="8469" width="10.26953125" customWidth="1"/>
    <col min="8470" max="8470" width="11.54296875" customWidth="1"/>
    <col min="8471" max="8471" width="15.453125" customWidth="1"/>
    <col min="8472" max="8472" width="15.7265625" customWidth="1"/>
    <col min="8473" max="8473" width="11.1796875" bestFit="1" customWidth="1"/>
    <col min="8474" max="8478" width="0" hidden="1" customWidth="1"/>
    <col min="8479" max="8479" width="11.453125" customWidth="1"/>
    <col min="8480" max="8480" width="15" customWidth="1"/>
    <col min="8708" max="8708" width="7" customWidth="1"/>
    <col min="8709" max="8709" width="24.54296875" customWidth="1"/>
    <col min="8710" max="8710" width="10.1796875" customWidth="1"/>
    <col min="8711" max="8711" width="6.81640625" customWidth="1"/>
    <col min="8712" max="8712" width="8.1796875" customWidth="1"/>
    <col min="8713" max="8713" width="7" customWidth="1"/>
    <col min="8714" max="8714" width="6.26953125" customWidth="1"/>
    <col min="8715" max="8715" width="7" customWidth="1"/>
    <col min="8716" max="8718" width="9.1796875" customWidth="1"/>
    <col min="8719" max="8719" width="9" customWidth="1"/>
    <col min="8720" max="8720" width="14.54296875" customWidth="1"/>
    <col min="8721" max="8721" width="9.54296875" customWidth="1"/>
    <col min="8722" max="8722" width="0" hidden="1" customWidth="1"/>
    <col min="8723" max="8724" width="11.26953125" customWidth="1"/>
    <col min="8725" max="8725" width="10.26953125" customWidth="1"/>
    <col min="8726" max="8726" width="11.54296875" customWidth="1"/>
    <col min="8727" max="8727" width="15.453125" customWidth="1"/>
    <col min="8728" max="8728" width="15.7265625" customWidth="1"/>
    <col min="8729" max="8729" width="11.1796875" bestFit="1" customWidth="1"/>
    <col min="8730" max="8734" width="0" hidden="1" customWidth="1"/>
    <col min="8735" max="8735" width="11.453125" customWidth="1"/>
    <col min="8736" max="8736" width="15" customWidth="1"/>
    <col min="8964" max="8964" width="7" customWidth="1"/>
    <col min="8965" max="8965" width="24.54296875" customWidth="1"/>
    <col min="8966" max="8966" width="10.1796875" customWidth="1"/>
    <col min="8967" max="8967" width="6.81640625" customWidth="1"/>
    <col min="8968" max="8968" width="8.1796875" customWidth="1"/>
    <col min="8969" max="8969" width="7" customWidth="1"/>
    <col min="8970" max="8970" width="6.26953125" customWidth="1"/>
    <col min="8971" max="8971" width="7" customWidth="1"/>
    <col min="8972" max="8974" width="9.1796875" customWidth="1"/>
    <col min="8975" max="8975" width="9" customWidth="1"/>
    <col min="8976" max="8976" width="14.54296875" customWidth="1"/>
    <col min="8977" max="8977" width="9.54296875" customWidth="1"/>
    <col min="8978" max="8978" width="0" hidden="1" customWidth="1"/>
    <col min="8979" max="8980" width="11.26953125" customWidth="1"/>
    <col min="8981" max="8981" width="10.26953125" customWidth="1"/>
    <col min="8982" max="8982" width="11.54296875" customWidth="1"/>
    <col min="8983" max="8983" width="15.453125" customWidth="1"/>
    <col min="8984" max="8984" width="15.7265625" customWidth="1"/>
    <col min="8985" max="8985" width="11.1796875" bestFit="1" customWidth="1"/>
    <col min="8986" max="8990" width="0" hidden="1" customWidth="1"/>
    <col min="8991" max="8991" width="11.453125" customWidth="1"/>
    <col min="8992" max="8992" width="15" customWidth="1"/>
    <col min="9220" max="9220" width="7" customWidth="1"/>
    <col min="9221" max="9221" width="24.54296875" customWidth="1"/>
    <col min="9222" max="9222" width="10.1796875" customWidth="1"/>
    <col min="9223" max="9223" width="6.81640625" customWidth="1"/>
    <col min="9224" max="9224" width="8.1796875" customWidth="1"/>
    <col min="9225" max="9225" width="7" customWidth="1"/>
    <col min="9226" max="9226" width="6.26953125" customWidth="1"/>
    <col min="9227" max="9227" width="7" customWidth="1"/>
    <col min="9228" max="9230" width="9.1796875" customWidth="1"/>
    <col min="9231" max="9231" width="9" customWidth="1"/>
    <col min="9232" max="9232" width="14.54296875" customWidth="1"/>
    <col min="9233" max="9233" width="9.54296875" customWidth="1"/>
    <col min="9234" max="9234" width="0" hidden="1" customWidth="1"/>
    <col min="9235" max="9236" width="11.26953125" customWidth="1"/>
    <col min="9237" max="9237" width="10.26953125" customWidth="1"/>
    <col min="9238" max="9238" width="11.54296875" customWidth="1"/>
    <col min="9239" max="9239" width="15.453125" customWidth="1"/>
    <col min="9240" max="9240" width="15.7265625" customWidth="1"/>
    <col min="9241" max="9241" width="11.1796875" bestFit="1" customWidth="1"/>
    <col min="9242" max="9246" width="0" hidden="1" customWidth="1"/>
    <col min="9247" max="9247" width="11.453125" customWidth="1"/>
    <col min="9248" max="9248" width="15" customWidth="1"/>
    <col min="9476" max="9476" width="7" customWidth="1"/>
    <col min="9477" max="9477" width="24.54296875" customWidth="1"/>
    <col min="9478" max="9478" width="10.1796875" customWidth="1"/>
    <col min="9479" max="9479" width="6.81640625" customWidth="1"/>
    <col min="9480" max="9480" width="8.1796875" customWidth="1"/>
    <col min="9481" max="9481" width="7" customWidth="1"/>
    <col min="9482" max="9482" width="6.26953125" customWidth="1"/>
    <col min="9483" max="9483" width="7" customWidth="1"/>
    <col min="9484" max="9486" width="9.1796875" customWidth="1"/>
    <col min="9487" max="9487" width="9" customWidth="1"/>
    <col min="9488" max="9488" width="14.54296875" customWidth="1"/>
    <col min="9489" max="9489" width="9.54296875" customWidth="1"/>
    <col min="9490" max="9490" width="0" hidden="1" customWidth="1"/>
    <col min="9491" max="9492" width="11.26953125" customWidth="1"/>
    <col min="9493" max="9493" width="10.26953125" customWidth="1"/>
    <col min="9494" max="9494" width="11.54296875" customWidth="1"/>
    <col min="9495" max="9495" width="15.453125" customWidth="1"/>
    <col min="9496" max="9496" width="15.7265625" customWidth="1"/>
    <col min="9497" max="9497" width="11.1796875" bestFit="1" customWidth="1"/>
    <col min="9498" max="9502" width="0" hidden="1" customWidth="1"/>
    <col min="9503" max="9503" width="11.453125" customWidth="1"/>
    <col min="9504" max="9504" width="15" customWidth="1"/>
    <col min="9732" max="9732" width="7" customWidth="1"/>
    <col min="9733" max="9733" width="24.54296875" customWidth="1"/>
    <col min="9734" max="9734" width="10.1796875" customWidth="1"/>
    <col min="9735" max="9735" width="6.81640625" customWidth="1"/>
    <col min="9736" max="9736" width="8.1796875" customWidth="1"/>
    <col min="9737" max="9737" width="7" customWidth="1"/>
    <col min="9738" max="9738" width="6.26953125" customWidth="1"/>
    <col min="9739" max="9739" width="7" customWidth="1"/>
    <col min="9740" max="9742" width="9.1796875" customWidth="1"/>
    <col min="9743" max="9743" width="9" customWidth="1"/>
    <col min="9744" max="9744" width="14.54296875" customWidth="1"/>
    <col min="9745" max="9745" width="9.54296875" customWidth="1"/>
    <col min="9746" max="9746" width="0" hidden="1" customWidth="1"/>
    <col min="9747" max="9748" width="11.26953125" customWidth="1"/>
    <col min="9749" max="9749" width="10.26953125" customWidth="1"/>
    <col min="9750" max="9750" width="11.54296875" customWidth="1"/>
    <col min="9751" max="9751" width="15.453125" customWidth="1"/>
    <col min="9752" max="9752" width="15.7265625" customWidth="1"/>
    <col min="9753" max="9753" width="11.1796875" bestFit="1" customWidth="1"/>
    <col min="9754" max="9758" width="0" hidden="1" customWidth="1"/>
    <col min="9759" max="9759" width="11.453125" customWidth="1"/>
    <col min="9760" max="9760" width="15" customWidth="1"/>
    <col min="9988" max="9988" width="7" customWidth="1"/>
    <col min="9989" max="9989" width="24.54296875" customWidth="1"/>
    <col min="9990" max="9990" width="10.1796875" customWidth="1"/>
    <col min="9991" max="9991" width="6.81640625" customWidth="1"/>
    <col min="9992" max="9992" width="8.1796875" customWidth="1"/>
    <col min="9993" max="9993" width="7" customWidth="1"/>
    <col min="9994" max="9994" width="6.26953125" customWidth="1"/>
    <col min="9995" max="9995" width="7" customWidth="1"/>
    <col min="9996" max="9998" width="9.1796875" customWidth="1"/>
    <col min="9999" max="9999" width="9" customWidth="1"/>
    <col min="10000" max="10000" width="14.54296875" customWidth="1"/>
    <col min="10001" max="10001" width="9.54296875" customWidth="1"/>
    <col min="10002" max="10002" width="0" hidden="1" customWidth="1"/>
    <col min="10003" max="10004" width="11.26953125" customWidth="1"/>
    <col min="10005" max="10005" width="10.26953125" customWidth="1"/>
    <col min="10006" max="10006" width="11.54296875" customWidth="1"/>
    <col min="10007" max="10007" width="15.453125" customWidth="1"/>
    <col min="10008" max="10008" width="15.7265625" customWidth="1"/>
    <col min="10009" max="10009" width="11.1796875" bestFit="1" customWidth="1"/>
    <col min="10010" max="10014" width="0" hidden="1" customWidth="1"/>
    <col min="10015" max="10015" width="11.453125" customWidth="1"/>
    <col min="10016" max="10016" width="15" customWidth="1"/>
    <col min="10244" max="10244" width="7" customWidth="1"/>
    <col min="10245" max="10245" width="24.54296875" customWidth="1"/>
    <col min="10246" max="10246" width="10.1796875" customWidth="1"/>
    <col min="10247" max="10247" width="6.81640625" customWidth="1"/>
    <col min="10248" max="10248" width="8.1796875" customWidth="1"/>
    <col min="10249" max="10249" width="7" customWidth="1"/>
    <col min="10250" max="10250" width="6.26953125" customWidth="1"/>
    <col min="10251" max="10251" width="7" customWidth="1"/>
    <col min="10252" max="10254" width="9.1796875" customWidth="1"/>
    <col min="10255" max="10255" width="9" customWidth="1"/>
    <col min="10256" max="10256" width="14.54296875" customWidth="1"/>
    <col min="10257" max="10257" width="9.54296875" customWidth="1"/>
    <col min="10258" max="10258" width="0" hidden="1" customWidth="1"/>
    <col min="10259" max="10260" width="11.26953125" customWidth="1"/>
    <col min="10261" max="10261" width="10.26953125" customWidth="1"/>
    <col min="10262" max="10262" width="11.54296875" customWidth="1"/>
    <col min="10263" max="10263" width="15.453125" customWidth="1"/>
    <col min="10264" max="10264" width="15.7265625" customWidth="1"/>
    <col min="10265" max="10265" width="11.1796875" bestFit="1" customWidth="1"/>
    <col min="10266" max="10270" width="0" hidden="1" customWidth="1"/>
    <col min="10271" max="10271" width="11.453125" customWidth="1"/>
    <col min="10272" max="10272" width="15" customWidth="1"/>
    <col min="10500" max="10500" width="7" customWidth="1"/>
    <col min="10501" max="10501" width="24.54296875" customWidth="1"/>
    <col min="10502" max="10502" width="10.1796875" customWidth="1"/>
    <col min="10503" max="10503" width="6.81640625" customWidth="1"/>
    <col min="10504" max="10504" width="8.1796875" customWidth="1"/>
    <col min="10505" max="10505" width="7" customWidth="1"/>
    <col min="10506" max="10506" width="6.26953125" customWidth="1"/>
    <col min="10507" max="10507" width="7" customWidth="1"/>
    <col min="10508" max="10510" width="9.1796875" customWidth="1"/>
    <col min="10511" max="10511" width="9" customWidth="1"/>
    <col min="10512" max="10512" width="14.54296875" customWidth="1"/>
    <col min="10513" max="10513" width="9.54296875" customWidth="1"/>
    <col min="10514" max="10514" width="0" hidden="1" customWidth="1"/>
    <col min="10515" max="10516" width="11.26953125" customWidth="1"/>
    <col min="10517" max="10517" width="10.26953125" customWidth="1"/>
    <col min="10518" max="10518" width="11.54296875" customWidth="1"/>
    <col min="10519" max="10519" width="15.453125" customWidth="1"/>
    <col min="10520" max="10520" width="15.7265625" customWidth="1"/>
    <col min="10521" max="10521" width="11.1796875" bestFit="1" customWidth="1"/>
    <col min="10522" max="10526" width="0" hidden="1" customWidth="1"/>
    <col min="10527" max="10527" width="11.453125" customWidth="1"/>
    <col min="10528" max="10528" width="15" customWidth="1"/>
    <col min="10756" max="10756" width="7" customWidth="1"/>
    <col min="10757" max="10757" width="24.54296875" customWidth="1"/>
    <col min="10758" max="10758" width="10.1796875" customWidth="1"/>
    <col min="10759" max="10759" width="6.81640625" customWidth="1"/>
    <col min="10760" max="10760" width="8.1796875" customWidth="1"/>
    <col min="10761" max="10761" width="7" customWidth="1"/>
    <col min="10762" max="10762" width="6.26953125" customWidth="1"/>
    <col min="10763" max="10763" width="7" customWidth="1"/>
    <col min="10764" max="10766" width="9.1796875" customWidth="1"/>
    <col min="10767" max="10767" width="9" customWidth="1"/>
    <col min="10768" max="10768" width="14.54296875" customWidth="1"/>
    <col min="10769" max="10769" width="9.54296875" customWidth="1"/>
    <col min="10770" max="10770" width="0" hidden="1" customWidth="1"/>
    <col min="10771" max="10772" width="11.26953125" customWidth="1"/>
    <col min="10773" max="10773" width="10.26953125" customWidth="1"/>
    <col min="10774" max="10774" width="11.54296875" customWidth="1"/>
    <col min="10775" max="10775" width="15.453125" customWidth="1"/>
    <col min="10776" max="10776" width="15.7265625" customWidth="1"/>
    <col min="10777" max="10777" width="11.1796875" bestFit="1" customWidth="1"/>
    <col min="10778" max="10782" width="0" hidden="1" customWidth="1"/>
    <col min="10783" max="10783" width="11.453125" customWidth="1"/>
    <col min="10784" max="10784" width="15" customWidth="1"/>
    <col min="11012" max="11012" width="7" customWidth="1"/>
    <col min="11013" max="11013" width="24.54296875" customWidth="1"/>
    <col min="11014" max="11014" width="10.1796875" customWidth="1"/>
    <col min="11015" max="11015" width="6.81640625" customWidth="1"/>
    <col min="11016" max="11016" width="8.1796875" customWidth="1"/>
    <col min="11017" max="11017" width="7" customWidth="1"/>
    <col min="11018" max="11018" width="6.26953125" customWidth="1"/>
    <col min="11019" max="11019" width="7" customWidth="1"/>
    <col min="11020" max="11022" width="9.1796875" customWidth="1"/>
    <col min="11023" max="11023" width="9" customWidth="1"/>
    <col min="11024" max="11024" width="14.54296875" customWidth="1"/>
    <col min="11025" max="11025" width="9.54296875" customWidth="1"/>
    <col min="11026" max="11026" width="0" hidden="1" customWidth="1"/>
    <col min="11027" max="11028" width="11.26953125" customWidth="1"/>
    <col min="11029" max="11029" width="10.26953125" customWidth="1"/>
    <col min="11030" max="11030" width="11.54296875" customWidth="1"/>
    <col min="11031" max="11031" width="15.453125" customWidth="1"/>
    <col min="11032" max="11032" width="15.7265625" customWidth="1"/>
    <col min="11033" max="11033" width="11.1796875" bestFit="1" customWidth="1"/>
    <col min="11034" max="11038" width="0" hidden="1" customWidth="1"/>
    <col min="11039" max="11039" width="11.453125" customWidth="1"/>
    <col min="11040" max="11040" width="15" customWidth="1"/>
    <col min="11268" max="11268" width="7" customWidth="1"/>
    <col min="11269" max="11269" width="24.54296875" customWidth="1"/>
    <col min="11270" max="11270" width="10.1796875" customWidth="1"/>
    <col min="11271" max="11271" width="6.81640625" customWidth="1"/>
    <col min="11272" max="11272" width="8.1796875" customWidth="1"/>
    <col min="11273" max="11273" width="7" customWidth="1"/>
    <col min="11274" max="11274" width="6.26953125" customWidth="1"/>
    <col min="11275" max="11275" width="7" customWidth="1"/>
    <col min="11276" max="11278" width="9.1796875" customWidth="1"/>
    <col min="11279" max="11279" width="9" customWidth="1"/>
    <col min="11280" max="11280" width="14.54296875" customWidth="1"/>
    <col min="11281" max="11281" width="9.54296875" customWidth="1"/>
    <col min="11282" max="11282" width="0" hidden="1" customWidth="1"/>
    <col min="11283" max="11284" width="11.26953125" customWidth="1"/>
    <col min="11285" max="11285" width="10.26953125" customWidth="1"/>
    <col min="11286" max="11286" width="11.54296875" customWidth="1"/>
    <col min="11287" max="11287" width="15.453125" customWidth="1"/>
    <col min="11288" max="11288" width="15.7265625" customWidth="1"/>
    <col min="11289" max="11289" width="11.1796875" bestFit="1" customWidth="1"/>
    <col min="11290" max="11294" width="0" hidden="1" customWidth="1"/>
    <col min="11295" max="11295" width="11.453125" customWidth="1"/>
    <col min="11296" max="11296" width="15" customWidth="1"/>
    <col min="11524" max="11524" width="7" customWidth="1"/>
    <col min="11525" max="11525" width="24.54296875" customWidth="1"/>
    <col min="11526" max="11526" width="10.1796875" customWidth="1"/>
    <col min="11527" max="11527" width="6.81640625" customWidth="1"/>
    <col min="11528" max="11528" width="8.1796875" customWidth="1"/>
    <col min="11529" max="11529" width="7" customWidth="1"/>
    <col min="11530" max="11530" width="6.26953125" customWidth="1"/>
    <col min="11531" max="11531" width="7" customWidth="1"/>
    <col min="11532" max="11534" width="9.1796875" customWidth="1"/>
    <col min="11535" max="11535" width="9" customWidth="1"/>
    <col min="11536" max="11536" width="14.54296875" customWidth="1"/>
    <col min="11537" max="11537" width="9.54296875" customWidth="1"/>
    <col min="11538" max="11538" width="0" hidden="1" customWidth="1"/>
    <col min="11539" max="11540" width="11.26953125" customWidth="1"/>
    <col min="11541" max="11541" width="10.26953125" customWidth="1"/>
    <col min="11542" max="11542" width="11.54296875" customWidth="1"/>
    <col min="11543" max="11543" width="15.453125" customWidth="1"/>
    <col min="11544" max="11544" width="15.7265625" customWidth="1"/>
    <col min="11545" max="11545" width="11.1796875" bestFit="1" customWidth="1"/>
    <col min="11546" max="11550" width="0" hidden="1" customWidth="1"/>
    <col min="11551" max="11551" width="11.453125" customWidth="1"/>
    <col min="11552" max="11552" width="15" customWidth="1"/>
    <col min="11780" max="11780" width="7" customWidth="1"/>
    <col min="11781" max="11781" width="24.54296875" customWidth="1"/>
    <col min="11782" max="11782" width="10.1796875" customWidth="1"/>
    <col min="11783" max="11783" width="6.81640625" customWidth="1"/>
    <col min="11784" max="11784" width="8.1796875" customWidth="1"/>
    <col min="11785" max="11785" width="7" customWidth="1"/>
    <col min="11786" max="11786" width="6.26953125" customWidth="1"/>
    <col min="11787" max="11787" width="7" customWidth="1"/>
    <col min="11788" max="11790" width="9.1796875" customWidth="1"/>
    <col min="11791" max="11791" width="9" customWidth="1"/>
    <col min="11792" max="11792" width="14.54296875" customWidth="1"/>
    <col min="11793" max="11793" width="9.54296875" customWidth="1"/>
    <col min="11794" max="11794" width="0" hidden="1" customWidth="1"/>
    <col min="11795" max="11796" width="11.26953125" customWidth="1"/>
    <col min="11797" max="11797" width="10.26953125" customWidth="1"/>
    <col min="11798" max="11798" width="11.54296875" customWidth="1"/>
    <col min="11799" max="11799" width="15.453125" customWidth="1"/>
    <col min="11800" max="11800" width="15.7265625" customWidth="1"/>
    <col min="11801" max="11801" width="11.1796875" bestFit="1" customWidth="1"/>
    <col min="11802" max="11806" width="0" hidden="1" customWidth="1"/>
    <col min="11807" max="11807" width="11.453125" customWidth="1"/>
    <col min="11808" max="11808" width="15" customWidth="1"/>
    <col min="12036" max="12036" width="7" customWidth="1"/>
    <col min="12037" max="12037" width="24.54296875" customWidth="1"/>
    <col min="12038" max="12038" width="10.1796875" customWidth="1"/>
    <col min="12039" max="12039" width="6.81640625" customWidth="1"/>
    <col min="12040" max="12040" width="8.1796875" customWidth="1"/>
    <col min="12041" max="12041" width="7" customWidth="1"/>
    <col min="12042" max="12042" width="6.26953125" customWidth="1"/>
    <col min="12043" max="12043" width="7" customWidth="1"/>
    <col min="12044" max="12046" width="9.1796875" customWidth="1"/>
    <col min="12047" max="12047" width="9" customWidth="1"/>
    <col min="12048" max="12048" width="14.54296875" customWidth="1"/>
    <col min="12049" max="12049" width="9.54296875" customWidth="1"/>
    <col min="12050" max="12050" width="0" hidden="1" customWidth="1"/>
    <col min="12051" max="12052" width="11.26953125" customWidth="1"/>
    <col min="12053" max="12053" width="10.26953125" customWidth="1"/>
    <col min="12054" max="12054" width="11.54296875" customWidth="1"/>
    <col min="12055" max="12055" width="15.453125" customWidth="1"/>
    <col min="12056" max="12056" width="15.7265625" customWidth="1"/>
    <col min="12057" max="12057" width="11.1796875" bestFit="1" customWidth="1"/>
    <col min="12058" max="12062" width="0" hidden="1" customWidth="1"/>
    <col min="12063" max="12063" width="11.453125" customWidth="1"/>
    <col min="12064" max="12064" width="15" customWidth="1"/>
    <col min="12292" max="12292" width="7" customWidth="1"/>
    <col min="12293" max="12293" width="24.54296875" customWidth="1"/>
    <col min="12294" max="12294" width="10.1796875" customWidth="1"/>
    <col min="12295" max="12295" width="6.81640625" customWidth="1"/>
    <col min="12296" max="12296" width="8.1796875" customWidth="1"/>
    <col min="12297" max="12297" width="7" customWidth="1"/>
    <col min="12298" max="12298" width="6.26953125" customWidth="1"/>
    <col min="12299" max="12299" width="7" customWidth="1"/>
    <col min="12300" max="12302" width="9.1796875" customWidth="1"/>
    <col min="12303" max="12303" width="9" customWidth="1"/>
    <col min="12304" max="12304" width="14.54296875" customWidth="1"/>
    <col min="12305" max="12305" width="9.54296875" customWidth="1"/>
    <col min="12306" max="12306" width="0" hidden="1" customWidth="1"/>
    <col min="12307" max="12308" width="11.26953125" customWidth="1"/>
    <col min="12309" max="12309" width="10.26953125" customWidth="1"/>
    <col min="12310" max="12310" width="11.54296875" customWidth="1"/>
    <col min="12311" max="12311" width="15.453125" customWidth="1"/>
    <col min="12312" max="12312" width="15.7265625" customWidth="1"/>
    <col min="12313" max="12313" width="11.1796875" bestFit="1" customWidth="1"/>
    <col min="12314" max="12318" width="0" hidden="1" customWidth="1"/>
    <col min="12319" max="12319" width="11.453125" customWidth="1"/>
    <col min="12320" max="12320" width="15" customWidth="1"/>
    <col min="12548" max="12548" width="7" customWidth="1"/>
    <col min="12549" max="12549" width="24.54296875" customWidth="1"/>
    <col min="12550" max="12550" width="10.1796875" customWidth="1"/>
    <col min="12551" max="12551" width="6.81640625" customWidth="1"/>
    <col min="12552" max="12552" width="8.1796875" customWidth="1"/>
    <col min="12553" max="12553" width="7" customWidth="1"/>
    <col min="12554" max="12554" width="6.26953125" customWidth="1"/>
    <col min="12555" max="12555" width="7" customWidth="1"/>
    <col min="12556" max="12558" width="9.1796875" customWidth="1"/>
    <col min="12559" max="12559" width="9" customWidth="1"/>
    <col min="12560" max="12560" width="14.54296875" customWidth="1"/>
    <col min="12561" max="12561" width="9.54296875" customWidth="1"/>
    <col min="12562" max="12562" width="0" hidden="1" customWidth="1"/>
    <col min="12563" max="12564" width="11.26953125" customWidth="1"/>
    <col min="12565" max="12565" width="10.26953125" customWidth="1"/>
    <col min="12566" max="12566" width="11.54296875" customWidth="1"/>
    <col min="12567" max="12567" width="15.453125" customWidth="1"/>
    <col min="12568" max="12568" width="15.7265625" customWidth="1"/>
    <col min="12569" max="12569" width="11.1796875" bestFit="1" customWidth="1"/>
    <col min="12570" max="12574" width="0" hidden="1" customWidth="1"/>
    <col min="12575" max="12575" width="11.453125" customWidth="1"/>
    <col min="12576" max="12576" width="15" customWidth="1"/>
    <col min="12804" max="12804" width="7" customWidth="1"/>
    <col min="12805" max="12805" width="24.54296875" customWidth="1"/>
    <col min="12806" max="12806" width="10.1796875" customWidth="1"/>
    <col min="12807" max="12807" width="6.81640625" customWidth="1"/>
    <col min="12808" max="12808" width="8.1796875" customWidth="1"/>
    <col min="12809" max="12809" width="7" customWidth="1"/>
    <col min="12810" max="12810" width="6.26953125" customWidth="1"/>
    <col min="12811" max="12811" width="7" customWidth="1"/>
    <col min="12812" max="12814" width="9.1796875" customWidth="1"/>
    <col min="12815" max="12815" width="9" customWidth="1"/>
    <col min="12816" max="12816" width="14.54296875" customWidth="1"/>
    <col min="12817" max="12817" width="9.54296875" customWidth="1"/>
    <col min="12818" max="12818" width="0" hidden="1" customWidth="1"/>
    <col min="12819" max="12820" width="11.26953125" customWidth="1"/>
    <col min="12821" max="12821" width="10.26953125" customWidth="1"/>
    <col min="12822" max="12822" width="11.54296875" customWidth="1"/>
    <col min="12823" max="12823" width="15.453125" customWidth="1"/>
    <col min="12824" max="12824" width="15.7265625" customWidth="1"/>
    <col min="12825" max="12825" width="11.1796875" bestFit="1" customWidth="1"/>
    <col min="12826" max="12830" width="0" hidden="1" customWidth="1"/>
    <col min="12831" max="12831" width="11.453125" customWidth="1"/>
    <col min="12832" max="12832" width="15" customWidth="1"/>
    <col min="13060" max="13060" width="7" customWidth="1"/>
    <col min="13061" max="13061" width="24.54296875" customWidth="1"/>
    <col min="13062" max="13062" width="10.1796875" customWidth="1"/>
    <col min="13063" max="13063" width="6.81640625" customWidth="1"/>
    <col min="13064" max="13064" width="8.1796875" customWidth="1"/>
    <col min="13065" max="13065" width="7" customWidth="1"/>
    <col min="13066" max="13066" width="6.26953125" customWidth="1"/>
    <col min="13067" max="13067" width="7" customWidth="1"/>
    <col min="13068" max="13070" width="9.1796875" customWidth="1"/>
    <col min="13071" max="13071" width="9" customWidth="1"/>
    <col min="13072" max="13072" width="14.54296875" customWidth="1"/>
    <col min="13073" max="13073" width="9.54296875" customWidth="1"/>
    <col min="13074" max="13074" width="0" hidden="1" customWidth="1"/>
    <col min="13075" max="13076" width="11.26953125" customWidth="1"/>
    <col min="13077" max="13077" width="10.26953125" customWidth="1"/>
    <col min="13078" max="13078" width="11.54296875" customWidth="1"/>
    <col min="13079" max="13079" width="15.453125" customWidth="1"/>
    <col min="13080" max="13080" width="15.7265625" customWidth="1"/>
    <col min="13081" max="13081" width="11.1796875" bestFit="1" customWidth="1"/>
    <col min="13082" max="13086" width="0" hidden="1" customWidth="1"/>
    <col min="13087" max="13087" width="11.453125" customWidth="1"/>
    <col min="13088" max="13088" width="15" customWidth="1"/>
    <col min="13316" max="13316" width="7" customWidth="1"/>
    <col min="13317" max="13317" width="24.54296875" customWidth="1"/>
    <col min="13318" max="13318" width="10.1796875" customWidth="1"/>
    <col min="13319" max="13319" width="6.81640625" customWidth="1"/>
    <col min="13320" max="13320" width="8.1796875" customWidth="1"/>
    <col min="13321" max="13321" width="7" customWidth="1"/>
    <col min="13322" max="13322" width="6.26953125" customWidth="1"/>
    <col min="13323" max="13323" width="7" customWidth="1"/>
    <col min="13324" max="13326" width="9.1796875" customWidth="1"/>
    <col min="13327" max="13327" width="9" customWidth="1"/>
    <col min="13328" max="13328" width="14.54296875" customWidth="1"/>
    <col min="13329" max="13329" width="9.54296875" customWidth="1"/>
    <col min="13330" max="13330" width="0" hidden="1" customWidth="1"/>
    <col min="13331" max="13332" width="11.26953125" customWidth="1"/>
    <col min="13333" max="13333" width="10.26953125" customWidth="1"/>
    <col min="13334" max="13334" width="11.54296875" customWidth="1"/>
    <col min="13335" max="13335" width="15.453125" customWidth="1"/>
    <col min="13336" max="13336" width="15.7265625" customWidth="1"/>
    <col min="13337" max="13337" width="11.1796875" bestFit="1" customWidth="1"/>
    <col min="13338" max="13342" width="0" hidden="1" customWidth="1"/>
    <col min="13343" max="13343" width="11.453125" customWidth="1"/>
    <col min="13344" max="13344" width="15" customWidth="1"/>
    <col min="13572" max="13572" width="7" customWidth="1"/>
    <col min="13573" max="13573" width="24.54296875" customWidth="1"/>
    <col min="13574" max="13574" width="10.1796875" customWidth="1"/>
    <col min="13575" max="13575" width="6.81640625" customWidth="1"/>
    <col min="13576" max="13576" width="8.1796875" customWidth="1"/>
    <col min="13577" max="13577" width="7" customWidth="1"/>
    <col min="13578" max="13578" width="6.26953125" customWidth="1"/>
    <col min="13579" max="13579" width="7" customWidth="1"/>
    <col min="13580" max="13582" width="9.1796875" customWidth="1"/>
    <col min="13583" max="13583" width="9" customWidth="1"/>
    <col min="13584" max="13584" width="14.54296875" customWidth="1"/>
    <col min="13585" max="13585" width="9.54296875" customWidth="1"/>
    <col min="13586" max="13586" width="0" hidden="1" customWidth="1"/>
    <col min="13587" max="13588" width="11.26953125" customWidth="1"/>
    <col min="13589" max="13589" width="10.26953125" customWidth="1"/>
    <col min="13590" max="13590" width="11.54296875" customWidth="1"/>
    <col min="13591" max="13591" width="15.453125" customWidth="1"/>
    <col min="13592" max="13592" width="15.7265625" customWidth="1"/>
    <col min="13593" max="13593" width="11.1796875" bestFit="1" customWidth="1"/>
    <col min="13594" max="13598" width="0" hidden="1" customWidth="1"/>
    <col min="13599" max="13599" width="11.453125" customWidth="1"/>
    <col min="13600" max="13600" width="15" customWidth="1"/>
    <col min="13828" max="13828" width="7" customWidth="1"/>
    <col min="13829" max="13829" width="24.54296875" customWidth="1"/>
    <col min="13830" max="13830" width="10.1796875" customWidth="1"/>
    <col min="13831" max="13831" width="6.81640625" customWidth="1"/>
    <col min="13832" max="13832" width="8.1796875" customWidth="1"/>
    <col min="13833" max="13833" width="7" customWidth="1"/>
    <col min="13834" max="13834" width="6.26953125" customWidth="1"/>
    <col min="13835" max="13835" width="7" customWidth="1"/>
    <col min="13836" max="13838" width="9.1796875" customWidth="1"/>
    <col min="13839" max="13839" width="9" customWidth="1"/>
    <col min="13840" max="13840" width="14.54296875" customWidth="1"/>
    <col min="13841" max="13841" width="9.54296875" customWidth="1"/>
    <col min="13842" max="13842" width="0" hidden="1" customWidth="1"/>
    <col min="13843" max="13844" width="11.26953125" customWidth="1"/>
    <col min="13845" max="13845" width="10.26953125" customWidth="1"/>
    <col min="13846" max="13846" width="11.54296875" customWidth="1"/>
    <col min="13847" max="13847" width="15.453125" customWidth="1"/>
    <col min="13848" max="13848" width="15.7265625" customWidth="1"/>
    <col min="13849" max="13849" width="11.1796875" bestFit="1" customWidth="1"/>
    <col min="13850" max="13854" width="0" hidden="1" customWidth="1"/>
    <col min="13855" max="13855" width="11.453125" customWidth="1"/>
    <col min="13856" max="13856" width="15" customWidth="1"/>
    <col min="14084" max="14084" width="7" customWidth="1"/>
    <col min="14085" max="14085" width="24.54296875" customWidth="1"/>
    <col min="14086" max="14086" width="10.1796875" customWidth="1"/>
    <col min="14087" max="14087" width="6.81640625" customWidth="1"/>
    <col min="14088" max="14088" width="8.1796875" customWidth="1"/>
    <col min="14089" max="14089" width="7" customWidth="1"/>
    <col min="14090" max="14090" width="6.26953125" customWidth="1"/>
    <col min="14091" max="14091" width="7" customWidth="1"/>
    <col min="14092" max="14094" width="9.1796875" customWidth="1"/>
    <col min="14095" max="14095" width="9" customWidth="1"/>
    <col min="14096" max="14096" width="14.54296875" customWidth="1"/>
    <col min="14097" max="14097" width="9.54296875" customWidth="1"/>
    <col min="14098" max="14098" width="0" hidden="1" customWidth="1"/>
    <col min="14099" max="14100" width="11.26953125" customWidth="1"/>
    <col min="14101" max="14101" width="10.26953125" customWidth="1"/>
    <col min="14102" max="14102" width="11.54296875" customWidth="1"/>
    <col min="14103" max="14103" width="15.453125" customWidth="1"/>
    <col min="14104" max="14104" width="15.7265625" customWidth="1"/>
    <col min="14105" max="14105" width="11.1796875" bestFit="1" customWidth="1"/>
    <col min="14106" max="14110" width="0" hidden="1" customWidth="1"/>
    <col min="14111" max="14111" width="11.453125" customWidth="1"/>
    <col min="14112" max="14112" width="15" customWidth="1"/>
    <col min="14340" max="14340" width="7" customWidth="1"/>
    <col min="14341" max="14341" width="24.54296875" customWidth="1"/>
    <col min="14342" max="14342" width="10.1796875" customWidth="1"/>
    <col min="14343" max="14343" width="6.81640625" customWidth="1"/>
    <col min="14344" max="14344" width="8.1796875" customWidth="1"/>
    <col min="14345" max="14345" width="7" customWidth="1"/>
    <col min="14346" max="14346" width="6.26953125" customWidth="1"/>
    <col min="14347" max="14347" width="7" customWidth="1"/>
    <col min="14348" max="14350" width="9.1796875" customWidth="1"/>
    <col min="14351" max="14351" width="9" customWidth="1"/>
    <col min="14352" max="14352" width="14.54296875" customWidth="1"/>
    <col min="14353" max="14353" width="9.54296875" customWidth="1"/>
    <col min="14354" max="14354" width="0" hidden="1" customWidth="1"/>
    <col min="14355" max="14356" width="11.26953125" customWidth="1"/>
    <col min="14357" max="14357" width="10.26953125" customWidth="1"/>
    <col min="14358" max="14358" width="11.54296875" customWidth="1"/>
    <col min="14359" max="14359" width="15.453125" customWidth="1"/>
    <col min="14360" max="14360" width="15.7265625" customWidth="1"/>
    <col min="14361" max="14361" width="11.1796875" bestFit="1" customWidth="1"/>
    <col min="14362" max="14366" width="0" hidden="1" customWidth="1"/>
    <col min="14367" max="14367" width="11.453125" customWidth="1"/>
    <col min="14368" max="14368" width="15" customWidth="1"/>
    <col min="14596" max="14596" width="7" customWidth="1"/>
    <col min="14597" max="14597" width="24.54296875" customWidth="1"/>
    <col min="14598" max="14598" width="10.1796875" customWidth="1"/>
    <col min="14599" max="14599" width="6.81640625" customWidth="1"/>
    <col min="14600" max="14600" width="8.1796875" customWidth="1"/>
    <col min="14601" max="14601" width="7" customWidth="1"/>
    <col min="14602" max="14602" width="6.26953125" customWidth="1"/>
    <col min="14603" max="14603" width="7" customWidth="1"/>
    <col min="14604" max="14606" width="9.1796875" customWidth="1"/>
    <col min="14607" max="14607" width="9" customWidth="1"/>
    <col min="14608" max="14608" width="14.54296875" customWidth="1"/>
    <col min="14609" max="14609" width="9.54296875" customWidth="1"/>
    <col min="14610" max="14610" width="0" hidden="1" customWidth="1"/>
    <col min="14611" max="14612" width="11.26953125" customWidth="1"/>
    <col min="14613" max="14613" width="10.26953125" customWidth="1"/>
    <col min="14614" max="14614" width="11.54296875" customWidth="1"/>
    <col min="14615" max="14615" width="15.453125" customWidth="1"/>
    <col min="14616" max="14616" width="15.7265625" customWidth="1"/>
    <col min="14617" max="14617" width="11.1796875" bestFit="1" customWidth="1"/>
    <col min="14618" max="14622" width="0" hidden="1" customWidth="1"/>
    <col min="14623" max="14623" width="11.453125" customWidth="1"/>
    <col min="14624" max="14624" width="15" customWidth="1"/>
    <col min="14852" max="14852" width="7" customWidth="1"/>
    <col min="14853" max="14853" width="24.54296875" customWidth="1"/>
    <col min="14854" max="14854" width="10.1796875" customWidth="1"/>
    <col min="14855" max="14855" width="6.81640625" customWidth="1"/>
    <col min="14856" max="14856" width="8.1796875" customWidth="1"/>
    <col min="14857" max="14857" width="7" customWidth="1"/>
    <col min="14858" max="14858" width="6.26953125" customWidth="1"/>
    <col min="14859" max="14859" width="7" customWidth="1"/>
    <col min="14860" max="14862" width="9.1796875" customWidth="1"/>
    <col min="14863" max="14863" width="9" customWidth="1"/>
    <col min="14864" max="14864" width="14.54296875" customWidth="1"/>
    <col min="14865" max="14865" width="9.54296875" customWidth="1"/>
    <col min="14866" max="14866" width="0" hidden="1" customWidth="1"/>
    <col min="14867" max="14868" width="11.26953125" customWidth="1"/>
    <col min="14869" max="14869" width="10.26953125" customWidth="1"/>
    <col min="14870" max="14870" width="11.54296875" customWidth="1"/>
    <col min="14871" max="14871" width="15.453125" customWidth="1"/>
    <col min="14872" max="14872" width="15.7265625" customWidth="1"/>
    <col min="14873" max="14873" width="11.1796875" bestFit="1" customWidth="1"/>
    <col min="14874" max="14878" width="0" hidden="1" customWidth="1"/>
    <col min="14879" max="14879" width="11.453125" customWidth="1"/>
    <col min="14880" max="14880" width="15" customWidth="1"/>
    <col min="15108" max="15108" width="7" customWidth="1"/>
    <col min="15109" max="15109" width="24.54296875" customWidth="1"/>
    <col min="15110" max="15110" width="10.1796875" customWidth="1"/>
    <col min="15111" max="15111" width="6.81640625" customWidth="1"/>
    <col min="15112" max="15112" width="8.1796875" customWidth="1"/>
    <col min="15113" max="15113" width="7" customWidth="1"/>
    <col min="15114" max="15114" width="6.26953125" customWidth="1"/>
    <col min="15115" max="15115" width="7" customWidth="1"/>
    <col min="15116" max="15118" width="9.1796875" customWidth="1"/>
    <col min="15119" max="15119" width="9" customWidth="1"/>
    <col min="15120" max="15120" width="14.54296875" customWidth="1"/>
    <col min="15121" max="15121" width="9.54296875" customWidth="1"/>
    <col min="15122" max="15122" width="0" hidden="1" customWidth="1"/>
    <col min="15123" max="15124" width="11.26953125" customWidth="1"/>
    <col min="15125" max="15125" width="10.26953125" customWidth="1"/>
    <col min="15126" max="15126" width="11.54296875" customWidth="1"/>
    <col min="15127" max="15127" width="15.453125" customWidth="1"/>
    <col min="15128" max="15128" width="15.7265625" customWidth="1"/>
    <col min="15129" max="15129" width="11.1796875" bestFit="1" customWidth="1"/>
    <col min="15130" max="15134" width="0" hidden="1" customWidth="1"/>
    <col min="15135" max="15135" width="11.453125" customWidth="1"/>
    <col min="15136" max="15136" width="15" customWidth="1"/>
    <col min="15364" max="15364" width="7" customWidth="1"/>
    <col min="15365" max="15365" width="24.54296875" customWidth="1"/>
    <col min="15366" max="15366" width="10.1796875" customWidth="1"/>
    <col min="15367" max="15367" width="6.81640625" customWidth="1"/>
    <col min="15368" max="15368" width="8.1796875" customWidth="1"/>
    <col min="15369" max="15369" width="7" customWidth="1"/>
    <col min="15370" max="15370" width="6.26953125" customWidth="1"/>
    <col min="15371" max="15371" width="7" customWidth="1"/>
    <col min="15372" max="15374" width="9.1796875" customWidth="1"/>
    <col min="15375" max="15375" width="9" customWidth="1"/>
    <col min="15376" max="15376" width="14.54296875" customWidth="1"/>
    <col min="15377" max="15377" width="9.54296875" customWidth="1"/>
    <col min="15378" max="15378" width="0" hidden="1" customWidth="1"/>
    <col min="15379" max="15380" width="11.26953125" customWidth="1"/>
    <col min="15381" max="15381" width="10.26953125" customWidth="1"/>
    <col min="15382" max="15382" width="11.54296875" customWidth="1"/>
    <col min="15383" max="15383" width="15.453125" customWidth="1"/>
    <col min="15384" max="15384" width="15.7265625" customWidth="1"/>
    <col min="15385" max="15385" width="11.1796875" bestFit="1" customWidth="1"/>
    <col min="15386" max="15390" width="0" hidden="1" customWidth="1"/>
    <col min="15391" max="15391" width="11.453125" customWidth="1"/>
    <col min="15392" max="15392" width="15" customWidth="1"/>
    <col min="15620" max="15620" width="7" customWidth="1"/>
    <col min="15621" max="15621" width="24.54296875" customWidth="1"/>
    <col min="15622" max="15622" width="10.1796875" customWidth="1"/>
    <col min="15623" max="15623" width="6.81640625" customWidth="1"/>
    <col min="15624" max="15624" width="8.1796875" customWidth="1"/>
    <col min="15625" max="15625" width="7" customWidth="1"/>
    <col min="15626" max="15626" width="6.26953125" customWidth="1"/>
    <col min="15627" max="15627" width="7" customWidth="1"/>
    <col min="15628" max="15630" width="9.1796875" customWidth="1"/>
    <col min="15631" max="15631" width="9" customWidth="1"/>
    <col min="15632" max="15632" width="14.54296875" customWidth="1"/>
    <col min="15633" max="15633" width="9.54296875" customWidth="1"/>
    <col min="15634" max="15634" width="0" hidden="1" customWidth="1"/>
    <col min="15635" max="15636" width="11.26953125" customWidth="1"/>
    <col min="15637" max="15637" width="10.26953125" customWidth="1"/>
    <col min="15638" max="15638" width="11.54296875" customWidth="1"/>
    <col min="15639" max="15639" width="15.453125" customWidth="1"/>
    <col min="15640" max="15640" width="15.7265625" customWidth="1"/>
    <col min="15641" max="15641" width="11.1796875" bestFit="1" customWidth="1"/>
    <col min="15642" max="15646" width="0" hidden="1" customWidth="1"/>
    <col min="15647" max="15647" width="11.453125" customWidth="1"/>
    <col min="15648" max="15648" width="15" customWidth="1"/>
    <col min="15876" max="15876" width="7" customWidth="1"/>
    <col min="15877" max="15877" width="24.54296875" customWidth="1"/>
    <col min="15878" max="15878" width="10.1796875" customWidth="1"/>
    <col min="15879" max="15879" width="6.81640625" customWidth="1"/>
    <col min="15880" max="15880" width="8.1796875" customWidth="1"/>
    <col min="15881" max="15881" width="7" customWidth="1"/>
    <col min="15882" max="15882" width="6.26953125" customWidth="1"/>
    <col min="15883" max="15883" width="7" customWidth="1"/>
    <col min="15884" max="15886" width="9.1796875" customWidth="1"/>
    <col min="15887" max="15887" width="9" customWidth="1"/>
    <col min="15888" max="15888" width="14.54296875" customWidth="1"/>
    <col min="15889" max="15889" width="9.54296875" customWidth="1"/>
    <col min="15890" max="15890" width="0" hidden="1" customWidth="1"/>
    <col min="15891" max="15892" width="11.26953125" customWidth="1"/>
    <col min="15893" max="15893" width="10.26953125" customWidth="1"/>
    <col min="15894" max="15894" width="11.54296875" customWidth="1"/>
    <col min="15895" max="15895" width="15.453125" customWidth="1"/>
    <col min="15896" max="15896" width="15.7265625" customWidth="1"/>
    <col min="15897" max="15897" width="11.1796875" bestFit="1" customWidth="1"/>
    <col min="15898" max="15902" width="0" hidden="1" customWidth="1"/>
    <col min="15903" max="15903" width="11.453125" customWidth="1"/>
    <col min="15904" max="15904" width="15" customWidth="1"/>
    <col min="16132" max="16132" width="7" customWidth="1"/>
    <col min="16133" max="16133" width="24.54296875" customWidth="1"/>
    <col min="16134" max="16134" width="10.1796875" customWidth="1"/>
    <col min="16135" max="16135" width="6.81640625" customWidth="1"/>
    <col min="16136" max="16136" width="8.1796875" customWidth="1"/>
    <col min="16137" max="16137" width="7" customWidth="1"/>
    <col min="16138" max="16138" width="6.26953125" customWidth="1"/>
    <col min="16139" max="16139" width="7" customWidth="1"/>
    <col min="16140" max="16142" width="9.1796875" customWidth="1"/>
    <col min="16143" max="16143" width="9" customWidth="1"/>
    <col min="16144" max="16144" width="14.54296875" customWidth="1"/>
    <col min="16145" max="16145" width="9.54296875" customWidth="1"/>
    <col min="16146" max="16146" width="0" hidden="1" customWidth="1"/>
    <col min="16147" max="16148" width="11.26953125" customWidth="1"/>
    <col min="16149" max="16149" width="10.26953125" customWidth="1"/>
    <col min="16150" max="16150" width="11.54296875" customWidth="1"/>
    <col min="16151" max="16151" width="15.453125" customWidth="1"/>
    <col min="16152" max="16152" width="15.7265625" customWidth="1"/>
    <col min="16153" max="16153" width="11.1796875" bestFit="1" customWidth="1"/>
    <col min="16154" max="16158" width="0" hidden="1" customWidth="1"/>
    <col min="16159" max="16159" width="11.453125" customWidth="1"/>
    <col min="16160" max="16160" width="15" customWidth="1"/>
  </cols>
  <sheetData>
    <row r="1" spans="1:24" ht="13" thickBot="1"/>
    <row r="2" spans="1:24" ht="15.75" customHeight="1">
      <c r="A2" s="835" t="s">
        <v>921</v>
      </c>
      <c r="B2" s="836"/>
      <c r="C2" s="836"/>
      <c r="D2" s="836"/>
      <c r="E2" s="836"/>
      <c r="F2" s="836"/>
      <c r="G2" s="836"/>
      <c r="H2" s="836"/>
      <c r="I2" s="836"/>
      <c r="J2" s="836"/>
      <c r="K2" s="836"/>
      <c r="L2" s="836"/>
      <c r="M2" s="836"/>
      <c r="N2" s="836"/>
      <c r="O2" s="836"/>
      <c r="P2" s="836"/>
      <c r="Q2" s="836"/>
      <c r="R2" s="836"/>
      <c r="S2" s="836"/>
      <c r="T2" s="836"/>
      <c r="U2" s="836"/>
      <c r="V2" s="836"/>
      <c r="W2" s="836"/>
      <c r="X2" s="837"/>
    </row>
    <row r="3" spans="1:24" ht="15.5">
      <c r="A3" s="838" t="s">
        <v>971</v>
      </c>
      <c r="B3" s="839"/>
      <c r="C3" s="839"/>
      <c r="D3" s="839"/>
      <c r="E3" s="839"/>
      <c r="F3" s="839"/>
      <c r="G3" s="839"/>
      <c r="H3" s="839"/>
      <c r="I3" s="839"/>
      <c r="J3" s="839"/>
      <c r="K3" s="839"/>
      <c r="L3" s="839"/>
      <c r="M3" s="839"/>
      <c r="N3" s="839"/>
      <c r="O3" s="839"/>
      <c r="P3" s="839"/>
      <c r="Q3" s="839"/>
      <c r="R3" s="839"/>
      <c r="S3" s="839"/>
      <c r="T3" s="839"/>
      <c r="U3" s="839"/>
      <c r="V3" s="839"/>
      <c r="W3" s="839"/>
      <c r="X3" s="840"/>
    </row>
    <row r="4" spans="1:24" ht="15.75" customHeight="1">
      <c r="A4" s="841" t="s">
        <v>972</v>
      </c>
      <c r="B4" s="842"/>
      <c r="C4" s="842"/>
      <c r="D4" s="842"/>
      <c r="E4" s="842"/>
      <c r="F4" s="842"/>
      <c r="G4" s="842"/>
      <c r="H4" s="842"/>
      <c r="I4" s="842"/>
      <c r="J4" s="842"/>
      <c r="K4" s="842"/>
      <c r="L4" s="842"/>
      <c r="M4" s="842"/>
      <c r="N4" s="842"/>
      <c r="O4" s="842"/>
      <c r="P4" s="842"/>
      <c r="Q4" s="842"/>
      <c r="R4" s="842"/>
      <c r="S4" s="842"/>
      <c r="T4" s="842"/>
      <c r="U4" s="842"/>
      <c r="V4" s="842"/>
      <c r="W4" s="842"/>
      <c r="X4" s="843"/>
    </row>
    <row r="5" spans="1:24" ht="15.75" customHeight="1">
      <c r="A5" s="841" t="s">
        <v>973</v>
      </c>
      <c r="B5" s="842"/>
      <c r="C5" s="842"/>
      <c r="D5" s="842"/>
      <c r="E5" s="842"/>
      <c r="F5" s="842"/>
      <c r="G5" s="842"/>
      <c r="H5" s="842"/>
      <c r="I5" s="842"/>
      <c r="J5" s="842"/>
      <c r="K5" s="842"/>
      <c r="L5" s="842"/>
      <c r="M5" s="842"/>
      <c r="N5" s="842"/>
      <c r="O5" s="842"/>
      <c r="P5" s="842"/>
      <c r="Q5" s="842"/>
      <c r="R5" s="842"/>
      <c r="S5" s="842"/>
      <c r="T5" s="842"/>
      <c r="U5" s="842"/>
      <c r="V5" s="842"/>
      <c r="W5" s="842"/>
      <c r="X5" s="843"/>
    </row>
    <row r="6" spans="1:24" ht="15.75" customHeight="1">
      <c r="A6" s="844" t="s">
        <v>974</v>
      </c>
      <c r="B6" s="845"/>
      <c r="C6" s="845"/>
      <c r="D6" s="845"/>
      <c r="E6" s="845"/>
      <c r="F6" s="845"/>
      <c r="G6" s="845"/>
      <c r="H6" s="845"/>
      <c r="I6" s="845"/>
      <c r="J6" s="845"/>
      <c r="K6" s="845"/>
      <c r="L6" s="845"/>
      <c r="M6" s="845"/>
      <c r="N6" s="845"/>
      <c r="O6" s="845"/>
      <c r="P6" s="845"/>
      <c r="Q6" s="845"/>
      <c r="R6" s="845"/>
      <c r="S6" s="845"/>
      <c r="T6" s="845"/>
      <c r="U6" s="845"/>
      <c r="V6" s="845"/>
      <c r="W6" s="845"/>
      <c r="X6" s="846"/>
    </row>
    <row r="7" spans="1:24" ht="15.75" customHeight="1">
      <c r="A7" s="831" t="s">
        <v>975</v>
      </c>
      <c r="B7" s="826" t="s">
        <v>151</v>
      </c>
      <c r="C7" s="826" t="s">
        <v>92</v>
      </c>
      <c r="D7" s="826" t="s">
        <v>473</v>
      </c>
      <c r="E7" s="826" t="s">
        <v>288</v>
      </c>
      <c r="F7" s="826" t="s">
        <v>976</v>
      </c>
      <c r="G7" s="826" t="s">
        <v>393</v>
      </c>
      <c r="H7" s="826" t="s">
        <v>977</v>
      </c>
      <c r="I7" s="828" t="s">
        <v>978</v>
      </c>
      <c r="J7" s="829"/>
      <c r="K7" s="830"/>
      <c r="L7" s="828" t="s">
        <v>979</v>
      </c>
      <c r="M7" s="829"/>
      <c r="N7" s="830"/>
      <c r="O7" s="549" t="s">
        <v>980</v>
      </c>
      <c r="P7" s="823" t="s">
        <v>987</v>
      </c>
      <c r="Q7" s="823" t="s">
        <v>988</v>
      </c>
      <c r="R7" s="826" t="s">
        <v>989</v>
      </c>
      <c r="S7" s="823" t="s">
        <v>1772</v>
      </c>
      <c r="T7" s="823" t="s">
        <v>1773</v>
      </c>
      <c r="U7" s="823" t="s">
        <v>1775</v>
      </c>
      <c r="V7" s="823" t="s">
        <v>1774</v>
      </c>
      <c r="W7" s="823" t="s">
        <v>981</v>
      </c>
      <c r="X7" s="847" t="s">
        <v>982</v>
      </c>
    </row>
    <row r="8" spans="1:24" ht="33" customHeight="1">
      <c r="A8" s="832"/>
      <c r="B8" s="834"/>
      <c r="C8" s="827"/>
      <c r="D8" s="827"/>
      <c r="E8" s="827"/>
      <c r="F8" s="827"/>
      <c r="G8" s="827"/>
      <c r="H8" s="827"/>
      <c r="I8" s="515" t="s">
        <v>983</v>
      </c>
      <c r="J8" s="515" t="s">
        <v>984</v>
      </c>
      <c r="K8" s="516" t="s">
        <v>985</v>
      </c>
      <c r="L8" s="515" t="s">
        <v>983</v>
      </c>
      <c r="M8" s="515" t="s">
        <v>984</v>
      </c>
      <c r="N8" s="516" t="s">
        <v>985</v>
      </c>
      <c r="O8" s="517" t="s">
        <v>986</v>
      </c>
      <c r="P8" s="824"/>
      <c r="Q8" s="824"/>
      <c r="R8" s="834"/>
      <c r="S8" s="824"/>
      <c r="T8" s="824"/>
      <c r="U8" s="824"/>
      <c r="V8" s="824"/>
      <c r="W8" s="824"/>
      <c r="X8" s="848"/>
    </row>
    <row r="9" spans="1:24" ht="15.75" customHeight="1">
      <c r="A9" s="833"/>
      <c r="B9" s="827"/>
      <c r="C9" s="515" t="s">
        <v>990</v>
      </c>
      <c r="D9" s="515" t="s">
        <v>991</v>
      </c>
      <c r="E9" s="515" t="s">
        <v>257</v>
      </c>
      <c r="F9" s="515" t="s">
        <v>992</v>
      </c>
      <c r="G9" s="515"/>
      <c r="H9" s="515" t="s">
        <v>924</v>
      </c>
      <c r="I9" s="515" t="s">
        <v>925</v>
      </c>
      <c r="J9" s="515" t="s">
        <v>925</v>
      </c>
      <c r="K9" s="515" t="s">
        <v>925</v>
      </c>
      <c r="L9" s="516" t="s">
        <v>993</v>
      </c>
      <c r="M9" s="516" t="s">
        <v>993</v>
      </c>
      <c r="N9" s="518" t="s">
        <v>993</v>
      </c>
      <c r="O9" s="516"/>
      <c r="P9" s="825"/>
      <c r="Q9" s="825"/>
      <c r="R9" s="827"/>
      <c r="S9" s="825"/>
      <c r="T9" s="825"/>
      <c r="U9" s="825"/>
      <c r="V9" s="825"/>
      <c r="W9" s="825"/>
      <c r="X9" s="849"/>
    </row>
    <row r="10" spans="1:24" ht="15.75" customHeight="1">
      <c r="A10" s="817"/>
      <c r="B10" s="818"/>
      <c r="C10" s="818"/>
      <c r="D10" s="818"/>
      <c r="E10" s="818"/>
      <c r="F10" s="818"/>
      <c r="G10" s="818"/>
      <c r="H10" s="818"/>
      <c r="I10" s="818"/>
      <c r="J10" s="818"/>
      <c r="K10" s="818"/>
      <c r="L10" s="818"/>
      <c r="M10" s="818"/>
      <c r="N10" s="819"/>
      <c r="O10" s="547"/>
      <c r="P10" s="547"/>
      <c r="Q10" s="547"/>
      <c r="R10" s="547"/>
      <c r="S10" s="547"/>
      <c r="T10" s="547"/>
      <c r="U10" s="547"/>
      <c r="V10" s="547"/>
      <c r="W10" s="547"/>
      <c r="X10" s="519"/>
    </row>
    <row r="11" spans="1:24" ht="27" customHeight="1">
      <c r="A11" s="520">
        <v>1</v>
      </c>
      <c r="B11" s="521" t="s">
        <v>994</v>
      </c>
      <c r="C11" s="585">
        <v>3.75</v>
      </c>
      <c r="D11" s="586">
        <v>3.15</v>
      </c>
      <c r="E11" s="585">
        <v>30</v>
      </c>
      <c r="F11" s="587">
        <v>9.5238095238095247E-3</v>
      </c>
      <c r="G11" s="588">
        <v>0.6</v>
      </c>
      <c r="H11" s="585">
        <v>57.91</v>
      </c>
      <c r="I11" s="588">
        <v>65.647500000000008</v>
      </c>
      <c r="J11" s="588">
        <v>71.26782</v>
      </c>
      <c r="K11" s="588">
        <v>79.385760000000005</v>
      </c>
      <c r="L11" s="588">
        <v>12.549870728707058</v>
      </c>
      <c r="M11" s="588">
        <v>13.624310569583962</v>
      </c>
      <c r="N11" s="589">
        <v>15.176221877454029</v>
      </c>
      <c r="O11" s="584" t="s">
        <v>995</v>
      </c>
      <c r="P11" s="522">
        <v>149.53200000000001</v>
      </c>
      <c r="Q11" s="522">
        <v>151.09700000000001</v>
      </c>
      <c r="R11" s="522">
        <f>Q11-P11</f>
        <v>1.5649999999999977</v>
      </c>
      <c r="S11" s="522" t="s">
        <v>892</v>
      </c>
      <c r="T11" s="522">
        <v>26</v>
      </c>
      <c r="U11" s="522" t="s">
        <v>892</v>
      </c>
      <c r="V11" s="522">
        <v>2</v>
      </c>
      <c r="W11" s="523" t="s">
        <v>996</v>
      </c>
      <c r="X11" s="524" t="s">
        <v>1770</v>
      </c>
    </row>
    <row r="12" spans="1:24" ht="27.75" customHeight="1">
      <c r="A12" s="520">
        <v>2</v>
      </c>
      <c r="B12" s="521" t="s">
        <v>898</v>
      </c>
      <c r="C12" s="497">
        <v>4.55</v>
      </c>
      <c r="D12" s="590">
        <v>4.01</v>
      </c>
      <c r="E12" s="497">
        <v>35</v>
      </c>
      <c r="F12" s="591">
        <v>8.7281795511221939E-3</v>
      </c>
      <c r="G12" s="497">
        <v>0.6</v>
      </c>
      <c r="H12" s="497">
        <v>72.12</v>
      </c>
      <c r="I12" s="497">
        <v>56.371679999999998</v>
      </c>
      <c r="J12" s="497">
        <v>61.309919999999991</v>
      </c>
      <c r="K12" s="497">
        <v>68.465759999999989</v>
      </c>
      <c r="L12" s="497">
        <v>12.579580005835068</v>
      </c>
      <c r="M12" s="497">
        <v>13.681569252350602</v>
      </c>
      <c r="N12" s="592">
        <v>15.278425365011335</v>
      </c>
      <c r="O12" s="593">
        <v>7.6000000000000004E-4</v>
      </c>
      <c r="P12" s="522">
        <v>149.27099999999999</v>
      </c>
      <c r="Q12" s="522">
        <v>150.84200000000001</v>
      </c>
      <c r="R12" s="522">
        <f>Q12-P12</f>
        <v>1.5710000000000264</v>
      </c>
      <c r="S12" s="522" t="s">
        <v>892</v>
      </c>
      <c r="T12" s="522">
        <v>26</v>
      </c>
      <c r="U12" s="522" t="s">
        <v>892</v>
      </c>
      <c r="V12" s="522">
        <v>2</v>
      </c>
      <c r="W12" s="525" t="s">
        <v>997</v>
      </c>
      <c r="X12" s="524" t="s">
        <v>1770</v>
      </c>
    </row>
    <row r="13" spans="1:24" ht="15.75" customHeight="1">
      <c r="A13" s="520">
        <v>3</v>
      </c>
      <c r="B13" s="548" t="s">
        <v>998</v>
      </c>
      <c r="C13" s="497">
        <v>4.55</v>
      </c>
      <c r="D13" s="590">
        <v>4.01</v>
      </c>
      <c r="E13" s="497">
        <v>35</v>
      </c>
      <c r="F13" s="591">
        <v>8.7281795511221939E-3</v>
      </c>
      <c r="G13" s="497">
        <v>0.6</v>
      </c>
      <c r="H13" s="497">
        <v>72.12</v>
      </c>
      <c r="I13" s="497">
        <v>56.371679999999998</v>
      </c>
      <c r="J13" s="497">
        <v>61.309919999999991</v>
      </c>
      <c r="K13" s="497">
        <v>68.465759999999989</v>
      </c>
      <c r="L13" s="497">
        <v>12.579580005835068</v>
      </c>
      <c r="M13" s="497">
        <v>13.681569252350602</v>
      </c>
      <c r="N13" s="592">
        <v>15.278425365011335</v>
      </c>
      <c r="O13" s="593">
        <v>3.6900000000000001E-3</v>
      </c>
      <c r="P13" s="522">
        <v>149.27099999999999</v>
      </c>
      <c r="Q13" s="522">
        <v>150.70699999999999</v>
      </c>
      <c r="R13" s="522">
        <f t="shared" ref="R13:R16" si="0">Q13-P13</f>
        <v>1.436000000000007</v>
      </c>
      <c r="S13" s="522" t="s">
        <v>892</v>
      </c>
      <c r="T13" s="522">
        <v>26</v>
      </c>
      <c r="U13" s="522" t="s">
        <v>892</v>
      </c>
      <c r="V13" s="522">
        <v>2</v>
      </c>
      <c r="W13" s="525" t="s">
        <v>999</v>
      </c>
      <c r="X13" s="524" t="s">
        <v>1770</v>
      </c>
    </row>
    <row r="14" spans="1:24" ht="26.25" customHeight="1">
      <c r="A14" s="520">
        <v>4</v>
      </c>
      <c r="B14" s="521" t="s">
        <v>1000</v>
      </c>
      <c r="C14" s="497">
        <v>4.55</v>
      </c>
      <c r="D14" s="590">
        <v>4.01</v>
      </c>
      <c r="E14" s="497">
        <v>35</v>
      </c>
      <c r="F14" s="591">
        <v>8.7281795511221939E-3</v>
      </c>
      <c r="G14" s="497">
        <v>0.6</v>
      </c>
      <c r="H14" s="497">
        <v>72.12</v>
      </c>
      <c r="I14" s="497">
        <v>56.371679999999998</v>
      </c>
      <c r="J14" s="497">
        <v>61.309919999999991</v>
      </c>
      <c r="K14" s="497">
        <v>68.465759999999989</v>
      </c>
      <c r="L14" s="497">
        <v>12.579580005835068</v>
      </c>
      <c r="M14" s="497">
        <v>13.681569252350602</v>
      </c>
      <c r="N14" s="592">
        <v>15.278425365011335</v>
      </c>
      <c r="O14" s="594">
        <v>2.5400000000000002E-3</v>
      </c>
      <c r="P14" s="522">
        <v>149</v>
      </c>
      <c r="Q14" s="522">
        <v>150.583</v>
      </c>
      <c r="R14" s="522">
        <f t="shared" si="0"/>
        <v>1.5829999999999984</v>
      </c>
      <c r="S14" s="522" t="s">
        <v>892</v>
      </c>
      <c r="T14" s="522">
        <v>26</v>
      </c>
      <c r="U14" s="522" t="s">
        <v>892</v>
      </c>
      <c r="V14" s="522">
        <v>2</v>
      </c>
      <c r="W14" s="525" t="s">
        <v>999</v>
      </c>
      <c r="X14" s="524" t="s">
        <v>1770</v>
      </c>
    </row>
    <row r="15" spans="1:24" ht="42">
      <c r="A15" s="520">
        <v>5</v>
      </c>
      <c r="B15" s="521" t="s">
        <v>919</v>
      </c>
      <c r="C15" s="497">
        <v>2.4</v>
      </c>
      <c r="D15" s="590">
        <v>4.4800000000000004</v>
      </c>
      <c r="E15" s="497">
        <v>35</v>
      </c>
      <c r="F15" s="591">
        <v>7.8125E-3</v>
      </c>
      <c r="G15" s="497">
        <v>0.6</v>
      </c>
      <c r="H15" s="497">
        <v>81.97</v>
      </c>
      <c r="I15" s="497">
        <v>52.328186666666667</v>
      </c>
      <c r="J15" s="497">
        <v>56.951613333333327</v>
      </c>
      <c r="K15" s="497">
        <v>63.669986666666667</v>
      </c>
      <c r="L15" s="497">
        <v>7.0000432774081576</v>
      </c>
      <c r="M15" s="497">
        <v>7.6185280524062131</v>
      </c>
      <c r="N15" s="592">
        <v>8.5172579164218529</v>
      </c>
      <c r="O15" s="594">
        <v>1.2800000000000001E-2</v>
      </c>
      <c r="P15" s="522">
        <v>147.96899999999999</v>
      </c>
      <c r="Q15" s="522">
        <v>150.542</v>
      </c>
      <c r="R15" s="522">
        <f t="shared" si="0"/>
        <v>2.5730000000000075</v>
      </c>
      <c r="S15" s="522">
        <v>26</v>
      </c>
      <c r="T15" s="522" t="s">
        <v>892</v>
      </c>
      <c r="U15" s="522">
        <v>2</v>
      </c>
      <c r="V15" s="522" t="s">
        <v>892</v>
      </c>
      <c r="W15" s="525" t="s">
        <v>999</v>
      </c>
      <c r="X15" s="526" t="s">
        <v>947</v>
      </c>
    </row>
    <row r="16" spans="1:24" ht="28">
      <c r="A16" s="520">
        <v>6</v>
      </c>
      <c r="B16" s="521" t="s">
        <v>902</v>
      </c>
      <c r="C16" s="497">
        <v>3.12</v>
      </c>
      <c r="D16" s="590">
        <v>4.92</v>
      </c>
      <c r="E16" s="497">
        <v>35</v>
      </c>
      <c r="F16" s="591">
        <v>7.1138211382113818E-3</v>
      </c>
      <c r="G16" s="497">
        <v>0.6</v>
      </c>
      <c r="H16" s="497">
        <v>91.33</v>
      </c>
      <c r="I16" s="497">
        <v>49.35794666666667</v>
      </c>
      <c r="J16" s="497">
        <v>53.744253333333333</v>
      </c>
      <c r="K16" s="497">
        <v>60.138146666666664</v>
      </c>
      <c r="L16" s="497">
        <v>8.1447321377066295</v>
      </c>
      <c r="M16" s="497">
        <v>8.8685323621183869</v>
      </c>
      <c r="N16" s="592">
        <v>9.9236116762714079</v>
      </c>
      <c r="O16" s="593">
        <v>2.9099999999999998E-3</v>
      </c>
      <c r="P16" s="522">
        <v>147.405</v>
      </c>
      <c r="Q16" s="522">
        <v>149.97499999999999</v>
      </c>
      <c r="R16" s="522">
        <f t="shared" si="0"/>
        <v>2.5699999999999932</v>
      </c>
      <c r="S16" s="522">
        <v>26</v>
      </c>
      <c r="T16" s="522" t="s">
        <v>892</v>
      </c>
      <c r="U16" s="522">
        <v>2</v>
      </c>
      <c r="V16" s="522" t="s">
        <v>892</v>
      </c>
      <c r="W16" s="525" t="s">
        <v>1001</v>
      </c>
      <c r="X16" s="526" t="s">
        <v>947</v>
      </c>
    </row>
    <row r="17" spans="1:24" ht="15.75" customHeight="1" thickBot="1">
      <c r="A17" s="552"/>
      <c r="B17" s="553"/>
      <c r="C17" s="506"/>
      <c r="D17" s="595"/>
      <c r="E17" s="506"/>
      <c r="F17" s="596"/>
      <c r="G17" s="506"/>
      <c r="H17" s="506"/>
      <c r="I17" s="506"/>
      <c r="J17" s="506"/>
      <c r="K17" s="506"/>
      <c r="L17" s="506"/>
      <c r="M17" s="506"/>
      <c r="N17" s="597"/>
      <c r="O17" s="598"/>
      <c r="P17" s="820" t="s">
        <v>920</v>
      </c>
      <c r="Q17" s="821"/>
      <c r="R17" s="822"/>
      <c r="S17" s="554">
        <f>SUM(S15:S16)</f>
        <v>52</v>
      </c>
      <c r="T17" s="554">
        <f>SUM(T11:T16)</f>
        <v>104</v>
      </c>
      <c r="U17" s="554">
        <f>SUM(U15:U16)</f>
        <v>4</v>
      </c>
      <c r="V17" s="554">
        <f>SUM(V11:V16)</f>
        <v>8</v>
      </c>
      <c r="W17" s="555"/>
      <c r="X17" s="556"/>
    </row>
    <row r="19" spans="1:24">
      <c r="T19" s="546">
        <f>T17+S17</f>
        <v>156</v>
      </c>
      <c r="U19" s="546">
        <f>U17+V17</f>
        <v>12</v>
      </c>
    </row>
  </sheetData>
  <mergeCells count="26">
    <mergeCell ref="X7:X9"/>
    <mergeCell ref="V7:V9"/>
    <mergeCell ref="W7:W9"/>
    <mergeCell ref="P7:P9"/>
    <mergeCell ref="Q7:Q9"/>
    <mergeCell ref="R7:R9"/>
    <mergeCell ref="A2:X2"/>
    <mergeCell ref="A3:X3"/>
    <mergeCell ref="A4:X4"/>
    <mergeCell ref="A5:X5"/>
    <mergeCell ref="A6:X6"/>
    <mergeCell ref="A10:N10"/>
    <mergeCell ref="P17:R17"/>
    <mergeCell ref="S7:S9"/>
    <mergeCell ref="T7:T9"/>
    <mergeCell ref="U7:U9"/>
    <mergeCell ref="F7:F8"/>
    <mergeCell ref="G7:G8"/>
    <mergeCell ref="H7:H8"/>
    <mergeCell ref="I7:K7"/>
    <mergeCell ref="L7:N7"/>
    <mergeCell ref="A7:A9"/>
    <mergeCell ref="B7:B9"/>
    <mergeCell ref="C7:C8"/>
    <mergeCell ref="D7:D8"/>
    <mergeCell ref="E7:E8"/>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7">
    <pageSetUpPr fitToPage="1"/>
  </sheetPr>
  <dimension ref="A1:L19"/>
  <sheetViews>
    <sheetView zoomScaleNormal="100" workbookViewId="0">
      <selection activeCell="G5" sqref="G5"/>
    </sheetView>
  </sheetViews>
  <sheetFormatPr defaultRowHeight="12.5"/>
  <cols>
    <col min="1" max="1" width="23.453125" customWidth="1"/>
    <col min="2" max="2" width="23.81640625" customWidth="1"/>
    <col min="3" max="3" width="22.1796875" customWidth="1"/>
    <col min="4" max="4" width="12.7265625" customWidth="1"/>
    <col min="5" max="5" width="7.26953125" customWidth="1"/>
    <col min="6" max="7" width="7.453125" style="289" customWidth="1"/>
    <col min="8" max="8" width="6.81640625" style="289" customWidth="1"/>
    <col min="9" max="9" width="8.1796875" style="289" customWidth="1"/>
    <col min="10" max="10" width="11" style="289" customWidth="1"/>
    <col min="257" max="257" width="23.453125" customWidth="1"/>
    <col min="258" max="258" width="23.81640625" customWidth="1"/>
    <col min="259" max="259" width="22.1796875" customWidth="1"/>
    <col min="260" max="260" width="12.7265625" customWidth="1"/>
    <col min="261" max="261" width="7.26953125" customWidth="1"/>
    <col min="262" max="263" width="7.453125" customWidth="1"/>
    <col min="264" max="264" width="6.81640625" customWidth="1"/>
    <col min="265" max="265" width="8.1796875" customWidth="1"/>
    <col min="266" max="266" width="11" customWidth="1"/>
    <col min="513" max="513" width="23.453125" customWidth="1"/>
    <col min="514" max="514" width="23.81640625" customWidth="1"/>
    <col min="515" max="515" width="22.1796875" customWidth="1"/>
    <col min="516" max="516" width="12.7265625" customWidth="1"/>
    <col min="517" max="517" width="7.26953125" customWidth="1"/>
    <col min="518" max="519" width="7.453125" customWidth="1"/>
    <col min="520" max="520" width="6.81640625" customWidth="1"/>
    <col min="521" max="521" width="8.1796875" customWidth="1"/>
    <col min="522" max="522" width="11" customWidth="1"/>
    <col min="769" max="769" width="23.453125" customWidth="1"/>
    <col min="770" max="770" width="23.81640625" customWidth="1"/>
    <col min="771" max="771" width="22.1796875" customWidth="1"/>
    <col min="772" max="772" width="12.7265625" customWidth="1"/>
    <col min="773" max="773" width="7.26953125" customWidth="1"/>
    <col min="774" max="775" width="7.453125" customWidth="1"/>
    <col min="776" max="776" width="6.81640625" customWidth="1"/>
    <col min="777" max="777" width="8.1796875" customWidth="1"/>
    <col min="778" max="778" width="11" customWidth="1"/>
    <col min="1025" max="1025" width="23.453125" customWidth="1"/>
    <col min="1026" max="1026" width="23.81640625" customWidth="1"/>
    <col min="1027" max="1027" width="22.1796875" customWidth="1"/>
    <col min="1028" max="1028" width="12.7265625" customWidth="1"/>
    <col min="1029" max="1029" width="7.26953125" customWidth="1"/>
    <col min="1030" max="1031" width="7.453125" customWidth="1"/>
    <col min="1032" max="1032" width="6.81640625" customWidth="1"/>
    <col min="1033" max="1033" width="8.1796875" customWidth="1"/>
    <col min="1034" max="1034" width="11" customWidth="1"/>
    <col min="1281" max="1281" width="23.453125" customWidth="1"/>
    <col min="1282" max="1282" width="23.81640625" customWidth="1"/>
    <col min="1283" max="1283" width="22.1796875" customWidth="1"/>
    <col min="1284" max="1284" width="12.7265625" customWidth="1"/>
    <col min="1285" max="1285" width="7.26953125" customWidth="1"/>
    <col min="1286" max="1287" width="7.453125" customWidth="1"/>
    <col min="1288" max="1288" width="6.81640625" customWidth="1"/>
    <col min="1289" max="1289" width="8.1796875" customWidth="1"/>
    <col min="1290" max="1290" width="11" customWidth="1"/>
    <col min="1537" max="1537" width="23.453125" customWidth="1"/>
    <col min="1538" max="1538" width="23.81640625" customWidth="1"/>
    <col min="1539" max="1539" width="22.1796875" customWidth="1"/>
    <col min="1540" max="1540" width="12.7265625" customWidth="1"/>
    <col min="1541" max="1541" width="7.26953125" customWidth="1"/>
    <col min="1542" max="1543" width="7.453125" customWidth="1"/>
    <col min="1544" max="1544" width="6.81640625" customWidth="1"/>
    <col min="1545" max="1545" width="8.1796875" customWidth="1"/>
    <col min="1546" max="1546" width="11" customWidth="1"/>
    <col min="1793" max="1793" width="23.453125" customWidth="1"/>
    <col min="1794" max="1794" width="23.81640625" customWidth="1"/>
    <col min="1795" max="1795" width="22.1796875" customWidth="1"/>
    <col min="1796" max="1796" width="12.7265625" customWidth="1"/>
    <col min="1797" max="1797" width="7.26953125" customWidth="1"/>
    <col min="1798" max="1799" width="7.453125" customWidth="1"/>
    <col min="1800" max="1800" width="6.81640625" customWidth="1"/>
    <col min="1801" max="1801" width="8.1796875" customWidth="1"/>
    <col min="1802" max="1802" width="11" customWidth="1"/>
    <col min="2049" max="2049" width="23.453125" customWidth="1"/>
    <col min="2050" max="2050" width="23.81640625" customWidth="1"/>
    <col min="2051" max="2051" width="22.1796875" customWidth="1"/>
    <col min="2052" max="2052" width="12.7265625" customWidth="1"/>
    <col min="2053" max="2053" width="7.26953125" customWidth="1"/>
    <col min="2054" max="2055" width="7.453125" customWidth="1"/>
    <col min="2056" max="2056" width="6.81640625" customWidth="1"/>
    <col min="2057" max="2057" width="8.1796875" customWidth="1"/>
    <col min="2058" max="2058" width="11" customWidth="1"/>
    <col min="2305" max="2305" width="23.453125" customWidth="1"/>
    <col min="2306" max="2306" width="23.81640625" customWidth="1"/>
    <col min="2307" max="2307" width="22.1796875" customWidth="1"/>
    <col min="2308" max="2308" width="12.7265625" customWidth="1"/>
    <col min="2309" max="2309" width="7.26953125" customWidth="1"/>
    <col min="2310" max="2311" width="7.453125" customWidth="1"/>
    <col min="2312" max="2312" width="6.81640625" customWidth="1"/>
    <col min="2313" max="2313" width="8.1796875" customWidth="1"/>
    <col min="2314" max="2314" width="11" customWidth="1"/>
    <col min="2561" max="2561" width="23.453125" customWidth="1"/>
    <col min="2562" max="2562" width="23.81640625" customWidth="1"/>
    <col min="2563" max="2563" width="22.1796875" customWidth="1"/>
    <col min="2564" max="2564" width="12.7265625" customWidth="1"/>
    <col min="2565" max="2565" width="7.26953125" customWidth="1"/>
    <col min="2566" max="2567" width="7.453125" customWidth="1"/>
    <col min="2568" max="2568" width="6.81640625" customWidth="1"/>
    <col min="2569" max="2569" width="8.1796875" customWidth="1"/>
    <col min="2570" max="2570" width="11" customWidth="1"/>
    <col min="2817" max="2817" width="23.453125" customWidth="1"/>
    <col min="2818" max="2818" width="23.81640625" customWidth="1"/>
    <col min="2819" max="2819" width="22.1796875" customWidth="1"/>
    <col min="2820" max="2820" width="12.7265625" customWidth="1"/>
    <col min="2821" max="2821" width="7.26953125" customWidth="1"/>
    <col min="2822" max="2823" width="7.453125" customWidth="1"/>
    <col min="2824" max="2824" width="6.81640625" customWidth="1"/>
    <col min="2825" max="2825" width="8.1796875" customWidth="1"/>
    <col min="2826" max="2826" width="11" customWidth="1"/>
    <col min="3073" max="3073" width="23.453125" customWidth="1"/>
    <col min="3074" max="3074" width="23.81640625" customWidth="1"/>
    <col min="3075" max="3075" width="22.1796875" customWidth="1"/>
    <col min="3076" max="3076" width="12.7265625" customWidth="1"/>
    <col min="3077" max="3077" width="7.26953125" customWidth="1"/>
    <col min="3078" max="3079" width="7.453125" customWidth="1"/>
    <col min="3080" max="3080" width="6.81640625" customWidth="1"/>
    <col min="3081" max="3081" width="8.1796875" customWidth="1"/>
    <col min="3082" max="3082" width="11" customWidth="1"/>
    <col min="3329" max="3329" width="23.453125" customWidth="1"/>
    <col min="3330" max="3330" width="23.81640625" customWidth="1"/>
    <col min="3331" max="3331" width="22.1796875" customWidth="1"/>
    <col min="3332" max="3332" width="12.7265625" customWidth="1"/>
    <col min="3333" max="3333" width="7.26953125" customWidth="1"/>
    <col min="3334" max="3335" width="7.453125" customWidth="1"/>
    <col min="3336" max="3336" width="6.81640625" customWidth="1"/>
    <col min="3337" max="3337" width="8.1796875" customWidth="1"/>
    <col min="3338" max="3338" width="11" customWidth="1"/>
    <col min="3585" max="3585" width="23.453125" customWidth="1"/>
    <col min="3586" max="3586" width="23.81640625" customWidth="1"/>
    <col min="3587" max="3587" width="22.1796875" customWidth="1"/>
    <col min="3588" max="3588" width="12.7265625" customWidth="1"/>
    <col min="3589" max="3589" width="7.26953125" customWidth="1"/>
    <col min="3590" max="3591" width="7.453125" customWidth="1"/>
    <col min="3592" max="3592" width="6.81640625" customWidth="1"/>
    <col min="3593" max="3593" width="8.1796875" customWidth="1"/>
    <col min="3594" max="3594" width="11" customWidth="1"/>
    <col min="3841" max="3841" width="23.453125" customWidth="1"/>
    <col min="3842" max="3842" width="23.81640625" customWidth="1"/>
    <col min="3843" max="3843" width="22.1796875" customWidth="1"/>
    <col min="3844" max="3844" width="12.7265625" customWidth="1"/>
    <col min="3845" max="3845" width="7.26953125" customWidth="1"/>
    <col min="3846" max="3847" width="7.453125" customWidth="1"/>
    <col min="3848" max="3848" width="6.81640625" customWidth="1"/>
    <col min="3849" max="3849" width="8.1796875" customWidth="1"/>
    <col min="3850" max="3850" width="11" customWidth="1"/>
    <col min="4097" max="4097" width="23.453125" customWidth="1"/>
    <col min="4098" max="4098" width="23.81640625" customWidth="1"/>
    <col min="4099" max="4099" width="22.1796875" customWidth="1"/>
    <col min="4100" max="4100" width="12.7265625" customWidth="1"/>
    <col min="4101" max="4101" width="7.26953125" customWidth="1"/>
    <col min="4102" max="4103" width="7.453125" customWidth="1"/>
    <col min="4104" max="4104" width="6.81640625" customWidth="1"/>
    <col min="4105" max="4105" width="8.1796875" customWidth="1"/>
    <col min="4106" max="4106" width="11" customWidth="1"/>
    <col min="4353" max="4353" width="23.453125" customWidth="1"/>
    <col min="4354" max="4354" width="23.81640625" customWidth="1"/>
    <col min="4355" max="4355" width="22.1796875" customWidth="1"/>
    <col min="4356" max="4356" width="12.7265625" customWidth="1"/>
    <col min="4357" max="4357" width="7.26953125" customWidth="1"/>
    <col min="4358" max="4359" width="7.453125" customWidth="1"/>
    <col min="4360" max="4360" width="6.81640625" customWidth="1"/>
    <col min="4361" max="4361" width="8.1796875" customWidth="1"/>
    <col min="4362" max="4362" width="11" customWidth="1"/>
    <col min="4609" max="4609" width="23.453125" customWidth="1"/>
    <col min="4610" max="4610" width="23.81640625" customWidth="1"/>
    <col min="4611" max="4611" width="22.1796875" customWidth="1"/>
    <col min="4612" max="4612" width="12.7265625" customWidth="1"/>
    <col min="4613" max="4613" width="7.26953125" customWidth="1"/>
    <col min="4614" max="4615" width="7.453125" customWidth="1"/>
    <col min="4616" max="4616" width="6.81640625" customWidth="1"/>
    <col min="4617" max="4617" width="8.1796875" customWidth="1"/>
    <col min="4618" max="4618" width="11" customWidth="1"/>
    <col min="4865" max="4865" width="23.453125" customWidth="1"/>
    <col min="4866" max="4866" width="23.81640625" customWidth="1"/>
    <col min="4867" max="4867" width="22.1796875" customWidth="1"/>
    <col min="4868" max="4868" width="12.7265625" customWidth="1"/>
    <col min="4869" max="4869" width="7.26953125" customWidth="1"/>
    <col min="4870" max="4871" width="7.453125" customWidth="1"/>
    <col min="4872" max="4872" width="6.81640625" customWidth="1"/>
    <col min="4873" max="4873" width="8.1796875" customWidth="1"/>
    <col min="4874" max="4874" width="11" customWidth="1"/>
    <col min="5121" max="5121" width="23.453125" customWidth="1"/>
    <col min="5122" max="5122" width="23.81640625" customWidth="1"/>
    <col min="5123" max="5123" width="22.1796875" customWidth="1"/>
    <col min="5124" max="5124" width="12.7265625" customWidth="1"/>
    <col min="5125" max="5125" width="7.26953125" customWidth="1"/>
    <col min="5126" max="5127" width="7.453125" customWidth="1"/>
    <col min="5128" max="5128" width="6.81640625" customWidth="1"/>
    <col min="5129" max="5129" width="8.1796875" customWidth="1"/>
    <col min="5130" max="5130" width="11" customWidth="1"/>
    <col min="5377" max="5377" width="23.453125" customWidth="1"/>
    <col min="5378" max="5378" width="23.81640625" customWidth="1"/>
    <col min="5379" max="5379" width="22.1796875" customWidth="1"/>
    <col min="5380" max="5380" width="12.7265625" customWidth="1"/>
    <col min="5381" max="5381" width="7.26953125" customWidth="1"/>
    <col min="5382" max="5383" width="7.453125" customWidth="1"/>
    <col min="5384" max="5384" width="6.81640625" customWidth="1"/>
    <col min="5385" max="5385" width="8.1796875" customWidth="1"/>
    <col min="5386" max="5386" width="11" customWidth="1"/>
    <col min="5633" max="5633" width="23.453125" customWidth="1"/>
    <col min="5634" max="5634" width="23.81640625" customWidth="1"/>
    <col min="5635" max="5635" width="22.1796875" customWidth="1"/>
    <col min="5636" max="5636" width="12.7265625" customWidth="1"/>
    <col min="5637" max="5637" width="7.26953125" customWidth="1"/>
    <col min="5638" max="5639" width="7.453125" customWidth="1"/>
    <col min="5640" max="5640" width="6.81640625" customWidth="1"/>
    <col min="5641" max="5641" width="8.1796875" customWidth="1"/>
    <col min="5642" max="5642" width="11" customWidth="1"/>
    <col min="5889" max="5889" width="23.453125" customWidth="1"/>
    <col min="5890" max="5890" width="23.81640625" customWidth="1"/>
    <col min="5891" max="5891" width="22.1796875" customWidth="1"/>
    <col min="5892" max="5892" width="12.7265625" customWidth="1"/>
    <col min="5893" max="5893" width="7.26953125" customWidth="1"/>
    <col min="5894" max="5895" width="7.453125" customWidth="1"/>
    <col min="5896" max="5896" width="6.81640625" customWidth="1"/>
    <col min="5897" max="5897" width="8.1796875" customWidth="1"/>
    <col min="5898" max="5898" width="11" customWidth="1"/>
    <col min="6145" max="6145" width="23.453125" customWidth="1"/>
    <col min="6146" max="6146" width="23.81640625" customWidth="1"/>
    <col min="6147" max="6147" width="22.1796875" customWidth="1"/>
    <col min="6148" max="6148" width="12.7265625" customWidth="1"/>
    <col min="6149" max="6149" width="7.26953125" customWidth="1"/>
    <col min="6150" max="6151" width="7.453125" customWidth="1"/>
    <col min="6152" max="6152" width="6.81640625" customWidth="1"/>
    <col min="6153" max="6153" width="8.1796875" customWidth="1"/>
    <col min="6154" max="6154" width="11" customWidth="1"/>
    <col min="6401" max="6401" width="23.453125" customWidth="1"/>
    <col min="6402" max="6402" width="23.81640625" customWidth="1"/>
    <col min="6403" max="6403" width="22.1796875" customWidth="1"/>
    <col min="6404" max="6404" width="12.7265625" customWidth="1"/>
    <col min="6405" max="6405" width="7.26953125" customWidth="1"/>
    <col min="6406" max="6407" width="7.453125" customWidth="1"/>
    <col min="6408" max="6408" width="6.81640625" customWidth="1"/>
    <col min="6409" max="6409" width="8.1796875" customWidth="1"/>
    <col min="6410" max="6410" width="11" customWidth="1"/>
    <col min="6657" max="6657" width="23.453125" customWidth="1"/>
    <col min="6658" max="6658" width="23.81640625" customWidth="1"/>
    <col min="6659" max="6659" width="22.1796875" customWidth="1"/>
    <col min="6660" max="6660" width="12.7265625" customWidth="1"/>
    <col min="6661" max="6661" width="7.26953125" customWidth="1"/>
    <col min="6662" max="6663" width="7.453125" customWidth="1"/>
    <col min="6664" max="6664" width="6.81640625" customWidth="1"/>
    <col min="6665" max="6665" width="8.1796875" customWidth="1"/>
    <col min="6666" max="6666" width="11" customWidth="1"/>
    <col min="6913" max="6913" width="23.453125" customWidth="1"/>
    <col min="6914" max="6914" width="23.81640625" customWidth="1"/>
    <col min="6915" max="6915" width="22.1796875" customWidth="1"/>
    <col min="6916" max="6916" width="12.7265625" customWidth="1"/>
    <col min="6917" max="6917" width="7.26953125" customWidth="1"/>
    <col min="6918" max="6919" width="7.453125" customWidth="1"/>
    <col min="6920" max="6920" width="6.81640625" customWidth="1"/>
    <col min="6921" max="6921" width="8.1796875" customWidth="1"/>
    <col min="6922" max="6922" width="11" customWidth="1"/>
    <col min="7169" max="7169" width="23.453125" customWidth="1"/>
    <col min="7170" max="7170" width="23.81640625" customWidth="1"/>
    <col min="7171" max="7171" width="22.1796875" customWidth="1"/>
    <col min="7172" max="7172" width="12.7265625" customWidth="1"/>
    <col min="7173" max="7173" width="7.26953125" customWidth="1"/>
    <col min="7174" max="7175" width="7.453125" customWidth="1"/>
    <col min="7176" max="7176" width="6.81640625" customWidth="1"/>
    <col min="7177" max="7177" width="8.1796875" customWidth="1"/>
    <col min="7178" max="7178" width="11" customWidth="1"/>
    <col min="7425" max="7425" width="23.453125" customWidth="1"/>
    <col min="7426" max="7426" width="23.81640625" customWidth="1"/>
    <col min="7427" max="7427" width="22.1796875" customWidth="1"/>
    <col min="7428" max="7428" width="12.7265625" customWidth="1"/>
    <col min="7429" max="7429" width="7.26953125" customWidth="1"/>
    <col min="7430" max="7431" width="7.453125" customWidth="1"/>
    <col min="7432" max="7432" width="6.81640625" customWidth="1"/>
    <col min="7433" max="7433" width="8.1796875" customWidth="1"/>
    <col min="7434" max="7434" width="11" customWidth="1"/>
    <col min="7681" max="7681" width="23.453125" customWidth="1"/>
    <col min="7682" max="7682" width="23.81640625" customWidth="1"/>
    <col min="7683" max="7683" width="22.1796875" customWidth="1"/>
    <col min="7684" max="7684" width="12.7265625" customWidth="1"/>
    <col min="7685" max="7685" width="7.26953125" customWidth="1"/>
    <col min="7686" max="7687" width="7.453125" customWidth="1"/>
    <col min="7688" max="7688" width="6.81640625" customWidth="1"/>
    <col min="7689" max="7689" width="8.1796875" customWidth="1"/>
    <col min="7690" max="7690" width="11" customWidth="1"/>
    <col min="7937" max="7937" width="23.453125" customWidth="1"/>
    <col min="7938" max="7938" width="23.81640625" customWidth="1"/>
    <col min="7939" max="7939" width="22.1796875" customWidth="1"/>
    <col min="7940" max="7940" width="12.7265625" customWidth="1"/>
    <col min="7941" max="7941" width="7.26953125" customWidth="1"/>
    <col min="7942" max="7943" width="7.453125" customWidth="1"/>
    <col min="7944" max="7944" width="6.81640625" customWidth="1"/>
    <col min="7945" max="7945" width="8.1796875" customWidth="1"/>
    <col min="7946" max="7946" width="11" customWidth="1"/>
    <col min="8193" max="8193" width="23.453125" customWidth="1"/>
    <col min="8194" max="8194" width="23.81640625" customWidth="1"/>
    <col min="8195" max="8195" width="22.1796875" customWidth="1"/>
    <col min="8196" max="8196" width="12.7265625" customWidth="1"/>
    <col min="8197" max="8197" width="7.26953125" customWidth="1"/>
    <col min="8198" max="8199" width="7.453125" customWidth="1"/>
    <col min="8200" max="8200" width="6.81640625" customWidth="1"/>
    <col min="8201" max="8201" width="8.1796875" customWidth="1"/>
    <col min="8202" max="8202" width="11" customWidth="1"/>
    <col min="8449" max="8449" width="23.453125" customWidth="1"/>
    <col min="8450" max="8450" width="23.81640625" customWidth="1"/>
    <col min="8451" max="8451" width="22.1796875" customWidth="1"/>
    <col min="8452" max="8452" width="12.7265625" customWidth="1"/>
    <col min="8453" max="8453" width="7.26953125" customWidth="1"/>
    <col min="8454" max="8455" width="7.453125" customWidth="1"/>
    <col min="8456" max="8456" width="6.81640625" customWidth="1"/>
    <col min="8457" max="8457" width="8.1796875" customWidth="1"/>
    <col min="8458" max="8458" width="11" customWidth="1"/>
    <col min="8705" max="8705" width="23.453125" customWidth="1"/>
    <col min="8706" max="8706" width="23.81640625" customWidth="1"/>
    <col min="8707" max="8707" width="22.1796875" customWidth="1"/>
    <col min="8708" max="8708" width="12.7265625" customWidth="1"/>
    <col min="8709" max="8709" width="7.26953125" customWidth="1"/>
    <col min="8710" max="8711" width="7.453125" customWidth="1"/>
    <col min="8712" max="8712" width="6.81640625" customWidth="1"/>
    <col min="8713" max="8713" width="8.1796875" customWidth="1"/>
    <col min="8714" max="8714" width="11" customWidth="1"/>
    <col min="8961" max="8961" width="23.453125" customWidth="1"/>
    <col min="8962" max="8962" width="23.81640625" customWidth="1"/>
    <col min="8963" max="8963" width="22.1796875" customWidth="1"/>
    <col min="8964" max="8964" width="12.7265625" customWidth="1"/>
    <col min="8965" max="8965" width="7.26953125" customWidth="1"/>
    <col min="8966" max="8967" width="7.453125" customWidth="1"/>
    <col min="8968" max="8968" width="6.81640625" customWidth="1"/>
    <col min="8969" max="8969" width="8.1796875" customWidth="1"/>
    <col min="8970" max="8970" width="11" customWidth="1"/>
    <col min="9217" max="9217" width="23.453125" customWidth="1"/>
    <col min="9218" max="9218" width="23.81640625" customWidth="1"/>
    <col min="9219" max="9219" width="22.1796875" customWidth="1"/>
    <col min="9220" max="9220" width="12.7265625" customWidth="1"/>
    <col min="9221" max="9221" width="7.26953125" customWidth="1"/>
    <col min="9222" max="9223" width="7.453125" customWidth="1"/>
    <col min="9224" max="9224" width="6.81640625" customWidth="1"/>
    <col min="9225" max="9225" width="8.1796875" customWidth="1"/>
    <col min="9226" max="9226" width="11" customWidth="1"/>
    <col min="9473" max="9473" width="23.453125" customWidth="1"/>
    <col min="9474" max="9474" width="23.81640625" customWidth="1"/>
    <col min="9475" max="9475" width="22.1796875" customWidth="1"/>
    <col min="9476" max="9476" width="12.7265625" customWidth="1"/>
    <col min="9477" max="9477" width="7.26953125" customWidth="1"/>
    <col min="9478" max="9479" width="7.453125" customWidth="1"/>
    <col min="9480" max="9480" width="6.81640625" customWidth="1"/>
    <col min="9481" max="9481" width="8.1796875" customWidth="1"/>
    <col min="9482" max="9482" width="11" customWidth="1"/>
    <col min="9729" max="9729" width="23.453125" customWidth="1"/>
    <col min="9730" max="9730" width="23.81640625" customWidth="1"/>
    <col min="9731" max="9731" width="22.1796875" customWidth="1"/>
    <col min="9732" max="9732" width="12.7265625" customWidth="1"/>
    <col min="9733" max="9733" width="7.26953125" customWidth="1"/>
    <col min="9734" max="9735" width="7.453125" customWidth="1"/>
    <col min="9736" max="9736" width="6.81640625" customWidth="1"/>
    <col min="9737" max="9737" width="8.1796875" customWidth="1"/>
    <col min="9738" max="9738" width="11" customWidth="1"/>
    <col min="9985" max="9985" width="23.453125" customWidth="1"/>
    <col min="9986" max="9986" width="23.81640625" customWidth="1"/>
    <col min="9987" max="9987" width="22.1796875" customWidth="1"/>
    <col min="9988" max="9988" width="12.7265625" customWidth="1"/>
    <col min="9989" max="9989" width="7.26953125" customWidth="1"/>
    <col min="9990" max="9991" width="7.453125" customWidth="1"/>
    <col min="9992" max="9992" width="6.81640625" customWidth="1"/>
    <col min="9993" max="9993" width="8.1796875" customWidth="1"/>
    <col min="9994" max="9994" width="11" customWidth="1"/>
    <col min="10241" max="10241" width="23.453125" customWidth="1"/>
    <col min="10242" max="10242" width="23.81640625" customWidth="1"/>
    <col min="10243" max="10243" width="22.1796875" customWidth="1"/>
    <col min="10244" max="10244" width="12.7265625" customWidth="1"/>
    <col min="10245" max="10245" width="7.26953125" customWidth="1"/>
    <col min="10246" max="10247" width="7.453125" customWidth="1"/>
    <col min="10248" max="10248" width="6.81640625" customWidth="1"/>
    <col min="10249" max="10249" width="8.1796875" customWidth="1"/>
    <col min="10250" max="10250" width="11" customWidth="1"/>
    <col min="10497" max="10497" width="23.453125" customWidth="1"/>
    <col min="10498" max="10498" width="23.81640625" customWidth="1"/>
    <col min="10499" max="10499" width="22.1796875" customWidth="1"/>
    <col min="10500" max="10500" width="12.7265625" customWidth="1"/>
    <col min="10501" max="10501" width="7.26953125" customWidth="1"/>
    <col min="10502" max="10503" width="7.453125" customWidth="1"/>
    <col min="10504" max="10504" width="6.81640625" customWidth="1"/>
    <col min="10505" max="10505" width="8.1796875" customWidth="1"/>
    <col min="10506" max="10506" width="11" customWidth="1"/>
    <col min="10753" max="10753" width="23.453125" customWidth="1"/>
    <col min="10754" max="10754" width="23.81640625" customWidth="1"/>
    <col min="10755" max="10755" width="22.1796875" customWidth="1"/>
    <col min="10756" max="10756" width="12.7265625" customWidth="1"/>
    <col min="10757" max="10757" width="7.26953125" customWidth="1"/>
    <col min="10758" max="10759" width="7.453125" customWidth="1"/>
    <col min="10760" max="10760" width="6.81640625" customWidth="1"/>
    <col min="10761" max="10761" width="8.1796875" customWidth="1"/>
    <col min="10762" max="10762" width="11" customWidth="1"/>
    <col min="11009" max="11009" width="23.453125" customWidth="1"/>
    <col min="11010" max="11010" width="23.81640625" customWidth="1"/>
    <col min="11011" max="11011" width="22.1796875" customWidth="1"/>
    <col min="11012" max="11012" width="12.7265625" customWidth="1"/>
    <col min="11013" max="11013" width="7.26953125" customWidth="1"/>
    <col min="11014" max="11015" width="7.453125" customWidth="1"/>
    <col min="11016" max="11016" width="6.81640625" customWidth="1"/>
    <col min="11017" max="11017" width="8.1796875" customWidth="1"/>
    <col min="11018" max="11018" width="11" customWidth="1"/>
    <col min="11265" max="11265" width="23.453125" customWidth="1"/>
    <col min="11266" max="11266" width="23.81640625" customWidth="1"/>
    <col min="11267" max="11267" width="22.1796875" customWidth="1"/>
    <col min="11268" max="11268" width="12.7265625" customWidth="1"/>
    <col min="11269" max="11269" width="7.26953125" customWidth="1"/>
    <col min="11270" max="11271" width="7.453125" customWidth="1"/>
    <col min="11272" max="11272" width="6.81640625" customWidth="1"/>
    <col min="11273" max="11273" width="8.1796875" customWidth="1"/>
    <col min="11274" max="11274" width="11" customWidth="1"/>
    <col min="11521" max="11521" width="23.453125" customWidth="1"/>
    <col min="11522" max="11522" width="23.81640625" customWidth="1"/>
    <col min="11523" max="11523" width="22.1796875" customWidth="1"/>
    <col min="11524" max="11524" width="12.7265625" customWidth="1"/>
    <col min="11525" max="11525" width="7.26953125" customWidth="1"/>
    <col min="11526" max="11527" width="7.453125" customWidth="1"/>
    <col min="11528" max="11528" width="6.81640625" customWidth="1"/>
    <col min="11529" max="11529" width="8.1796875" customWidth="1"/>
    <col min="11530" max="11530" width="11" customWidth="1"/>
    <col min="11777" max="11777" width="23.453125" customWidth="1"/>
    <col min="11778" max="11778" width="23.81640625" customWidth="1"/>
    <col min="11779" max="11779" width="22.1796875" customWidth="1"/>
    <col min="11780" max="11780" width="12.7265625" customWidth="1"/>
    <col min="11781" max="11781" width="7.26953125" customWidth="1"/>
    <col min="11782" max="11783" width="7.453125" customWidth="1"/>
    <col min="11784" max="11784" width="6.81640625" customWidth="1"/>
    <col min="11785" max="11785" width="8.1796875" customWidth="1"/>
    <col min="11786" max="11786" width="11" customWidth="1"/>
    <col min="12033" max="12033" width="23.453125" customWidth="1"/>
    <col min="12034" max="12034" width="23.81640625" customWidth="1"/>
    <col min="12035" max="12035" width="22.1796875" customWidth="1"/>
    <col min="12036" max="12036" width="12.7265625" customWidth="1"/>
    <col min="12037" max="12037" width="7.26953125" customWidth="1"/>
    <col min="12038" max="12039" width="7.453125" customWidth="1"/>
    <col min="12040" max="12040" width="6.81640625" customWidth="1"/>
    <col min="12041" max="12041" width="8.1796875" customWidth="1"/>
    <col min="12042" max="12042" width="11" customWidth="1"/>
    <col min="12289" max="12289" width="23.453125" customWidth="1"/>
    <col min="12290" max="12290" width="23.81640625" customWidth="1"/>
    <col min="12291" max="12291" width="22.1796875" customWidth="1"/>
    <col min="12292" max="12292" width="12.7265625" customWidth="1"/>
    <col min="12293" max="12293" width="7.26953125" customWidth="1"/>
    <col min="12294" max="12295" width="7.453125" customWidth="1"/>
    <col min="12296" max="12296" width="6.81640625" customWidth="1"/>
    <col min="12297" max="12297" width="8.1796875" customWidth="1"/>
    <col min="12298" max="12298" width="11" customWidth="1"/>
    <col min="12545" max="12545" width="23.453125" customWidth="1"/>
    <col min="12546" max="12546" width="23.81640625" customWidth="1"/>
    <col min="12547" max="12547" width="22.1796875" customWidth="1"/>
    <col min="12548" max="12548" width="12.7265625" customWidth="1"/>
    <col min="12549" max="12549" width="7.26953125" customWidth="1"/>
    <col min="12550" max="12551" width="7.453125" customWidth="1"/>
    <col min="12552" max="12552" width="6.81640625" customWidth="1"/>
    <col min="12553" max="12553" width="8.1796875" customWidth="1"/>
    <col min="12554" max="12554" width="11" customWidth="1"/>
    <col min="12801" max="12801" width="23.453125" customWidth="1"/>
    <col min="12802" max="12802" width="23.81640625" customWidth="1"/>
    <col min="12803" max="12803" width="22.1796875" customWidth="1"/>
    <col min="12804" max="12804" width="12.7265625" customWidth="1"/>
    <col min="12805" max="12805" width="7.26953125" customWidth="1"/>
    <col min="12806" max="12807" width="7.453125" customWidth="1"/>
    <col min="12808" max="12808" width="6.81640625" customWidth="1"/>
    <col min="12809" max="12809" width="8.1796875" customWidth="1"/>
    <col min="12810" max="12810" width="11" customWidth="1"/>
    <col min="13057" max="13057" width="23.453125" customWidth="1"/>
    <col min="13058" max="13058" width="23.81640625" customWidth="1"/>
    <col min="13059" max="13059" width="22.1796875" customWidth="1"/>
    <col min="13060" max="13060" width="12.7265625" customWidth="1"/>
    <col min="13061" max="13061" width="7.26953125" customWidth="1"/>
    <col min="13062" max="13063" width="7.453125" customWidth="1"/>
    <col min="13064" max="13064" width="6.81640625" customWidth="1"/>
    <col min="13065" max="13065" width="8.1796875" customWidth="1"/>
    <col min="13066" max="13066" width="11" customWidth="1"/>
    <col min="13313" max="13313" width="23.453125" customWidth="1"/>
    <col min="13314" max="13314" width="23.81640625" customWidth="1"/>
    <col min="13315" max="13315" width="22.1796875" customWidth="1"/>
    <col min="13316" max="13316" width="12.7265625" customWidth="1"/>
    <col min="13317" max="13317" width="7.26953125" customWidth="1"/>
    <col min="13318" max="13319" width="7.453125" customWidth="1"/>
    <col min="13320" max="13320" width="6.81640625" customWidth="1"/>
    <col min="13321" max="13321" width="8.1796875" customWidth="1"/>
    <col min="13322" max="13322" width="11" customWidth="1"/>
    <col min="13569" max="13569" width="23.453125" customWidth="1"/>
    <col min="13570" max="13570" width="23.81640625" customWidth="1"/>
    <col min="13571" max="13571" width="22.1796875" customWidth="1"/>
    <col min="13572" max="13572" width="12.7265625" customWidth="1"/>
    <col min="13573" max="13573" width="7.26953125" customWidth="1"/>
    <col min="13574" max="13575" width="7.453125" customWidth="1"/>
    <col min="13576" max="13576" width="6.81640625" customWidth="1"/>
    <col min="13577" max="13577" width="8.1796875" customWidth="1"/>
    <col min="13578" max="13578" width="11" customWidth="1"/>
    <col min="13825" max="13825" width="23.453125" customWidth="1"/>
    <col min="13826" max="13826" width="23.81640625" customWidth="1"/>
    <col min="13827" max="13827" width="22.1796875" customWidth="1"/>
    <col min="13828" max="13828" width="12.7265625" customWidth="1"/>
    <col min="13829" max="13829" width="7.26953125" customWidth="1"/>
    <col min="13830" max="13831" width="7.453125" customWidth="1"/>
    <col min="13832" max="13832" width="6.81640625" customWidth="1"/>
    <col min="13833" max="13833" width="8.1796875" customWidth="1"/>
    <col min="13834" max="13834" width="11" customWidth="1"/>
    <col min="14081" max="14081" width="23.453125" customWidth="1"/>
    <col min="14082" max="14082" width="23.81640625" customWidth="1"/>
    <col min="14083" max="14083" width="22.1796875" customWidth="1"/>
    <col min="14084" max="14084" width="12.7265625" customWidth="1"/>
    <col min="14085" max="14085" width="7.26953125" customWidth="1"/>
    <col min="14086" max="14087" width="7.453125" customWidth="1"/>
    <col min="14088" max="14088" width="6.81640625" customWidth="1"/>
    <col min="14089" max="14089" width="8.1796875" customWidth="1"/>
    <col min="14090" max="14090" width="11" customWidth="1"/>
    <col min="14337" max="14337" width="23.453125" customWidth="1"/>
    <col min="14338" max="14338" width="23.81640625" customWidth="1"/>
    <col min="14339" max="14339" width="22.1796875" customWidth="1"/>
    <col min="14340" max="14340" width="12.7265625" customWidth="1"/>
    <col min="14341" max="14341" width="7.26953125" customWidth="1"/>
    <col min="14342" max="14343" width="7.453125" customWidth="1"/>
    <col min="14344" max="14344" width="6.81640625" customWidth="1"/>
    <col min="14345" max="14345" width="8.1796875" customWidth="1"/>
    <col min="14346" max="14346" width="11" customWidth="1"/>
    <col min="14593" max="14593" width="23.453125" customWidth="1"/>
    <col min="14594" max="14594" width="23.81640625" customWidth="1"/>
    <col min="14595" max="14595" width="22.1796875" customWidth="1"/>
    <col min="14596" max="14596" width="12.7265625" customWidth="1"/>
    <col min="14597" max="14597" width="7.26953125" customWidth="1"/>
    <col min="14598" max="14599" width="7.453125" customWidth="1"/>
    <col min="14600" max="14600" width="6.81640625" customWidth="1"/>
    <col min="14601" max="14601" width="8.1796875" customWidth="1"/>
    <col min="14602" max="14602" width="11" customWidth="1"/>
    <col min="14849" max="14849" width="23.453125" customWidth="1"/>
    <col min="14850" max="14850" width="23.81640625" customWidth="1"/>
    <col min="14851" max="14851" width="22.1796875" customWidth="1"/>
    <col min="14852" max="14852" width="12.7265625" customWidth="1"/>
    <col min="14853" max="14853" width="7.26953125" customWidth="1"/>
    <col min="14854" max="14855" width="7.453125" customWidth="1"/>
    <col min="14856" max="14856" width="6.81640625" customWidth="1"/>
    <col min="14857" max="14857" width="8.1796875" customWidth="1"/>
    <col min="14858" max="14858" width="11" customWidth="1"/>
    <col min="15105" max="15105" width="23.453125" customWidth="1"/>
    <col min="15106" max="15106" width="23.81640625" customWidth="1"/>
    <col min="15107" max="15107" width="22.1796875" customWidth="1"/>
    <col min="15108" max="15108" width="12.7265625" customWidth="1"/>
    <col min="15109" max="15109" width="7.26953125" customWidth="1"/>
    <col min="15110" max="15111" width="7.453125" customWidth="1"/>
    <col min="15112" max="15112" width="6.81640625" customWidth="1"/>
    <col min="15113" max="15113" width="8.1796875" customWidth="1"/>
    <col min="15114" max="15114" width="11" customWidth="1"/>
    <col min="15361" max="15361" width="23.453125" customWidth="1"/>
    <col min="15362" max="15362" width="23.81640625" customWidth="1"/>
    <col min="15363" max="15363" width="22.1796875" customWidth="1"/>
    <col min="15364" max="15364" width="12.7265625" customWidth="1"/>
    <col min="15365" max="15365" width="7.26953125" customWidth="1"/>
    <col min="15366" max="15367" width="7.453125" customWidth="1"/>
    <col min="15368" max="15368" width="6.81640625" customWidth="1"/>
    <col min="15369" max="15369" width="8.1796875" customWidth="1"/>
    <col min="15370" max="15370" width="11" customWidth="1"/>
    <col min="15617" max="15617" width="23.453125" customWidth="1"/>
    <col min="15618" max="15618" width="23.81640625" customWidth="1"/>
    <col min="15619" max="15619" width="22.1796875" customWidth="1"/>
    <col min="15620" max="15620" width="12.7265625" customWidth="1"/>
    <col min="15621" max="15621" width="7.26953125" customWidth="1"/>
    <col min="15622" max="15623" width="7.453125" customWidth="1"/>
    <col min="15624" max="15624" width="6.81640625" customWidth="1"/>
    <col min="15625" max="15625" width="8.1796875" customWidth="1"/>
    <col min="15626" max="15626" width="11" customWidth="1"/>
    <col min="15873" max="15873" width="23.453125" customWidth="1"/>
    <col min="15874" max="15874" width="23.81640625" customWidth="1"/>
    <col min="15875" max="15875" width="22.1796875" customWidth="1"/>
    <col min="15876" max="15876" width="12.7265625" customWidth="1"/>
    <col min="15877" max="15877" width="7.26953125" customWidth="1"/>
    <col min="15878" max="15879" width="7.453125" customWidth="1"/>
    <col min="15880" max="15880" width="6.81640625" customWidth="1"/>
    <col min="15881" max="15881" width="8.1796875" customWidth="1"/>
    <col min="15882" max="15882" width="11" customWidth="1"/>
    <col min="16129" max="16129" width="23.453125" customWidth="1"/>
    <col min="16130" max="16130" width="23.81640625" customWidth="1"/>
    <col min="16131" max="16131" width="22.1796875" customWidth="1"/>
    <col min="16132" max="16132" width="12.7265625" customWidth="1"/>
    <col min="16133" max="16133" width="7.26953125" customWidth="1"/>
    <col min="16134" max="16135" width="7.453125" customWidth="1"/>
    <col min="16136" max="16136" width="6.81640625" customWidth="1"/>
    <col min="16137" max="16137" width="8.1796875" customWidth="1"/>
    <col min="16138" max="16138" width="11" customWidth="1"/>
  </cols>
  <sheetData>
    <row r="1" spans="1:10" ht="12.75" customHeight="1">
      <c r="A1" s="850" t="s">
        <v>616</v>
      </c>
      <c r="B1" s="851"/>
      <c r="C1" s="851"/>
      <c r="D1" s="851"/>
      <c r="E1" s="851"/>
      <c r="F1" s="851"/>
      <c r="G1" s="851"/>
      <c r="H1" s="851"/>
      <c r="I1" s="851"/>
      <c r="J1" s="852"/>
    </row>
    <row r="2" spans="1:10" ht="12.75" customHeight="1">
      <c r="A2" s="853"/>
      <c r="B2" s="854"/>
      <c r="C2" s="854"/>
      <c r="D2" s="854"/>
      <c r="E2" s="854"/>
      <c r="F2" s="854"/>
      <c r="G2" s="854"/>
      <c r="H2" s="854"/>
      <c r="I2" s="854"/>
      <c r="J2" s="855"/>
    </row>
    <row r="3" spans="1:10" ht="13">
      <c r="A3" s="856" t="s">
        <v>617</v>
      </c>
      <c r="B3" s="856" t="s">
        <v>293</v>
      </c>
      <c r="C3" s="856" t="s">
        <v>618</v>
      </c>
      <c r="D3" s="856"/>
      <c r="E3" s="858" t="s">
        <v>619</v>
      </c>
      <c r="F3" s="859"/>
      <c r="G3" s="860"/>
      <c r="H3" s="858" t="s">
        <v>620</v>
      </c>
      <c r="I3" s="859"/>
      <c r="J3" s="861"/>
    </row>
    <row r="4" spans="1:10" ht="13.5" thickBot="1">
      <c r="A4" s="857"/>
      <c r="B4" s="857"/>
      <c r="C4" s="527" t="s">
        <v>621</v>
      </c>
      <c r="D4" s="527" t="s">
        <v>622</v>
      </c>
      <c r="E4" s="527" t="s">
        <v>600</v>
      </c>
      <c r="F4" s="528" t="s">
        <v>420</v>
      </c>
      <c r="G4" s="529" t="s">
        <v>283</v>
      </c>
      <c r="H4" s="528" t="s">
        <v>600</v>
      </c>
      <c r="I4" s="528" t="s">
        <v>420</v>
      </c>
      <c r="J4" s="529" t="s">
        <v>283</v>
      </c>
    </row>
    <row r="5" spans="1:10">
      <c r="A5" s="530" t="s">
        <v>623</v>
      </c>
      <c r="B5" s="531" t="s">
        <v>22</v>
      </c>
      <c r="C5" s="531" t="s">
        <v>624</v>
      </c>
      <c r="D5" s="531" t="s">
        <v>625</v>
      </c>
      <c r="E5" s="532">
        <v>1</v>
      </c>
      <c r="F5" s="532">
        <v>20.2</v>
      </c>
      <c r="G5" s="532">
        <f>SUM(E5:F5)</f>
        <v>21.2</v>
      </c>
      <c r="H5" s="532"/>
      <c r="I5" s="532">
        <v>0</v>
      </c>
      <c r="J5" s="532">
        <f>H5+I5</f>
        <v>0</v>
      </c>
    </row>
    <row r="6" spans="1:10">
      <c r="A6" s="862" t="s">
        <v>626</v>
      </c>
      <c r="B6" s="533" t="s">
        <v>627</v>
      </c>
      <c r="C6" s="534" t="s">
        <v>628</v>
      </c>
      <c r="D6" s="534" t="s">
        <v>625</v>
      </c>
      <c r="E6" s="535"/>
      <c r="F6" s="535"/>
      <c r="G6" s="535">
        <f>E6+F6</f>
        <v>0</v>
      </c>
      <c r="H6" s="535"/>
      <c r="I6" s="535">
        <v>5</v>
      </c>
      <c r="J6" s="535">
        <f>H6+I6</f>
        <v>5</v>
      </c>
    </row>
    <row r="7" spans="1:10">
      <c r="A7" s="863"/>
      <c r="B7" s="533" t="s">
        <v>629</v>
      </c>
      <c r="C7" s="534" t="s">
        <v>630</v>
      </c>
      <c r="D7" s="534" t="s">
        <v>625</v>
      </c>
      <c r="E7" s="535"/>
      <c r="F7" s="535"/>
      <c r="G7" s="535">
        <f>E7+F7</f>
        <v>0</v>
      </c>
      <c r="H7" s="535"/>
      <c r="I7" s="535">
        <v>8.6</v>
      </c>
      <c r="J7" s="535">
        <f>I7</f>
        <v>8.6</v>
      </c>
    </row>
    <row r="8" spans="1:10">
      <c r="A8" s="864"/>
      <c r="B8" s="533" t="s">
        <v>631</v>
      </c>
      <c r="C8" s="443" t="s">
        <v>632</v>
      </c>
      <c r="D8" s="534" t="s">
        <v>625</v>
      </c>
      <c r="E8" s="535"/>
      <c r="F8" s="535"/>
      <c r="G8" s="535">
        <v>0</v>
      </c>
      <c r="H8" s="535"/>
      <c r="I8" s="535">
        <v>42.1</v>
      </c>
      <c r="J8" s="535">
        <f t="shared" ref="J8:J17" si="0">H8+I8</f>
        <v>42.1</v>
      </c>
    </row>
    <row r="9" spans="1:10">
      <c r="A9" s="865" t="s">
        <v>633</v>
      </c>
      <c r="B9" s="533" t="s">
        <v>228</v>
      </c>
      <c r="C9" s="536" t="s">
        <v>634</v>
      </c>
      <c r="D9" s="534" t="s">
        <v>635</v>
      </c>
      <c r="E9" s="535"/>
      <c r="F9" s="535"/>
      <c r="G9" s="535">
        <v>0</v>
      </c>
      <c r="H9" s="535"/>
      <c r="I9" s="535">
        <v>41.1</v>
      </c>
      <c r="J9" s="535">
        <f>I9</f>
        <v>41.1</v>
      </c>
    </row>
    <row r="10" spans="1:10" ht="25">
      <c r="A10" s="866"/>
      <c r="B10" s="537" t="s">
        <v>636</v>
      </c>
      <c r="C10" s="443" t="s">
        <v>632</v>
      </c>
      <c r="D10" s="534" t="s">
        <v>635</v>
      </c>
      <c r="E10" s="535"/>
      <c r="F10" s="535"/>
      <c r="G10" s="535">
        <f>E10+F10</f>
        <v>0</v>
      </c>
      <c r="H10" s="535"/>
      <c r="I10" s="21">
        <v>43.7</v>
      </c>
      <c r="J10" s="535">
        <v>29.1</v>
      </c>
    </row>
    <row r="11" spans="1:10">
      <c r="A11" s="866"/>
      <c r="B11" s="538" t="s">
        <v>629</v>
      </c>
      <c r="C11" s="534" t="s">
        <v>630</v>
      </c>
      <c r="D11" s="534" t="s">
        <v>635</v>
      </c>
      <c r="E11" s="535"/>
      <c r="F11" s="535"/>
      <c r="G11" s="535">
        <f>E11+F11</f>
        <v>0</v>
      </c>
      <c r="H11" s="535"/>
      <c r="I11" s="535">
        <v>8.6</v>
      </c>
      <c r="J11" s="535">
        <v>41.3</v>
      </c>
    </row>
    <row r="12" spans="1:10">
      <c r="A12" s="866"/>
      <c r="B12" s="538" t="s">
        <v>627</v>
      </c>
      <c r="C12" s="536" t="s">
        <v>567</v>
      </c>
      <c r="D12" s="536" t="s">
        <v>635</v>
      </c>
      <c r="E12" s="535"/>
      <c r="F12" s="535"/>
      <c r="G12" s="535">
        <f>E12+F12</f>
        <v>0</v>
      </c>
      <c r="H12" s="535"/>
      <c r="I12" s="535">
        <v>5</v>
      </c>
      <c r="J12" s="535">
        <f t="shared" si="0"/>
        <v>5</v>
      </c>
    </row>
    <row r="13" spans="1:10">
      <c r="A13" s="867"/>
      <c r="B13" s="538" t="s">
        <v>117</v>
      </c>
      <c r="C13" s="536" t="s">
        <v>637</v>
      </c>
      <c r="D13" s="534" t="s">
        <v>625</v>
      </c>
      <c r="E13" s="535"/>
      <c r="F13" s="535"/>
      <c r="G13" s="535">
        <v>0</v>
      </c>
      <c r="H13" s="535"/>
      <c r="I13" s="535">
        <v>41.3</v>
      </c>
      <c r="J13" s="535">
        <v>8.1</v>
      </c>
    </row>
    <row r="14" spans="1:10">
      <c r="A14" s="868" t="s">
        <v>638</v>
      </c>
      <c r="B14" s="539" t="s">
        <v>651</v>
      </c>
      <c r="C14" s="536" t="s">
        <v>634</v>
      </c>
      <c r="D14" s="534" t="s">
        <v>625</v>
      </c>
      <c r="E14" s="535"/>
      <c r="F14" s="535"/>
      <c r="G14" s="535">
        <v>0</v>
      </c>
      <c r="H14" s="535"/>
      <c r="I14" s="21">
        <v>19.2</v>
      </c>
      <c r="J14" s="535">
        <f>H14+I14</f>
        <v>19.2</v>
      </c>
    </row>
    <row r="15" spans="1:10">
      <c r="A15" s="869"/>
      <c r="B15" s="539" t="s">
        <v>652</v>
      </c>
      <c r="C15" s="536" t="s">
        <v>634</v>
      </c>
      <c r="D15" s="534" t="s">
        <v>625</v>
      </c>
      <c r="E15" s="535"/>
      <c r="F15" s="535"/>
      <c r="G15" s="535">
        <v>0</v>
      </c>
      <c r="H15" s="535"/>
      <c r="I15" s="21">
        <v>19.2</v>
      </c>
      <c r="J15" s="535">
        <f t="shared" si="0"/>
        <v>19.2</v>
      </c>
    </row>
    <row r="16" spans="1:10">
      <c r="A16" s="540" t="s">
        <v>639</v>
      </c>
      <c r="B16" s="541" t="s">
        <v>640</v>
      </c>
      <c r="C16" s="534" t="s">
        <v>628</v>
      </c>
      <c r="D16" s="534" t="s">
        <v>625</v>
      </c>
      <c r="E16" s="535"/>
      <c r="F16" s="535"/>
      <c r="G16" s="535">
        <f>E16+F16</f>
        <v>0</v>
      </c>
      <c r="H16" s="535"/>
      <c r="I16" s="535">
        <v>10</v>
      </c>
      <c r="J16" s="535">
        <f t="shared" si="0"/>
        <v>10</v>
      </c>
    </row>
    <row r="17" spans="1:12">
      <c r="A17" s="540" t="s">
        <v>641</v>
      </c>
      <c r="B17" s="540" t="s">
        <v>642</v>
      </c>
      <c r="C17" s="534" t="s">
        <v>628</v>
      </c>
      <c r="D17" s="542" t="s">
        <v>625</v>
      </c>
      <c r="E17" s="543"/>
      <c r="F17" s="543"/>
      <c r="G17" s="543">
        <f>E17+F17</f>
        <v>0</v>
      </c>
      <c r="H17" s="544"/>
      <c r="I17" s="535">
        <v>10</v>
      </c>
      <c r="J17" s="543">
        <f t="shared" si="0"/>
        <v>10</v>
      </c>
    </row>
    <row r="18" spans="1:12" ht="13">
      <c r="A18" s="870" t="s">
        <v>67</v>
      </c>
      <c r="B18" s="871"/>
      <c r="C18" s="871"/>
      <c r="D18" s="871"/>
      <c r="E18" s="871"/>
      <c r="F18" s="871"/>
      <c r="G18" s="871"/>
      <c r="H18" s="871"/>
      <c r="I18" s="871"/>
      <c r="J18" s="872"/>
      <c r="K18" s="288"/>
      <c r="L18" s="288"/>
    </row>
    <row r="19" spans="1:12" ht="13">
      <c r="A19" s="873" t="s">
        <v>1002</v>
      </c>
      <c r="B19" s="874"/>
      <c r="C19" s="874"/>
      <c r="D19" s="874"/>
      <c r="E19" s="874"/>
      <c r="F19" s="874"/>
      <c r="G19" s="874"/>
      <c r="H19" s="874"/>
      <c r="I19" s="874"/>
      <c r="J19" s="875"/>
      <c r="K19" s="288"/>
      <c r="L19" s="288"/>
    </row>
  </sheetData>
  <mergeCells count="11">
    <mergeCell ref="A6:A8"/>
    <mergeCell ref="A9:A13"/>
    <mergeCell ref="A14:A15"/>
    <mergeCell ref="A18:J18"/>
    <mergeCell ref="A19:J19"/>
    <mergeCell ref="A1:J2"/>
    <mergeCell ref="A3:A4"/>
    <mergeCell ref="B3:B4"/>
    <mergeCell ref="C3:D3"/>
    <mergeCell ref="E3:G3"/>
    <mergeCell ref="H3:J3"/>
  </mergeCells>
  <printOptions horizontalCentered="1"/>
  <pageMargins left="0.78740157480314965" right="0.78740157480314965" top="0.78740157480314965" bottom="0.78740157480314965"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
  <dimension ref="A1:J3388"/>
  <sheetViews>
    <sheetView zoomScale="93" zoomScaleNormal="93" zoomScaleSheetLayoutView="78" workbookViewId="0">
      <pane ySplit="1" topLeftCell="A2" activePane="bottomLeft" state="frozen"/>
      <selection pane="bottomLeft" activeCell="G11" sqref="G11"/>
    </sheetView>
  </sheetViews>
  <sheetFormatPr defaultRowHeight="12.5"/>
  <cols>
    <col min="1" max="1" width="10.90625" style="647" bestFit="1" customWidth="1"/>
    <col min="2" max="2" width="13.08984375" style="647" bestFit="1" customWidth="1"/>
    <col min="3" max="3" width="10.90625" style="647" bestFit="1" customWidth="1"/>
    <col min="4" max="4" width="65.453125" style="647" bestFit="1" customWidth="1"/>
    <col min="5" max="5" width="16.36328125" style="647" bestFit="1" customWidth="1"/>
    <col min="6" max="9" width="13.08984375" style="647" bestFit="1" customWidth="1"/>
    <col min="10" max="11" width="15.26953125" style="647" bestFit="1" customWidth="1"/>
    <col min="12" max="16384" width="8.7265625" style="647"/>
  </cols>
  <sheetData>
    <row r="1" spans="1:10" ht="20" customHeight="1">
      <c r="A1" s="887" t="s">
        <v>270</v>
      </c>
      <c r="B1" s="887"/>
      <c r="C1" s="887"/>
      <c r="D1" s="887"/>
      <c r="E1" s="882" t="s">
        <v>271</v>
      </c>
      <c r="F1" s="882"/>
      <c r="G1" s="882" t="s">
        <v>272</v>
      </c>
      <c r="H1" s="882"/>
      <c r="I1" s="882" t="s">
        <v>273</v>
      </c>
      <c r="J1" s="882"/>
    </row>
    <row r="2" spans="1:10" ht="50" customHeight="1">
      <c r="A2" s="890" t="s">
        <v>1782</v>
      </c>
      <c r="B2" s="890"/>
      <c r="C2" s="890"/>
      <c r="D2" s="890"/>
      <c r="E2" s="877" t="s">
        <v>1783</v>
      </c>
      <c r="F2" s="877"/>
      <c r="G2" s="877" t="s">
        <v>697</v>
      </c>
      <c r="H2" s="877"/>
      <c r="I2" s="877" t="s">
        <v>698</v>
      </c>
      <c r="J2" s="877"/>
    </row>
    <row r="3" spans="1:10" ht="20" customHeight="1">
      <c r="A3" s="887" t="s">
        <v>270</v>
      </c>
      <c r="B3" s="880"/>
      <c r="C3" s="880"/>
      <c r="D3" s="880"/>
      <c r="E3" s="880"/>
      <c r="F3" s="880"/>
      <c r="G3" s="880"/>
      <c r="H3" s="880"/>
      <c r="I3" s="880"/>
      <c r="J3" s="880"/>
    </row>
    <row r="4" spans="1:10" ht="20" customHeight="1">
      <c r="A4" s="887" t="s">
        <v>274</v>
      </c>
      <c r="B4" s="880"/>
      <c r="C4" s="880"/>
      <c r="D4" s="880"/>
      <c r="E4" s="880"/>
      <c r="F4" s="880"/>
      <c r="G4" s="880"/>
      <c r="H4" s="880"/>
      <c r="I4" s="880"/>
      <c r="J4" s="880"/>
    </row>
    <row r="5" spans="1:10" ht="18" customHeight="1">
      <c r="A5" s="644" t="s">
        <v>275</v>
      </c>
      <c r="B5" s="636" t="s">
        <v>276</v>
      </c>
      <c r="C5" s="644" t="s">
        <v>277</v>
      </c>
      <c r="D5" s="644" t="s">
        <v>278</v>
      </c>
      <c r="E5" s="882" t="s">
        <v>279</v>
      </c>
      <c r="F5" s="882"/>
      <c r="G5" s="639" t="s">
        <v>280</v>
      </c>
      <c r="H5" s="636" t="s">
        <v>281</v>
      </c>
      <c r="I5" s="636" t="s">
        <v>282</v>
      </c>
      <c r="J5" s="636" t="s">
        <v>283</v>
      </c>
    </row>
    <row r="6" spans="1:10" ht="24" customHeight="1">
      <c r="A6" s="645" t="s">
        <v>158</v>
      </c>
      <c r="B6" s="461" t="s">
        <v>699</v>
      </c>
      <c r="C6" s="645" t="s">
        <v>86</v>
      </c>
      <c r="D6" s="645" t="s">
        <v>700</v>
      </c>
      <c r="E6" s="883" t="s">
        <v>284</v>
      </c>
      <c r="F6" s="883"/>
      <c r="G6" s="462" t="s">
        <v>5</v>
      </c>
      <c r="H6" s="463">
        <v>1</v>
      </c>
      <c r="I6" s="464">
        <v>528.09</v>
      </c>
      <c r="J6" s="464">
        <v>528.09</v>
      </c>
    </row>
    <row r="7" spans="1:10" ht="24" customHeight="1">
      <c r="A7" s="642" t="s">
        <v>285</v>
      </c>
      <c r="B7" s="465" t="s">
        <v>286</v>
      </c>
      <c r="C7" s="642" t="s">
        <v>86</v>
      </c>
      <c r="D7" s="642" t="s">
        <v>287</v>
      </c>
      <c r="E7" s="885" t="s">
        <v>828</v>
      </c>
      <c r="F7" s="885"/>
      <c r="G7" s="466" t="s">
        <v>288</v>
      </c>
      <c r="H7" s="467">
        <v>1</v>
      </c>
      <c r="I7" s="468">
        <v>25.99</v>
      </c>
      <c r="J7" s="468">
        <v>25.99</v>
      </c>
    </row>
    <row r="8" spans="1:10" ht="24" customHeight="1">
      <c r="A8" s="642" t="s">
        <v>285</v>
      </c>
      <c r="B8" s="465" t="s">
        <v>289</v>
      </c>
      <c r="C8" s="642" t="s">
        <v>86</v>
      </c>
      <c r="D8" s="642" t="s">
        <v>290</v>
      </c>
      <c r="E8" s="885" t="s">
        <v>828</v>
      </c>
      <c r="F8" s="885"/>
      <c r="G8" s="466" t="s">
        <v>288</v>
      </c>
      <c r="H8" s="467">
        <v>2</v>
      </c>
      <c r="I8" s="468">
        <v>21.17</v>
      </c>
      <c r="J8" s="468">
        <v>42.34</v>
      </c>
    </row>
    <row r="9" spans="1:10" ht="39" customHeight="1">
      <c r="A9" s="642" t="s">
        <v>285</v>
      </c>
      <c r="B9" s="465" t="s">
        <v>701</v>
      </c>
      <c r="C9" s="642" t="s">
        <v>86</v>
      </c>
      <c r="D9" s="642" t="s">
        <v>702</v>
      </c>
      <c r="E9" s="885" t="s">
        <v>829</v>
      </c>
      <c r="F9" s="885"/>
      <c r="G9" s="466" t="s">
        <v>4</v>
      </c>
      <c r="H9" s="467">
        <v>0.01</v>
      </c>
      <c r="I9" s="468">
        <v>480.03</v>
      </c>
      <c r="J9" s="468">
        <v>4.8</v>
      </c>
    </row>
    <row r="10" spans="1:10" ht="39" customHeight="1">
      <c r="A10" s="638" t="s">
        <v>291</v>
      </c>
      <c r="B10" s="469" t="s">
        <v>703</v>
      </c>
      <c r="C10" s="638" t="s">
        <v>86</v>
      </c>
      <c r="D10" s="638" t="s">
        <v>704</v>
      </c>
      <c r="E10" s="884" t="s">
        <v>293</v>
      </c>
      <c r="F10" s="884"/>
      <c r="G10" s="470" t="s">
        <v>295</v>
      </c>
      <c r="H10" s="471">
        <v>1</v>
      </c>
      <c r="I10" s="472">
        <v>6.47</v>
      </c>
      <c r="J10" s="472">
        <v>6.47</v>
      </c>
    </row>
    <row r="11" spans="1:10" ht="26" customHeight="1">
      <c r="A11" s="638" t="s">
        <v>291</v>
      </c>
      <c r="B11" s="469" t="s">
        <v>705</v>
      </c>
      <c r="C11" s="638" t="s">
        <v>86</v>
      </c>
      <c r="D11" s="638" t="s">
        <v>706</v>
      </c>
      <c r="E11" s="884" t="s">
        <v>293</v>
      </c>
      <c r="F11" s="884"/>
      <c r="G11" s="470" t="s">
        <v>295</v>
      </c>
      <c r="H11" s="471">
        <v>4</v>
      </c>
      <c r="I11" s="472">
        <v>11.58</v>
      </c>
      <c r="J11" s="472">
        <v>46.32</v>
      </c>
    </row>
    <row r="12" spans="1:10" ht="39" customHeight="1">
      <c r="A12" s="638" t="s">
        <v>291</v>
      </c>
      <c r="B12" s="469" t="s">
        <v>292</v>
      </c>
      <c r="C12" s="638" t="s">
        <v>86</v>
      </c>
      <c r="D12" s="638" t="s">
        <v>569</v>
      </c>
      <c r="E12" s="884" t="s">
        <v>293</v>
      </c>
      <c r="F12" s="884"/>
      <c r="G12" s="470" t="s">
        <v>5</v>
      </c>
      <c r="H12" s="471">
        <v>1</v>
      </c>
      <c r="I12" s="472">
        <v>400</v>
      </c>
      <c r="J12" s="472">
        <v>400</v>
      </c>
    </row>
    <row r="13" spans="1:10" ht="26" customHeight="1">
      <c r="A13" s="638" t="s">
        <v>291</v>
      </c>
      <c r="B13" s="469" t="s">
        <v>707</v>
      </c>
      <c r="C13" s="638" t="s">
        <v>86</v>
      </c>
      <c r="D13" s="638" t="s">
        <v>708</v>
      </c>
      <c r="E13" s="884" t="s">
        <v>293</v>
      </c>
      <c r="F13" s="884"/>
      <c r="G13" s="470" t="s">
        <v>294</v>
      </c>
      <c r="H13" s="471">
        <v>0.11</v>
      </c>
      <c r="I13" s="472">
        <v>19.79</v>
      </c>
      <c r="J13" s="472">
        <v>2.17</v>
      </c>
    </row>
    <row r="14" spans="1:10" ht="25">
      <c r="A14" s="643"/>
      <c r="B14" s="643"/>
      <c r="C14" s="643"/>
      <c r="D14" s="643"/>
      <c r="E14" s="643" t="s">
        <v>296</v>
      </c>
      <c r="F14" s="473">
        <v>50.62</v>
      </c>
      <c r="G14" s="643" t="s">
        <v>297</v>
      </c>
      <c r="H14" s="473">
        <v>0</v>
      </c>
      <c r="I14" s="643" t="s">
        <v>298</v>
      </c>
      <c r="J14" s="473">
        <v>50.62</v>
      </c>
    </row>
    <row r="15" spans="1:10">
      <c r="A15" s="643"/>
      <c r="B15" s="643"/>
      <c r="C15" s="643"/>
      <c r="D15" s="643"/>
      <c r="E15" s="643" t="s">
        <v>709</v>
      </c>
      <c r="F15" s="473">
        <v>109.31</v>
      </c>
      <c r="G15" s="643"/>
      <c r="H15" s="881" t="s">
        <v>299</v>
      </c>
      <c r="I15" s="881"/>
      <c r="J15" s="473">
        <v>637.4</v>
      </c>
    </row>
    <row r="16" spans="1:10" ht="1" customHeight="1">
      <c r="A16" s="645"/>
      <c r="B16" s="645"/>
      <c r="C16" s="645"/>
      <c r="D16" s="645"/>
      <c r="E16" s="645"/>
      <c r="F16" s="645"/>
      <c r="G16" s="645"/>
      <c r="H16" s="645"/>
      <c r="I16" s="645"/>
      <c r="J16" s="645"/>
    </row>
    <row r="17" spans="1:10" ht="18" customHeight="1">
      <c r="A17" s="644" t="s">
        <v>300</v>
      </c>
      <c r="B17" s="636" t="s">
        <v>276</v>
      </c>
      <c r="C17" s="644" t="s">
        <v>277</v>
      </c>
      <c r="D17" s="644" t="s">
        <v>278</v>
      </c>
      <c r="E17" s="882" t="s">
        <v>279</v>
      </c>
      <c r="F17" s="882"/>
      <c r="G17" s="639" t="s">
        <v>280</v>
      </c>
      <c r="H17" s="636" t="s">
        <v>281</v>
      </c>
      <c r="I17" s="636" t="s">
        <v>282</v>
      </c>
      <c r="J17" s="636" t="s">
        <v>283</v>
      </c>
    </row>
    <row r="18" spans="1:10" ht="39" customHeight="1">
      <c r="A18" s="645" t="s">
        <v>158</v>
      </c>
      <c r="B18" s="461" t="s">
        <v>301</v>
      </c>
      <c r="C18" s="645" t="s">
        <v>86</v>
      </c>
      <c r="D18" s="645" t="s">
        <v>302</v>
      </c>
      <c r="E18" s="883" t="s">
        <v>284</v>
      </c>
      <c r="F18" s="883"/>
      <c r="G18" s="462" t="s">
        <v>5</v>
      </c>
      <c r="H18" s="463">
        <v>1</v>
      </c>
      <c r="I18" s="464">
        <v>812.48</v>
      </c>
      <c r="J18" s="464">
        <v>812.48</v>
      </c>
    </row>
    <row r="19" spans="1:10" ht="39" customHeight="1">
      <c r="A19" s="642" t="s">
        <v>285</v>
      </c>
      <c r="B19" s="465" t="s">
        <v>303</v>
      </c>
      <c r="C19" s="642" t="s">
        <v>86</v>
      </c>
      <c r="D19" s="642" t="s">
        <v>304</v>
      </c>
      <c r="E19" s="885" t="s">
        <v>830</v>
      </c>
      <c r="F19" s="885"/>
      <c r="G19" s="466" t="s">
        <v>4</v>
      </c>
      <c r="H19" s="467">
        <v>4.1700000000000001E-2</v>
      </c>
      <c r="I19" s="468">
        <v>1005.25</v>
      </c>
      <c r="J19" s="468">
        <v>41.91</v>
      </c>
    </row>
    <row r="20" spans="1:10" ht="26" customHeight="1">
      <c r="A20" s="642" t="s">
        <v>285</v>
      </c>
      <c r="B20" s="465" t="s">
        <v>305</v>
      </c>
      <c r="C20" s="642" t="s">
        <v>86</v>
      </c>
      <c r="D20" s="642" t="s">
        <v>306</v>
      </c>
      <c r="E20" s="885" t="s">
        <v>831</v>
      </c>
      <c r="F20" s="885"/>
      <c r="G20" s="466" t="s">
        <v>5</v>
      </c>
      <c r="H20" s="467">
        <v>5.0648999999999997</v>
      </c>
      <c r="I20" s="468">
        <v>13.27</v>
      </c>
      <c r="J20" s="468">
        <v>67.209999999999994</v>
      </c>
    </row>
    <row r="21" spans="1:10" ht="65" customHeight="1">
      <c r="A21" s="642" t="s">
        <v>285</v>
      </c>
      <c r="B21" s="465" t="s">
        <v>307</v>
      </c>
      <c r="C21" s="642" t="s">
        <v>86</v>
      </c>
      <c r="D21" s="642" t="s">
        <v>308</v>
      </c>
      <c r="E21" s="885" t="s">
        <v>832</v>
      </c>
      <c r="F21" s="885"/>
      <c r="G21" s="466" t="s">
        <v>295</v>
      </c>
      <c r="H21" s="467">
        <v>0.13250000000000001</v>
      </c>
      <c r="I21" s="468">
        <v>10.27</v>
      </c>
      <c r="J21" s="468">
        <v>1.36</v>
      </c>
    </row>
    <row r="22" spans="1:10" ht="52" customHeight="1">
      <c r="A22" s="642" t="s">
        <v>285</v>
      </c>
      <c r="B22" s="465" t="s">
        <v>309</v>
      </c>
      <c r="C22" s="642" t="s">
        <v>86</v>
      </c>
      <c r="D22" s="642" t="s">
        <v>310</v>
      </c>
      <c r="E22" s="885" t="s">
        <v>832</v>
      </c>
      <c r="F22" s="885"/>
      <c r="G22" s="466" t="s">
        <v>295</v>
      </c>
      <c r="H22" s="467">
        <v>0.17219999999999999</v>
      </c>
      <c r="I22" s="468">
        <v>3.82</v>
      </c>
      <c r="J22" s="468">
        <v>0.65</v>
      </c>
    </row>
    <row r="23" spans="1:10" ht="39" customHeight="1">
      <c r="A23" s="642" t="s">
        <v>285</v>
      </c>
      <c r="B23" s="465" t="s">
        <v>311</v>
      </c>
      <c r="C23" s="642" t="s">
        <v>86</v>
      </c>
      <c r="D23" s="642" t="s">
        <v>312</v>
      </c>
      <c r="E23" s="885" t="s">
        <v>833</v>
      </c>
      <c r="F23" s="885"/>
      <c r="G23" s="466" t="s">
        <v>5</v>
      </c>
      <c r="H23" s="467">
        <v>0.153</v>
      </c>
      <c r="I23" s="468">
        <v>685.79</v>
      </c>
      <c r="J23" s="468">
        <v>104.92</v>
      </c>
    </row>
    <row r="24" spans="1:10" ht="39" customHeight="1">
      <c r="A24" s="642" t="s">
        <v>285</v>
      </c>
      <c r="B24" s="465" t="s">
        <v>313</v>
      </c>
      <c r="C24" s="642" t="s">
        <v>86</v>
      </c>
      <c r="D24" s="642" t="s">
        <v>314</v>
      </c>
      <c r="E24" s="885" t="s">
        <v>834</v>
      </c>
      <c r="F24" s="885"/>
      <c r="G24" s="466" t="s">
        <v>295</v>
      </c>
      <c r="H24" s="467">
        <v>6.6199999999999995E-2</v>
      </c>
      <c r="I24" s="468">
        <v>8.67</v>
      </c>
      <c r="J24" s="468">
        <v>0.56999999999999995</v>
      </c>
    </row>
    <row r="25" spans="1:10" ht="39" customHeight="1">
      <c r="A25" s="642" t="s">
        <v>285</v>
      </c>
      <c r="B25" s="465" t="s">
        <v>316</v>
      </c>
      <c r="C25" s="642" t="s">
        <v>86</v>
      </c>
      <c r="D25" s="642" t="s">
        <v>317</v>
      </c>
      <c r="E25" s="885" t="s">
        <v>834</v>
      </c>
      <c r="F25" s="885"/>
      <c r="G25" s="466" t="s">
        <v>295</v>
      </c>
      <c r="H25" s="467">
        <v>0.13250000000000001</v>
      </c>
      <c r="I25" s="468">
        <v>9.32</v>
      </c>
      <c r="J25" s="468">
        <v>1.23</v>
      </c>
    </row>
    <row r="26" spans="1:10" ht="39" customHeight="1">
      <c r="A26" s="642" t="s">
        <v>285</v>
      </c>
      <c r="B26" s="465" t="s">
        <v>318</v>
      </c>
      <c r="C26" s="642" t="s">
        <v>86</v>
      </c>
      <c r="D26" s="642" t="s">
        <v>319</v>
      </c>
      <c r="E26" s="885" t="s">
        <v>834</v>
      </c>
      <c r="F26" s="885"/>
      <c r="G26" s="466" t="s">
        <v>295</v>
      </c>
      <c r="H26" s="467">
        <v>0.17219999999999999</v>
      </c>
      <c r="I26" s="468">
        <v>12.23</v>
      </c>
      <c r="J26" s="468">
        <v>2.1</v>
      </c>
    </row>
    <row r="27" spans="1:10" ht="39" customHeight="1">
      <c r="A27" s="642" t="s">
        <v>285</v>
      </c>
      <c r="B27" s="465" t="s">
        <v>320</v>
      </c>
      <c r="C27" s="642" t="s">
        <v>86</v>
      </c>
      <c r="D27" s="642" t="s">
        <v>321</v>
      </c>
      <c r="E27" s="885" t="s">
        <v>834</v>
      </c>
      <c r="F27" s="885"/>
      <c r="G27" s="466" t="s">
        <v>295</v>
      </c>
      <c r="H27" s="467">
        <v>0.67549999999999999</v>
      </c>
      <c r="I27" s="468">
        <v>3.19</v>
      </c>
      <c r="J27" s="468">
        <v>2.15</v>
      </c>
    </row>
    <row r="28" spans="1:10" ht="39" customHeight="1">
      <c r="A28" s="642" t="s">
        <v>285</v>
      </c>
      <c r="B28" s="465" t="s">
        <v>322</v>
      </c>
      <c r="C28" s="642" t="s">
        <v>86</v>
      </c>
      <c r="D28" s="642" t="s">
        <v>323</v>
      </c>
      <c r="E28" s="885" t="s">
        <v>834</v>
      </c>
      <c r="F28" s="885"/>
      <c r="G28" s="466" t="s">
        <v>324</v>
      </c>
      <c r="H28" s="467">
        <v>6.6199999999999995E-2</v>
      </c>
      <c r="I28" s="468">
        <v>48.73</v>
      </c>
      <c r="J28" s="468">
        <v>3.22</v>
      </c>
    </row>
    <row r="29" spans="1:10" ht="52" customHeight="1">
      <c r="A29" s="642" t="s">
        <v>285</v>
      </c>
      <c r="B29" s="465" t="s">
        <v>325</v>
      </c>
      <c r="C29" s="642" t="s">
        <v>86</v>
      </c>
      <c r="D29" s="642" t="s">
        <v>326</v>
      </c>
      <c r="E29" s="885" t="s">
        <v>835</v>
      </c>
      <c r="F29" s="885"/>
      <c r="G29" s="466" t="s">
        <v>5</v>
      </c>
      <c r="H29" s="467">
        <v>1.7192000000000001</v>
      </c>
      <c r="I29" s="468">
        <v>21.28</v>
      </c>
      <c r="J29" s="468">
        <v>36.58</v>
      </c>
    </row>
    <row r="30" spans="1:10" ht="26" customHeight="1">
      <c r="A30" s="642" t="s">
        <v>285</v>
      </c>
      <c r="B30" s="465" t="s">
        <v>327</v>
      </c>
      <c r="C30" s="642" t="s">
        <v>86</v>
      </c>
      <c r="D30" s="642" t="s">
        <v>328</v>
      </c>
      <c r="E30" s="885" t="s">
        <v>836</v>
      </c>
      <c r="F30" s="885"/>
      <c r="G30" s="466" t="s">
        <v>4</v>
      </c>
      <c r="H30" s="467">
        <v>4.0399999999999998E-2</v>
      </c>
      <c r="I30" s="468">
        <v>83.74</v>
      </c>
      <c r="J30" s="468">
        <v>3.38</v>
      </c>
    </row>
    <row r="31" spans="1:10" ht="26" customHeight="1">
      <c r="A31" s="642" t="s">
        <v>285</v>
      </c>
      <c r="B31" s="465" t="s">
        <v>330</v>
      </c>
      <c r="C31" s="642" t="s">
        <v>86</v>
      </c>
      <c r="D31" s="642" t="s">
        <v>331</v>
      </c>
      <c r="E31" s="885" t="s">
        <v>837</v>
      </c>
      <c r="F31" s="885"/>
      <c r="G31" s="466" t="s">
        <v>4</v>
      </c>
      <c r="H31" s="467">
        <v>1.06E-2</v>
      </c>
      <c r="I31" s="468">
        <v>24.62</v>
      </c>
      <c r="J31" s="468">
        <v>0.26</v>
      </c>
    </row>
    <row r="32" spans="1:10" ht="52" customHeight="1">
      <c r="A32" s="642" t="s">
        <v>285</v>
      </c>
      <c r="B32" s="465" t="s">
        <v>332</v>
      </c>
      <c r="C32" s="642" t="s">
        <v>86</v>
      </c>
      <c r="D32" s="642" t="s">
        <v>333</v>
      </c>
      <c r="E32" s="885" t="s">
        <v>838</v>
      </c>
      <c r="F32" s="885"/>
      <c r="G32" s="466" t="s">
        <v>5</v>
      </c>
      <c r="H32" s="467">
        <v>1.7192000000000001</v>
      </c>
      <c r="I32" s="468">
        <v>50.61</v>
      </c>
      <c r="J32" s="468">
        <v>87</v>
      </c>
    </row>
    <row r="33" spans="1:10" ht="52" customHeight="1">
      <c r="A33" s="642" t="s">
        <v>285</v>
      </c>
      <c r="B33" s="465" t="s">
        <v>334</v>
      </c>
      <c r="C33" s="642" t="s">
        <v>86</v>
      </c>
      <c r="D33" s="642" t="s">
        <v>335</v>
      </c>
      <c r="E33" s="885" t="s">
        <v>839</v>
      </c>
      <c r="F33" s="885"/>
      <c r="G33" s="466" t="s">
        <v>5</v>
      </c>
      <c r="H33" s="467">
        <v>6.6199999999999995E-2</v>
      </c>
      <c r="I33" s="468">
        <v>717.35</v>
      </c>
      <c r="J33" s="468">
        <v>47.48</v>
      </c>
    </row>
    <row r="34" spans="1:10" ht="26" customHeight="1">
      <c r="A34" s="642" t="s">
        <v>285</v>
      </c>
      <c r="B34" s="465" t="s">
        <v>336</v>
      </c>
      <c r="C34" s="642" t="s">
        <v>86</v>
      </c>
      <c r="D34" s="642" t="s">
        <v>337</v>
      </c>
      <c r="E34" s="885" t="s">
        <v>840</v>
      </c>
      <c r="F34" s="885"/>
      <c r="G34" s="466" t="s">
        <v>5</v>
      </c>
      <c r="H34" s="467">
        <v>9.2999999999999992E-3</v>
      </c>
      <c r="I34" s="468">
        <v>21.42</v>
      </c>
      <c r="J34" s="468">
        <v>0.19</v>
      </c>
    </row>
    <row r="35" spans="1:10" ht="26" customHeight="1">
      <c r="A35" s="642" t="s">
        <v>285</v>
      </c>
      <c r="B35" s="465" t="s">
        <v>338</v>
      </c>
      <c r="C35" s="642" t="s">
        <v>86</v>
      </c>
      <c r="D35" s="642" t="s">
        <v>339</v>
      </c>
      <c r="E35" s="885" t="s">
        <v>840</v>
      </c>
      <c r="F35" s="885"/>
      <c r="G35" s="466" t="s">
        <v>5</v>
      </c>
      <c r="H35" s="467">
        <v>1.5109999999999999</v>
      </c>
      <c r="I35" s="468">
        <v>41.61</v>
      </c>
      <c r="J35" s="468">
        <v>62.87</v>
      </c>
    </row>
    <row r="36" spans="1:10" ht="39" customHeight="1">
      <c r="A36" s="642" t="s">
        <v>285</v>
      </c>
      <c r="B36" s="465" t="s">
        <v>340</v>
      </c>
      <c r="C36" s="642" t="s">
        <v>86</v>
      </c>
      <c r="D36" s="642" t="s">
        <v>341</v>
      </c>
      <c r="E36" s="885" t="s">
        <v>841</v>
      </c>
      <c r="F36" s="885"/>
      <c r="G36" s="466" t="s">
        <v>324</v>
      </c>
      <c r="H36" s="467">
        <v>0.13250000000000001</v>
      </c>
      <c r="I36" s="468">
        <v>23.82</v>
      </c>
      <c r="J36" s="468">
        <v>3.15</v>
      </c>
    </row>
    <row r="37" spans="1:10" ht="52" customHeight="1">
      <c r="A37" s="642" t="s">
        <v>285</v>
      </c>
      <c r="B37" s="465" t="s">
        <v>342</v>
      </c>
      <c r="C37" s="642" t="s">
        <v>86</v>
      </c>
      <c r="D37" s="642" t="s">
        <v>343</v>
      </c>
      <c r="E37" s="885" t="s">
        <v>315</v>
      </c>
      <c r="F37" s="885"/>
      <c r="G37" s="466" t="s">
        <v>324</v>
      </c>
      <c r="H37" s="467">
        <v>6.6199999999999995E-2</v>
      </c>
      <c r="I37" s="468">
        <v>165.95</v>
      </c>
      <c r="J37" s="468">
        <v>10.98</v>
      </c>
    </row>
    <row r="38" spans="1:10" ht="39" customHeight="1">
      <c r="A38" s="642" t="s">
        <v>285</v>
      </c>
      <c r="B38" s="465" t="s">
        <v>344</v>
      </c>
      <c r="C38" s="642" t="s">
        <v>86</v>
      </c>
      <c r="D38" s="642" t="s">
        <v>345</v>
      </c>
      <c r="E38" s="885" t="s">
        <v>842</v>
      </c>
      <c r="F38" s="885"/>
      <c r="G38" s="466" t="s">
        <v>5</v>
      </c>
      <c r="H38" s="467">
        <v>0.51359999999999995</v>
      </c>
      <c r="I38" s="468">
        <v>104.63</v>
      </c>
      <c r="J38" s="468">
        <v>53.73</v>
      </c>
    </row>
    <row r="39" spans="1:10" ht="39" customHeight="1">
      <c r="A39" s="642" t="s">
        <v>285</v>
      </c>
      <c r="B39" s="465" t="s">
        <v>346</v>
      </c>
      <c r="C39" s="642" t="s">
        <v>86</v>
      </c>
      <c r="D39" s="642" t="s">
        <v>347</v>
      </c>
      <c r="E39" s="885" t="s">
        <v>284</v>
      </c>
      <c r="F39" s="885"/>
      <c r="G39" s="466" t="s">
        <v>5</v>
      </c>
      <c r="H39" s="467">
        <v>0.59109999999999996</v>
      </c>
      <c r="I39" s="468">
        <v>144.78</v>
      </c>
      <c r="J39" s="468">
        <v>85.57</v>
      </c>
    </row>
    <row r="40" spans="1:10" ht="39" customHeight="1">
      <c r="A40" s="642" t="s">
        <v>285</v>
      </c>
      <c r="B40" s="465" t="s">
        <v>348</v>
      </c>
      <c r="C40" s="642" t="s">
        <v>86</v>
      </c>
      <c r="D40" s="642" t="s">
        <v>349</v>
      </c>
      <c r="E40" s="885" t="s">
        <v>842</v>
      </c>
      <c r="F40" s="885"/>
      <c r="G40" s="466" t="s">
        <v>5</v>
      </c>
      <c r="H40" s="467">
        <v>0.80230000000000001</v>
      </c>
      <c r="I40" s="468">
        <v>122.36</v>
      </c>
      <c r="J40" s="468">
        <v>98.16</v>
      </c>
    </row>
    <row r="41" spans="1:10" ht="39" customHeight="1">
      <c r="A41" s="642" t="s">
        <v>285</v>
      </c>
      <c r="B41" s="465" t="s">
        <v>350</v>
      </c>
      <c r="C41" s="642" t="s">
        <v>86</v>
      </c>
      <c r="D41" s="642" t="s">
        <v>351</v>
      </c>
      <c r="E41" s="885" t="s">
        <v>842</v>
      </c>
      <c r="F41" s="885"/>
      <c r="G41" s="466" t="s">
        <v>5</v>
      </c>
      <c r="H41" s="467">
        <v>0.62549999999999994</v>
      </c>
      <c r="I41" s="468">
        <v>154.05000000000001</v>
      </c>
      <c r="J41" s="468">
        <v>96.35</v>
      </c>
    </row>
    <row r="42" spans="1:10" ht="39" customHeight="1">
      <c r="A42" s="638" t="s">
        <v>291</v>
      </c>
      <c r="B42" s="469" t="s">
        <v>352</v>
      </c>
      <c r="C42" s="638" t="s">
        <v>86</v>
      </c>
      <c r="D42" s="638" t="s">
        <v>353</v>
      </c>
      <c r="E42" s="884" t="s">
        <v>293</v>
      </c>
      <c r="F42" s="884"/>
      <c r="G42" s="470" t="s">
        <v>324</v>
      </c>
      <c r="H42" s="471">
        <v>6.6199999999999995E-2</v>
      </c>
      <c r="I42" s="472">
        <v>22.18</v>
      </c>
      <c r="J42" s="472">
        <v>1.46</v>
      </c>
    </row>
    <row r="43" spans="1:10" ht="25">
      <c r="A43" s="643"/>
      <c r="B43" s="643"/>
      <c r="C43" s="643"/>
      <c r="D43" s="643"/>
      <c r="E43" s="643" t="s">
        <v>296</v>
      </c>
      <c r="F43" s="473">
        <v>169.14</v>
      </c>
      <c r="G43" s="643" t="s">
        <v>297</v>
      </c>
      <c r="H43" s="473">
        <v>0</v>
      </c>
      <c r="I43" s="643" t="s">
        <v>298</v>
      </c>
      <c r="J43" s="473">
        <v>169.14</v>
      </c>
    </row>
    <row r="44" spans="1:10">
      <c r="A44" s="643"/>
      <c r="B44" s="643"/>
      <c r="C44" s="643"/>
      <c r="D44" s="643"/>
      <c r="E44" s="643" t="s">
        <v>709</v>
      </c>
      <c r="F44" s="473">
        <v>168.18</v>
      </c>
      <c r="G44" s="643"/>
      <c r="H44" s="881" t="s">
        <v>299</v>
      </c>
      <c r="I44" s="881"/>
      <c r="J44" s="473">
        <v>980.66</v>
      </c>
    </row>
    <row r="45" spans="1:10" ht="1" customHeight="1">
      <c r="A45" s="645"/>
      <c r="B45" s="645"/>
      <c r="C45" s="645"/>
      <c r="D45" s="645"/>
      <c r="E45" s="645"/>
      <c r="F45" s="645"/>
      <c r="G45" s="645"/>
      <c r="H45" s="645"/>
      <c r="I45" s="645"/>
      <c r="J45" s="645"/>
    </row>
    <row r="46" spans="1:10" ht="18" customHeight="1">
      <c r="A46" s="644" t="s">
        <v>710</v>
      </c>
      <c r="B46" s="636" t="s">
        <v>276</v>
      </c>
      <c r="C46" s="644" t="s">
        <v>277</v>
      </c>
      <c r="D46" s="644" t="s">
        <v>278</v>
      </c>
      <c r="E46" s="882" t="s">
        <v>279</v>
      </c>
      <c r="F46" s="882"/>
      <c r="G46" s="639" t="s">
        <v>280</v>
      </c>
      <c r="H46" s="636" t="s">
        <v>281</v>
      </c>
      <c r="I46" s="636" t="s">
        <v>282</v>
      </c>
      <c r="J46" s="636" t="s">
        <v>283</v>
      </c>
    </row>
    <row r="47" spans="1:10" ht="52" customHeight="1">
      <c r="A47" s="645" t="s">
        <v>158</v>
      </c>
      <c r="B47" s="461" t="s">
        <v>711</v>
      </c>
      <c r="C47" s="645" t="s">
        <v>86</v>
      </c>
      <c r="D47" s="645" t="s">
        <v>712</v>
      </c>
      <c r="E47" s="883" t="s">
        <v>284</v>
      </c>
      <c r="F47" s="883"/>
      <c r="G47" s="462" t="s">
        <v>713</v>
      </c>
      <c r="H47" s="463">
        <v>1</v>
      </c>
      <c r="I47" s="464">
        <v>662.1</v>
      </c>
      <c r="J47" s="464">
        <v>662.1</v>
      </c>
    </row>
    <row r="48" spans="1:10" ht="39" customHeight="1">
      <c r="A48" s="638" t="s">
        <v>291</v>
      </c>
      <c r="B48" s="469" t="s">
        <v>714</v>
      </c>
      <c r="C48" s="638" t="s">
        <v>86</v>
      </c>
      <c r="D48" s="638" t="s">
        <v>715</v>
      </c>
      <c r="E48" s="884" t="s">
        <v>716</v>
      </c>
      <c r="F48" s="884"/>
      <c r="G48" s="470" t="s">
        <v>713</v>
      </c>
      <c r="H48" s="471">
        <v>1</v>
      </c>
      <c r="I48" s="472">
        <v>662.1</v>
      </c>
      <c r="J48" s="472">
        <v>662.1</v>
      </c>
    </row>
    <row r="49" spans="1:10" ht="25">
      <c r="A49" s="643"/>
      <c r="B49" s="643"/>
      <c r="C49" s="643"/>
      <c r="D49" s="643"/>
      <c r="E49" s="643" t="s">
        <v>296</v>
      </c>
      <c r="F49" s="473">
        <v>0</v>
      </c>
      <c r="G49" s="643" t="s">
        <v>297</v>
      </c>
      <c r="H49" s="473">
        <v>0</v>
      </c>
      <c r="I49" s="643" t="s">
        <v>298</v>
      </c>
      <c r="J49" s="473">
        <v>0</v>
      </c>
    </row>
    <row r="50" spans="1:10">
      <c r="A50" s="643"/>
      <c r="B50" s="643"/>
      <c r="C50" s="643"/>
      <c r="D50" s="643"/>
      <c r="E50" s="643" t="s">
        <v>709</v>
      </c>
      <c r="F50" s="473">
        <v>101.1</v>
      </c>
      <c r="G50" s="643"/>
      <c r="H50" s="881" t="s">
        <v>299</v>
      </c>
      <c r="I50" s="881"/>
      <c r="J50" s="473">
        <v>763.2</v>
      </c>
    </row>
    <row r="51" spans="1:10" ht="1" customHeight="1">
      <c r="A51" s="645"/>
      <c r="B51" s="645"/>
      <c r="C51" s="645"/>
      <c r="D51" s="645"/>
      <c r="E51" s="645"/>
      <c r="F51" s="645"/>
      <c r="G51" s="645"/>
      <c r="H51" s="645"/>
      <c r="I51" s="645"/>
      <c r="J51" s="645"/>
    </row>
    <row r="52" spans="1:10" ht="18" customHeight="1">
      <c r="A52" s="644" t="s">
        <v>615</v>
      </c>
      <c r="B52" s="636" t="s">
        <v>276</v>
      </c>
      <c r="C52" s="644" t="s">
        <v>277</v>
      </c>
      <c r="D52" s="644" t="s">
        <v>278</v>
      </c>
      <c r="E52" s="882" t="s">
        <v>279</v>
      </c>
      <c r="F52" s="882"/>
      <c r="G52" s="639" t="s">
        <v>280</v>
      </c>
      <c r="H52" s="636" t="s">
        <v>281</v>
      </c>
      <c r="I52" s="636" t="s">
        <v>282</v>
      </c>
      <c r="J52" s="636" t="s">
        <v>283</v>
      </c>
    </row>
    <row r="53" spans="1:10" ht="26" customHeight="1">
      <c r="A53" s="645" t="s">
        <v>158</v>
      </c>
      <c r="B53" s="461" t="s">
        <v>354</v>
      </c>
      <c r="C53" s="645" t="s">
        <v>355</v>
      </c>
      <c r="D53" s="645" t="s">
        <v>717</v>
      </c>
      <c r="E53" s="883" t="s">
        <v>134</v>
      </c>
      <c r="F53" s="883"/>
      <c r="G53" s="462" t="s">
        <v>5</v>
      </c>
      <c r="H53" s="463">
        <v>1</v>
      </c>
      <c r="I53" s="464">
        <v>462.18</v>
      </c>
      <c r="J53" s="464">
        <v>462.18</v>
      </c>
    </row>
    <row r="54" spans="1:10" ht="15" customHeight="1">
      <c r="A54" s="882" t="s">
        <v>356</v>
      </c>
      <c r="B54" s="886" t="s">
        <v>276</v>
      </c>
      <c r="C54" s="882" t="s">
        <v>277</v>
      </c>
      <c r="D54" s="882" t="s">
        <v>357</v>
      </c>
      <c r="E54" s="886" t="s">
        <v>358</v>
      </c>
      <c r="F54" s="887" t="s">
        <v>359</v>
      </c>
      <c r="G54" s="886"/>
      <c r="H54" s="887" t="s">
        <v>360</v>
      </c>
      <c r="I54" s="886"/>
      <c r="J54" s="886" t="s">
        <v>361</v>
      </c>
    </row>
    <row r="55" spans="1:10" ht="15" customHeight="1">
      <c r="A55" s="886"/>
      <c r="B55" s="886"/>
      <c r="C55" s="886"/>
      <c r="D55" s="886"/>
      <c r="E55" s="886"/>
      <c r="F55" s="636" t="s">
        <v>362</v>
      </c>
      <c r="G55" s="636" t="s">
        <v>363</v>
      </c>
      <c r="H55" s="636" t="s">
        <v>362</v>
      </c>
      <c r="I55" s="636" t="s">
        <v>363</v>
      </c>
      <c r="J55" s="886"/>
    </row>
    <row r="56" spans="1:10" ht="24" customHeight="1">
      <c r="A56" s="638" t="s">
        <v>291</v>
      </c>
      <c r="B56" s="469" t="s">
        <v>364</v>
      </c>
      <c r="C56" s="638" t="s">
        <v>355</v>
      </c>
      <c r="D56" s="638" t="s">
        <v>365</v>
      </c>
      <c r="E56" s="471">
        <v>0.15060000000000001</v>
      </c>
      <c r="F56" s="472">
        <v>1</v>
      </c>
      <c r="G56" s="472">
        <v>0</v>
      </c>
      <c r="H56" s="637">
        <v>0.36870000000000003</v>
      </c>
      <c r="I56" s="637">
        <v>0.2392</v>
      </c>
      <c r="J56" s="637">
        <v>5.5500000000000001E-2</v>
      </c>
    </row>
    <row r="57" spans="1:10" ht="24" customHeight="1">
      <c r="A57" s="638" t="s">
        <v>291</v>
      </c>
      <c r="B57" s="469" t="s">
        <v>366</v>
      </c>
      <c r="C57" s="638" t="s">
        <v>355</v>
      </c>
      <c r="D57" s="638" t="s">
        <v>367</v>
      </c>
      <c r="E57" s="471">
        <v>0.48193000000000003</v>
      </c>
      <c r="F57" s="472">
        <v>1</v>
      </c>
      <c r="G57" s="472">
        <v>0</v>
      </c>
      <c r="H57" s="637">
        <v>30.706600000000002</v>
      </c>
      <c r="I57" s="637">
        <v>7.6116999999999999</v>
      </c>
      <c r="J57" s="637">
        <v>14.798400000000001</v>
      </c>
    </row>
    <row r="58" spans="1:10" ht="24" customHeight="1">
      <c r="A58" s="638" t="s">
        <v>291</v>
      </c>
      <c r="B58" s="469" t="s">
        <v>368</v>
      </c>
      <c r="C58" s="638" t="s">
        <v>355</v>
      </c>
      <c r="D58" s="638" t="s">
        <v>369</v>
      </c>
      <c r="E58" s="471">
        <v>0.20080000000000001</v>
      </c>
      <c r="F58" s="472">
        <v>1</v>
      </c>
      <c r="G58" s="472">
        <v>0</v>
      </c>
      <c r="H58" s="637">
        <v>14.896599999999999</v>
      </c>
      <c r="I58" s="637">
        <v>9.4690999999999992</v>
      </c>
      <c r="J58" s="637">
        <v>2.9912000000000001</v>
      </c>
    </row>
    <row r="59" spans="1:10" ht="26" customHeight="1">
      <c r="A59" s="638" t="s">
        <v>291</v>
      </c>
      <c r="B59" s="469" t="s">
        <v>370</v>
      </c>
      <c r="C59" s="638" t="s">
        <v>355</v>
      </c>
      <c r="D59" s="638" t="s">
        <v>371</v>
      </c>
      <c r="E59" s="471">
        <v>0.48193000000000003</v>
      </c>
      <c r="F59" s="472">
        <v>1</v>
      </c>
      <c r="G59" s="472">
        <v>0</v>
      </c>
      <c r="H59" s="637">
        <v>12.0732</v>
      </c>
      <c r="I59" s="637">
        <v>7.6744000000000003</v>
      </c>
      <c r="J59" s="637">
        <v>5.8183999999999996</v>
      </c>
    </row>
    <row r="60" spans="1:10" ht="24" customHeight="1">
      <c r="A60" s="638" t="s">
        <v>291</v>
      </c>
      <c r="B60" s="469" t="s">
        <v>372</v>
      </c>
      <c r="C60" s="638" t="s">
        <v>355</v>
      </c>
      <c r="D60" s="638" t="s">
        <v>373</v>
      </c>
      <c r="E60" s="471">
        <v>0.48193000000000003</v>
      </c>
      <c r="F60" s="472">
        <v>1</v>
      </c>
      <c r="G60" s="472">
        <v>0</v>
      </c>
      <c r="H60" s="637">
        <v>25.765499999999999</v>
      </c>
      <c r="I60" s="637">
        <v>16.242699999999999</v>
      </c>
      <c r="J60" s="637">
        <v>12.417199999999999</v>
      </c>
    </row>
    <row r="61" spans="1:10" ht="20" customHeight="1">
      <c r="A61" s="876"/>
      <c r="B61" s="876"/>
      <c r="C61" s="876"/>
      <c r="D61" s="876"/>
      <c r="E61" s="876"/>
      <c r="F61" s="876" t="s">
        <v>374</v>
      </c>
      <c r="G61" s="876"/>
      <c r="H61" s="876"/>
      <c r="I61" s="876"/>
      <c r="J61" s="474">
        <v>36.0807</v>
      </c>
    </row>
    <row r="62" spans="1:10" ht="20" customHeight="1">
      <c r="A62" s="644" t="s">
        <v>375</v>
      </c>
      <c r="B62" s="636" t="s">
        <v>276</v>
      </c>
      <c r="C62" s="644" t="s">
        <v>277</v>
      </c>
      <c r="D62" s="644" t="s">
        <v>376</v>
      </c>
      <c r="E62" s="636" t="s">
        <v>358</v>
      </c>
      <c r="F62" s="886" t="s">
        <v>377</v>
      </c>
      <c r="G62" s="886"/>
      <c r="H62" s="886"/>
      <c r="I62" s="886"/>
      <c r="J62" s="636" t="s">
        <v>361</v>
      </c>
    </row>
    <row r="63" spans="1:10" ht="24" customHeight="1">
      <c r="A63" s="638" t="s">
        <v>291</v>
      </c>
      <c r="B63" s="469" t="s">
        <v>378</v>
      </c>
      <c r="C63" s="638" t="s">
        <v>355</v>
      </c>
      <c r="D63" s="638" t="s">
        <v>379</v>
      </c>
      <c r="E63" s="471">
        <v>2</v>
      </c>
      <c r="F63" s="638"/>
      <c r="G63" s="638"/>
      <c r="H63" s="638"/>
      <c r="I63" s="637">
        <v>25.1952</v>
      </c>
      <c r="J63" s="637">
        <v>50.3904</v>
      </c>
    </row>
    <row r="64" spans="1:10" ht="24" customHeight="1">
      <c r="A64" s="638" t="s">
        <v>291</v>
      </c>
      <c r="B64" s="469" t="s">
        <v>380</v>
      </c>
      <c r="C64" s="638" t="s">
        <v>355</v>
      </c>
      <c r="D64" s="638" t="s">
        <v>381</v>
      </c>
      <c r="E64" s="471">
        <v>1</v>
      </c>
      <c r="F64" s="638"/>
      <c r="G64" s="638"/>
      <c r="H64" s="638"/>
      <c r="I64" s="637">
        <v>33.0199</v>
      </c>
      <c r="J64" s="637">
        <v>33.0199</v>
      </c>
    </row>
    <row r="65" spans="1:10" ht="24" customHeight="1">
      <c r="A65" s="638" t="s">
        <v>291</v>
      </c>
      <c r="B65" s="469" t="s">
        <v>382</v>
      </c>
      <c r="C65" s="638" t="s">
        <v>355</v>
      </c>
      <c r="D65" s="638" t="s">
        <v>383</v>
      </c>
      <c r="E65" s="471">
        <v>1</v>
      </c>
      <c r="F65" s="638"/>
      <c r="G65" s="638"/>
      <c r="H65" s="638"/>
      <c r="I65" s="637">
        <v>33.520499999999998</v>
      </c>
      <c r="J65" s="637">
        <v>33.520499999999998</v>
      </c>
    </row>
    <row r="66" spans="1:10" ht="24" customHeight="1">
      <c r="A66" s="638" t="s">
        <v>291</v>
      </c>
      <c r="B66" s="469" t="s">
        <v>384</v>
      </c>
      <c r="C66" s="638" t="s">
        <v>355</v>
      </c>
      <c r="D66" s="638" t="s">
        <v>385</v>
      </c>
      <c r="E66" s="471">
        <v>2</v>
      </c>
      <c r="F66" s="638"/>
      <c r="G66" s="638"/>
      <c r="H66" s="638"/>
      <c r="I66" s="637">
        <v>24.894400000000001</v>
      </c>
      <c r="J66" s="637">
        <v>49.788800000000002</v>
      </c>
    </row>
    <row r="67" spans="1:10" ht="20" customHeight="1">
      <c r="A67" s="876"/>
      <c r="B67" s="876"/>
      <c r="C67" s="876"/>
      <c r="D67" s="876"/>
      <c r="E67" s="876"/>
      <c r="F67" s="876" t="s">
        <v>386</v>
      </c>
      <c r="G67" s="876"/>
      <c r="H67" s="876"/>
      <c r="I67" s="876"/>
      <c r="J67" s="474">
        <v>166.71960000000001</v>
      </c>
    </row>
    <row r="68" spans="1:10" ht="20" customHeight="1">
      <c r="A68" s="876"/>
      <c r="B68" s="876"/>
      <c r="C68" s="876"/>
      <c r="D68" s="876"/>
      <c r="E68" s="876"/>
      <c r="F68" s="876" t="s">
        <v>387</v>
      </c>
      <c r="G68" s="876"/>
      <c r="H68" s="876"/>
      <c r="I68" s="876"/>
      <c r="J68" s="474">
        <v>0</v>
      </c>
    </row>
    <row r="69" spans="1:10" ht="20" customHeight="1">
      <c r="A69" s="876"/>
      <c r="B69" s="876"/>
      <c r="C69" s="876"/>
      <c r="D69" s="876"/>
      <c r="E69" s="876"/>
      <c r="F69" s="876" t="s">
        <v>388</v>
      </c>
      <c r="G69" s="876"/>
      <c r="H69" s="876"/>
      <c r="I69" s="876"/>
      <c r="J69" s="474">
        <v>202.80029999999999</v>
      </c>
    </row>
    <row r="70" spans="1:10" ht="20" customHeight="1">
      <c r="A70" s="876"/>
      <c r="B70" s="876"/>
      <c r="C70" s="876"/>
      <c r="D70" s="876"/>
      <c r="E70" s="876"/>
      <c r="F70" s="876" t="s">
        <v>389</v>
      </c>
      <c r="G70" s="876"/>
      <c r="H70" s="876"/>
      <c r="I70" s="876"/>
      <c r="J70" s="474">
        <v>0</v>
      </c>
    </row>
    <row r="71" spans="1:10" ht="20" customHeight="1">
      <c r="A71" s="876"/>
      <c r="B71" s="876"/>
      <c r="C71" s="876"/>
      <c r="D71" s="876"/>
      <c r="E71" s="876"/>
      <c r="F71" s="876" t="s">
        <v>390</v>
      </c>
      <c r="G71" s="876"/>
      <c r="H71" s="876"/>
      <c r="I71" s="876"/>
      <c r="J71" s="474">
        <v>0</v>
      </c>
    </row>
    <row r="72" spans="1:10" ht="20" customHeight="1">
      <c r="A72" s="876"/>
      <c r="B72" s="876"/>
      <c r="C72" s="876"/>
      <c r="D72" s="876"/>
      <c r="E72" s="876"/>
      <c r="F72" s="876" t="s">
        <v>391</v>
      </c>
      <c r="G72" s="876"/>
      <c r="H72" s="876"/>
      <c r="I72" s="876"/>
      <c r="J72" s="474">
        <v>4</v>
      </c>
    </row>
    <row r="73" spans="1:10" ht="20" customHeight="1">
      <c r="A73" s="876"/>
      <c r="B73" s="876"/>
      <c r="C73" s="876"/>
      <c r="D73" s="876"/>
      <c r="E73" s="876"/>
      <c r="F73" s="876" t="s">
        <v>392</v>
      </c>
      <c r="G73" s="876"/>
      <c r="H73" s="876"/>
      <c r="I73" s="876"/>
      <c r="J73" s="474">
        <v>50.700099999999999</v>
      </c>
    </row>
    <row r="74" spans="1:10" ht="20" customHeight="1">
      <c r="A74" s="644" t="s">
        <v>393</v>
      </c>
      <c r="B74" s="636" t="s">
        <v>277</v>
      </c>
      <c r="C74" s="644" t="s">
        <v>276</v>
      </c>
      <c r="D74" s="644" t="s">
        <v>293</v>
      </c>
      <c r="E74" s="636" t="s">
        <v>358</v>
      </c>
      <c r="F74" s="636" t="s">
        <v>394</v>
      </c>
      <c r="G74" s="886" t="s">
        <v>395</v>
      </c>
      <c r="H74" s="886"/>
      <c r="I74" s="886"/>
      <c r="J74" s="636" t="s">
        <v>361</v>
      </c>
    </row>
    <row r="75" spans="1:10" ht="24" customHeight="1">
      <c r="A75" s="638" t="s">
        <v>291</v>
      </c>
      <c r="B75" s="469" t="s">
        <v>355</v>
      </c>
      <c r="C75" s="638" t="s">
        <v>396</v>
      </c>
      <c r="D75" s="638" t="s">
        <v>397</v>
      </c>
      <c r="E75" s="471">
        <v>11.775</v>
      </c>
      <c r="F75" s="470" t="s">
        <v>398</v>
      </c>
      <c r="G75" s="888">
        <v>12.264099999999999</v>
      </c>
      <c r="H75" s="888"/>
      <c r="I75" s="884"/>
      <c r="J75" s="637">
        <v>144.40979999999999</v>
      </c>
    </row>
    <row r="76" spans="1:10" ht="24" customHeight="1">
      <c r="A76" s="638" t="s">
        <v>291</v>
      </c>
      <c r="B76" s="469" t="s">
        <v>355</v>
      </c>
      <c r="C76" s="638" t="s">
        <v>399</v>
      </c>
      <c r="D76" s="638" t="s">
        <v>400</v>
      </c>
      <c r="E76" s="471">
        <v>1</v>
      </c>
      <c r="F76" s="470" t="s">
        <v>5</v>
      </c>
      <c r="G76" s="888">
        <v>149.78139999999999</v>
      </c>
      <c r="H76" s="888"/>
      <c r="I76" s="884"/>
      <c r="J76" s="637">
        <v>149.78139999999999</v>
      </c>
    </row>
    <row r="77" spans="1:10" ht="24" customHeight="1">
      <c r="A77" s="638" t="s">
        <v>291</v>
      </c>
      <c r="B77" s="469" t="s">
        <v>355</v>
      </c>
      <c r="C77" s="638" t="s">
        <v>401</v>
      </c>
      <c r="D77" s="638" t="s">
        <v>402</v>
      </c>
      <c r="E77" s="471">
        <v>0.4</v>
      </c>
      <c r="F77" s="470" t="s">
        <v>5</v>
      </c>
      <c r="G77" s="888">
        <v>246.95400000000001</v>
      </c>
      <c r="H77" s="888"/>
      <c r="I77" s="884"/>
      <c r="J77" s="637">
        <v>98.781599999999997</v>
      </c>
    </row>
    <row r="78" spans="1:10" ht="20" customHeight="1">
      <c r="A78" s="876"/>
      <c r="B78" s="876"/>
      <c r="C78" s="876"/>
      <c r="D78" s="876"/>
      <c r="E78" s="876"/>
      <c r="F78" s="876" t="s">
        <v>403</v>
      </c>
      <c r="G78" s="876"/>
      <c r="H78" s="876"/>
      <c r="I78" s="876"/>
      <c r="J78" s="474">
        <v>392.97280000000001</v>
      </c>
    </row>
    <row r="79" spans="1:10" ht="20" customHeight="1">
      <c r="A79" s="644" t="s">
        <v>404</v>
      </c>
      <c r="B79" s="636" t="s">
        <v>277</v>
      </c>
      <c r="C79" s="644" t="s">
        <v>276</v>
      </c>
      <c r="D79" s="644" t="s">
        <v>405</v>
      </c>
      <c r="E79" s="636" t="s">
        <v>358</v>
      </c>
      <c r="F79" s="636" t="s">
        <v>394</v>
      </c>
      <c r="G79" s="886" t="s">
        <v>395</v>
      </c>
      <c r="H79" s="886"/>
      <c r="I79" s="886"/>
      <c r="J79" s="636" t="s">
        <v>361</v>
      </c>
    </row>
    <row r="80" spans="1:10" ht="26" customHeight="1">
      <c r="A80" s="642" t="s">
        <v>406</v>
      </c>
      <c r="B80" s="465" t="s">
        <v>355</v>
      </c>
      <c r="C80" s="642">
        <v>5212552</v>
      </c>
      <c r="D80" s="642" t="s">
        <v>407</v>
      </c>
      <c r="E80" s="467">
        <v>1</v>
      </c>
      <c r="F80" s="466" t="s">
        <v>5</v>
      </c>
      <c r="G80" s="889">
        <v>18.07</v>
      </c>
      <c r="H80" s="889"/>
      <c r="I80" s="885"/>
      <c r="J80" s="641">
        <v>18.07</v>
      </c>
    </row>
    <row r="81" spans="1:10" ht="20" customHeight="1">
      <c r="A81" s="876"/>
      <c r="B81" s="876"/>
      <c r="C81" s="876"/>
      <c r="D81" s="876"/>
      <c r="E81" s="876"/>
      <c r="F81" s="876" t="s">
        <v>408</v>
      </c>
      <c r="G81" s="876"/>
      <c r="H81" s="876"/>
      <c r="I81" s="876"/>
      <c r="J81" s="474">
        <v>18.07</v>
      </c>
    </row>
    <row r="82" spans="1:10" ht="20" customHeight="1">
      <c r="A82" s="644" t="s">
        <v>409</v>
      </c>
      <c r="B82" s="636" t="s">
        <v>277</v>
      </c>
      <c r="C82" s="644" t="s">
        <v>291</v>
      </c>
      <c r="D82" s="644" t="s">
        <v>410</v>
      </c>
      <c r="E82" s="636" t="s">
        <v>276</v>
      </c>
      <c r="F82" s="636" t="s">
        <v>358</v>
      </c>
      <c r="G82" s="639" t="s">
        <v>394</v>
      </c>
      <c r="H82" s="886" t="s">
        <v>395</v>
      </c>
      <c r="I82" s="886"/>
      <c r="J82" s="636" t="s">
        <v>361</v>
      </c>
    </row>
    <row r="83" spans="1:10" ht="39" customHeight="1">
      <c r="A83" s="642" t="s">
        <v>411</v>
      </c>
      <c r="B83" s="465" t="s">
        <v>355</v>
      </c>
      <c r="C83" s="642" t="s">
        <v>396</v>
      </c>
      <c r="D83" s="642" t="s">
        <v>412</v>
      </c>
      <c r="E83" s="465">
        <v>5914333</v>
      </c>
      <c r="F83" s="467">
        <v>1.1780000000000001E-2</v>
      </c>
      <c r="G83" s="466" t="s">
        <v>162</v>
      </c>
      <c r="H83" s="889">
        <v>35.200000000000003</v>
      </c>
      <c r="I83" s="885"/>
      <c r="J83" s="641">
        <v>0.41470000000000001</v>
      </c>
    </row>
    <row r="84" spans="1:10" ht="39" customHeight="1">
      <c r="A84" s="642" t="s">
        <v>411</v>
      </c>
      <c r="B84" s="465" t="s">
        <v>355</v>
      </c>
      <c r="C84" s="642" t="s">
        <v>399</v>
      </c>
      <c r="D84" s="642" t="s">
        <v>413</v>
      </c>
      <c r="E84" s="465">
        <v>5914655</v>
      </c>
      <c r="F84" s="467">
        <v>4.4000000000000002E-4</v>
      </c>
      <c r="G84" s="466" t="s">
        <v>162</v>
      </c>
      <c r="H84" s="889">
        <v>35.36</v>
      </c>
      <c r="I84" s="885"/>
      <c r="J84" s="641">
        <v>1.5599999999999999E-2</v>
      </c>
    </row>
    <row r="85" spans="1:10" ht="39" customHeight="1">
      <c r="A85" s="642" t="s">
        <v>411</v>
      </c>
      <c r="B85" s="465" t="s">
        <v>355</v>
      </c>
      <c r="C85" s="642" t="s">
        <v>401</v>
      </c>
      <c r="D85" s="642" t="s">
        <v>413</v>
      </c>
      <c r="E85" s="465">
        <v>5914655</v>
      </c>
      <c r="F85" s="467">
        <v>1.9000000000000001E-4</v>
      </c>
      <c r="G85" s="466" t="s">
        <v>162</v>
      </c>
      <c r="H85" s="889">
        <v>35.36</v>
      </c>
      <c r="I85" s="885"/>
      <c r="J85" s="641">
        <v>6.7000000000000002E-3</v>
      </c>
    </row>
    <row r="86" spans="1:10" ht="20" customHeight="1">
      <c r="A86" s="876"/>
      <c r="B86" s="876"/>
      <c r="C86" s="876"/>
      <c r="D86" s="876"/>
      <c r="E86" s="876"/>
      <c r="F86" s="876" t="s">
        <v>414</v>
      </c>
      <c r="G86" s="876"/>
      <c r="H86" s="876"/>
      <c r="I86" s="876"/>
      <c r="J86" s="474">
        <v>0.437</v>
      </c>
    </row>
    <row r="87" spans="1:10" ht="20" customHeight="1">
      <c r="A87" s="644" t="s">
        <v>415</v>
      </c>
      <c r="B87" s="636" t="s">
        <v>277</v>
      </c>
      <c r="C87" s="644" t="s">
        <v>291</v>
      </c>
      <c r="D87" s="644" t="s">
        <v>416</v>
      </c>
      <c r="E87" s="636" t="s">
        <v>358</v>
      </c>
      <c r="F87" s="636" t="s">
        <v>394</v>
      </c>
      <c r="G87" s="887" t="s">
        <v>417</v>
      </c>
      <c r="H87" s="886"/>
      <c r="I87" s="886"/>
      <c r="J87" s="636" t="s">
        <v>361</v>
      </c>
    </row>
    <row r="88" spans="1:10" ht="20" customHeight="1">
      <c r="A88" s="639"/>
      <c r="B88" s="639"/>
      <c r="C88" s="639"/>
      <c r="D88" s="639"/>
      <c r="E88" s="639"/>
      <c r="F88" s="639"/>
      <c r="G88" s="639" t="s">
        <v>418</v>
      </c>
      <c r="H88" s="639" t="s">
        <v>419</v>
      </c>
      <c r="I88" s="639" t="s">
        <v>420</v>
      </c>
      <c r="J88" s="639"/>
    </row>
    <row r="89" spans="1:10" ht="50" customHeight="1">
      <c r="A89" s="642" t="s">
        <v>416</v>
      </c>
      <c r="B89" s="465" t="s">
        <v>355</v>
      </c>
      <c r="C89" s="642" t="s">
        <v>396</v>
      </c>
      <c r="D89" s="642" t="s">
        <v>421</v>
      </c>
      <c r="E89" s="467">
        <v>1.1780000000000001E-2</v>
      </c>
      <c r="F89" s="466" t="s">
        <v>163</v>
      </c>
      <c r="G89" s="465" t="s">
        <v>1784</v>
      </c>
      <c r="H89" s="465" t="s">
        <v>1785</v>
      </c>
      <c r="I89" s="465" t="s">
        <v>1786</v>
      </c>
      <c r="J89" s="641">
        <v>0</v>
      </c>
    </row>
    <row r="90" spans="1:10" ht="50" customHeight="1">
      <c r="A90" s="642" t="s">
        <v>416</v>
      </c>
      <c r="B90" s="465" t="s">
        <v>355</v>
      </c>
      <c r="C90" s="642" t="s">
        <v>399</v>
      </c>
      <c r="D90" s="642" t="s">
        <v>422</v>
      </c>
      <c r="E90" s="467">
        <v>4.4000000000000002E-4</v>
      </c>
      <c r="F90" s="466" t="s">
        <v>163</v>
      </c>
      <c r="G90" s="465" t="s">
        <v>1784</v>
      </c>
      <c r="H90" s="465" t="s">
        <v>1785</v>
      </c>
      <c r="I90" s="465" t="s">
        <v>1786</v>
      </c>
      <c r="J90" s="641">
        <v>0</v>
      </c>
    </row>
    <row r="91" spans="1:10" ht="50" customHeight="1">
      <c r="A91" s="642" t="s">
        <v>416</v>
      </c>
      <c r="B91" s="465" t="s">
        <v>355</v>
      </c>
      <c r="C91" s="642" t="s">
        <v>401</v>
      </c>
      <c r="D91" s="642" t="s">
        <v>423</v>
      </c>
      <c r="E91" s="467">
        <v>1.9000000000000001E-4</v>
      </c>
      <c r="F91" s="466" t="s">
        <v>163</v>
      </c>
      <c r="G91" s="465" t="s">
        <v>1784</v>
      </c>
      <c r="H91" s="465" t="s">
        <v>1785</v>
      </c>
      <c r="I91" s="465" t="s">
        <v>1786</v>
      </c>
      <c r="J91" s="641">
        <v>0</v>
      </c>
    </row>
    <row r="92" spans="1:10" ht="20" customHeight="1">
      <c r="A92" s="876"/>
      <c r="B92" s="876"/>
      <c r="C92" s="876"/>
      <c r="D92" s="876"/>
      <c r="E92" s="876"/>
      <c r="F92" s="876" t="s">
        <v>424</v>
      </c>
      <c r="G92" s="876"/>
      <c r="H92" s="876"/>
      <c r="I92" s="876"/>
      <c r="J92" s="474">
        <v>0</v>
      </c>
    </row>
    <row r="93" spans="1:10" ht="25">
      <c r="A93" s="643"/>
      <c r="B93" s="643"/>
      <c r="C93" s="643"/>
      <c r="D93" s="643"/>
      <c r="E93" s="643" t="s">
        <v>296</v>
      </c>
      <c r="F93" s="473">
        <v>46.535414994749743</v>
      </c>
      <c r="G93" s="643" t="s">
        <v>297</v>
      </c>
      <c r="H93" s="473">
        <v>0</v>
      </c>
      <c r="I93" s="643" t="s">
        <v>298</v>
      </c>
      <c r="J93" s="473">
        <v>46.535414994749743</v>
      </c>
    </row>
    <row r="94" spans="1:10">
      <c r="A94" s="643"/>
      <c r="B94" s="643"/>
      <c r="C94" s="643"/>
      <c r="D94" s="643"/>
      <c r="E94" s="643" t="s">
        <v>709</v>
      </c>
      <c r="F94" s="473">
        <v>95.67</v>
      </c>
      <c r="G94" s="643"/>
      <c r="H94" s="881" t="s">
        <v>299</v>
      </c>
      <c r="I94" s="881"/>
      <c r="J94" s="473">
        <v>557.85</v>
      </c>
    </row>
    <row r="95" spans="1:10" ht="1" customHeight="1">
      <c r="A95" s="645"/>
      <c r="B95" s="645"/>
      <c r="C95" s="645"/>
      <c r="D95" s="645"/>
      <c r="E95" s="645"/>
      <c r="F95" s="645"/>
      <c r="G95" s="645"/>
      <c r="H95" s="645"/>
      <c r="I95" s="645"/>
      <c r="J95" s="645"/>
    </row>
    <row r="96" spans="1:10" ht="18" customHeight="1">
      <c r="A96" s="644" t="s">
        <v>425</v>
      </c>
      <c r="B96" s="636" t="s">
        <v>276</v>
      </c>
      <c r="C96" s="644" t="s">
        <v>277</v>
      </c>
      <c r="D96" s="644" t="s">
        <v>278</v>
      </c>
      <c r="E96" s="882" t="s">
        <v>279</v>
      </c>
      <c r="F96" s="882"/>
      <c r="G96" s="639" t="s">
        <v>280</v>
      </c>
      <c r="H96" s="636" t="s">
        <v>281</v>
      </c>
      <c r="I96" s="636" t="s">
        <v>282</v>
      </c>
      <c r="J96" s="636" t="s">
        <v>283</v>
      </c>
    </row>
    <row r="97" spans="1:10" ht="24" customHeight="1">
      <c r="A97" s="645" t="s">
        <v>158</v>
      </c>
      <c r="B97" s="461" t="s">
        <v>718</v>
      </c>
      <c r="C97" s="645" t="s">
        <v>614</v>
      </c>
      <c r="D97" s="645" t="s">
        <v>83</v>
      </c>
      <c r="E97" s="883" t="s">
        <v>648</v>
      </c>
      <c r="F97" s="883"/>
      <c r="G97" s="462" t="s">
        <v>39</v>
      </c>
      <c r="H97" s="463">
        <v>1</v>
      </c>
      <c r="I97" s="464">
        <v>23926.15</v>
      </c>
      <c r="J97" s="464">
        <v>23926.15</v>
      </c>
    </row>
    <row r="98" spans="1:10" ht="26" customHeight="1">
      <c r="A98" s="642" t="s">
        <v>285</v>
      </c>
      <c r="B98" s="465" t="s">
        <v>719</v>
      </c>
      <c r="C98" s="642" t="s">
        <v>86</v>
      </c>
      <c r="D98" s="642" t="s">
        <v>720</v>
      </c>
      <c r="E98" s="885" t="s">
        <v>828</v>
      </c>
      <c r="F98" s="885"/>
      <c r="G98" s="466" t="s">
        <v>713</v>
      </c>
      <c r="H98" s="467">
        <v>0.3</v>
      </c>
      <c r="I98" s="468">
        <v>22035.37</v>
      </c>
      <c r="J98" s="468">
        <v>6610.61</v>
      </c>
    </row>
    <row r="99" spans="1:10" ht="24" customHeight="1">
      <c r="A99" s="642" t="s">
        <v>285</v>
      </c>
      <c r="B99" s="465" t="s">
        <v>721</v>
      </c>
      <c r="C99" s="642" t="s">
        <v>86</v>
      </c>
      <c r="D99" s="642" t="s">
        <v>722</v>
      </c>
      <c r="E99" s="885" t="s">
        <v>828</v>
      </c>
      <c r="F99" s="885"/>
      <c r="G99" s="466" t="s">
        <v>713</v>
      </c>
      <c r="H99" s="467">
        <v>1.5</v>
      </c>
      <c r="I99" s="468">
        <v>3942.57</v>
      </c>
      <c r="J99" s="468">
        <v>5913.85</v>
      </c>
    </row>
    <row r="100" spans="1:10" ht="24" customHeight="1">
      <c r="A100" s="642" t="s">
        <v>285</v>
      </c>
      <c r="B100" s="465" t="s">
        <v>723</v>
      </c>
      <c r="C100" s="642" t="s">
        <v>86</v>
      </c>
      <c r="D100" s="642" t="s">
        <v>724</v>
      </c>
      <c r="E100" s="885" t="s">
        <v>828</v>
      </c>
      <c r="F100" s="885"/>
      <c r="G100" s="466" t="s">
        <v>713</v>
      </c>
      <c r="H100" s="467">
        <v>1</v>
      </c>
      <c r="I100" s="468">
        <v>2013.41</v>
      </c>
      <c r="J100" s="468">
        <v>2013.41</v>
      </c>
    </row>
    <row r="101" spans="1:10" ht="26" customHeight="1">
      <c r="A101" s="642" t="s">
        <v>285</v>
      </c>
      <c r="B101" s="465" t="s">
        <v>725</v>
      </c>
      <c r="C101" s="642" t="s">
        <v>86</v>
      </c>
      <c r="D101" s="642" t="s">
        <v>726</v>
      </c>
      <c r="E101" s="885" t="s">
        <v>828</v>
      </c>
      <c r="F101" s="885"/>
      <c r="G101" s="466" t="s">
        <v>713</v>
      </c>
      <c r="H101" s="467">
        <v>1</v>
      </c>
      <c r="I101" s="468">
        <v>5280.32</v>
      </c>
      <c r="J101" s="468">
        <v>5280.32</v>
      </c>
    </row>
    <row r="102" spans="1:10" ht="26" customHeight="1">
      <c r="A102" s="642" t="s">
        <v>285</v>
      </c>
      <c r="B102" s="465" t="s">
        <v>727</v>
      </c>
      <c r="C102" s="642" t="s">
        <v>86</v>
      </c>
      <c r="D102" s="642" t="s">
        <v>728</v>
      </c>
      <c r="E102" s="885" t="s">
        <v>828</v>
      </c>
      <c r="F102" s="885"/>
      <c r="G102" s="466" t="s">
        <v>713</v>
      </c>
      <c r="H102" s="467">
        <v>1</v>
      </c>
      <c r="I102" s="468">
        <v>4107.96</v>
      </c>
      <c r="J102" s="468">
        <v>4107.96</v>
      </c>
    </row>
    <row r="103" spans="1:10" ht="25">
      <c r="A103" s="643"/>
      <c r="B103" s="643"/>
      <c r="C103" s="643"/>
      <c r="D103" s="643"/>
      <c r="E103" s="643" t="s">
        <v>296</v>
      </c>
      <c r="F103" s="473">
        <v>21714.68</v>
      </c>
      <c r="G103" s="643" t="s">
        <v>297</v>
      </c>
      <c r="H103" s="473">
        <v>0</v>
      </c>
      <c r="I103" s="643" t="s">
        <v>298</v>
      </c>
      <c r="J103" s="473">
        <v>21714.68</v>
      </c>
    </row>
    <row r="104" spans="1:10">
      <c r="A104" s="643"/>
      <c r="B104" s="643"/>
      <c r="C104" s="643"/>
      <c r="D104" s="643"/>
      <c r="E104" s="643" t="s">
        <v>709</v>
      </c>
      <c r="F104" s="473">
        <v>4952.71</v>
      </c>
      <c r="G104" s="643"/>
      <c r="H104" s="881" t="s">
        <v>299</v>
      </c>
      <c r="I104" s="881"/>
      <c r="J104" s="473">
        <v>28878.86</v>
      </c>
    </row>
    <row r="105" spans="1:10" ht="1" customHeight="1">
      <c r="A105" s="645"/>
      <c r="B105" s="645"/>
      <c r="C105" s="645"/>
      <c r="D105" s="645"/>
      <c r="E105" s="645"/>
      <c r="F105" s="645"/>
      <c r="G105" s="645"/>
      <c r="H105" s="645"/>
      <c r="I105" s="645"/>
      <c r="J105" s="645"/>
    </row>
    <row r="106" spans="1:10" ht="18" customHeight="1">
      <c r="A106" s="644" t="s">
        <v>647</v>
      </c>
      <c r="B106" s="636" t="s">
        <v>276</v>
      </c>
      <c r="C106" s="644" t="s">
        <v>277</v>
      </c>
      <c r="D106" s="644" t="s">
        <v>278</v>
      </c>
      <c r="E106" s="882" t="s">
        <v>279</v>
      </c>
      <c r="F106" s="882"/>
      <c r="G106" s="639" t="s">
        <v>280</v>
      </c>
      <c r="H106" s="636" t="s">
        <v>281</v>
      </c>
      <c r="I106" s="636" t="s">
        <v>282</v>
      </c>
      <c r="J106" s="636" t="s">
        <v>283</v>
      </c>
    </row>
    <row r="107" spans="1:10" ht="52" customHeight="1">
      <c r="A107" s="645" t="s">
        <v>158</v>
      </c>
      <c r="B107" s="461" t="s">
        <v>599</v>
      </c>
      <c r="C107" s="645" t="s">
        <v>355</v>
      </c>
      <c r="D107" s="645" t="s">
        <v>730</v>
      </c>
      <c r="E107" s="883" t="s">
        <v>134</v>
      </c>
      <c r="F107" s="883"/>
      <c r="G107" s="462" t="s">
        <v>4</v>
      </c>
      <c r="H107" s="463">
        <v>1</v>
      </c>
      <c r="I107" s="464">
        <v>6.56</v>
      </c>
      <c r="J107" s="464">
        <v>6.56</v>
      </c>
    </row>
    <row r="108" spans="1:10" ht="15" customHeight="1">
      <c r="A108" s="882" t="s">
        <v>356</v>
      </c>
      <c r="B108" s="886" t="s">
        <v>276</v>
      </c>
      <c r="C108" s="882" t="s">
        <v>277</v>
      </c>
      <c r="D108" s="882" t="s">
        <v>357</v>
      </c>
      <c r="E108" s="886" t="s">
        <v>358</v>
      </c>
      <c r="F108" s="887" t="s">
        <v>359</v>
      </c>
      <c r="G108" s="886"/>
      <c r="H108" s="887" t="s">
        <v>360</v>
      </c>
      <c r="I108" s="886"/>
      <c r="J108" s="886" t="s">
        <v>361</v>
      </c>
    </row>
    <row r="109" spans="1:10" ht="15" customHeight="1">
      <c r="A109" s="886"/>
      <c r="B109" s="886"/>
      <c r="C109" s="886"/>
      <c r="D109" s="886"/>
      <c r="E109" s="886"/>
      <c r="F109" s="636" t="s">
        <v>362</v>
      </c>
      <c r="G109" s="636" t="s">
        <v>363</v>
      </c>
      <c r="H109" s="636" t="s">
        <v>362</v>
      </c>
      <c r="I109" s="636" t="s">
        <v>363</v>
      </c>
      <c r="J109" s="886"/>
    </row>
    <row r="110" spans="1:10" ht="26" customHeight="1">
      <c r="A110" s="638" t="s">
        <v>291</v>
      </c>
      <c r="B110" s="469" t="s">
        <v>429</v>
      </c>
      <c r="C110" s="638" t="s">
        <v>355</v>
      </c>
      <c r="D110" s="638" t="s">
        <v>430</v>
      </c>
      <c r="E110" s="471">
        <v>4</v>
      </c>
      <c r="F110" s="472">
        <v>0.76</v>
      </c>
      <c r="G110" s="472">
        <v>0.24</v>
      </c>
      <c r="H110" s="637">
        <v>324.71780000000001</v>
      </c>
      <c r="I110" s="637">
        <v>98.596699999999998</v>
      </c>
      <c r="J110" s="637">
        <v>1081.7949000000001</v>
      </c>
    </row>
    <row r="111" spans="1:10" ht="26" customHeight="1">
      <c r="A111" s="638" t="s">
        <v>291</v>
      </c>
      <c r="B111" s="469" t="s">
        <v>431</v>
      </c>
      <c r="C111" s="638" t="s">
        <v>355</v>
      </c>
      <c r="D111" s="638" t="s">
        <v>432</v>
      </c>
      <c r="E111" s="471">
        <v>1</v>
      </c>
      <c r="F111" s="472">
        <v>1</v>
      </c>
      <c r="G111" s="472">
        <v>0</v>
      </c>
      <c r="H111" s="637">
        <v>352.11040000000003</v>
      </c>
      <c r="I111" s="637">
        <v>164.3639</v>
      </c>
      <c r="J111" s="637">
        <v>352.11040000000003</v>
      </c>
    </row>
    <row r="112" spans="1:10" ht="20" customHeight="1">
      <c r="A112" s="876"/>
      <c r="B112" s="876"/>
      <c r="C112" s="876"/>
      <c r="D112" s="876"/>
      <c r="E112" s="876"/>
      <c r="F112" s="876" t="s">
        <v>374</v>
      </c>
      <c r="G112" s="876"/>
      <c r="H112" s="876"/>
      <c r="I112" s="876"/>
      <c r="J112" s="474">
        <v>1433.9052999999999</v>
      </c>
    </row>
    <row r="113" spans="1:10" ht="20" customHeight="1">
      <c r="A113" s="644" t="s">
        <v>375</v>
      </c>
      <c r="B113" s="636" t="s">
        <v>276</v>
      </c>
      <c r="C113" s="644" t="s">
        <v>277</v>
      </c>
      <c r="D113" s="644" t="s">
        <v>376</v>
      </c>
      <c r="E113" s="636" t="s">
        <v>358</v>
      </c>
      <c r="F113" s="886" t="s">
        <v>377</v>
      </c>
      <c r="G113" s="886"/>
      <c r="H113" s="886"/>
      <c r="I113" s="886"/>
      <c r="J113" s="636" t="s">
        <v>361</v>
      </c>
    </row>
    <row r="114" spans="1:10" ht="24" customHeight="1">
      <c r="A114" s="638" t="s">
        <v>291</v>
      </c>
      <c r="B114" s="469" t="s">
        <v>384</v>
      </c>
      <c r="C114" s="638" t="s">
        <v>355</v>
      </c>
      <c r="D114" s="638" t="s">
        <v>385</v>
      </c>
      <c r="E114" s="471">
        <v>1</v>
      </c>
      <c r="F114" s="638"/>
      <c r="G114" s="638"/>
      <c r="H114" s="638"/>
      <c r="I114" s="637">
        <v>24.894400000000001</v>
      </c>
      <c r="J114" s="637">
        <v>24.894400000000001</v>
      </c>
    </row>
    <row r="115" spans="1:10" ht="20" customHeight="1">
      <c r="A115" s="876"/>
      <c r="B115" s="876"/>
      <c r="C115" s="876"/>
      <c r="D115" s="876"/>
      <c r="E115" s="876"/>
      <c r="F115" s="876" t="s">
        <v>386</v>
      </c>
      <c r="G115" s="876"/>
      <c r="H115" s="876"/>
      <c r="I115" s="876"/>
      <c r="J115" s="474">
        <v>24.894400000000001</v>
      </c>
    </row>
    <row r="116" spans="1:10" ht="20" customHeight="1">
      <c r="A116" s="876"/>
      <c r="B116" s="876"/>
      <c r="C116" s="876"/>
      <c r="D116" s="876"/>
      <c r="E116" s="876"/>
      <c r="F116" s="876" t="s">
        <v>387</v>
      </c>
      <c r="G116" s="876"/>
      <c r="H116" s="876"/>
      <c r="I116" s="876"/>
      <c r="J116" s="474">
        <v>0</v>
      </c>
    </row>
    <row r="117" spans="1:10" ht="20" customHeight="1">
      <c r="A117" s="876"/>
      <c r="B117" s="876"/>
      <c r="C117" s="876"/>
      <c r="D117" s="876"/>
      <c r="E117" s="876"/>
      <c r="F117" s="876" t="s">
        <v>388</v>
      </c>
      <c r="G117" s="876"/>
      <c r="H117" s="876"/>
      <c r="I117" s="876"/>
      <c r="J117" s="474">
        <v>1458.7997</v>
      </c>
    </row>
    <row r="118" spans="1:10" ht="20" customHeight="1">
      <c r="A118" s="876"/>
      <c r="B118" s="876"/>
      <c r="C118" s="876"/>
      <c r="D118" s="876"/>
      <c r="E118" s="876"/>
      <c r="F118" s="876" t="s">
        <v>389</v>
      </c>
      <c r="G118" s="876"/>
      <c r="H118" s="876"/>
      <c r="I118" s="876"/>
      <c r="J118" s="474">
        <v>3.5200000000000002E-2</v>
      </c>
    </row>
    <row r="119" spans="1:10" ht="20" customHeight="1">
      <c r="A119" s="876"/>
      <c r="B119" s="876"/>
      <c r="C119" s="876"/>
      <c r="D119" s="876"/>
      <c r="E119" s="876"/>
      <c r="F119" s="876" t="s">
        <v>390</v>
      </c>
      <c r="G119" s="876"/>
      <c r="H119" s="876"/>
      <c r="I119" s="876"/>
      <c r="J119" s="474">
        <v>0.2228</v>
      </c>
    </row>
    <row r="120" spans="1:10" ht="20" customHeight="1">
      <c r="A120" s="876"/>
      <c r="B120" s="876"/>
      <c r="C120" s="876"/>
      <c r="D120" s="876"/>
      <c r="E120" s="876"/>
      <c r="F120" s="876" t="s">
        <v>391</v>
      </c>
      <c r="G120" s="876"/>
      <c r="H120" s="876"/>
      <c r="I120" s="876"/>
      <c r="J120" s="474">
        <v>230.19</v>
      </c>
    </row>
    <row r="121" spans="1:10" ht="20" customHeight="1">
      <c r="A121" s="876"/>
      <c r="B121" s="876"/>
      <c r="C121" s="876"/>
      <c r="D121" s="876"/>
      <c r="E121" s="876"/>
      <c r="F121" s="876" t="s">
        <v>392</v>
      </c>
      <c r="G121" s="876"/>
      <c r="H121" s="876"/>
      <c r="I121" s="876"/>
      <c r="J121" s="474">
        <v>6.3373999999999997</v>
      </c>
    </row>
    <row r="122" spans="1:10" ht="25">
      <c r="A122" s="643"/>
      <c r="B122" s="643"/>
      <c r="C122" s="643"/>
      <c r="D122" s="643"/>
      <c r="E122" s="643" t="s">
        <v>296</v>
      </c>
      <c r="F122" s="473">
        <v>0.10814718276206611</v>
      </c>
      <c r="G122" s="643" t="s">
        <v>297</v>
      </c>
      <c r="H122" s="473">
        <v>0</v>
      </c>
      <c r="I122" s="643" t="s">
        <v>298</v>
      </c>
      <c r="J122" s="473">
        <v>0.10814718276206611</v>
      </c>
    </row>
    <row r="123" spans="1:10">
      <c r="A123" s="643"/>
      <c r="B123" s="643"/>
      <c r="C123" s="643"/>
      <c r="D123" s="643"/>
      <c r="E123" s="643" t="s">
        <v>709</v>
      </c>
      <c r="F123" s="473">
        <v>1.35</v>
      </c>
      <c r="G123" s="643"/>
      <c r="H123" s="881" t="s">
        <v>299</v>
      </c>
      <c r="I123" s="881"/>
      <c r="J123" s="473">
        <v>7.91</v>
      </c>
    </row>
    <row r="124" spans="1:10" ht="1" customHeight="1">
      <c r="A124" s="645"/>
      <c r="B124" s="645"/>
      <c r="C124" s="645"/>
      <c r="D124" s="645"/>
      <c r="E124" s="645"/>
      <c r="F124" s="645"/>
      <c r="G124" s="645"/>
      <c r="H124" s="645"/>
      <c r="I124" s="645"/>
      <c r="J124" s="645"/>
    </row>
    <row r="125" spans="1:10" ht="18" customHeight="1">
      <c r="A125" s="644" t="s">
        <v>649</v>
      </c>
      <c r="B125" s="636" t="s">
        <v>276</v>
      </c>
      <c r="C125" s="644" t="s">
        <v>277</v>
      </c>
      <c r="D125" s="644" t="s">
        <v>278</v>
      </c>
      <c r="E125" s="882" t="s">
        <v>279</v>
      </c>
      <c r="F125" s="882"/>
      <c r="G125" s="639" t="s">
        <v>280</v>
      </c>
      <c r="H125" s="636" t="s">
        <v>281</v>
      </c>
      <c r="I125" s="636" t="s">
        <v>282</v>
      </c>
      <c r="J125" s="636" t="s">
        <v>283</v>
      </c>
    </row>
    <row r="126" spans="1:10" ht="26" customHeight="1">
      <c r="A126" s="645" t="s">
        <v>158</v>
      </c>
      <c r="B126" s="461" t="s">
        <v>433</v>
      </c>
      <c r="C126" s="645" t="s">
        <v>355</v>
      </c>
      <c r="D126" s="645" t="s">
        <v>662</v>
      </c>
      <c r="E126" s="883" t="s">
        <v>134</v>
      </c>
      <c r="F126" s="883"/>
      <c r="G126" s="462" t="s">
        <v>4</v>
      </c>
      <c r="H126" s="463">
        <v>1</v>
      </c>
      <c r="I126" s="464">
        <v>6.79</v>
      </c>
      <c r="J126" s="464">
        <v>6.79</v>
      </c>
    </row>
    <row r="127" spans="1:10" ht="15" customHeight="1">
      <c r="A127" s="882" t="s">
        <v>356</v>
      </c>
      <c r="B127" s="886" t="s">
        <v>276</v>
      </c>
      <c r="C127" s="882" t="s">
        <v>277</v>
      </c>
      <c r="D127" s="882" t="s">
        <v>357</v>
      </c>
      <c r="E127" s="886" t="s">
        <v>358</v>
      </c>
      <c r="F127" s="887" t="s">
        <v>359</v>
      </c>
      <c r="G127" s="886"/>
      <c r="H127" s="887" t="s">
        <v>360</v>
      </c>
      <c r="I127" s="886"/>
      <c r="J127" s="886" t="s">
        <v>361</v>
      </c>
    </row>
    <row r="128" spans="1:10" ht="15" customHeight="1">
      <c r="A128" s="886"/>
      <c r="B128" s="886"/>
      <c r="C128" s="886"/>
      <c r="D128" s="886"/>
      <c r="E128" s="886"/>
      <c r="F128" s="636" t="s">
        <v>362</v>
      </c>
      <c r="G128" s="636" t="s">
        <v>363</v>
      </c>
      <c r="H128" s="636" t="s">
        <v>362</v>
      </c>
      <c r="I128" s="636" t="s">
        <v>363</v>
      </c>
      <c r="J128" s="886"/>
    </row>
    <row r="129" spans="1:10" ht="26" customHeight="1">
      <c r="A129" s="638" t="s">
        <v>291</v>
      </c>
      <c r="B129" s="469" t="s">
        <v>434</v>
      </c>
      <c r="C129" s="638" t="s">
        <v>355</v>
      </c>
      <c r="D129" s="638" t="s">
        <v>435</v>
      </c>
      <c r="E129" s="471">
        <v>1</v>
      </c>
      <c r="F129" s="472">
        <v>0.72</v>
      </c>
      <c r="G129" s="472">
        <v>0.28000000000000003</v>
      </c>
      <c r="H129" s="637">
        <v>363.6173</v>
      </c>
      <c r="I129" s="637">
        <v>99.960400000000007</v>
      </c>
      <c r="J129" s="637">
        <v>289.79340000000002</v>
      </c>
    </row>
    <row r="130" spans="1:10" ht="24" customHeight="1">
      <c r="A130" s="638" t="s">
        <v>291</v>
      </c>
      <c r="B130" s="469" t="s">
        <v>436</v>
      </c>
      <c r="C130" s="638" t="s">
        <v>355</v>
      </c>
      <c r="D130" s="638" t="s">
        <v>437</v>
      </c>
      <c r="E130" s="471">
        <v>1</v>
      </c>
      <c r="F130" s="472">
        <v>0.41</v>
      </c>
      <c r="G130" s="472">
        <v>0.59</v>
      </c>
      <c r="H130" s="637">
        <v>4.9996999999999998</v>
      </c>
      <c r="I130" s="637">
        <v>3.4817</v>
      </c>
      <c r="J130" s="637">
        <v>4.1040999999999999</v>
      </c>
    </row>
    <row r="131" spans="1:10" ht="24" customHeight="1">
      <c r="A131" s="638" t="s">
        <v>291</v>
      </c>
      <c r="B131" s="469" t="s">
        <v>438</v>
      </c>
      <c r="C131" s="638" t="s">
        <v>355</v>
      </c>
      <c r="D131" s="638" t="s">
        <v>439</v>
      </c>
      <c r="E131" s="471">
        <v>1</v>
      </c>
      <c r="F131" s="472">
        <v>0.23</v>
      </c>
      <c r="G131" s="472">
        <v>0.77</v>
      </c>
      <c r="H131" s="637">
        <v>345.07190000000003</v>
      </c>
      <c r="I131" s="637">
        <v>152.3057</v>
      </c>
      <c r="J131" s="637">
        <v>196.64189999999999</v>
      </c>
    </row>
    <row r="132" spans="1:10" ht="26" customHeight="1">
      <c r="A132" s="638" t="s">
        <v>291</v>
      </c>
      <c r="B132" s="469" t="s">
        <v>440</v>
      </c>
      <c r="C132" s="638" t="s">
        <v>355</v>
      </c>
      <c r="D132" s="638" t="s">
        <v>441</v>
      </c>
      <c r="E132" s="471">
        <v>1</v>
      </c>
      <c r="F132" s="472">
        <v>1</v>
      </c>
      <c r="G132" s="472">
        <v>0</v>
      </c>
      <c r="H132" s="637">
        <v>250.42310000000001</v>
      </c>
      <c r="I132" s="637">
        <v>115.49160000000001</v>
      </c>
      <c r="J132" s="637">
        <v>250.42310000000001</v>
      </c>
    </row>
    <row r="133" spans="1:10" ht="24" customHeight="1">
      <c r="A133" s="638" t="s">
        <v>291</v>
      </c>
      <c r="B133" s="469" t="s">
        <v>442</v>
      </c>
      <c r="C133" s="638" t="s">
        <v>355</v>
      </c>
      <c r="D133" s="638" t="s">
        <v>443</v>
      </c>
      <c r="E133" s="471">
        <v>1</v>
      </c>
      <c r="F133" s="472">
        <v>0.41</v>
      </c>
      <c r="G133" s="472">
        <v>0.59</v>
      </c>
      <c r="H133" s="637">
        <v>180.10149999999999</v>
      </c>
      <c r="I133" s="637">
        <v>72.507900000000006</v>
      </c>
      <c r="J133" s="637">
        <v>116.62130000000001</v>
      </c>
    </row>
    <row r="134" spans="1:10" ht="20" customHeight="1">
      <c r="A134" s="876"/>
      <c r="B134" s="876"/>
      <c r="C134" s="876"/>
      <c r="D134" s="876"/>
      <c r="E134" s="876"/>
      <c r="F134" s="876" t="s">
        <v>374</v>
      </c>
      <c r="G134" s="876"/>
      <c r="H134" s="876"/>
      <c r="I134" s="876"/>
      <c r="J134" s="474">
        <v>857.5838</v>
      </c>
    </row>
    <row r="135" spans="1:10" ht="20" customHeight="1">
      <c r="A135" s="644" t="s">
        <v>375</v>
      </c>
      <c r="B135" s="636" t="s">
        <v>276</v>
      </c>
      <c r="C135" s="644" t="s">
        <v>277</v>
      </c>
      <c r="D135" s="644" t="s">
        <v>376</v>
      </c>
      <c r="E135" s="636" t="s">
        <v>358</v>
      </c>
      <c r="F135" s="886" t="s">
        <v>377</v>
      </c>
      <c r="G135" s="886"/>
      <c r="H135" s="886"/>
      <c r="I135" s="886"/>
      <c r="J135" s="636" t="s">
        <v>361</v>
      </c>
    </row>
    <row r="136" spans="1:10" ht="24" customHeight="1">
      <c r="A136" s="638" t="s">
        <v>291</v>
      </c>
      <c r="B136" s="469" t="s">
        <v>384</v>
      </c>
      <c r="C136" s="638" t="s">
        <v>355</v>
      </c>
      <c r="D136" s="638" t="s">
        <v>385</v>
      </c>
      <c r="E136" s="471">
        <v>1</v>
      </c>
      <c r="F136" s="638"/>
      <c r="G136" s="638"/>
      <c r="H136" s="638"/>
      <c r="I136" s="637">
        <v>24.894400000000001</v>
      </c>
      <c r="J136" s="637">
        <v>24.894400000000001</v>
      </c>
    </row>
    <row r="137" spans="1:10" ht="20" customHeight="1">
      <c r="A137" s="876"/>
      <c r="B137" s="876"/>
      <c r="C137" s="876"/>
      <c r="D137" s="876"/>
      <c r="E137" s="876"/>
      <c r="F137" s="876" t="s">
        <v>386</v>
      </c>
      <c r="G137" s="876"/>
      <c r="H137" s="876"/>
      <c r="I137" s="876"/>
      <c r="J137" s="474">
        <v>24.894400000000001</v>
      </c>
    </row>
    <row r="138" spans="1:10" ht="20" customHeight="1">
      <c r="A138" s="876"/>
      <c r="B138" s="876"/>
      <c r="C138" s="876"/>
      <c r="D138" s="876"/>
      <c r="E138" s="876"/>
      <c r="F138" s="876" t="s">
        <v>387</v>
      </c>
      <c r="G138" s="876"/>
      <c r="H138" s="876"/>
      <c r="I138" s="876"/>
      <c r="J138" s="474">
        <v>0</v>
      </c>
    </row>
    <row r="139" spans="1:10" ht="20" customHeight="1">
      <c r="A139" s="876"/>
      <c r="B139" s="876"/>
      <c r="C139" s="876"/>
      <c r="D139" s="876"/>
      <c r="E139" s="876"/>
      <c r="F139" s="876" t="s">
        <v>388</v>
      </c>
      <c r="G139" s="876"/>
      <c r="H139" s="876"/>
      <c r="I139" s="876"/>
      <c r="J139" s="474">
        <v>882.47820000000002</v>
      </c>
    </row>
    <row r="140" spans="1:10" ht="20" customHeight="1">
      <c r="A140" s="876"/>
      <c r="B140" s="876"/>
      <c r="C140" s="876"/>
      <c r="D140" s="876"/>
      <c r="E140" s="876"/>
      <c r="F140" s="876" t="s">
        <v>389</v>
      </c>
      <c r="G140" s="876"/>
      <c r="H140" s="876"/>
      <c r="I140" s="876"/>
      <c r="J140" s="474">
        <v>3.5200000000000002E-2</v>
      </c>
    </row>
    <row r="141" spans="1:10" ht="20" customHeight="1">
      <c r="A141" s="876"/>
      <c r="B141" s="876"/>
      <c r="C141" s="876"/>
      <c r="D141" s="876"/>
      <c r="E141" s="876"/>
      <c r="F141" s="876" t="s">
        <v>390</v>
      </c>
      <c r="G141" s="876"/>
      <c r="H141" s="876"/>
      <c r="I141" s="876"/>
      <c r="J141" s="474">
        <v>0.23050000000000001</v>
      </c>
    </row>
    <row r="142" spans="1:10" ht="20" customHeight="1">
      <c r="A142" s="876"/>
      <c r="B142" s="876"/>
      <c r="C142" s="876"/>
      <c r="D142" s="876"/>
      <c r="E142" s="876"/>
      <c r="F142" s="876" t="s">
        <v>391</v>
      </c>
      <c r="G142" s="876"/>
      <c r="H142" s="876"/>
      <c r="I142" s="876"/>
      <c r="J142" s="474">
        <v>134.56</v>
      </c>
    </row>
    <row r="143" spans="1:10" ht="20" customHeight="1">
      <c r="A143" s="876"/>
      <c r="B143" s="876"/>
      <c r="C143" s="876"/>
      <c r="D143" s="876"/>
      <c r="E143" s="876"/>
      <c r="F143" s="876" t="s">
        <v>392</v>
      </c>
      <c r="G143" s="876"/>
      <c r="H143" s="876"/>
      <c r="I143" s="876"/>
      <c r="J143" s="474">
        <v>6.5583</v>
      </c>
    </row>
    <row r="144" spans="1:10" ht="25">
      <c r="A144" s="643"/>
      <c r="B144" s="643"/>
      <c r="C144" s="643"/>
      <c r="D144" s="643"/>
      <c r="E144" s="643" t="s">
        <v>296</v>
      </c>
      <c r="F144" s="473">
        <v>0.18500594530321046</v>
      </c>
      <c r="G144" s="643" t="s">
        <v>297</v>
      </c>
      <c r="H144" s="473">
        <v>0</v>
      </c>
      <c r="I144" s="643" t="s">
        <v>298</v>
      </c>
      <c r="J144" s="473">
        <v>0.18500594530321046</v>
      </c>
    </row>
    <row r="145" spans="1:10">
      <c r="A145" s="643"/>
      <c r="B145" s="643"/>
      <c r="C145" s="643"/>
      <c r="D145" s="643"/>
      <c r="E145" s="643" t="s">
        <v>709</v>
      </c>
      <c r="F145" s="473">
        <v>1.4</v>
      </c>
      <c r="G145" s="643"/>
      <c r="H145" s="881" t="s">
        <v>299</v>
      </c>
      <c r="I145" s="881"/>
      <c r="J145" s="473">
        <v>8.19</v>
      </c>
    </row>
    <row r="146" spans="1:10" ht="1" customHeight="1">
      <c r="A146" s="645"/>
      <c r="B146" s="645"/>
      <c r="C146" s="645"/>
      <c r="D146" s="645"/>
      <c r="E146" s="645"/>
      <c r="F146" s="645"/>
      <c r="G146" s="645"/>
      <c r="H146" s="645"/>
      <c r="I146" s="645"/>
      <c r="J146" s="645"/>
    </row>
    <row r="147" spans="1:10" ht="18" customHeight="1">
      <c r="A147" s="644" t="s">
        <v>650</v>
      </c>
      <c r="B147" s="636" t="s">
        <v>276</v>
      </c>
      <c r="C147" s="644" t="s">
        <v>277</v>
      </c>
      <c r="D147" s="644" t="s">
        <v>278</v>
      </c>
      <c r="E147" s="882" t="s">
        <v>279</v>
      </c>
      <c r="F147" s="882"/>
      <c r="G147" s="639" t="s">
        <v>280</v>
      </c>
      <c r="H147" s="636" t="s">
        <v>281</v>
      </c>
      <c r="I147" s="636" t="s">
        <v>282</v>
      </c>
      <c r="J147" s="636" t="s">
        <v>283</v>
      </c>
    </row>
    <row r="148" spans="1:10" ht="52" customHeight="1">
      <c r="A148" s="645" t="s">
        <v>158</v>
      </c>
      <c r="B148" s="461" t="s">
        <v>570</v>
      </c>
      <c r="C148" s="645" t="s">
        <v>86</v>
      </c>
      <c r="D148" s="645" t="s">
        <v>571</v>
      </c>
      <c r="E148" s="883" t="s">
        <v>844</v>
      </c>
      <c r="F148" s="883"/>
      <c r="G148" s="462" t="s">
        <v>4</v>
      </c>
      <c r="H148" s="463">
        <v>1</v>
      </c>
      <c r="I148" s="464">
        <v>8.0500000000000007</v>
      </c>
      <c r="J148" s="464">
        <v>8.0500000000000007</v>
      </c>
    </row>
    <row r="149" spans="1:10" ht="52" customHeight="1">
      <c r="A149" s="642" t="s">
        <v>285</v>
      </c>
      <c r="B149" s="465" t="s">
        <v>572</v>
      </c>
      <c r="C149" s="642" t="s">
        <v>86</v>
      </c>
      <c r="D149" s="642" t="s">
        <v>573</v>
      </c>
      <c r="E149" s="885" t="s">
        <v>843</v>
      </c>
      <c r="F149" s="885"/>
      <c r="G149" s="466" t="s">
        <v>428</v>
      </c>
      <c r="H149" s="467">
        <v>2.2499999999999999E-2</v>
      </c>
      <c r="I149" s="468">
        <v>197.91</v>
      </c>
      <c r="J149" s="468">
        <v>4.45</v>
      </c>
    </row>
    <row r="150" spans="1:10" ht="52" customHeight="1">
      <c r="A150" s="642" t="s">
        <v>285</v>
      </c>
      <c r="B150" s="465" t="s">
        <v>574</v>
      </c>
      <c r="C150" s="642" t="s">
        <v>86</v>
      </c>
      <c r="D150" s="642" t="s">
        <v>575</v>
      </c>
      <c r="E150" s="885" t="s">
        <v>843</v>
      </c>
      <c r="F150" s="885"/>
      <c r="G150" s="466" t="s">
        <v>451</v>
      </c>
      <c r="H150" s="467">
        <v>1.8499999999999999E-2</v>
      </c>
      <c r="I150" s="468">
        <v>69.900000000000006</v>
      </c>
      <c r="J150" s="468">
        <v>1.29</v>
      </c>
    </row>
    <row r="151" spans="1:10" ht="39" customHeight="1">
      <c r="A151" s="642" t="s">
        <v>285</v>
      </c>
      <c r="B151" s="465" t="s">
        <v>576</v>
      </c>
      <c r="C151" s="642" t="s">
        <v>86</v>
      </c>
      <c r="D151" s="642" t="s">
        <v>577</v>
      </c>
      <c r="E151" s="885" t="s">
        <v>843</v>
      </c>
      <c r="F151" s="885"/>
      <c r="G151" s="466" t="s">
        <v>428</v>
      </c>
      <c r="H151" s="467">
        <v>4.1999999999999997E-3</v>
      </c>
      <c r="I151" s="468">
        <v>256.02999999999997</v>
      </c>
      <c r="J151" s="468">
        <v>1.07</v>
      </c>
    </row>
    <row r="152" spans="1:10" ht="39" customHeight="1">
      <c r="A152" s="642" t="s">
        <v>285</v>
      </c>
      <c r="B152" s="465" t="s">
        <v>578</v>
      </c>
      <c r="C152" s="642" t="s">
        <v>86</v>
      </c>
      <c r="D152" s="642" t="s">
        <v>579</v>
      </c>
      <c r="E152" s="885" t="s">
        <v>843</v>
      </c>
      <c r="F152" s="885"/>
      <c r="G152" s="466" t="s">
        <v>451</v>
      </c>
      <c r="H152" s="467">
        <v>1.3299999999999999E-2</v>
      </c>
      <c r="I152" s="468">
        <v>93.57</v>
      </c>
      <c r="J152" s="468">
        <v>1.24</v>
      </c>
    </row>
    <row r="153" spans="1:10" ht="25">
      <c r="A153" s="643"/>
      <c r="B153" s="643"/>
      <c r="C153" s="643"/>
      <c r="D153" s="643"/>
      <c r="E153" s="643" t="s">
        <v>296</v>
      </c>
      <c r="F153" s="473">
        <v>1.51</v>
      </c>
      <c r="G153" s="643" t="s">
        <v>297</v>
      </c>
      <c r="H153" s="473">
        <v>0</v>
      </c>
      <c r="I153" s="643" t="s">
        <v>298</v>
      </c>
      <c r="J153" s="473">
        <v>1.51</v>
      </c>
    </row>
    <row r="154" spans="1:10">
      <c r="A154" s="643"/>
      <c r="B154" s="643"/>
      <c r="C154" s="643"/>
      <c r="D154" s="643"/>
      <c r="E154" s="643" t="s">
        <v>709</v>
      </c>
      <c r="F154" s="473">
        <v>1.66</v>
      </c>
      <c r="G154" s="643"/>
      <c r="H154" s="881" t="s">
        <v>299</v>
      </c>
      <c r="I154" s="881"/>
      <c r="J154" s="473">
        <v>9.7100000000000009</v>
      </c>
    </row>
    <row r="155" spans="1:10" ht="1" customHeight="1">
      <c r="A155" s="645"/>
      <c r="B155" s="645"/>
      <c r="C155" s="645"/>
      <c r="D155" s="645"/>
      <c r="E155" s="645"/>
      <c r="F155" s="645"/>
      <c r="G155" s="645"/>
      <c r="H155" s="645"/>
      <c r="I155" s="645"/>
      <c r="J155" s="645"/>
    </row>
    <row r="156" spans="1:10" ht="18" customHeight="1">
      <c r="A156" s="644" t="s">
        <v>1036</v>
      </c>
      <c r="B156" s="636" t="s">
        <v>276</v>
      </c>
      <c r="C156" s="644" t="s">
        <v>277</v>
      </c>
      <c r="D156" s="644" t="s">
        <v>278</v>
      </c>
      <c r="E156" s="882" t="s">
        <v>279</v>
      </c>
      <c r="F156" s="882"/>
      <c r="G156" s="639" t="s">
        <v>280</v>
      </c>
      <c r="H156" s="636" t="s">
        <v>281</v>
      </c>
      <c r="I156" s="636" t="s">
        <v>282</v>
      </c>
      <c r="J156" s="636" t="s">
        <v>283</v>
      </c>
    </row>
    <row r="157" spans="1:10" ht="39" customHeight="1">
      <c r="A157" s="645" t="s">
        <v>158</v>
      </c>
      <c r="B157" s="461" t="s">
        <v>444</v>
      </c>
      <c r="C157" s="645" t="s">
        <v>86</v>
      </c>
      <c r="D157" s="645" t="s">
        <v>445</v>
      </c>
      <c r="E157" s="883" t="s">
        <v>844</v>
      </c>
      <c r="F157" s="883"/>
      <c r="G157" s="462" t="s">
        <v>446</v>
      </c>
      <c r="H157" s="463">
        <v>1</v>
      </c>
      <c r="I157" s="464">
        <v>1.92</v>
      </c>
      <c r="J157" s="464">
        <v>1.92</v>
      </c>
    </row>
    <row r="158" spans="1:10" ht="65" customHeight="1">
      <c r="A158" s="642" t="s">
        <v>285</v>
      </c>
      <c r="B158" s="465" t="s">
        <v>447</v>
      </c>
      <c r="C158" s="642" t="s">
        <v>86</v>
      </c>
      <c r="D158" s="642" t="s">
        <v>448</v>
      </c>
      <c r="E158" s="885" t="s">
        <v>843</v>
      </c>
      <c r="F158" s="885"/>
      <c r="G158" s="466" t="s">
        <v>428</v>
      </c>
      <c r="H158" s="467">
        <v>6.1000000000000004E-3</v>
      </c>
      <c r="I158" s="468">
        <v>282.61</v>
      </c>
      <c r="J158" s="468">
        <v>1.72</v>
      </c>
    </row>
    <row r="159" spans="1:10" ht="65" customHeight="1">
      <c r="A159" s="642" t="s">
        <v>285</v>
      </c>
      <c r="B159" s="465" t="s">
        <v>449</v>
      </c>
      <c r="C159" s="642" t="s">
        <v>86</v>
      </c>
      <c r="D159" s="642" t="s">
        <v>450</v>
      </c>
      <c r="E159" s="885" t="s">
        <v>843</v>
      </c>
      <c r="F159" s="885"/>
      <c r="G159" s="466" t="s">
        <v>451</v>
      </c>
      <c r="H159" s="467">
        <v>2.5999999999999999E-3</v>
      </c>
      <c r="I159" s="468">
        <v>79.69</v>
      </c>
      <c r="J159" s="468">
        <v>0.2</v>
      </c>
    </row>
    <row r="160" spans="1:10" ht="25">
      <c r="A160" s="643"/>
      <c r="B160" s="643"/>
      <c r="C160" s="643"/>
      <c r="D160" s="643"/>
      <c r="E160" s="643" t="s">
        <v>296</v>
      </c>
      <c r="F160" s="473">
        <v>0.24</v>
      </c>
      <c r="G160" s="643" t="s">
        <v>297</v>
      </c>
      <c r="H160" s="473">
        <v>0</v>
      </c>
      <c r="I160" s="643" t="s">
        <v>298</v>
      </c>
      <c r="J160" s="473">
        <v>0.24</v>
      </c>
    </row>
    <row r="161" spans="1:10">
      <c r="A161" s="643"/>
      <c r="B161" s="643"/>
      <c r="C161" s="643"/>
      <c r="D161" s="643"/>
      <c r="E161" s="643" t="s">
        <v>709</v>
      </c>
      <c r="F161" s="473">
        <v>0.39</v>
      </c>
      <c r="G161" s="643"/>
      <c r="H161" s="881" t="s">
        <v>299</v>
      </c>
      <c r="I161" s="881"/>
      <c r="J161" s="473">
        <v>2.31</v>
      </c>
    </row>
    <row r="162" spans="1:10" ht="1" customHeight="1">
      <c r="A162" s="645"/>
      <c r="B162" s="645"/>
      <c r="C162" s="645"/>
      <c r="D162" s="645"/>
      <c r="E162" s="645"/>
      <c r="F162" s="645"/>
      <c r="G162" s="645"/>
      <c r="H162" s="645"/>
      <c r="I162" s="645"/>
      <c r="J162" s="645"/>
    </row>
    <row r="163" spans="1:10" ht="18" customHeight="1">
      <c r="A163" s="644" t="s">
        <v>1037</v>
      </c>
      <c r="B163" s="636" t="s">
        <v>276</v>
      </c>
      <c r="C163" s="644" t="s">
        <v>277</v>
      </c>
      <c r="D163" s="644" t="s">
        <v>278</v>
      </c>
      <c r="E163" s="882" t="s">
        <v>279</v>
      </c>
      <c r="F163" s="882"/>
      <c r="G163" s="639" t="s">
        <v>280</v>
      </c>
      <c r="H163" s="636" t="s">
        <v>281</v>
      </c>
      <c r="I163" s="636" t="s">
        <v>282</v>
      </c>
      <c r="J163" s="636" t="s">
        <v>283</v>
      </c>
    </row>
    <row r="164" spans="1:10" ht="26" customHeight="1">
      <c r="A164" s="645" t="s">
        <v>158</v>
      </c>
      <c r="B164" s="461" t="s">
        <v>452</v>
      </c>
      <c r="C164" s="645" t="s">
        <v>355</v>
      </c>
      <c r="D164" s="645" t="s">
        <v>665</v>
      </c>
      <c r="E164" s="883" t="s">
        <v>134</v>
      </c>
      <c r="F164" s="883"/>
      <c r="G164" s="462" t="s">
        <v>163</v>
      </c>
      <c r="H164" s="463">
        <v>1</v>
      </c>
      <c r="I164" s="464">
        <v>0.84</v>
      </c>
      <c r="J164" s="464">
        <v>0.84</v>
      </c>
    </row>
    <row r="165" spans="1:10" ht="15" customHeight="1">
      <c r="A165" s="882" t="s">
        <v>356</v>
      </c>
      <c r="B165" s="886" t="s">
        <v>276</v>
      </c>
      <c r="C165" s="882" t="s">
        <v>277</v>
      </c>
      <c r="D165" s="882" t="s">
        <v>357</v>
      </c>
      <c r="E165" s="886" t="s">
        <v>358</v>
      </c>
      <c r="F165" s="887" t="s">
        <v>359</v>
      </c>
      <c r="G165" s="886"/>
      <c r="H165" s="887" t="s">
        <v>360</v>
      </c>
      <c r="I165" s="886"/>
      <c r="J165" s="886" t="s">
        <v>361</v>
      </c>
    </row>
    <row r="166" spans="1:10" ht="15" customHeight="1">
      <c r="A166" s="886"/>
      <c r="B166" s="886"/>
      <c r="C166" s="886"/>
      <c r="D166" s="886"/>
      <c r="E166" s="886"/>
      <c r="F166" s="636" t="s">
        <v>362</v>
      </c>
      <c r="G166" s="636" t="s">
        <v>363</v>
      </c>
      <c r="H166" s="636" t="s">
        <v>362</v>
      </c>
      <c r="I166" s="636" t="s">
        <v>363</v>
      </c>
      <c r="J166" s="886"/>
    </row>
    <row r="167" spans="1:10" ht="26" customHeight="1">
      <c r="A167" s="638" t="s">
        <v>291</v>
      </c>
      <c r="B167" s="469" t="s">
        <v>453</v>
      </c>
      <c r="C167" s="638" t="s">
        <v>355</v>
      </c>
      <c r="D167" s="638" t="s">
        <v>454</v>
      </c>
      <c r="E167" s="471">
        <v>1</v>
      </c>
      <c r="F167" s="472">
        <v>1</v>
      </c>
      <c r="G167" s="472">
        <v>0</v>
      </c>
      <c r="H167" s="637">
        <v>312.17899999999997</v>
      </c>
      <c r="I167" s="637">
        <v>92.300799999999995</v>
      </c>
      <c r="J167" s="637">
        <v>312.17899999999997</v>
      </c>
    </row>
    <row r="168" spans="1:10" ht="20" customHeight="1">
      <c r="A168" s="876"/>
      <c r="B168" s="876"/>
      <c r="C168" s="876"/>
      <c r="D168" s="876"/>
      <c r="E168" s="876"/>
      <c r="F168" s="876" t="s">
        <v>374</v>
      </c>
      <c r="G168" s="876"/>
      <c r="H168" s="876"/>
      <c r="I168" s="876"/>
      <c r="J168" s="474">
        <v>312.17899999999997</v>
      </c>
    </row>
    <row r="169" spans="1:10" ht="20" customHeight="1">
      <c r="A169" s="876"/>
      <c r="B169" s="876"/>
      <c r="C169" s="876"/>
      <c r="D169" s="876"/>
      <c r="E169" s="876"/>
      <c r="F169" s="876" t="s">
        <v>388</v>
      </c>
      <c r="G169" s="876"/>
      <c r="H169" s="876"/>
      <c r="I169" s="876"/>
      <c r="J169" s="474">
        <v>312.17899999999997</v>
      </c>
    </row>
    <row r="170" spans="1:10" ht="20" customHeight="1">
      <c r="A170" s="876"/>
      <c r="B170" s="876"/>
      <c r="C170" s="876"/>
      <c r="D170" s="876"/>
      <c r="E170" s="876"/>
      <c r="F170" s="876" t="s">
        <v>389</v>
      </c>
      <c r="G170" s="876"/>
      <c r="H170" s="876"/>
      <c r="I170" s="876"/>
      <c r="J170" s="474">
        <v>0</v>
      </c>
    </row>
    <row r="171" spans="1:10" ht="20" customHeight="1">
      <c r="A171" s="876"/>
      <c r="B171" s="876"/>
      <c r="C171" s="876"/>
      <c r="D171" s="876"/>
      <c r="E171" s="876"/>
      <c r="F171" s="876" t="s">
        <v>390</v>
      </c>
      <c r="G171" s="876"/>
      <c r="H171" s="876"/>
      <c r="I171" s="876"/>
      <c r="J171" s="474">
        <v>0</v>
      </c>
    </row>
    <row r="172" spans="1:10" ht="20" customHeight="1">
      <c r="A172" s="876"/>
      <c r="B172" s="876"/>
      <c r="C172" s="876"/>
      <c r="D172" s="876"/>
      <c r="E172" s="876"/>
      <c r="F172" s="876" t="s">
        <v>391</v>
      </c>
      <c r="G172" s="876"/>
      <c r="H172" s="876"/>
      <c r="I172" s="876"/>
      <c r="J172" s="474">
        <v>373.5</v>
      </c>
    </row>
    <row r="173" spans="1:10" ht="20" customHeight="1">
      <c r="A173" s="876"/>
      <c r="B173" s="876"/>
      <c r="C173" s="876"/>
      <c r="D173" s="876"/>
      <c r="E173" s="876"/>
      <c r="F173" s="876" t="s">
        <v>392</v>
      </c>
      <c r="G173" s="876"/>
      <c r="H173" s="876"/>
      <c r="I173" s="876"/>
      <c r="J173" s="474">
        <v>0.83579999999999999</v>
      </c>
    </row>
    <row r="174" spans="1:10" ht="25">
      <c r="A174" s="643"/>
      <c r="B174" s="643"/>
      <c r="C174" s="643"/>
      <c r="D174" s="643"/>
      <c r="E174" s="643" t="s">
        <v>296</v>
      </c>
      <c r="F174" s="473">
        <v>0</v>
      </c>
      <c r="G174" s="643" t="s">
        <v>297</v>
      </c>
      <c r="H174" s="473">
        <v>0</v>
      </c>
      <c r="I174" s="643" t="s">
        <v>298</v>
      </c>
      <c r="J174" s="473">
        <v>0</v>
      </c>
    </row>
    <row r="175" spans="1:10">
      <c r="A175" s="643"/>
      <c r="B175" s="643"/>
      <c r="C175" s="643"/>
      <c r="D175" s="643"/>
      <c r="E175" s="643" t="s">
        <v>709</v>
      </c>
      <c r="F175" s="473">
        <v>0.17</v>
      </c>
      <c r="G175" s="643"/>
      <c r="H175" s="881" t="s">
        <v>299</v>
      </c>
      <c r="I175" s="881"/>
      <c r="J175" s="473">
        <v>1.01</v>
      </c>
    </row>
    <row r="176" spans="1:10" ht="1" customHeight="1">
      <c r="A176" s="645"/>
      <c r="B176" s="645"/>
      <c r="C176" s="645"/>
      <c r="D176" s="645"/>
      <c r="E176" s="645"/>
      <c r="F176" s="645"/>
      <c r="G176" s="645"/>
      <c r="H176" s="645"/>
      <c r="I176" s="645"/>
      <c r="J176" s="645"/>
    </row>
    <row r="177" spans="1:10" ht="18" customHeight="1">
      <c r="A177" s="644" t="s">
        <v>808</v>
      </c>
      <c r="B177" s="636" t="s">
        <v>276</v>
      </c>
      <c r="C177" s="644" t="s">
        <v>277</v>
      </c>
      <c r="D177" s="644" t="s">
        <v>278</v>
      </c>
      <c r="E177" s="882" t="s">
        <v>279</v>
      </c>
      <c r="F177" s="882"/>
      <c r="G177" s="639" t="s">
        <v>280</v>
      </c>
      <c r="H177" s="636" t="s">
        <v>281</v>
      </c>
      <c r="I177" s="636" t="s">
        <v>282</v>
      </c>
      <c r="J177" s="636" t="s">
        <v>283</v>
      </c>
    </row>
    <row r="178" spans="1:10" ht="26" customHeight="1">
      <c r="A178" s="645" t="s">
        <v>158</v>
      </c>
      <c r="B178" s="461" t="s">
        <v>735</v>
      </c>
      <c r="C178" s="645" t="s">
        <v>86</v>
      </c>
      <c r="D178" s="645" t="s">
        <v>736</v>
      </c>
      <c r="E178" s="883" t="s">
        <v>329</v>
      </c>
      <c r="F178" s="883"/>
      <c r="G178" s="462" t="s">
        <v>4</v>
      </c>
      <c r="H178" s="463">
        <v>1</v>
      </c>
      <c r="I178" s="464">
        <v>1.34</v>
      </c>
      <c r="J178" s="464">
        <v>1.34</v>
      </c>
    </row>
    <row r="179" spans="1:10" ht="26" customHeight="1">
      <c r="A179" s="642" t="s">
        <v>285</v>
      </c>
      <c r="B179" s="465" t="s">
        <v>737</v>
      </c>
      <c r="C179" s="642" t="s">
        <v>86</v>
      </c>
      <c r="D179" s="642" t="s">
        <v>738</v>
      </c>
      <c r="E179" s="885" t="s">
        <v>843</v>
      </c>
      <c r="F179" s="885"/>
      <c r="G179" s="466" t="s">
        <v>428</v>
      </c>
      <c r="H179" s="467">
        <v>2.9867000000000001E-3</v>
      </c>
      <c r="I179" s="468">
        <v>274.11</v>
      </c>
      <c r="J179" s="468">
        <v>0.81</v>
      </c>
    </row>
    <row r="180" spans="1:10" ht="24" customHeight="1">
      <c r="A180" s="642" t="s">
        <v>285</v>
      </c>
      <c r="B180" s="465" t="s">
        <v>289</v>
      </c>
      <c r="C180" s="642" t="s">
        <v>86</v>
      </c>
      <c r="D180" s="642" t="s">
        <v>290</v>
      </c>
      <c r="E180" s="885" t="s">
        <v>828</v>
      </c>
      <c r="F180" s="885"/>
      <c r="G180" s="466" t="s">
        <v>288</v>
      </c>
      <c r="H180" s="467">
        <v>2.5499999999999998E-2</v>
      </c>
      <c r="I180" s="468">
        <v>21.17</v>
      </c>
      <c r="J180" s="468">
        <v>0.53</v>
      </c>
    </row>
    <row r="181" spans="1:10" ht="25">
      <c r="A181" s="643"/>
      <c r="B181" s="643"/>
      <c r="C181" s="643"/>
      <c r="D181" s="643"/>
      <c r="E181" s="643" t="s">
        <v>296</v>
      </c>
      <c r="F181" s="473">
        <v>0.43</v>
      </c>
      <c r="G181" s="643" t="s">
        <v>297</v>
      </c>
      <c r="H181" s="473">
        <v>0</v>
      </c>
      <c r="I181" s="643" t="s">
        <v>298</v>
      </c>
      <c r="J181" s="473">
        <v>0.43</v>
      </c>
    </row>
    <row r="182" spans="1:10">
      <c r="A182" s="643"/>
      <c r="B182" s="643"/>
      <c r="C182" s="643"/>
      <c r="D182" s="643"/>
      <c r="E182" s="643" t="s">
        <v>709</v>
      </c>
      <c r="F182" s="473">
        <v>0.27</v>
      </c>
      <c r="G182" s="643"/>
      <c r="H182" s="881" t="s">
        <v>299</v>
      </c>
      <c r="I182" s="881"/>
      <c r="J182" s="473">
        <v>1.61</v>
      </c>
    </row>
    <row r="183" spans="1:10" ht="1" customHeight="1">
      <c r="A183" s="645"/>
      <c r="B183" s="645"/>
      <c r="C183" s="645"/>
      <c r="D183" s="645"/>
      <c r="E183" s="645"/>
      <c r="F183" s="645"/>
      <c r="G183" s="645"/>
      <c r="H183" s="645"/>
      <c r="I183" s="645"/>
      <c r="J183" s="645"/>
    </row>
    <row r="184" spans="1:10" ht="18" customHeight="1">
      <c r="A184" s="644" t="s">
        <v>729</v>
      </c>
      <c r="B184" s="636" t="s">
        <v>276</v>
      </c>
      <c r="C184" s="644" t="s">
        <v>277</v>
      </c>
      <c r="D184" s="644" t="s">
        <v>278</v>
      </c>
      <c r="E184" s="882" t="s">
        <v>279</v>
      </c>
      <c r="F184" s="882"/>
      <c r="G184" s="639" t="s">
        <v>280</v>
      </c>
      <c r="H184" s="636" t="s">
        <v>281</v>
      </c>
      <c r="I184" s="636" t="s">
        <v>282</v>
      </c>
      <c r="J184" s="636" t="s">
        <v>283</v>
      </c>
    </row>
    <row r="185" spans="1:10" ht="39" customHeight="1">
      <c r="A185" s="645" t="s">
        <v>158</v>
      </c>
      <c r="B185" s="461" t="s">
        <v>845</v>
      </c>
      <c r="C185" s="645" t="s">
        <v>86</v>
      </c>
      <c r="D185" s="645" t="s">
        <v>846</v>
      </c>
      <c r="E185" s="883" t="s">
        <v>847</v>
      </c>
      <c r="F185" s="883"/>
      <c r="G185" s="462" t="s">
        <v>5</v>
      </c>
      <c r="H185" s="463">
        <v>1</v>
      </c>
      <c r="I185" s="464">
        <v>2.75</v>
      </c>
      <c r="J185" s="464">
        <v>2.75</v>
      </c>
    </row>
    <row r="186" spans="1:10" ht="65" customHeight="1">
      <c r="A186" s="642" t="s">
        <v>285</v>
      </c>
      <c r="B186" s="465" t="s">
        <v>455</v>
      </c>
      <c r="C186" s="642" t="s">
        <v>86</v>
      </c>
      <c r="D186" s="642" t="s">
        <v>456</v>
      </c>
      <c r="E186" s="885" t="s">
        <v>843</v>
      </c>
      <c r="F186" s="885"/>
      <c r="G186" s="466" t="s">
        <v>428</v>
      </c>
      <c r="H186" s="467">
        <v>1.0702000000000001E-3</v>
      </c>
      <c r="I186" s="468">
        <v>332.96</v>
      </c>
      <c r="J186" s="468">
        <v>0.35</v>
      </c>
    </row>
    <row r="187" spans="1:10" ht="65" customHeight="1">
      <c r="A187" s="642" t="s">
        <v>285</v>
      </c>
      <c r="B187" s="465" t="s">
        <v>457</v>
      </c>
      <c r="C187" s="642" t="s">
        <v>86</v>
      </c>
      <c r="D187" s="642" t="s">
        <v>458</v>
      </c>
      <c r="E187" s="885" t="s">
        <v>843</v>
      </c>
      <c r="F187" s="885"/>
      <c r="G187" s="466" t="s">
        <v>451</v>
      </c>
      <c r="H187" s="467">
        <v>7.5449999999999996E-3</v>
      </c>
      <c r="I187" s="468">
        <v>78.13</v>
      </c>
      <c r="J187" s="468">
        <v>0.57999999999999996</v>
      </c>
    </row>
    <row r="188" spans="1:10" ht="39" customHeight="1">
      <c r="A188" s="642" t="s">
        <v>285</v>
      </c>
      <c r="B188" s="465" t="s">
        <v>426</v>
      </c>
      <c r="C188" s="642" t="s">
        <v>86</v>
      </c>
      <c r="D188" s="642" t="s">
        <v>427</v>
      </c>
      <c r="E188" s="885" t="s">
        <v>843</v>
      </c>
      <c r="F188" s="885"/>
      <c r="G188" s="466" t="s">
        <v>428</v>
      </c>
      <c r="H188" s="467">
        <v>3.0249999999999998E-4</v>
      </c>
      <c r="I188" s="468">
        <v>256.26</v>
      </c>
      <c r="J188" s="468">
        <v>7.0000000000000007E-2</v>
      </c>
    </row>
    <row r="189" spans="1:10" ht="39" customHeight="1">
      <c r="A189" s="642" t="s">
        <v>285</v>
      </c>
      <c r="B189" s="465" t="s">
        <v>459</v>
      </c>
      <c r="C189" s="642" t="s">
        <v>86</v>
      </c>
      <c r="D189" s="642" t="s">
        <v>460</v>
      </c>
      <c r="E189" s="885" t="s">
        <v>843</v>
      </c>
      <c r="F189" s="885"/>
      <c r="G189" s="466" t="s">
        <v>451</v>
      </c>
      <c r="H189" s="467">
        <v>8.3126999999999993E-3</v>
      </c>
      <c r="I189" s="468">
        <v>92.9</v>
      </c>
      <c r="J189" s="468">
        <v>0.77</v>
      </c>
    </row>
    <row r="190" spans="1:10" ht="52" customHeight="1">
      <c r="A190" s="642" t="s">
        <v>285</v>
      </c>
      <c r="B190" s="465" t="s">
        <v>739</v>
      </c>
      <c r="C190" s="642" t="s">
        <v>86</v>
      </c>
      <c r="D190" s="642" t="s">
        <v>740</v>
      </c>
      <c r="E190" s="885" t="s">
        <v>843</v>
      </c>
      <c r="F190" s="885"/>
      <c r="G190" s="466" t="s">
        <v>428</v>
      </c>
      <c r="H190" s="467">
        <v>2.5195E-3</v>
      </c>
      <c r="I190" s="468">
        <v>166.25</v>
      </c>
      <c r="J190" s="468">
        <v>0.41</v>
      </c>
    </row>
    <row r="191" spans="1:10" ht="24" customHeight="1">
      <c r="A191" s="642" t="s">
        <v>285</v>
      </c>
      <c r="B191" s="465" t="s">
        <v>289</v>
      </c>
      <c r="C191" s="642" t="s">
        <v>86</v>
      </c>
      <c r="D191" s="642" t="s">
        <v>290</v>
      </c>
      <c r="E191" s="885" t="s">
        <v>828</v>
      </c>
      <c r="F191" s="885"/>
      <c r="G191" s="466" t="s">
        <v>288</v>
      </c>
      <c r="H191" s="467">
        <v>8.6151999999999999E-3</v>
      </c>
      <c r="I191" s="468">
        <v>21.17</v>
      </c>
      <c r="J191" s="468">
        <v>0.18</v>
      </c>
    </row>
    <row r="192" spans="1:10" ht="52" customHeight="1">
      <c r="A192" s="642" t="s">
        <v>285</v>
      </c>
      <c r="B192" s="465" t="s">
        <v>745</v>
      </c>
      <c r="C192" s="642" t="s">
        <v>86</v>
      </c>
      <c r="D192" s="642" t="s">
        <v>746</v>
      </c>
      <c r="E192" s="885" t="s">
        <v>843</v>
      </c>
      <c r="F192" s="885"/>
      <c r="G192" s="466" t="s">
        <v>451</v>
      </c>
      <c r="H192" s="467">
        <v>6.0956999999999999E-3</v>
      </c>
      <c r="I192" s="468">
        <v>64.38</v>
      </c>
      <c r="J192" s="468">
        <v>0.39</v>
      </c>
    </row>
    <row r="193" spans="1:10" ht="25">
      <c r="A193" s="643"/>
      <c r="B193" s="643"/>
      <c r="C193" s="643"/>
      <c r="D193" s="643"/>
      <c r="E193" s="643" t="s">
        <v>296</v>
      </c>
      <c r="F193" s="473">
        <v>0.68</v>
      </c>
      <c r="G193" s="643" t="s">
        <v>297</v>
      </c>
      <c r="H193" s="473">
        <v>0</v>
      </c>
      <c r="I193" s="643" t="s">
        <v>298</v>
      </c>
      <c r="J193" s="473">
        <v>0.68</v>
      </c>
    </row>
    <row r="194" spans="1:10">
      <c r="A194" s="643"/>
      <c r="B194" s="643"/>
      <c r="C194" s="643"/>
      <c r="D194" s="643"/>
      <c r="E194" s="643" t="s">
        <v>709</v>
      </c>
      <c r="F194" s="473">
        <v>0.56000000000000005</v>
      </c>
      <c r="G194" s="643"/>
      <c r="H194" s="881" t="s">
        <v>299</v>
      </c>
      <c r="I194" s="881"/>
      <c r="J194" s="473">
        <v>3.31</v>
      </c>
    </row>
    <row r="195" spans="1:10" ht="1" customHeight="1">
      <c r="A195" s="645"/>
      <c r="B195" s="645"/>
      <c r="C195" s="645"/>
      <c r="D195" s="645"/>
      <c r="E195" s="645"/>
      <c r="F195" s="645"/>
      <c r="G195" s="645"/>
      <c r="H195" s="645"/>
      <c r="I195" s="645"/>
      <c r="J195" s="645"/>
    </row>
    <row r="196" spans="1:10" ht="18" customHeight="1">
      <c r="A196" s="644" t="s">
        <v>731</v>
      </c>
      <c r="B196" s="636" t="s">
        <v>276</v>
      </c>
      <c r="C196" s="644" t="s">
        <v>277</v>
      </c>
      <c r="D196" s="644" t="s">
        <v>278</v>
      </c>
      <c r="E196" s="882" t="s">
        <v>279</v>
      </c>
      <c r="F196" s="882"/>
      <c r="G196" s="639" t="s">
        <v>280</v>
      </c>
      <c r="H196" s="636" t="s">
        <v>281</v>
      </c>
      <c r="I196" s="636" t="s">
        <v>282</v>
      </c>
      <c r="J196" s="636" t="s">
        <v>283</v>
      </c>
    </row>
    <row r="197" spans="1:10" ht="52" customHeight="1">
      <c r="A197" s="645" t="s">
        <v>158</v>
      </c>
      <c r="B197" s="461" t="s">
        <v>848</v>
      </c>
      <c r="C197" s="645" t="s">
        <v>86</v>
      </c>
      <c r="D197" s="645" t="s">
        <v>849</v>
      </c>
      <c r="E197" s="883" t="s">
        <v>847</v>
      </c>
      <c r="F197" s="883"/>
      <c r="G197" s="462" t="s">
        <v>4</v>
      </c>
      <c r="H197" s="463">
        <v>1</v>
      </c>
      <c r="I197" s="464">
        <v>7.36</v>
      </c>
      <c r="J197" s="464">
        <v>7.36</v>
      </c>
    </row>
    <row r="198" spans="1:10" ht="52" customHeight="1">
      <c r="A198" s="642" t="s">
        <v>285</v>
      </c>
      <c r="B198" s="465" t="s">
        <v>850</v>
      </c>
      <c r="C198" s="642" t="s">
        <v>86</v>
      </c>
      <c r="D198" s="642" t="s">
        <v>851</v>
      </c>
      <c r="E198" s="885" t="s">
        <v>843</v>
      </c>
      <c r="F198" s="885"/>
      <c r="G198" s="466" t="s">
        <v>428</v>
      </c>
      <c r="H198" s="467">
        <v>2.2904000000000002E-3</v>
      </c>
      <c r="I198" s="468">
        <v>162.97</v>
      </c>
      <c r="J198" s="468">
        <v>0.37</v>
      </c>
    </row>
    <row r="199" spans="1:10" ht="52" customHeight="1">
      <c r="A199" s="642" t="s">
        <v>285</v>
      </c>
      <c r="B199" s="465" t="s">
        <v>852</v>
      </c>
      <c r="C199" s="642" t="s">
        <v>86</v>
      </c>
      <c r="D199" s="642" t="s">
        <v>853</v>
      </c>
      <c r="E199" s="885" t="s">
        <v>843</v>
      </c>
      <c r="F199" s="885"/>
      <c r="G199" s="466" t="s">
        <v>451</v>
      </c>
      <c r="H199" s="467">
        <v>1.2060299999999999E-2</v>
      </c>
      <c r="I199" s="468">
        <v>62.7</v>
      </c>
      <c r="J199" s="468">
        <v>0.75</v>
      </c>
    </row>
    <row r="200" spans="1:10" ht="65" customHeight="1">
      <c r="A200" s="642" t="s">
        <v>285</v>
      </c>
      <c r="B200" s="465" t="s">
        <v>455</v>
      </c>
      <c r="C200" s="642" t="s">
        <v>86</v>
      </c>
      <c r="D200" s="642" t="s">
        <v>456</v>
      </c>
      <c r="E200" s="885" t="s">
        <v>843</v>
      </c>
      <c r="F200" s="885"/>
      <c r="G200" s="466" t="s">
        <v>428</v>
      </c>
      <c r="H200" s="467">
        <v>4.1967999999999997E-3</v>
      </c>
      <c r="I200" s="468">
        <v>332.96</v>
      </c>
      <c r="J200" s="468">
        <v>1.39</v>
      </c>
    </row>
    <row r="201" spans="1:10" ht="65" customHeight="1">
      <c r="A201" s="642" t="s">
        <v>285</v>
      </c>
      <c r="B201" s="465" t="s">
        <v>457</v>
      </c>
      <c r="C201" s="642" t="s">
        <v>86</v>
      </c>
      <c r="D201" s="642" t="s">
        <v>458</v>
      </c>
      <c r="E201" s="885" t="s">
        <v>843</v>
      </c>
      <c r="F201" s="885"/>
      <c r="G201" s="466" t="s">
        <v>451</v>
      </c>
      <c r="H201" s="467">
        <v>1.01539E-2</v>
      </c>
      <c r="I201" s="468">
        <v>78.13</v>
      </c>
      <c r="J201" s="468">
        <v>0.79</v>
      </c>
    </row>
    <row r="202" spans="1:10" ht="39" customHeight="1">
      <c r="A202" s="642" t="s">
        <v>285</v>
      </c>
      <c r="B202" s="465" t="s">
        <v>426</v>
      </c>
      <c r="C202" s="642" t="s">
        <v>86</v>
      </c>
      <c r="D202" s="642" t="s">
        <v>427</v>
      </c>
      <c r="E202" s="885" t="s">
        <v>843</v>
      </c>
      <c r="F202" s="885"/>
      <c r="G202" s="466" t="s">
        <v>428</v>
      </c>
      <c r="H202" s="467">
        <v>3.7260000000000001E-3</v>
      </c>
      <c r="I202" s="468">
        <v>256.26</v>
      </c>
      <c r="J202" s="468">
        <v>0.95</v>
      </c>
    </row>
    <row r="203" spans="1:10" ht="39" customHeight="1">
      <c r="A203" s="642" t="s">
        <v>285</v>
      </c>
      <c r="B203" s="465" t="s">
        <v>459</v>
      </c>
      <c r="C203" s="642" t="s">
        <v>86</v>
      </c>
      <c r="D203" s="642" t="s">
        <v>460</v>
      </c>
      <c r="E203" s="885" t="s">
        <v>843</v>
      </c>
      <c r="F203" s="885"/>
      <c r="G203" s="466" t="s">
        <v>451</v>
      </c>
      <c r="H203" s="467">
        <v>1.0624700000000001E-2</v>
      </c>
      <c r="I203" s="468">
        <v>92.9</v>
      </c>
      <c r="J203" s="468">
        <v>0.98</v>
      </c>
    </row>
    <row r="204" spans="1:10" ht="24" customHeight="1">
      <c r="A204" s="642" t="s">
        <v>285</v>
      </c>
      <c r="B204" s="465" t="s">
        <v>289</v>
      </c>
      <c r="C204" s="642" t="s">
        <v>86</v>
      </c>
      <c r="D204" s="642" t="s">
        <v>290</v>
      </c>
      <c r="E204" s="885" t="s">
        <v>828</v>
      </c>
      <c r="F204" s="885"/>
      <c r="G204" s="466" t="s">
        <v>288</v>
      </c>
      <c r="H204" s="467">
        <v>1.4350699999999999E-2</v>
      </c>
      <c r="I204" s="468">
        <v>21.17</v>
      </c>
      <c r="J204" s="468">
        <v>0.3</v>
      </c>
    </row>
    <row r="205" spans="1:10" ht="52" customHeight="1">
      <c r="A205" s="642" t="s">
        <v>285</v>
      </c>
      <c r="B205" s="465" t="s">
        <v>461</v>
      </c>
      <c r="C205" s="642" t="s">
        <v>86</v>
      </c>
      <c r="D205" s="642" t="s">
        <v>462</v>
      </c>
      <c r="E205" s="885" t="s">
        <v>843</v>
      </c>
      <c r="F205" s="885"/>
      <c r="G205" s="466" t="s">
        <v>428</v>
      </c>
      <c r="H205" s="467">
        <v>4.1310000000000001E-3</v>
      </c>
      <c r="I205" s="468">
        <v>223.26</v>
      </c>
      <c r="J205" s="468">
        <v>0.92</v>
      </c>
    </row>
    <row r="206" spans="1:10" ht="52" customHeight="1">
      <c r="A206" s="642" t="s">
        <v>285</v>
      </c>
      <c r="B206" s="465" t="s">
        <v>463</v>
      </c>
      <c r="C206" s="642" t="s">
        <v>86</v>
      </c>
      <c r="D206" s="642" t="s">
        <v>464</v>
      </c>
      <c r="E206" s="885" t="s">
        <v>843</v>
      </c>
      <c r="F206" s="885"/>
      <c r="G206" s="466" t="s">
        <v>451</v>
      </c>
      <c r="H206" s="467">
        <v>1.02197E-2</v>
      </c>
      <c r="I206" s="468">
        <v>89.49</v>
      </c>
      <c r="J206" s="468">
        <v>0.91</v>
      </c>
    </row>
    <row r="207" spans="1:10" ht="25">
      <c r="A207" s="643"/>
      <c r="B207" s="643"/>
      <c r="C207" s="643"/>
      <c r="D207" s="643"/>
      <c r="E207" s="643" t="s">
        <v>296</v>
      </c>
      <c r="F207" s="473">
        <v>1.42</v>
      </c>
      <c r="G207" s="643" t="s">
        <v>297</v>
      </c>
      <c r="H207" s="473">
        <v>0</v>
      </c>
      <c r="I207" s="643" t="s">
        <v>298</v>
      </c>
      <c r="J207" s="473">
        <v>1.42</v>
      </c>
    </row>
    <row r="208" spans="1:10">
      <c r="A208" s="643"/>
      <c r="B208" s="643"/>
      <c r="C208" s="643"/>
      <c r="D208" s="643"/>
      <c r="E208" s="643" t="s">
        <v>709</v>
      </c>
      <c r="F208" s="473">
        <v>1.52</v>
      </c>
      <c r="G208" s="643"/>
      <c r="H208" s="881" t="s">
        <v>299</v>
      </c>
      <c r="I208" s="881"/>
      <c r="J208" s="473">
        <v>8.8800000000000008</v>
      </c>
    </row>
    <row r="209" spans="1:10" ht="1" customHeight="1">
      <c r="A209" s="645"/>
      <c r="B209" s="645"/>
      <c r="C209" s="645"/>
      <c r="D209" s="645"/>
      <c r="E209" s="645"/>
      <c r="F209" s="645"/>
      <c r="G209" s="645"/>
      <c r="H209" s="645"/>
      <c r="I209" s="645"/>
      <c r="J209" s="645"/>
    </row>
    <row r="210" spans="1:10" ht="18" customHeight="1">
      <c r="A210" s="644" t="s">
        <v>854</v>
      </c>
      <c r="B210" s="636" t="s">
        <v>276</v>
      </c>
      <c r="C210" s="644" t="s">
        <v>277</v>
      </c>
      <c r="D210" s="644" t="s">
        <v>278</v>
      </c>
      <c r="E210" s="882" t="s">
        <v>279</v>
      </c>
      <c r="F210" s="882"/>
      <c r="G210" s="639" t="s">
        <v>280</v>
      </c>
      <c r="H210" s="636" t="s">
        <v>281</v>
      </c>
      <c r="I210" s="636" t="s">
        <v>282</v>
      </c>
      <c r="J210" s="636" t="s">
        <v>283</v>
      </c>
    </row>
    <row r="211" spans="1:10" ht="52" customHeight="1">
      <c r="A211" s="645" t="s">
        <v>158</v>
      </c>
      <c r="B211" s="461" t="s">
        <v>848</v>
      </c>
      <c r="C211" s="645" t="s">
        <v>86</v>
      </c>
      <c r="D211" s="645" t="s">
        <v>849</v>
      </c>
      <c r="E211" s="883" t="s">
        <v>847</v>
      </c>
      <c r="F211" s="883"/>
      <c r="G211" s="462" t="s">
        <v>4</v>
      </c>
      <c r="H211" s="463">
        <v>1</v>
      </c>
      <c r="I211" s="464">
        <v>7.36</v>
      </c>
      <c r="J211" s="464">
        <v>7.36</v>
      </c>
    </row>
    <row r="212" spans="1:10" ht="52" customHeight="1">
      <c r="A212" s="642" t="s">
        <v>285</v>
      </c>
      <c r="B212" s="465" t="s">
        <v>850</v>
      </c>
      <c r="C212" s="642" t="s">
        <v>86</v>
      </c>
      <c r="D212" s="642" t="s">
        <v>851</v>
      </c>
      <c r="E212" s="885" t="s">
        <v>843</v>
      </c>
      <c r="F212" s="885"/>
      <c r="G212" s="466" t="s">
        <v>428</v>
      </c>
      <c r="H212" s="467">
        <v>2.2904000000000002E-3</v>
      </c>
      <c r="I212" s="468">
        <v>162.97</v>
      </c>
      <c r="J212" s="468">
        <v>0.37</v>
      </c>
    </row>
    <row r="213" spans="1:10" ht="52" customHeight="1">
      <c r="A213" s="642" t="s">
        <v>285</v>
      </c>
      <c r="B213" s="465" t="s">
        <v>852</v>
      </c>
      <c r="C213" s="642" t="s">
        <v>86</v>
      </c>
      <c r="D213" s="642" t="s">
        <v>853</v>
      </c>
      <c r="E213" s="885" t="s">
        <v>843</v>
      </c>
      <c r="F213" s="885"/>
      <c r="G213" s="466" t="s">
        <v>451</v>
      </c>
      <c r="H213" s="467">
        <v>1.2060299999999999E-2</v>
      </c>
      <c r="I213" s="468">
        <v>62.7</v>
      </c>
      <c r="J213" s="468">
        <v>0.75</v>
      </c>
    </row>
    <row r="214" spans="1:10" ht="65" customHeight="1">
      <c r="A214" s="642" t="s">
        <v>285</v>
      </c>
      <c r="B214" s="465" t="s">
        <v>455</v>
      </c>
      <c r="C214" s="642" t="s">
        <v>86</v>
      </c>
      <c r="D214" s="642" t="s">
        <v>456</v>
      </c>
      <c r="E214" s="885" t="s">
        <v>843</v>
      </c>
      <c r="F214" s="885"/>
      <c r="G214" s="466" t="s">
        <v>428</v>
      </c>
      <c r="H214" s="467">
        <v>4.1967999999999997E-3</v>
      </c>
      <c r="I214" s="468">
        <v>332.96</v>
      </c>
      <c r="J214" s="468">
        <v>1.39</v>
      </c>
    </row>
    <row r="215" spans="1:10" ht="65" customHeight="1">
      <c r="A215" s="642" t="s">
        <v>285</v>
      </c>
      <c r="B215" s="465" t="s">
        <v>457</v>
      </c>
      <c r="C215" s="642" t="s">
        <v>86</v>
      </c>
      <c r="D215" s="642" t="s">
        <v>458</v>
      </c>
      <c r="E215" s="885" t="s">
        <v>843</v>
      </c>
      <c r="F215" s="885"/>
      <c r="G215" s="466" t="s">
        <v>451</v>
      </c>
      <c r="H215" s="467">
        <v>1.01539E-2</v>
      </c>
      <c r="I215" s="468">
        <v>78.13</v>
      </c>
      <c r="J215" s="468">
        <v>0.79</v>
      </c>
    </row>
    <row r="216" spans="1:10" ht="39" customHeight="1">
      <c r="A216" s="642" t="s">
        <v>285</v>
      </c>
      <c r="B216" s="465" t="s">
        <v>426</v>
      </c>
      <c r="C216" s="642" t="s">
        <v>86</v>
      </c>
      <c r="D216" s="642" t="s">
        <v>427</v>
      </c>
      <c r="E216" s="885" t="s">
        <v>843</v>
      </c>
      <c r="F216" s="885"/>
      <c r="G216" s="466" t="s">
        <v>428</v>
      </c>
      <c r="H216" s="467">
        <v>3.7260000000000001E-3</v>
      </c>
      <c r="I216" s="468">
        <v>256.26</v>
      </c>
      <c r="J216" s="468">
        <v>0.95</v>
      </c>
    </row>
    <row r="217" spans="1:10" ht="39" customHeight="1">
      <c r="A217" s="642" t="s">
        <v>285</v>
      </c>
      <c r="B217" s="465" t="s">
        <v>459</v>
      </c>
      <c r="C217" s="642" t="s">
        <v>86</v>
      </c>
      <c r="D217" s="642" t="s">
        <v>460</v>
      </c>
      <c r="E217" s="885" t="s">
        <v>843</v>
      </c>
      <c r="F217" s="885"/>
      <c r="G217" s="466" t="s">
        <v>451</v>
      </c>
      <c r="H217" s="467">
        <v>1.0624700000000001E-2</v>
      </c>
      <c r="I217" s="468">
        <v>92.9</v>
      </c>
      <c r="J217" s="468">
        <v>0.98</v>
      </c>
    </row>
    <row r="218" spans="1:10" ht="24" customHeight="1">
      <c r="A218" s="642" t="s">
        <v>285</v>
      </c>
      <c r="B218" s="465" t="s">
        <v>289</v>
      </c>
      <c r="C218" s="642" t="s">
        <v>86</v>
      </c>
      <c r="D218" s="642" t="s">
        <v>290</v>
      </c>
      <c r="E218" s="885" t="s">
        <v>828</v>
      </c>
      <c r="F218" s="885"/>
      <c r="G218" s="466" t="s">
        <v>288</v>
      </c>
      <c r="H218" s="467">
        <v>1.4350699999999999E-2</v>
      </c>
      <c r="I218" s="468">
        <v>21.17</v>
      </c>
      <c r="J218" s="468">
        <v>0.3</v>
      </c>
    </row>
    <row r="219" spans="1:10" ht="52" customHeight="1">
      <c r="A219" s="642" t="s">
        <v>285</v>
      </c>
      <c r="B219" s="465" t="s">
        <v>461</v>
      </c>
      <c r="C219" s="642" t="s">
        <v>86</v>
      </c>
      <c r="D219" s="642" t="s">
        <v>462</v>
      </c>
      <c r="E219" s="885" t="s">
        <v>843</v>
      </c>
      <c r="F219" s="885"/>
      <c r="G219" s="466" t="s">
        <v>428</v>
      </c>
      <c r="H219" s="467">
        <v>4.1310000000000001E-3</v>
      </c>
      <c r="I219" s="468">
        <v>223.26</v>
      </c>
      <c r="J219" s="468">
        <v>0.92</v>
      </c>
    </row>
    <row r="220" spans="1:10" ht="52" customHeight="1">
      <c r="A220" s="642" t="s">
        <v>285</v>
      </c>
      <c r="B220" s="465" t="s">
        <v>463</v>
      </c>
      <c r="C220" s="642" t="s">
        <v>86</v>
      </c>
      <c r="D220" s="642" t="s">
        <v>464</v>
      </c>
      <c r="E220" s="885" t="s">
        <v>843</v>
      </c>
      <c r="F220" s="885"/>
      <c r="G220" s="466" t="s">
        <v>451</v>
      </c>
      <c r="H220" s="467">
        <v>1.02197E-2</v>
      </c>
      <c r="I220" s="468">
        <v>89.49</v>
      </c>
      <c r="J220" s="468">
        <v>0.91</v>
      </c>
    </row>
    <row r="221" spans="1:10" ht="25">
      <c r="A221" s="643"/>
      <c r="B221" s="643"/>
      <c r="C221" s="643"/>
      <c r="D221" s="643"/>
      <c r="E221" s="643" t="s">
        <v>296</v>
      </c>
      <c r="F221" s="473">
        <v>1.42</v>
      </c>
      <c r="G221" s="643" t="s">
        <v>297</v>
      </c>
      <c r="H221" s="473">
        <v>0</v>
      </c>
      <c r="I221" s="643" t="s">
        <v>298</v>
      </c>
      <c r="J221" s="473">
        <v>1.42</v>
      </c>
    </row>
    <row r="222" spans="1:10">
      <c r="A222" s="643"/>
      <c r="B222" s="643"/>
      <c r="C222" s="643"/>
      <c r="D222" s="643"/>
      <c r="E222" s="643" t="s">
        <v>709</v>
      </c>
      <c r="F222" s="473">
        <v>1.52</v>
      </c>
      <c r="G222" s="643"/>
      <c r="H222" s="881" t="s">
        <v>299</v>
      </c>
      <c r="I222" s="881"/>
      <c r="J222" s="473">
        <v>8.8800000000000008</v>
      </c>
    </row>
    <row r="223" spans="1:10" ht="1" customHeight="1">
      <c r="A223" s="645"/>
      <c r="B223" s="645"/>
      <c r="C223" s="645"/>
      <c r="D223" s="645"/>
      <c r="E223" s="645"/>
      <c r="F223" s="645"/>
      <c r="G223" s="645"/>
      <c r="H223" s="645"/>
      <c r="I223" s="645"/>
      <c r="J223" s="645"/>
    </row>
    <row r="224" spans="1:10" ht="18" customHeight="1">
      <c r="A224" s="644" t="s">
        <v>855</v>
      </c>
      <c r="B224" s="636" t="s">
        <v>276</v>
      </c>
      <c r="C224" s="644" t="s">
        <v>277</v>
      </c>
      <c r="D224" s="644" t="s">
        <v>278</v>
      </c>
      <c r="E224" s="882" t="s">
        <v>279</v>
      </c>
      <c r="F224" s="882"/>
      <c r="G224" s="639" t="s">
        <v>280</v>
      </c>
      <c r="H224" s="636" t="s">
        <v>281</v>
      </c>
      <c r="I224" s="636" t="s">
        <v>282</v>
      </c>
      <c r="J224" s="636" t="s">
        <v>283</v>
      </c>
    </row>
    <row r="225" spans="1:10" ht="52" customHeight="1">
      <c r="A225" s="645" t="s">
        <v>158</v>
      </c>
      <c r="B225" s="461" t="s">
        <v>848</v>
      </c>
      <c r="C225" s="645" t="s">
        <v>86</v>
      </c>
      <c r="D225" s="645" t="s">
        <v>849</v>
      </c>
      <c r="E225" s="883" t="s">
        <v>847</v>
      </c>
      <c r="F225" s="883"/>
      <c r="G225" s="462" t="s">
        <v>4</v>
      </c>
      <c r="H225" s="463">
        <v>1</v>
      </c>
      <c r="I225" s="464">
        <v>7.36</v>
      </c>
      <c r="J225" s="464">
        <v>7.36</v>
      </c>
    </row>
    <row r="226" spans="1:10" ht="52" customHeight="1">
      <c r="A226" s="642" t="s">
        <v>285</v>
      </c>
      <c r="B226" s="465" t="s">
        <v>850</v>
      </c>
      <c r="C226" s="642" t="s">
        <v>86</v>
      </c>
      <c r="D226" s="642" t="s">
        <v>851</v>
      </c>
      <c r="E226" s="885" t="s">
        <v>843</v>
      </c>
      <c r="F226" s="885"/>
      <c r="G226" s="466" t="s">
        <v>428</v>
      </c>
      <c r="H226" s="467">
        <v>2.2904000000000002E-3</v>
      </c>
      <c r="I226" s="468">
        <v>162.97</v>
      </c>
      <c r="J226" s="468">
        <v>0.37</v>
      </c>
    </row>
    <row r="227" spans="1:10" ht="52" customHeight="1">
      <c r="A227" s="642" t="s">
        <v>285</v>
      </c>
      <c r="B227" s="465" t="s">
        <v>852</v>
      </c>
      <c r="C227" s="642" t="s">
        <v>86</v>
      </c>
      <c r="D227" s="642" t="s">
        <v>853</v>
      </c>
      <c r="E227" s="885" t="s">
        <v>843</v>
      </c>
      <c r="F227" s="885"/>
      <c r="G227" s="466" t="s">
        <v>451</v>
      </c>
      <c r="H227" s="467">
        <v>1.2060299999999999E-2</v>
      </c>
      <c r="I227" s="468">
        <v>62.7</v>
      </c>
      <c r="J227" s="468">
        <v>0.75</v>
      </c>
    </row>
    <row r="228" spans="1:10" ht="65" customHeight="1">
      <c r="A228" s="642" t="s">
        <v>285</v>
      </c>
      <c r="B228" s="465" t="s">
        <v>455</v>
      </c>
      <c r="C228" s="642" t="s">
        <v>86</v>
      </c>
      <c r="D228" s="642" t="s">
        <v>456</v>
      </c>
      <c r="E228" s="885" t="s">
        <v>843</v>
      </c>
      <c r="F228" s="885"/>
      <c r="G228" s="466" t="s">
        <v>428</v>
      </c>
      <c r="H228" s="467">
        <v>4.1967999999999997E-3</v>
      </c>
      <c r="I228" s="468">
        <v>332.96</v>
      </c>
      <c r="J228" s="468">
        <v>1.39</v>
      </c>
    </row>
    <row r="229" spans="1:10" ht="65" customHeight="1">
      <c r="A229" s="642" t="s">
        <v>285</v>
      </c>
      <c r="B229" s="465" t="s">
        <v>457</v>
      </c>
      <c r="C229" s="642" t="s">
        <v>86</v>
      </c>
      <c r="D229" s="642" t="s">
        <v>458</v>
      </c>
      <c r="E229" s="885" t="s">
        <v>843</v>
      </c>
      <c r="F229" s="885"/>
      <c r="G229" s="466" t="s">
        <v>451</v>
      </c>
      <c r="H229" s="467">
        <v>1.01539E-2</v>
      </c>
      <c r="I229" s="468">
        <v>78.13</v>
      </c>
      <c r="J229" s="468">
        <v>0.79</v>
      </c>
    </row>
    <row r="230" spans="1:10" ht="39" customHeight="1">
      <c r="A230" s="642" t="s">
        <v>285</v>
      </c>
      <c r="B230" s="465" t="s">
        <v>426</v>
      </c>
      <c r="C230" s="642" t="s">
        <v>86</v>
      </c>
      <c r="D230" s="642" t="s">
        <v>427</v>
      </c>
      <c r="E230" s="885" t="s">
        <v>843</v>
      </c>
      <c r="F230" s="885"/>
      <c r="G230" s="466" t="s">
        <v>428</v>
      </c>
      <c r="H230" s="467">
        <v>3.7260000000000001E-3</v>
      </c>
      <c r="I230" s="468">
        <v>256.26</v>
      </c>
      <c r="J230" s="468">
        <v>0.95</v>
      </c>
    </row>
    <row r="231" spans="1:10" ht="39" customHeight="1">
      <c r="A231" s="642" t="s">
        <v>285</v>
      </c>
      <c r="B231" s="465" t="s">
        <v>459</v>
      </c>
      <c r="C231" s="642" t="s">
        <v>86</v>
      </c>
      <c r="D231" s="642" t="s">
        <v>460</v>
      </c>
      <c r="E231" s="885" t="s">
        <v>843</v>
      </c>
      <c r="F231" s="885"/>
      <c r="G231" s="466" t="s">
        <v>451</v>
      </c>
      <c r="H231" s="467">
        <v>1.0624700000000001E-2</v>
      </c>
      <c r="I231" s="468">
        <v>92.9</v>
      </c>
      <c r="J231" s="468">
        <v>0.98</v>
      </c>
    </row>
    <row r="232" spans="1:10" ht="24" customHeight="1">
      <c r="A232" s="642" t="s">
        <v>285</v>
      </c>
      <c r="B232" s="465" t="s">
        <v>289</v>
      </c>
      <c r="C232" s="642" t="s">
        <v>86</v>
      </c>
      <c r="D232" s="642" t="s">
        <v>290</v>
      </c>
      <c r="E232" s="885" t="s">
        <v>828</v>
      </c>
      <c r="F232" s="885"/>
      <c r="G232" s="466" t="s">
        <v>288</v>
      </c>
      <c r="H232" s="467">
        <v>1.4350699999999999E-2</v>
      </c>
      <c r="I232" s="468">
        <v>21.17</v>
      </c>
      <c r="J232" s="468">
        <v>0.3</v>
      </c>
    </row>
    <row r="233" spans="1:10" ht="52" customHeight="1">
      <c r="A233" s="642" t="s">
        <v>285</v>
      </c>
      <c r="B233" s="465" t="s">
        <v>461</v>
      </c>
      <c r="C233" s="642" t="s">
        <v>86</v>
      </c>
      <c r="D233" s="642" t="s">
        <v>462</v>
      </c>
      <c r="E233" s="885" t="s">
        <v>843</v>
      </c>
      <c r="F233" s="885"/>
      <c r="G233" s="466" t="s">
        <v>428</v>
      </c>
      <c r="H233" s="467">
        <v>4.1310000000000001E-3</v>
      </c>
      <c r="I233" s="468">
        <v>223.26</v>
      </c>
      <c r="J233" s="468">
        <v>0.92</v>
      </c>
    </row>
    <row r="234" spans="1:10" ht="52" customHeight="1">
      <c r="A234" s="642" t="s">
        <v>285</v>
      </c>
      <c r="B234" s="465" t="s">
        <v>463</v>
      </c>
      <c r="C234" s="642" t="s">
        <v>86</v>
      </c>
      <c r="D234" s="642" t="s">
        <v>464</v>
      </c>
      <c r="E234" s="885" t="s">
        <v>843</v>
      </c>
      <c r="F234" s="885"/>
      <c r="G234" s="466" t="s">
        <v>451</v>
      </c>
      <c r="H234" s="467">
        <v>1.02197E-2</v>
      </c>
      <c r="I234" s="468">
        <v>89.49</v>
      </c>
      <c r="J234" s="468">
        <v>0.91</v>
      </c>
    </row>
    <row r="235" spans="1:10" ht="25">
      <c r="A235" s="643"/>
      <c r="B235" s="643"/>
      <c r="C235" s="643"/>
      <c r="D235" s="643"/>
      <c r="E235" s="643" t="s">
        <v>296</v>
      </c>
      <c r="F235" s="473">
        <v>1.42</v>
      </c>
      <c r="G235" s="643" t="s">
        <v>297</v>
      </c>
      <c r="H235" s="473">
        <v>0</v>
      </c>
      <c r="I235" s="643" t="s">
        <v>298</v>
      </c>
      <c r="J235" s="473">
        <v>1.42</v>
      </c>
    </row>
    <row r="236" spans="1:10">
      <c r="A236" s="643"/>
      <c r="B236" s="643"/>
      <c r="C236" s="643"/>
      <c r="D236" s="643"/>
      <c r="E236" s="643" t="s">
        <v>709</v>
      </c>
      <c r="F236" s="473">
        <v>1.52</v>
      </c>
      <c r="G236" s="643"/>
      <c r="H236" s="881" t="s">
        <v>299</v>
      </c>
      <c r="I236" s="881"/>
      <c r="J236" s="473">
        <v>8.8800000000000008</v>
      </c>
    </row>
    <row r="237" spans="1:10" ht="1" customHeight="1">
      <c r="A237" s="645"/>
      <c r="B237" s="645"/>
      <c r="C237" s="645"/>
      <c r="D237" s="645"/>
      <c r="E237" s="645"/>
      <c r="F237" s="645"/>
      <c r="G237" s="645"/>
      <c r="H237" s="645"/>
      <c r="I237" s="645"/>
      <c r="J237" s="645"/>
    </row>
    <row r="238" spans="1:10" ht="18" customHeight="1">
      <c r="A238" s="644" t="s">
        <v>732</v>
      </c>
      <c r="B238" s="636" t="s">
        <v>276</v>
      </c>
      <c r="C238" s="644" t="s">
        <v>277</v>
      </c>
      <c r="D238" s="644" t="s">
        <v>278</v>
      </c>
      <c r="E238" s="882" t="s">
        <v>279</v>
      </c>
      <c r="F238" s="882"/>
      <c r="G238" s="639" t="s">
        <v>280</v>
      </c>
      <c r="H238" s="636" t="s">
        <v>281</v>
      </c>
      <c r="I238" s="636" t="s">
        <v>282</v>
      </c>
      <c r="J238" s="636" t="s">
        <v>283</v>
      </c>
    </row>
    <row r="239" spans="1:10" ht="24" customHeight="1">
      <c r="A239" s="645" t="s">
        <v>158</v>
      </c>
      <c r="B239" s="461" t="s">
        <v>747</v>
      </c>
      <c r="C239" s="645" t="s">
        <v>355</v>
      </c>
      <c r="D239" s="645" t="s">
        <v>671</v>
      </c>
      <c r="E239" s="883" t="s">
        <v>134</v>
      </c>
      <c r="F239" s="883"/>
      <c r="G239" s="462" t="s">
        <v>5</v>
      </c>
      <c r="H239" s="463">
        <v>1</v>
      </c>
      <c r="I239" s="464">
        <v>0.7</v>
      </c>
      <c r="J239" s="464">
        <v>0.7</v>
      </c>
    </row>
    <row r="240" spans="1:10" ht="15" customHeight="1">
      <c r="A240" s="882" t="s">
        <v>356</v>
      </c>
      <c r="B240" s="886" t="s">
        <v>276</v>
      </c>
      <c r="C240" s="882" t="s">
        <v>277</v>
      </c>
      <c r="D240" s="882" t="s">
        <v>357</v>
      </c>
      <c r="E240" s="886" t="s">
        <v>358</v>
      </c>
      <c r="F240" s="887" t="s">
        <v>359</v>
      </c>
      <c r="G240" s="886"/>
      <c r="H240" s="887" t="s">
        <v>360</v>
      </c>
      <c r="I240" s="886"/>
      <c r="J240" s="886" t="s">
        <v>361</v>
      </c>
    </row>
    <row r="241" spans="1:10" ht="15" customHeight="1">
      <c r="A241" s="886"/>
      <c r="B241" s="886"/>
      <c r="C241" s="886"/>
      <c r="D241" s="886"/>
      <c r="E241" s="886"/>
      <c r="F241" s="636" t="s">
        <v>362</v>
      </c>
      <c r="G241" s="636" t="s">
        <v>363</v>
      </c>
      <c r="H241" s="636" t="s">
        <v>362</v>
      </c>
      <c r="I241" s="636" t="s">
        <v>363</v>
      </c>
      <c r="J241" s="886"/>
    </row>
    <row r="242" spans="1:10" ht="26" customHeight="1">
      <c r="A242" s="638" t="s">
        <v>291</v>
      </c>
      <c r="B242" s="469" t="s">
        <v>466</v>
      </c>
      <c r="C242" s="638" t="s">
        <v>355</v>
      </c>
      <c r="D242" s="638" t="s">
        <v>467</v>
      </c>
      <c r="E242" s="471">
        <v>1</v>
      </c>
      <c r="F242" s="472">
        <v>1</v>
      </c>
      <c r="G242" s="472">
        <v>0</v>
      </c>
      <c r="H242" s="637">
        <v>337.17959999999999</v>
      </c>
      <c r="I242" s="637">
        <v>111.59139999999999</v>
      </c>
      <c r="J242" s="637">
        <v>337.17959999999999</v>
      </c>
    </row>
    <row r="243" spans="1:10" ht="26" customHeight="1">
      <c r="A243" s="638" t="s">
        <v>291</v>
      </c>
      <c r="B243" s="469" t="s">
        <v>468</v>
      </c>
      <c r="C243" s="638" t="s">
        <v>355</v>
      </c>
      <c r="D243" s="638" t="s">
        <v>469</v>
      </c>
      <c r="E243" s="471">
        <v>2</v>
      </c>
      <c r="F243" s="472">
        <v>1</v>
      </c>
      <c r="G243" s="472">
        <v>0</v>
      </c>
      <c r="H243" s="637">
        <v>166.66229999999999</v>
      </c>
      <c r="I243" s="637">
        <v>108.1186</v>
      </c>
      <c r="J243" s="637">
        <v>333.32459999999998</v>
      </c>
    </row>
    <row r="244" spans="1:10" ht="20" customHeight="1">
      <c r="A244" s="876"/>
      <c r="B244" s="876"/>
      <c r="C244" s="876"/>
      <c r="D244" s="876"/>
      <c r="E244" s="876"/>
      <c r="F244" s="876" t="s">
        <v>374</v>
      </c>
      <c r="G244" s="876"/>
      <c r="H244" s="876"/>
      <c r="I244" s="876"/>
      <c r="J244" s="474">
        <v>670.50419999999997</v>
      </c>
    </row>
    <row r="245" spans="1:10" ht="20" customHeight="1">
      <c r="A245" s="644" t="s">
        <v>375</v>
      </c>
      <c r="B245" s="636" t="s">
        <v>276</v>
      </c>
      <c r="C245" s="644" t="s">
        <v>277</v>
      </c>
      <c r="D245" s="644" t="s">
        <v>376</v>
      </c>
      <c r="E245" s="636" t="s">
        <v>358</v>
      </c>
      <c r="F245" s="886" t="s">
        <v>377</v>
      </c>
      <c r="G245" s="886"/>
      <c r="H245" s="886"/>
      <c r="I245" s="886"/>
      <c r="J245" s="636" t="s">
        <v>361</v>
      </c>
    </row>
    <row r="246" spans="1:10" ht="24" customHeight="1">
      <c r="A246" s="638" t="s">
        <v>291</v>
      </c>
      <c r="B246" s="469" t="s">
        <v>384</v>
      </c>
      <c r="C246" s="638" t="s">
        <v>355</v>
      </c>
      <c r="D246" s="638" t="s">
        <v>385</v>
      </c>
      <c r="E246" s="471">
        <v>2</v>
      </c>
      <c r="F246" s="638"/>
      <c r="G246" s="638"/>
      <c r="H246" s="638"/>
      <c r="I246" s="637">
        <v>24.894400000000001</v>
      </c>
      <c r="J246" s="637">
        <v>49.788800000000002</v>
      </c>
    </row>
    <row r="247" spans="1:10" ht="20" customHeight="1">
      <c r="A247" s="876"/>
      <c r="B247" s="876"/>
      <c r="C247" s="876"/>
      <c r="D247" s="876"/>
      <c r="E247" s="876"/>
      <c r="F247" s="876" t="s">
        <v>386</v>
      </c>
      <c r="G247" s="876"/>
      <c r="H247" s="876"/>
      <c r="I247" s="876"/>
      <c r="J247" s="474">
        <v>49.788800000000002</v>
      </c>
    </row>
    <row r="248" spans="1:10" ht="20" customHeight="1">
      <c r="A248" s="876"/>
      <c r="B248" s="876"/>
      <c r="C248" s="876"/>
      <c r="D248" s="876"/>
      <c r="E248" s="876"/>
      <c r="F248" s="876" t="s">
        <v>387</v>
      </c>
      <c r="G248" s="876"/>
      <c r="H248" s="876"/>
      <c r="I248" s="876"/>
      <c r="J248" s="474">
        <v>0</v>
      </c>
    </row>
    <row r="249" spans="1:10" ht="20" customHeight="1">
      <c r="A249" s="876"/>
      <c r="B249" s="876"/>
      <c r="C249" s="876"/>
      <c r="D249" s="876"/>
      <c r="E249" s="876"/>
      <c r="F249" s="876" t="s">
        <v>388</v>
      </c>
      <c r="G249" s="876"/>
      <c r="H249" s="876"/>
      <c r="I249" s="876"/>
      <c r="J249" s="474">
        <v>720.29300000000001</v>
      </c>
    </row>
    <row r="250" spans="1:10" ht="20" customHeight="1">
      <c r="A250" s="876"/>
      <c r="B250" s="876"/>
      <c r="C250" s="876"/>
      <c r="D250" s="876"/>
      <c r="E250" s="876"/>
      <c r="F250" s="876" t="s">
        <v>389</v>
      </c>
      <c r="G250" s="876"/>
      <c r="H250" s="876"/>
      <c r="I250" s="876"/>
      <c r="J250" s="474">
        <v>5.8999999999999999E-3</v>
      </c>
    </row>
    <row r="251" spans="1:10" ht="20" customHeight="1">
      <c r="A251" s="876"/>
      <c r="B251" s="876"/>
      <c r="C251" s="876"/>
      <c r="D251" s="876"/>
      <c r="E251" s="876"/>
      <c r="F251" s="876" t="s">
        <v>390</v>
      </c>
      <c r="G251" s="876"/>
      <c r="H251" s="876"/>
      <c r="I251" s="876"/>
      <c r="J251" s="474">
        <v>4.1000000000000003E-3</v>
      </c>
    </row>
    <row r="252" spans="1:10" ht="20" customHeight="1">
      <c r="A252" s="876"/>
      <c r="B252" s="876"/>
      <c r="C252" s="876"/>
      <c r="D252" s="876"/>
      <c r="E252" s="876"/>
      <c r="F252" s="876" t="s">
        <v>391</v>
      </c>
      <c r="G252" s="876"/>
      <c r="H252" s="876"/>
      <c r="I252" s="876"/>
      <c r="J252" s="474">
        <v>1038.46</v>
      </c>
    </row>
    <row r="253" spans="1:10" ht="20" customHeight="1">
      <c r="A253" s="876"/>
      <c r="B253" s="876"/>
      <c r="C253" s="876"/>
      <c r="D253" s="876"/>
      <c r="E253" s="876"/>
      <c r="F253" s="876" t="s">
        <v>392</v>
      </c>
      <c r="G253" s="876"/>
      <c r="H253" s="876"/>
      <c r="I253" s="876"/>
      <c r="J253" s="474">
        <v>0.69359999999999999</v>
      </c>
    </row>
    <row r="254" spans="1:10" ht="20" customHeight="1">
      <c r="A254" s="644" t="s">
        <v>393</v>
      </c>
      <c r="B254" s="636" t="s">
        <v>277</v>
      </c>
      <c r="C254" s="644" t="s">
        <v>276</v>
      </c>
      <c r="D254" s="644" t="s">
        <v>293</v>
      </c>
      <c r="E254" s="636" t="s">
        <v>358</v>
      </c>
      <c r="F254" s="636" t="s">
        <v>394</v>
      </c>
      <c r="G254" s="886" t="s">
        <v>395</v>
      </c>
      <c r="H254" s="886"/>
      <c r="I254" s="886"/>
      <c r="J254" s="636" t="s">
        <v>361</v>
      </c>
    </row>
    <row r="255" spans="1:10" ht="24" customHeight="1">
      <c r="A255" s="638" t="s">
        <v>291</v>
      </c>
      <c r="B255" s="469" t="s">
        <v>355</v>
      </c>
      <c r="C255" s="638" t="s">
        <v>748</v>
      </c>
      <c r="D255" s="638" t="s">
        <v>749</v>
      </c>
      <c r="E255" s="471">
        <v>1.2999999999999999E-3</v>
      </c>
      <c r="F255" s="470" t="s">
        <v>162</v>
      </c>
      <c r="G255" s="888">
        <v>0</v>
      </c>
      <c r="H255" s="888"/>
      <c r="I255" s="884"/>
      <c r="J255" s="637">
        <v>0</v>
      </c>
    </row>
    <row r="256" spans="1:10" ht="20" customHeight="1">
      <c r="A256" s="876"/>
      <c r="B256" s="876"/>
      <c r="C256" s="876"/>
      <c r="D256" s="876"/>
      <c r="E256" s="876"/>
      <c r="F256" s="876" t="s">
        <v>403</v>
      </c>
      <c r="G256" s="876"/>
      <c r="H256" s="876"/>
      <c r="I256" s="876"/>
      <c r="J256" s="474">
        <v>0</v>
      </c>
    </row>
    <row r="257" spans="1:10" ht="25">
      <c r="A257" s="643"/>
      <c r="B257" s="643"/>
      <c r="C257" s="643"/>
      <c r="D257" s="643"/>
      <c r="E257" s="643" t="s">
        <v>296</v>
      </c>
      <c r="F257" s="473">
        <v>4.7944841399765036E-2</v>
      </c>
      <c r="G257" s="643" t="s">
        <v>297</v>
      </c>
      <c r="H257" s="473">
        <v>0</v>
      </c>
      <c r="I257" s="643" t="s">
        <v>298</v>
      </c>
      <c r="J257" s="473">
        <v>4.7944841399765036E-2</v>
      </c>
    </row>
    <row r="258" spans="1:10">
      <c r="A258" s="643"/>
      <c r="B258" s="643"/>
      <c r="C258" s="643"/>
      <c r="D258" s="643"/>
      <c r="E258" s="643" t="s">
        <v>709</v>
      </c>
      <c r="F258" s="473">
        <v>0.14000000000000001</v>
      </c>
      <c r="G258" s="643"/>
      <c r="H258" s="881" t="s">
        <v>299</v>
      </c>
      <c r="I258" s="881"/>
      <c r="J258" s="473">
        <v>0.84</v>
      </c>
    </row>
    <row r="259" spans="1:10" ht="1" customHeight="1">
      <c r="A259" s="645"/>
      <c r="B259" s="645"/>
      <c r="C259" s="645"/>
      <c r="D259" s="645"/>
      <c r="E259" s="645"/>
      <c r="F259" s="645"/>
      <c r="G259" s="645"/>
      <c r="H259" s="645"/>
      <c r="I259" s="645"/>
      <c r="J259" s="645"/>
    </row>
    <row r="260" spans="1:10" ht="18" customHeight="1">
      <c r="A260" s="644" t="s">
        <v>733</v>
      </c>
      <c r="B260" s="636" t="s">
        <v>276</v>
      </c>
      <c r="C260" s="644" t="s">
        <v>277</v>
      </c>
      <c r="D260" s="644" t="s">
        <v>278</v>
      </c>
      <c r="E260" s="882" t="s">
        <v>279</v>
      </c>
      <c r="F260" s="882"/>
      <c r="G260" s="639" t="s">
        <v>280</v>
      </c>
      <c r="H260" s="636" t="s">
        <v>281</v>
      </c>
      <c r="I260" s="636" t="s">
        <v>282</v>
      </c>
      <c r="J260" s="636" t="s">
        <v>283</v>
      </c>
    </row>
    <row r="261" spans="1:10" ht="39" customHeight="1">
      <c r="A261" s="645" t="s">
        <v>158</v>
      </c>
      <c r="B261" s="461" t="s">
        <v>856</v>
      </c>
      <c r="C261" s="645" t="s">
        <v>86</v>
      </c>
      <c r="D261" s="645" t="s">
        <v>857</v>
      </c>
      <c r="E261" s="883" t="s">
        <v>847</v>
      </c>
      <c r="F261" s="883"/>
      <c r="G261" s="462" t="s">
        <v>5</v>
      </c>
      <c r="H261" s="463">
        <v>1</v>
      </c>
      <c r="I261" s="464">
        <v>2.61</v>
      </c>
      <c r="J261" s="464">
        <v>2.61</v>
      </c>
    </row>
    <row r="262" spans="1:10" ht="39" customHeight="1">
      <c r="A262" s="642" t="s">
        <v>285</v>
      </c>
      <c r="B262" s="465" t="s">
        <v>858</v>
      </c>
      <c r="C262" s="642" t="s">
        <v>86</v>
      </c>
      <c r="D262" s="642" t="s">
        <v>859</v>
      </c>
      <c r="E262" s="885" t="s">
        <v>843</v>
      </c>
      <c r="F262" s="885"/>
      <c r="G262" s="466" t="s">
        <v>428</v>
      </c>
      <c r="H262" s="467">
        <v>1.637E-3</v>
      </c>
      <c r="I262" s="468">
        <v>9.33</v>
      </c>
      <c r="J262" s="468">
        <v>0.01</v>
      </c>
    </row>
    <row r="263" spans="1:10" ht="39" customHeight="1">
      <c r="A263" s="642" t="s">
        <v>285</v>
      </c>
      <c r="B263" s="465" t="s">
        <v>860</v>
      </c>
      <c r="C263" s="642" t="s">
        <v>86</v>
      </c>
      <c r="D263" s="642" t="s">
        <v>861</v>
      </c>
      <c r="E263" s="885" t="s">
        <v>843</v>
      </c>
      <c r="F263" s="885"/>
      <c r="G263" s="466" t="s">
        <v>451</v>
      </c>
      <c r="H263" s="467">
        <v>3.637E-3</v>
      </c>
      <c r="I263" s="468">
        <v>4.6900000000000004</v>
      </c>
      <c r="J263" s="468">
        <v>0.01</v>
      </c>
    </row>
    <row r="264" spans="1:10" ht="65" customHeight="1">
      <c r="A264" s="642" t="s">
        <v>285</v>
      </c>
      <c r="B264" s="465" t="s">
        <v>750</v>
      </c>
      <c r="C264" s="642" t="s">
        <v>86</v>
      </c>
      <c r="D264" s="642" t="s">
        <v>862</v>
      </c>
      <c r="E264" s="885" t="s">
        <v>843</v>
      </c>
      <c r="F264" s="885"/>
      <c r="G264" s="466" t="s">
        <v>428</v>
      </c>
      <c r="H264" s="467">
        <v>4.2289999999999998E-4</v>
      </c>
      <c r="I264" s="468">
        <v>283.35000000000002</v>
      </c>
      <c r="J264" s="468">
        <v>0.11</v>
      </c>
    </row>
    <row r="265" spans="1:10" ht="24" customHeight="1">
      <c r="A265" s="642" t="s">
        <v>285</v>
      </c>
      <c r="B265" s="465" t="s">
        <v>289</v>
      </c>
      <c r="C265" s="642" t="s">
        <v>86</v>
      </c>
      <c r="D265" s="642" t="s">
        <v>290</v>
      </c>
      <c r="E265" s="885" t="s">
        <v>828</v>
      </c>
      <c r="F265" s="885"/>
      <c r="G265" s="466" t="s">
        <v>288</v>
      </c>
      <c r="H265" s="467">
        <v>5.274E-3</v>
      </c>
      <c r="I265" s="468">
        <v>21.17</v>
      </c>
      <c r="J265" s="468">
        <v>0.11</v>
      </c>
    </row>
    <row r="266" spans="1:10" ht="26" customHeight="1">
      <c r="A266" s="642" t="s">
        <v>285</v>
      </c>
      <c r="B266" s="465" t="s">
        <v>741</v>
      </c>
      <c r="C266" s="642" t="s">
        <v>86</v>
      </c>
      <c r="D266" s="642" t="s">
        <v>742</v>
      </c>
      <c r="E266" s="885" t="s">
        <v>843</v>
      </c>
      <c r="F266" s="885"/>
      <c r="G266" s="466" t="s">
        <v>428</v>
      </c>
      <c r="H266" s="467">
        <v>1.637E-3</v>
      </c>
      <c r="I266" s="468">
        <v>126.81</v>
      </c>
      <c r="J266" s="468">
        <v>0.2</v>
      </c>
    </row>
    <row r="267" spans="1:10" ht="26" customHeight="1">
      <c r="A267" s="642" t="s">
        <v>285</v>
      </c>
      <c r="B267" s="465" t="s">
        <v>743</v>
      </c>
      <c r="C267" s="642" t="s">
        <v>86</v>
      </c>
      <c r="D267" s="642" t="s">
        <v>744</v>
      </c>
      <c r="E267" s="885" t="s">
        <v>843</v>
      </c>
      <c r="F267" s="885"/>
      <c r="G267" s="466" t="s">
        <v>451</v>
      </c>
      <c r="H267" s="467">
        <v>4.8510999999999997E-3</v>
      </c>
      <c r="I267" s="468">
        <v>40.44</v>
      </c>
      <c r="J267" s="468">
        <v>0.19</v>
      </c>
    </row>
    <row r="268" spans="1:10" ht="65" customHeight="1">
      <c r="A268" s="642" t="s">
        <v>285</v>
      </c>
      <c r="B268" s="465" t="s">
        <v>863</v>
      </c>
      <c r="C268" s="642" t="s">
        <v>86</v>
      </c>
      <c r="D268" s="642" t="s">
        <v>864</v>
      </c>
      <c r="E268" s="885" t="s">
        <v>843</v>
      </c>
      <c r="F268" s="885"/>
      <c r="G268" s="466" t="s">
        <v>451</v>
      </c>
      <c r="H268" s="467">
        <v>4.8510999999999997E-3</v>
      </c>
      <c r="I268" s="468">
        <v>75.040000000000006</v>
      </c>
      <c r="J268" s="468">
        <v>0.36</v>
      </c>
    </row>
    <row r="269" spans="1:10" ht="26" customHeight="1">
      <c r="A269" s="638" t="s">
        <v>291</v>
      </c>
      <c r="B269" s="469" t="s">
        <v>865</v>
      </c>
      <c r="C269" s="638" t="s">
        <v>86</v>
      </c>
      <c r="D269" s="638" t="s">
        <v>866</v>
      </c>
      <c r="E269" s="884" t="s">
        <v>293</v>
      </c>
      <c r="F269" s="884"/>
      <c r="G269" s="470" t="s">
        <v>294</v>
      </c>
      <c r="H269" s="471">
        <v>0.45</v>
      </c>
      <c r="I269" s="472">
        <v>3.6112000000000002</v>
      </c>
      <c r="J269" s="472">
        <v>1.62</v>
      </c>
    </row>
    <row r="270" spans="1:10" ht="25">
      <c r="A270" s="643"/>
      <c r="B270" s="643"/>
      <c r="C270" s="643"/>
      <c r="D270" s="643"/>
      <c r="E270" s="643" t="s">
        <v>296</v>
      </c>
      <c r="F270" s="473">
        <v>0.31</v>
      </c>
      <c r="G270" s="643" t="s">
        <v>297</v>
      </c>
      <c r="H270" s="473">
        <v>0</v>
      </c>
      <c r="I270" s="643" t="s">
        <v>298</v>
      </c>
      <c r="J270" s="473">
        <v>0.31</v>
      </c>
    </row>
    <row r="271" spans="1:10">
      <c r="A271" s="643"/>
      <c r="B271" s="643"/>
      <c r="C271" s="643"/>
      <c r="D271" s="643"/>
      <c r="E271" s="643" t="s">
        <v>709</v>
      </c>
      <c r="F271" s="473">
        <v>0.54</v>
      </c>
      <c r="G271" s="643"/>
      <c r="H271" s="881" t="s">
        <v>299</v>
      </c>
      <c r="I271" s="881"/>
      <c r="J271" s="473">
        <v>3.15</v>
      </c>
    </row>
    <row r="272" spans="1:10" ht="1" customHeight="1">
      <c r="A272" s="645"/>
      <c r="B272" s="645"/>
      <c r="C272" s="645"/>
      <c r="D272" s="645"/>
      <c r="E272" s="645"/>
      <c r="F272" s="645"/>
      <c r="G272" s="645"/>
      <c r="H272" s="645"/>
      <c r="I272" s="645"/>
      <c r="J272" s="645"/>
    </row>
    <row r="273" spans="1:10" ht="18" customHeight="1">
      <c r="A273" s="644" t="s">
        <v>734</v>
      </c>
      <c r="B273" s="636" t="s">
        <v>276</v>
      </c>
      <c r="C273" s="644" t="s">
        <v>277</v>
      </c>
      <c r="D273" s="644" t="s">
        <v>278</v>
      </c>
      <c r="E273" s="882" t="s">
        <v>279</v>
      </c>
      <c r="F273" s="882"/>
      <c r="G273" s="639" t="s">
        <v>280</v>
      </c>
      <c r="H273" s="636" t="s">
        <v>281</v>
      </c>
      <c r="I273" s="636" t="s">
        <v>282</v>
      </c>
      <c r="J273" s="636" t="s">
        <v>283</v>
      </c>
    </row>
    <row r="274" spans="1:10" ht="52" customHeight="1">
      <c r="A274" s="645" t="s">
        <v>158</v>
      </c>
      <c r="B274" s="461" t="s">
        <v>751</v>
      </c>
      <c r="C274" s="645" t="s">
        <v>86</v>
      </c>
      <c r="D274" s="645" t="s">
        <v>752</v>
      </c>
      <c r="E274" s="883" t="s">
        <v>465</v>
      </c>
      <c r="F274" s="883"/>
      <c r="G274" s="462" t="s">
        <v>4</v>
      </c>
      <c r="H274" s="463">
        <v>1</v>
      </c>
      <c r="I274" s="464">
        <v>2207.52</v>
      </c>
      <c r="J274" s="464">
        <v>2207.52</v>
      </c>
    </row>
    <row r="275" spans="1:10" ht="39" customHeight="1">
      <c r="A275" s="642" t="s">
        <v>285</v>
      </c>
      <c r="B275" s="465" t="s">
        <v>753</v>
      </c>
      <c r="C275" s="642" t="s">
        <v>86</v>
      </c>
      <c r="D275" s="642" t="s">
        <v>754</v>
      </c>
      <c r="E275" s="885" t="s">
        <v>843</v>
      </c>
      <c r="F275" s="885"/>
      <c r="G275" s="466" t="s">
        <v>428</v>
      </c>
      <c r="H275" s="467">
        <v>5.8000000000000003E-2</v>
      </c>
      <c r="I275" s="468">
        <v>349.29</v>
      </c>
      <c r="J275" s="468">
        <v>20.25</v>
      </c>
    </row>
    <row r="276" spans="1:10" ht="39" customHeight="1">
      <c r="A276" s="642" t="s">
        <v>285</v>
      </c>
      <c r="B276" s="465" t="s">
        <v>755</v>
      </c>
      <c r="C276" s="642" t="s">
        <v>86</v>
      </c>
      <c r="D276" s="642" t="s">
        <v>756</v>
      </c>
      <c r="E276" s="885" t="s">
        <v>843</v>
      </c>
      <c r="F276" s="885"/>
      <c r="G276" s="466" t="s">
        <v>451</v>
      </c>
      <c r="H276" s="467">
        <v>0.1186</v>
      </c>
      <c r="I276" s="468">
        <v>128.83000000000001</v>
      </c>
      <c r="J276" s="468">
        <v>15.27</v>
      </c>
    </row>
    <row r="277" spans="1:10" ht="24" customHeight="1">
      <c r="A277" s="642" t="s">
        <v>285</v>
      </c>
      <c r="B277" s="465" t="s">
        <v>757</v>
      </c>
      <c r="C277" s="642" t="s">
        <v>86</v>
      </c>
      <c r="D277" s="642" t="s">
        <v>758</v>
      </c>
      <c r="E277" s="885" t="s">
        <v>828</v>
      </c>
      <c r="F277" s="885"/>
      <c r="G277" s="466" t="s">
        <v>288</v>
      </c>
      <c r="H277" s="467">
        <v>1.4126000000000001</v>
      </c>
      <c r="I277" s="468">
        <v>23.01</v>
      </c>
      <c r="J277" s="468">
        <v>32.5</v>
      </c>
    </row>
    <row r="278" spans="1:10" ht="65" customHeight="1">
      <c r="A278" s="642" t="s">
        <v>285</v>
      </c>
      <c r="B278" s="465" t="s">
        <v>447</v>
      </c>
      <c r="C278" s="642" t="s">
        <v>86</v>
      </c>
      <c r="D278" s="642" t="s">
        <v>448</v>
      </c>
      <c r="E278" s="885" t="s">
        <v>843</v>
      </c>
      <c r="F278" s="885"/>
      <c r="G278" s="466" t="s">
        <v>428</v>
      </c>
      <c r="H278" s="467">
        <v>5.8000000000000003E-2</v>
      </c>
      <c r="I278" s="468">
        <v>282.61</v>
      </c>
      <c r="J278" s="468">
        <v>16.39</v>
      </c>
    </row>
    <row r="279" spans="1:10" ht="39" customHeight="1">
      <c r="A279" s="642" t="s">
        <v>285</v>
      </c>
      <c r="B279" s="465" t="s">
        <v>759</v>
      </c>
      <c r="C279" s="642" t="s">
        <v>86</v>
      </c>
      <c r="D279" s="642" t="s">
        <v>760</v>
      </c>
      <c r="E279" s="885" t="s">
        <v>843</v>
      </c>
      <c r="F279" s="885"/>
      <c r="G279" s="466" t="s">
        <v>428</v>
      </c>
      <c r="H279" s="467">
        <v>9.5100000000000004E-2</v>
      </c>
      <c r="I279" s="468">
        <v>236.86</v>
      </c>
      <c r="J279" s="468">
        <v>22.52</v>
      </c>
    </row>
    <row r="280" spans="1:10" ht="39" customHeight="1">
      <c r="A280" s="642" t="s">
        <v>285</v>
      </c>
      <c r="B280" s="465" t="s">
        <v>761</v>
      </c>
      <c r="C280" s="642" t="s">
        <v>86</v>
      </c>
      <c r="D280" s="642" t="s">
        <v>762</v>
      </c>
      <c r="E280" s="885" t="s">
        <v>843</v>
      </c>
      <c r="F280" s="885"/>
      <c r="G280" s="466" t="s">
        <v>451</v>
      </c>
      <c r="H280" s="467">
        <v>8.1500000000000003E-2</v>
      </c>
      <c r="I280" s="468">
        <v>82.86</v>
      </c>
      <c r="J280" s="468">
        <v>6.75</v>
      </c>
    </row>
    <row r="281" spans="1:10" ht="39" customHeight="1">
      <c r="A281" s="642" t="s">
        <v>285</v>
      </c>
      <c r="B281" s="465" t="s">
        <v>763</v>
      </c>
      <c r="C281" s="642" t="s">
        <v>86</v>
      </c>
      <c r="D281" s="642" t="s">
        <v>764</v>
      </c>
      <c r="E281" s="885" t="s">
        <v>843</v>
      </c>
      <c r="F281" s="885"/>
      <c r="G281" s="466" t="s">
        <v>451</v>
      </c>
      <c r="H281" s="467">
        <v>0.13389999999999999</v>
      </c>
      <c r="I281" s="468">
        <v>44.91</v>
      </c>
      <c r="J281" s="468">
        <v>6.01</v>
      </c>
    </row>
    <row r="282" spans="1:10" ht="39" customHeight="1">
      <c r="A282" s="642" t="s">
        <v>285</v>
      </c>
      <c r="B282" s="465" t="s">
        <v>765</v>
      </c>
      <c r="C282" s="642" t="s">
        <v>86</v>
      </c>
      <c r="D282" s="642" t="s">
        <v>766</v>
      </c>
      <c r="E282" s="885" t="s">
        <v>843</v>
      </c>
      <c r="F282" s="885"/>
      <c r="G282" s="466" t="s">
        <v>428</v>
      </c>
      <c r="H282" s="467">
        <v>4.2700000000000002E-2</v>
      </c>
      <c r="I282" s="468">
        <v>135.15</v>
      </c>
      <c r="J282" s="468">
        <v>5.77</v>
      </c>
    </row>
    <row r="283" spans="1:10" ht="52" customHeight="1">
      <c r="A283" s="642" t="s">
        <v>285</v>
      </c>
      <c r="B283" s="465" t="s">
        <v>461</v>
      </c>
      <c r="C283" s="642" t="s">
        <v>86</v>
      </c>
      <c r="D283" s="642" t="s">
        <v>462</v>
      </c>
      <c r="E283" s="885" t="s">
        <v>843</v>
      </c>
      <c r="F283" s="885"/>
      <c r="G283" s="466" t="s">
        <v>428</v>
      </c>
      <c r="H283" s="467">
        <v>4.9500000000000002E-2</v>
      </c>
      <c r="I283" s="468">
        <v>223.26</v>
      </c>
      <c r="J283" s="468">
        <v>11.05</v>
      </c>
    </row>
    <row r="284" spans="1:10" ht="52" customHeight="1">
      <c r="A284" s="642" t="s">
        <v>285</v>
      </c>
      <c r="B284" s="465" t="s">
        <v>463</v>
      </c>
      <c r="C284" s="642" t="s">
        <v>86</v>
      </c>
      <c r="D284" s="642" t="s">
        <v>464</v>
      </c>
      <c r="E284" s="885" t="s">
        <v>843</v>
      </c>
      <c r="F284" s="885"/>
      <c r="G284" s="466" t="s">
        <v>451</v>
      </c>
      <c r="H284" s="467">
        <v>0.30370000000000003</v>
      </c>
      <c r="I284" s="468">
        <v>89.49</v>
      </c>
      <c r="J284" s="468">
        <v>27.17</v>
      </c>
    </row>
    <row r="285" spans="1:10" ht="39" customHeight="1">
      <c r="A285" s="638" t="s">
        <v>291</v>
      </c>
      <c r="B285" s="469" t="s">
        <v>767</v>
      </c>
      <c r="C285" s="638" t="s">
        <v>86</v>
      </c>
      <c r="D285" s="638" t="s">
        <v>768</v>
      </c>
      <c r="E285" s="884" t="s">
        <v>293</v>
      </c>
      <c r="F285" s="884"/>
      <c r="G285" s="470" t="s">
        <v>769</v>
      </c>
      <c r="H285" s="471">
        <v>2.5548000000000002</v>
      </c>
      <c r="I285" s="472">
        <v>800</v>
      </c>
      <c r="J285" s="472">
        <v>2043.84</v>
      </c>
    </row>
    <row r="286" spans="1:10" ht="25">
      <c r="A286" s="643"/>
      <c r="B286" s="643"/>
      <c r="C286" s="643"/>
      <c r="D286" s="643"/>
      <c r="E286" s="643" t="s">
        <v>296</v>
      </c>
      <c r="F286" s="473">
        <v>42.13</v>
      </c>
      <c r="G286" s="643" t="s">
        <v>297</v>
      </c>
      <c r="H286" s="473">
        <v>0</v>
      </c>
      <c r="I286" s="643" t="s">
        <v>298</v>
      </c>
      <c r="J286" s="473">
        <v>42.13</v>
      </c>
    </row>
    <row r="287" spans="1:10">
      <c r="A287" s="643"/>
      <c r="B287" s="643"/>
      <c r="C287" s="643"/>
      <c r="D287" s="643"/>
      <c r="E287" s="643" t="s">
        <v>709</v>
      </c>
      <c r="F287" s="473">
        <v>456.95</v>
      </c>
      <c r="G287" s="643"/>
      <c r="H287" s="881" t="s">
        <v>299</v>
      </c>
      <c r="I287" s="881"/>
      <c r="J287" s="473">
        <v>2664.47</v>
      </c>
    </row>
    <row r="288" spans="1:10" ht="1" customHeight="1">
      <c r="A288" s="645"/>
      <c r="B288" s="645"/>
      <c r="C288" s="645"/>
      <c r="D288" s="645"/>
      <c r="E288" s="645"/>
      <c r="F288" s="645"/>
      <c r="G288" s="645"/>
      <c r="H288" s="645"/>
      <c r="I288" s="645"/>
      <c r="J288" s="645"/>
    </row>
    <row r="289" spans="1:10" ht="18" customHeight="1">
      <c r="A289" s="644" t="s">
        <v>809</v>
      </c>
      <c r="B289" s="636" t="s">
        <v>276</v>
      </c>
      <c r="C289" s="644" t="s">
        <v>277</v>
      </c>
      <c r="D289" s="644" t="s">
        <v>278</v>
      </c>
      <c r="E289" s="882" t="s">
        <v>279</v>
      </c>
      <c r="F289" s="882"/>
      <c r="G289" s="639" t="s">
        <v>280</v>
      </c>
      <c r="H289" s="636" t="s">
        <v>281</v>
      </c>
      <c r="I289" s="636" t="s">
        <v>282</v>
      </c>
      <c r="J289" s="636" t="s">
        <v>283</v>
      </c>
    </row>
    <row r="290" spans="1:10" ht="39" customHeight="1">
      <c r="A290" s="645" t="s">
        <v>158</v>
      </c>
      <c r="B290" s="461" t="s">
        <v>444</v>
      </c>
      <c r="C290" s="645" t="s">
        <v>86</v>
      </c>
      <c r="D290" s="645" t="s">
        <v>445</v>
      </c>
      <c r="E290" s="883" t="s">
        <v>844</v>
      </c>
      <c r="F290" s="883"/>
      <c r="G290" s="462" t="s">
        <v>446</v>
      </c>
      <c r="H290" s="463">
        <v>1</v>
      </c>
      <c r="I290" s="464">
        <v>1.92</v>
      </c>
      <c r="J290" s="464">
        <v>1.92</v>
      </c>
    </row>
    <row r="291" spans="1:10" ht="65" customHeight="1">
      <c r="A291" s="642" t="s">
        <v>285</v>
      </c>
      <c r="B291" s="465" t="s">
        <v>447</v>
      </c>
      <c r="C291" s="642" t="s">
        <v>86</v>
      </c>
      <c r="D291" s="642" t="s">
        <v>448</v>
      </c>
      <c r="E291" s="885" t="s">
        <v>843</v>
      </c>
      <c r="F291" s="885"/>
      <c r="G291" s="466" t="s">
        <v>428</v>
      </c>
      <c r="H291" s="467">
        <v>6.1000000000000004E-3</v>
      </c>
      <c r="I291" s="468">
        <v>282.61</v>
      </c>
      <c r="J291" s="468">
        <v>1.72</v>
      </c>
    </row>
    <row r="292" spans="1:10" ht="65" customHeight="1">
      <c r="A292" s="642" t="s">
        <v>285</v>
      </c>
      <c r="B292" s="465" t="s">
        <v>449</v>
      </c>
      <c r="C292" s="642" t="s">
        <v>86</v>
      </c>
      <c r="D292" s="642" t="s">
        <v>450</v>
      </c>
      <c r="E292" s="885" t="s">
        <v>843</v>
      </c>
      <c r="F292" s="885"/>
      <c r="G292" s="466" t="s">
        <v>451</v>
      </c>
      <c r="H292" s="467">
        <v>2.5999999999999999E-3</v>
      </c>
      <c r="I292" s="468">
        <v>79.69</v>
      </c>
      <c r="J292" s="468">
        <v>0.2</v>
      </c>
    </row>
    <row r="293" spans="1:10" ht="25">
      <c r="A293" s="643"/>
      <c r="B293" s="643"/>
      <c r="C293" s="643"/>
      <c r="D293" s="643"/>
      <c r="E293" s="643" t="s">
        <v>296</v>
      </c>
      <c r="F293" s="473">
        <v>0.24</v>
      </c>
      <c r="G293" s="643" t="s">
        <v>297</v>
      </c>
      <c r="H293" s="473">
        <v>0</v>
      </c>
      <c r="I293" s="643" t="s">
        <v>298</v>
      </c>
      <c r="J293" s="473">
        <v>0.24</v>
      </c>
    </row>
    <row r="294" spans="1:10">
      <c r="A294" s="643"/>
      <c r="B294" s="643"/>
      <c r="C294" s="643"/>
      <c r="D294" s="643"/>
      <c r="E294" s="643" t="s">
        <v>709</v>
      </c>
      <c r="F294" s="473">
        <v>0.39</v>
      </c>
      <c r="G294" s="643"/>
      <c r="H294" s="881" t="s">
        <v>299</v>
      </c>
      <c r="I294" s="881"/>
      <c r="J294" s="473">
        <v>2.31</v>
      </c>
    </row>
    <row r="295" spans="1:10" ht="1" customHeight="1">
      <c r="A295" s="645"/>
      <c r="B295" s="645"/>
      <c r="C295" s="645"/>
      <c r="D295" s="645"/>
      <c r="E295" s="645"/>
      <c r="F295" s="645"/>
      <c r="G295" s="645"/>
      <c r="H295" s="645"/>
      <c r="I295" s="645"/>
      <c r="J295" s="645"/>
    </row>
    <row r="296" spans="1:10" ht="18" customHeight="1">
      <c r="A296" s="644" t="s">
        <v>867</v>
      </c>
      <c r="B296" s="636" t="s">
        <v>276</v>
      </c>
      <c r="C296" s="644" t="s">
        <v>277</v>
      </c>
      <c r="D296" s="644" t="s">
        <v>278</v>
      </c>
      <c r="E296" s="882" t="s">
        <v>279</v>
      </c>
      <c r="F296" s="882"/>
      <c r="G296" s="639" t="s">
        <v>280</v>
      </c>
      <c r="H296" s="636" t="s">
        <v>281</v>
      </c>
      <c r="I296" s="636" t="s">
        <v>282</v>
      </c>
      <c r="J296" s="636" t="s">
        <v>283</v>
      </c>
    </row>
    <row r="297" spans="1:10" ht="39" customHeight="1">
      <c r="A297" s="645" t="s">
        <v>158</v>
      </c>
      <c r="B297" s="461" t="s">
        <v>513</v>
      </c>
      <c r="C297" s="645" t="s">
        <v>86</v>
      </c>
      <c r="D297" s="645" t="s">
        <v>514</v>
      </c>
      <c r="E297" s="883" t="s">
        <v>844</v>
      </c>
      <c r="F297" s="883"/>
      <c r="G297" s="462" t="s">
        <v>446</v>
      </c>
      <c r="H297" s="463">
        <v>1</v>
      </c>
      <c r="I297" s="464">
        <v>1.77</v>
      </c>
      <c r="J297" s="464">
        <v>1.77</v>
      </c>
    </row>
    <row r="298" spans="1:10" ht="65" customHeight="1">
      <c r="A298" s="642" t="s">
        <v>285</v>
      </c>
      <c r="B298" s="465" t="s">
        <v>447</v>
      </c>
      <c r="C298" s="642" t="s">
        <v>86</v>
      </c>
      <c r="D298" s="642" t="s">
        <v>448</v>
      </c>
      <c r="E298" s="885" t="s">
        <v>843</v>
      </c>
      <c r="F298" s="885"/>
      <c r="G298" s="466" t="s">
        <v>428</v>
      </c>
      <c r="H298" s="467">
        <v>5.5999999999999999E-3</v>
      </c>
      <c r="I298" s="468">
        <v>282.61</v>
      </c>
      <c r="J298" s="468">
        <v>1.58</v>
      </c>
    </row>
    <row r="299" spans="1:10" ht="65" customHeight="1">
      <c r="A299" s="642" t="s">
        <v>285</v>
      </c>
      <c r="B299" s="465" t="s">
        <v>449</v>
      </c>
      <c r="C299" s="642" t="s">
        <v>86</v>
      </c>
      <c r="D299" s="642" t="s">
        <v>450</v>
      </c>
      <c r="E299" s="885" t="s">
        <v>843</v>
      </c>
      <c r="F299" s="885"/>
      <c r="G299" s="466" t="s">
        <v>451</v>
      </c>
      <c r="H299" s="467">
        <v>2.3999999999999998E-3</v>
      </c>
      <c r="I299" s="468">
        <v>79.69</v>
      </c>
      <c r="J299" s="468">
        <v>0.19</v>
      </c>
    </row>
    <row r="300" spans="1:10" ht="25">
      <c r="A300" s="643"/>
      <c r="B300" s="643"/>
      <c r="C300" s="643"/>
      <c r="D300" s="643"/>
      <c r="E300" s="643" t="s">
        <v>296</v>
      </c>
      <c r="F300" s="473">
        <v>0.22</v>
      </c>
      <c r="G300" s="643" t="s">
        <v>297</v>
      </c>
      <c r="H300" s="473">
        <v>0</v>
      </c>
      <c r="I300" s="643" t="s">
        <v>298</v>
      </c>
      <c r="J300" s="473">
        <v>0.22</v>
      </c>
    </row>
    <row r="301" spans="1:10">
      <c r="A301" s="643"/>
      <c r="B301" s="643"/>
      <c r="C301" s="643"/>
      <c r="D301" s="643"/>
      <c r="E301" s="643" t="s">
        <v>709</v>
      </c>
      <c r="F301" s="473">
        <v>0.36</v>
      </c>
      <c r="G301" s="643"/>
      <c r="H301" s="881" t="s">
        <v>299</v>
      </c>
      <c r="I301" s="881"/>
      <c r="J301" s="473">
        <v>2.13</v>
      </c>
    </row>
    <row r="302" spans="1:10" ht="1" customHeight="1">
      <c r="A302" s="645"/>
      <c r="B302" s="645"/>
      <c r="C302" s="645"/>
      <c r="D302" s="645"/>
      <c r="E302" s="645"/>
      <c r="F302" s="645"/>
      <c r="G302" s="645"/>
      <c r="H302" s="645"/>
      <c r="I302" s="645"/>
      <c r="J302" s="645"/>
    </row>
    <row r="303" spans="1:10" ht="18" customHeight="1">
      <c r="A303" s="644" t="s">
        <v>810</v>
      </c>
      <c r="B303" s="636" t="s">
        <v>276</v>
      </c>
      <c r="C303" s="644" t="s">
        <v>277</v>
      </c>
      <c r="D303" s="644" t="s">
        <v>278</v>
      </c>
      <c r="E303" s="882" t="s">
        <v>279</v>
      </c>
      <c r="F303" s="882"/>
      <c r="G303" s="639" t="s">
        <v>280</v>
      </c>
      <c r="H303" s="636" t="s">
        <v>281</v>
      </c>
      <c r="I303" s="636" t="s">
        <v>282</v>
      </c>
      <c r="J303" s="636" t="s">
        <v>283</v>
      </c>
    </row>
    <row r="304" spans="1:10" ht="26" customHeight="1">
      <c r="A304" s="645" t="s">
        <v>158</v>
      </c>
      <c r="B304" s="461" t="s">
        <v>770</v>
      </c>
      <c r="C304" s="645" t="s">
        <v>86</v>
      </c>
      <c r="D304" s="645" t="s">
        <v>771</v>
      </c>
      <c r="E304" s="883" t="s">
        <v>329</v>
      </c>
      <c r="F304" s="883"/>
      <c r="G304" s="462" t="s">
        <v>772</v>
      </c>
      <c r="H304" s="463">
        <v>1</v>
      </c>
      <c r="I304" s="464">
        <v>1.67</v>
      </c>
      <c r="J304" s="464">
        <v>1.67</v>
      </c>
    </row>
    <row r="305" spans="1:10" ht="65" customHeight="1">
      <c r="A305" s="642" t="s">
        <v>285</v>
      </c>
      <c r="B305" s="465" t="s">
        <v>447</v>
      </c>
      <c r="C305" s="642" t="s">
        <v>86</v>
      </c>
      <c r="D305" s="642" t="s">
        <v>448</v>
      </c>
      <c r="E305" s="885" t="s">
        <v>843</v>
      </c>
      <c r="F305" s="885"/>
      <c r="G305" s="466" t="s">
        <v>428</v>
      </c>
      <c r="H305" s="467">
        <v>5.9172000000000001E-3</v>
      </c>
      <c r="I305" s="468">
        <v>282.61</v>
      </c>
      <c r="J305" s="468">
        <v>1.67</v>
      </c>
    </row>
    <row r="306" spans="1:10" ht="25">
      <c r="A306" s="643"/>
      <c r="B306" s="643"/>
      <c r="C306" s="643"/>
      <c r="D306" s="643"/>
      <c r="E306" s="643" t="s">
        <v>296</v>
      </c>
      <c r="F306" s="473">
        <v>0.17</v>
      </c>
      <c r="G306" s="643" t="s">
        <v>297</v>
      </c>
      <c r="H306" s="473">
        <v>0</v>
      </c>
      <c r="I306" s="643" t="s">
        <v>298</v>
      </c>
      <c r="J306" s="473">
        <v>0.17</v>
      </c>
    </row>
    <row r="307" spans="1:10">
      <c r="A307" s="643"/>
      <c r="B307" s="643"/>
      <c r="C307" s="643"/>
      <c r="D307" s="643"/>
      <c r="E307" s="643" t="s">
        <v>709</v>
      </c>
      <c r="F307" s="473">
        <v>0.34</v>
      </c>
      <c r="G307" s="643"/>
      <c r="H307" s="881" t="s">
        <v>299</v>
      </c>
      <c r="I307" s="881"/>
      <c r="J307" s="473">
        <v>2.0099999999999998</v>
      </c>
    </row>
    <row r="308" spans="1:10" ht="1" customHeight="1">
      <c r="A308" s="645"/>
      <c r="B308" s="645"/>
      <c r="C308" s="645"/>
      <c r="D308" s="645"/>
      <c r="E308" s="645"/>
      <c r="F308" s="645"/>
      <c r="G308" s="645"/>
      <c r="H308" s="645"/>
      <c r="I308" s="645"/>
      <c r="J308" s="645"/>
    </row>
    <row r="309" spans="1:10" ht="18" customHeight="1">
      <c r="A309" s="644" t="s">
        <v>811</v>
      </c>
      <c r="B309" s="636" t="s">
        <v>276</v>
      </c>
      <c r="C309" s="644" t="s">
        <v>277</v>
      </c>
      <c r="D309" s="644" t="s">
        <v>278</v>
      </c>
      <c r="E309" s="882" t="s">
        <v>279</v>
      </c>
      <c r="F309" s="882"/>
      <c r="G309" s="639" t="s">
        <v>280</v>
      </c>
      <c r="H309" s="636" t="s">
        <v>281</v>
      </c>
      <c r="I309" s="636" t="s">
        <v>282</v>
      </c>
      <c r="J309" s="636" t="s">
        <v>283</v>
      </c>
    </row>
    <row r="310" spans="1:10" ht="39" customHeight="1">
      <c r="A310" s="645" t="s">
        <v>158</v>
      </c>
      <c r="B310" s="461" t="s">
        <v>774</v>
      </c>
      <c r="C310" s="645" t="s">
        <v>86</v>
      </c>
      <c r="D310" s="645" t="s">
        <v>775</v>
      </c>
      <c r="E310" s="883" t="s">
        <v>465</v>
      </c>
      <c r="F310" s="883"/>
      <c r="G310" s="462" t="s">
        <v>5</v>
      </c>
      <c r="H310" s="463">
        <v>1</v>
      </c>
      <c r="I310" s="464">
        <v>27.24</v>
      </c>
      <c r="J310" s="464">
        <v>27.24</v>
      </c>
    </row>
    <row r="311" spans="1:10" ht="65" customHeight="1">
      <c r="A311" s="642" t="s">
        <v>285</v>
      </c>
      <c r="B311" s="465" t="s">
        <v>776</v>
      </c>
      <c r="C311" s="642" t="s">
        <v>86</v>
      </c>
      <c r="D311" s="642" t="s">
        <v>777</v>
      </c>
      <c r="E311" s="885" t="s">
        <v>843</v>
      </c>
      <c r="F311" s="885"/>
      <c r="G311" s="466" t="s">
        <v>428</v>
      </c>
      <c r="H311" s="467">
        <v>3.333E-3</v>
      </c>
      <c r="I311" s="468">
        <v>227.95</v>
      </c>
      <c r="J311" s="468">
        <v>0.75</v>
      </c>
    </row>
    <row r="312" spans="1:10" ht="39" customHeight="1">
      <c r="A312" s="642" t="s">
        <v>285</v>
      </c>
      <c r="B312" s="465" t="s">
        <v>470</v>
      </c>
      <c r="C312" s="642" t="s">
        <v>86</v>
      </c>
      <c r="D312" s="642" t="s">
        <v>471</v>
      </c>
      <c r="E312" s="885" t="s">
        <v>843</v>
      </c>
      <c r="F312" s="885"/>
      <c r="G312" s="466" t="s">
        <v>428</v>
      </c>
      <c r="H312" s="467">
        <v>3.333E-3</v>
      </c>
      <c r="I312" s="468">
        <v>203.4</v>
      </c>
      <c r="J312" s="468">
        <v>0.67</v>
      </c>
    </row>
    <row r="313" spans="1:10" ht="24" customHeight="1">
      <c r="A313" s="642" t="s">
        <v>285</v>
      </c>
      <c r="B313" s="465" t="s">
        <v>289</v>
      </c>
      <c r="C313" s="642" t="s">
        <v>86</v>
      </c>
      <c r="D313" s="642" t="s">
        <v>290</v>
      </c>
      <c r="E313" s="885" t="s">
        <v>828</v>
      </c>
      <c r="F313" s="885"/>
      <c r="G313" s="466" t="s">
        <v>288</v>
      </c>
      <c r="H313" s="467">
        <v>3.3329999999999999E-2</v>
      </c>
      <c r="I313" s="468">
        <v>21.17</v>
      </c>
      <c r="J313" s="468">
        <v>0.7</v>
      </c>
    </row>
    <row r="314" spans="1:10" ht="24" customHeight="1">
      <c r="A314" s="638" t="s">
        <v>291</v>
      </c>
      <c r="B314" s="469" t="s">
        <v>472</v>
      </c>
      <c r="C314" s="638" t="s">
        <v>86</v>
      </c>
      <c r="D314" s="638" t="s">
        <v>778</v>
      </c>
      <c r="E314" s="884" t="s">
        <v>293</v>
      </c>
      <c r="F314" s="884"/>
      <c r="G314" s="470" t="s">
        <v>473</v>
      </c>
      <c r="H314" s="471">
        <v>0.13</v>
      </c>
      <c r="I314" s="472">
        <v>21.69</v>
      </c>
      <c r="J314" s="472">
        <v>2.81</v>
      </c>
    </row>
    <row r="315" spans="1:10" ht="26" customHeight="1">
      <c r="A315" s="638" t="s">
        <v>291</v>
      </c>
      <c r="B315" s="469" t="s">
        <v>474</v>
      </c>
      <c r="C315" s="638" t="s">
        <v>86</v>
      </c>
      <c r="D315" s="638" t="s">
        <v>779</v>
      </c>
      <c r="E315" s="884" t="s">
        <v>293</v>
      </c>
      <c r="F315" s="884"/>
      <c r="G315" s="470" t="s">
        <v>473</v>
      </c>
      <c r="H315" s="471">
        <v>0.6</v>
      </c>
      <c r="I315" s="472">
        <v>22.21</v>
      </c>
      <c r="J315" s="472">
        <v>13.32</v>
      </c>
    </row>
    <row r="316" spans="1:10" ht="24" customHeight="1">
      <c r="A316" s="638" t="s">
        <v>291</v>
      </c>
      <c r="B316" s="469" t="s">
        <v>780</v>
      </c>
      <c r="C316" s="638" t="s">
        <v>86</v>
      </c>
      <c r="D316" s="638" t="s">
        <v>781</v>
      </c>
      <c r="E316" s="884" t="s">
        <v>293</v>
      </c>
      <c r="F316" s="884"/>
      <c r="G316" s="470" t="s">
        <v>473</v>
      </c>
      <c r="H316" s="471">
        <v>0.03</v>
      </c>
      <c r="I316" s="472">
        <v>22.15</v>
      </c>
      <c r="J316" s="472">
        <v>0.66</v>
      </c>
    </row>
    <row r="317" spans="1:10" ht="26" customHeight="1">
      <c r="A317" s="638" t="s">
        <v>291</v>
      </c>
      <c r="B317" s="469" t="s">
        <v>589</v>
      </c>
      <c r="C317" s="638" t="s">
        <v>86</v>
      </c>
      <c r="D317" s="638" t="s">
        <v>590</v>
      </c>
      <c r="E317" s="884" t="s">
        <v>293</v>
      </c>
      <c r="F317" s="884"/>
      <c r="G317" s="470" t="s">
        <v>294</v>
      </c>
      <c r="H317" s="471">
        <v>0.4</v>
      </c>
      <c r="I317" s="472">
        <v>20.83</v>
      </c>
      <c r="J317" s="472">
        <v>8.33</v>
      </c>
    </row>
    <row r="318" spans="1:10" ht="25">
      <c r="A318" s="643"/>
      <c r="B318" s="643"/>
      <c r="C318" s="643"/>
      <c r="D318" s="643"/>
      <c r="E318" s="643" t="s">
        <v>296</v>
      </c>
      <c r="F318" s="473">
        <v>0.64</v>
      </c>
      <c r="G318" s="643" t="s">
        <v>297</v>
      </c>
      <c r="H318" s="473">
        <v>0</v>
      </c>
      <c r="I318" s="643" t="s">
        <v>298</v>
      </c>
      <c r="J318" s="473">
        <v>0.64</v>
      </c>
    </row>
    <row r="319" spans="1:10">
      <c r="A319" s="643"/>
      <c r="B319" s="643"/>
      <c r="C319" s="643"/>
      <c r="D319" s="643"/>
      <c r="E319" s="643" t="s">
        <v>709</v>
      </c>
      <c r="F319" s="473">
        <v>5.63</v>
      </c>
      <c r="G319" s="643"/>
      <c r="H319" s="881" t="s">
        <v>299</v>
      </c>
      <c r="I319" s="881"/>
      <c r="J319" s="473">
        <v>32.869999999999997</v>
      </c>
    </row>
    <row r="320" spans="1:10" ht="1" customHeight="1">
      <c r="A320" s="645"/>
      <c r="B320" s="645"/>
      <c r="C320" s="645"/>
      <c r="D320" s="645"/>
      <c r="E320" s="645"/>
      <c r="F320" s="645"/>
      <c r="G320" s="645"/>
      <c r="H320" s="645"/>
      <c r="I320" s="645"/>
      <c r="J320" s="645"/>
    </row>
    <row r="321" spans="1:10" ht="18" customHeight="1">
      <c r="A321" s="644" t="s">
        <v>773</v>
      </c>
      <c r="B321" s="636" t="s">
        <v>276</v>
      </c>
      <c r="C321" s="644" t="s">
        <v>277</v>
      </c>
      <c r="D321" s="644" t="s">
        <v>278</v>
      </c>
      <c r="E321" s="882" t="s">
        <v>279</v>
      </c>
      <c r="F321" s="882"/>
      <c r="G321" s="639" t="s">
        <v>280</v>
      </c>
      <c r="H321" s="636" t="s">
        <v>281</v>
      </c>
      <c r="I321" s="636" t="s">
        <v>282</v>
      </c>
      <c r="J321" s="636" t="s">
        <v>283</v>
      </c>
    </row>
    <row r="322" spans="1:10" ht="52" customHeight="1">
      <c r="A322" s="645" t="s">
        <v>158</v>
      </c>
      <c r="B322" s="461" t="s">
        <v>477</v>
      </c>
      <c r="C322" s="645" t="s">
        <v>86</v>
      </c>
      <c r="D322" s="645" t="s">
        <v>868</v>
      </c>
      <c r="E322" s="883" t="s">
        <v>869</v>
      </c>
      <c r="F322" s="883"/>
      <c r="G322" s="462" t="s">
        <v>295</v>
      </c>
      <c r="H322" s="463">
        <v>1</v>
      </c>
      <c r="I322" s="464">
        <v>69.56</v>
      </c>
      <c r="J322" s="464">
        <v>69.56</v>
      </c>
    </row>
    <row r="323" spans="1:10" ht="26" customHeight="1">
      <c r="A323" s="642" t="s">
        <v>285</v>
      </c>
      <c r="B323" s="465" t="s">
        <v>478</v>
      </c>
      <c r="C323" s="642" t="s">
        <v>86</v>
      </c>
      <c r="D323" s="642" t="s">
        <v>479</v>
      </c>
      <c r="E323" s="885" t="s">
        <v>828</v>
      </c>
      <c r="F323" s="885"/>
      <c r="G323" s="466" t="s">
        <v>288</v>
      </c>
      <c r="H323" s="467">
        <v>0.10929999999999999</v>
      </c>
      <c r="I323" s="468">
        <v>22.08</v>
      </c>
      <c r="J323" s="468">
        <v>2.41</v>
      </c>
    </row>
    <row r="324" spans="1:10" ht="24" customHeight="1">
      <c r="A324" s="642" t="s">
        <v>285</v>
      </c>
      <c r="B324" s="465" t="s">
        <v>480</v>
      </c>
      <c r="C324" s="642" t="s">
        <v>86</v>
      </c>
      <c r="D324" s="642" t="s">
        <v>481</v>
      </c>
      <c r="E324" s="885" t="s">
        <v>828</v>
      </c>
      <c r="F324" s="885"/>
      <c r="G324" s="466" t="s">
        <v>288</v>
      </c>
      <c r="H324" s="467">
        <v>0.22650000000000001</v>
      </c>
      <c r="I324" s="468">
        <v>26.4</v>
      </c>
      <c r="J324" s="468">
        <v>5.97</v>
      </c>
    </row>
    <row r="325" spans="1:10" ht="24" customHeight="1">
      <c r="A325" s="642" t="s">
        <v>285</v>
      </c>
      <c r="B325" s="465" t="s">
        <v>289</v>
      </c>
      <c r="C325" s="642" t="s">
        <v>86</v>
      </c>
      <c r="D325" s="642" t="s">
        <v>290</v>
      </c>
      <c r="E325" s="885" t="s">
        <v>828</v>
      </c>
      <c r="F325" s="885"/>
      <c r="G325" s="466" t="s">
        <v>288</v>
      </c>
      <c r="H325" s="467">
        <v>0.45300000000000001</v>
      </c>
      <c r="I325" s="468">
        <v>21.17</v>
      </c>
      <c r="J325" s="468">
        <v>9.59</v>
      </c>
    </row>
    <row r="326" spans="1:10" ht="26" customHeight="1">
      <c r="A326" s="642" t="s">
        <v>285</v>
      </c>
      <c r="B326" s="465" t="s">
        <v>482</v>
      </c>
      <c r="C326" s="642" t="s">
        <v>86</v>
      </c>
      <c r="D326" s="642" t="s">
        <v>483</v>
      </c>
      <c r="E326" s="885" t="s">
        <v>870</v>
      </c>
      <c r="F326" s="885"/>
      <c r="G326" s="466" t="s">
        <v>4</v>
      </c>
      <c r="H326" s="467">
        <v>3.3E-3</v>
      </c>
      <c r="I326" s="468">
        <v>671.68</v>
      </c>
      <c r="J326" s="468">
        <v>2.21</v>
      </c>
    </row>
    <row r="327" spans="1:10" ht="39" customHeight="1">
      <c r="A327" s="642" t="s">
        <v>285</v>
      </c>
      <c r="B327" s="465" t="s">
        <v>484</v>
      </c>
      <c r="C327" s="642" t="s">
        <v>86</v>
      </c>
      <c r="D327" s="642" t="s">
        <v>485</v>
      </c>
      <c r="E327" s="885" t="s">
        <v>843</v>
      </c>
      <c r="F327" s="885"/>
      <c r="G327" s="466" t="s">
        <v>428</v>
      </c>
      <c r="H327" s="467">
        <v>1.8200000000000001E-2</v>
      </c>
      <c r="I327" s="468">
        <v>19.93</v>
      </c>
      <c r="J327" s="468">
        <v>0.36</v>
      </c>
    </row>
    <row r="328" spans="1:10" ht="39" customHeight="1">
      <c r="A328" s="642" t="s">
        <v>285</v>
      </c>
      <c r="B328" s="465" t="s">
        <v>486</v>
      </c>
      <c r="C328" s="642" t="s">
        <v>86</v>
      </c>
      <c r="D328" s="642" t="s">
        <v>487</v>
      </c>
      <c r="E328" s="885" t="s">
        <v>843</v>
      </c>
      <c r="F328" s="885"/>
      <c r="G328" s="466" t="s">
        <v>451</v>
      </c>
      <c r="H328" s="467">
        <v>9.11E-2</v>
      </c>
      <c r="I328" s="468">
        <v>5.38</v>
      </c>
      <c r="J328" s="468">
        <v>0.49</v>
      </c>
    </row>
    <row r="329" spans="1:10" ht="26" customHeight="1">
      <c r="A329" s="638" t="s">
        <v>291</v>
      </c>
      <c r="B329" s="469" t="s">
        <v>488</v>
      </c>
      <c r="C329" s="638" t="s">
        <v>86</v>
      </c>
      <c r="D329" s="638" t="s">
        <v>489</v>
      </c>
      <c r="E329" s="884" t="s">
        <v>293</v>
      </c>
      <c r="F329" s="884"/>
      <c r="G329" s="470" t="s">
        <v>4</v>
      </c>
      <c r="H329" s="471">
        <v>1.49E-2</v>
      </c>
      <c r="I329" s="472">
        <v>130</v>
      </c>
      <c r="J329" s="472">
        <v>1.93</v>
      </c>
    </row>
    <row r="330" spans="1:10" ht="39" customHeight="1">
      <c r="A330" s="638" t="s">
        <v>291</v>
      </c>
      <c r="B330" s="469" t="s">
        <v>490</v>
      </c>
      <c r="C330" s="638" t="s">
        <v>86</v>
      </c>
      <c r="D330" s="638" t="s">
        <v>491</v>
      </c>
      <c r="E330" s="884" t="s">
        <v>293</v>
      </c>
      <c r="F330" s="884"/>
      <c r="G330" s="470" t="s">
        <v>4</v>
      </c>
      <c r="H330" s="471">
        <v>6.7299999999999999E-2</v>
      </c>
      <c r="I330" s="472">
        <v>692.5</v>
      </c>
      <c r="J330" s="472">
        <v>46.6</v>
      </c>
    </row>
    <row r="331" spans="1:10" ht="25">
      <c r="A331" s="643"/>
      <c r="B331" s="643"/>
      <c r="C331" s="643"/>
      <c r="D331" s="643"/>
      <c r="E331" s="643" t="s">
        <v>296</v>
      </c>
      <c r="F331" s="473">
        <v>13.51</v>
      </c>
      <c r="G331" s="643" t="s">
        <v>297</v>
      </c>
      <c r="H331" s="473">
        <v>0</v>
      </c>
      <c r="I331" s="643" t="s">
        <v>298</v>
      </c>
      <c r="J331" s="473">
        <v>13.51</v>
      </c>
    </row>
    <row r="332" spans="1:10">
      <c r="A332" s="643"/>
      <c r="B332" s="643"/>
      <c r="C332" s="643"/>
      <c r="D332" s="643"/>
      <c r="E332" s="643" t="s">
        <v>709</v>
      </c>
      <c r="F332" s="473">
        <v>14.39</v>
      </c>
      <c r="G332" s="643"/>
      <c r="H332" s="881" t="s">
        <v>299</v>
      </c>
      <c r="I332" s="881"/>
      <c r="J332" s="473">
        <v>83.95</v>
      </c>
    </row>
    <row r="333" spans="1:10" ht="1" customHeight="1">
      <c r="A333" s="645"/>
      <c r="B333" s="645"/>
      <c r="C333" s="645"/>
      <c r="D333" s="645"/>
      <c r="E333" s="645"/>
      <c r="F333" s="645"/>
      <c r="G333" s="645"/>
      <c r="H333" s="645"/>
      <c r="I333" s="645"/>
      <c r="J333" s="645"/>
    </row>
    <row r="334" spans="1:10" ht="18" customHeight="1">
      <c r="A334" s="644" t="s">
        <v>782</v>
      </c>
      <c r="B334" s="636" t="s">
        <v>276</v>
      </c>
      <c r="C334" s="644" t="s">
        <v>277</v>
      </c>
      <c r="D334" s="644" t="s">
        <v>278</v>
      </c>
      <c r="E334" s="882" t="s">
        <v>279</v>
      </c>
      <c r="F334" s="882"/>
      <c r="G334" s="639" t="s">
        <v>280</v>
      </c>
      <c r="H334" s="636" t="s">
        <v>281</v>
      </c>
      <c r="I334" s="636" t="s">
        <v>282</v>
      </c>
      <c r="J334" s="636" t="s">
        <v>283</v>
      </c>
    </row>
    <row r="335" spans="1:10" ht="52" customHeight="1">
      <c r="A335" s="645" t="s">
        <v>158</v>
      </c>
      <c r="B335" s="461" t="s">
        <v>492</v>
      </c>
      <c r="C335" s="645" t="s">
        <v>86</v>
      </c>
      <c r="D335" s="645" t="s">
        <v>871</v>
      </c>
      <c r="E335" s="883" t="s">
        <v>869</v>
      </c>
      <c r="F335" s="883"/>
      <c r="G335" s="462" t="s">
        <v>295</v>
      </c>
      <c r="H335" s="463">
        <v>1</v>
      </c>
      <c r="I335" s="464">
        <v>75.150000000000006</v>
      </c>
      <c r="J335" s="464">
        <v>75.150000000000006</v>
      </c>
    </row>
    <row r="336" spans="1:10" ht="26" customHeight="1">
      <c r="A336" s="642" t="s">
        <v>285</v>
      </c>
      <c r="B336" s="465" t="s">
        <v>478</v>
      </c>
      <c r="C336" s="642" t="s">
        <v>86</v>
      </c>
      <c r="D336" s="642" t="s">
        <v>479</v>
      </c>
      <c r="E336" s="885" t="s">
        <v>828</v>
      </c>
      <c r="F336" s="885"/>
      <c r="G336" s="466" t="s">
        <v>288</v>
      </c>
      <c r="H336" s="467">
        <v>0.16600000000000001</v>
      </c>
      <c r="I336" s="468">
        <v>22.08</v>
      </c>
      <c r="J336" s="468">
        <v>3.66</v>
      </c>
    </row>
    <row r="337" spans="1:10" ht="24" customHeight="1">
      <c r="A337" s="642" t="s">
        <v>285</v>
      </c>
      <c r="B337" s="465" t="s">
        <v>480</v>
      </c>
      <c r="C337" s="642" t="s">
        <v>86</v>
      </c>
      <c r="D337" s="642" t="s">
        <v>481</v>
      </c>
      <c r="E337" s="885" t="s">
        <v>828</v>
      </c>
      <c r="F337" s="885"/>
      <c r="G337" s="466" t="s">
        <v>288</v>
      </c>
      <c r="H337" s="467">
        <v>0.28320000000000001</v>
      </c>
      <c r="I337" s="468">
        <v>26.4</v>
      </c>
      <c r="J337" s="468">
        <v>7.47</v>
      </c>
    </row>
    <row r="338" spans="1:10" ht="24" customHeight="1">
      <c r="A338" s="642" t="s">
        <v>285</v>
      </c>
      <c r="B338" s="465" t="s">
        <v>289</v>
      </c>
      <c r="C338" s="642" t="s">
        <v>86</v>
      </c>
      <c r="D338" s="642" t="s">
        <v>290</v>
      </c>
      <c r="E338" s="885" t="s">
        <v>828</v>
      </c>
      <c r="F338" s="885"/>
      <c r="G338" s="466" t="s">
        <v>288</v>
      </c>
      <c r="H338" s="467">
        <v>0.56640000000000001</v>
      </c>
      <c r="I338" s="468">
        <v>21.17</v>
      </c>
      <c r="J338" s="468">
        <v>11.99</v>
      </c>
    </row>
    <row r="339" spans="1:10" ht="26" customHeight="1">
      <c r="A339" s="642" t="s">
        <v>285</v>
      </c>
      <c r="B339" s="465" t="s">
        <v>482</v>
      </c>
      <c r="C339" s="642" t="s">
        <v>86</v>
      </c>
      <c r="D339" s="642" t="s">
        <v>483</v>
      </c>
      <c r="E339" s="885" t="s">
        <v>870</v>
      </c>
      <c r="F339" s="885"/>
      <c r="G339" s="466" t="s">
        <v>4</v>
      </c>
      <c r="H339" s="467">
        <v>3.3E-3</v>
      </c>
      <c r="I339" s="468">
        <v>671.68</v>
      </c>
      <c r="J339" s="468">
        <v>2.21</v>
      </c>
    </row>
    <row r="340" spans="1:10" ht="39" customHeight="1">
      <c r="A340" s="642" t="s">
        <v>285</v>
      </c>
      <c r="B340" s="465" t="s">
        <v>484</v>
      </c>
      <c r="C340" s="642" t="s">
        <v>86</v>
      </c>
      <c r="D340" s="642" t="s">
        <v>485</v>
      </c>
      <c r="E340" s="885" t="s">
        <v>843</v>
      </c>
      <c r="F340" s="885"/>
      <c r="G340" s="466" t="s">
        <v>428</v>
      </c>
      <c r="H340" s="467">
        <v>2.7699999999999999E-2</v>
      </c>
      <c r="I340" s="468">
        <v>19.93</v>
      </c>
      <c r="J340" s="468">
        <v>0.55000000000000004</v>
      </c>
    </row>
    <row r="341" spans="1:10" ht="39" customHeight="1">
      <c r="A341" s="642" t="s">
        <v>285</v>
      </c>
      <c r="B341" s="465" t="s">
        <v>486</v>
      </c>
      <c r="C341" s="642" t="s">
        <v>86</v>
      </c>
      <c r="D341" s="642" t="s">
        <v>487</v>
      </c>
      <c r="E341" s="885" t="s">
        <v>843</v>
      </c>
      <c r="F341" s="885"/>
      <c r="G341" s="466" t="s">
        <v>451</v>
      </c>
      <c r="H341" s="467">
        <v>0.13830000000000001</v>
      </c>
      <c r="I341" s="468">
        <v>5.38</v>
      </c>
      <c r="J341" s="468">
        <v>0.74</v>
      </c>
    </row>
    <row r="342" spans="1:10" ht="26" customHeight="1">
      <c r="A342" s="638" t="s">
        <v>291</v>
      </c>
      <c r="B342" s="469" t="s">
        <v>488</v>
      </c>
      <c r="C342" s="638" t="s">
        <v>86</v>
      </c>
      <c r="D342" s="638" t="s">
        <v>489</v>
      </c>
      <c r="E342" s="884" t="s">
        <v>293</v>
      </c>
      <c r="F342" s="884"/>
      <c r="G342" s="470" t="s">
        <v>4</v>
      </c>
      <c r="H342" s="471">
        <v>1.49E-2</v>
      </c>
      <c r="I342" s="472">
        <v>130</v>
      </c>
      <c r="J342" s="472">
        <v>1.93</v>
      </c>
    </row>
    <row r="343" spans="1:10" ht="39" customHeight="1">
      <c r="A343" s="638" t="s">
        <v>291</v>
      </c>
      <c r="B343" s="469" t="s">
        <v>490</v>
      </c>
      <c r="C343" s="638" t="s">
        <v>86</v>
      </c>
      <c r="D343" s="638" t="s">
        <v>491</v>
      </c>
      <c r="E343" s="884" t="s">
        <v>293</v>
      </c>
      <c r="F343" s="884"/>
      <c r="G343" s="470" t="s">
        <v>4</v>
      </c>
      <c r="H343" s="471">
        <v>6.7299999999999999E-2</v>
      </c>
      <c r="I343" s="472">
        <v>692.5</v>
      </c>
      <c r="J343" s="472">
        <v>46.6</v>
      </c>
    </row>
    <row r="344" spans="1:10" ht="25">
      <c r="A344" s="643"/>
      <c r="B344" s="643"/>
      <c r="C344" s="643"/>
      <c r="D344" s="643"/>
      <c r="E344" s="643" t="s">
        <v>296</v>
      </c>
      <c r="F344" s="473">
        <v>17.27</v>
      </c>
      <c r="G344" s="643" t="s">
        <v>297</v>
      </c>
      <c r="H344" s="473">
        <v>0</v>
      </c>
      <c r="I344" s="643" t="s">
        <v>298</v>
      </c>
      <c r="J344" s="473">
        <v>17.27</v>
      </c>
    </row>
    <row r="345" spans="1:10">
      <c r="A345" s="643"/>
      <c r="B345" s="643"/>
      <c r="C345" s="643"/>
      <c r="D345" s="643"/>
      <c r="E345" s="643" t="s">
        <v>709</v>
      </c>
      <c r="F345" s="473">
        <v>15.55</v>
      </c>
      <c r="G345" s="643"/>
      <c r="H345" s="881" t="s">
        <v>299</v>
      </c>
      <c r="I345" s="881"/>
      <c r="J345" s="473">
        <v>90.7</v>
      </c>
    </row>
    <row r="346" spans="1:10" ht="1" customHeight="1">
      <c r="A346" s="645"/>
      <c r="B346" s="645"/>
      <c r="C346" s="645"/>
      <c r="D346" s="645"/>
      <c r="E346" s="645"/>
      <c r="F346" s="645"/>
      <c r="G346" s="645"/>
      <c r="H346" s="645"/>
      <c r="I346" s="645"/>
      <c r="J346" s="645"/>
    </row>
    <row r="347" spans="1:10" ht="18" customHeight="1">
      <c r="A347" s="644" t="s">
        <v>1038</v>
      </c>
      <c r="B347" s="636" t="s">
        <v>276</v>
      </c>
      <c r="C347" s="644" t="s">
        <v>277</v>
      </c>
      <c r="D347" s="644" t="s">
        <v>278</v>
      </c>
      <c r="E347" s="882" t="s">
        <v>279</v>
      </c>
      <c r="F347" s="882"/>
      <c r="G347" s="639" t="s">
        <v>280</v>
      </c>
      <c r="H347" s="636" t="s">
        <v>281</v>
      </c>
      <c r="I347" s="636" t="s">
        <v>282</v>
      </c>
      <c r="J347" s="636" t="s">
        <v>283</v>
      </c>
    </row>
    <row r="348" spans="1:10" ht="26" customHeight="1">
      <c r="A348" s="645" t="s">
        <v>158</v>
      </c>
      <c r="B348" s="461" t="s">
        <v>1039</v>
      </c>
      <c r="C348" s="645" t="s">
        <v>355</v>
      </c>
      <c r="D348" s="645" t="s">
        <v>1040</v>
      </c>
      <c r="E348" s="883" t="s">
        <v>134</v>
      </c>
      <c r="F348" s="883"/>
      <c r="G348" s="462" t="s">
        <v>7</v>
      </c>
      <c r="H348" s="463">
        <v>1</v>
      </c>
      <c r="I348" s="464">
        <v>10.77</v>
      </c>
      <c r="J348" s="464">
        <v>10.77</v>
      </c>
    </row>
    <row r="349" spans="1:10" ht="15" customHeight="1">
      <c r="A349" s="882" t="s">
        <v>356</v>
      </c>
      <c r="B349" s="886" t="s">
        <v>276</v>
      </c>
      <c r="C349" s="882" t="s">
        <v>277</v>
      </c>
      <c r="D349" s="882" t="s">
        <v>357</v>
      </c>
      <c r="E349" s="886" t="s">
        <v>358</v>
      </c>
      <c r="F349" s="887" t="s">
        <v>359</v>
      </c>
      <c r="G349" s="886"/>
      <c r="H349" s="887" t="s">
        <v>360</v>
      </c>
      <c r="I349" s="886"/>
      <c r="J349" s="886" t="s">
        <v>361</v>
      </c>
    </row>
    <row r="350" spans="1:10" ht="15" customHeight="1">
      <c r="A350" s="886"/>
      <c r="B350" s="886"/>
      <c r="C350" s="886"/>
      <c r="D350" s="886"/>
      <c r="E350" s="886"/>
      <c r="F350" s="636" t="s">
        <v>362</v>
      </c>
      <c r="G350" s="636" t="s">
        <v>363</v>
      </c>
      <c r="H350" s="636" t="s">
        <v>362</v>
      </c>
      <c r="I350" s="636" t="s">
        <v>363</v>
      </c>
      <c r="J350" s="886"/>
    </row>
    <row r="351" spans="1:10" ht="39" customHeight="1">
      <c r="A351" s="638" t="s">
        <v>291</v>
      </c>
      <c r="B351" s="469" t="s">
        <v>1041</v>
      </c>
      <c r="C351" s="638" t="s">
        <v>355</v>
      </c>
      <c r="D351" s="638" t="s">
        <v>1042</v>
      </c>
      <c r="E351" s="471">
        <v>1</v>
      </c>
      <c r="F351" s="472">
        <v>1</v>
      </c>
      <c r="G351" s="472">
        <v>0</v>
      </c>
      <c r="H351" s="637">
        <v>158.9597</v>
      </c>
      <c r="I351" s="637">
        <v>82.288499999999999</v>
      </c>
      <c r="J351" s="637">
        <v>158.9597</v>
      </c>
    </row>
    <row r="352" spans="1:10" ht="20" customHeight="1">
      <c r="A352" s="876"/>
      <c r="B352" s="876"/>
      <c r="C352" s="876"/>
      <c r="D352" s="876"/>
      <c r="E352" s="876"/>
      <c r="F352" s="876" t="s">
        <v>374</v>
      </c>
      <c r="G352" s="876"/>
      <c r="H352" s="876"/>
      <c r="I352" s="876"/>
      <c r="J352" s="474">
        <v>158.9597</v>
      </c>
    </row>
    <row r="353" spans="1:10" ht="20" customHeight="1">
      <c r="A353" s="644" t="s">
        <v>375</v>
      </c>
      <c r="B353" s="636" t="s">
        <v>276</v>
      </c>
      <c r="C353" s="644" t="s">
        <v>277</v>
      </c>
      <c r="D353" s="644" t="s">
        <v>376</v>
      </c>
      <c r="E353" s="636" t="s">
        <v>358</v>
      </c>
      <c r="F353" s="886" t="s">
        <v>377</v>
      </c>
      <c r="G353" s="886"/>
      <c r="H353" s="886"/>
      <c r="I353" s="886"/>
      <c r="J353" s="636" t="s">
        <v>361</v>
      </c>
    </row>
    <row r="354" spans="1:10" ht="24" customHeight="1">
      <c r="A354" s="638" t="s">
        <v>291</v>
      </c>
      <c r="B354" s="469" t="s">
        <v>384</v>
      </c>
      <c r="C354" s="638" t="s">
        <v>355</v>
      </c>
      <c r="D354" s="638" t="s">
        <v>385</v>
      </c>
      <c r="E354" s="471">
        <v>2</v>
      </c>
      <c r="F354" s="638"/>
      <c r="G354" s="638"/>
      <c r="H354" s="638"/>
      <c r="I354" s="637">
        <v>24.894400000000001</v>
      </c>
      <c r="J354" s="637">
        <v>49.788800000000002</v>
      </c>
    </row>
    <row r="355" spans="1:10" ht="20" customHeight="1">
      <c r="A355" s="876"/>
      <c r="B355" s="876"/>
      <c r="C355" s="876"/>
      <c r="D355" s="876"/>
      <c r="E355" s="876"/>
      <c r="F355" s="876" t="s">
        <v>386</v>
      </c>
      <c r="G355" s="876"/>
      <c r="H355" s="876"/>
      <c r="I355" s="876"/>
      <c r="J355" s="474">
        <v>49.788800000000002</v>
      </c>
    </row>
    <row r="356" spans="1:10" ht="20" customHeight="1">
      <c r="A356" s="876"/>
      <c r="B356" s="876"/>
      <c r="C356" s="876"/>
      <c r="D356" s="876"/>
      <c r="E356" s="876"/>
      <c r="F356" s="876" t="s">
        <v>387</v>
      </c>
      <c r="G356" s="876"/>
      <c r="H356" s="876"/>
      <c r="I356" s="876"/>
      <c r="J356" s="474">
        <v>0</v>
      </c>
    </row>
    <row r="357" spans="1:10" ht="20" customHeight="1">
      <c r="A357" s="876"/>
      <c r="B357" s="876"/>
      <c r="C357" s="876"/>
      <c r="D357" s="876"/>
      <c r="E357" s="876"/>
      <c r="F357" s="876" t="s">
        <v>388</v>
      </c>
      <c r="G357" s="876"/>
      <c r="H357" s="876"/>
      <c r="I357" s="876"/>
      <c r="J357" s="474">
        <v>208.74850000000001</v>
      </c>
    </row>
    <row r="358" spans="1:10" ht="20" customHeight="1">
      <c r="A358" s="876"/>
      <c r="B358" s="876"/>
      <c r="C358" s="876"/>
      <c r="D358" s="876"/>
      <c r="E358" s="876"/>
      <c r="F358" s="876" t="s">
        <v>389</v>
      </c>
      <c r="G358" s="876"/>
      <c r="H358" s="876"/>
      <c r="I358" s="876"/>
      <c r="J358" s="474">
        <v>0</v>
      </c>
    </row>
    <row r="359" spans="1:10" ht="20" customHeight="1">
      <c r="A359" s="876"/>
      <c r="B359" s="876"/>
      <c r="C359" s="876"/>
      <c r="D359" s="876"/>
      <c r="E359" s="876"/>
      <c r="F359" s="876" t="s">
        <v>390</v>
      </c>
      <c r="G359" s="876"/>
      <c r="H359" s="876"/>
      <c r="I359" s="876"/>
      <c r="J359" s="474">
        <v>0</v>
      </c>
    </row>
    <row r="360" spans="1:10" ht="20" customHeight="1">
      <c r="A360" s="876"/>
      <c r="B360" s="876"/>
      <c r="C360" s="876"/>
      <c r="D360" s="876"/>
      <c r="E360" s="876"/>
      <c r="F360" s="876" t="s">
        <v>391</v>
      </c>
      <c r="G360" s="876"/>
      <c r="H360" s="876"/>
      <c r="I360" s="876"/>
      <c r="J360" s="474">
        <v>19.38</v>
      </c>
    </row>
    <row r="361" spans="1:10" ht="20" customHeight="1">
      <c r="A361" s="876"/>
      <c r="B361" s="876"/>
      <c r="C361" s="876"/>
      <c r="D361" s="876"/>
      <c r="E361" s="876"/>
      <c r="F361" s="876" t="s">
        <v>392</v>
      </c>
      <c r="G361" s="876"/>
      <c r="H361" s="876"/>
      <c r="I361" s="876"/>
      <c r="J361" s="474">
        <v>10.7713</v>
      </c>
    </row>
    <row r="362" spans="1:10" ht="25">
      <c r="A362" s="643"/>
      <c r="B362" s="643"/>
      <c r="C362" s="643"/>
      <c r="D362" s="643"/>
      <c r="E362" s="643" t="s">
        <v>296</v>
      </c>
      <c r="F362" s="473">
        <v>2.5690815273477812</v>
      </c>
      <c r="G362" s="643" t="s">
        <v>297</v>
      </c>
      <c r="H362" s="473">
        <v>0</v>
      </c>
      <c r="I362" s="643" t="s">
        <v>298</v>
      </c>
      <c r="J362" s="473">
        <v>2.5690815273477812</v>
      </c>
    </row>
    <row r="363" spans="1:10">
      <c r="A363" s="643"/>
      <c r="B363" s="643"/>
      <c r="C363" s="643"/>
      <c r="D363" s="643"/>
      <c r="E363" s="643" t="s">
        <v>709</v>
      </c>
      <c r="F363" s="473">
        <v>2.2200000000000002</v>
      </c>
      <c r="G363" s="643"/>
      <c r="H363" s="881" t="s">
        <v>299</v>
      </c>
      <c r="I363" s="881"/>
      <c r="J363" s="473">
        <v>12.99</v>
      </c>
    </row>
    <row r="364" spans="1:10" ht="1" customHeight="1">
      <c r="A364" s="645"/>
      <c r="B364" s="645"/>
      <c r="C364" s="645"/>
      <c r="D364" s="645"/>
      <c r="E364" s="645"/>
      <c r="F364" s="645"/>
      <c r="G364" s="645"/>
      <c r="H364" s="645"/>
      <c r="I364" s="645"/>
      <c r="J364" s="645"/>
    </row>
    <row r="365" spans="1:10" ht="18" customHeight="1">
      <c r="A365" s="644" t="s">
        <v>1043</v>
      </c>
      <c r="B365" s="636" t="s">
        <v>276</v>
      </c>
      <c r="C365" s="644" t="s">
        <v>277</v>
      </c>
      <c r="D365" s="644" t="s">
        <v>278</v>
      </c>
      <c r="E365" s="882" t="s">
        <v>279</v>
      </c>
      <c r="F365" s="882"/>
      <c r="G365" s="639" t="s">
        <v>280</v>
      </c>
      <c r="H365" s="636" t="s">
        <v>281</v>
      </c>
      <c r="I365" s="636" t="s">
        <v>282</v>
      </c>
      <c r="J365" s="636" t="s">
        <v>283</v>
      </c>
    </row>
    <row r="366" spans="1:10" ht="26" customHeight="1">
      <c r="A366" s="645" t="s">
        <v>158</v>
      </c>
      <c r="B366" s="461" t="s">
        <v>1044</v>
      </c>
      <c r="C366" s="645" t="s">
        <v>355</v>
      </c>
      <c r="D366" s="645" t="s">
        <v>1045</v>
      </c>
      <c r="E366" s="883" t="s">
        <v>134</v>
      </c>
      <c r="F366" s="883"/>
      <c r="G366" s="462" t="s">
        <v>7</v>
      </c>
      <c r="H366" s="463">
        <v>1</v>
      </c>
      <c r="I366" s="464">
        <v>12.06</v>
      </c>
      <c r="J366" s="464">
        <v>12.06</v>
      </c>
    </row>
    <row r="367" spans="1:10" ht="15" customHeight="1">
      <c r="A367" s="882" t="s">
        <v>356</v>
      </c>
      <c r="B367" s="886" t="s">
        <v>276</v>
      </c>
      <c r="C367" s="882" t="s">
        <v>277</v>
      </c>
      <c r="D367" s="882" t="s">
        <v>357</v>
      </c>
      <c r="E367" s="886" t="s">
        <v>358</v>
      </c>
      <c r="F367" s="887" t="s">
        <v>359</v>
      </c>
      <c r="G367" s="886"/>
      <c r="H367" s="887" t="s">
        <v>360</v>
      </c>
      <c r="I367" s="886"/>
      <c r="J367" s="886" t="s">
        <v>361</v>
      </c>
    </row>
    <row r="368" spans="1:10" ht="15" customHeight="1">
      <c r="A368" s="886"/>
      <c r="B368" s="886"/>
      <c r="C368" s="886"/>
      <c r="D368" s="886"/>
      <c r="E368" s="886"/>
      <c r="F368" s="636" t="s">
        <v>362</v>
      </c>
      <c r="G368" s="636" t="s">
        <v>363</v>
      </c>
      <c r="H368" s="636" t="s">
        <v>362</v>
      </c>
      <c r="I368" s="636" t="s">
        <v>363</v>
      </c>
      <c r="J368" s="886"/>
    </row>
    <row r="369" spans="1:10" ht="39" customHeight="1">
      <c r="A369" s="638" t="s">
        <v>291</v>
      </c>
      <c r="B369" s="469" t="s">
        <v>1041</v>
      </c>
      <c r="C369" s="638" t="s">
        <v>355</v>
      </c>
      <c r="D369" s="638" t="s">
        <v>1042</v>
      </c>
      <c r="E369" s="471">
        <v>1</v>
      </c>
      <c r="F369" s="472">
        <v>1</v>
      </c>
      <c r="G369" s="472">
        <v>0</v>
      </c>
      <c r="H369" s="637">
        <v>158.9597</v>
      </c>
      <c r="I369" s="637">
        <v>82.288499999999999</v>
      </c>
      <c r="J369" s="637">
        <v>158.9597</v>
      </c>
    </row>
    <row r="370" spans="1:10" ht="20" customHeight="1">
      <c r="A370" s="876"/>
      <c r="B370" s="876"/>
      <c r="C370" s="876"/>
      <c r="D370" s="876"/>
      <c r="E370" s="876"/>
      <c r="F370" s="876" t="s">
        <v>374</v>
      </c>
      <c r="G370" s="876"/>
      <c r="H370" s="876"/>
      <c r="I370" s="876"/>
      <c r="J370" s="474">
        <v>158.9597</v>
      </c>
    </row>
    <row r="371" spans="1:10" ht="20" customHeight="1">
      <c r="A371" s="644" t="s">
        <v>375</v>
      </c>
      <c r="B371" s="636" t="s">
        <v>276</v>
      </c>
      <c r="C371" s="644" t="s">
        <v>277</v>
      </c>
      <c r="D371" s="644" t="s">
        <v>376</v>
      </c>
      <c r="E371" s="636" t="s">
        <v>358</v>
      </c>
      <c r="F371" s="886" t="s">
        <v>377</v>
      </c>
      <c r="G371" s="886"/>
      <c r="H371" s="886"/>
      <c r="I371" s="886"/>
      <c r="J371" s="636" t="s">
        <v>361</v>
      </c>
    </row>
    <row r="372" spans="1:10" ht="24" customHeight="1">
      <c r="A372" s="638" t="s">
        <v>291</v>
      </c>
      <c r="B372" s="469" t="s">
        <v>384</v>
      </c>
      <c r="C372" s="638" t="s">
        <v>355</v>
      </c>
      <c r="D372" s="638" t="s">
        <v>385</v>
      </c>
      <c r="E372" s="471">
        <v>3</v>
      </c>
      <c r="F372" s="638"/>
      <c r="G372" s="638"/>
      <c r="H372" s="638"/>
      <c r="I372" s="637">
        <v>24.894400000000001</v>
      </c>
      <c r="J372" s="637">
        <v>74.683199999999999</v>
      </c>
    </row>
    <row r="373" spans="1:10" ht="20" customHeight="1">
      <c r="A373" s="876"/>
      <c r="B373" s="876"/>
      <c r="C373" s="876"/>
      <c r="D373" s="876"/>
      <c r="E373" s="876"/>
      <c r="F373" s="876" t="s">
        <v>386</v>
      </c>
      <c r="G373" s="876"/>
      <c r="H373" s="876"/>
      <c r="I373" s="876"/>
      <c r="J373" s="474">
        <v>74.683199999999999</v>
      </c>
    </row>
    <row r="374" spans="1:10" ht="20" customHeight="1">
      <c r="A374" s="876"/>
      <c r="B374" s="876"/>
      <c r="C374" s="876"/>
      <c r="D374" s="876"/>
      <c r="E374" s="876"/>
      <c r="F374" s="876" t="s">
        <v>387</v>
      </c>
      <c r="G374" s="876"/>
      <c r="H374" s="876"/>
      <c r="I374" s="876"/>
      <c r="J374" s="474">
        <v>0</v>
      </c>
    </row>
    <row r="375" spans="1:10" ht="20" customHeight="1">
      <c r="A375" s="876"/>
      <c r="B375" s="876"/>
      <c r="C375" s="876"/>
      <c r="D375" s="876"/>
      <c r="E375" s="876"/>
      <c r="F375" s="876" t="s">
        <v>388</v>
      </c>
      <c r="G375" s="876"/>
      <c r="H375" s="876"/>
      <c r="I375" s="876"/>
      <c r="J375" s="474">
        <v>233.6429</v>
      </c>
    </row>
    <row r="376" spans="1:10" ht="20" customHeight="1">
      <c r="A376" s="876"/>
      <c r="B376" s="876"/>
      <c r="C376" s="876"/>
      <c r="D376" s="876"/>
      <c r="E376" s="876"/>
      <c r="F376" s="876" t="s">
        <v>389</v>
      </c>
      <c r="G376" s="876"/>
      <c r="H376" s="876"/>
      <c r="I376" s="876"/>
      <c r="J376" s="474">
        <v>0</v>
      </c>
    </row>
    <row r="377" spans="1:10" ht="20" customHeight="1">
      <c r="A377" s="876"/>
      <c r="B377" s="876"/>
      <c r="C377" s="876"/>
      <c r="D377" s="876"/>
      <c r="E377" s="876"/>
      <c r="F377" s="876" t="s">
        <v>390</v>
      </c>
      <c r="G377" s="876"/>
      <c r="H377" s="876"/>
      <c r="I377" s="876"/>
      <c r="J377" s="474">
        <v>0</v>
      </c>
    </row>
    <row r="378" spans="1:10" ht="20" customHeight="1">
      <c r="A378" s="876"/>
      <c r="B378" s="876"/>
      <c r="C378" s="876"/>
      <c r="D378" s="876"/>
      <c r="E378" s="876"/>
      <c r="F378" s="876" t="s">
        <v>391</v>
      </c>
      <c r="G378" s="876"/>
      <c r="H378" s="876"/>
      <c r="I378" s="876"/>
      <c r="J378" s="474">
        <v>19.38</v>
      </c>
    </row>
    <row r="379" spans="1:10" ht="20" customHeight="1">
      <c r="A379" s="876"/>
      <c r="B379" s="876"/>
      <c r="C379" s="876"/>
      <c r="D379" s="876"/>
      <c r="E379" s="876"/>
      <c r="F379" s="876" t="s">
        <v>392</v>
      </c>
      <c r="G379" s="876"/>
      <c r="H379" s="876"/>
      <c r="I379" s="876"/>
      <c r="J379" s="474">
        <v>12.055899999999999</v>
      </c>
    </row>
    <row r="380" spans="1:10" ht="25">
      <c r="A380" s="643"/>
      <c r="B380" s="643"/>
      <c r="C380" s="643"/>
      <c r="D380" s="643"/>
      <c r="E380" s="643" t="s">
        <v>296</v>
      </c>
      <c r="F380" s="473">
        <v>3.8536222910216718</v>
      </c>
      <c r="G380" s="643" t="s">
        <v>297</v>
      </c>
      <c r="H380" s="473">
        <v>0</v>
      </c>
      <c r="I380" s="643" t="s">
        <v>298</v>
      </c>
      <c r="J380" s="473">
        <v>3.8536222910216718</v>
      </c>
    </row>
    <row r="381" spans="1:10">
      <c r="A381" s="643"/>
      <c r="B381" s="643"/>
      <c r="C381" s="643"/>
      <c r="D381" s="643"/>
      <c r="E381" s="643" t="s">
        <v>709</v>
      </c>
      <c r="F381" s="473">
        <v>2.4900000000000002</v>
      </c>
      <c r="G381" s="643"/>
      <c r="H381" s="881" t="s">
        <v>299</v>
      </c>
      <c r="I381" s="881"/>
      <c r="J381" s="473">
        <v>14.55</v>
      </c>
    </row>
    <row r="382" spans="1:10" ht="1" customHeight="1">
      <c r="A382" s="645"/>
      <c r="B382" s="645"/>
      <c r="C382" s="645"/>
      <c r="D382" s="645"/>
      <c r="E382" s="645"/>
      <c r="F382" s="645"/>
      <c r="G382" s="645"/>
      <c r="H382" s="645"/>
      <c r="I382" s="645"/>
      <c r="J382" s="645"/>
    </row>
    <row r="383" spans="1:10" ht="18" customHeight="1">
      <c r="A383" s="644" t="s">
        <v>1046</v>
      </c>
      <c r="B383" s="636" t="s">
        <v>276</v>
      </c>
      <c r="C383" s="644" t="s">
        <v>277</v>
      </c>
      <c r="D383" s="644" t="s">
        <v>278</v>
      </c>
      <c r="E383" s="882" t="s">
        <v>279</v>
      </c>
      <c r="F383" s="882"/>
      <c r="G383" s="639" t="s">
        <v>280</v>
      </c>
      <c r="H383" s="636" t="s">
        <v>281</v>
      </c>
      <c r="I383" s="636" t="s">
        <v>282</v>
      </c>
      <c r="J383" s="636" t="s">
        <v>283</v>
      </c>
    </row>
    <row r="384" spans="1:10" ht="24" customHeight="1">
      <c r="A384" s="645" t="s">
        <v>158</v>
      </c>
      <c r="B384" s="461" t="s">
        <v>1047</v>
      </c>
      <c r="C384" s="645" t="s">
        <v>355</v>
      </c>
      <c r="D384" s="645" t="s">
        <v>1048</v>
      </c>
      <c r="E384" s="883" t="s">
        <v>134</v>
      </c>
      <c r="F384" s="883"/>
      <c r="G384" s="462" t="s">
        <v>4</v>
      </c>
      <c r="H384" s="463">
        <v>1</v>
      </c>
      <c r="I384" s="464">
        <v>458.3</v>
      </c>
      <c r="J384" s="464">
        <v>458.3</v>
      </c>
    </row>
    <row r="385" spans="1:10" ht="15" customHeight="1">
      <c r="A385" s="882" t="s">
        <v>356</v>
      </c>
      <c r="B385" s="886" t="s">
        <v>276</v>
      </c>
      <c r="C385" s="882" t="s">
        <v>277</v>
      </c>
      <c r="D385" s="882" t="s">
        <v>357</v>
      </c>
      <c r="E385" s="886" t="s">
        <v>358</v>
      </c>
      <c r="F385" s="887" t="s">
        <v>359</v>
      </c>
      <c r="G385" s="886"/>
      <c r="H385" s="887" t="s">
        <v>360</v>
      </c>
      <c r="I385" s="886"/>
      <c r="J385" s="886" t="s">
        <v>361</v>
      </c>
    </row>
    <row r="386" spans="1:10" ht="15" customHeight="1">
      <c r="A386" s="886"/>
      <c r="B386" s="886"/>
      <c r="C386" s="886"/>
      <c r="D386" s="886"/>
      <c r="E386" s="886"/>
      <c r="F386" s="636" t="s">
        <v>362</v>
      </c>
      <c r="G386" s="636" t="s">
        <v>363</v>
      </c>
      <c r="H386" s="636" t="s">
        <v>362</v>
      </c>
      <c r="I386" s="636" t="s">
        <v>363</v>
      </c>
      <c r="J386" s="886"/>
    </row>
    <row r="387" spans="1:10" ht="26" customHeight="1">
      <c r="A387" s="638" t="s">
        <v>291</v>
      </c>
      <c r="B387" s="469" t="s">
        <v>1049</v>
      </c>
      <c r="C387" s="638" t="s">
        <v>355</v>
      </c>
      <c r="D387" s="638" t="s">
        <v>1050</v>
      </c>
      <c r="E387" s="471">
        <v>9.5100000000000004E-2</v>
      </c>
      <c r="F387" s="472">
        <v>1</v>
      </c>
      <c r="G387" s="472">
        <v>0</v>
      </c>
      <c r="H387" s="637">
        <v>0.71079999999999999</v>
      </c>
      <c r="I387" s="637">
        <v>0.48099999999999998</v>
      </c>
      <c r="J387" s="637">
        <v>6.7599999999999993E-2</v>
      </c>
    </row>
    <row r="388" spans="1:10" ht="20" customHeight="1">
      <c r="A388" s="876"/>
      <c r="B388" s="876"/>
      <c r="C388" s="876"/>
      <c r="D388" s="876"/>
      <c r="E388" s="876"/>
      <c r="F388" s="876" t="s">
        <v>374</v>
      </c>
      <c r="G388" s="876"/>
      <c r="H388" s="876"/>
      <c r="I388" s="876"/>
      <c r="J388" s="474">
        <v>6.7599999999999993E-2</v>
      </c>
    </row>
    <row r="389" spans="1:10" ht="20" customHeight="1">
      <c r="A389" s="644" t="s">
        <v>375</v>
      </c>
      <c r="B389" s="636" t="s">
        <v>276</v>
      </c>
      <c r="C389" s="644" t="s">
        <v>277</v>
      </c>
      <c r="D389" s="644" t="s">
        <v>376</v>
      </c>
      <c r="E389" s="636" t="s">
        <v>358</v>
      </c>
      <c r="F389" s="886" t="s">
        <v>377</v>
      </c>
      <c r="G389" s="886"/>
      <c r="H389" s="886"/>
      <c r="I389" s="886"/>
      <c r="J389" s="636" t="s">
        <v>361</v>
      </c>
    </row>
    <row r="390" spans="1:10" ht="24" customHeight="1">
      <c r="A390" s="638" t="s">
        <v>291</v>
      </c>
      <c r="B390" s="469" t="s">
        <v>384</v>
      </c>
      <c r="C390" s="638" t="s">
        <v>355</v>
      </c>
      <c r="D390" s="638" t="s">
        <v>385</v>
      </c>
      <c r="E390" s="471">
        <v>1.0951</v>
      </c>
      <c r="F390" s="638"/>
      <c r="G390" s="638"/>
      <c r="H390" s="638"/>
      <c r="I390" s="637">
        <v>24.894400000000001</v>
      </c>
      <c r="J390" s="637">
        <v>27.261900000000001</v>
      </c>
    </row>
    <row r="391" spans="1:10" ht="20" customHeight="1">
      <c r="A391" s="876"/>
      <c r="B391" s="876"/>
      <c r="C391" s="876"/>
      <c r="D391" s="876"/>
      <c r="E391" s="876"/>
      <c r="F391" s="876" t="s">
        <v>386</v>
      </c>
      <c r="G391" s="876"/>
      <c r="H391" s="876"/>
      <c r="I391" s="876"/>
      <c r="J391" s="474">
        <v>27.261900000000001</v>
      </c>
    </row>
    <row r="392" spans="1:10" ht="20" customHeight="1">
      <c r="A392" s="876"/>
      <c r="B392" s="876"/>
      <c r="C392" s="876"/>
      <c r="D392" s="876"/>
      <c r="E392" s="876"/>
      <c r="F392" s="876" t="s">
        <v>387</v>
      </c>
      <c r="G392" s="876"/>
      <c r="H392" s="876"/>
      <c r="I392" s="876"/>
      <c r="J392" s="474">
        <v>0</v>
      </c>
    </row>
    <row r="393" spans="1:10" ht="20" customHeight="1">
      <c r="A393" s="876"/>
      <c r="B393" s="876"/>
      <c r="C393" s="876"/>
      <c r="D393" s="876"/>
      <c r="E393" s="876"/>
      <c r="F393" s="876" t="s">
        <v>388</v>
      </c>
      <c r="G393" s="876"/>
      <c r="H393" s="876"/>
      <c r="I393" s="876"/>
      <c r="J393" s="474">
        <v>27.329499999999999</v>
      </c>
    </row>
    <row r="394" spans="1:10" ht="20" customHeight="1">
      <c r="A394" s="876"/>
      <c r="B394" s="876"/>
      <c r="C394" s="876"/>
      <c r="D394" s="876"/>
      <c r="E394" s="876"/>
      <c r="F394" s="876" t="s">
        <v>389</v>
      </c>
      <c r="G394" s="876"/>
      <c r="H394" s="876"/>
      <c r="I394" s="876"/>
      <c r="J394" s="474">
        <v>0</v>
      </c>
    </row>
    <row r="395" spans="1:10" ht="20" customHeight="1">
      <c r="A395" s="876"/>
      <c r="B395" s="876"/>
      <c r="C395" s="876"/>
      <c r="D395" s="876"/>
      <c r="E395" s="876"/>
      <c r="F395" s="876" t="s">
        <v>390</v>
      </c>
      <c r="G395" s="876"/>
      <c r="H395" s="876"/>
      <c r="I395" s="876"/>
      <c r="J395" s="474">
        <v>0</v>
      </c>
    </row>
    <row r="396" spans="1:10" ht="20" customHeight="1">
      <c r="A396" s="876"/>
      <c r="B396" s="876"/>
      <c r="C396" s="876"/>
      <c r="D396" s="876"/>
      <c r="E396" s="876"/>
      <c r="F396" s="876" t="s">
        <v>391</v>
      </c>
      <c r="G396" s="876"/>
      <c r="H396" s="876"/>
      <c r="I396" s="876"/>
      <c r="J396" s="474">
        <v>7.4700000000000003E-2</v>
      </c>
    </row>
    <row r="397" spans="1:10" ht="20" customHeight="1">
      <c r="A397" s="876"/>
      <c r="B397" s="876"/>
      <c r="C397" s="876"/>
      <c r="D397" s="876"/>
      <c r="E397" s="876"/>
      <c r="F397" s="876" t="s">
        <v>392</v>
      </c>
      <c r="G397" s="876"/>
      <c r="H397" s="876"/>
      <c r="I397" s="876"/>
      <c r="J397" s="474">
        <v>365.85680000000002</v>
      </c>
    </row>
    <row r="398" spans="1:10" ht="20" customHeight="1">
      <c r="A398" s="644" t="s">
        <v>409</v>
      </c>
      <c r="B398" s="636" t="s">
        <v>277</v>
      </c>
      <c r="C398" s="644" t="s">
        <v>291</v>
      </c>
      <c r="D398" s="644" t="s">
        <v>410</v>
      </c>
      <c r="E398" s="636" t="s">
        <v>276</v>
      </c>
      <c r="F398" s="636" t="s">
        <v>358</v>
      </c>
      <c r="G398" s="639" t="s">
        <v>394</v>
      </c>
      <c r="H398" s="886" t="s">
        <v>395</v>
      </c>
      <c r="I398" s="886"/>
      <c r="J398" s="636" t="s">
        <v>361</v>
      </c>
    </row>
    <row r="399" spans="1:10" ht="39" customHeight="1">
      <c r="A399" s="642" t="s">
        <v>411</v>
      </c>
      <c r="B399" s="465" t="s">
        <v>355</v>
      </c>
      <c r="C399" s="642" t="s">
        <v>1051</v>
      </c>
      <c r="D399" s="642" t="s">
        <v>1052</v>
      </c>
      <c r="E399" s="465">
        <v>5915433</v>
      </c>
      <c r="F399" s="467">
        <v>2.4</v>
      </c>
      <c r="G399" s="466" t="s">
        <v>162</v>
      </c>
      <c r="H399" s="889">
        <v>38.520000000000003</v>
      </c>
      <c r="I399" s="885"/>
      <c r="J399" s="641">
        <v>92.447999999999993</v>
      </c>
    </row>
    <row r="400" spans="1:10" ht="20" customHeight="1">
      <c r="A400" s="876"/>
      <c r="B400" s="876"/>
      <c r="C400" s="876"/>
      <c r="D400" s="876"/>
      <c r="E400" s="876"/>
      <c r="F400" s="876" t="s">
        <v>414</v>
      </c>
      <c r="G400" s="876"/>
      <c r="H400" s="876"/>
      <c r="I400" s="876"/>
      <c r="J400" s="474">
        <v>92.447999999999993</v>
      </c>
    </row>
    <row r="401" spans="1:10" ht="20" customHeight="1">
      <c r="A401" s="644" t="s">
        <v>415</v>
      </c>
      <c r="B401" s="636" t="s">
        <v>277</v>
      </c>
      <c r="C401" s="644" t="s">
        <v>291</v>
      </c>
      <c r="D401" s="644" t="s">
        <v>416</v>
      </c>
      <c r="E401" s="636" t="s">
        <v>358</v>
      </c>
      <c r="F401" s="636" t="s">
        <v>394</v>
      </c>
      <c r="G401" s="887" t="s">
        <v>417</v>
      </c>
      <c r="H401" s="886"/>
      <c r="I401" s="886"/>
      <c r="J401" s="636" t="s">
        <v>361</v>
      </c>
    </row>
    <row r="402" spans="1:10" ht="20" customHeight="1">
      <c r="A402" s="639"/>
      <c r="B402" s="639"/>
      <c r="C402" s="639"/>
      <c r="D402" s="639"/>
      <c r="E402" s="639"/>
      <c r="F402" s="639"/>
      <c r="G402" s="639" t="s">
        <v>418</v>
      </c>
      <c r="H402" s="639" t="s">
        <v>419</v>
      </c>
      <c r="I402" s="639" t="s">
        <v>420</v>
      </c>
      <c r="J402" s="639"/>
    </row>
    <row r="403" spans="1:10" ht="50" customHeight="1">
      <c r="A403" s="642" t="s">
        <v>416</v>
      </c>
      <c r="B403" s="465" t="s">
        <v>355</v>
      </c>
      <c r="C403" s="642" t="s">
        <v>1051</v>
      </c>
      <c r="D403" s="642" t="s">
        <v>1053</v>
      </c>
      <c r="E403" s="467">
        <v>2.4</v>
      </c>
      <c r="F403" s="466" t="s">
        <v>163</v>
      </c>
      <c r="G403" s="465" t="s">
        <v>1787</v>
      </c>
      <c r="H403" s="465" t="s">
        <v>1788</v>
      </c>
      <c r="I403" s="465" t="s">
        <v>1789</v>
      </c>
      <c r="J403" s="641">
        <v>0</v>
      </c>
    </row>
    <row r="404" spans="1:10" ht="20" customHeight="1">
      <c r="A404" s="876"/>
      <c r="B404" s="876"/>
      <c r="C404" s="876"/>
      <c r="D404" s="876"/>
      <c r="E404" s="876"/>
      <c r="F404" s="876" t="s">
        <v>424</v>
      </c>
      <c r="G404" s="876"/>
      <c r="H404" s="876"/>
      <c r="I404" s="876"/>
      <c r="J404" s="474">
        <v>0</v>
      </c>
    </row>
    <row r="405" spans="1:10" ht="25">
      <c r="A405" s="643"/>
      <c r="B405" s="643"/>
      <c r="C405" s="643"/>
      <c r="D405" s="643"/>
      <c r="E405" s="643" t="s">
        <v>296</v>
      </c>
      <c r="F405" s="473">
        <v>395.40838088326637</v>
      </c>
      <c r="G405" s="643" t="s">
        <v>297</v>
      </c>
      <c r="H405" s="473">
        <v>0</v>
      </c>
      <c r="I405" s="643" t="s">
        <v>298</v>
      </c>
      <c r="J405" s="473">
        <v>395.40838092300623</v>
      </c>
    </row>
    <row r="406" spans="1:10">
      <c r="A406" s="643"/>
      <c r="B406" s="643"/>
      <c r="C406" s="643"/>
      <c r="D406" s="643"/>
      <c r="E406" s="643" t="s">
        <v>709</v>
      </c>
      <c r="F406" s="473">
        <v>94.86</v>
      </c>
      <c r="G406" s="643"/>
      <c r="H406" s="881" t="s">
        <v>299</v>
      </c>
      <c r="I406" s="881"/>
      <c r="J406" s="473">
        <v>553.16</v>
      </c>
    </row>
    <row r="407" spans="1:10" ht="1" customHeight="1">
      <c r="A407" s="645"/>
      <c r="B407" s="645"/>
      <c r="C407" s="645"/>
      <c r="D407" s="645"/>
      <c r="E407" s="645"/>
      <c r="F407" s="645"/>
      <c r="G407" s="645"/>
      <c r="H407" s="645"/>
      <c r="I407" s="645"/>
      <c r="J407" s="645"/>
    </row>
    <row r="408" spans="1:10" ht="18" customHeight="1">
      <c r="A408" s="644" t="s">
        <v>872</v>
      </c>
      <c r="B408" s="636" t="s">
        <v>276</v>
      </c>
      <c r="C408" s="644" t="s">
        <v>277</v>
      </c>
      <c r="D408" s="644" t="s">
        <v>278</v>
      </c>
      <c r="E408" s="882" t="s">
        <v>279</v>
      </c>
      <c r="F408" s="882"/>
      <c r="G408" s="639" t="s">
        <v>280</v>
      </c>
      <c r="H408" s="636" t="s">
        <v>281</v>
      </c>
      <c r="I408" s="636" t="s">
        <v>282</v>
      </c>
      <c r="J408" s="636" t="s">
        <v>283</v>
      </c>
    </row>
    <row r="409" spans="1:10" ht="26" customHeight="1">
      <c r="A409" s="645" t="s">
        <v>158</v>
      </c>
      <c r="B409" s="461" t="s">
        <v>354</v>
      </c>
      <c r="C409" s="645" t="s">
        <v>355</v>
      </c>
      <c r="D409" s="645" t="s">
        <v>659</v>
      </c>
      <c r="E409" s="883" t="s">
        <v>134</v>
      </c>
      <c r="F409" s="883"/>
      <c r="G409" s="462" t="s">
        <v>5</v>
      </c>
      <c r="H409" s="463">
        <v>1</v>
      </c>
      <c r="I409" s="464">
        <v>462.18</v>
      </c>
      <c r="J409" s="464">
        <v>462.18</v>
      </c>
    </row>
    <row r="410" spans="1:10" ht="15" customHeight="1">
      <c r="A410" s="882" t="s">
        <v>356</v>
      </c>
      <c r="B410" s="886" t="s">
        <v>276</v>
      </c>
      <c r="C410" s="882" t="s">
        <v>277</v>
      </c>
      <c r="D410" s="882" t="s">
        <v>357</v>
      </c>
      <c r="E410" s="886" t="s">
        <v>358</v>
      </c>
      <c r="F410" s="887" t="s">
        <v>359</v>
      </c>
      <c r="G410" s="886"/>
      <c r="H410" s="887" t="s">
        <v>360</v>
      </c>
      <c r="I410" s="886"/>
      <c r="J410" s="886" t="s">
        <v>361</v>
      </c>
    </row>
    <row r="411" spans="1:10" ht="15" customHeight="1">
      <c r="A411" s="886"/>
      <c r="B411" s="886"/>
      <c r="C411" s="886"/>
      <c r="D411" s="886"/>
      <c r="E411" s="886"/>
      <c r="F411" s="636" t="s">
        <v>362</v>
      </c>
      <c r="G411" s="636" t="s">
        <v>363</v>
      </c>
      <c r="H411" s="636" t="s">
        <v>362</v>
      </c>
      <c r="I411" s="636" t="s">
        <v>363</v>
      </c>
      <c r="J411" s="886"/>
    </row>
    <row r="412" spans="1:10" ht="24" customHeight="1">
      <c r="A412" s="638" t="s">
        <v>291</v>
      </c>
      <c r="B412" s="469" t="s">
        <v>364</v>
      </c>
      <c r="C412" s="638" t="s">
        <v>355</v>
      </c>
      <c r="D412" s="638" t="s">
        <v>365</v>
      </c>
      <c r="E412" s="471">
        <v>0.15060000000000001</v>
      </c>
      <c r="F412" s="472">
        <v>1</v>
      </c>
      <c r="G412" s="472">
        <v>0</v>
      </c>
      <c r="H412" s="637">
        <v>0.36870000000000003</v>
      </c>
      <c r="I412" s="637">
        <v>0.2392</v>
      </c>
      <c r="J412" s="637">
        <v>5.5500000000000001E-2</v>
      </c>
    </row>
    <row r="413" spans="1:10" ht="24" customHeight="1">
      <c r="A413" s="638" t="s">
        <v>291</v>
      </c>
      <c r="B413" s="469" t="s">
        <v>366</v>
      </c>
      <c r="C413" s="638" t="s">
        <v>355</v>
      </c>
      <c r="D413" s="638" t="s">
        <v>367</v>
      </c>
      <c r="E413" s="471">
        <v>0.48193000000000003</v>
      </c>
      <c r="F413" s="472">
        <v>1</v>
      </c>
      <c r="G413" s="472">
        <v>0</v>
      </c>
      <c r="H413" s="637">
        <v>30.706600000000002</v>
      </c>
      <c r="I413" s="637">
        <v>7.6116999999999999</v>
      </c>
      <c r="J413" s="637">
        <v>14.798400000000001</v>
      </c>
    </row>
    <row r="414" spans="1:10" ht="24" customHeight="1">
      <c r="A414" s="638" t="s">
        <v>291</v>
      </c>
      <c r="B414" s="469" t="s">
        <v>368</v>
      </c>
      <c r="C414" s="638" t="s">
        <v>355</v>
      </c>
      <c r="D414" s="638" t="s">
        <v>369</v>
      </c>
      <c r="E414" s="471">
        <v>0.20080000000000001</v>
      </c>
      <c r="F414" s="472">
        <v>1</v>
      </c>
      <c r="G414" s="472">
        <v>0</v>
      </c>
      <c r="H414" s="637">
        <v>14.896599999999999</v>
      </c>
      <c r="I414" s="637">
        <v>9.4690999999999992</v>
      </c>
      <c r="J414" s="637">
        <v>2.9912000000000001</v>
      </c>
    </row>
    <row r="415" spans="1:10" ht="26" customHeight="1">
      <c r="A415" s="638" t="s">
        <v>291</v>
      </c>
      <c r="B415" s="469" t="s">
        <v>370</v>
      </c>
      <c r="C415" s="638" t="s">
        <v>355</v>
      </c>
      <c r="D415" s="638" t="s">
        <v>371</v>
      </c>
      <c r="E415" s="471">
        <v>0.48193000000000003</v>
      </c>
      <c r="F415" s="472">
        <v>1</v>
      </c>
      <c r="G415" s="472">
        <v>0</v>
      </c>
      <c r="H415" s="637">
        <v>12.0732</v>
      </c>
      <c r="I415" s="637">
        <v>7.6744000000000003</v>
      </c>
      <c r="J415" s="637">
        <v>5.8183999999999996</v>
      </c>
    </row>
    <row r="416" spans="1:10" ht="24" customHeight="1">
      <c r="A416" s="638" t="s">
        <v>291</v>
      </c>
      <c r="B416" s="469" t="s">
        <v>372</v>
      </c>
      <c r="C416" s="638" t="s">
        <v>355</v>
      </c>
      <c r="D416" s="638" t="s">
        <v>373</v>
      </c>
      <c r="E416" s="471">
        <v>0.48193000000000003</v>
      </c>
      <c r="F416" s="472">
        <v>1</v>
      </c>
      <c r="G416" s="472">
        <v>0</v>
      </c>
      <c r="H416" s="637">
        <v>25.765499999999999</v>
      </c>
      <c r="I416" s="637">
        <v>16.242699999999999</v>
      </c>
      <c r="J416" s="637">
        <v>12.417199999999999</v>
      </c>
    </row>
    <row r="417" spans="1:10" ht="20" customHeight="1">
      <c r="A417" s="876"/>
      <c r="B417" s="876"/>
      <c r="C417" s="876"/>
      <c r="D417" s="876"/>
      <c r="E417" s="876"/>
      <c r="F417" s="876" t="s">
        <v>374</v>
      </c>
      <c r="G417" s="876"/>
      <c r="H417" s="876"/>
      <c r="I417" s="876"/>
      <c r="J417" s="474">
        <v>36.0807</v>
      </c>
    </row>
    <row r="418" spans="1:10" ht="20" customHeight="1">
      <c r="A418" s="644" t="s">
        <v>375</v>
      </c>
      <c r="B418" s="636" t="s">
        <v>276</v>
      </c>
      <c r="C418" s="644" t="s">
        <v>277</v>
      </c>
      <c r="D418" s="644" t="s">
        <v>376</v>
      </c>
      <c r="E418" s="636" t="s">
        <v>358</v>
      </c>
      <c r="F418" s="886" t="s">
        <v>377</v>
      </c>
      <c r="G418" s="886"/>
      <c r="H418" s="886"/>
      <c r="I418" s="886"/>
      <c r="J418" s="636" t="s">
        <v>361</v>
      </c>
    </row>
    <row r="419" spans="1:10" ht="24" customHeight="1">
      <c r="A419" s="638" t="s">
        <v>291</v>
      </c>
      <c r="B419" s="469" t="s">
        <v>378</v>
      </c>
      <c r="C419" s="638" t="s">
        <v>355</v>
      </c>
      <c r="D419" s="638" t="s">
        <v>379</v>
      </c>
      <c r="E419" s="471">
        <v>2</v>
      </c>
      <c r="F419" s="638"/>
      <c r="G419" s="638"/>
      <c r="H419" s="638"/>
      <c r="I419" s="637">
        <v>25.1952</v>
      </c>
      <c r="J419" s="637">
        <v>50.3904</v>
      </c>
    </row>
    <row r="420" spans="1:10" ht="24" customHeight="1">
      <c r="A420" s="638" t="s">
        <v>291</v>
      </c>
      <c r="B420" s="469" t="s">
        <v>380</v>
      </c>
      <c r="C420" s="638" t="s">
        <v>355</v>
      </c>
      <c r="D420" s="638" t="s">
        <v>381</v>
      </c>
      <c r="E420" s="471">
        <v>1</v>
      </c>
      <c r="F420" s="638"/>
      <c r="G420" s="638"/>
      <c r="H420" s="638"/>
      <c r="I420" s="637">
        <v>33.0199</v>
      </c>
      <c r="J420" s="637">
        <v>33.0199</v>
      </c>
    </row>
    <row r="421" spans="1:10" ht="24" customHeight="1">
      <c r="A421" s="638" t="s">
        <v>291</v>
      </c>
      <c r="B421" s="469" t="s">
        <v>382</v>
      </c>
      <c r="C421" s="638" t="s">
        <v>355</v>
      </c>
      <c r="D421" s="638" t="s">
        <v>383</v>
      </c>
      <c r="E421" s="471">
        <v>1</v>
      </c>
      <c r="F421" s="638"/>
      <c r="G421" s="638"/>
      <c r="H421" s="638"/>
      <c r="I421" s="637">
        <v>33.520499999999998</v>
      </c>
      <c r="J421" s="637">
        <v>33.520499999999998</v>
      </c>
    </row>
    <row r="422" spans="1:10" ht="24" customHeight="1">
      <c r="A422" s="638" t="s">
        <v>291</v>
      </c>
      <c r="B422" s="469" t="s">
        <v>384</v>
      </c>
      <c r="C422" s="638" t="s">
        <v>355</v>
      </c>
      <c r="D422" s="638" t="s">
        <v>385</v>
      </c>
      <c r="E422" s="471">
        <v>2</v>
      </c>
      <c r="F422" s="638"/>
      <c r="G422" s="638"/>
      <c r="H422" s="638"/>
      <c r="I422" s="637">
        <v>24.894400000000001</v>
      </c>
      <c r="J422" s="637">
        <v>49.788800000000002</v>
      </c>
    </row>
    <row r="423" spans="1:10" ht="20" customHeight="1">
      <c r="A423" s="876"/>
      <c r="B423" s="876"/>
      <c r="C423" s="876"/>
      <c r="D423" s="876"/>
      <c r="E423" s="876"/>
      <c r="F423" s="876" t="s">
        <v>386</v>
      </c>
      <c r="G423" s="876"/>
      <c r="H423" s="876"/>
      <c r="I423" s="876"/>
      <c r="J423" s="474">
        <v>166.71960000000001</v>
      </c>
    </row>
    <row r="424" spans="1:10" ht="20" customHeight="1">
      <c r="A424" s="876"/>
      <c r="B424" s="876"/>
      <c r="C424" s="876"/>
      <c r="D424" s="876"/>
      <c r="E424" s="876"/>
      <c r="F424" s="876" t="s">
        <v>387</v>
      </c>
      <c r="G424" s="876"/>
      <c r="H424" s="876"/>
      <c r="I424" s="876"/>
      <c r="J424" s="474">
        <v>0</v>
      </c>
    </row>
    <row r="425" spans="1:10" ht="20" customHeight="1">
      <c r="A425" s="876"/>
      <c r="B425" s="876"/>
      <c r="C425" s="876"/>
      <c r="D425" s="876"/>
      <c r="E425" s="876"/>
      <c r="F425" s="876" t="s">
        <v>388</v>
      </c>
      <c r="G425" s="876"/>
      <c r="H425" s="876"/>
      <c r="I425" s="876"/>
      <c r="J425" s="474">
        <v>202.80029999999999</v>
      </c>
    </row>
    <row r="426" spans="1:10" ht="20" customHeight="1">
      <c r="A426" s="876"/>
      <c r="B426" s="876"/>
      <c r="C426" s="876"/>
      <c r="D426" s="876"/>
      <c r="E426" s="876"/>
      <c r="F426" s="876" t="s">
        <v>389</v>
      </c>
      <c r="G426" s="876"/>
      <c r="H426" s="876"/>
      <c r="I426" s="876"/>
      <c r="J426" s="474">
        <v>0</v>
      </c>
    </row>
    <row r="427" spans="1:10" ht="20" customHeight="1">
      <c r="A427" s="876"/>
      <c r="B427" s="876"/>
      <c r="C427" s="876"/>
      <c r="D427" s="876"/>
      <c r="E427" s="876"/>
      <c r="F427" s="876" t="s">
        <v>390</v>
      </c>
      <c r="G427" s="876"/>
      <c r="H427" s="876"/>
      <c r="I427" s="876"/>
      <c r="J427" s="474">
        <v>0</v>
      </c>
    </row>
    <row r="428" spans="1:10" ht="20" customHeight="1">
      <c r="A428" s="876"/>
      <c r="B428" s="876"/>
      <c r="C428" s="876"/>
      <c r="D428" s="876"/>
      <c r="E428" s="876"/>
      <c r="F428" s="876" t="s">
        <v>391</v>
      </c>
      <c r="G428" s="876"/>
      <c r="H428" s="876"/>
      <c r="I428" s="876"/>
      <c r="J428" s="474">
        <v>4</v>
      </c>
    </row>
    <row r="429" spans="1:10" ht="20" customHeight="1">
      <c r="A429" s="876"/>
      <c r="B429" s="876"/>
      <c r="C429" s="876"/>
      <c r="D429" s="876"/>
      <c r="E429" s="876"/>
      <c r="F429" s="876" t="s">
        <v>392</v>
      </c>
      <c r="G429" s="876"/>
      <c r="H429" s="876"/>
      <c r="I429" s="876"/>
      <c r="J429" s="474">
        <v>50.700099999999999</v>
      </c>
    </row>
    <row r="430" spans="1:10" ht="20" customHeight="1">
      <c r="A430" s="644" t="s">
        <v>393</v>
      </c>
      <c r="B430" s="636" t="s">
        <v>277</v>
      </c>
      <c r="C430" s="644" t="s">
        <v>276</v>
      </c>
      <c r="D430" s="644" t="s">
        <v>293</v>
      </c>
      <c r="E430" s="636" t="s">
        <v>358</v>
      </c>
      <c r="F430" s="636" t="s">
        <v>394</v>
      </c>
      <c r="G430" s="886" t="s">
        <v>395</v>
      </c>
      <c r="H430" s="886"/>
      <c r="I430" s="886"/>
      <c r="J430" s="636" t="s">
        <v>361</v>
      </c>
    </row>
    <row r="431" spans="1:10" ht="24" customHeight="1">
      <c r="A431" s="638" t="s">
        <v>291</v>
      </c>
      <c r="B431" s="469" t="s">
        <v>355</v>
      </c>
      <c r="C431" s="638" t="s">
        <v>396</v>
      </c>
      <c r="D431" s="638" t="s">
        <v>397</v>
      </c>
      <c r="E431" s="471">
        <v>11.775</v>
      </c>
      <c r="F431" s="470" t="s">
        <v>398</v>
      </c>
      <c r="G431" s="888">
        <v>12.264099999999999</v>
      </c>
      <c r="H431" s="888"/>
      <c r="I431" s="884"/>
      <c r="J431" s="637">
        <v>144.40979999999999</v>
      </c>
    </row>
    <row r="432" spans="1:10" ht="24" customHeight="1">
      <c r="A432" s="638" t="s">
        <v>291</v>
      </c>
      <c r="B432" s="469" t="s">
        <v>355</v>
      </c>
      <c r="C432" s="638" t="s">
        <v>399</v>
      </c>
      <c r="D432" s="638" t="s">
        <v>400</v>
      </c>
      <c r="E432" s="471">
        <v>1</v>
      </c>
      <c r="F432" s="470" t="s">
        <v>5</v>
      </c>
      <c r="G432" s="888">
        <v>149.78139999999999</v>
      </c>
      <c r="H432" s="888"/>
      <c r="I432" s="884"/>
      <c r="J432" s="637">
        <v>149.78139999999999</v>
      </c>
    </row>
    <row r="433" spans="1:10" ht="24" customHeight="1">
      <c r="A433" s="638" t="s">
        <v>291</v>
      </c>
      <c r="B433" s="469" t="s">
        <v>355</v>
      </c>
      <c r="C433" s="638" t="s">
        <v>401</v>
      </c>
      <c r="D433" s="638" t="s">
        <v>402</v>
      </c>
      <c r="E433" s="471">
        <v>0.4</v>
      </c>
      <c r="F433" s="470" t="s">
        <v>5</v>
      </c>
      <c r="G433" s="888">
        <v>246.95400000000001</v>
      </c>
      <c r="H433" s="888"/>
      <c r="I433" s="884"/>
      <c r="J433" s="637">
        <v>98.781599999999997</v>
      </c>
    </row>
    <row r="434" spans="1:10" ht="20" customHeight="1">
      <c r="A434" s="876"/>
      <c r="B434" s="876"/>
      <c r="C434" s="876"/>
      <c r="D434" s="876"/>
      <c r="E434" s="876"/>
      <c r="F434" s="876" t="s">
        <v>403</v>
      </c>
      <c r="G434" s="876"/>
      <c r="H434" s="876"/>
      <c r="I434" s="876"/>
      <c r="J434" s="474">
        <v>392.97280000000001</v>
      </c>
    </row>
    <row r="435" spans="1:10" ht="20" customHeight="1">
      <c r="A435" s="644" t="s">
        <v>404</v>
      </c>
      <c r="B435" s="636" t="s">
        <v>277</v>
      </c>
      <c r="C435" s="644" t="s">
        <v>276</v>
      </c>
      <c r="D435" s="644" t="s">
        <v>405</v>
      </c>
      <c r="E435" s="636" t="s">
        <v>358</v>
      </c>
      <c r="F435" s="636" t="s">
        <v>394</v>
      </c>
      <c r="G435" s="886" t="s">
        <v>395</v>
      </c>
      <c r="H435" s="886"/>
      <c r="I435" s="886"/>
      <c r="J435" s="636" t="s">
        <v>361</v>
      </c>
    </row>
    <row r="436" spans="1:10" ht="26" customHeight="1">
      <c r="A436" s="642" t="s">
        <v>406</v>
      </c>
      <c r="B436" s="465" t="s">
        <v>355</v>
      </c>
      <c r="C436" s="642">
        <v>5212552</v>
      </c>
      <c r="D436" s="642" t="s">
        <v>407</v>
      </c>
      <c r="E436" s="467">
        <v>1</v>
      </c>
      <c r="F436" s="466" t="s">
        <v>5</v>
      </c>
      <c r="G436" s="889">
        <v>18.07</v>
      </c>
      <c r="H436" s="889"/>
      <c r="I436" s="885"/>
      <c r="J436" s="641">
        <v>18.07</v>
      </c>
    </row>
    <row r="437" spans="1:10" ht="20" customHeight="1">
      <c r="A437" s="876"/>
      <c r="B437" s="876"/>
      <c r="C437" s="876"/>
      <c r="D437" s="876"/>
      <c r="E437" s="876"/>
      <c r="F437" s="876" t="s">
        <v>408</v>
      </c>
      <c r="G437" s="876"/>
      <c r="H437" s="876"/>
      <c r="I437" s="876"/>
      <c r="J437" s="474">
        <v>18.07</v>
      </c>
    </row>
    <row r="438" spans="1:10" ht="20" customHeight="1">
      <c r="A438" s="644" t="s">
        <v>409</v>
      </c>
      <c r="B438" s="636" t="s">
        <v>277</v>
      </c>
      <c r="C438" s="644" t="s">
        <v>291</v>
      </c>
      <c r="D438" s="644" t="s">
        <v>410</v>
      </c>
      <c r="E438" s="636" t="s">
        <v>276</v>
      </c>
      <c r="F438" s="636" t="s">
        <v>358</v>
      </c>
      <c r="G438" s="639" t="s">
        <v>394</v>
      </c>
      <c r="H438" s="886" t="s">
        <v>395</v>
      </c>
      <c r="I438" s="886"/>
      <c r="J438" s="636" t="s">
        <v>361</v>
      </c>
    </row>
    <row r="439" spans="1:10" ht="39" customHeight="1">
      <c r="A439" s="642" t="s">
        <v>411</v>
      </c>
      <c r="B439" s="465" t="s">
        <v>355</v>
      </c>
      <c r="C439" s="642" t="s">
        <v>396</v>
      </c>
      <c r="D439" s="642" t="s">
        <v>412</v>
      </c>
      <c r="E439" s="465">
        <v>5914333</v>
      </c>
      <c r="F439" s="467">
        <v>1.1780000000000001E-2</v>
      </c>
      <c r="G439" s="466" t="s">
        <v>162</v>
      </c>
      <c r="H439" s="889">
        <v>35.200000000000003</v>
      </c>
      <c r="I439" s="885"/>
      <c r="J439" s="641">
        <v>0.41470000000000001</v>
      </c>
    </row>
    <row r="440" spans="1:10" ht="39" customHeight="1">
      <c r="A440" s="642" t="s">
        <v>411</v>
      </c>
      <c r="B440" s="465" t="s">
        <v>355</v>
      </c>
      <c r="C440" s="642" t="s">
        <v>399</v>
      </c>
      <c r="D440" s="642" t="s">
        <v>413</v>
      </c>
      <c r="E440" s="465">
        <v>5914655</v>
      </c>
      <c r="F440" s="467">
        <v>4.4000000000000002E-4</v>
      </c>
      <c r="G440" s="466" t="s">
        <v>162</v>
      </c>
      <c r="H440" s="889">
        <v>35.36</v>
      </c>
      <c r="I440" s="885"/>
      <c r="J440" s="641">
        <v>1.5599999999999999E-2</v>
      </c>
    </row>
    <row r="441" spans="1:10" ht="39" customHeight="1">
      <c r="A441" s="642" t="s">
        <v>411</v>
      </c>
      <c r="B441" s="465" t="s">
        <v>355</v>
      </c>
      <c r="C441" s="642" t="s">
        <v>401</v>
      </c>
      <c r="D441" s="642" t="s">
        <v>413</v>
      </c>
      <c r="E441" s="465">
        <v>5914655</v>
      </c>
      <c r="F441" s="467">
        <v>1.9000000000000001E-4</v>
      </c>
      <c r="G441" s="466" t="s">
        <v>162</v>
      </c>
      <c r="H441" s="889">
        <v>35.36</v>
      </c>
      <c r="I441" s="885"/>
      <c r="J441" s="641">
        <v>6.7000000000000002E-3</v>
      </c>
    </row>
    <row r="442" spans="1:10" ht="20" customHeight="1">
      <c r="A442" s="876"/>
      <c r="B442" s="876"/>
      <c r="C442" s="876"/>
      <c r="D442" s="876"/>
      <c r="E442" s="876"/>
      <c r="F442" s="876" t="s">
        <v>414</v>
      </c>
      <c r="G442" s="876"/>
      <c r="H442" s="876"/>
      <c r="I442" s="876"/>
      <c r="J442" s="474">
        <v>0.437</v>
      </c>
    </row>
    <row r="443" spans="1:10" ht="20" customHeight="1">
      <c r="A443" s="644" t="s">
        <v>415</v>
      </c>
      <c r="B443" s="636" t="s">
        <v>277</v>
      </c>
      <c r="C443" s="644" t="s">
        <v>291</v>
      </c>
      <c r="D443" s="644" t="s">
        <v>416</v>
      </c>
      <c r="E443" s="636" t="s">
        <v>358</v>
      </c>
      <c r="F443" s="636" t="s">
        <v>394</v>
      </c>
      <c r="G443" s="887" t="s">
        <v>417</v>
      </c>
      <c r="H443" s="886"/>
      <c r="I443" s="886"/>
      <c r="J443" s="636" t="s">
        <v>361</v>
      </c>
    </row>
    <row r="444" spans="1:10" ht="20" customHeight="1">
      <c r="A444" s="639"/>
      <c r="B444" s="639"/>
      <c r="C444" s="639"/>
      <c r="D444" s="639"/>
      <c r="E444" s="639"/>
      <c r="F444" s="639"/>
      <c r="G444" s="639" t="s">
        <v>418</v>
      </c>
      <c r="H444" s="639" t="s">
        <v>419</v>
      </c>
      <c r="I444" s="639" t="s">
        <v>420</v>
      </c>
      <c r="J444" s="639"/>
    </row>
    <row r="445" spans="1:10" ht="50" customHeight="1">
      <c r="A445" s="642" t="s">
        <v>416</v>
      </c>
      <c r="B445" s="465" t="s">
        <v>355</v>
      </c>
      <c r="C445" s="642" t="s">
        <v>396</v>
      </c>
      <c r="D445" s="642" t="s">
        <v>421</v>
      </c>
      <c r="E445" s="467">
        <v>1.1780000000000001E-2</v>
      </c>
      <c r="F445" s="466" t="s">
        <v>163</v>
      </c>
      <c r="G445" s="465" t="s">
        <v>1784</v>
      </c>
      <c r="H445" s="465" t="s">
        <v>1785</v>
      </c>
      <c r="I445" s="465" t="s">
        <v>1786</v>
      </c>
      <c r="J445" s="641">
        <v>0</v>
      </c>
    </row>
    <row r="446" spans="1:10" ht="50" customHeight="1">
      <c r="A446" s="642" t="s">
        <v>416</v>
      </c>
      <c r="B446" s="465" t="s">
        <v>355</v>
      </c>
      <c r="C446" s="642" t="s">
        <v>399</v>
      </c>
      <c r="D446" s="642" t="s">
        <v>422</v>
      </c>
      <c r="E446" s="467">
        <v>4.4000000000000002E-4</v>
      </c>
      <c r="F446" s="466" t="s">
        <v>163</v>
      </c>
      <c r="G446" s="465" t="s">
        <v>1784</v>
      </c>
      <c r="H446" s="465" t="s">
        <v>1785</v>
      </c>
      <c r="I446" s="465" t="s">
        <v>1786</v>
      </c>
      <c r="J446" s="641">
        <v>0</v>
      </c>
    </row>
    <row r="447" spans="1:10" ht="50" customHeight="1">
      <c r="A447" s="642" t="s">
        <v>416</v>
      </c>
      <c r="B447" s="465" t="s">
        <v>355</v>
      </c>
      <c r="C447" s="642" t="s">
        <v>401</v>
      </c>
      <c r="D447" s="642" t="s">
        <v>423</v>
      </c>
      <c r="E447" s="467">
        <v>1.9000000000000001E-4</v>
      </c>
      <c r="F447" s="466" t="s">
        <v>163</v>
      </c>
      <c r="G447" s="465" t="s">
        <v>1784</v>
      </c>
      <c r="H447" s="465" t="s">
        <v>1785</v>
      </c>
      <c r="I447" s="465" t="s">
        <v>1786</v>
      </c>
      <c r="J447" s="641">
        <v>0</v>
      </c>
    </row>
    <row r="448" spans="1:10" ht="20" customHeight="1">
      <c r="A448" s="876"/>
      <c r="B448" s="876"/>
      <c r="C448" s="876"/>
      <c r="D448" s="876"/>
      <c r="E448" s="876"/>
      <c r="F448" s="876" t="s">
        <v>424</v>
      </c>
      <c r="G448" s="876"/>
      <c r="H448" s="876"/>
      <c r="I448" s="876"/>
      <c r="J448" s="474">
        <v>0</v>
      </c>
    </row>
    <row r="449" spans="1:10" ht="25">
      <c r="A449" s="643"/>
      <c r="B449" s="643"/>
      <c r="C449" s="643"/>
      <c r="D449" s="643"/>
      <c r="E449" s="643" t="s">
        <v>296</v>
      </c>
      <c r="F449" s="473">
        <v>46.535414994749743</v>
      </c>
      <c r="G449" s="643" t="s">
        <v>297</v>
      </c>
      <c r="H449" s="473">
        <v>0</v>
      </c>
      <c r="I449" s="643" t="s">
        <v>298</v>
      </c>
      <c r="J449" s="473">
        <v>46.535414994749743</v>
      </c>
    </row>
    <row r="450" spans="1:10">
      <c r="A450" s="643"/>
      <c r="B450" s="643"/>
      <c r="C450" s="643"/>
      <c r="D450" s="643"/>
      <c r="E450" s="643" t="s">
        <v>709</v>
      </c>
      <c r="F450" s="473">
        <v>95.67</v>
      </c>
      <c r="G450" s="643"/>
      <c r="H450" s="881" t="s">
        <v>299</v>
      </c>
      <c r="I450" s="881"/>
      <c r="J450" s="473">
        <v>557.85</v>
      </c>
    </row>
    <row r="451" spans="1:10" ht="1" customHeight="1">
      <c r="A451" s="645"/>
      <c r="B451" s="645"/>
      <c r="C451" s="645"/>
      <c r="D451" s="645"/>
      <c r="E451" s="645"/>
      <c r="F451" s="645"/>
      <c r="G451" s="645"/>
      <c r="H451" s="645"/>
      <c r="I451" s="645"/>
      <c r="J451" s="645"/>
    </row>
    <row r="452" spans="1:10" ht="18" customHeight="1">
      <c r="A452" s="644" t="s">
        <v>783</v>
      </c>
      <c r="B452" s="636" t="s">
        <v>276</v>
      </c>
      <c r="C452" s="644" t="s">
        <v>277</v>
      </c>
      <c r="D452" s="644" t="s">
        <v>278</v>
      </c>
      <c r="E452" s="882" t="s">
        <v>279</v>
      </c>
      <c r="F452" s="882"/>
      <c r="G452" s="639" t="s">
        <v>280</v>
      </c>
      <c r="H452" s="636" t="s">
        <v>281</v>
      </c>
      <c r="I452" s="636" t="s">
        <v>282</v>
      </c>
      <c r="J452" s="636" t="s">
        <v>283</v>
      </c>
    </row>
    <row r="453" spans="1:10" ht="26" customHeight="1">
      <c r="A453" s="645" t="s">
        <v>158</v>
      </c>
      <c r="B453" s="461" t="s">
        <v>784</v>
      </c>
      <c r="C453" s="645" t="s">
        <v>86</v>
      </c>
      <c r="D453" s="645" t="s">
        <v>785</v>
      </c>
      <c r="E453" s="883" t="s">
        <v>786</v>
      </c>
      <c r="F453" s="883"/>
      <c r="G453" s="462" t="s">
        <v>5</v>
      </c>
      <c r="H453" s="463">
        <v>1</v>
      </c>
      <c r="I453" s="464">
        <v>28.38</v>
      </c>
      <c r="J453" s="464">
        <v>28.38</v>
      </c>
    </row>
    <row r="454" spans="1:10" ht="24" customHeight="1">
      <c r="A454" s="642" t="s">
        <v>285</v>
      </c>
      <c r="B454" s="465" t="s">
        <v>286</v>
      </c>
      <c r="C454" s="642" t="s">
        <v>86</v>
      </c>
      <c r="D454" s="642" t="s">
        <v>287</v>
      </c>
      <c r="E454" s="885" t="s">
        <v>828</v>
      </c>
      <c r="F454" s="885"/>
      <c r="G454" s="466" t="s">
        <v>288</v>
      </c>
      <c r="H454" s="467">
        <v>0.44</v>
      </c>
      <c r="I454" s="468">
        <v>25.99</v>
      </c>
      <c r="J454" s="468">
        <v>11.43</v>
      </c>
    </row>
    <row r="455" spans="1:10" ht="26" customHeight="1">
      <c r="A455" s="642" t="s">
        <v>285</v>
      </c>
      <c r="B455" s="465" t="s">
        <v>787</v>
      </c>
      <c r="C455" s="642" t="s">
        <v>86</v>
      </c>
      <c r="D455" s="642" t="s">
        <v>788</v>
      </c>
      <c r="E455" s="885" t="s">
        <v>828</v>
      </c>
      <c r="F455" s="885"/>
      <c r="G455" s="466" t="s">
        <v>288</v>
      </c>
      <c r="H455" s="467">
        <v>0.53</v>
      </c>
      <c r="I455" s="468">
        <v>22.16</v>
      </c>
      <c r="J455" s="468">
        <v>11.74</v>
      </c>
    </row>
    <row r="456" spans="1:10" ht="26" customHeight="1">
      <c r="A456" s="638" t="s">
        <v>291</v>
      </c>
      <c r="B456" s="469" t="s">
        <v>493</v>
      </c>
      <c r="C456" s="638" t="s">
        <v>86</v>
      </c>
      <c r="D456" s="638" t="s">
        <v>494</v>
      </c>
      <c r="E456" s="884" t="s">
        <v>293</v>
      </c>
      <c r="F456" s="884"/>
      <c r="G456" s="470" t="s">
        <v>294</v>
      </c>
      <c r="H456" s="471">
        <v>0.01</v>
      </c>
      <c r="I456" s="472">
        <v>19.45</v>
      </c>
      <c r="J456" s="472">
        <v>0.19</v>
      </c>
    </row>
    <row r="457" spans="1:10" ht="26" customHeight="1">
      <c r="A457" s="638" t="s">
        <v>291</v>
      </c>
      <c r="B457" s="469" t="s">
        <v>705</v>
      </c>
      <c r="C457" s="638" t="s">
        <v>86</v>
      </c>
      <c r="D457" s="638" t="s">
        <v>706</v>
      </c>
      <c r="E457" s="884" t="s">
        <v>293</v>
      </c>
      <c r="F457" s="884"/>
      <c r="G457" s="470" t="s">
        <v>295</v>
      </c>
      <c r="H457" s="471">
        <v>0.06</v>
      </c>
      <c r="I457" s="472">
        <v>11.58</v>
      </c>
      <c r="J457" s="472">
        <v>0.69</v>
      </c>
    </row>
    <row r="458" spans="1:10" ht="26" customHeight="1">
      <c r="A458" s="638" t="s">
        <v>291</v>
      </c>
      <c r="B458" s="469" t="s">
        <v>495</v>
      </c>
      <c r="C458" s="638" t="s">
        <v>86</v>
      </c>
      <c r="D458" s="638" t="s">
        <v>496</v>
      </c>
      <c r="E458" s="884" t="s">
        <v>293</v>
      </c>
      <c r="F458" s="884"/>
      <c r="G458" s="470" t="s">
        <v>295</v>
      </c>
      <c r="H458" s="471">
        <v>0.2</v>
      </c>
      <c r="I458" s="472">
        <v>5.87</v>
      </c>
      <c r="J458" s="472">
        <v>1.17</v>
      </c>
    </row>
    <row r="459" spans="1:10" ht="39" customHeight="1">
      <c r="A459" s="638" t="s">
        <v>291</v>
      </c>
      <c r="B459" s="469" t="s">
        <v>789</v>
      </c>
      <c r="C459" s="638" t="s">
        <v>86</v>
      </c>
      <c r="D459" s="638" t="s">
        <v>790</v>
      </c>
      <c r="E459" s="884" t="s">
        <v>293</v>
      </c>
      <c r="F459" s="884"/>
      <c r="G459" s="470" t="s">
        <v>5</v>
      </c>
      <c r="H459" s="471">
        <v>1.1000000000000001</v>
      </c>
      <c r="I459" s="472">
        <v>2.88</v>
      </c>
      <c r="J459" s="472">
        <v>3.16</v>
      </c>
    </row>
    <row r="460" spans="1:10" ht="25">
      <c r="A460" s="643"/>
      <c r="B460" s="643"/>
      <c r="C460" s="643"/>
      <c r="D460" s="643"/>
      <c r="E460" s="643" t="s">
        <v>296</v>
      </c>
      <c r="F460" s="473">
        <v>17.34</v>
      </c>
      <c r="G460" s="643" t="s">
        <v>297</v>
      </c>
      <c r="H460" s="473">
        <v>0</v>
      </c>
      <c r="I460" s="643" t="s">
        <v>298</v>
      </c>
      <c r="J460" s="473">
        <v>17.34</v>
      </c>
    </row>
    <row r="461" spans="1:10">
      <c r="A461" s="643"/>
      <c r="B461" s="643"/>
      <c r="C461" s="643"/>
      <c r="D461" s="643"/>
      <c r="E461" s="643" t="s">
        <v>709</v>
      </c>
      <c r="F461" s="473">
        <v>5.87</v>
      </c>
      <c r="G461" s="643"/>
      <c r="H461" s="881" t="s">
        <v>299</v>
      </c>
      <c r="I461" s="881"/>
      <c r="J461" s="473">
        <v>34.25</v>
      </c>
    </row>
    <row r="462" spans="1:10" ht="1" customHeight="1">
      <c r="A462" s="645"/>
      <c r="B462" s="645"/>
      <c r="C462" s="645"/>
      <c r="D462" s="645"/>
      <c r="E462" s="645"/>
      <c r="F462" s="645"/>
      <c r="G462" s="645"/>
      <c r="H462" s="645"/>
      <c r="I462" s="645"/>
      <c r="J462" s="645"/>
    </row>
    <row r="463" spans="1:10" ht="18" customHeight="1">
      <c r="A463" s="644" t="s">
        <v>812</v>
      </c>
      <c r="B463" s="636" t="s">
        <v>276</v>
      </c>
      <c r="C463" s="644" t="s">
        <v>277</v>
      </c>
      <c r="D463" s="644" t="s">
        <v>278</v>
      </c>
      <c r="E463" s="882" t="s">
        <v>279</v>
      </c>
      <c r="F463" s="882"/>
      <c r="G463" s="639" t="s">
        <v>280</v>
      </c>
      <c r="H463" s="636" t="s">
        <v>281</v>
      </c>
      <c r="I463" s="636" t="s">
        <v>282</v>
      </c>
      <c r="J463" s="636" t="s">
        <v>283</v>
      </c>
    </row>
    <row r="464" spans="1:10" ht="24" customHeight="1">
      <c r="A464" s="645" t="s">
        <v>158</v>
      </c>
      <c r="B464" s="461" t="s">
        <v>791</v>
      </c>
      <c r="C464" s="645" t="s">
        <v>86</v>
      </c>
      <c r="D464" s="645" t="s">
        <v>792</v>
      </c>
      <c r="E464" s="883" t="s">
        <v>786</v>
      </c>
      <c r="F464" s="883"/>
      <c r="G464" s="462" t="s">
        <v>5</v>
      </c>
      <c r="H464" s="463">
        <v>1</v>
      </c>
      <c r="I464" s="464">
        <v>83.09</v>
      </c>
      <c r="J464" s="464">
        <v>83.09</v>
      </c>
    </row>
    <row r="465" spans="1:10" ht="24" customHeight="1">
      <c r="A465" s="642" t="s">
        <v>285</v>
      </c>
      <c r="B465" s="465" t="s">
        <v>286</v>
      </c>
      <c r="C465" s="642" t="s">
        <v>86</v>
      </c>
      <c r="D465" s="642" t="s">
        <v>287</v>
      </c>
      <c r="E465" s="885" t="s">
        <v>828</v>
      </c>
      <c r="F465" s="885"/>
      <c r="G465" s="466" t="s">
        <v>288</v>
      </c>
      <c r="H465" s="467">
        <v>0.5</v>
      </c>
      <c r="I465" s="468">
        <v>25.99</v>
      </c>
      <c r="J465" s="468">
        <v>12.99</v>
      </c>
    </row>
    <row r="466" spans="1:10" ht="24" customHeight="1">
      <c r="A466" s="642" t="s">
        <v>285</v>
      </c>
      <c r="B466" s="465" t="s">
        <v>289</v>
      </c>
      <c r="C466" s="642" t="s">
        <v>86</v>
      </c>
      <c r="D466" s="642" t="s">
        <v>290</v>
      </c>
      <c r="E466" s="885" t="s">
        <v>828</v>
      </c>
      <c r="F466" s="885"/>
      <c r="G466" s="466" t="s">
        <v>288</v>
      </c>
      <c r="H466" s="467">
        <v>1.5</v>
      </c>
      <c r="I466" s="468">
        <v>21.17</v>
      </c>
      <c r="J466" s="468">
        <v>31.75</v>
      </c>
    </row>
    <row r="467" spans="1:10" ht="26" customHeight="1">
      <c r="A467" s="638" t="s">
        <v>291</v>
      </c>
      <c r="B467" s="469" t="s">
        <v>493</v>
      </c>
      <c r="C467" s="638" t="s">
        <v>86</v>
      </c>
      <c r="D467" s="638" t="s">
        <v>494</v>
      </c>
      <c r="E467" s="884" t="s">
        <v>293</v>
      </c>
      <c r="F467" s="884"/>
      <c r="G467" s="470" t="s">
        <v>294</v>
      </c>
      <c r="H467" s="471">
        <v>0.2</v>
      </c>
      <c r="I467" s="472">
        <v>19.45</v>
      </c>
      <c r="J467" s="472">
        <v>3.89</v>
      </c>
    </row>
    <row r="468" spans="1:10" ht="26" customHeight="1">
      <c r="A468" s="638" t="s">
        <v>291</v>
      </c>
      <c r="B468" s="469" t="s">
        <v>497</v>
      </c>
      <c r="C468" s="638" t="s">
        <v>86</v>
      </c>
      <c r="D468" s="638" t="s">
        <v>498</v>
      </c>
      <c r="E468" s="884" t="s">
        <v>293</v>
      </c>
      <c r="F468" s="884"/>
      <c r="G468" s="470" t="s">
        <v>295</v>
      </c>
      <c r="H468" s="471">
        <v>0.42849999999999999</v>
      </c>
      <c r="I468" s="472">
        <v>24.54</v>
      </c>
      <c r="J468" s="472">
        <v>10.51</v>
      </c>
    </row>
    <row r="469" spans="1:10" ht="26" customHeight="1">
      <c r="A469" s="638" t="s">
        <v>291</v>
      </c>
      <c r="B469" s="469" t="s">
        <v>499</v>
      </c>
      <c r="C469" s="638" t="s">
        <v>86</v>
      </c>
      <c r="D469" s="638" t="s">
        <v>500</v>
      </c>
      <c r="E469" s="884" t="s">
        <v>293</v>
      </c>
      <c r="F469" s="884"/>
      <c r="G469" s="470" t="s">
        <v>295</v>
      </c>
      <c r="H469" s="471">
        <v>0.76190000000000002</v>
      </c>
      <c r="I469" s="472">
        <v>31.44</v>
      </c>
      <c r="J469" s="472">
        <v>23.95</v>
      </c>
    </row>
    <row r="470" spans="1:10" ht="25">
      <c r="A470" s="643"/>
      <c r="B470" s="643"/>
      <c r="C470" s="643"/>
      <c r="D470" s="643"/>
      <c r="E470" s="643" t="s">
        <v>296</v>
      </c>
      <c r="F470" s="473">
        <v>32.53</v>
      </c>
      <c r="G470" s="643" t="s">
        <v>297</v>
      </c>
      <c r="H470" s="473">
        <v>0</v>
      </c>
      <c r="I470" s="643" t="s">
        <v>298</v>
      </c>
      <c r="J470" s="473">
        <v>32.53</v>
      </c>
    </row>
    <row r="471" spans="1:10">
      <c r="A471" s="643"/>
      <c r="B471" s="643"/>
      <c r="C471" s="643"/>
      <c r="D471" s="643"/>
      <c r="E471" s="643" t="s">
        <v>709</v>
      </c>
      <c r="F471" s="473">
        <v>17.190000000000001</v>
      </c>
      <c r="G471" s="643"/>
      <c r="H471" s="881" t="s">
        <v>299</v>
      </c>
      <c r="I471" s="881"/>
      <c r="J471" s="473">
        <v>100.28</v>
      </c>
    </row>
    <row r="472" spans="1:10" ht="1" customHeight="1">
      <c r="A472" s="645"/>
      <c r="B472" s="645"/>
      <c r="C472" s="645"/>
      <c r="D472" s="645"/>
      <c r="E472" s="645"/>
      <c r="F472" s="645"/>
      <c r="G472" s="645"/>
      <c r="H472" s="645"/>
      <c r="I472" s="645"/>
      <c r="J472" s="645"/>
    </row>
    <row r="473" spans="1:10" ht="18" customHeight="1">
      <c r="A473" s="644" t="s">
        <v>813</v>
      </c>
      <c r="B473" s="636" t="s">
        <v>276</v>
      </c>
      <c r="C473" s="644" t="s">
        <v>277</v>
      </c>
      <c r="D473" s="644" t="s">
        <v>278</v>
      </c>
      <c r="E473" s="882" t="s">
        <v>279</v>
      </c>
      <c r="F473" s="882"/>
      <c r="G473" s="639" t="s">
        <v>280</v>
      </c>
      <c r="H473" s="636" t="s">
        <v>281</v>
      </c>
      <c r="I473" s="636" t="s">
        <v>282</v>
      </c>
      <c r="J473" s="636" t="s">
        <v>283</v>
      </c>
    </row>
    <row r="474" spans="1:10" ht="65" customHeight="1">
      <c r="A474" s="645" t="s">
        <v>158</v>
      </c>
      <c r="B474" s="461" t="s">
        <v>501</v>
      </c>
      <c r="C474" s="645" t="s">
        <v>86</v>
      </c>
      <c r="D474" s="645" t="s">
        <v>873</v>
      </c>
      <c r="E474" s="883" t="s">
        <v>836</v>
      </c>
      <c r="F474" s="883"/>
      <c r="G474" s="462" t="s">
        <v>4</v>
      </c>
      <c r="H474" s="463">
        <v>1</v>
      </c>
      <c r="I474" s="464">
        <v>5.92</v>
      </c>
      <c r="J474" s="464">
        <v>5.92</v>
      </c>
    </row>
    <row r="475" spans="1:10" ht="39" customHeight="1">
      <c r="A475" s="642" t="s">
        <v>285</v>
      </c>
      <c r="B475" s="465" t="s">
        <v>502</v>
      </c>
      <c r="C475" s="642" t="s">
        <v>86</v>
      </c>
      <c r="D475" s="642" t="s">
        <v>503</v>
      </c>
      <c r="E475" s="885" t="s">
        <v>843</v>
      </c>
      <c r="F475" s="885"/>
      <c r="G475" s="466" t="s">
        <v>428</v>
      </c>
      <c r="H475" s="467">
        <v>1.8610000000000002E-2</v>
      </c>
      <c r="I475" s="468">
        <v>213.35</v>
      </c>
      <c r="J475" s="468">
        <v>3.97</v>
      </c>
    </row>
    <row r="476" spans="1:10" ht="39" customHeight="1">
      <c r="A476" s="642" t="s">
        <v>285</v>
      </c>
      <c r="B476" s="465" t="s">
        <v>504</v>
      </c>
      <c r="C476" s="642" t="s">
        <v>86</v>
      </c>
      <c r="D476" s="642" t="s">
        <v>505</v>
      </c>
      <c r="E476" s="885" t="s">
        <v>843</v>
      </c>
      <c r="F476" s="885"/>
      <c r="G476" s="466" t="s">
        <v>451</v>
      </c>
      <c r="H476" s="467">
        <v>1.46593E-2</v>
      </c>
      <c r="I476" s="468">
        <v>85.6</v>
      </c>
      <c r="J476" s="468">
        <v>1.25</v>
      </c>
    </row>
    <row r="477" spans="1:10" ht="24" customHeight="1">
      <c r="A477" s="642" t="s">
        <v>285</v>
      </c>
      <c r="B477" s="465" t="s">
        <v>289</v>
      </c>
      <c r="C477" s="642" t="s">
        <v>86</v>
      </c>
      <c r="D477" s="642" t="s">
        <v>290</v>
      </c>
      <c r="E477" s="885" t="s">
        <v>828</v>
      </c>
      <c r="F477" s="885"/>
      <c r="G477" s="466" t="s">
        <v>288</v>
      </c>
      <c r="H477" s="467">
        <v>3.3269300000000002E-2</v>
      </c>
      <c r="I477" s="468">
        <v>21.17</v>
      </c>
      <c r="J477" s="468">
        <v>0.7</v>
      </c>
    </row>
    <row r="478" spans="1:10" ht="25">
      <c r="A478" s="643"/>
      <c r="B478" s="643"/>
      <c r="C478" s="643"/>
      <c r="D478" s="643"/>
      <c r="E478" s="643" t="s">
        <v>296</v>
      </c>
      <c r="F478" s="473">
        <v>1.1599999999999999</v>
      </c>
      <c r="G478" s="643" t="s">
        <v>297</v>
      </c>
      <c r="H478" s="473">
        <v>0</v>
      </c>
      <c r="I478" s="643" t="s">
        <v>298</v>
      </c>
      <c r="J478" s="473">
        <v>1.1599999999999999</v>
      </c>
    </row>
    <row r="479" spans="1:10">
      <c r="A479" s="643"/>
      <c r="B479" s="643"/>
      <c r="C479" s="643"/>
      <c r="D479" s="643"/>
      <c r="E479" s="643" t="s">
        <v>709</v>
      </c>
      <c r="F479" s="473">
        <v>1.22</v>
      </c>
      <c r="G479" s="643"/>
      <c r="H479" s="881" t="s">
        <v>299</v>
      </c>
      <c r="I479" s="881"/>
      <c r="J479" s="473">
        <v>7.14</v>
      </c>
    </row>
    <row r="480" spans="1:10" ht="1" customHeight="1">
      <c r="A480" s="645"/>
      <c r="B480" s="645"/>
      <c r="C480" s="645"/>
      <c r="D480" s="645"/>
      <c r="E480" s="645"/>
      <c r="F480" s="645"/>
      <c r="G480" s="645"/>
      <c r="H480" s="645"/>
      <c r="I480" s="645"/>
      <c r="J480" s="645"/>
    </row>
    <row r="481" spans="1:10" ht="18" customHeight="1">
      <c r="A481" s="644" t="s">
        <v>814</v>
      </c>
      <c r="B481" s="636" t="s">
        <v>276</v>
      </c>
      <c r="C481" s="644" t="s">
        <v>277</v>
      </c>
      <c r="D481" s="644" t="s">
        <v>278</v>
      </c>
      <c r="E481" s="882" t="s">
        <v>279</v>
      </c>
      <c r="F481" s="882"/>
      <c r="G481" s="639" t="s">
        <v>280</v>
      </c>
      <c r="H481" s="636" t="s">
        <v>281</v>
      </c>
      <c r="I481" s="636" t="s">
        <v>282</v>
      </c>
      <c r="J481" s="636" t="s">
        <v>283</v>
      </c>
    </row>
    <row r="482" spans="1:10" ht="65" customHeight="1">
      <c r="A482" s="645" t="s">
        <v>158</v>
      </c>
      <c r="B482" s="461" t="s">
        <v>580</v>
      </c>
      <c r="C482" s="645" t="s">
        <v>86</v>
      </c>
      <c r="D482" s="645" t="s">
        <v>874</v>
      </c>
      <c r="E482" s="883" t="s">
        <v>836</v>
      </c>
      <c r="F482" s="883"/>
      <c r="G482" s="462" t="s">
        <v>4</v>
      </c>
      <c r="H482" s="463">
        <v>1</v>
      </c>
      <c r="I482" s="464">
        <v>7.09</v>
      </c>
      <c r="J482" s="464">
        <v>7.09</v>
      </c>
    </row>
    <row r="483" spans="1:10" ht="39" customHeight="1">
      <c r="A483" s="642" t="s">
        <v>285</v>
      </c>
      <c r="B483" s="465" t="s">
        <v>502</v>
      </c>
      <c r="C483" s="642" t="s">
        <v>86</v>
      </c>
      <c r="D483" s="642" t="s">
        <v>503</v>
      </c>
      <c r="E483" s="885" t="s">
        <v>843</v>
      </c>
      <c r="F483" s="885"/>
      <c r="G483" s="466" t="s">
        <v>428</v>
      </c>
      <c r="H483" s="467">
        <v>2.23041E-2</v>
      </c>
      <c r="I483" s="468">
        <v>213.35</v>
      </c>
      <c r="J483" s="468">
        <v>4.75</v>
      </c>
    </row>
    <row r="484" spans="1:10" ht="39" customHeight="1">
      <c r="A484" s="642" t="s">
        <v>285</v>
      </c>
      <c r="B484" s="465" t="s">
        <v>504</v>
      </c>
      <c r="C484" s="642" t="s">
        <v>86</v>
      </c>
      <c r="D484" s="642" t="s">
        <v>505</v>
      </c>
      <c r="E484" s="885" t="s">
        <v>843</v>
      </c>
      <c r="F484" s="885"/>
      <c r="G484" s="466" t="s">
        <v>451</v>
      </c>
      <c r="H484" s="467">
        <v>1.75692E-2</v>
      </c>
      <c r="I484" s="468">
        <v>85.6</v>
      </c>
      <c r="J484" s="468">
        <v>1.5</v>
      </c>
    </row>
    <row r="485" spans="1:10" ht="24" customHeight="1">
      <c r="A485" s="642" t="s">
        <v>285</v>
      </c>
      <c r="B485" s="465" t="s">
        <v>289</v>
      </c>
      <c r="C485" s="642" t="s">
        <v>86</v>
      </c>
      <c r="D485" s="642" t="s">
        <v>290</v>
      </c>
      <c r="E485" s="885" t="s">
        <v>828</v>
      </c>
      <c r="F485" s="885"/>
      <c r="G485" s="466" t="s">
        <v>288</v>
      </c>
      <c r="H485" s="467">
        <v>3.98733E-2</v>
      </c>
      <c r="I485" s="468">
        <v>21.17</v>
      </c>
      <c r="J485" s="468">
        <v>0.84</v>
      </c>
    </row>
    <row r="486" spans="1:10" ht="25">
      <c r="A486" s="643"/>
      <c r="B486" s="643"/>
      <c r="C486" s="643"/>
      <c r="D486" s="643"/>
      <c r="E486" s="643" t="s">
        <v>296</v>
      </c>
      <c r="F486" s="473">
        <v>1.38</v>
      </c>
      <c r="G486" s="643" t="s">
        <v>297</v>
      </c>
      <c r="H486" s="473">
        <v>0</v>
      </c>
      <c r="I486" s="643" t="s">
        <v>298</v>
      </c>
      <c r="J486" s="473">
        <v>1.38</v>
      </c>
    </row>
    <row r="487" spans="1:10">
      <c r="A487" s="643"/>
      <c r="B487" s="643"/>
      <c r="C487" s="643"/>
      <c r="D487" s="643"/>
      <c r="E487" s="643" t="s">
        <v>709</v>
      </c>
      <c r="F487" s="473">
        <v>1.46</v>
      </c>
      <c r="G487" s="643"/>
      <c r="H487" s="881" t="s">
        <v>299</v>
      </c>
      <c r="I487" s="881"/>
      <c r="J487" s="473">
        <v>8.5500000000000007</v>
      </c>
    </row>
    <row r="488" spans="1:10" ht="1" customHeight="1">
      <c r="A488" s="645"/>
      <c r="B488" s="645"/>
      <c r="C488" s="645"/>
      <c r="D488" s="645"/>
      <c r="E488" s="645"/>
      <c r="F488" s="645"/>
      <c r="G488" s="645"/>
      <c r="H488" s="645"/>
      <c r="I488" s="645"/>
      <c r="J488" s="645"/>
    </row>
    <row r="489" spans="1:10" ht="18" customHeight="1">
      <c r="A489" s="644" t="s">
        <v>815</v>
      </c>
      <c r="B489" s="636" t="s">
        <v>276</v>
      </c>
      <c r="C489" s="644" t="s">
        <v>277</v>
      </c>
      <c r="D489" s="644" t="s">
        <v>278</v>
      </c>
      <c r="E489" s="882" t="s">
        <v>279</v>
      </c>
      <c r="F489" s="882"/>
      <c r="G489" s="639" t="s">
        <v>280</v>
      </c>
      <c r="H489" s="636" t="s">
        <v>281</v>
      </c>
      <c r="I489" s="636" t="s">
        <v>282</v>
      </c>
      <c r="J489" s="636" t="s">
        <v>283</v>
      </c>
    </row>
    <row r="490" spans="1:10" ht="65" customHeight="1">
      <c r="A490" s="645" t="s">
        <v>158</v>
      </c>
      <c r="B490" s="461" t="s">
        <v>508</v>
      </c>
      <c r="C490" s="645" t="s">
        <v>86</v>
      </c>
      <c r="D490" s="645" t="s">
        <v>875</v>
      </c>
      <c r="E490" s="883" t="s">
        <v>837</v>
      </c>
      <c r="F490" s="883"/>
      <c r="G490" s="462" t="s">
        <v>4</v>
      </c>
      <c r="H490" s="463">
        <v>1</v>
      </c>
      <c r="I490" s="464">
        <v>11.55</v>
      </c>
      <c r="J490" s="464">
        <v>11.55</v>
      </c>
    </row>
    <row r="491" spans="1:10" ht="65" customHeight="1">
      <c r="A491" s="642" t="s">
        <v>285</v>
      </c>
      <c r="B491" s="465" t="s">
        <v>509</v>
      </c>
      <c r="C491" s="642" t="s">
        <v>86</v>
      </c>
      <c r="D491" s="642" t="s">
        <v>510</v>
      </c>
      <c r="E491" s="885" t="s">
        <v>843</v>
      </c>
      <c r="F491" s="885"/>
      <c r="G491" s="466" t="s">
        <v>428</v>
      </c>
      <c r="H491" s="467">
        <v>2.2200000000000001E-2</v>
      </c>
      <c r="I491" s="468">
        <v>144.41999999999999</v>
      </c>
      <c r="J491" s="468">
        <v>3.2</v>
      </c>
    </row>
    <row r="492" spans="1:10" ht="65" customHeight="1">
      <c r="A492" s="642" t="s">
        <v>285</v>
      </c>
      <c r="B492" s="465" t="s">
        <v>511</v>
      </c>
      <c r="C492" s="642" t="s">
        <v>86</v>
      </c>
      <c r="D492" s="642" t="s">
        <v>512</v>
      </c>
      <c r="E492" s="885" t="s">
        <v>843</v>
      </c>
      <c r="F492" s="885"/>
      <c r="G492" s="466" t="s">
        <v>451</v>
      </c>
      <c r="H492" s="467">
        <v>3.2099999999999997E-2</v>
      </c>
      <c r="I492" s="468">
        <v>58.04</v>
      </c>
      <c r="J492" s="468">
        <v>1.86</v>
      </c>
    </row>
    <row r="493" spans="1:10" ht="65" customHeight="1">
      <c r="A493" s="642" t="s">
        <v>285</v>
      </c>
      <c r="B493" s="465" t="s">
        <v>455</v>
      </c>
      <c r="C493" s="642" t="s">
        <v>86</v>
      </c>
      <c r="D493" s="642" t="s">
        <v>456</v>
      </c>
      <c r="E493" s="885" t="s">
        <v>843</v>
      </c>
      <c r="F493" s="885"/>
      <c r="G493" s="466" t="s">
        <v>428</v>
      </c>
      <c r="H493" s="467">
        <v>5.4000000000000003E-3</v>
      </c>
      <c r="I493" s="468">
        <v>332.96</v>
      </c>
      <c r="J493" s="468">
        <v>1.79</v>
      </c>
    </row>
    <row r="494" spans="1:10" ht="65" customHeight="1">
      <c r="A494" s="642" t="s">
        <v>285</v>
      </c>
      <c r="B494" s="465" t="s">
        <v>457</v>
      </c>
      <c r="C494" s="642" t="s">
        <v>86</v>
      </c>
      <c r="D494" s="642" t="s">
        <v>458</v>
      </c>
      <c r="E494" s="885" t="s">
        <v>843</v>
      </c>
      <c r="F494" s="885"/>
      <c r="G494" s="466" t="s">
        <v>451</v>
      </c>
      <c r="H494" s="467">
        <v>5.9999999999999995E-4</v>
      </c>
      <c r="I494" s="468">
        <v>78.13</v>
      </c>
      <c r="J494" s="468">
        <v>0.04</v>
      </c>
    </row>
    <row r="495" spans="1:10" ht="24" customHeight="1">
      <c r="A495" s="642" t="s">
        <v>285</v>
      </c>
      <c r="B495" s="465" t="s">
        <v>289</v>
      </c>
      <c r="C495" s="642" t="s">
        <v>86</v>
      </c>
      <c r="D495" s="642" t="s">
        <v>290</v>
      </c>
      <c r="E495" s="885" t="s">
        <v>828</v>
      </c>
      <c r="F495" s="885"/>
      <c r="G495" s="466" t="s">
        <v>288</v>
      </c>
      <c r="H495" s="467">
        <v>3.0300000000000001E-2</v>
      </c>
      <c r="I495" s="468">
        <v>21.17</v>
      </c>
      <c r="J495" s="468">
        <v>0.64</v>
      </c>
    </row>
    <row r="496" spans="1:10" ht="39" customHeight="1">
      <c r="A496" s="642" t="s">
        <v>285</v>
      </c>
      <c r="B496" s="465" t="s">
        <v>506</v>
      </c>
      <c r="C496" s="642" t="s">
        <v>86</v>
      </c>
      <c r="D496" s="642" t="s">
        <v>507</v>
      </c>
      <c r="E496" s="885" t="s">
        <v>843</v>
      </c>
      <c r="F496" s="885"/>
      <c r="G496" s="466" t="s">
        <v>428</v>
      </c>
      <c r="H496" s="467">
        <v>0.1285</v>
      </c>
      <c r="I496" s="468">
        <v>31.32</v>
      </c>
      <c r="J496" s="468">
        <v>4.0199999999999996</v>
      </c>
    </row>
    <row r="497" spans="1:10" ht="25">
      <c r="A497" s="643"/>
      <c r="B497" s="643"/>
      <c r="C497" s="643"/>
      <c r="D497" s="643"/>
      <c r="E497" s="643" t="s">
        <v>296</v>
      </c>
      <c r="F497" s="473">
        <v>3.92</v>
      </c>
      <c r="G497" s="643" t="s">
        <v>297</v>
      </c>
      <c r="H497" s="473">
        <v>0</v>
      </c>
      <c r="I497" s="643" t="s">
        <v>298</v>
      </c>
      <c r="J497" s="473">
        <v>3.92</v>
      </c>
    </row>
    <row r="498" spans="1:10">
      <c r="A498" s="643"/>
      <c r="B498" s="643"/>
      <c r="C498" s="643"/>
      <c r="D498" s="643"/>
      <c r="E498" s="643" t="s">
        <v>709</v>
      </c>
      <c r="F498" s="473">
        <v>2.39</v>
      </c>
      <c r="G498" s="643"/>
      <c r="H498" s="881" t="s">
        <v>299</v>
      </c>
      <c r="I498" s="881"/>
      <c r="J498" s="473">
        <v>13.94</v>
      </c>
    </row>
    <row r="499" spans="1:10" ht="1" customHeight="1">
      <c r="A499" s="645"/>
      <c r="B499" s="645"/>
      <c r="C499" s="645"/>
      <c r="D499" s="645"/>
      <c r="E499" s="645"/>
      <c r="F499" s="645"/>
      <c r="G499" s="645"/>
      <c r="H499" s="645"/>
      <c r="I499" s="645"/>
      <c r="J499" s="645"/>
    </row>
    <row r="500" spans="1:10" ht="18" customHeight="1">
      <c r="A500" s="644" t="s">
        <v>816</v>
      </c>
      <c r="B500" s="636" t="s">
        <v>276</v>
      </c>
      <c r="C500" s="644" t="s">
        <v>277</v>
      </c>
      <c r="D500" s="644" t="s">
        <v>278</v>
      </c>
      <c r="E500" s="882" t="s">
        <v>279</v>
      </c>
      <c r="F500" s="882"/>
      <c r="G500" s="639" t="s">
        <v>280</v>
      </c>
      <c r="H500" s="636" t="s">
        <v>281</v>
      </c>
      <c r="I500" s="636" t="s">
        <v>282</v>
      </c>
      <c r="J500" s="636" t="s">
        <v>283</v>
      </c>
    </row>
    <row r="501" spans="1:10" ht="52" customHeight="1">
      <c r="A501" s="645" t="s">
        <v>158</v>
      </c>
      <c r="B501" s="461" t="s">
        <v>570</v>
      </c>
      <c r="C501" s="645" t="s">
        <v>86</v>
      </c>
      <c r="D501" s="645" t="s">
        <v>571</v>
      </c>
      <c r="E501" s="883" t="s">
        <v>844</v>
      </c>
      <c r="F501" s="883"/>
      <c r="G501" s="462" t="s">
        <v>4</v>
      </c>
      <c r="H501" s="463">
        <v>1</v>
      </c>
      <c r="I501" s="464">
        <v>8.0500000000000007</v>
      </c>
      <c r="J501" s="464">
        <v>8.0500000000000007</v>
      </c>
    </row>
    <row r="502" spans="1:10" ht="52" customHeight="1">
      <c r="A502" s="642" t="s">
        <v>285</v>
      </c>
      <c r="B502" s="465" t="s">
        <v>572</v>
      </c>
      <c r="C502" s="642" t="s">
        <v>86</v>
      </c>
      <c r="D502" s="642" t="s">
        <v>573</v>
      </c>
      <c r="E502" s="885" t="s">
        <v>843</v>
      </c>
      <c r="F502" s="885"/>
      <c r="G502" s="466" t="s">
        <v>428</v>
      </c>
      <c r="H502" s="467">
        <v>2.2499999999999999E-2</v>
      </c>
      <c r="I502" s="468">
        <v>197.91</v>
      </c>
      <c r="J502" s="468">
        <v>4.45</v>
      </c>
    </row>
    <row r="503" spans="1:10" ht="52" customHeight="1">
      <c r="A503" s="642" t="s">
        <v>285</v>
      </c>
      <c r="B503" s="465" t="s">
        <v>574</v>
      </c>
      <c r="C503" s="642" t="s">
        <v>86</v>
      </c>
      <c r="D503" s="642" t="s">
        <v>575</v>
      </c>
      <c r="E503" s="885" t="s">
        <v>843</v>
      </c>
      <c r="F503" s="885"/>
      <c r="G503" s="466" t="s">
        <v>451</v>
      </c>
      <c r="H503" s="467">
        <v>1.8499999999999999E-2</v>
      </c>
      <c r="I503" s="468">
        <v>69.900000000000006</v>
      </c>
      <c r="J503" s="468">
        <v>1.29</v>
      </c>
    </row>
    <row r="504" spans="1:10" ht="39" customHeight="1">
      <c r="A504" s="642" t="s">
        <v>285</v>
      </c>
      <c r="B504" s="465" t="s">
        <v>576</v>
      </c>
      <c r="C504" s="642" t="s">
        <v>86</v>
      </c>
      <c r="D504" s="642" t="s">
        <v>577</v>
      </c>
      <c r="E504" s="885" t="s">
        <v>843</v>
      </c>
      <c r="F504" s="885"/>
      <c r="G504" s="466" t="s">
        <v>428</v>
      </c>
      <c r="H504" s="467">
        <v>4.1999999999999997E-3</v>
      </c>
      <c r="I504" s="468">
        <v>256.02999999999997</v>
      </c>
      <c r="J504" s="468">
        <v>1.07</v>
      </c>
    </row>
    <row r="505" spans="1:10" ht="39" customHeight="1">
      <c r="A505" s="642" t="s">
        <v>285</v>
      </c>
      <c r="B505" s="465" t="s">
        <v>578</v>
      </c>
      <c r="C505" s="642" t="s">
        <v>86</v>
      </c>
      <c r="D505" s="642" t="s">
        <v>579</v>
      </c>
      <c r="E505" s="885" t="s">
        <v>843</v>
      </c>
      <c r="F505" s="885"/>
      <c r="G505" s="466" t="s">
        <v>451</v>
      </c>
      <c r="H505" s="467">
        <v>1.3299999999999999E-2</v>
      </c>
      <c r="I505" s="468">
        <v>93.57</v>
      </c>
      <c r="J505" s="468">
        <v>1.24</v>
      </c>
    </row>
    <row r="506" spans="1:10" ht="25">
      <c r="A506" s="643"/>
      <c r="B506" s="643"/>
      <c r="C506" s="643"/>
      <c r="D506" s="643"/>
      <c r="E506" s="643" t="s">
        <v>296</v>
      </c>
      <c r="F506" s="473">
        <v>1.51</v>
      </c>
      <c r="G506" s="643" t="s">
        <v>297</v>
      </c>
      <c r="H506" s="473">
        <v>0</v>
      </c>
      <c r="I506" s="643" t="s">
        <v>298</v>
      </c>
      <c r="J506" s="473">
        <v>1.51</v>
      </c>
    </row>
    <row r="507" spans="1:10">
      <c r="A507" s="643"/>
      <c r="B507" s="643"/>
      <c r="C507" s="643"/>
      <c r="D507" s="643"/>
      <c r="E507" s="643" t="s">
        <v>709</v>
      </c>
      <c r="F507" s="473">
        <v>1.66</v>
      </c>
      <c r="G507" s="643"/>
      <c r="H507" s="881" t="s">
        <v>299</v>
      </c>
      <c r="I507" s="881"/>
      <c r="J507" s="473">
        <v>9.7100000000000009</v>
      </c>
    </row>
    <row r="508" spans="1:10" ht="1" customHeight="1">
      <c r="A508" s="645"/>
      <c r="B508" s="645"/>
      <c r="C508" s="645"/>
      <c r="D508" s="645"/>
      <c r="E508" s="645"/>
      <c r="F508" s="645"/>
      <c r="G508" s="645"/>
      <c r="H508" s="645"/>
      <c r="I508" s="645"/>
      <c r="J508" s="645"/>
    </row>
    <row r="509" spans="1:10" ht="18" customHeight="1">
      <c r="A509" s="644" t="s">
        <v>876</v>
      </c>
      <c r="B509" s="636" t="s">
        <v>276</v>
      </c>
      <c r="C509" s="644" t="s">
        <v>277</v>
      </c>
      <c r="D509" s="644" t="s">
        <v>278</v>
      </c>
      <c r="E509" s="882" t="s">
        <v>279</v>
      </c>
      <c r="F509" s="882"/>
      <c r="G509" s="639" t="s">
        <v>280</v>
      </c>
      <c r="H509" s="636" t="s">
        <v>281</v>
      </c>
      <c r="I509" s="636" t="s">
        <v>282</v>
      </c>
      <c r="J509" s="636" t="s">
        <v>283</v>
      </c>
    </row>
    <row r="510" spans="1:10" ht="39" customHeight="1">
      <c r="A510" s="645" t="s">
        <v>158</v>
      </c>
      <c r="B510" s="461" t="s">
        <v>444</v>
      </c>
      <c r="C510" s="645" t="s">
        <v>86</v>
      </c>
      <c r="D510" s="645" t="s">
        <v>445</v>
      </c>
      <c r="E510" s="883" t="s">
        <v>844</v>
      </c>
      <c r="F510" s="883"/>
      <c r="G510" s="462" t="s">
        <v>446</v>
      </c>
      <c r="H510" s="463">
        <v>1</v>
      </c>
      <c r="I510" s="464">
        <v>1.92</v>
      </c>
      <c r="J510" s="464">
        <v>1.92</v>
      </c>
    </row>
    <row r="511" spans="1:10" ht="65" customHeight="1">
      <c r="A511" s="642" t="s">
        <v>285</v>
      </c>
      <c r="B511" s="465" t="s">
        <v>447</v>
      </c>
      <c r="C511" s="642" t="s">
        <v>86</v>
      </c>
      <c r="D511" s="642" t="s">
        <v>448</v>
      </c>
      <c r="E511" s="885" t="s">
        <v>843</v>
      </c>
      <c r="F511" s="885"/>
      <c r="G511" s="466" t="s">
        <v>428</v>
      </c>
      <c r="H511" s="467">
        <v>6.1000000000000004E-3</v>
      </c>
      <c r="I511" s="468">
        <v>282.61</v>
      </c>
      <c r="J511" s="468">
        <v>1.72</v>
      </c>
    </row>
    <row r="512" spans="1:10" ht="65" customHeight="1">
      <c r="A512" s="642" t="s">
        <v>285</v>
      </c>
      <c r="B512" s="465" t="s">
        <v>449</v>
      </c>
      <c r="C512" s="642" t="s">
        <v>86</v>
      </c>
      <c r="D512" s="642" t="s">
        <v>450</v>
      </c>
      <c r="E512" s="885" t="s">
        <v>843</v>
      </c>
      <c r="F512" s="885"/>
      <c r="G512" s="466" t="s">
        <v>451</v>
      </c>
      <c r="H512" s="467">
        <v>2.5999999999999999E-3</v>
      </c>
      <c r="I512" s="468">
        <v>79.69</v>
      </c>
      <c r="J512" s="468">
        <v>0.2</v>
      </c>
    </row>
    <row r="513" spans="1:10" ht="25">
      <c r="A513" s="643"/>
      <c r="B513" s="643"/>
      <c r="C513" s="643"/>
      <c r="D513" s="643"/>
      <c r="E513" s="643" t="s">
        <v>296</v>
      </c>
      <c r="F513" s="473">
        <v>0.24</v>
      </c>
      <c r="G513" s="643" t="s">
        <v>297</v>
      </c>
      <c r="H513" s="473">
        <v>0</v>
      </c>
      <c r="I513" s="643" t="s">
        <v>298</v>
      </c>
      <c r="J513" s="473">
        <v>0.24</v>
      </c>
    </row>
    <row r="514" spans="1:10">
      <c r="A514" s="643"/>
      <c r="B514" s="643"/>
      <c r="C514" s="643"/>
      <c r="D514" s="643"/>
      <c r="E514" s="643" t="s">
        <v>709</v>
      </c>
      <c r="F514" s="473">
        <v>0.39</v>
      </c>
      <c r="G514" s="643"/>
      <c r="H514" s="881" t="s">
        <v>299</v>
      </c>
      <c r="I514" s="881"/>
      <c r="J514" s="473">
        <v>2.31</v>
      </c>
    </row>
    <row r="515" spans="1:10" ht="1" customHeight="1">
      <c r="A515" s="645"/>
      <c r="B515" s="645"/>
      <c r="C515" s="645"/>
      <c r="D515" s="645"/>
      <c r="E515" s="645"/>
      <c r="F515" s="645"/>
      <c r="G515" s="645"/>
      <c r="H515" s="645"/>
      <c r="I515" s="645"/>
      <c r="J515" s="645"/>
    </row>
    <row r="516" spans="1:10" ht="18" customHeight="1">
      <c r="A516" s="644" t="s">
        <v>877</v>
      </c>
      <c r="B516" s="636" t="s">
        <v>276</v>
      </c>
      <c r="C516" s="644" t="s">
        <v>277</v>
      </c>
      <c r="D516" s="644" t="s">
        <v>278</v>
      </c>
      <c r="E516" s="882" t="s">
        <v>279</v>
      </c>
      <c r="F516" s="882"/>
      <c r="G516" s="639" t="s">
        <v>280</v>
      </c>
      <c r="H516" s="636" t="s">
        <v>281</v>
      </c>
      <c r="I516" s="636" t="s">
        <v>282</v>
      </c>
      <c r="J516" s="636" t="s">
        <v>283</v>
      </c>
    </row>
    <row r="517" spans="1:10" ht="39" customHeight="1">
      <c r="A517" s="645" t="s">
        <v>158</v>
      </c>
      <c r="B517" s="461" t="s">
        <v>513</v>
      </c>
      <c r="C517" s="645" t="s">
        <v>86</v>
      </c>
      <c r="D517" s="645" t="s">
        <v>514</v>
      </c>
      <c r="E517" s="883" t="s">
        <v>844</v>
      </c>
      <c r="F517" s="883"/>
      <c r="G517" s="462" t="s">
        <v>446</v>
      </c>
      <c r="H517" s="463">
        <v>1</v>
      </c>
      <c r="I517" s="464">
        <v>1.77</v>
      </c>
      <c r="J517" s="464">
        <v>1.77</v>
      </c>
    </row>
    <row r="518" spans="1:10" ht="65" customHeight="1">
      <c r="A518" s="642" t="s">
        <v>285</v>
      </c>
      <c r="B518" s="465" t="s">
        <v>447</v>
      </c>
      <c r="C518" s="642" t="s">
        <v>86</v>
      </c>
      <c r="D518" s="642" t="s">
        <v>448</v>
      </c>
      <c r="E518" s="885" t="s">
        <v>843</v>
      </c>
      <c r="F518" s="885"/>
      <c r="G518" s="466" t="s">
        <v>428</v>
      </c>
      <c r="H518" s="467">
        <v>5.5999999999999999E-3</v>
      </c>
      <c r="I518" s="468">
        <v>282.61</v>
      </c>
      <c r="J518" s="468">
        <v>1.58</v>
      </c>
    </row>
    <row r="519" spans="1:10" ht="65" customHeight="1">
      <c r="A519" s="642" t="s">
        <v>285</v>
      </c>
      <c r="B519" s="465" t="s">
        <v>449</v>
      </c>
      <c r="C519" s="642" t="s">
        <v>86</v>
      </c>
      <c r="D519" s="642" t="s">
        <v>450</v>
      </c>
      <c r="E519" s="885" t="s">
        <v>843</v>
      </c>
      <c r="F519" s="885"/>
      <c r="G519" s="466" t="s">
        <v>451</v>
      </c>
      <c r="H519" s="467">
        <v>2.3999999999999998E-3</v>
      </c>
      <c r="I519" s="468">
        <v>79.69</v>
      </c>
      <c r="J519" s="468">
        <v>0.19</v>
      </c>
    </row>
    <row r="520" spans="1:10" ht="25">
      <c r="A520" s="643"/>
      <c r="B520" s="643"/>
      <c r="C520" s="643"/>
      <c r="D520" s="643"/>
      <c r="E520" s="643" t="s">
        <v>296</v>
      </c>
      <c r="F520" s="473">
        <v>0.22</v>
      </c>
      <c r="G520" s="643" t="s">
        <v>297</v>
      </c>
      <c r="H520" s="473">
        <v>0</v>
      </c>
      <c r="I520" s="643" t="s">
        <v>298</v>
      </c>
      <c r="J520" s="473">
        <v>0.22</v>
      </c>
    </row>
    <row r="521" spans="1:10">
      <c r="A521" s="643"/>
      <c r="B521" s="643"/>
      <c r="C521" s="643"/>
      <c r="D521" s="643"/>
      <c r="E521" s="643" t="s">
        <v>709</v>
      </c>
      <c r="F521" s="473">
        <v>0.36</v>
      </c>
      <c r="G521" s="643"/>
      <c r="H521" s="881" t="s">
        <v>299</v>
      </c>
      <c r="I521" s="881"/>
      <c r="J521" s="473">
        <v>2.13</v>
      </c>
    </row>
    <row r="522" spans="1:10" ht="1" customHeight="1">
      <c r="A522" s="645"/>
      <c r="B522" s="645"/>
      <c r="C522" s="645"/>
      <c r="D522" s="645"/>
      <c r="E522" s="645"/>
      <c r="F522" s="645"/>
      <c r="G522" s="645"/>
      <c r="H522" s="645"/>
      <c r="I522" s="645"/>
      <c r="J522" s="645"/>
    </row>
    <row r="523" spans="1:10" ht="18" customHeight="1">
      <c r="A523" s="644" t="s">
        <v>817</v>
      </c>
      <c r="B523" s="636" t="s">
        <v>276</v>
      </c>
      <c r="C523" s="644" t="s">
        <v>277</v>
      </c>
      <c r="D523" s="644" t="s">
        <v>278</v>
      </c>
      <c r="E523" s="882" t="s">
        <v>279</v>
      </c>
      <c r="F523" s="882"/>
      <c r="G523" s="639" t="s">
        <v>280</v>
      </c>
      <c r="H523" s="636" t="s">
        <v>281</v>
      </c>
      <c r="I523" s="636" t="s">
        <v>282</v>
      </c>
      <c r="J523" s="636" t="s">
        <v>283</v>
      </c>
    </row>
    <row r="524" spans="1:10" ht="26" customHeight="1">
      <c r="A524" s="645" t="s">
        <v>158</v>
      </c>
      <c r="B524" s="461" t="s">
        <v>581</v>
      </c>
      <c r="C524" s="645" t="s">
        <v>86</v>
      </c>
      <c r="D524" s="645" t="s">
        <v>878</v>
      </c>
      <c r="E524" s="883" t="s">
        <v>847</v>
      </c>
      <c r="F524" s="883"/>
      <c r="G524" s="462" t="s">
        <v>4</v>
      </c>
      <c r="H524" s="463">
        <v>1</v>
      </c>
      <c r="I524" s="464">
        <v>1.36</v>
      </c>
      <c r="J524" s="464">
        <v>1.36</v>
      </c>
    </row>
    <row r="525" spans="1:10" ht="39" customHeight="1">
      <c r="A525" s="642" t="s">
        <v>285</v>
      </c>
      <c r="B525" s="465" t="s">
        <v>582</v>
      </c>
      <c r="C525" s="642" t="s">
        <v>86</v>
      </c>
      <c r="D525" s="642" t="s">
        <v>583</v>
      </c>
      <c r="E525" s="885" t="s">
        <v>843</v>
      </c>
      <c r="F525" s="885"/>
      <c r="G525" s="466" t="s">
        <v>428</v>
      </c>
      <c r="H525" s="467">
        <v>2.5225999999999998E-3</v>
      </c>
      <c r="I525" s="468">
        <v>261.82</v>
      </c>
      <c r="J525" s="468">
        <v>0.66</v>
      </c>
    </row>
    <row r="526" spans="1:10" ht="39" customHeight="1">
      <c r="A526" s="642" t="s">
        <v>285</v>
      </c>
      <c r="B526" s="465" t="s">
        <v>584</v>
      </c>
      <c r="C526" s="642" t="s">
        <v>86</v>
      </c>
      <c r="D526" s="642" t="s">
        <v>585</v>
      </c>
      <c r="E526" s="885" t="s">
        <v>843</v>
      </c>
      <c r="F526" s="885"/>
      <c r="G526" s="466" t="s">
        <v>451</v>
      </c>
      <c r="H526" s="467">
        <v>6.1034000000000001E-3</v>
      </c>
      <c r="I526" s="468">
        <v>85.26</v>
      </c>
      <c r="J526" s="468">
        <v>0.52</v>
      </c>
    </row>
    <row r="527" spans="1:10" ht="24" customHeight="1">
      <c r="A527" s="642" t="s">
        <v>285</v>
      </c>
      <c r="B527" s="465" t="s">
        <v>289</v>
      </c>
      <c r="C527" s="642" t="s">
        <v>86</v>
      </c>
      <c r="D527" s="642" t="s">
        <v>290</v>
      </c>
      <c r="E527" s="885" t="s">
        <v>828</v>
      </c>
      <c r="F527" s="885"/>
      <c r="G527" s="466" t="s">
        <v>288</v>
      </c>
      <c r="H527" s="467">
        <v>8.626E-3</v>
      </c>
      <c r="I527" s="468">
        <v>21.17</v>
      </c>
      <c r="J527" s="468">
        <v>0.18</v>
      </c>
    </row>
    <row r="528" spans="1:10" ht="25">
      <c r="A528" s="643"/>
      <c r="B528" s="643"/>
      <c r="C528" s="643"/>
      <c r="D528" s="643"/>
      <c r="E528" s="643" t="s">
        <v>296</v>
      </c>
      <c r="F528" s="473">
        <v>0.26</v>
      </c>
      <c r="G528" s="643" t="s">
        <v>297</v>
      </c>
      <c r="H528" s="473">
        <v>0</v>
      </c>
      <c r="I528" s="643" t="s">
        <v>298</v>
      </c>
      <c r="J528" s="473">
        <v>0.26</v>
      </c>
    </row>
    <row r="529" spans="1:10">
      <c r="A529" s="643"/>
      <c r="B529" s="643"/>
      <c r="C529" s="643"/>
      <c r="D529" s="643"/>
      <c r="E529" s="643" t="s">
        <v>709</v>
      </c>
      <c r="F529" s="473">
        <v>0.28000000000000003</v>
      </c>
      <c r="G529" s="643"/>
      <c r="H529" s="881" t="s">
        <v>299</v>
      </c>
      <c r="I529" s="881"/>
      <c r="J529" s="473">
        <v>1.64</v>
      </c>
    </row>
    <row r="530" spans="1:10" ht="1" customHeight="1">
      <c r="A530" s="645"/>
      <c r="B530" s="645"/>
      <c r="C530" s="645"/>
      <c r="D530" s="645"/>
      <c r="E530" s="645"/>
      <c r="F530" s="645"/>
      <c r="G530" s="645"/>
      <c r="H530" s="645"/>
      <c r="I530" s="645"/>
      <c r="J530" s="645"/>
    </row>
    <row r="531" spans="1:10" ht="18" customHeight="1">
      <c r="A531" s="644" t="s">
        <v>817</v>
      </c>
      <c r="B531" s="636" t="s">
        <v>276</v>
      </c>
      <c r="C531" s="644" t="s">
        <v>277</v>
      </c>
      <c r="D531" s="644" t="s">
        <v>278</v>
      </c>
      <c r="E531" s="882" t="s">
        <v>279</v>
      </c>
      <c r="F531" s="882"/>
      <c r="G531" s="639" t="s">
        <v>280</v>
      </c>
      <c r="H531" s="636" t="s">
        <v>281</v>
      </c>
      <c r="I531" s="636" t="s">
        <v>282</v>
      </c>
      <c r="J531" s="636" t="s">
        <v>283</v>
      </c>
    </row>
    <row r="532" spans="1:10" ht="39" customHeight="1">
      <c r="A532" s="645" t="s">
        <v>158</v>
      </c>
      <c r="B532" s="461" t="s">
        <v>586</v>
      </c>
      <c r="C532" s="645" t="s">
        <v>86</v>
      </c>
      <c r="D532" s="645" t="s">
        <v>587</v>
      </c>
      <c r="E532" s="883" t="s">
        <v>879</v>
      </c>
      <c r="F532" s="883"/>
      <c r="G532" s="462" t="s">
        <v>5</v>
      </c>
      <c r="H532" s="463">
        <v>1</v>
      </c>
      <c r="I532" s="464">
        <v>38.64</v>
      </c>
      <c r="J532" s="464">
        <v>38.64</v>
      </c>
    </row>
    <row r="533" spans="1:10" ht="24" customHeight="1">
      <c r="A533" s="642" t="s">
        <v>285</v>
      </c>
      <c r="B533" s="465" t="s">
        <v>286</v>
      </c>
      <c r="C533" s="642" t="s">
        <v>86</v>
      </c>
      <c r="D533" s="642" t="s">
        <v>287</v>
      </c>
      <c r="E533" s="885" t="s">
        <v>828</v>
      </c>
      <c r="F533" s="885"/>
      <c r="G533" s="466" t="s">
        <v>288</v>
      </c>
      <c r="H533" s="467">
        <v>0.59550000000000003</v>
      </c>
      <c r="I533" s="468">
        <v>25.99</v>
      </c>
      <c r="J533" s="468">
        <v>15.47</v>
      </c>
    </row>
    <row r="534" spans="1:10" ht="24" customHeight="1">
      <c r="A534" s="642" t="s">
        <v>285</v>
      </c>
      <c r="B534" s="465" t="s">
        <v>289</v>
      </c>
      <c r="C534" s="642" t="s">
        <v>86</v>
      </c>
      <c r="D534" s="642" t="s">
        <v>290</v>
      </c>
      <c r="E534" s="885" t="s">
        <v>828</v>
      </c>
      <c r="F534" s="885"/>
      <c r="G534" s="466" t="s">
        <v>288</v>
      </c>
      <c r="H534" s="467">
        <v>0.25519999999999998</v>
      </c>
      <c r="I534" s="468">
        <v>21.17</v>
      </c>
      <c r="J534" s="468">
        <v>5.4</v>
      </c>
    </row>
    <row r="535" spans="1:10" ht="26" customHeight="1">
      <c r="A535" s="638" t="s">
        <v>291</v>
      </c>
      <c r="B535" s="469" t="s">
        <v>499</v>
      </c>
      <c r="C535" s="638" t="s">
        <v>86</v>
      </c>
      <c r="D535" s="638" t="s">
        <v>500</v>
      </c>
      <c r="E535" s="884" t="s">
        <v>293</v>
      </c>
      <c r="F535" s="884"/>
      <c r="G535" s="470" t="s">
        <v>295</v>
      </c>
      <c r="H535" s="471">
        <v>0.1467</v>
      </c>
      <c r="I535" s="472">
        <v>31.44</v>
      </c>
      <c r="J535" s="472">
        <v>4.6100000000000003</v>
      </c>
    </row>
    <row r="536" spans="1:10" ht="26" customHeight="1">
      <c r="A536" s="638" t="s">
        <v>291</v>
      </c>
      <c r="B536" s="469" t="s">
        <v>493</v>
      </c>
      <c r="C536" s="638" t="s">
        <v>86</v>
      </c>
      <c r="D536" s="638" t="s">
        <v>494</v>
      </c>
      <c r="E536" s="884" t="s">
        <v>293</v>
      </c>
      <c r="F536" s="884"/>
      <c r="G536" s="470" t="s">
        <v>294</v>
      </c>
      <c r="H536" s="471">
        <v>2.58E-2</v>
      </c>
      <c r="I536" s="472">
        <v>19.45</v>
      </c>
      <c r="J536" s="472">
        <v>0.5</v>
      </c>
    </row>
    <row r="537" spans="1:10" ht="26" customHeight="1">
      <c r="A537" s="638" t="s">
        <v>291</v>
      </c>
      <c r="B537" s="469" t="s">
        <v>497</v>
      </c>
      <c r="C537" s="638" t="s">
        <v>86</v>
      </c>
      <c r="D537" s="638" t="s">
        <v>498</v>
      </c>
      <c r="E537" s="884" t="s">
        <v>293</v>
      </c>
      <c r="F537" s="884"/>
      <c r="G537" s="470" t="s">
        <v>295</v>
      </c>
      <c r="H537" s="471">
        <v>0.4889</v>
      </c>
      <c r="I537" s="472">
        <v>24.54</v>
      </c>
      <c r="J537" s="472">
        <v>11.99</v>
      </c>
    </row>
    <row r="538" spans="1:10" ht="39" customHeight="1">
      <c r="A538" s="638" t="s">
        <v>291</v>
      </c>
      <c r="B538" s="469" t="s">
        <v>515</v>
      </c>
      <c r="C538" s="638" t="s">
        <v>86</v>
      </c>
      <c r="D538" s="638" t="s">
        <v>516</v>
      </c>
      <c r="E538" s="884" t="s">
        <v>293</v>
      </c>
      <c r="F538" s="884"/>
      <c r="G538" s="470" t="s">
        <v>295</v>
      </c>
      <c r="H538" s="471">
        <v>5.4300000000000001E-2</v>
      </c>
      <c r="I538" s="472">
        <v>12.38</v>
      </c>
      <c r="J538" s="472">
        <v>0.67</v>
      </c>
    </row>
    <row r="539" spans="1:10" ht="25">
      <c r="A539" s="643"/>
      <c r="B539" s="643"/>
      <c r="C539" s="643"/>
      <c r="D539" s="643"/>
      <c r="E539" s="643" t="s">
        <v>296</v>
      </c>
      <c r="F539" s="473">
        <v>15.72</v>
      </c>
      <c r="G539" s="643" t="s">
        <v>297</v>
      </c>
      <c r="H539" s="473">
        <v>0</v>
      </c>
      <c r="I539" s="643" t="s">
        <v>298</v>
      </c>
      <c r="J539" s="473">
        <v>15.72</v>
      </c>
    </row>
    <row r="540" spans="1:10">
      <c r="A540" s="643"/>
      <c r="B540" s="643"/>
      <c r="C540" s="643"/>
      <c r="D540" s="643"/>
      <c r="E540" s="643" t="s">
        <v>709</v>
      </c>
      <c r="F540" s="473">
        <v>7.99</v>
      </c>
      <c r="G540" s="643"/>
      <c r="H540" s="881" t="s">
        <v>299</v>
      </c>
      <c r="I540" s="881"/>
      <c r="J540" s="473">
        <v>46.63</v>
      </c>
    </row>
    <row r="541" spans="1:10" ht="1" customHeight="1">
      <c r="A541" s="645"/>
      <c r="B541" s="645"/>
      <c r="C541" s="645"/>
      <c r="D541" s="645"/>
      <c r="E541" s="645"/>
      <c r="F541" s="645"/>
      <c r="G541" s="645"/>
      <c r="H541" s="645"/>
      <c r="I541" s="645"/>
      <c r="J541" s="645"/>
    </row>
    <row r="542" spans="1:10" ht="18" customHeight="1">
      <c r="A542" s="644" t="s">
        <v>1054</v>
      </c>
      <c r="B542" s="636" t="s">
        <v>276</v>
      </c>
      <c r="C542" s="644" t="s">
        <v>277</v>
      </c>
      <c r="D542" s="644" t="s">
        <v>278</v>
      </c>
      <c r="E542" s="882" t="s">
        <v>279</v>
      </c>
      <c r="F542" s="882"/>
      <c r="G542" s="639" t="s">
        <v>280</v>
      </c>
      <c r="H542" s="636" t="s">
        <v>281</v>
      </c>
      <c r="I542" s="636" t="s">
        <v>282</v>
      </c>
      <c r="J542" s="636" t="s">
        <v>283</v>
      </c>
    </row>
    <row r="543" spans="1:10" ht="65" customHeight="1">
      <c r="A543" s="645" t="s">
        <v>158</v>
      </c>
      <c r="B543" s="461" t="s">
        <v>1055</v>
      </c>
      <c r="C543" s="645" t="s">
        <v>86</v>
      </c>
      <c r="D543" s="645" t="s">
        <v>1023</v>
      </c>
      <c r="E543" s="883" t="s">
        <v>1056</v>
      </c>
      <c r="F543" s="883"/>
      <c r="G543" s="462" t="s">
        <v>295</v>
      </c>
      <c r="H543" s="463">
        <v>1</v>
      </c>
      <c r="I543" s="464">
        <v>142.59</v>
      </c>
      <c r="J543" s="464">
        <v>142.59</v>
      </c>
    </row>
    <row r="544" spans="1:10" ht="39" customHeight="1">
      <c r="A544" s="642" t="s">
        <v>285</v>
      </c>
      <c r="B544" s="465" t="s">
        <v>502</v>
      </c>
      <c r="C544" s="642" t="s">
        <v>86</v>
      </c>
      <c r="D544" s="642" t="s">
        <v>503</v>
      </c>
      <c r="E544" s="885" t="s">
        <v>843</v>
      </c>
      <c r="F544" s="885"/>
      <c r="G544" s="466" t="s">
        <v>428</v>
      </c>
      <c r="H544" s="467">
        <v>0.13600000000000001</v>
      </c>
      <c r="I544" s="468">
        <v>213.35</v>
      </c>
      <c r="J544" s="468">
        <v>29.01</v>
      </c>
    </row>
    <row r="545" spans="1:10" ht="39" customHeight="1">
      <c r="A545" s="642" t="s">
        <v>285</v>
      </c>
      <c r="B545" s="465" t="s">
        <v>504</v>
      </c>
      <c r="C545" s="642" t="s">
        <v>86</v>
      </c>
      <c r="D545" s="642" t="s">
        <v>505</v>
      </c>
      <c r="E545" s="885" t="s">
        <v>843</v>
      </c>
      <c r="F545" s="885"/>
      <c r="G545" s="466" t="s">
        <v>451</v>
      </c>
      <c r="H545" s="467">
        <v>0.10829999999999999</v>
      </c>
      <c r="I545" s="468">
        <v>85.6</v>
      </c>
      <c r="J545" s="468">
        <v>9.27</v>
      </c>
    </row>
    <row r="546" spans="1:10" ht="39" customHeight="1">
      <c r="A546" s="642" t="s">
        <v>285</v>
      </c>
      <c r="B546" s="465" t="s">
        <v>1057</v>
      </c>
      <c r="C546" s="642" t="s">
        <v>86</v>
      </c>
      <c r="D546" s="642" t="s">
        <v>1058</v>
      </c>
      <c r="E546" s="885" t="s">
        <v>843</v>
      </c>
      <c r="F546" s="885"/>
      <c r="G546" s="466" t="s">
        <v>428</v>
      </c>
      <c r="H546" s="467">
        <v>4.99E-2</v>
      </c>
      <c r="I546" s="468">
        <v>163.98</v>
      </c>
      <c r="J546" s="468">
        <v>8.18</v>
      </c>
    </row>
    <row r="547" spans="1:10" ht="39" customHeight="1">
      <c r="A547" s="642" t="s">
        <v>285</v>
      </c>
      <c r="B547" s="465" t="s">
        <v>1059</v>
      </c>
      <c r="C547" s="642" t="s">
        <v>86</v>
      </c>
      <c r="D547" s="642" t="s">
        <v>1060</v>
      </c>
      <c r="E547" s="885" t="s">
        <v>843</v>
      </c>
      <c r="F547" s="885"/>
      <c r="G547" s="466" t="s">
        <v>451</v>
      </c>
      <c r="H547" s="467">
        <v>8.2000000000000003E-2</v>
      </c>
      <c r="I547" s="468">
        <v>69.3</v>
      </c>
      <c r="J547" s="468">
        <v>5.68</v>
      </c>
    </row>
    <row r="548" spans="1:10" ht="24" customHeight="1">
      <c r="A548" s="642" t="s">
        <v>285</v>
      </c>
      <c r="B548" s="465" t="s">
        <v>480</v>
      </c>
      <c r="C548" s="642" t="s">
        <v>86</v>
      </c>
      <c r="D548" s="642" t="s">
        <v>481</v>
      </c>
      <c r="E548" s="885" t="s">
        <v>828</v>
      </c>
      <c r="F548" s="885"/>
      <c r="G548" s="466" t="s">
        <v>288</v>
      </c>
      <c r="H548" s="467">
        <v>1.6254</v>
      </c>
      <c r="I548" s="468">
        <v>26.4</v>
      </c>
      <c r="J548" s="468">
        <v>42.91</v>
      </c>
    </row>
    <row r="549" spans="1:10" ht="24" customHeight="1">
      <c r="A549" s="642" t="s">
        <v>285</v>
      </c>
      <c r="B549" s="465" t="s">
        <v>289</v>
      </c>
      <c r="C549" s="642" t="s">
        <v>86</v>
      </c>
      <c r="D549" s="642" t="s">
        <v>290</v>
      </c>
      <c r="E549" s="885" t="s">
        <v>828</v>
      </c>
      <c r="F549" s="885"/>
      <c r="G549" s="466" t="s">
        <v>288</v>
      </c>
      <c r="H549" s="467">
        <v>1.0835999999999999</v>
      </c>
      <c r="I549" s="468">
        <v>21.17</v>
      </c>
      <c r="J549" s="468">
        <v>22.93</v>
      </c>
    </row>
    <row r="550" spans="1:10" ht="26" customHeight="1">
      <c r="A550" s="642" t="s">
        <v>285</v>
      </c>
      <c r="B550" s="465" t="s">
        <v>517</v>
      </c>
      <c r="C550" s="642" t="s">
        <v>86</v>
      </c>
      <c r="D550" s="642" t="s">
        <v>518</v>
      </c>
      <c r="E550" s="885" t="s">
        <v>870</v>
      </c>
      <c r="F550" s="885"/>
      <c r="G550" s="466" t="s">
        <v>4</v>
      </c>
      <c r="H550" s="467">
        <v>3.2800000000000003E-2</v>
      </c>
      <c r="I550" s="468">
        <v>750.35</v>
      </c>
      <c r="J550" s="468">
        <v>24.61</v>
      </c>
    </row>
    <row r="551" spans="1:10" ht="52" customHeight="1">
      <c r="A551" s="638" t="s">
        <v>291</v>
      </c>
      <c r="B551" s="469" t="s">
        <v>1061</v>
      </c>
      <c r="C551" s="638" t="s">
        <v>86</v>
      </c>
      <c r="D551" s="638" t="s">
        <v>1062</v>
      </c>
      <c r="E551" s="884" t="s">
        <v>293</v>
      </c>
      <c r="F551" s="884"/>
      <c r="G551" s="470" t="s">
        <v>324</v>
      </c>
      <c r="H551" s="471">
        <v>1</v>
      </c>
      <c r="I551" s="472">
        <v>0</v>
      </c>
      <c r="J551" s="472">
        <v>0</v>
      </c>
    </row>
    <row r="552" spans="1:10" ht="25">
      <c r="A552" s="643"/>
      <c r="B552" s="643"/>
      <c r="C552" s="643"/>
      <c r="D552" s="643"/>
      <c r="E552" s="643" t="s">
        <v>296</v>
      </c>
      <c r="F552" s="473">
        <v>60.4</v>
      </c>
      <c r="G552" s="643" t="s">
        <v>297</v>
      </c>
      <c r="H552" s="473">
        <v>0</v>
      </c>
      <c r="I552" s="643" t="s">
        <v>298</v>
      </c>
      <c r="J552" s="473">
        <v>60.4</v>
      </c>
    </row>
    <row r="553" spans="1:10">
      <c r="A553" s="643"/>
      <c r="B553" s="643"/>
      <c r="C553" s="643"/>
      <c r="D553" s="643"/>
      <c r="E553" s="643" t="s">
        <v>709</v>
      </c>
      <c r="F553" s="473">
        <v>29.51</v>
      </c>
      <c r="G553" s="643"/>
      <c r="H553" s="881" t="s">
        <v>299</v>
      </c>
      <c r="I553" s="881"/>
      <c r="J553" s="473">
        <v>172.1</v>
      </c>
    </row>
    <row r="554" spans="1:10" ht="1" customHeight="1">
      <c r="A554" s="645"/>
      <c r="B554" s="645"/>
      <c r="C554" s="645"/>
      <c r="D554" s="645"/>
      <c r="E554" s="645"/>
      <c r="F554" s="645"/>
      <c r="G554" s="645"/>
      <c r="H554" s="645"/>
      <c r="I554" s="645"/>
      <c r="J554" s="645"/>
    </row>
    <row r="555" spans="1:10" ht="18" customHeight="1">
      <c r="A555" s="644" t="s">
        <v>1063</v>
      </c>
      <c r="B555" s="636" t="s">
        <v>276</v>
      </c>
      <c r="C555" s="644" t="s">
        <v>277</v>
      </c>
      <c r="D555" s="644" t="s">
        <v>278</v>
      </c>
      <c r="E555" s="882" t="s">
        <v>279</v>
      </c>
      <c r="F555" s="882"/>
      <c r="G555" s="639" t="s">
        <v>280</v>
      </c>
      <c r="H555" s="636" t="s">
        <v>281</v>
      </c>
      <c r="I555" s="636" t="s">
        <v>282</v>
      </c>
      <c r="J555" s="636" t="s">
        <v>283</v>
      </c>
    </row>
    <row r="556" spans="1:10" ht="65" customHeight="1">
      <c r="A556" s="645" t="s">
        <v>158</v>
      </c>
      <c r="B556" s="461" t="s">
        <v>1790</v>
      </c>
      <c r="C556" s="645" t="s">
        <v>86</v>
      </c>
      <c r="D556" s="645" t="s">
        <v>1791</v>
      </c>
      <c r="E556" s="883" t="s">
        <v>1056</v>
      </c>
      <c r="F556" s="883"/>
      <c r="G556" s="462" t="s">
        <v>295</v>
      </c>
      <c r="H556" s="463">
        <v>1</v>
      </c>
      <c r="I556" s="464">
        <v>93.96</v>
      </c>
      <c r="J556" s="464">
        <v>93.96</v>
      </c>
    </row>
    <row r="557" spans="1:10" ht="39" customHeight="1">
      <c r="A557" s="642" t="s">
        <v>285</v>
      </c>
      <c r="B557" s="465" t="s">
        <v>502</v>
      </c>
      <c r="C557" s="642" t="s">
        <v>86</v>
      </c>
      <c r="D557" s="642" t="s">
        <v>503</v>
      </c>
      <c r="E557" s="885" t="s">
        <v>843</v>
      </c>
      <c r="F557" s="885"/>
      <c r="G557" s="466" t="s">
        <v>428</v>
      </c>
      <c r="H557" s="467">
        <v>8.9700000000000002E-2</v>
      </c>
      <c r="I557" s="468">
        <v>213.35</v>
      </c>
      <c r="J557" s="468">
        <v>19.13</v>
      </c>
    </row>
    <row r="558" spans="1:10" ht="39" customHeight="1">
      <c r="A558" s="642" t="s">
        <v>285</v>
      </c>
      <c r="B558" s="465" t="s">
        <v>504</v>
      </c>
      <c r="C558" s="642" t="s">
        <v>86</v>
      </c>
      <c r="D558" s="642" t="s">
        <v>505</v>
      </c>
      <c r="E558" s="885" t="s">
        <v>843</v>
      </c>
      <c r="F558" s="885"/>
      <c r="G558" s="466" t="s">
        <v>451</v>
      </c>
      <c r="H558" s="467">
        <v>7.1400000000000005E-2</v>
      </c>
      <c r="I558" s="468">
        <v>85.6</v>
      </c>
      <c r="J558" s="468">
        <v>6.11</v>
      </c>
    </row>
    <row r="559" spans="1:10" ht="39" customHeight="1">
      <c r="A559" s="642" t="s">
        <v>285</v>
      </c>
      <c r="B559" s="465" t="s">
        <v>1057</v>
      </c>
      <c r="C559" s="642" t="s">
        <v>86</v>
      </c>
      <c r="D559" s="642" t="s">
        <v>1058</v>
      </c>
      <c r="E559" s="885" t="s">
        <v>843</v>
      </c>
      <c r="F559" s="885"/>
      <c r="G559" s="466" t="s">
        <v>428</v>
      </c>
      <c r="H559" s="467">
        <v>4.99E-2</v>
      </c>
      <c r="I559" s="468">
        <v>163.98</v>
      </c>
      <c r="J559" s="468">
        <v>8.18</v>
      </c>
    </row>
    <row r="560" spans="1:10" ht="39" customHeight="1">
      <c r="A560" s="642" t="s">
        <v>285</v>
      </c>
      <c r="B560" s="465" t="s">
        <v>1059</v>
      </c>
      <c r="C560" s="642" t="s">
        <v>86</v>
      </c>
      <c r="D560" s="642" t="s">
        <v>1060</v>
      </c>
      <c r="E560" s="885" t="s">
        <v>843</v>
      </c>
      <c r="F560" s="885"/>
      <c r="G560" s="466" t="s">
        <v>451</v>
      </c>
      <c r="H560" s="467">
        <v>8.2000000000000003E-2</v>
      </c>
      <c r="I560" s="468">
        <v>69.3</v>
      </c>
      <c r="J560" s="468">
        <v>5.68</v>
      </c>
    </row>
    <row r="561" spans="1:10" ht="24" customHeight="1">
      <c r="A561" s="642" t="s">
        <v>285</v>
      </c>
      <c r="B561" s="465" t="s">
        <v>480</v>
      </c>
      <c r="C561" s="642" t="s">
        <v>86</v>
      </c>
      <c r="D561" s="642" t="s">
        <v>481</v>
      </c>
      <c r="E561" s="885" t="s">
        <v>828</v>
      </c>
      <c r="F561" s="885"/>
      <c r="G561" s="466" t="s">
        <v>288</v>
      </c>
      <c r="H561" s="467">
        <v>1.0043</v>
      </c>
      <c r="I561" s="468">
        <v>26.4</v>
      </c>
      <c r="J561" s="468">
        <v>26.51</v>
      </c>
    </row>
    <row r="562" spans="1:10" ht="24" customHeight="1">
      <c r="A562" s="642" t="s">
        <v>285</v>
      </c>
      <c r="B562" s="465" t="s">
        <v>289</v>
      </c>
      <c r="C562" s="642" t="s">
        <v>86</v>
      </c>
      <c r="D562" s="642" t="s">
        <v>290</v>
      </c>
      <c r="E562" s="885" t="s">
        <v>828</v>
      </c>
      <c r="F562" s="885"/>
      <c r="G562" s="466" t="s">
        <v>288</v>
      </c>
      <c r="H562" s="467">
        <v>0.66959999999999997</v>
      </c>
      <c r="I562" s="468">
        <v>21.17</v>
      </c>
      <c r="J562" s="468">
        <v>14.17</v>
      </c>
    </row>
    <row r="563" spans="1:10" ht="26" customHeight="1">
      <c r="A563" s="642" t="s">
        <v>285</v>
      </c>
      <c r="B563" s="465" t="s">
        <v>517</v>
      </c>
      <c r="C563" s="642" t="s">
        <v>86</v>
      </c>
      <c r="D563" s="642" t="s">
        <v>518</v>
      </c>
      <c r="E563" s="885" t="s">
        <v>870</v>
      </c>
      <c r="F563" s="885"/>
      <c r="G563" s="466" t="s">
        <v>4</v>
      </c>
      <c r="H563" s="467">
        <v>1.89E-2</v>
      </c>
      <c r="I563" s="468">
        <v>750.35</v>
      </c>
      <c r="J563" s="468">
        <v>14.18</v>
      </c>
    </row>
    <row r="564" spans="1:10" ht="52" customHeight="1">
      <c r="A564" s="638" t="s">
        <v>291</v>
      </c>
      <c r="B564" s="469" t="s">
        <v>1792</v>
      </c>
      <c r="C564" s="638" t="s">
        <v>86</v>
      </c>
      <c r="D564" s="638" t="s">
        <v>1793</v>
      </c>
      <c r="E564" s="884" t="s">
        <v>293</v>
      </c>
      <c r="F564" s="884"/>
      <c r="G564" s="470" t="s">
        <v>324</v>
      </c>
      <c r="H564" s="471">
        <v>1</v>
      </c>
      <c r="I564" s="472">
        <v>0</v>
      </c>
      <c r="J564" s="472">
        <v>0</v>
      </c>
    </row>
    <row r="565" spans="1:10" ht="25">
      <c r="A565" s="643"/>
      <c r="B565" s="643"/>
      <c r="C565" s="643"/>
      <c r="D565" s="643"/>
      <c r="E565" s="643" t="s">
        <v>296</v>
      </c>
      <c r="F565" s="473">
        <v>38.200000000000003</v>
      </c>
      <c r="G565" s="643" t="s">
        <v>297</v>
      </c>
      <c r="H565" s="473">
        <v>0</v>
      </c>
      <c r="I565" s="643" t="s">
        <v>298</v>
      </c>
      <c r="J565" s="473">
        <v>38.200000000000003</v>
      </c>
    </row>
    <row r="566" spans="1:10">
      <c r="A566" s="643"/>
      <c r="B566" s="643"/>
      <c r="C566" s="643"/>
      <c r="D566" s="643"/>
      <c r="E566" s="643" t="s">
        <v>709</v>
      </c>
      <c r="F566" s="473">
        <v>19.440000000000001</v>
      </c>
      <c r="G566" s="643"/>
      <c r="H566" s="881" t="s">
        <v>299</v>
      </c>
      <c r="I566" s="881"/>
      <c r="J566" s="473">
        <v>113.4</v>
      </c>
    </row>
    <row r="567" spans="1:10" ht="1" customHeight="1">
      <c r="A567" s="645"/>
      <c r="B567" s="645"/>
      <c r="C567" s="645"/>
      <c r="D567" s="645"/>
      <c r="E567" s="645"/>
      <c r="F567" s="645"/>
      <c r="G567" s="645"/>
      <c r="H567" s="645"/>
      <c r="I567" s="645"/>
      <c r="J567" s="645"/>
    </row>
    <row r="568" spans="1:10" ht="18" customHeight="1">
      <c r="A568" s="644" t="s">
        <v>1794</v>
      </c>
      <c r="B568" s="636" t="s">
        <v>276</v>
      </c>
      <c r="C568" s="644" t="s">
        <v>277</v>
      </c>
      <c r="D568" s="644" t="s">
        <v>278</v>
      </c>
      <c r="E568" s="882" t="s">
        <v>279</v>
      </c>
      <c r="F568" s="882"/>
      <c r="G568" s="639" t="s">
        <v>280</v>
      </c>
      <c r="H568" s="636" t="s">
        <v>281</v>
      </c>
      <c r="I568" s="636" t="s">
        <v>282</v>
      </c>
      <c r="J568" s="636" t="s">
        <v>283</v>
      </c>
    </row>
    <row r="569" spans="1:10" ht="26" customHeight="1">
      <c r="A569" s="645" t="s">
        <v>158</v>
      </c>
      <c r="B569" s="461" t="s">
        <v>1064</v>
      </c>
      <c r="C569" s="645" t="s">
        <v>355</v>
      </c>
      <c r="D569" s="645" t="s">
        <v>1026</v>
      </c>
      <c r="E569" s="883" t="s">
        <v>134</v>
      </c>
      <c r="F569" s="883"/>
      <c r="G569" s="462" t="s">
        <v>4</v>
      </c>
      <c r="H569" s="463">
        <v>1</v>
      </c>
      <c r="I569" s="464">
        <v>487.79</v>
      </c>
      <c r="J569" s="464">
        <v>487.79</v>
      </c>
    </row>
    <row r="570" spans="1:10" ht="15" customHeight="1">
      <c r="A570" s="882" t="s">
        <v>356</v>
      </c>
      <c r="B570" s="886" t="s">
        <v>276</v>
      </c>
      <c r="C570" s="882" t="s">
        <v>277</v>
      </c>
      <c r="D570" s="882" t="s">
        <v>357</v>
      </c>
      <c r="E570" s="886" t="s">
        <v>358</v>
      </c>
      <c r="F570" s="887" t="s">
        <v>359</v>
      </c>
      <c r="G570" s="886"/>
      <c r="H570" s="887" t="s">
        <v>360</v>
      </c>
      <c r="I570" s="886"/>
      <c r="J570" s="886" t="s">
        <v>361</v>
      </c>
    </row>
    <row r="571" spans="1:10" ht="15" customHeight="1">
      <c r="A571" s="886"/>
      <c r="B571" s="886"/>
      <c r="C571" s="886"/>
      <c r="D571" s="886"/>
      <c r="E571" s="886"/>
      <c r="F571" s="636" t="s">
        <v>362</v>
      </c>
      <c r="G571" s="636" t="s">
        <v>363</v>
      </c>
      <c r="H571" s="636" t="s">
        <v>362</v>
      </c>
      <c r="I571" s="636" t="s">
        <v>363</v>
      </c>
      <c r="J571" s="886"/>
    </row>
    <row r="572" spans="1:10" ht="26" customHeight="1">
      <c r="A572" s="638" t="s">
        <v>291</v>
      </c>
      <c r="B572" s="469" t="s">
        <v>1065</v>
      </c>
      <c r="C572" s="638" t="s">
        <v>355</v>
      </c>
      <c r="D572" s="638" t="s">
        <v>1066</v>
      </c>
      <c r="E572" s="471">
        <v>1</v>
      </c>
      <c r="F572" s="472">
        <v>1</v>
      </c>
      <c r="G572" s="472">
        <v>0</v>
      </c>
      <c r="H572" s="637">
        <v>60.731999999999999</v>
      </c>
      <c r="I572" s="637">
        <v>36.798999999999999</v>
      </c>
      <c r="J572" s="637">
        <v>60.731999999999999</v>
      </c>
    </row>
    <row r="573" spans="1:10" ht="26" customHeight="1">
      <c r="A573" s="638" t="s">
        <v>291</v>
      </c>
      <c r="B573" s="469" t="s">
        <v>1049</v>
      </c>
      <c r="C573" s="638" t="s">
        <v>355</v>
      </c>
      <c r="D573" s="638" t="s">
        <v>1050</v>
      </c>
      <c r="E573" s="471">
        <v>4</v>
      </c>
      <c r="F573" s="472">
        <v>0.88</v>
      </c>
      <c r="G573" s="472">
        <v>0.12</v>
      </c>
      <c r="H573" s="637">
        <v>0.71079999999999999</v>
      </c>
      <c r="I573" s="637">
        <v>0.48099999999999998</v>
      </c>
      <c r="J573" s="637">
        <v>2.7328999999999999</v>
      </c>
    </row>
    <row r="574" spans="1:10" ht="26" customHeight="1">
      <c r="A574" s="638" t="s">
        <v>291</v>
      </c>
      <c r="B574" s="469" t="s">
        <v>1067</v>
      </c>
      <c r="C574" s="638" t="s">
        <v>355</v>
      </c>
      <c r="D574" s="638" t="s">
        <v>1068</v>
      </c>
      <c r="E574" s="471">
        <v>3</v>
      </c>
      <c r="F574" s="472">
        <v>0.41</v>
      </c>
      <c r="G574" s="472">
        <v>0.59</v>
      </c>
      <c r="H574" s="637">
        <v>1.5793999999999999</v>
      </c>
      <c r="I574" s="637">
        <v>1.0687</v>
      </c>
      <c r="J574" s="637">
        <v>3.8342999999999998</v>
      </c>
    </row>
    <row r="575" spans="1:10" ht="20" customHeight="1">
      <c r="A575" s="876"/>
      <c r="B575" s="876"/>
      <c r="C575" s="876"/>
      <c r="D575" s="876"/>
      <c r="E575" s="876"/>
      <c r="F575" s="876" t="s">
        <v>374</v>
      </c>
      <c r="G575" s="876"/>
      <c r="H575" s="876"/>
      <c r="I575" s="876"/>
      <c r="J575" s="474">
        <v>67.299199999999999</v>
      </c>
    </row>
    <row r="576" spans="1:10" ht="20" customHeight="1">
      <c r="A576" s="644" t="s">
        <v>375</v>
      </c>
      <c r="B576" s="636" t="s">
        <v>276</v>
      </c>
      <c r="C576" s="644" t="s">
        <v>277</v>
      </c>
      <c r="D576" s="644" t="s">
        <v>376</v>
      </c>
      <c r="E576" s="636" t="s">
        <v>358</v>
      </c>
      <c r="F576" s="886" t="s">
        <v>377</v>
      </c>
      <c r="G576" s="886"/>
      <c r="H576" s="886"/>
      <c r="I576" s="886"/>
      <c r="J576" s="636" t="s">
        <v>361</v>
      </c>
    </row>
    <row r="577" spans="1:10" ht="24" customHeight="1">
      <c r="A577" s="638" t="s">
        <v>291</v>
      </c>
      <c r="B577" s="469" t="s">
        <v>881</v>
      </c>
      <c r="C577" s="638" t="s">
        <v>355</v>
      </c>
      <c r="D577" s="638" t="s">
        <v>882</v>
      </c>
      <c r="E577" s="471">
        <v>1</v>
      </c>
      <c r="F577" s="638"/>
      <c r="G577" s="638"/>
      <c r="H577" s="638"/>
      <c r="I577" s="637">
        <v>33.435400000000001</v>
      </c>
      <c r="J577" s="637">
        <v>33.435400000000001</v>
      </c>
    </row>
    <row r="578" spans="1:10" ht="24" customHeight="1">
      <c r="A578" s="638" t="s">
        <v>291</v>
      </c>
      <c r="B578" s="469" t="s">
        <v>384</v>
      </c>
      <c r="C578" s="638" t="s">
        <v>355</v>
      </c>
      <c r="D578" s="638" t="s">
        <v>385</v>
      </c>
      <c r="E578" s="471">
        <v>9</v>
      </c>
      <c r="F578" s="638"/>
      <c r="G578" s="638"/>
      <c r="H578" s="638"/>
      <c r="I578" s="637">
        <v>24.894400000000001</v>
      </c>
      <c r="J578" s="637">
        <v>224.0496</v>
      </c>
    </row>
    <row r="579" spans="1:10" ht="20" customHeight="1">
      <c r="A579" s="876"/>
      <c r="B579" s="876"/>
      <c r="C579" s="876"/>
      <c r="D579" s="876"/>
      <c r="E579" s="876"/>
      <c r="F579" s="876" t="s">
        <v>386</v>
      </c>
      <c r="G579" s="876"/>
      <c r="H579" s="876"/>
      <c r="I579" s="876"/>
      <c r="J579" s="474">
        <v>257.48500000000001</v>
      </c>
    </row>
    <row r="580" spans="1:10" ht="20" customHeight="1">
      <c r="A580" s="876"/>
      <c r="B580" s="876"/>
      <c r="C580" s="876"/>
      <c r="D580" s="876"/>
      <c r="E580" s="876"/>
      <c r="F580" s="876" t="s">
        <v>387</v>
      </c>
      <c r="G580" s="876"/>
      <c r="H580" s="876"/>
      <c r="I580" s="876"/>
      <c r="J580" s="474">
        <v>0</v>
      </c>
    </row>
    <row r="581" spans="1:10" ht="20" customHeight="1">
      <c r="A581" s="876"/>
      <c r="B581" s="876"/>
      <c r="C581" s="876"/>
      <c r="D581" s="876"/>
      <c r="E581" s="876"/>
      <c r="F581" s="876" t="s">
        <v>388</v>
      </c>
      <c r="G581" s="876"/>
      <c r="H581" s="876"/>
      <c r="I581" s="876"/>
      <c r="J581" s="474">
        <v>324.7842</v>
      </c>
    </row>
    <row r="582" spans="1:10" ht="20" customHeight="1">
      <c r="A582" s="876"/>
      <c r="B582" s="876"/>
      <c r="C582" s="876"/>
      <c r="D582" s="876"/>
      <c r="E582" s="876"/>
      <c r="F582" s="876" t="s">
        <v>389</v>
      </c>
      <c r="G582" s="876"/>
      <c r="H582" s="876"/>
      <c r="I582" s="876"/>
      <c r="J582" s="474">
        <v>0</v>
      </c>
    </row>
    <row r="583" spans="1:10" ht="20" customHeight="1">
      <c r="A583" s="876"/>
      <c r="B583" s="876"/>
      <c r="C583" s="876"/>
      <c r="D583" s="876"/>
      <c r="E583" s="876"/>
      <c r="F583" s="876" t="s">
        <v>390</v>
      </c>
      <c r="G583" s="876"/>
      <c r="H583" s="876"/>
      <c r="I583" s="876"/>
      <c r="J583" s="474">
        <v>0</v>
      </c>
    </row>
    <row r="584" spans="1:10" ht="20" customHeight="1">
      <c r="A584" s="876"/>
      <c r="B584" s="876"/>
      <c r="C584" s="876"/>
      <c r="D584" s="876"/>
      <c r="E584" s="876"/>
      <c r="F584" s="876" t="s">
        <v>391</v>
      </c>
      <c r="G584" s="876"/>
      <c r="H584" s="876"/>
      <c r="I584" s="876"/>
      <c r="J584" s="474">
        <v>3.9289999999999998</v>
      </c>
    </row>
    <row r="585" spans="1:10" ht="20" customHeight="1">
      <c r="A585" s="876"/>
      <c r="B585" s="876"/>
      <c r="C585" s="876"/>
      <c r="D585" s="876"/>
      <c r="E585" s="876"/>
      <c r="F585" s="876" t="s">
        <v>392</v>
      </c>
      <c r="G585" s="876"/>
      <c r="H585" s="876"/>
      <c r="I585" s="876"/>
      <c r="J585" s="474">
        <v>82.663499999999999</v>
      </c>
    </row>
    <row r="586" spans="1:10" ht="20" customHeight="1">
      <c r="A586" s="644" t="s">
        <v>393</v>
      </c>
      <c r="B586" s="636" t="s">
        <v>277</v>
      </c>
      <c r="C586" s="644" t="s">
        <v>276</v>
      </c>
      <c r="D586" s="644" t="s">
        <v>293</v>
      </c>
      <c r="E586" s="636" t="s">
        <v>358</v>
      </c>
      <c r="F586" s="636" t="s">
        <v>394</v>
      </c>
      <c r="G586" s="886" t="s">
        <v>395</v>
      </c>
      <c r="H586" s="886"/>
      <c r="I586" s="886"/>
      <c r="J586" s="636" t="s">
        <v>361</v>
      </c>
    </row>
    <row r="587" spans="1:10" ht="24" customHeight="1">
      <c r="A587" s="638" t="s">
        <v>291</v>
      </c>
      <c r="B587" s="469" t="s">
        <v>355</v>
      </c>
      <c r="C587" s="638" t="s">
        <v>1069</v>
      </c>
      <c r="D587" s="638" t="s">
        <v>1070</v>
      </c>
      <c r="E587" s="471">
        <v>0.59948000000000001</v>
      </c>
      <c r="F587" s="470" t="s">
        <v>4</v>
      </c>
      <c r="G587" s="888">
        <v>117.7868</v>
      </c>
      <c r="H587" s="888"/>
      <c r="I587" s="884"/>
      <c r="J587" s="637">
        <v>70.610799999999998</v>
      </c>
    </row>
    <row r="588" spans="1:10" ht="24" customHeight="1">
      <c r="A588" s="638" t="s">
        <v>291</v>
      </c>
      <c r="B588" s="469" t="s">
        <v>355</v>
      </c>
      <c r="C588" s="638" t="s">
        <v>886</v>
      </c>
      <c r="D588" s="638" t="s">
        <v>887</v>
      </c>
      <c r="E588" s="471">
        <v>0.73507999999999996</v>
      </c>
      <c r="F588" s="470" t="s">
        <v>4</v>
      </c>
      <c r="G588" s="888">
        <v>138.56309999999999</v>
      </c>
      <c r="H588" s="888"/>
      <c r="I588" s="884"/>
      <c r="J588" s="637">
        <v>101.855</v>
      </c>
    </row>
    <row r="589" spans="1:10" ht="24" customHeight="1">
      <c r="A589" s="638" t="s">
        <v>291</v>
      </c>
      <c r="B589" s="469" t="s">
        <v>355</v>
      </c>
      <c r="C589" s="638" t="s">
        <v>1071</v>
      </c>
      <c r="D589" s="638" t="s">
        <v>1072</v>
      </c>
      <c r="E589" s="471">
        <v>280.53417999999999</v>
      </c>
      <c r="F589" s="470" t="s">
        <v>398</v>
      </c>
      <c r="G589" s="888">
        <v>0.78080000000000005</v>
      </c>
      <c r="H589" s="888"/>
      <c r="I589" s="884"/>
      <c r="J589" s="637">
        <v>219.0411</v>
      </c>
    </row>
    <row r="590" spans="1:10" ht="20" customHeight="1">
      <c r="A590" s="876"/>
      <c r="B590" s="876"/>
      <c r="C590" s="876"/>
      <c r="D590" s="876"/>
      <c r="E590" s="876"/>
      <c r="F590" s="876" t="s">
        <v>403</v>
      </c>
      <c r="G590" s="876"/>
      <c r="H590" s="876"/>
      <c r="I590" s="876"/>
      <c r="J590" s="474">
        <v>391.50689999999997</v>
      </c>
    </row>
    <row r="591" spans="1:10" ht="20" customHeight="1">
      <c r="A591" s="644" t="s">
        <v>409</v>
      </c>
      <c r="B591" s="636" t="s">
        <v>277</v>
      </c>
      <c r="C591" s="644" t="s">
        <v>291</v>
      </c>
      <c r="D591" s="644" t="s">
        <v>410</v>
      </c>
      <c r="E591" s="636" t="s">
        <v>276</v>
      </c>
      <c r="F591" s="636" t="s">
        <v>358</v>
      </c>
      <c r="G591" s="639" t="s">
        <v>394</v>
      </c>
      <c r="H591" s="886" t="s">
        <v>395</v>
      </c>
      <c r="I591" s="886"/>
      <c r="J591" s="636" t="s">
        <v>361</v>
      </c>
    </row>
    <row r="592" spans="1:10" ht="39" customHeight="1">
      <c r="A592" s="642" t="s">
        <v>411</v>
      </c>
      <c r="B592" s="465" t="s">
        <v>355</v>
      </c>
      <c r="C592" s="642" t="s">
        <v>1069</v>
      </c>
      <c r="D592" s="642" t="s">
        <v>521</v>
      </c>
      <c r="E592" s="465">
        <v>5914647</v>
      </c>
      <c r="F592" s="467">
        <v>0.89922000000000002</v>
      </c>
      <c r="G592" s="466" t="s">
        <v>162</v>
      </c>
      <c r="H592" s="889">
        <v>1.85</v>
      </c>
      <c r="I592" s="885"/>
      <c r="J592" s="641">
        <v>1.6636</v>
      </c>
    </row>
    <row r="593" spans="1:10" ht="39" customHeight="1">
      <c r="A593" s="642" t="s">
        <v>411</v>
      </c>
      <c r="B593" s="465" t="s">
        <v>355</v>
      </c>
      <c r="C593" s="642" t="s">
        <v>886</v>
      </c>
      <c r="D593" s="642" t="s">
        <v>521</v>
      </c>
      <c r="E593" s="465">
        <v>5914647</v>
      </c>
      <c r="F593" s="467">
        <v>1.1026199999999999</v>
      </c>
      <c r="G593" s="466" t="s">
        <v>162</v>
      </c>
      <c r="H593" s="889">
        <v>1.85</v>
      </c>
      <c r="I593" s="885"/>
      <c r="J593" s="641">
        <v>2.0398000000000001</v>
      </c>
    </row>
    <row r="594" spans="1:10" ht="39" customHeight="1">
      <c r="A594" s="642" t="s">
        <v>411</v>
      </c>
      <c r="B594" s="465" t="s">
        <v>355</v>
      </c>
      <c r="C594" s="642" t="s">
        <v>1071</v>
      </c>
      <c r="D594" s="642" t="s">
        <v>413</v>
      </c>
      <c r="E594" s="465">
        <v>5914655</v>
      </c>
      <c r="F594" s="467">
        <v>0.28053</v>
      </c>
      <c r="G594" s="466" t="s">
        <v>162</v>
      </c>
      <c r="H594" s="889">
        <v>35.36</v>
      </c>
      <c r="I594" s="885"/>
      <c r="J594" s="641">
        <v>9.9194999999999993</v>
      </c>
    </row>
    <row r="595" spans="1:10" ht="20" customHeight="1">
      <c r="A595" s="876"/>
      <c r="B595" s="876"/>
      <c r="C595" s="876"/>
      <c r="D595" s="876"/>
      <c r="E595" s="876"/>
      <c r="F595" s="876" t="s">
        <v>414</v>
      </c>
      <c r="G595" s="876"/>
      <c r="H595" s="876"/>
      <c r="I595" s="876"/>
      <c r="J595" s="474">
        <v>13.6229</v>
      </c>
    </row>
    <row r="596" spans="1:10" ht="20" customHeight="1">
      <c r="A596" s="644" t="s">
        <v>415</v>
      </c>
      <c r="B596" s="636" t="s">
        <v>277</v>
      </c>
      <c r="C596" s="644" t="s">
        <v>291</v>
      </c>
      <c r="D596" s="644" t="s">
        <v>416</v>
      </c>
      <c r="E596" s="636" t="s">
        <v>358</v>
      </c>
      <c r="F596" s="636" t="s">
        <v>394</v>
      </c>
      <c r="G596" s="887" t="s">
        <v>417</v>
      </c>
      <c r="H596" s="886"/>
      <c r="I596" s="886"/>
      <c r="J596" s="636" t="s">
        <v>361</v>
      </c>
    </row>
    <row r="597" spans="1:10" ht="20" customHeight="1">
      <c r="A597" s="639"/>
      <c r="B597" s="639"/>
      <c r="C597" s="639"/>
      <c r="D597" s="639"/>
      <c r="E597" s="639"/>
      <c r="F597" s="639"/>
      <c r="G597" s="639" t="s">
        <v>418</v>
      </c>
      <c r="H597" s="639" t="s">
        <v>419</v>
      </c>
      <c r="I597" s="639" t="s">
        <v>420</v>
      </c>
      <c r="J597" s="639"/>
    </row>
    <row r="598" spans="1:10" ht="50" customHeight="1">
      <c r="A598" s="642" t="s">
        <v>416</v>
      </c>
      <c r="B598" s="465" t="s">
        <v>355</v>
      </c>
      <c r="C598" s="642" t="s">
        <v>1069</v>
      </c>
      <c r="D598" s="642" t="s">
        <v>1073</v>
      </c>
      <c r="E598" s="467">
        <v>0.89922000000000002</v>
      </c>
      <c r="F598" s="466" t="s">
        <v>163</v>
      </c>
      <c r="G598" s="465" t="s">
        <v>1795</v>
      </c>
      <c r="H598" s="465" t="s">
        <v>1796</v>
      </c>
      <c r="I598" s="465" t="s">
        <v>1797</v>
      </c>
      <c r="J598" s="641">
        <v>0</v>
      </c>
    </row>
    <row r="599" spans="1:10" ht="50" customHeight="1">
      <c r="A599" s="642" t="s">
        <v>416</v>
      </c>
      <c r="B599" s="465" t="s">
        <v>355</v>
      </c>
      <c r="C599" s="642" t="s">
        <v>886</v>
      </c>
      <c r="D599" s="642" t="s">
        <v>888</v>
      </c>
      <c r="E599" s="467">
        <v>1.1026199999999999</v>
      </c>
      <c r="F599" s="466" t="s">
        <v>163</v>
      </c>
      <c r="G599" s="465" t="s">
        <v>1795</v>
      </c>
      <c r="H599" s="465" t="s">
        <v>1796</v>
      </c>
      <c r="I599" s="465" t="s">
        <v>1797</v>
      </c>
      <c r="J599" s="641">
        <v>0</v>
      </c>
    </row>
    <row r="600" spans="1:10" ht="50" customHeight="1">
      <c r="A600" s="642" t="s">
        <v>416</v>
      </c>
      <c r="B600" s="465" t="s">
        <v>355</v>
      </c>
      <c r="C600" s="642" t="s">
        <v>1071</v>
      </c>
      <c r="D600" s="642" t="s">
        <v>1074</v>
      </c>
      <c r="E600" s="467">
        <v>0.28053</v>
      </c>
      <c r="F600" s="466" t="s">
        <v>163</v>
      </c>
      <c r="G600" s="465" t="s">
        <v>1784</v>
      </c>
      <c r="H600" s="465" t="s">
        <v>1785</v>
      </c>
      <c r="I600" s="465" t="s">
        <v>1786</v>
      </c>
      <c r="J600" s="641">
        <v>0</v>
      </c>
    </row>
    <row r="601" spans="1:10" ht="20" customHeight="1">
      <c r="A601" s="876"/>
      <c r="B601" s="876"/>
      <c r="C601" s="876"/>
      <c r="D601" s="876"/>
      <c r="E601" s="876"/>
      <c r="F601" s="876" t="s">
        <v>424</v>
      </c>
      <c r="G601" s="876"/>
      <c r="H601" s="876"/>
      <c r="I601" s="876"/>
      <c r="J601" s="474">
        <v>0</v>
      </c>
    </row>
    <row r="602" spans="1:10" ht="25">
      <c r="A602" s="643"/>
      <c r="B602" s="643"/>
      <c r="C602" s="643"/>
      <c r="D602" s="643"/>
      <c r="E602" s="643" t="s">
        <v>296</v>
      </c>
      <c r="F602" s="473">
        <v>68.930258144143409</v>
      </c>
      <c r="G602" s="643" t="s">
        <v>297</v>
      </c>
      <c r="H602" s="473">
        <v>0</v>
      </c>
      <c r="I602" s="643" t="s">
        <v>298</v>
      </c>
      <c r="J602" s="473">
        <v>68.930258173640979</v>
      </c>
    </row>
    <row r="603" spans="1:10">
      <c r="A603" s="643"/>
      <c r="B603" s="643"/>
      <c r="C603" s="643"/>
      <c r="D603" s="643"/>
      <c r="E603" s="643" t="s">
        <v>709</v>
      </c>
      <c r="F603" s="473">
        <v>100.97</v>
      </c>
      <c r="G603" s="643"/>
      <c r="H603" s="881" t="s">
        <v>299</v>
      </c>
      <c r="I603" s="881"/>
      <c r="J603" s="473">
        <v>588.76</v>
      </c>
    </row>
    <row r="604" spans="1:10" ht="1" customHeight="1">
      <c r="A604" s="645"/>
      <c r="B604" s="645"/>
      <c r="C604" s="645"/>
      <c r="D604" s="645"/>
      <c r="E604" s="645"/>
      <c r="F604" s="645"/>
      <c r="G604" s="645"/>
      <c r="H604" s="645"/>
      <c r="I604" s="645"/>
      <c r="J604" s="645"/>
    </row>
    <row r="605" spans="1:10" ht="18" customHeight="1">
      <c r="A605" s="644" t="s">
        <v>818</v>
      </c>
      <c r="B605" s="636" t="s">
        <v>276</v>
      </c>
      <c r="C605" s="644" t="s">
        <v>277</v>
      </c>
      <c r="D605" s="644" t="s">
        <v>278</v>
      </c>
      <c r="E605" s="882" t="s">
        <v>279</v>
      </c>
      <c r="F605" s="882"/>
      <c r="G605" s="639" t="s">
        <v>280</v>
      </c>
      <c r="H605" s="636" t="s">
        <v>281</v>
      </c>
      <c r="I605" s="636" t="s">
        <v>282</v>
      </c>
      <c r="J605" s="636" t="s">
        <v>283</v>
      </c>
    </row>
    <row r="606" spans="1:10" ht="26" customHeight="1">
      <c r="A606" s="645" t="s">
        <v>158</v>
      </c>
      <c r="B606" s="461" t="s">
        <v>883</v>
      </c>
      <c r="C606" s="645" t="s">
        <v>355</v>
      </c>
      <c r="D606" s="645" t="s">
        <v>884</v>
      </c>
      <c r="E606" s="883" t="s">
        <v>134</v>
      </c>
      <c r="F606" s="883"/>
      <c r="G606" s="462" t="s">
        <v>108</v>
      </c>
      <c r="H606" s="463">
        <v>1</v>
      </c>
      <c r="I606" s="464">
        <v>2475.75</v>
      </c>
      <c r="J606" s="464">
        <v>2475.75</v>
      </c>
    </row>
    <row r="607" spans="1:10" ht="20" customHeight="1">
      <c r="A607" s="644" t="s">
        <v>375</v>
      </c>
      <c r="B607" s="636" t="s">
        <v>276</v>
      </c>
      <c r="C607" s="644" t="s">
        <v>277</v>
      </c>
      <c r="D607" s="644" t="s">
        <v>376</v>
      </c>
      <c r="E607" s="636" t="s">
        <v>358</v>
      </c>
      <c r="F607" s="886" t="s">
        <v>377</v>
      </c>
      <c r="G607" s="886"/>
      <c r="H607" s="886"/>
      <c r="I607" s="886"/>
      <c r="J607" s="636" t="s">
        <v>361</v>
      </c>
    </row>
    <row r="608" spans="1:10" ht="24" customHeight="1">
      <c r="A608" s="638" t="s">
        <v>291</v>
      </c>
      <c r="B608" s="469" t="s">
        <v>384</v>
      </c>
      <c r="C608" s="638" t="s">
        <v>355</v>
      </c>
      <c r="D608" s="638" t="s">
        <v>385</v>
      </c>
      <c r="E608" s="471">
        <v>2.9807999999999999</v>
      </c>
      <c r="F608" s="638"/>
      <c r="G608" s="638"/>
      <c r="H608" s="638"/>
      <c r="I608" s="637">
        <v>24.894400000000001</v>
      </c>
      <c r="J608" s="637">
        <v>74.205200000000005</v>
      </c>
    </row>
    <row r="609" spans="1:10" ht="20" customHeight="1">
      <c r="A609" s="876"/>
      <c r="B609" s="876"/>
      <c r="C609" s="876"/>
      <c r="D609" s="876"/>
      <c r="E609" s="876"/>
      <c r="F609" s="876" t="s">
        <v>386</v>
      </c>
      <c r="G609" s="876"/>
      <c r="H609" s="876"/>
      <c r="I609" s="876"/>
      <c r="J609" s="474">
        <v>74.205200000000005</v>
      </c>
    </row>
    <row r="610" spans="1:10" ht="20" customHeight="1">
      <c r="A610" s="876"/>
      <c r="B610" s="876"/>
      <c r="C610" s="876"/>
      <c r="D610" s="876"/>
      <c r="E610" s="876"/>
      <c r="F610" s="876" t="s">
        <v>387</v>
      </c>
      <c r="G610" s="876"/>
      <c r="H610" s="876"/>
      <c r="I610" s="876"/>
      <c r="J610" s="474">
        <v>0</v>
      </c>
    </row>
    <row r="611" spans="1:10" ht="20" customHeight="1">
      <c r="A611" s="876"/>
      <c r="B611" s="876"/>
      <c r="C611" s="876"/>
      <c r="D611" s="876"/>
      <c r="E611" s="876"/>
      <c r="F611" s="876" t="s">
        <v>388</v>
      </c>
      <c r="G611" s="876"/>
      <c r="H611" s="876"/>
      <c r="I611" s="876"/>
      <c r="J611" s="474">
        <v>74.205200000000005</v>
      </c>
    </row>
    <row r="612" spans="1:10" ht="20" customHeight="1">
      <c r="A612" s="876"/>
      <c r="B612" s="876"/>
      <c r="C612" s="876"/>
      <c r="D612" s="876"/>
      <c r="E612" s="876"/>
      <c r="F612" s="876" t="s">
        <v>389</v>
      </c>
      <c r="G612" s="876"/>
      <c r="H612" s="876"/>
      <c r="I612" s="876"/>
      <c r="J612" s="474">
        <v>0</v>
      </c>
    </row>
    <row r="613" spans="1:10" ht="20" customHeight="1">
      <c r="A613" s="876"/>
      <c r="B613" s="876"/>
      <c r="C613" s="876"/>
      <c r="D613" s="876"/>
      <c r="E613" s="876"/>
      <c r="F613" s="876" t="s">
        <v>390</v>
      </c>
      <c r="G613" s="876"/>
      <c r="H613" s="876"/>
      <c r="I613" s="876"/>
      <c r="J613" s="474">
        <v>0</v>
      </c>
    </row>
    <row r="614" spans="1:10" ht="20" customHeight="1">
      <c r="A614" s="876"/>
      <c r="B614" s="876"/>
      <c r="C614" s="876"/>
      <c r="D614" s="876"/>
      <c r="E614" s="876"/>
      <c r="F614" s="876" t="s">
        <v>391</v>
      </c>
      <c r="G614" s="876"/>
      <c r="H614" s="876"/>
      <c r="I614" s="876"/>
      <c r="J614" s="474">
        <v>1</v>
      </c>
    </row>
    <row r="615" spans="1:10" ht="20" customHeight="1">
      <c r="A615" s="876"/>
      <c r="B615" s="876"/>
      <c r="C615" s="876"/>
      <c r="D615" s="876"/>
      <c r="E615" s="876"/>
      <c r="F615" s="876" t="s">
        <v>392</v>
      </c>
      <c r="G615" s="876"/>
      <c r="H615" s="876"/>
      <c r="I615" s="876"/>
      <c r="J615" s="474">
        <v>74.205200000000005</v>
      </c>
    </row>
    <row r="616" spans="1:10" ht="20" customHeight="1">
      <c r="A616" s="644" t="s">
        <v>393</v>
      </c>
      <c r="B616" s="636" t="s">
        <v>277</v>
      </c>
      <c r="C616" s="644" t="s">
        <v>276</v>
      </c>
      <c r="D616" s="644" t="s">
        <v>293</v>
      </c>
      <c r="E616" s="636" t="s">
        <v>358</v>
      </c>
      <c r="F616" s="636" t="s">
        <v>394</v>
      </c>
      <c r="G616" s="886" t="s">
        <v>395</v>
      </c>
      <c r="H616" s="886"/>
      <c r="I616" s="886"/>
      <c r="J616" s="636" t="s">
        <v>361</v>
      </c>
    </row>
    <row r="617" spans="1:10" ht="24" customHeight="1">
      <c r="A617" s="638" t="s">
        <v>291</v>
      </c>
      <c r="B617" s="469" t="s">
        <v>355</v>
      </c>
      <c r="C617" s="638" t="s">
        <v>519</v>
      </c>
      <c r="D617" s="638" t="s">
        <v>520</v>
      </c>
      <c r="E617" s="471">
        <v>1.1815</v>
      </c>
      <c r="F617" s="470" t="s">
        <v>4</v>
      </c>
      <c r="G617" s="888">
        <v>123.56310000000001</v>
      </c>
      <c r="H617" s="888"/>
      <c r="I617" s="884"/>
      <c r="J617" s="637">
        <v>145.9898</v>
      </c>
    </row>
    <row r="618" spans="1:10" ht="20" customHeight="1">
      <c r="A618" s="876"/>
      <c r="B618" s="876"/>
      <c r="C618" s="876"/>
      <c r="D618" s="876"/>
      <c r="E618" s="876"/>
      <c r="F618" s="876" t="s">
        <v>403</v>
      </c>
      <c r="G618" s="876"/>
      <c r="H618" s="876"/>
      <c r="I618" s="876"/>
      <c r="J618" s="474">
        <v>145.9898</v>
      </c>
    </row>
    <row r="619" spans="1:10" ht="20" customHeight="1">
      <c r="A619" s="644" t="s">
        <v>404</v>
      </c>
      <c r="B619" s="636" t="s">
        <v>277</v>
      </c>
      <c r="C619" s="644" t="s">
        <v>276</v>
      </c>
      <c r="D619" s="644" t="s">
        <v>405</v>
      </c>
      <c r="E619" s="636" t="s">
        <v>358</v>
      </c>
      <c r="F619" s="636" t="s">
        <v>394</v>
      </c>
      <c r="G619" s="886" t="s">
        <v>395</v>
      </c>
      <c r="H619" s="886"/>
      <c r="I619" s="886"/>
      <c r="J619" s="636" t="s">
        <v>361</v>
      </c>
    </row>
    <row r="620" spans="1:10" ht="26" customHeight="1">
      <c r="A620" s="642" t="s">
        <v>406</v>
      </c>
      <c r="B620" s="465" t="s">
        <v>355</v>
      </c>
      <c r="C620" s="642">
        <v>4805756</v>
      </c>
      <c r="D620" s="642" t="s">
        <v>885</v>
      </c>
      <c r="E620" s="467">
        <v>16.117599999999999</v>
      </c>
      <c r="F620" s="466" t="s">
        <v>5</v>
      </c>
      <c r="G620" s="889">
        <v>5.6</v>
      </c>
      <c r="H620" s="889"/>
      <c r="I620" s="885"/>
      <c r="J620" s="641">
        <v>90.258600000000001</v>
      </c>
    </row>
    <row r="621" spans="1:10" ht="26" customHeight="1">
      <c r="A621" s="642" t="s">
        <v>406</v>
      </c>
      <c r="B621" s="465" t="s">
        <v>355</v>
      </c>
      <c r="C621" s="642">
        <v>1107892</v>
      </c>
      <c r="D621" s="642" t="s">
        <v>475</v>
      </c>
      <c r="E621" s="467">
        <v>2.7936000000000001</v>
      </c>
      <c r="F621" s="466" t="s">
        <v>4</v>
      </c>
      <c r="G621" s="889">
        <v>500.72</v>
      </c>
      <c r="H621" s="889"/>
      <c r="I621" s="885"/>
      <c r="J621" s="641">
        <v>1398.8114</v>
      </c>
    </row>
    <row r="622" spans="1:10" ht="26" customHeight="1">
      <c r="A622" s="642" t="s">
        <v>406</v>
      </c>
      <c r="B622" s="465" t="s">
        <v>355</v>
      </c>
      <c r="C622" s="642">
        <v>4805750</v>
      </c>
      <c r="D622" s="642" t="s">
        <v>476</v>
      </c>
      <c r="E622" s="467">
        <v>3.2235</v>
      </c>
      <c r="F622" s="466" t="s">
        <v>4</v>
      </c>
      <c r="G622" s="889">
        <v>51.54</v>
      </c>
      <c r="H622" s="889"/>
      <c r="I622" s="885"/>
      <c r="J622" s="641">
        <v>166.13919999999999</v>
      </c>
    </row>
    <row r="623" spans="1:10" ht="39" customHeight="1">
      <c r="A623" s="642" t="s">
        <v>406</v>
      </c>
      <c r="B623" s="465" t="s">
        <v>355</v>
      </c>
      <c r="C623" s="642">
        <v>3103302</v>
      </c>
      <c r="D623" s="642" t="s">
        <v>1798</v>
      </c>
      <c r="E623" s="467">
        <v>7.4326999999999996</v>
      </c>
      <c r="F623" s="466" t="s">
        <v>5</v>
      </c>
      <c r="G623" s="889">
        <v>80.33</v>
      </c>
      <c r="H623" s="889"/>
      <c r="I623" s="885"/>
      <c r="J623" s="641">
        <v>597.06880000000001</v>
      </c>
    </row>
    <row r="624" spans="1:10" ht="20" customHeight="1">
      <c r="A624" s="876"/>
      <c r="B624" s="876"/>
      <c r="C624" s="876"/>
      <c r="D624" s="876"/>
      <c r="E624" s="876"/>
      <c r="F624" s="876" t="s">
        <v>408</v>
      </c>
      <c r="G624" s="876"/>
      <c r="H624" s="876"/>
      <c r="I624" s="876"/>
      <c r="J624" s="474">
        <v>2252.2779999999998</v>
      </c>
    </row>
    <row r="625" spans="1:10" ht="20" customHeight="1">
      <c r="A625" s="644" t="s">
        <v>409</v>
      </c>
      <c r="B625" s="636" t="s">
        <v>277</v>
      </c>
      <c r="C625" s="644" t="s">
        <v>291</v>
      </c>
      <c r="D625" s="644" t="s">
        <v>410</v>
      </c>
      <c r="E625" s="636" t="s">
        <v>276</v>
      </c>
      <c r="F625" s="636" t="s">
        <v>358</v>
      </c>
      <c r="G625" s="639" t="s">
        <v>394</v>
      </c>
      <c r="H625" s="886" t="s">
        <v>395</v>
      </c>
      <c r="I625" s="886"/>
      <c r="J625" s="636" t="s">
        <v>361</v>
      </c>
    </row>
    <row r="626" spans="1:10" ht="39" customHeight="1">
      <c r="A626" s="642" t="s">
        <v>411</v>
      </c>
      <c r="B626" s="465" t="s">
        <v>355</v>
      </c>
      <c r="C626" s="642" t="s">
        <v>519</v>
      </c>
      <c r="D626" s="642" t="s">
        <v>521</v>
      </c>
      <c r="E626" s="465">
        <v>5914647</v>
      </c>
      <c r="F626" s="467">
        <v>1.7722500000000001</v>
      </c>
      <c r="G626" s="466" t="s">
        <v>162</v>
      </c>
      <c r="H626" s="889">
        <v>1.85</v>
      </c>
      <c r="I626" s="885"/>
      <c r="J626" s="641">
        <v>3.2787000000000002</v>
      </c>
    </row>
    <row r="627" spans="1:10" ht="20" customHeight="1">
      <c r="A627" s="876"/>
      <c r="B627" s="876"/>
      <c r="C627" s="876"/>
      <c r="D627" s="876"/>
      <c r="E627" s="876"/>
      <c r="F627" s="876" t="s">
        <v>414</v>
      </c>
      <c r="G627" s="876"/>
      <c r="H627" s="876"/>
      <c r="I627" s="876"/>
      <c r="J627" s="474">
        <v>3.2787000000000002</v>
      </c>
    </row>
    <row r="628" spans="1:10" ht="20" customHeight="1">
      <c r="A628" s="644" t="s">
        <v>415</v>
      </c>
      <c r="B628" s="636" t="s">
        <v>277</v>
      </c>
      <c r="C628" s="644" t="s">
        <v>291</v>
      </c>
      <c r="D628" s="644" t="s">
        <v>416</v>
      </c>
      <c r="E628" s="636" t="s">
        <v>358</v>
      </c>
      <c r="F628" s="636" t="s">
        <v>394</v>
      </c>
      <c r="G628" s="887" t="s">
        <v>417</v>
      </c>
      <c r="H628" s="886"/>
      <c r="I628" s="886"/>
      <c r="J628" s="636" t="s">
        <v>361</v>
      </c>
    </row>
    <row r="629" spans="1:10" ht="20" customHeight="1">
      <c r="A629" s="639"/>
      <c r="B629" s="639"/>
      <c r="C629" s="639"/>
      <c r="D629" s="639"/>
      <c r="E629" s="639"/>
      <c r="F629" s="639"/>
      <c r="G629" s="639" t="s">
        <v>418</v>
      </c>
      <c r="H629" s="639" t="s">
        <v>419</v>
      </c>
      <c r="I629" s="639" t="s">
        <v>420</v>
      </c>
      <c r="J629" s="639"/>
    </row>
    <row r="630" spans="1:10" ht="50" customHeight="1">
      <c r="A630" s="642" t="s">
        <v>416</v>
      </c>
      <c r="B630" s="465" t="s">
        <v>355</v>
      </c>
      <c r="C630" s="642" t="s">
        <v>519</v>
      </c>
      <c r="D630" s="642" t="s">
        <v>522</v>
      </c>
      <c r="E630" s="467">
        <v>1.7722500000000001</v>
      </c>
      <c r="F630" s="466" t="s">
        <v>163</v>
      </c>
      <c r="G630" s="465" t="s">
        <v>1795</v>
      </c>
      <c r="H630" s="465" t="s">
        <v>1796</v>
      </c>
      <c r="I630" s="465" t="s">
        <v>1797</v>
      </c>
      <c r="J630" s="641">
        <v>0</v>
      </c>
    </row>
    <row r="631" spans="1:10" ht="20" customHeight="1">
      <c r="A631" s="876"/>
      <c r="B631" s="876"/>
      <c r="C631" s="876"/>
      <c r="D631" s="876"/>
      <c r="E631" s="876"/>
      <c r="F631" s="876" t="s">
        <v>424</v>
      </c>
      <c r="G631" s="876"/>
      <c r="H631" s="876"/>
      <c r="I631" s="876"/>
      <c r="J631" s="474">
        <v>0</v>
      </c>
    </row>
    <row r="632" spans="1:10" ht="25">
      <c r="A632" s="643"/>
      <c r="B632" s="643"/>
      <c r="C632" s="643"/>
      <c r="D632" s="643"/>
      <c r="E632" s="643" t="s">
        <v>296</v>
      </c>
      <c r="F632" s="473">
        <v>911.20441751999999</v>
      </c>
      <c r="G632" s="643" t="s">
        <v>297</v>
      </c>
      <c r="H632" s="473">
        <v>0</v>
      </c>
      <c r="I632" s="643" t="s">
        <v>298</v>
      </c>
      <c r="J632" s="473">
        <v>911.20441766674253</v>
      </c>
    </row>
    <row r="633" spans="1:10">
      <c r="A633" s="643"/>
      <c r="B633" s="643"/>
      <c r="C633" s="643"/>
      <c r="D633" s="643"/>
      <c r="E633" s="643" t="s">
        <v>709</v>
      </c>
      <c r="F633" s="473">
        <v>512.48</v>
      </c>
      <c r="G633" s="643"/>
      <c r="H633" s="881" t="s">
        <v>299</v>
      </c>
      <c r="I633" s="881"/>
      <c r="J633" s="473">
        <v>2988.23</v>
      </c>
    </row>
    <row r="634" spans="1:10" ht="1" customHeight="1">
      <c r="A634" s="645"/>
      <c r="B634" s="645"/>
      <c r="C634" s="645"/>
      <c r="D634" s="645"/>
      <c r="E634" s="645"/>
      <c r="F634" s="645"/>
      <c r="G634" s="645"/>
      <c r="H634" s="645"/>
      <c r="I634" s="645"/>
      <c r="J634" s="645"/>
    </row>
    <row r="635" spans="1:10" ht="18" customHeight="1">
      <c r="A635" s="644" t="s">
        <v>819</v>
      </c>
      <c r="B635" s="636" t="s">
        <v>276</v>
      </c>
      <c r="C635" s="644" t="s">
        <v>277</v>
      </c>
      <c r="D635" s="644" t="s">
        <v>278</v>
      </c>
      <c r="E635" s="882" t="s">
        <v>279</v>
      </c>
      <c r="F635" s="882"/>
      <c r="G635" s="639" t="s">
        <v>280</v>
      </c>
      <c r="H635" s="636" t="s">
        <v>281</v>
      </c>
      <c r="I635" s="636" t="s">
        <v>282</v>
      </c>
      <c r="J635" s="636" t="s">
        <v>283</v>
      </c>
    </row>
    <row r="636" spans="1:10" ht="26" customHeight="1">
      <c r="A636" s="645" t="s">
        <v>158</v>
      </c>
      <c r="B636" s="461" t="s">
        <v>1075</v>
      </c>
      <c r="C636" s="645" t="s">
        <v>355</v>
      </c>
      <c r="D636" s="645" t="s">
        <v>1006</v>
      </c>
      <c r="E636" s="883" t="s">
        <v>134</v>
      </c>
      <c r="F636" s="883"/>
      <c r="G636" s="462" t="s">
        <v>108</v>
      </c>
      <c r="H636" s="463">
        <v>1</v>
      </c>
      <c r="I636" s="464">
        <v>688.1</v>
      </c>
      <c r="J636" s="464">
        <v>688.1</v>
      </c>
    </row>
    <row r="637" spans="1:10" ht="20" customHeight="1">
      <c r="A637" s="876"/>
      <c r="B637" s="876"/>
      <c r="C637" s="876"/>
      <c r="D637" s="876"/>
      <c r="E637" s="876"/>
      <c r="F637" s="876" t="s">
        <v>388</v>
      </c>
      <c r="G637" s="876"/>
      <c r="H637" s="876"/>
      <c r="I637" s="876"/>
      <c r="J637" s="474">
        <v>0</v>
      </c>
    </row>
    <row r="638" spans="1:10" ht="20" customHeight="1">
      <c r="A638" s="876"/>
      <c r="B638" s="876"/>
      <c r="C638" s="876"/>
      <c r="D638" s="876"/>
      <c r="E638" s="876"/>
      <c r="F638" s="876" t="s">
        <v>389</v>
      </c>
      <c r="G638" s="876"/>
      <c r="H638" s="876"/>
      <c r="I638" s="876"/>
      <c r="J638" s="474">
        <v>0</v>
      </c>
    </row>
    <row r="639" spans="1:10" ht="20" customHeight="1">
      <c r="A639" s="876"/>
      <c r="B639" s="876"/>
      <c r="C639" s="876"/>
      <c r="D639" s="876"/>
      <c r="E639" s="876"/>
      <c r="F639" s="876" t="s">
        <v>390</v>
      </c>
      <c r="G639" s="876"/>
      <c r="H639" s="876"/>
      <c r="I639" s="876"/>
      <c r="J639" s="474">
        <v>0</v>
      </c>
    </row>
    <row r="640" spans="1:10" ht="20" customHeight="1">
      <c r="A640" s="876"/>
      <c r="B640" s="876"/>
      <c r="C640" s="876"/>
      <c r="D640" s="876"/>
      <c r="E640" s="876"/>
      <c r="F640" s="876" t="s">
        <v>391</v>
      </c>
      <c r="G640" s="876"/>
      <c r="H640" s="876"/>
      <c r="I640" s="876"/>
      <c r="J640" s="474">
        <v>1</v>
      </c>
    </row>
    <row r="641" spans="1:10" ht="20" customHeight="1">
      <c r="A641" s="876"/>
      <c r="B641" s="876"/>
      <c r="C641" s="876"/>
      <c r="D641" s="876"/>
      <c r="E641" s="876"/>
      <c r="F641" s="876" t="s">
        <v>392</v>
      </c>
      <c r="G641" s="876"/>
      <c r="H641" s="876"/>
      <c r="I641" s="876"/>
      <c r="J641" s="474">
        <v>0</v>
      </c>
    </row>
    <row r="642" spans="1:10" ht="20" customHeight="1">
      <c r="A642" s="644" t="s">
        <v>404</v>
      </c>
      <c r="B642" s="636" t="s">
        <v>277</v>
      </c>
      <c r="C642" s="644" t="s">
        <v>276</v>
      </c>
      <c r="D642" s="644" t="s">
        <v>405</v>
      </c>
      <c r="E642" s="636" t="s">
        <v>358</v>
      </c>
      <c r="F642" s="636" t="s">
        <v>394</v>
      </c>
      <c r="G642" s="886" t="s">
        <v>395</v>
      </c>
      <c r="H642" s="886"/>
      <c r="I642" s="886"/>
      <c r="J642" s="636" t="s">
        <v>361</v>
      </c>
    </row>
    <row r="643" spans="1:10" ht="24" customHeight="1">
      <c r="A643" s="642" t="s">
        <v>406</v>
      </c>
      <c r="B643" s="465" t="s">
        <v>355</v>
      </c>
      <c r="C643" s="642">
        <v>1100657</v>
      </c>
      <c r="D643" s="642" t="s">
        <v>1076</v>
      </c>
      <c r="E643" s="467">
        <v>0.47770000000000001</v>
      </c>
      <c r="F643" s="466" t="s">
        <v>4</v>
      </c>
      <c r="G643" s="889">
        <v>3.81</v>
      </c>
      <c r="H643" s="889"/>
      <c r="I643" s="885"/>
      <c r="J643" s="641">
        <v>1.82</v>
      </c>
    </row>
    <row r="644" spans="1:10" ht="26" customHeight="1">
      <c r="A644" s="642" t="s">
        <v>406</v>
      </c>
      <c r="B644" s="465" t="s">
        <v>355</v>
      </c>
      <c r="C644" s="642">
        <v>4805756</v>
      </c>
      <c r="D644" s="642" t="s">
        <v>885</v>
      </c>
      <c r="E644" s="467">
        <v>2.0775999999999999</v>
      </c>
      <c r="F644" s="466" t="s">
        <v>5</v>
      </c>
      <c r="G644" s="889">
        <v>5.6</v>
      </c>
      <c r="H644" s="889"/>
      <c r="I644" s="885"/>
      <c r="J644" s="641">
        <v>11.634600000000001</v>
      </c>
    </row>
    <row r="645" spans="1:10" ht="26" customHeight="1">
      <c r="A645" s="642" t="s">
        <v>406</v>
      </c>
      <c r="B645" s="465" t="s">
        <v>355</v>
      </c>
      <c r="C645" s="642">
        <v>407819</v>
      </c>
      <c r="D645" s="642" t="s">
        <v>524</v>
      </c>
      <c r="E645" s="467">
        <v>3.9249000000000001</v>
      </c>
      <c r="F645" s="466" t="s">
        <v>398</v>
      </c>
      <c r="G645" s="889">
        <v>13.53</v>
      </c>
      <c r="H645" s="889"/>
      <c r="I645" s="885"/>
      <c r="J645" s="641">
        <v>53.103900000000003</v>
      </c>
    </row>
    <row r="646" spans="1:10" ht="26" customHeight="1">
      <c r="A646" s="642" t="s">
        <v>406</v>
      </c>
      <c r="B646" s="465" t="s">
        <v>355</v>
      </c>
      <c r="C646" s="642">
        <v>1107892</v>
      </c>
      <c r="D646" s="642" t="s">
        <v>475</v>
      </c>
      <c r="E646" s="467">
        <v>0.47770000000000001</v>
      </c>
      <c r="F646" s="466" t="s">
        <v>4</v>
      </c>
      <c r="G646" s="889">
        <v>500.72</v>
      </c>
      <c r="H646" s="889"/>
      <c r="I646" s="885"/>
      <c r="J646" s="641">
        <v>239.19390000000001</v>
      </c>
    </row>
    <row r="647" spans="1:10" ht="26" customHeight="1">
      <c r="A647" s="642" t="s">
        <v>406</v>
      </c>
      <c r="B647" s="465" t="s">
        <v>355</v>
      </c>
      <c r="C647" s="642">
        <v>4805750</v>
      </c>
      <c r="D647" s="642" t="s">
        <v>476</v>
      </c>
      <c r="E647" s="467">
        <v>0.28339999999999999</v>
      </c>
      <c r="F647" s="466" t="s">
        <v>4</v>
      </c>
      <c r="G647" s="889">
        <v>51.54</v>
      </c>
      <c r="H647" s="889"/>
      <c r="I647" s="885"/>
      <c r="J647" s="641">
        <v>14.606400000000001</v>
      </c>
    </row>
    <row r="648" spans="1:10" ht="39" customHeight="1">
      <c r="A648" s="642" t="s">
        <v>406</v>
      </c>
      <c r="B648" s="465" t="s">
        <v>355</v>
      </c>
      <c r="C648" s="642">
        <v>3103302</v>
      </c>
      <c r="D648" s="642" t="s">
        <v>1798</v>
      </c>
      <c r="E648" s="467">
        <v>4.5778999999999996</v>
      </c>
      <c r="F648" s="466" t="s">
        <v>5</v>
      </c>
      <c r="G648" s="889">
        <v>80.33</v>
      </c>
      <c r="H648" s="889"/>
      <c r="I648" s="885"/>
      <c r="J648" s="641">
        <v>367.74270000000001</v>
      </c>
    </row>
    <row r="649" spans="1:10" ht="20" customHeight="1">
      <c r="A649" s="876"/>
      <c r="B649" s="876"/>
      <c r="C649" s="876"/>
      <c r="D649" s="876"/>
      <c r="E649" s="876"/>
      <c r="F649" s="876" t="s">
        <v>408</v>
      </c>
      <c r="G649" s="876"/>
      <c r="H649" s="876"/>
      <c r="I649" s="876"/>
      <c r="J649" s="474">
        <v>688.10149999999999</v>
      </c>
    </row>
    <row r="650" spans="1:10" ht="25">
      <c r="A650" s="643"/>
      <c r="B650" s="643"/>
      <c r="C650" s="643"/>
      <c r="D650" s="643"/>
      <c r="E650" s="643" t="s">
        <v>296</v>
      </c>
      <c r="F650" s="473">
        <v>323.22679727208759</v>
      </c>
      <c r="G650" s="643" t="s">
        <v>297</v>
      </c>
      <c r="H650" s="473">
        <v>0</v>
      </c>
      <c r="I650" s="643" t="s">
        <v>298</v>
      </c>
      <c r="J650" s="473">
        <v>323.22679727208759</v>
      </c>
    </row>
    <row r="651" spans="1:10">
      <c r="A651" s="643"/>
      <c r="B651" s="643"/>
      <c r="C651" s="643"/>
      <c r="D651" s="643"/>
      <c r="E651" s="643" t="s">
        <v>709</v>
      </c>
      <c r="F651" s="473">
        <v>142.43</v>
      </c>
      <c r="G651" s="643"/>
      <c r="H651" s="881" t="s">
        <v>299</v>
      </c>
      <c r="I651" s="881"/>
      <c r="J651" s="473">
        <v>830.53</v>
      </c>
    </row>
    <row r="652" spans="1:10" ht="1" customHeight="1">
      <c r="A652" s="645"/>
      <c r="B652" s="645"/>
      <c r="C652" s="645"/>
      <c r="D652" s="645"/>
      <c r="E652" s="645"/>
      <c r="F652" s="645"/>
      <c r="G652" s="645"/>
      <c r="H652" s="645"/>
      <c r="I652" s="645"/>
      <c r="J652" s="645"/>
    </row>
    <row r="653" spans="1:10" ht="18" customHeight="1">
      <c r="A653" s="644" t="s">
        <v>820</v>
      </c>
      <c r="B653" s="636" t="s">
        <v>276</v>
      </c>
      <c r="C653" s="644" t="s">
        <v>277</v>
      </c>
      <c r="D653" s="644" t="s">
        <v>278</v>
      </c>
      <c r="E653" s="882" t="s">
        <v>279</v>
      </c>
      <c r="F653" s="882"/>
      <c r="G653" s="639" t="s">
        <v>280</v>
      </c>
      <c r="H653" s="636" t="s">
        <v>281</v>
      </c>
      <c r="I653" s="636" t="s">
        <v>282</v>
      </c>
      <c r="J653" s="636" t="s">
        <v>283</v>
      </c>
    </row>
    <row r="654" spans="1:10" ht="26" customHeight="1">
      <c r="A654" s="645" t="s">
        <v>158</v>
      </c>
      <c r="B654" s="461" t="s">
        <v>1078</v>
      </c>
      <c r="C654" s="645" t="s">
        <v>355</v>
      </c>
      <c r="D654" s="645" t="s">
        <v>1079</v>
      </c>
      <c r="E654" s="883" t="s">
        <v>134</v>
      </c>
      <c r="F654" s="883"/>
      <c r="G654" s="462" t="s">
        <v>108</v>
      </c>
      <c r="H654" s="463">
        <v>1</v>
      </c>
      <c r="I654" s="464">
        <v>192.57</v>
      </c>
      <c r="J654" s="464">
        <v>192.57</v>
      </c>
    </row>
    <row r="655" spans="1:10" ht="20" customHeight="1">
      <c r="A655" s="876"/>
      <c r="B655" s="876"/>
      <c r="C655" s="876"/>
      <c r="D655" s="876"/>
      <c r="E655" s="876"/>
      <c r="F655" s="876" t="s">
        <v>388</v>
      </c>
      <c r="G655" s="876"/>
      <c r="H655" s="876"/>
      <c r="I655" s="876"/>
      <c r="J655" s="474">
        <v>0</v>
      </c>
    </row>
    <row r="656" spans="1:10" ht="20" customHeight="1">
      <c r="A656" s="876"/>
      <c r="B656" s="876"/>
      <c r="C656" s="876"/>
      <c r="D656" s="876"/>
      <c r="E656" s="876"/>
      <c r="F656" s="876" t="s">
        <v>389</v>
      </c>
      <c r="G656" s="876"/>
      <c r="H656" s="876"/>
      <c r="I656" s="876"/>
      <c r="J656" s="474">
        <v>0</v>
      </c>
    </row>
    <row r="657" spans="1:10" ht="20" customHeight="1">
      <c r="A657" s="876"/>
      <c r="B657" s="876"/>
      <c r="C657" s="876"/>
      <c r="D657" s="876"/>
      <c r="E657" s="876"/>
      <c r="F657" s="876" t="s">
        <v>390</v>
      </c>
      <c r="G657" s="876"/>
      <c r="H657" s="876"/>
      <c r="I657" s="876"/>
      <c r="J657" s="474">
        <v>0</v>
      </c>
    </row>
    <row r="658" spans="1:10" ht="20" customHeight="1">
      <c r="A658" s="876"/>
      <c r="B658" s="876"/>
      <c r="C658" s="876"/>
      <c r="D658" s="876"/>
      <c r="E658" s="876"/>
      <c r="F658" s="876" t="s">
        <v>391</v>
      </c>
      <c r="G658" s="876"/>
      <c r="H658" s="876"/>
      <c r="I658" s="876"/>
      <c r="J658" s="474">
        <v>1</v>
      </c>
    </row>
    <row r="659" spans="1:10" ht="20" customHeight="1">
      <c r="A659" s="876"/>
      <c r="B659" s="876"/>
      <c r="C659" s="876"/>
      <c r="D659" s="876"/>
      <c r="E659" s="876"/>
      <c r="F659" s="876" t="s">
        <v>392</v>
      </c>
      <c r="G659" s="876"/>
      <c r="H659" s="876"/>
      <c r="I659" s="876"/>
      <c r="J659" s="474">
        <v>0</v>
      </c>
    </row>
    <row r="660" spans="1:10" ht="20" customHeight="1">
      <c r="A660" s="644" t="s">
        <v>404</v>
      </c>
      <c r="B660" s="636" t="s">
        <v>277</v>
      </c>
      <c r="C660" s="644" t="s">
        <v>276</v>
      </c>
      <c r="D660" s="644" t="s">
        <v>405</v>
      </c>
      <c r="E660" s="636" t="s">
        <v>358</v>
      </c>
      <c r="F660" s="636" t="s">
        <v>394</v>
      </c>
      <c r="G660" s="886" t="s">
        <v>395</v>
      </c>
      <c r="H660" s="886"/>
      <c r="I660" s="886"/>
      <c r="J660" s="636" t="s">
        <v>361</v>
      </c>
    </row>
    <row r="661" spans="1:10" ht="26" customHeight="1">
      <c r="A661" s="642" t="s">
        <v>406</v>
      </c>
      <c r="B661" s="465" t="s">
        <v>355</v>
      </c>
      <c r="C661" s="642">
        <v>1107892</v>
      </c>
      <c r="D661" s="642" t="s">
        <v>475</v>
      </c>
      <c r="E661" s="467">
        <v>0.1593</v>
      </c>
      <c r="F661" s="466" t="s">
        <v>4</v>
      </c>
      <c r="G661" s="889">
        <v>500.72</v>
      </c>
      <c r="H661" s="889"/>
      <c r="I661" s="885"/>
      <c r="J661" s="641">
        <v>79.764700000000005</v>
      </c>
    </row>
    <row r="662" spans="1:10" ht="39" customHeight="1">
      <c r="A662" s="642" t="s">
        <v>406</v>
      </c>
      <c r="B662" s="465" t="s">
        <v>355</v>
      </c>
      <c r="C662" s="642">
        <v>3103302</v>
      </c>
      <c r="D662" s="642" t="s">
        <v>1798</v>
      </c>
      <c r="E662" s="467">
        <v>1.2596000000000001</v>
      </c>
      <c r="F662" s="466" t="s">
        <v>5</v>
      </c>
      <c r="G662" s="889">
        <v>80.33</v>
      </c>
      <c r="H662" s="889"/>
      <c r="I662" s="885"/>
      <c r="J662" s="641">
        <v>101.1837</v>
      </c>
    </row>
    <row r="663" spans="1:10" ht="26" customHeight="1">
      <c r="A663" s="642" t="s">
        <v>406</v>
      </c>
      <c r="B663" s="465" t="s">
        <v>355</v>
      </c>
      <c r="C663" s="642">
        <v>4805750</v>
      </c>
      <c r="D663" s="642" t="s">
        <v>476</v>
      </c>
      <c r="E663" s="467">
        <v>0.1081</v>
      </c>
      <c r="F663" s="466" t="s">
        <v>4</v>
      </c>
      <c r="G663" s="889">
        <v>51.54</v>
      </c>
      <c r="H663" s="889"/>
      <c r="I663" s="885"/>
      <c r="J663" s="641">
        <v>5.5715000000000003</v>
      </c>
    </row>
    <row r="664" spans="1:10" ht="26" customHeight="1">
      <c r="A664" s="642" t="s">
        <v>406</v>
      </c>
      <c r="B664" s="465" t="s">
        <v>355</v>
      </c>
      <c r="C664" s="642">
        <v>4805756</v>
      </c>
      <c r="D664" s="642" t="s">
        <v>885</v>
      </c>
      <c r="E664" s="467">
        <v>1.0807</v>
      </c>
      <c r="F664" s="466" t="s">
        <v>5</v>
      </c>
      <c r="G664" s="889">
        <v>5.6</v>
      </c>
      <c r="H664" s="889"/>
      <c r="I664" s="885"/>
      <c r="J664" s="641">
        <v>6.0518999999999998</v>
      </c>
    </row>
    <row r="665" spans="1:10" ht="20" customHeight="1">
      <c r="A665" s="876"/>
      <c r="B665" s="876"/>
      <c r="C665" s="876"/>
      <c r="D665" s="876"/>
      <c r="E665" s="876"/>
      <c r="F665" s="876" t="s">
        <v>408</v>
      </c>
      <c r="G665" s="876"/>
      <c r="H665" s="876"/>
      <c r="I665" s="876"/>
      <c r="J665" s="474">
        <v>192.5718</v>
      </c>
    </row>
    <row r="666" spans="1:10" ht="25">
      <c r="A666" s="643"/>
      <c r="B666" s="643"/>
      <c r="C666" s="643"/>
      <c r="D666" s="643"/>
      <c r="E666" s="643" t="s">
        <v>296</v>
      </c>
      <c r="F666" s="473">
        <v>89.119624900000005</v>
      </c>
      <c r="G666" s="643" t="s">
        <v>297</v>
      </c>
      <c r="H666" s="473">
        <v>0</v>
      </c>
      <c r="I666" s="643" t="s">
        <v>298</v>
      </c>
      <c r="J666" s="473">
        <v>89.119624952084664</v>
      </c>
    </row>
    <row r="667" spans="1:10">
      <c r="A667" s="643"/>
      <c r="B667" s="643"/>
      <c r="C667" s="643"/>
      <c r="D667" s="643"/>
      <c r="E667" s="643" t="s">
        <v>709</v>
      </c>
      <c r="F667" s="473">
        <v>39.86</v>
      </c>
      <c r="G667" s="643"/>
      <c r="H667" s="881" t="s">
        <v>299</v>
      </c>
      <c r="I667" s="881"/>
      <c r="J667" s="473">
        <v>232.43</v>
      </c>
    </row>
    <row r="668" spans="1:10" ht="1" customHeight="1">
      <c r="A668" s="645"/>
      <c r="B668" s="645"/>
      <c r="C668" s="645"/>
      <c r="D668" s="645"/>
      <c r="E668" s="645"/>
      <c r="F668" s="645"/>
      <c r="G668" s="645"/>
      <c r="H668" s="645"/>
      <c r="I668" s="645"/>
      <c r="J668" s="645"/>
    </row>
    <row r="669" spans="1:10" ht="18" customHeight="1">
      <c r="A669" s="644" t="s">
        <v>880</v>
      </c>
      <c r="B669" s="636" t="s">
        <v>276</v>
      </c>
      <c r="C669" s="644" t="s">
        <v>277</v>
      </c>
      <c r="D669" s="644" t="s">
        <v>278</v>
      </c>
      <c r="E669" s="882" t="s">
        <v>279</v>
      </c>
      <c r="F669" s="882"/>
      <c r="G669" s="639" t="s">
        <v>280</v>
      </c>
      <c r="H669" s="636" t="s">
        <v>281</v>
      </c>
      <c r="I669" s="636" t="s">
        <v>282</v>
      </c>
      <c r="J669" s="636" t="s">
        <v>283</v>
      </c>
    </row>
    <row r="670" spans="1:10" ht="26" customHeight="1">
      <c r="A670" s="645" t="s">
        <v>158</v>
      </c>
      <c r="B670" s="461" t="s">
        <v>1081</v>
      </c>
      <c r="C670" s="645" t="s">
        <v>355</v>
      </c>
      <c r="D670" s="645" t="s">
        <v>1082</v>
      </c>
      <c r="E670" s="883" t="s">
        <v>134</v>
      </c>
      <c r="F670" s="883"/>
      <c r="G670" s="462" t="s">
        <v>108</v>
      </c>
      <c r="H670" s="463">
        <v>1</v>
      </c>
      <c r="I670" s="464">
        <v>279.56</v>
      </c>
      <c r="J670" s="464">
        <v>279.56</v>
      </c>
    </row>
    <row r="671" spans="1:10" ht="20" customHeight="1">
      <c r="A671" s="876"/>
      <c r="B671" s="876"/>
      <c r="C671" s="876"/>
      <c r="D671" s="876"/>
      <c r="E671" s="876"/>
      <c r="F671" s="876" t="s">
        <v>388</v>
      </c>
      <c r="G671" s="876"/>
      <c r="H671" s="876"/>
      <c r="I671" s="876"/>
      <c r="J671" s="474">
        <v>0</v>
      </c>
    </row>
    <row r="672" spans="1:10" ht="20" customHeight="1">
      <c r="A672" s="876"/>
      <c r="B672" s="876"/>
      <c r="C672" s="876"/>
      <c r="D672" s="876"/>
      <c r="E672" s="876"/>
      <c r="F672" s="876" t="s">
        <v>389</v>
      </c>
      <c r="G672" s="876"/>
      <c r="H672" s="876"/>
      <c r="I672" s="876"/>
      <c r="J672" s="474">
        <v>0</v>
      </c>
    </row>
    <row r="673" spans="1:10" ht="20" customHeight="1">
      <c r="A673" s="876"/>
      <c r="B673" s="876"/>
      <c r="C673" s="876"/>
      <c r="D673" s="876"/>
      <c r="E673" s="876"/>
      <c r="F673" s="876" t="s">
        <v>390</v>
      </c>
      <c r="G673" s="876"/>
      <c r="H673" s="876"/>
      <c r="I673" s="876"/>
      <c r="J673" s="474">
        <v>0</v>
      </c>
    </row>
    <row r="674" spans="1:10" ht="20" customHeight="1">
      <c r="A674" s="876"/>
      <c r="B674" s="876"/>
      <c r="C674" s="876"/>
      <c r="D674" s="876"/>
      <c r="E674" s="876"/>
      <c r="F674" s="876" t="s">
        <v>391</v>
      </c>
      <c r="G674" s="876"/>
      <c r="H674" s="876"/>
      <c r="I674" s="876"/>
      <c r="J674" s="474">
        <v>1</v>
      </c>
    </row>
    <row r="675" spans="1:10" ht="20" customHeight="1">
      <c r="A675" s="876"/>
      <c r="B675" s="876"/>
      <c r="C675" s="876"/>
      <c r="D675" s="876"/>
      <c r="E675" s="876"/>
      <c r="F675" s="876" t="s">
        <v>392</v>
      </c>
      <c r="G675" s="876"/>
      <c r="H675" s="876"/>
      <c r="I675" s="876"/>
      <c r="J675" s="474">
        <v>0</v>
      </c>
    </row>
    <row r="676" spans="1:10" ht="20" customHeight="1">
      <c r="A676" s="644" t="s">
        <v>404</v>
      </c>
      <c r="B676" s="636" t="s">
        <v>277</v>
      </c>
      <c r="C676" s="644" t="s">
        <v>276</v>
      </c>
      <c r="D676" s="644" t="s">
        <v>405</v>
      </c>
      <c r="E676" s="636" t="s">
        <v>358</v>
      </c>
      <c r="F676" s="636" t="s">
        <v>394</v>
      </c>
      <c r="G676" s="886" t="s">
        <v>395</v>
      </c>
      <c r="H676" s="886"/>
      <c r="I676" s="886"/>
      <c r="J676" s="636" t="s">
        <v>361</v>
      </c>
    </row>
    <row r="677" spans="1:10" ht="26" customHeight="1">
      <c r="A677" s="642" t="s">
        <v>406</v>
      </c>
      <c r="B677" s="465" t="s">
        <v>355</v>
      </c>
      <c r="C677" s="642">
        <v>1107892</v>
      </c>
      <c r="D677" s="642" t="s">
        <v>475</v>
      </c>
      <c r="E677" s="467">
        <v>0.2354</v>
      </c>
      <c r="F677" s="466" t="s">
        <v>4</v>
      </c>
      <c r="G677" s="889">
        <v>500.72</v>
      </c>
      <c r="H677" s="889"/>
      <c r="I677" s="885"/>
      <c r="J677" s="641">
        <v>117.8695</v>
      </c>
    </row>
    <row r="678" spans="1:10" ht="39" customHeight="1">
      <c r="A678" s="642" t="s">
        <v>406</v>
      </c>
      <c r="B678" s="465" t="s">
        <v>355</v>
      </c>
      <c r="C678" s="642">
        <v>3103302</v>
      </c>
      <c r="D678" s="642" t="s">
        <v>1798</v>
      </c>
      <c r="E678" s="467">
        <v>1.7956000000000001</v>
      </c>
      <c r="F678" s="466" t="s">
        <v>5</v>
      </c>
      <c r="G678" s="889">
        <v>80.33</v>
      </c>
      <c r="H678" s="889"/>
      <c r="I678" s="885"/>
      <c r="J678" s="641">
        <v>144.2405</v>
      </c>
    </row>
    <row r="679" spans="1:10" ht="26" customHeight="1">
      <c r="A679" s="642" t="s">
        <v>406</v>
      </c>
      <c r="B679" s="465" t="s">
        <v>355</v>
      </c>
      <c r="C679" s="642">
        <v>4805750</v>
      </c>
      <c r="D679" s="642" t="s">
        <v>476</v>
      </c>
      <c r="E679" s="467">
        <v>0.1623</v>
      </c>
      <c r="F679" s="466" t="s">
        <v>4</v>
      </c>
      <c r="G679" s="889">
        <v>51.54</v>
      </c>
      <c r="H679" s="889"/>
      <c r="I679" s="885"/>
      <c r="J679" s="641">
        <v>8.3649000000000004</v>
      </c>
    </row>
    <row r="680" spans="1:10" ht="26" customHeight="1">
      <c r="A680" s="642" t="s">
        <v>406</v>
      </c>
      <c r="B680" s="465" t="s">
        <v>355</v>
      </c>
      <c r="C680" s="642">
        <v>4805756</v>
      </c>
      <c r="D680" s="642" t="s">
        <v>885</v>
      </c>
      <c r="E680" s="467">
        <v>1.6226</v>
      </c>
      <c r="F680" s="466" t="s">
        <v>5</v>
      </c>
      <c r="G680" s="889">
        <v>5.6</v>
      </c>
      <c r="H680" s="889"/>
      <c r="I680" s="885"/>
      <c r="J680" s="641">
        <v>9.0866000000000007</v>
      </c>
    </row>
    <row r="681" spans="1:10" ht="20" customHeight="1">
      <c r="A681" s="876"/>
      <c r="B681" s="876"/>
      <c r="C681" s="876"/>
      <c r="D681" s="876"/>
      <c r="E681" s="876"/>
      <c r="F681" s="876" t="s">
        <v>408</v>
      </c>
      <c r="G681" s="876"/>
      <c r="H681" s="876"/>
      <c r="I681" s="876"/>
      <c r="J681" s="474">
        <v>279.56150000000002</v>
      </c>
    </row>
    <row r="682" spans="1:10" ht="25">
      <c r="A682" s="643"/>
      <c r="B682" s="643"/>
      <c r="C682" s="643"/>
      <c r="D682" s="643"/>
      <c r="E682" s="643" t="s">
        <v>296</v>
      </c>
      <c r="F682" s="473">
        <v>128.48384440000001</v>
      </c>
      <c r="G682" s="643" t="s">
        <v>297</v>
      </c>
      <c r="H682" s="473">
        <v>0</v>
      </c>
      <c r="I682" s="643" t="s">
        <v>298</v>
      </c>
      <c r="J682" s="473">
        <v>128.48384447432662</v>
      </c>
    </row>
    <row r="683" spans="1:10">
      <c r="A683" s="643"/>
      <c r="B683" s="643"/>
      <c r="C683" s="643"/>
      <c r="D683" s="643"/>
      <c r="E683" s="643" t="s">
        <v>709</v>
      </c>
      <c r="F683" s="473">
        <v>57.86</v>
      </c>
      <c r="G683" s="643"/>
      <c r="H683" s="881" t="s">
        <v>299</v>
      </c>
      <c r="I683" s="881"/>
      <c r="J683" s="473">
        <v>337.42</v>
      </c>
    </row>
    <row r="684" spans="1:10" ht="1" customHeight="1">
      <c r="A684" s="645"/>
      <c r="B684" s="645"/>
      <c r="C684" s="645"/>
      <c r="D684" s="645"/>
      <c r="E684" s="645"/>
      <c r="F684" s="645"/>
      <c r="G684" s="645"/>
      <c r="H684" s="645"/>
      <c r="I684" s="645"/>
      <c r="J684" s="645"/>
    </row>
    <row r="685" spans="1:10" ht="18" customHeight="1">
      <c r="A685" s="644" t="s">
        <v>1077</v>
      </c>
      <c r="B685" s="636" t="s">
        <v>276</v>
      </c>
      <c r="C685" s="644" t="s">
        <v>277</v>
      </c>
      <c r="D685" s="644" t="s">
        <v>278</v>
      </c>
      <c r="E685" s="882" t="s">
        <v>279</v>
      </c>
      <c r="F685" s="882"/>
      <c r="G685" s="639" t="s">
        <v>280</v>
      </c>
      <c r="H685" s="636" t="s">
        <v>281</v>
      </c>
      <c r="I685" s="636" t="s">
        <v>282</v>
      </c>
      <c r="J685" s="636" t="s">
        <v>283</v>
      </c>
    </row>
    <row r="686" spans="1:10" ht="26" customHeight="1">
      <c r="A686" s="645" t="s">
        <v>158</v>
      </c>
      <c r="B686" s="461" t="s">
        <v>1084</v>
      </c>
      <c r="C686" s="645" t="s">
        <v>355</v>
      </c>
      <c r="D686" s="645" t="s">
        <v>1085</v>
      </c>
      <c r="E686" s="883" t="s">
        <v>134</v>
      </c>
      <c r="F686" s="883"/>
      <c r="G686" s="462" t="s">
        <v>7</v>
      </c>
      <c r="H686" s="463">
        <v>1</v>
      </c>
      <c r="I686" s="464">
        <v>383.14</v>
      </c>
      <c r="J686" s="464">
        <v>383.14</v>
      </c>
    </row>
    <row r="687" spans="1:10" ht="20" customHeight="1">
      <c r="A687" s="876"/>
      <c r="B687" s="876"/>
      <c r="C687" s="876"/>
      <c r="D687" s="876"/>
      <c r="E687" s="876"/>
      <c r="F687" s="876" t="s">
        <v>388</v>
      </c>
      <c r="G687" s="876"/>
      <c r="H687" s="876"/>
      <c r="I687" s="876"/>
      <c r="J687" s="474">
        <v>0</v>
      </c>
    </row>
    <row r="688" spans="1:10" ht="20" customHeight="1">
      <c r="A688" s="876"/>
      <c r="B688" s="876"/>
      <c r="C688" s="876"/>
      <c r="D688" s="876"/>
      <c r="E688" s="876"/>
      <c r="F688" s="876" t="s">
        <v>389</v>
      </c>
      <c r="G688" s="876"/>
      <c r="H688" s="876"/>
      <c r="I688" s="876"/>
      <c r="J688" s="474">
        <v>0</v>
      </c>
    </row>
    <row r="689" spans="1:10" ht="20" customHeight="1">
      <c r="A689" s="876"/>
      <c r="B689" s="876"/>
      <c r="C689" s="876"/>
      <c r="D689" s="876"/>
      <c r="E689" s="876"/>
      <c r="F689" s="876" t="s">
        <v>390</v>
      </c>
      <c r="G689" s="876"/>
      <c r="H689" s="876"/>
      <c r="I689" s="876"/>
      <c r="J689" s="474">
        <v>0</v>
      </c>
    </row>
    <row r="690" spans="1:10" ht="20" customHeight="1">
      <c r="A690" s="876"/>
      <c r="B690" s="876"/>
      <c r="C690" s="876"/>
      <c r="D690" s="876"/>
      <c r="E690" s="876"/>
      <c r="F690" s="876" t="s">
        <v>391</v>
      </c>
      <c r="G690" s="876"/>
      <c r="H690" s="876"/>
      <c r="I690" s="876"/>
      <c r="J690" s="474">
        <v>1</v>
      </c>
    </row>
    <row r="691" spans="1:10" ht="20" customHeight="1">
      <c r="A691" s="876"/>
      <c r="B691" s="876"/>
      <c r="C691" s="876"/>
      <c r="D691" s="876"/>
      <c r="E691" s="876"/>
      <c r="F691" s="876" t="s">
        <v>392</v>
      </c>
      <c r="G691" s="876"/>
      <c r="H691" s="876"/>
      <c r="I691" s="876"/>
      <c r="J691" s="474">
        <v>0</v>
      </c>
    </row>
    <row r="692" spans="1:10" ht="20" customHeight="1">
      <c r="A692" s="644" t="s">
        <v>404</v>
      </c>
      <c r="B692" s="636" t="s">
        <v>277</v>
      </c>
      <c r="C692" s="644" t="s">
        <v>276</v>
      </c>
      <c r="D692" s="644" t="s">
        <v>405</v>
      </c>
      <c r="E692" s="636" t="s">
        <v>358</v>
      </c>
      <c r="F692" s="636" t="s">
        <v>394</v>
      </c>
      <c r="G692" s="886" t="s">
        <v>395</v>
      </c>
      <c r="H692" s="886"/>
      <c r="I692" s="886"/>
      <c r="J692" s="636" t="s">
        <v>361</v>
      </c>
    </row>
    <row r="693" spans="1:10" ht="26" customHeight="1">
      <c r="A693" s="642" t="s">
        <v>406</v>
      </c>
      <c r="B693" s="465" t="s">
        <v>355</v>
      </c>
      <c r="C693" s="642">
        <v>407819</v>
      </c>
      <c r="D693" s="642" t="s">
        <v>524</v>
      </c>
      <c r="E693" s="467">
        <v>11.562799999999999</v>
      </c>
      <c r="F693" s="466" t="s">
        <v>398</v>
      </c>
      <c r="G693" s="889">
        <v>13.53</v>
      </c>
      <c r="H693" s="889"/>
      <c r="I693" s="885"/>
      <c r="J693" s="641">
        <v>156.44470000000001</v>
      </c>
    </row>
    <row r="694" spans="1:10" ht="24" customHeight="1">
      <c r="A694" s="642" t="s">
        <v>406</v>
      </c>
      <c r="B694" s="465" t="s">
        <v>355</v>
      </c>
      <c r="C694" s="642">
        <v>1100657</v>
      </c>
      <c r="D694" s="642" t="s">
        <v>1076</v>
      </c>
      <c r="E694" s="467">
        <v>0.19009999999999999</v>
      </c>
      <c r="F694" s="466" t="s">
        <v>4</v>
      </c>
      <c r="G694" s="889">
        <v>3.81</v>
      </c>
      <c r="H694" s="889"/>
      <c r="I694" s="885"/>
      <c r="J694" s="641">
        <v>0.72430000000000005</v>
      </c>
    </row>
    <row r="695" spans="1:10" ht="26" customHeight="1">
      <c r="A695" s="642" t="s">
        <v>406</v>
      </c>
      <c r="B695" s="465" t="s">
        <v>355</v>
      </c>
      <c r="C695" s="642">
        <v>1107892</v>
      </c>
      <c r="D695" s="642" t="s">
        <v>475</v>
      </c>
      <c r="E695" s="467">
        <v>0.19009999999999999</v>
      </c>
      <c r="F695" s="466" t="s">
        <v>4</v>
      </c>
      <c r="G695" s="889">
        <v>500.72</v>
      </c>
      <c r="H695" s="889"/>
      <c r="I695" s="885"/>
      <c r="J695" s="641">
        <v>95.186899999999994</v>
      </c>
    </row>
    <row r="696" spans="1:10" ht="39" customHeight="1">
      <c r="A696" s="642" t="s">
        <v>406</v>
      </c>
      <c r="B696" s="465" t="s">
        <v>355</v>
      </c>
      <c r="C696" s="642">
        <v>3103302</v>
      </c>
      <c r="D696" s="642" t="s">
        <v>1798</v>
      </c>
      <c r="E696" s="467">
        <v>1.44</v>
      </c>
      <c r="F696" s="466" t="s">
        <v>5</v>
      </c>
      <c r="G696" s="889">
        <v>80.33</v>
      </c>
      <c r="H696" s="889"/>
      <c r="I696" s="885"/>
      <c r="J696" s="641">
        <v>115.6752</v>
      </c>
    </row>
    <row r="697" spans="1:10" ht="26" customHeight="1">
      <c r="A697" s="642" t="s">
        <v>406</v>
      </c>
      <c r="B697" s="465" t="s">
        <v>355</v>
      </c>
      <c r="C697" s="642">
        <v>4805750</v>
      </c>
      <c r="D697" s="642" t="s">
        <v>476</v>
      </c>
      <c r="E697" s="467">
        <v>0.2019</v>
      </c>
      <c r="F697" s="466" t="s">
        <v>4</v>
      </c>
      <c r="G697" s="889">
        <v>51.54</v>
      </c>
      <c r="H697" s="889"/>
      <c r="I697" s="885"/>
      <c r="J697" s="641">
        <v>10.405900000000001</v>
      </c>
    </row>
    <row r="698" spans="1:10" ht="26" customHeight="1">
      <c r="A698" s="642" t="s">
        <v>406</v>
      </c>
      <c r="B698" s="465" t="s">
        <v>355</v>
      </c>
      <c r="C698" s="642">
        <v>4805756</v>
      </c>
      <c r="D698" s="642" t="s">
        <v>885</v>
      </c>
      <c r="E698" s="467">
        <v>0.84</v>
      </c>
      <c r="F698" s="466" t="s">
        <v>5</v>
      </c>
      <c r="G698" s="889">
        <v>5.6</v>
      </c>
      <c r="H698" s="889"/>
      <c r="I698" s="885"/>
      <c r="J698" s="641">
        <v>4.7039999999999997</v>
      </c>
    </row>
    <row r="699" spans="1:10" ht="20" customHeight="1">
      <c r="A699" s="876"/>
      <c r="B699" s="876"/>
      <c r="C699" s="876"/>
      <c r="D699" s="876"/>
      <c r="E699" s="876"/>
      <c r="F699" s="876" t="s">
        <v>408</v>
      </c>
      <c r="G699" s="876"/>
      <c r="H699" s="876"/>
      <c r="I699" s="876"/>
      <c r="J699" s="474">
        <v>383.14100000000002</v>
      </c>
    </row>
    <row r="700" spans="1:10" ht="25">
      <c r="A700" s="643"/>
      <c r="B700" s="643"/>
      <c r="C700" s="643"/>
      <c r="D700" s="643"/>
      <c r="E700" s="643" t="s">
        <v>296</v>
      </c>
      <c r="F700" s="473">
        <v>165.93614959999999</v>
      </c>
      <c r="G700" s="643" t="s">
        <v>297</v>
      </c>
      <c r="H700" s="473">
        <v>0</v>
      </c>
      <c r="I700" s="643" t="s">
        <v>298</v>
      </c>
      <c r="J700" s="473">
        <v>165.93614971054558</v>
      </c>
    </row>
    <row r="701" spans="1:10">
      <c r="A701" s="643"/>
      <c r="B701" s="643"/>
      <c r="C701" s="643"/>
      <c r="D701" s="643"/>
      <c r="E701" s="643" t="s">
        <v>709</v>
      </c>
      <c r="F701" s="473">
        <v>79.3</v>
      </c>
      <c r="G701" s="643"/>
      <c r="H701" s="881" t="s">
        <v>299</v>
      </c>
      <c r="I701" s="881"/>
      <c r="J701" s="473">
        <v>462.44</v>
      </c>
    </row>
    <row r="702" spans="1:10" ht="1" customHeight="1">
      <c r="A702" s="645"/>
      <c r="B702" s="645"/>
      <c r="C702" s="645"/>
      <c r="D702" s="645"/>
      <c r="E702" s="645"/>
      <c r="F702" s="645"/>
      <c r="G702" s="645"/>
      <c r="H702" s="645"/>
      <c r="I702" s="645"/>
      <c r="J702" s="645"/>
    </row>
    <row r="703" spans="1:10" ht="18" customHeight="1">
      <c r="A703" s="644" t="s">
        <v>1080</v>
      </c>
      <c r="B703" s="636" t="s">
        <v>276</v>
      </c>
      <c r="C703" s="644" t="s">
        <v>277</v>
      </c>
      <c r="D703" s="644" t="s">
        <v>278</v>
      </c>
      <c r="E703" s="882" t="s">
        <v>279</v>
      </c>
      <c r="F703" s="882"/>
      <c r="G703" s="639" t="s">
        <v>280</v>
      </c>
      <c r="H703" s="636" t="s">
        <v>281</v>
      </c>
      <c r="I703" s="636" t="s">
        <v>282</v>
      </c>
      <c r="J703" s="636" t="s">
        <v>283</v>
      </c>
    </row>
    <row r="704" spans="1:10" ht="26" customHeight="1">
      <c r="A704" s="645" t="s">
        <v>158</v>
      </c>
      <c r="B704" s="461" t="s">
        <v>1799</v>
      </c>
      <c r="C704" s="645" t="s">
        <v>614</v>
      </c>
      <c r="D704" s="645" t="s">
        <v>1800</v>
      </c>
      <c r="E704" s="883" t="s">
        <v>1801</v>
      </c>
      <c r="F704" s="883"/>
      <c r="G704" s="462" t="s">
        <v>324</v>
      </c>
      <c r="H704" s="463">
        <v>1</v>
      </c>
      <c r="I704" s="464">
        <v>19104.86</v>
      </c>
      <c r="J704" s="464">
        <v>19104.86</v>
      </c>
    </row>
    <row r="705" spans="1:10" ht="20" customHeight="1">
      <c r="A705" s="876"/>
      <c r="B705" s="876"/>
      <c r="C705" s="876"/>
      <c r="D705" s="876"/>
      <c r="E705" s="876"/>
      <c r="F705" s="876" t="s">
        <v>388</v>
      </c>
      <c r="G705" s="876"/>
      <c r="H705" s="876"/>
      <c r="I705" s="876"/>
      <c r="J705" s="474">
        <v>0</v>
      </c>
    </row>
    <row r="706" spans="1:10" ht="20" customHeight="1">
      <c r="A706" s="876"/>
      <c r="B706" s="876"/>
      <c r="C706" s="876"/>
      <c r="D706" s="876"/>
      <c r="E706" s="876"/>
      <c r="F706" s="876" t="s">
        <v>389</v>
      </c>
      <c r="G706" s="876"/>
      <c r="H706" s="876"/>
      <c r="I706" s="876"/>
      <c r="J706" s="474">
        <v>0</v>
      </c>
    </row>
    <row r="707" spans="1:10" ht="20" customHeight="1">
      <c r="A707" s="876"/>
      <c r="B707" s="876"/>
      <c r="C707" s="876"/>
      <c r="D707" s="876"/>
      <c r="E707" s="876"/>
      <c r="F707" s="876" t="s">
        <v>390</v>
      </c>
      <c r="G707" s="876"/>
      <c r="H707" s="876"/>
      <c r="I707" s="876"/>
      <c r="J707" s="474">
        <v>0</v>
      </c>
    </row>
    <row r="708" spans="1:10" ht="20" customHeight="1">
      <c r="A708" s="876"/>
      <c r="B708" s="876"/>
      <c r="C708" s="876"/>
      <c r="D708" s="876"/>
      <c r="E708" s="876"/>
      <c r="F708" s="876" t="s">
        <v>391</v>
      </c>
      <c r="G708" s="876"/>
      <c r="H708" s="876"/>
      <c r="I708" s="876"/>
      <c r="J708" s="474">
        <v>1</v>
      </c>
    </row>
    <row r="709" spans="1:10" ht="20" customHeight="1">
      <c r="A709" s="876"/>
      <c r="B709" s="876"/>
      <c r="C709" s="876"/>
      <c r="D709" s="876"/>
      <c r="E709" s="876"/>
      <c r="F709" s="876" t="s">
        <v>392</v>
      </c>
      <c r="G709" s="876"/>
      <c r="H709" s="876"/>
      <c r="I709" s="876"/>
      <c r="J709" s="474">
        <v>0</v>
      </c>
    </row>
    <row r="710" spans="1:10" ht="20" customHeight="1">
      <c r="A710" s="644" t="s">
        <v>404</v>
      </c>
      <c r="B710" s="636" t="s">
        <v>277</v>
      </c>
      <c r="C710" s="644" t="s">
        <v>276</v>
      </c>
      <c r="D710" s="644" t="s">
        <v>405</v>
      </c>
      <c r="E710" s="636" t="s">
        <v>358</v>
      </c>
      <c r="F710" s="636" t="s">
        <v>394</v>
      </c>
      <c r="G710" s="886" t="s">
        <v>395</v>
      </c>
      <c r="H710" s="886"/>
      <c r="I710" s="886"/>
      <c r="J710" s="636" t="s">
        <v>361</v>
      </c>
    </row>
    <row r="711" spans="1:10" ht="24" customHeight="1">
      <c r="A711" s="642" t="s">
        <v>406</v>
      </c>
      <c r="B711" s="465" t="s">
        <v>355</v>
      </c>
      <c r="C711" s="642">
        <v>1100657</v>
      </c>
      <c r="D711" s="642" t="s">
        <v>1076</v>
      </c>
      <c r="E711" s="467">
        <v>9.4749999999999996</v>
      </c>
      <c r="F711" s="466" t="s">
        <v>4</v>
      </c>
      <c r="G711" s="889">
        <v>3.81</v>
      </c>
      <c r="H711" s="889"/>
      <c r="I711" s="885"/>
      <c r="J711" s="641">
        <v>36.099800000000002</v>
      </c>
    </row>
    <row r="712" spans="1:10" ht="26" customHeight="1">
      <c r="A712" s="642" t="s">
        <v>406</v>
      </c>
      <c r="B712" s="465" t="s">
        <v>355</v>
      </c>
      <c r="C712" s="642">
        <v>1109669</v>
      </c>
      <c r="D712" s="642" t="s">
        <v>525</v>
      </c>
      <c r="E712" s="467">
        <v>0.68</v>
      </c>
      <c r="F712" s="466" t="s">
        <v>4</v>
      </c>
      <c r="G712" s="889">
        <v>565.79</v>
      </c>
      <c r="H712" s="889"/>
      <c r="I712" s="885"/>
      <c r="J712" s="641">
        <v>384.73719999999997</v>
      </c>
    </row>
    <row r="713" spans="1:10" ht="26" customHeight="1">
      <c r="A713" s="642" t="s">
        <v>406</v>
      </c>
      <c r="B713" s="465" t="s">
        <v>355</v>
      </c>
      <c r="C713" s="642">
        <v>407819</v>
      </c>
      <c r="D713" s="642" t="s">
        <v>524</v>
      </c>
      <c r="E713" s="467">
        <v>562.5</v>
      </c>
      <c r="F713" s="466" t="s">
        <v>398</v>
      </c>
      <c r="G713" s="889">
        <v>13.53</v>
      </c>
      <c r="H713" s="889"/>
      <c r="I713" s="885"/>
      <c r="J713" s="641">
        <v>7610.625</v>
      </c>
    </row>
    <row r="714" spans="1:10" ht="26" customHeight="1">
      <c r="A714" s="642" t="s">
        <v>406</v>
      </c>
      <c r="B714" s="465" t="s">
        <v>355</v>
      </c>
      <c r="C714" s="642">
        <v>1107892</v>
      </c>
      <c r="D714" s="642" t="s">
        <v>475</v>
      </c>
      <c r="E714" s="467">
        <v>9.4749999999999996</v>
      </c>
      <c r="F714" s="466" t="s">
        <v>4</v>
      </c>
      <c r="G714" s="889">
        <v>500.72</v>
      </c>
      <c r="H714" s="889"/>
      <c r="I714" s="885"/>
      <c r="J714" s="641">
        <v>4744.3220000000001</v>
      </c>
    </row>
    <row r="715" spans="1:10" ht="26" customHeight="1">
      <c r="A715" s="642" t="s">
        <v>406</v>
      </c>
      <c r="B715" s="465" t="s">
        <v>355</v>
      </c>
      <c r="C715" s="642">
        <v>1106057</v>
      </c>
      <c r="D715" s="642" t="s">
        <v>1026</v>
      </c>
      <c r="E715" s="467">
        <v>2.2599999999999998</v>
      </c>
      <c r="F715" s="466" t="s">
        <v>4</v>
      </c>
      <c r="G715" s="889">
        <v>487.79</v>
      </c>
      <c r="H715" s="889"/>
      <c r="I715" s="885"/>
      <c r="J715" s="641">
        <v>1102.4054000000001</v>
      </c>
    </row>
    <row r="716" spans="1:10" ht="39" customHeight="1">
      <c r="A716" s="642" t="s">
        <v>406</v>
      </c>
      <c r="B716" s="465" t="s">
        <v>355</v>
      </c>
      <c r="C716" s="642">
        <v>3103302</v>
      </c>
      <c r="D716" s="642" t="s">
        <v>1798</v>
      </c>
      <c r="E716" s="467">
        <v>65.064999999999998</v>
      </c>
      <c r="F716" s="466" t="s">
        <v>5</v>
      </c>
      <c r="G716" s="889">
        <v>80.33</v>
      </c>
      <c r="H716" s="889"/>
      <c r="I716" s="885"/>
      <c r="J716" s="641">
        <v>5226.6715000000004</v>
      </c>
    </row>
    <row r="717" spans="1:10" ht="20" customHeight="1">
      <c r="A717" s="876"/>
      <c r="B717" s="876"/>
      <c r="C717" s="876"/>
      <c r="D717" s="876"/>
      <c r="E717" s="876"/>
      <c r="F717" s="876" t="s">
        <v>408</v>
      </c>
      <c r="G717" s="876"/>
      <c r="H717" s="876"/>
      <c r="I717" s="876"/>
      <c r="J717" s="474">
        <v>19104.8609</v>
      </c>
    </row>
    <row r="718" spans="1:10" ht="25">
      <c r="A718" s="643"/>
      <c r="B718" s="643"/>
      <c r="C718" s="643"/>
      <c r="D718" s="643"/>
      <c r="E718" s="643" t="s">
        <v>296</v>
      </c>
      <c r="F718" s="473">
        <v>7303.6842484999997</v>
      </c>
      <c r="G718" s="643" t="s">
        <v>297</v>
      </c>
      <c r="H718" s="473">
        <v>0</v>
      </c>
      <c r="I718" s="643" t="s">
        <v>298</v>
      </c>
      <c r="J718" s="473">
        <v>7303.6842493969161</v>
      </c>
    </row>
    <row r="719" spans="1:10">
      <c r="A719" s="643"/>
      <c r="B719" s="643"/>
      <c r="C719" s="643"/>
      <c r="D719" s="643"/>
      <c r="E719" s="643" t="s">
        <v>709</v>
      </c>
      <c r="F719" s="473">
        <v>3954.7</v>
      </c>
      <c r="G719" s="643"/>
      <c r="H719" s="881" t="s">
        <v>299</v>
      </c>
      <c r="I719" s="881"/>
      <c r="J719" s="473">
        <v>23059.56</v>
      </c>
    </row>
    <row r="720" spans="1:10" ht="1" customHeight="1">
      <c r="A720" s="645"/>
      <c r="B720" s="645"/>
      <c r="C720" s="645"/>
      <c r="D720" s="645"/>
      <c r="E720" s="645"/>
      <c r="F720" s="645"/>
      <c r="G720" s="645"/>
      <c r="H720" s="645"/>
      <c r="I720" s="645"/>
      <c r="J720" s="645"/>
    </row>
    <row r="721" spans="1:10" ht="18" customHeight="1">
      <c r="A721" s="644" t="s">
        <v>1083</v>
      </c>
      <c r="B721" s="636" t="s">
        <v>276</v>
      </c>
      <c r="C721" s="644" t="s">
        <v>277</v>
      </c>
      <c r="D721" s="644" t="s">
        <v>278</v>
      </c>
      <c r="E721" s="882" t="s">
        <v>279</v>
      </c>
      <c r="F721" s="882"/>
      <c r="G721" s="639" t="s">
        <v>280</v>
      </c>
      <c r="H721" s="636" t="s">
        <v>281</v>
      </c>
      <c r="I721" s="636" t="s">
        <v>282</v>
      </c>
      <c r="J721" s="636" t="s">
        <v>283</v>
      </c>
    </row>
    <row r="722" spans="1:10" ht="26" customHeight="1">
      <c r="A722" s="645" t="s">
        <v>158</v>
      </c>
      <c r="B722" s="461" t="s">
        <v>1087</v>
      </c>
      <c r="C722" s="645" t="s">
        <v>355</v>
      </c>
      <c r="D722" s="645" t="s">
        <v>1025</v>
      </c>
      <c r="E722" s="883" t="s">
        <v>134</v>
      </c>
      <c r="F722" s="883"/>
      <c r="G722" s="462" t="s">
        <v>108</v>
      </c>
      <c r="H722" s="463">
        <v>1</v>
      </c>
      <c r="I722" s="464">
        <v>26624.77</v>
      </c>
      <c r="J722" s="464">
        <v>26624.77</v>
      </c>
    </row>
    <row r="723" spans="1:10" ht="20" customHeight="1">
      <c r="A723" s="876"/>
      <c r="B723" s="876"/>
      <c r="C723" s="876"/>
      <c r="D723" s="876"/>
      <c r="E723" s="876"/>
      <c r="F723" s="876" t="s">
        <v>388</v>
      </c>
      <c r="G723" s="876"/>
      <c r="H723" s="876"/>
      <c r="I723" s="876"/>
      <c r="J723" s="474">
        <v>0</v>
      </c>
    </row>
    <row r="724" spans="1:10" ht="20" customHeight="1">
      <c r="A724" s="876"/>
      <c r="B724" s="876"/>
      <c r="C724" s="876"/>
      <c r="D724" s="876"/>
      <c r="E724" s="876"/>
      <c r="F724" s="876" t="s">
        <v>389</v>
      </c>
      <c r="G724" s="876"/>
      <c r="H724" s="876"/>
      <c r="I724" s="876"/>
      <c r="J724" s="474">
        <v>0</v>
      </c>
    </row>
    <row r="725" spans="1:10" ht="20" customHeight="1">
      <c r="A725" s="876"/>
      <c r="B725" s="876"/>
      <c r="C725" s="876"/>
      <c r="D725" s="876"/>
      <c r="E725" s="876"/>
      <c r="F725" s="876" t="s">
        <v>390</v>
      </c>
      <c r="G725" s="876"/>
      <c r="H725" s="876"/>
      <c r="I725" s="876"/>
      <c r="J725" s="474">
        <v>0</v>
      </c>
    </row>
    <row r="726" spans="1:10" ht="20" customHeight="1">
      <c r="A726" s="876"/>
      <c r="B726" s="876"/>
      <c r="C726" s="876"/>
      <c r="D726" s="876"/>
      <c r="E726" s="876"/>
      <c r="F726" s="876" t="s">
        <v>391</v>
      </c>
      <c r="G726" s="876"/>
      <c r="H726" s="876"/>
      <c r="I726" s="876"/>
      <c r="J726" s="474">
        <v>1</v>
      </c>
    </row>
    <row r="727" spans="1:10" ht="20" customHeight="1">
      <c r="A727" s="876"/>
      <c r="B727" s="876"/>
      <c r="C727" s="876"/>
      <c r="D727" s="876"/>
      <c r="E727" s="876"/>
      <c r="F727" s="876" t="s">
        <v>392</v>
      </c>
      <c r="G727" s="876"/>
      <c r="H727" s="876"/>
      <c r="I727" s="876"/>
      <c r="J727" s="474">
        <v>0</v>
      </c>
    </row>
    <row r="728" spans="1:10" ht="20" customHeight="1">
      <c r="A728" s="644" t="s">
        <v>404</v>
      </c>
      <c r="B728" s="636" t="s">
        <v>277</v>
      </c>
      <c r="C728" s="644" t="s">
        <v>276</v>
      </c>
      <c r="D728" s="644" t="s">
        <v>405</v>
      </c>
      <c r="E728" s="636" t="s">
        <v>358</v>
      </c>
      <c r="F728" s="636" t="s">
        <v>394</v>
      </c>
      <c r="G728" s="886" t="s">
        <v>395</v>
      </c>
      <c r="H728" s="886"/>
      <c r="I728" s="886"/>
      <c r="J728" s="636" t="s">
        <v>361</v>
      </c>
    </row>
    <row r="729" spans="1:10" ht="26" customHeight="1">
      <c r="A729" s="642" t="s">
        <v>406</v>
      </c>
      <c r="B729" s="465" t="s">
        <v>355</v>
      </c>
      <c r="C729" s="642">
        <v>407819</v>
      </c>
      <c r="D729" s="642" t="s">
        <v>524</v>
      </c>
      <c r="E729" s="467">
        <v>905</v>
      </c>
      <c r="F729" s="466" t="s">
        <v>398</v>
      </c>
      <c r="G729" s="889">
        <v>13.53</v>
      </c>
      <c r="H729" s="889"/>
      <c r="I729" s="885"/>
      <c r="J729" s="641">
        <v>12244.65</v>
      </c>
    </row>
    <row r="730" spans="1:10" ht="24" customHeight="1">
      <c r="A730" s="642" t="s">
        <v>406</v>
      </c>
      <c r="B730" s="465" t="s">
        <v>355</v>
      </c>
      <c r="C730" s="642">
        <v>1100657</v>
      </c>
      <c r="D730" s="642" t="s">
        <v>1076</v>
      </c>
      <c r="E730" s="467">
        <v>13</v>
      </c>
      <c r="F730" s="466" t="s">
        <v>4</v>
      </c>
      <c r="G730" s="889">
        <v>3.81</v>
      </c>
      <c r="H730" s="889"/>
      <c r="I730" s="885"/>
      <c r="J730" s="641">
        <v>49.53</v>
      </c>
    </row>
    <row r="731" spans="1:10" ht="26" customHeight="1">
      <c r="A731" s="642" t="s">
        <v>406</v>
      </c>
      <c r="B731" s="465" t="s">
        <v>355</v>
      </c>
      <c r="C731" s="642">
        <v>1106057</v>
      </c>
      <c r="D731" s="642" t="s">
        <v>1026</v>
      </c>
      <c r="E731" s="467">
        <v>2.915</v>
      </c>
      <c r="F731" s="466" t="s">
        <v>4</v>
      </c>
      <c r="G731" s="889">
        <v>487.79</v>
      </c>
      <c r="H731" s="889"/>
      <c r="I731" s="885"/>
      <c r="J731" s="641">
        <v>1421.9078999999999</v>
      </c>
    </row>
    <row r="732" spans="1:10" ht="26" customHeight="1">
      <c r="A732" s="642" t="s">
        <v>406</v>
      </c>
      <c r="B732" s="465" t="s">
        <v>355</v>
      </c>
      <c r="C732" s="642">
        <v>1107892</v>
      </c>
      <c r="D732" s="642" t="s">
        <v>475</v>
      </c>
      <c r="E732" s="467">
        <v>13</v>
      </c>
      <c r="F732" s="466" t="s">
        <v>4</v>
      </c>
      <c r="G732" s="889">
        <v>500.72</v>
      </c>
      <c r="H732" s="889"/>
      <c r="I732" s="885"/>
      <c r="J732" s="641">
        <v>6509.36</v>
      </c>
    </row>
    <row r="733" spans="1:10" ht="26" customHeight="1">
      <c r="A733" s="642" t="s">
        <v>406</v>
      </c>
      <c r="B733" s="465" t="s">
        <v>355</v>
      </c>
      <c r="C733" s="642">
        <v>1109669</v>
      </c>
      <c r="D733" s="642" t="s">
        <v>525</v>
      </c>
      <c r="E733" s="467">
        <v>0.875</v>
      </c>
      <c r="F733" s="466" t="s">
        <v>4</v>
      </c>
      <c r="G733" s="889">
        <v>565.79</v>
      </c>
      <c r="H733" s="889"/>
      <c r="I733" s="885"/>
      <c r="J733" s="641">
        <v>495.06630000000001</v>
      </c>
    </row>
    <row r="734" spans="1:10" ht="39" customHeight="1">
      <c r="A734" s="642" t="s">
        <v>406</v>
      </c>
      <c r="B734" s="465" t="s">
        <v>355</v>
      </c>
      <c r="C734" s="642">
        <v>3103302</v>
      </c>
      <c r="D734" s="642" t="s">
        <v>1798</v>
      </c>
      <c r="E734" s="467">
        <v>73.5</v>
      </c>
      <c r="F734" s="466" t="s">
        <v>5</v>
      </c>
      <c r="G734" s="889">
        <v>80.33</v>
      </c>
      <c r="H734" s="889"/>
      <c r="I734" s="885"/>
      <c r="J734" s="641">
        <v>5904.2550000000001</v>
      </c>
    </row>
    <row r="735" spans="1:10" ht="20" customHeight="1">
      <c r="A735" s="876"/>
      <c r="B735" s="876"/>
      <c r="C735" s="876"/>
      <c r="D735" s="876"/>
      <c r="E735" s="876"/>
      <c r="F735" s="876" t="s">
        <v>408</v>
      </c>
      <c r="G735" s="876"/>
      <c r="H735" s="876"/>
      <c r="I735" s="876"/>
      <c r="J735" s="474">
        <v>26624.769199999999</v>
      </c>
    </row>
    <row r="736" spans="1:10" ht="25">
      <c r="A736" s="643"/>
      <c r="B736" s="643"/>
      <c r="C736" s="643"/>
      <c r="D736" s="643"/>
      <c r="E736" s="643" t="s">
        <v>296</v>
      </c>
      <c r="F736" s="473">
        <v>9875.6753616000005</v>
      </c>
      <c r="G736" s="643" t="s">
        <v>297</v>
      </c>
      <c r="H736" s="473">
        <v>0</v>
      </c>
      <c r="I736" s="643" t="s">
        <v>298</v>
      </c>
      <c r="J736" s="473">
        <v>9875.6753625758247</v>
      </c>
    </row>
    <row r="737" spans="1:10">
      <c r="A737" s="643"/>
      <c r="B737" s="643"/>
      <c r="C737" s="643"/>
      <c r="D737" s="643"/>
      <c r="E737" s="643" t="s">
        <v>709</v>
      </c>
      <c r="F737" s="473">
        <v>5511.32</v>
      </c>
      <c r="G737" s="643"/>
      <c r="H737" s="881" t="s">
        <v>299</v>
      </c>
      <c r="I737" s="881"/>
      <c r="J737" s="473">
        <v>32136.09</v>
      </c>
    </row>
    <row r="738" spans="1:10" ht="1" customHeight="1">
      <c r="A738" s="645"/>
      <c r="B738" s="645"/>
      <c r="C738" s="645"/>
      <c r="D738" s="645"/>
      <c r="E738" s="645"/>
      <c r="F738" s="645"/>
      <c r="G738" s="645"/>
      <c r="H738" s="645"/>
      <c r="I738" s="645"/>
      <c r="J738" s="645"/>
    </row>
    <row r="739" spans="1:10" ht="18" customHeight="1">
      <c r="A739" s="644" t="s">
        <v>1086</v>
      </c>
      <c r="B739" s="636" t="s">
        <v>276</v>
      </c>
      <c r="C739" s="644" t="s">
        <v>277</v>
      </c>
      <c r="D739" s="644" t="s">
        <v>278</v>
      </c>
      <c r="E739" s="882" t="s">
        <v>279</v>
      </c>
      <c r="F739" s="882"/>
      <c r="G739" s="639" t="s">
        <v>280</v>
      </c>
      <c r="H739" s="636" t="s">
        <v>281</v>
      </c>
      <c r="I739" s="636" t="s">
        <v>282</v>
      </c>
      <c r="J739" s="636" t="s">
        <v>283</v>
      </c>
    </row>
    <row r="740" spans="1:10" ht="24" customHeight="1">
      <c r="A740" s="645" t="s">
        <v>158</v>
      </c>
      <c r="B740" s="461" t="s">
        <v>1088</v>
      </c>
      <c r="C740" s="645" t="s">
        <v>614</v>
      </c>
      <c r="D740" s="645" t="s">
        <v>1089</v>
      </c>
      <c r="E740" s="883" t="s">
        <v>523</v>
      </c>
      <c r="F740" s="883"/>
      <c r="G740" s="462" t="s">
        <v>1090</v>
      </c>
      <c r="H740" s="463">
        <v>1</v>
      </c>
      <c r="I740" s="464">
        <v>779.29</v>
      </c>
      <c r="J740" s="464">
        <v>779.29</v>
      </c>
    </row>
    <row r="741" spans="1:10" ht="15" customHeight="1">
      <c r="A741" s="882" t="s">
        <v>356</v>
      </c>
      <c r="B741" s="886" t="s">
        <v>276</v>
      </c>
      <c r="C741" s="882" t="s">
        <v>277</v>
      </c>
      <c r="D741" s="882" t="s">
        <v>357</v>
      </c>
      <c r="E741" s="886" t="s">
        <v>358</v>
      </c>
      <c r="F741" s="887" t="s">
        <v>359</v>
      </c>
      <c r="G741" s="886"/>
      <c r="H741" s="887" t="s">
        <v>360</v>
      </c>
      <c r="I741" s="886"/>
      <c r="J741" s="886" t="s">
        <v>361</v>
      </c>
    </row>
    <row r="742" spans="1:10" ht="15" customHeight="1">
      <c r="A742" s="886"/>
      <c r="B742" s="886"/>
      <c r="C742" s="886"/>
      <c r="D742" s="886"/>
      <c r="E742" s="886"/>
      <c r="F742" s="636" t="s">
        <v>362</v>
      </c>
      <c r="G742" s="636" t="s">
        <v>363</v>
      </c>
      <c r="H742" s="636" t="s">
        <v>362</v>
      </c>
      <c r="I742" s="636" t="s">
        <v>363</v>
      </c>
      <c r="J742" s="886"/>
    </row>
    <row r="743" spans="1:10" ht="24" customHeight="1">
      <c r="A743" s="638" t="s">
        <v>291</v>
      </c>
      <c r="B743" s="469" t="s">
        <v>1091</v>
      </c>
      <c r="C743" s="638" t="s">
        <v>355</v>
      </c>
      <c r="D743" s="638" t="s">
        <v>1092</v>
      </c>
      <c r="E743" s="471">
        <v>1</v>
      </c>
      <c r="F743" s="472">
        <v>1</v>
      </c>
      <c r="G743" s="472">
        <v>0</v>
      </c>
      <c r="H743" s="637">
        <v>418.279</v>
      </c>
      <c r="I743" s="637">
        <v>178.87950000000001</v>
      </c>
      <c r="J743" s="637">
        <v>418.279</v>
      </c>
    </row>
    <row r="744" spans="1:10" ht="26" customHeight="1">
      <c r="A744" s="638" t="s">
        <v>291</v>
      </c>
      <c r="B744" s="469" t="s">
        <v>440</v>
      </c>
      <c r="C744" s="638" t="s">
        <v>355</v>
      </c>
      <c r="D744" s="638" t="s">
        <v>441</v>
      </c>
      <c r="E744" s="471">
        <v>1</v>
      </c>
      <c r="F744" s="472">
        <v>0.44</v>
      </c>
      <c r="G744" s="472">
        <v>0.56000000000000005</v>
      </c>
      <c r="H744" s="637">
        <v>250.42310000000001</v>
      </c>
      <c r="I744" s="637">
        <v>115.49160000000001</v>
      </c>
      <c r="J744" s="637">
        <v>174.86150000000001</v>
      </c>
    </row>
    <row r="745" spans="1:10" ht="26" customHeight="1">
      <c r="A745" s="638" t="s">
        <v>291</v>
      </c>
      <c r="B745" s="469" t="s">
        <v>1093</v>
      </c>
      <c r="C745" s="638" t="s">
        <v>355</v>
      </c>
      <c r="D745" s="638" t="s">
        <v>1094</v>
      </c>
      <c r="E745" s="471">
        <v>1</v>
      </c>
      <c r="F745" s="472">
        <v>1</v>
      </c>
      <c r="G745" s="472">
        <v>0</v>
      </c>
      <c r="H745" s="637">
        <v>325.30200000000002</v>
      </c>
      <c r="I745" s="637">
        <v>98.745900000000006</v>
      </c>
      <c r="J745" s="637">
        <v>325.30200000000002</v>
      </c>
    </row>
    <row r="746" spans="1:10" ht="20" customHeight="1">
      <c r="A746" s="876"/>
      <c r="B746" s="876"/>
      <c r="C746" s="876"/>
      <c r="D746" s="876"/>
      <c r="E746" s="876"/>
      <c r="F746" s="876" t="s">
        <v>374</v>
      </c>
      <c r="G746" s="876"/>
      <c r="H746" s="876"/>
      <c r="I746" s="876"/>
      <c r="J746" s="474">
        <v>918.4425</v>
      </c>
    </row>
    <row r="747" spans="1:10" ht="20" customHeight="1">
      <c r="A747" s="644" t="s">
        <v>375</v>
      </c>
      <c r="B747" s="636" t="s">
        <v>276</v>
      </c>
      <c r="C747" s="644" t="s">
        <v>277</v>
      </c>
      <c r="D747" s="644" t="s">
        <v>376</v>
      </c>
      <c r="E747" s="636" t="s">
        <v>358</v>
      </c>
      <c r="F747" s="886" t="s">
        <v>377</v>
      </c>
      <c r="G747" s="886"/>
      <c r="H747" s="886"/>
      <c r="I747" s="886"/>
      <c r="J747" s="636" t="s">
        <v>361</v>
      </c>
    </row>
    <row r="748" spans="1:10" ht="24" customHeight="1">
      <c r="A748" s="638" t="s">
        <v>291</v>
      </c>
      <c r="B748" s="469" t="s">
        <v>384</v>
      </c>
      <c r="C748" s="638" t="s">
        <v>355</v>
      </c>
      <c r="D748" s="638" t="s">
        <v>385</v>
      </c>
      <c r="E748" s="471">
        <v>1.5</v>
      </c>
      <c r="F748" s="638"/>
      <c r="G748" s="638"/>
      <c r="H748" s="638"/>
      <c r="I748" s="637">
        <v>24.894400000000001</v>
      </c>
      <c r="J748" s="637">
        <v>37.3416</v>
      </c>
    </row>
    <row r="749" spans="1:10" ht="20" customHeight="1">
      <c r="A749" s="876"/>
      <c r="B749" s="876"/>
      <c r="C749" s="876"/>
      <c r="D749" s="876"/>
      <c r="E749" s="876"/>
      <c r="F749" s="876" t="s">
        <v>386</v>
      </c>
      <c r="G749" s="876"/>
      <c r="H749" s="876"/>
      <c r="I749" s="876"/>
      <c r="J749" s="474">
        <v>37.3416</v>
      </c>
    </row>
    <row r="750" spans="1:10" ht="20" customHeight="1">
      <c r="A750" s="876"/>
      <c r="B750" s="876"/>
      <c r="C750" s="876"/>
      <c r="D750" s="876"/>
      <c r="E750" s="876"/>
      <c r="F750" s="876" t="s">
        <v>388</v>
      </c>
      <c r="G750" s="876"/>
      <c r="H750" s="876"/>
      <c r="I750" s="876"/>
      <c r="J750" s="474">
        <v>955.78409999999997</v>
      </c>
    </row>
    <row r="751" spans="1:10" ht="20" customHeight="1">
      <c r="A751" s="876"/>
      <c r="B751" s="876"/>
      <c r="C751" s="876"/>
      <c r="D751" s="876"/>
      <c r="E751" s="876"/>
      <c r="F751" s="876" t="s">
        <v>389</v>
      </c>
      <c r="G751" s="876"/>
      <c r="H751" s="876"/>
      <c r="I751" s="876"/>
      <c r="J751" s="474">
        <v>0</v>
      </c>
    </row>
    <row r="752" spans="1:10" ht="20" customHeight="1">
      <c r="A752" s="876"/>
      <c r="B752" s="876"/>
      <c r="C752" s="876"/>
      <c r="D752" s="876"/>
      <c r="E752" s="876"/>
      <c r="F752" s="876" t="s">
        <v>390</v>
      </c>
      <c r="G752" s="876"/>
      <c r="H752" s="876"/>
      <c r="I752" s="876"/>
      <c r="J752" s="474">
        <v>0</v>
      </c>
    </row>
    <row r="753" spans="1:10" ht="20" customHeight="1">
      <c r="A753" s="876"/>
      <c r="B753" s="876"/>
      <c r="C753" s="876"/>
      <c r="D753" s="876"/>
      <c r="E753" s="876"/>
      <c r="F753" s="876" t="s">
        <v>391</v>
      </c>
      <c r="G753" s="876"/>
      <c r="H753" s="876"/>
      <c r="I753" s="876"/>
      <c r="J753" s="474">
        <v>1.5</v>
      </c>
    </row>
    <row r="754" spans="1:10" ht="20" customHeight="1">
      <c r="A754" s="876"/>
      <c r="B754" s="876"/>
      <c r="C754" s="876"/>
      <c r="D754" s="876"/>
      <c r="E754" s="876"/>
      <c r="F754" s="876" t="s">
        <v>392</v>
      </c>
      <c r="G754" s="876"/>
      <c r="H754" s="876"/>
      <c r="I754" s="876"/>
      <c r="J754" s="474">
        <v>637.18939999999998</v>
      </c>
    </row>
    <row r="755" spans="1:10" ht="20" customHeight="1">
      <c r="A755" s="644" t="s">
        <v>393</v>
      </c>
      <c r="B755" s="636" t="s">
        <v>277</v>
      </c>
      <c r="C755" s="644" t="s">
        <v>276</v>
      </c>
      <c r="D755" s="644" t="s">
        <v>293</v>
      </c>
      <c r="E755" s="636" t="s">
        <v>358</v>
      </c>
      <c r="F755" s="636" t="s">
        <v>394</v>
      </c>
      <c r="G755" s="886" t="s">
        <v>395</v>
      </c>
      <c r="H755" s="886"/>
      <c r="I755" s="886"/>
      <c r="J755" s="636" t="s">
        <v>361</v>
      </c>
    </row>
    <row r="756" spans="1:10" ht="24" customHeight="1">
      <c r="A756" s="638" t="s">
        <v>291</v>
      </c>
      <c r="B756" s="469" t="s">
        <v>355</v>
      </c>
      <c r="C756" s="638" t="s">
        <v>519</v>
      </c>
      <c r="D756" s="638" t="s">
        <v>520</v>
      </c>
      <c r="E756" s="471">
        <v>1.1499999999999999</v>
      </c>
      <c r="F756" s="470" t="s">
        <v>4</v>
      </c>
      <c r="G756" s="888">
        <v>123.56310000000001</v>
      </c>
      <c r="H756" s="888"/>
      <c r="I756" s="884"/>
      <c r="J756" s="637">
        <v>142.0976</v>
      </c>
    </row>
    <row r="757" spans="1:10" ht="20" customHeight="1">
      <c r="A757" s="876"/>
      <c r="B757" s="876"/>
      <c r="C757" s="876"/>
      <c r="D757" s="876"/>
      <c r="E757" s="876"/>
      <c r="F757" s="876" t="s">
        <v>403</v>
      </c>
      <c r="G757" s="876"/>
      <c r="H757" s="876"/>
      <c r="I757" s="876"/>
      <c r="J757" s="474">
        <v>142.0976</v>
      </c>
    </row>
    <row r="758" spans="1:10" ht="25">
      <c r="A758" s="643"/>
      <c r="B758" s="643"/>
      <c r="C758" s="643"/>
      <c r="D758" s="643"/>
      <c r="E758" s="643" t="s">
        <v>296</v>
      </c>
      <c r="F758" s="473">
        <v>24.894400000000001</v>
      </c>
      <c r="G758" s="643" t="s">
        <v>297</v>
      </c>
      <c r="H758" s="473">
        <v>0</v>
      </c>
      <c r="I758" s="643" t="s">
        <v>298</v>
      </c>
      <c r="J758" s="473">
        <v>24.894400000000001</v>
      </c>
    </row>
    <row r="759" spans="1:10">
      <c r="A759" s="643"/>
      <c r="B759" s="643"/>
      <c r="C759" s="643"/>
      <c r="D759" s="643"/>
      <c r="E759" s="643" t="s">
        <v>709</v>
      </c>
      <c r="F759" s="473">
        <v>161.31</v>
      </c>
      <c r="G759" s="643"/>
      <c r="H759" s="881" t="s">
        <v>299</v>
      </c>
      <c r="I759" s="881"/>
      <c r="J759" s="473">
        <v>940.6</v>
      </c>
    </row>
    <row r="760" spans="1:10" ht="1" customHeight="1">
      <c r="A760" s="645"/>
      <c r="B760" s="645"/>
      <c r="C760" s="645"/>
      <c r="D760" s="645"/>
      <c r="E760" s="645"/>
      <c r="F760" s="645"/>
      <c r="G760" s="645"/>
      <c r="H760" s="645"/>
      <c r="I760" s="645"/>
      <c r="J760" s="645"/>
    </row>
    <row r="761" spans="1:10" ht="18" customHeight="1">
      <c r="A761" s="644" t="s">
        <v>793</v>
      </c>
      <c r="B761" s="636" t="s">
        <v>276</v>
      </c>
      <c r="C761" s="644" t="s">
        <v>277</v>
      </c>
      <c r="D761" s="644" t="s">
        <v>278</v>
      </c>
      <c r="E761" s="882" t="s">
        <v>279</v>
      </c>
      <c r="F761" s="882"/>
      <c r="G761" s="639" t="s">
        <v>280</v>
      </c>
      <c r="H761" s="636" t="s">
        <v>281</v>
      </c>
      <c r="I761" s="636" t="s">
        <v>282</v>
      </c>
      <c r="J761" s="636" t="s">
        <v>283</v>
      </c>
    </row>
    <row r="762" spans="1:10" ht="24" customHeight="1">
      <c r="A762" s="645" t="s">
        <v>158</v>
      </c>
      <c r="B762" s="461" t="s">
        <v>526</v>
      </c>
      <c r="C762" s="645" t="s">
        <v>355</v>
      </c>
      <c r="D762" s="645" t="s">
        <v>689</v>
      </c>
      <c r="E762" s="883" t="s">
        <v>134</v>
      </c>
      <c r="F762" s="883"/>
      <c r="G762" s="462" t="s">
        <v>5</v>
      </c>
      <c r="H762" s="463">
        <v>1</v>
      </c>
      <c r="I762" s="464">
        <v>6.66</v>
      </c>
      <c r="J762" s="464">
        <v>6.66</v>
      </c>
    </row>
    <row r="763" spans="1:10" ht="15" customHeight="1">
      <c r="A763" s="882" t="s">
        <v>356</v>
      </c>
      <c r="B763" s="886" t="s">
        <v>276</v>
      </c>
      <c r="C763" s="882" t="s">
        <v>277</v>
      </c>
      <c r="D763" s="882" t="s">
        <v>357</v>
      </c>
      <c r="E763" s="886" t="s">
        <v>358</v>
      </c>
      <c r="F763" s="887" t="s">
        <v>359</v>
      </c>
      <c r="G763" s="886"/>
      <c r="H763" s="887" t="s">
        <v>360</v>
      </c>
      <c r="I763" s="886"/>
      <c r="J763" s="886" t="s">
        <v>361</v>
      </c>
    </row>
    <row r="764" spans="1:10" ht="15" customHeight="1">
      <c r="A764" s="886"/>
      <c r="B764" s="886"/>
      <c r="C764" s="886"/>
      <c r="D764" s="886"/>
      <c r="E764" s="886"/>
      <c r="F764" s="636" t="s">
        <v>362</v>
      </c>
      <c r="G764" s="636" t="s">
        <v>363</v>
      </c>
      <c r="H764" s="636" t="s">
        <v>362</v>
      </c>
      <c r="I764" s="636" t="s">
        <v>363</v>
      </c>
      <c r="J764" s="886"/>
    </row>
    <row r="765" spans="1:10" ht="26" customHeight="1">
      <c r="A765" s="638" t="s">
        <v>291</v>
      </c>
      <c r="B765" s="469" t="s">
        <v>527</v>
      </c>
      <c r="C765" s="638" t="s">
        <v>355</v>
      </c>
      <c r="D765" s="638" t="s">
        <v>528</v>
      </c>
      <c r="E765" s="471">
        <v>1</v>
      </c>
      <c r="F765" s="472">
        <v>1</v>
      </c>
      <c r="G765" s="472">
        <v>0</v>
      </c>
      <c r="H765" s="637">
        <v>585.81629999999996</v>
      </c>
      <c r="I765" s="637">
        <v>155.95480000000001</v>
      </c>
      <c r="J765" s="637">
        <v>585.81629999999996</v>
      </c>
    </row>
    <row r="766" spans="1:10" ht="20" customHeight="1">
      <c r="A766" s="876"/>
      <c r="B766" s="876"/>
      <c r="C766" s="876"/>
      <c r="D766" s="876"/>
      <c r="E766" s="876"/>
      <c r="F766" s="876" t="s">
        <v>374</v>
      </c>
      <c r="G766" s="876"/>
      <c r="H766" s="876"/>
      <c r="I766" s="876"/>
      <c r="J766" s="474">
        <v>585.81629999999996</v>
      </c>
    </row>
    <row r="767" spans="1:10" ht="20" customHeight="1">
      <c r="A767" s="644" t="s">
        <v>375</v>
      </c>
      <c r="B767" s="636" t="s">
        <v>276</v>
      </c>
      <c r="C767" s="644" t="s">
        <v>277</v>
      </c>
      <c r="D767" s="644" t="s">
        <v>376</v>
      </c>
      <c r="E767" s="636" t="s">
        <v>358</v>
      </c>
      <c r="F767" s="886" t="s">
        <v>377</v>
      </c>
      <c r="G767" s="886"/>
      <c r="H767" s="886"/>
      <c r="I767" s="886"/>
      <c r="J767" s="636" t="s">
        <v>361</v>
      </c>
    </row>
    <row r="768" spans="1:10" ht="24" customHeight="1">
      <c r="A768" s="638" t="s">
        <v>291</v>
      </c>
      <c r="B768" s="469" t="s">
        <v>384</v>
      </c>
      <c r="C768" s="638" t="s">
        <v>355</v>
      </c>
      <c r="D768" s="638" t="s">
        <v>385</v>
      </c>
      <c r="E768" s="471">
        <v>8</v>
      </c>
      <c r="F768" s="638"/>
      <c r="G768" s="638"/>
      <c r="H768" s="638"/>
      <c r="I768" s="637">
        <v>24.894400000000001</v>
      </c>
      <c r="J768" s="637">
        <v>199.15520000000001</v>
      </c>
    </row>
    <row r="769" spans="1:10" ht="20" customHeight="1">
      <c r="A769" s="876"/>
      <c r="B769" s="876"/>
      <c r="C769" s="876"/>
      <c r="D769" s="876"/>
      <c r="E769" s="876"/>
      <c r="F769" s="876" t="s">
        <v>386</v>
      </c>
      <c r="G769" s="876"/>
      <c r="H769" s="876"/>
      <c r="I769" s="876"/>
      <c r="J769" s="474">
        <v>199.15520000000001</v>
      </c>
    </row>
    <row r="770" spans="1:10" ht="20" customHeight="1">
      <c r="A770" s="876"/>
      <c r="B770" s="876"/>
      <c r="C770" s="876"/>
      <c r="D770" s="876"/>
      <c r="E770" s="876"/>
      <c r="F770" s="876" t="s">
        <v>387</v>
      </c>
      <c r="G770" s="876"/>
      <c r="H770" s="876"/>
      <c r="I770" s="876"/>
      <c r="J770" s="474">
        <v>0</v>
      </c>
    </row>
    <row r="771" spans="1:10" ht="20" customHeight="1">
      <c r="A771" s="876"/>
      <c r="B771" s="876"/>
      <c r="C771" s="876"/>
      <c r="D771" s="876"/>
      <c r="E771" s="876"/>
      <c r="F771" s="876" t="s">
        <v>388</v>
      </c>
      <c r="G771" s="876"/>
      <c r="H771" s="876"/>
      <c r="I771" s="876"/>
      <c r="J771" s="474">
        <v>784.97149999999999</v>
      </c>
    </row>
    <row r="772" spans="1:10" ht="20" customHeight="1">
      <c r="A772" s="876"/>
      <c r="B772" s="876"/>
      <c r="C772" s="876"/>
      <c r="D772" s="876"/>
      <c r="E772" s="876"/>
      <c r="F772" s="876" t="s">
        <v>389</v>
      </c>
      <c r="G772" s="876"/>
      <c r="H772" s="876"/>
      <c r="I772" s="876"/>
      <c r="J772" s="474">
        <v>0</v>
      </c>
    </row>
    <row r="773" spans="1:10" ht="20" customHeight="1">
      <c r="A773" s="876"/>
      <c r="B773" s="876"/>
      <c r="C773" s="876"/>
      <c r="D773" s="876"/>
      <c r="E773" s="876"/>
      <c r="F773" s="876" t="s">
        <v>390</v>
      </c>
      <c r="G773" s="876"/>
      <c r="H773" s="876"/>
      <c r="I773" s="876"/>
      <c r="J773" s="474">
        <v>0</v>
      </c>
    </row>
    <row r="774" spans="1:10" ht="20" customHeight="1">
      <c r="A774" s="876"/>
      <c r="B774" s="876"/>
      <c r="C774" s="876"/>
      <c r="D774" s="876"/>
      <c r="E774" s="876"/>
      <c r="F774" s="876" t="s">
        <v>391</v>
      </c>
      <c r="G774" s="876"/>
      <c r="H774" s="876"/>
      <c r="I774" s="876"/>
      <c r="J774" s="474">
        <v>415</v>
      </c>
    </row>
    <row r="775" spans="1:10" ht="20" customHeight="1">
      <c r="A775" s="876"/>
      <c r="B775" s="876"/>
      <c r="C775" s="876"/>
      <c r="D775" s="876"/>
      <c r="E775" s="876"/>
      <c r="F775" s="876" t="s">
        <v>392</v>
      </c>
      <c r="G775" s="876"/>
      <c r="H775" s="876"/>
      <c r="I775" s="876"/>
      <c r="J775" s="474">
        <v>1.8915</v>
      </c>
    </row>
    <row r="776" spans="1:10" ht="20" customHeight="1">
      <c r="A776" s="644" t="s">
        <v>393</v>
      </c>
      <c r="B776" s="636" t="s">
        <v>277</v>
      </c>
      <c r="C776" s="644" t="s">
        <v>276</v>
      </c>
      <c r="D776" s="644" t="s">
        <v>293</v>
      </c>
      <c r="E776" s="636" t="s">
        <v>358</v>
      </c>
      <c r="F776" s="636" t="s">
        <v>394</v>
      </c>
      <c r="G776" s="886" t="s">
        <v>395</v>
      </c>
      <c r="H776" s="886"/>
      <c r="I776" s="886"/>
      <c r="J776" s="636" t="s">
        <v>361</v>
      </c>
    </row>
    <row r="777" spans="1:10" ht="26" customHeight="1">
      <c r="A777" s="638" t="s">
        <v>291</v>
      </c>
      <c r="B777" s="469" t="s">
        <v>355</v>
      </c>
      <c r="C777" s="638" t="s">
        <v>529</v>
      </c>
      <c r="D777" s="638" t="s">
        <v>530</v>
      </c>
      <c r="E777" s="471">
        <v>2.8000000000000001E-2</v>
      </c>
      <c r="F777" s="470" t="s">
        <v>398</v>
      </c>
      <c r="G777" s="888">
        <v>76.370400000000004</v>
      </c>
      <c r="H777" s="888"/>
      <c r="I777" s="884"/>
      <c r="J777" s="637">
        <v>2.1383999999999999</v>
      </c>
    </row>
    <row r="778" spans="1:10" ht="24" customHeight="1">
      <c r="A778" s="638" t="s">
        <v>291</v>
      </c>
      <c r="B778" s="469" t="s">
        <v>355</v>
      </c>
      <c r="C778" s="638" t="s">
        <v>531</v>
      </c>
      <c r="D778" s="638" t="s">
        <v>532</v>
      </c>
      <c r="E778" s="471">
        <v>0.06</v>
      </c>
      <c r="F778" s="470" t="s">
        <v>398</v>
      </c>
      <c r="G778" s="888">
        <v>2.9449999999999998</v>
      </c>
      <c r="H778" s="888"/>
      <c r="I778" s="884"/>
      <c r="J778" s="637">
        <v>0.1767</v>
      </c>
    </row>
    <row r="779" spans="1:10" ht="24" customHeight="1">
      <c r="A779" s="638" t="s">
        <v>291</v>
      </c>
      <c r="B779" s="469" t="s">
        <v>355</v>
      </c>
      <c r="C779" s="638" t="s">
        <v>533</v>
      </c>
      <c r="D779" s="638" t="s">
        <v>534</v>
      </c>
      <c r="E779" s="471">
        <v>0.2</v>
      </c>
      <c r="F779" s="470" t="s">
        <v>398</v>
      </c>
      <c r="G779" s="888">
        <v>0.26989999999999997</v>
      </c>
      <c r="H779" s="888"/>
      <c r="I779" s="884"/>
      <c r="J779" s="637">
        <v>5.3999999999999999E-2</v>
      </c>
    </row>
    <row r="780" spans="1:10" ht="24" customHeight="1">
      <c r="A780" s="638" t="s">
        <v>291</v>
      </c>
      <c r="B780" s="469" t="s">
        <v>355</v>
      </c>
      <c r="C780" s="638" t="s">
        <v>535</v>
      </c>
      <c r="D780" s="638" t="s">
        <v>536</v>
      </c>
      <c r="E780" s="471">
        <v>3.0000000000000001E-3</v>
      </c>
      <c r="F780" s="470" t="s">
        <v>398</v>
      </c>
      <c r="G780" s="888">
        <v>3.2149999999999999</v>
      </c>
      <c r="H780" s="888"/>
      <c r="I780" s="884"/>
      <c r="J780" s="637">
        <v>9.5999999999999992E-3</v>
      </c>
    </row>
    <row r="781" spans="1:10" ht="26" customHeight="1">
      <c r="A781" s="638" t="s">
        <v>291</v>
      </c>
      <c r="B781" s="469" t="s">
        <v>355</v>
      </c>
      <c r="C781" s="638" t="s">
        <v>537</v>
      </c>
      <c r="D781" s="638" t="s">
        <v>538</v>
      </c>
      <c r="E781" s="471">
        <v>0.5</v>
      </c>
      <c r="F781" s="470" t="s">
        <v>398</v>
      </c>
      <c r="G781" s="888">
        <v>3.2305999999999999</v>
      </c>
      <c r="H781" s="888"/>
      <c r="I781" s="884"/>
      <c r="J781" s="637">
        <v>1.6153</v>
      </c>
    </row>
    <row r="782" spans="1:10" ht="24" customHeight="1">
      <c r="A782" s="638" t="s">
        <v>291</v>
      </c>
      <c r="B782" s="469" t="s">
        <v>355</v>
      </c>
      <c r="C782" s="638" t="s">
        <v>539</v>
      </c>
      <c r="D782" s="638" t="s">
        <v>540</v>
      </c>
      <c r="E782" s="471">
        <v>0.17499999999999999</v>
      </c>
      <c r="F782" s="470" t="s">
        <v>398</v>
      </c>
      <c r="G782" s="888">
        <v>0.1298</v>
      </c>
      <c r="H782" s="888"/>
      <c r="I782" s="884"/>
      <c r="J782" s="637">
        <v>2.2700000000000001E-2</v>
      </c>
    </row>
    <row r="783" spans="1:10" ht="24" customHeight="1">
      <c r="A783" s="638" t="s">
        <v>291</v>
      </c>
      <c r="B783" s="469" t="s">
        <v>355</v>
      </c>
      <c r="C783" s="638" t="s">
        <v>541</v>
      </c>
      <c r="D783" s="638" t="s">
        <v>542</v>
      </c>
      <c r="E783" s="471">
        <v>2.5000000000000001E-2</v>
      </c>
      <c r="F783" s="470" t="s">
        <v>398</v>
      </c>
      <c r="G783" s="888">
        <v>28.6463</v>
      </c>
      <c r="H783" s="888"/>
      <c r="I783" s="884"/>
      <c r="J783" s="637">
        <v>0.71619999999999995</v>
      </c>
    </row>
    <row r="784" spans="1:10" ht="20" customHeight="1">
      <c r="A784" s="876"/>
      <c r="B784" s="876"/>
      <c r="C784" s="876"/>
      <c r="D784" s="876"/>
      <c r="E784" s="876"/>
      <c r="F784" s="876" t="s">
        <v>403</v>
      </c>
      <c r="G784" s="876"/>
      <c r="H784" s="876"/>
      <c r="I784" s="876"/>
      <c r="J784" s="474">
        <v>4.7328999999999999</v>
      </c>
    </row>
    <row r="785" spans="1:10" ht="20" customHeight="1">
      <c r="A785" s="644" t="s">
        <v>409</v>
      </c>
      <c r="B785" s="636" t="s">
        <v>277</v>
      </c>
      <c r="C785" s="644" t="s">
        <v>291</v>
      </c>
      <c r="D785" s="644" t="s">
        <v>410</v>
      </c>
      <c r="E785" s="636" t="s">
        <v>276</v>
      </c>
      <c r="F785" s="636" t="s">
        <v>358</v>
      </c>
      <c r="G785" s="639" t="s">
        <v>394</v>
      </c>
      <c r="H785" s="886" t="s">
        <v>395</v>
      </c>
      <c r="I785" s="886"/>
      <c r="J785" s="636" t="s">
        <v>361</v>
      </c>
    </row>
    <row r="786" spans="1:10" ht="39" customHeight="1">
      <c r="A786" s="642" t="s">
        <v>411</v>
      </c>
      <c r="B786" s="465" t="s">
        <v>355</v>
      </c>
      <c r="C786" s="642" t="s">
        <v>529</v>
      </c>
      <c r="D786" s="642" t="s">
        <v>413</v>
      </c>
      <c r="E786" s="465">
        <v>5914655</v>
      </c>
      <c r="F786" s="467">
        <v>3.0000000000000001E-5</v>
      </c>
      <c r="G786" s="466" t="s">
        <v>162</v>
      </c>
      <c r="H786" s="889">
        <v>35.36</v>
      </c>
      <c r="I786" s="885"/>
      <c r="J786" s="641">
        <v>1.1000000000000001E-3</v>
      </c>
    </row>
    <row r="787" spans="1:10" ht="39" customHeight="1">
      <c r="A787" s="642" t="s">
        <v>411</v>
      </c>
      <c r="B787" s="465" t="s">
        <v>355</v>
      </c>
      <c r="C787" s="642" t="s">
        <v>531</v>
      </c>
      <c r="D787" s="642" t="s">
        <v>413</v>
      </c>
      <c r="E787" s="465">
        <v>5914655</v>
      </c>
      <c r="F787" s="467">
        <v>6.0000000000000002E-5</v>
      </c>
      <c r="G787" s="466" t="s">
        <v>162</v>
      </c>
      <c r="H787" s="889">
        <v>35.36</v>
      </c>
      <c r="I787" s="885"/>
      <c r="J787" s="641">
        <v>2.0999999999999999E-3</v>
      </c>
    </row>
    <row r="788" spans="1:10" ht="39" customHeight="1">
      <c r="A788" s="642" t="s">
        <v>411</v>
      </c>
      <c r="B788" s="465" t="s">
        <v>355</v>
      </c>
      <c r="C788" s="642" t="s">
        <v>533</v>
      </c>
      <c r="D788" s="642" t="s">
        <v>413</v>
      </c>
      <c r="E788" s="465">
        <v>5914655</v>
      </c>
      <c r="F788" s="467">
        <v>2.0000000000000001E-4</v>
      </c>
      <c r="G788" s="466" t="s">
        <v>162</v>
      </c>
      <c r="H788" s="889">
        <v>35.36</v>
      </c>
      <c r="I788" s="885"/>
      <c r="J788" s="641">
        <v>7.1000000000000004E-3</v>
      </c>
    </row>
    <row r="789" spans="1:10" ht="39" customHeight="1">
      <c r="A789" s="642" t="s">
        <v>411</v>
      </c>
      <c r="B789" s="465" t="s">
        <v>355</v>
      </c>
      <c r="C789" s="642" t="s">
        <v>537</v>
      </c>
      <c r="D789" s="642" t="s">
        <v>413</v>
      </c>
      <c r="E789" s="465">
        <v>5914655</v>
      </c>
      <c r="F789" s="467">
        <v>5.0000000000000001E-4</v>
      </c>
      <c r="G789" s="466" t="s">
        <v>162</v>
      </c>
      <c r="H789" s="889">
        <v>35.36</v>
      </c>
      <c r="I789" s="885"/>
      <c r="J789" s="641">
        <v>1.77E-2</v>
      </c>
    </row>
    <row r="790" spans="1:10" ht="39" customHeight="1">
      <c r="A790" s="642" t="s">
        <v>411</v>
      </c>
      <c r="B790" s="465" t="s">
        <v>355</v>
      </c>
      <c r="C790" s="642" t="s">
        <v>539</v>
      </c>
      <c r="D790" s="642" t="s">
        <v>413</v>
      </c>
      <c r="E790" s="465">
        <v>5914655</v>
      </c>
      <c r="F790" s="467">
        <v>1.8000000000000001E-4</v>
      </c>
      <c r="G790" s="466" t="s">
        <v>162</v>
      </c>
      <c r="H790" s="889">
        <v>35.36</v>
      </c>
      <c r="I790" s="885"/>
      <c r="J790" s="641">
        <v>6.4000000000000003E-3</v>
      </c>
    </row>
    <row r="791" spans="1:10" ht="39" customHeight="1">
      <c r="A791" s="642" t="s">
        <v>411</v>
      </c>
      <c r="B791" s="465" t="s">
        <v>355</v>
      </c>
      <c r="C791" s="642" t="s">
        <v>541</v>
      </c>
      <c r="D791" s="642" t="s">
        <v>413</v>
      </c>
      <c r="E791" s="465">
        <v>5914655</v>
      </c>
      <c r="F791" s="467">
        <v>3.0000000000000001E-5</v>
      </c>
      <c r="G791" s="466" t="s">
        <v>162</v>
      </c>
      <c r="H791" s="889">
        <v>35.36</v>
      </c>
      <c r="I791" s="885"/>
      <c r="J791" s="641">
        <v>1.1000000000000001E-3</v>
      </c>
    </row>
    <row r="792" spans="1:10" ht="20" customHeight="1">
      <c r="A792" s="876"/>
      <c r="B792" s="876"/>
      <c r="C792" s="876"/>
      <c r="D792" s="876"/>
      <c r="E792" s="876"/>
      <c r="F792" s="876" t="s">
        <v>414</v>
      </c>
      <c r="G792" s="876"/>
      <c r="H792" s="876"/>
      <c r="I792" s="876"/>
      <c r="J792" s="474">
        <v>3.5499999999999997E-2</v>
      </c>
    </row>
    <row r="793" spans="1:10" ht="20" customHeight="1">
      <c r="A793" s="644" t="s">
        <v>415</v>
      </c>
      <c r="B793" s="636" t="s">
        <v>277</v>
      </c>
      <c r="C793" s="644" t="s">
        <v>291</v>
      </c>
      <c r="D793" s="644" t="s">
        <v>416</v>
      </c>
      <c r="E793" s="636" t="s">
        <v>358</v>
      </c>
      <c r="F793" s="636" t="s">
        <v>394</v>
      </c>
      <c r="G793" s="887" t="s">
        <v>417</v>
      </c>
      <c r="H793" s="886"/>
      <c r="I793" s="886"/>
      <c r="J793" s="636" t="s">
        <v>361</v>
      </c>
    </row>
    <row r="794" spans="1:10" ht="20" customHeight="1">
      <c r="A794" s="639"/>
      <c r="B794" s="639"/>
      <c r="C794" s="639"/>
      <c r="D794" s="639"/>
      <c r="E794" s="639"/>
      <c r="F794" s="639"/>
      <c r="G794" s="639" t="s">
        <v>418</v>
      </c>
      <c r="H794" s="639" t="s">
        <v>419</v>
      </c>
      <c r="I794" s="639" t="s">
        <v>420</v>
      </c>
      <c r="J794" s="639"/>
    </row>
    <row r="795" spans="1:10" ht="50" customHeight="1">
      <c r="A795" s="642" t="s">
        <v>416</v>
      </c>
      <c r="B795" s="465" t="s">
        <v>355</v>
      </c>
      <c r="C795" s="642" t="s">
        <v>529</v>
      </c>
      <c r="D795" s="642" t="s">
        <v>543</v>
      </c>
      <c r="E795" s="467">
        <v>3.0000000000000001E-5</v>
      </c>
      <c r="F795" s="466" t="s">
        <v>163</v>
      </c>
      <c r="G795" s="465" t="s">
        <v>1784</v>
      </c>
      <c r="H795" s="465" t="s">
        <v>1785</v>
      </c>
      <c r="I795" s="465" t="s">
        <v>1786</v>
      </c>
      <c r="J795" s="641">
        <v>0</v>
      </c>
    </row>
    <row r="796" spans="1:10" ht="50" customHeight="1">
      <c r="A796" s="642" t="s">
        <v>416</v>
      </c>
      <c r="B796" s="465" t="s">
        <v>355</v>
      </c>
      <c r="C796" s="642" t="s">
        <v>531</v>
      </c>
      <c r="D796" s="642" t="s">
        <v>544</v>
      </c>
      <c r="E796" s="467">
        <v>6.0000000000000002E-5</v>
      </c>
      <c r="F796" s="466" t="s">
        <v>163</v>
      </c>
      <c r="G796" s="465" t="s">
        <v>1784</v>
      </c>
      <c r="H796" s="465" t="s">
        <v>1785</v>
      </c>
      <c r="I796" s="465" t="s">
        <v>1786</v>
      </c>
      <c r="J796" s="641">
        <v>0</v>
      </c>
    </row>
    <row r="797" spans="1:10" ht="50" customHeight="1">
      <c r="A797" s="642" t="s">
        <v>416</v>
      </c>
      <c r="B797" s="465" t="s">
        <v>355</v>
      </c>
      <c r="C797" s="642" t="s">
        <v>533</v>
      </c>
      <c r="D797" s="642" t="s">
        <v>545</v>
      </c>
      <c r="E797" s="467">
        <v>2.0000000000000001E-4</v>
      </c>
      <c r="F797" s="466" t="s">
        <v>163</v>
      </c>
      <c r="G797" s="465" t="s">
        <v>1784</v>
      </c>
      <c r="H797" s="465" t="s">
        <v>1785</v>
      </c>
      <c r="I797" s="465" t="s">
        <v>1786</v>
      </c>
      <c r="J797" s="641">
        <v>0</v>
      </c>
    </row>
    <row r="798" spans="1:10" ht="50" customHeight="1">
      <c r="A798" s="642" t="s">
        <v>416</v>
      </c>
      <c r="B798" s="465" t="s">
        <v>355</v>
      </c>
      <c r="C798" s="642" t="s">
        <v>537</v>
      </c>
      <c r="D798" s="642" t="s">
        <v>546</v>
      </c>
      <c r="E798" s="467">
        <v>5.0000000000000001E-4</v>
      </c>
      <c r="F798" s="466" t="s">
        <v>163</v>
      </c>
      <c r="G798" s="465" t="s">
        <v>1784</v>
      </c>
      <c r="H798" s="465" t="s">
        <v>1785</v>
      </c>
      <c r="I798" s="465" t="s">
        <v>1786</v>
      </c>
      <c r="J798" s="641">
        <v>0</v>
      </c>
    </row>
    <row r="799" spans="1:10" ht="50" customHeight="1">
      <c r="A799" s="642" t="s">
        <v>416</v>
      </c>
      <c r="B799" s="465" t="s">
        <v>355</v>
      </c>
      <c r="C799" s="642" t="s">
        <v>539</v>
      </c>
      <c r="D799" s="642" t="s">
        <v>547</v>
      </c>
      <c r="E799" s="467">
        <v>1.8000000000000001E-4</v>
      </c>
      <c r="F799" s="466" t="s">
        <v>163</v>
      </c>
      <c r="G799" s="465" t="s">
        <v>1784</v>
      </c>
      <c r="H799" s="465" t="s">
        <v>1785</v>
      </c>
      <c r="I799" s="465" t="s">
        <v>1786</v>
      </c>
      <c r="J799" s="641">
        <v>0</v>
      </c>
    </row>
    <row r="800" spans="1:10" ht="50" customHeight="1">
      <c r="A800" s="642" t="s">
        <v>416</v>
      </c>
      <c r="B800" s="465" t="s">
        <v>355</v>
      </c>
      <c r="C800" s="642" t="s">
        <v>541</v>
      </c>
      <c r="D800" s="642" t="s">
        <v>548</v>
      </c>
      <c r="E800" s="467">
        <v>3.0000000000000001E-5</v>
      </c>
      <c r="F800" s="466" t="s">
        <v>163</v>
      </c>
      <c r="G800" s="465" t="s">
        <v>1784</v>
      </c>
      <c r="H800" s="465" t="s">
        <v>1785</v>
      </c>
      <c r="I800" s="465" t="s">
        <v>1786</v>
      </c>
      <c r="J800" s="641">
        <v>0</v>
      </c>
    </row>
    <row r="801" spans="1:10" ht="20" customHeight="1">
      <c r="A801" s="876"/>
      <c r="B801" s="876"/>
      <c r="C801" s="876"/>
      <c r="D801" s="876"/>
      <c r="E801" s="876"/>
      <c r="F801" s="876" t="s">
        <v>424</v>
      </c>
      <c r="G801" s="876"/>
      <c r="H801" s="876"/>
      <c r="I801" s="876"/>
      <c r="J801" s="474">
        <v>0</v>
      </c>
    </row>
    <row r="802" spans="1:10" ht="25">
      <c r="A802" s="643"/>
      <c r="B802" s="643"/>
      <c r="C802" s="643"/>
      <c r="D802" s="643"/>
      <c r="E802" s="643" t="s">
        <v>296</v>
      </c>
      <c r="F802" s="473">
        <v>0.4919962481927711</v>
      </c>
      <c r="G802" s="643" t="s">
        <v>297</v>
      </c>
      <c r="H802" s="473">
        <v>0</v>
      </c>
      <c r="I802" s="643" t="s">
        <v>298</v>
      </c>
      <c r="J802" s="473">
        <v>0.49199629454609362</v>
      </c>
    </row>
    <row r="803" spans="1:10">
      <c r="A803" s="643"/>
      <c r="B803" s="643"/>
      <c r="C803" s="643"/>
      <c r="D803" s="643"/>
      <c r="E803" s="643" t="s">
        <v>709</v>
      </c>
      <c r="F803" s="473">
        <v>1.37</v>
      </c>
      <c r="G803" s="643"/>
      <c r="H803" s="881" t="s">
        <v>299</v>
      </c>
      <c r="I803" s="881"/>
      <c r="J803" s="473">
        <v>8.0299999999999994</v>
      </c>
    </row>
    <row r="804" spans="1:10" ht="1" customHeight="1">
      <c r="A804" s="645"/>
      <c r="B804" s="645"/>
      <c r="C804" s="645"/>
      <c r="D804" s="645"/>
      <c r="E804" s="645"/>
      <c r="F804" s="645"/>
      <c r="G804" s="645"/>
      <c r="H804" s="645"/>
      <c r="I804" s="645"/>
      <c r="J804" s="645"/>
    </row>
    <row r="805" spans="1:10" ht="18" customHeight="1">
      <c r="A805" s="644" t="s">
        <v>794</v>
      </c>
      <c r="B805" s="636" t="s">
        <v>276</v>
      </c>
      <c r="C805" s="644" t="s">
        <v>277</v>
      </c>
      <c r="D805" s="644" t="s">
        <v>278</v>
      </c>
      <c r="E805" s="882" t="s">
        <v>279</v>
      </c>
      <c r="F805" s="882"/>
      <c r="G805" s="639" t="s">
        <v>280</v>
      </c>
      <c r="H805" s="636" t="s">
        <v>281</v>
      </c>
      <c r="I805" s="636" t="s">
        <v>282</v>
      </c>
      <c r="J805" s="636" t="s">
        <v>283</v>
      </c>
    </row>
    <row r="806" spans="1:10" ht="26" customHeight="1">
      <c r="A806" s="645" t="s">
        <v>158</v>
      </c>
      <c r="B806" s="461" t="s">
        <v>549</v>
      </c>
      <c r="C806" s="645" t="s">
        <v>355</v>
      </c>
      <c r="D806" s="645" t="s">
        <v>795</v>
      </c>
      <c r="E806" s="883" t="s">
        <v>134</v>
      </c>
      <c r="F806" s="883"/>
      <c r="G806" s="462" t="s">
        <v>108</v>
      </c>
      <c r="H806" s="463">
        <v>1</v>
      </c>
      <c r="I806" s="464">
        <v>39.869999999999997</v>
      </c>
      <c r="J806" s="464">
        <v>39.869999999999997</v>
      </c>
    </row>
    <row r="807" spans="1:10" ht="20" customHeight="1">
      <c r="A807" s="644" t="s">
        <v>375</v>
      </c>
      <c r="B807" s="636" t="s">
        <v>276</v>
      </c>
      <c r="C807" s="644" t="s">
        <v>277</v>
      </c>
      <c r="D807" s="644" t="s">
        <v>376</v>
      </c>
      <c r="E807" s="636" t="s">
        <v>358</v>
      </c>
      <c r="F807" s="886" t="s">
        <v>377</v>
      </c>
      <c r="G807" s="886"/>
      <c r="H807" s="886"/>
      <c r="I807" s="886"/>
      <c r="J807" s="636" t="s">
        <v>361</v>
      </c>
    </row>
    <row r="808" spans="1:10" ht="24" customHeight="1">
      <c r="A808" s="638" t="s">
        <v>291</v>
      </c>
      <c r="B808" s="469" t="s">
        <v>550</v>
      </c>
      <c r="C808" s="638" t="s">
        <v>355</v>
      </c>
      <c r="D808" s="638" t="s">
        <v>551</v>
      </c>
      <c r="E808" s="471">
        <v>1</v>
      </c>
      <c r="F808" s="638"/>
      <c r="G808" s="638"/>
      <c r="H808" s="638"/>
      <c r="I808" s="637">
        <v>29.3109</v>
      </c>
      <c r="J808" s="637">
        <v>29.3109</v>
      </c>
    </row>
    <row r="809" spans="1:10" ht="20" customHeight="1">
      <c r="A809" s="876"/>
      <c r="B809" s="876"/>
      <c r="C809" s="876"/>
      <c r="D809" s="876"/>
      <c r="E809" s="876"/>
      <c r="F809" s="876" t="s">
        <v>386</v>
      </c>
      <c r="G809" s="876"/>
      <c r="H809" s="876"/>
      <c r="I809" s="876"/>
      <c r="J809" s="474">
        <v>29.3109</v>
      </c>
    </row>
    <row r="810" spans="1:10" ht="20" customHeight="1">
      <c r="A810" s="876"/>
      <c r="B810" s="876"/>
      <c r="C810" s="876"/>
      <c r="D810" s="876"/>
      <c r="E810" s="876"/>
      <c r="F810" s="876" t="s">
        <v>387</v>
      </c>
      <c r="G810" s="876"/>
      <c r="H810" s="876"/>
      <c r="I810" s="876"/>
      <c r="J810" s="474">
        <v>0</v>
      </c>
    </row>
    <row r="811" spans="1:10" ht="20" customHeight="1">
      <c r="A811" s="876"/>
      <c r="B811" s="876"/>
      <c r="C811" s="876"/>
      <c r="D811" s="876"/>
      <c r="E811" s="876"/>
      <c r="F811" s="876" t="s">
        <v>388</v>
      </c>
      <c r="G811" s="876"/>
      <c r="H811" s="876"/>
      <c r="I811" s="876"/>
      <c r="J811" s="474">
        <v>29.3109</v>
      </c>
    </row>
    <row r="812" spans="1:10" ht="20" customHeight="1">
      <c r="A812" s="876"/>
      <c r="B812" s="876"/>
      <c r="C812" s="876"/>
      <c r="D812" s="876"/>
      <c r="E812" s="876"/>
      <c r="F812" s="876" t="s">
        <v>389</v>
      </c>
      <c r="G812" s="876"/>
      <c r="H812" s="876"/>
      <c r="I812" s="876"/>
      <c r="J812" s="474">
        <v>0</v>
      </c>
    </row>
    <row r="813" spans="1:10" ht="20" customHeight="1">
      <c r="A813" s="876"/>
      <c r="B813" s="876"/>
      <c r="C813" s="876"/>
      <c r="D813" s="876"/>
      <c r="E813" s="876"/>
      <c r="F813" s="876" t="s">
        <v>390</v>
      </c>
      <c r="G813" s="876"/>
      <c r="H813" s="876"/>
      <c r="I813" s="876"/>
      <c r="J813" s="474">
        <v>0</v>
      </c>
    </row>
    <row r="814" spans="1:10" ht="20" customHeight="1">
      <c r="A814" s="876"/>
      <c r="B814" s="876"/>
      <c r="C814" s="876"/>
      <c r="D814" s="876"/>
      <c r="E814" s="876"/>
      <c r="F814" s="876" t="s">
        <v>391</v>
      </c>
      <c r="G814" s="876"/>
      <c r="H814" s="876"/>
      <c r="I814" s="876"/>
      <c r="J814" s="474">
        <v>4</v>
      </c>
    </row>
    <row r="815" spans="1:10" ht="20" customHeight="1">
      <c r="A815" s="876"/>
      <c r="B815" s="876"/>
      <c r="C815" s="876"/>
      <c r="D815" s="876"/>
      <c r="E815" s="876"/>
      <c r="F815" s="876" t="s">
        <v>392</v>
      </c>
      <c r="G815" s="876"/>
      <c r="H815" s="876"/>
      <c r="I815" s="876"/>
      <c r="J815" s="474">
        <v>7.3277000000000001</v>
      </c>
    </row>
    <row r="816" spans="1:10" ht="20" customHeight="1">
      <c r="A816" s="644" t="s">
        <v>393</v>
      </c>
      <c r="B816" s="636" t="s">
        <v>277</v>
      </c>
      <c r="C816" s="644" t="s">
        <v>276</v>
      </c>
      <c r="D816" s="644" t="s">
        <v>293</v>
      </c>
      <c r="E816" s="636" t="s">
        <v>358</v>
      </c>
      <c r="F816" s="636" t="s">
        <v>394</v>
      </c>
      <c r="G816" s="886" t="s">
        <v>395</v>
      </c>
      <c r="H816" s="886"/>
      <c r="I816" s="886"/>
      <c r="J816" s="636" t="s">
        <v>361</v>
      </c>
    </row>
    <row r="817" spans="1:10" ht="24" customHeight="1">
      <c r="A817" s="638" t="s">
        <v>291</v>
      </c>
      <c r="B817" s="469" t="s">
        <v>355</v>
      </c>
      <c r="C817" s="638" t="s">
        <v>531</v>
      </c>
      <c r="D817" s="638" t="s">
        <v>532</v>
      </c>
      <c r="E817" s="471">
        <v>0.27</v>
      </c>
      <c r="F817" s="470" t="s">
        <v>398</v>
      </c>
      <c r="G817" s="888">
        <v>2.9449999999999998</v>
      </c>
      <c r="H817" s="888"/>
      <c r="I817" s="884"/>
      <c r="J817" s="637">
        <v>0.79520000000000002</v>
      </c>
    </row>
    <row r="818" spans="1:10" ht="24" customHeight="1">
      <c r="A818" s="638" t="s">
        <v>291</v>
      </c>
      <c r="B818" s="469" t="s">
        <v>355</v>
      </c>
      <c r="C818" s="638" t="s">
        <v>533</v>
      </c>
      <c r="D818" s="638" t="s">
        <v>534</v>
      </c>
      <c r="E818" s="471">
        <v>2.25</v>
      </c>
      <c r="F818" s="470" t="s">
        <v>398</v>
      </c>
      <c r="G818" s="888">
        <v>0.26989999999999997</v>
      </c>
      <c r="H818" s="888"/>
      <c r="I818" s="884"/>
      <c r="J818" s="637">
        <v>0.60729999999999995</v>
      </c>
    </row>
    <row r="819" spans="1:10" ht="24" customHeight="1">
      <c r="A819" s="638" t="s">
        <v>291</v>
      </c>
      <c r="B819" s="469" t="s">
        <v>355</v>
      </c>
      <c r="C819" s="638" t="s">
        <v>535</v>
      </c>
      <c r="D819" s="638" t="s">
        <v>536</v>
      </c>
      <c r="E819" s="471">
        <v>1.35E-2</v>
      </c>
      <c r="F819" s="470" t="s">
        <v>398</v>
      </c>
      <c r="G819" s="888">
        <v>3.2149999999999999</v>
      </c>
      <c r="H819" s="888"/>
      <c r="I819" s="884"/>
      <c r="J819" s="637">
        <v>4.3400000000000001E-2</v>
      </c>
    </row>
    <row r="820" spans="1:10" ht="24" customHeight="1">
      <c r="A820" s="638" t="s">
        <v>291</v>
      </c>
      <c r="B820" s="469" t="s">
        <v>355</v>
      </c>
      <c r="C820" s="638" t="s">
        <v>552</v>
      </c>
      <c r="D820" s="638" t="s">
        <v>553</v>
      </c>
      <c r="E820" s="471">
        <v>0.5</v>
      </c>
      <c r="F820" s="470" t="s">
        <v>108</v>
      </c>
      <c r="G820" s="888">
        <v>6.8460000000000001</v>
      </c>
      <c r="H820" s="888"/>
      <c r="I820" s="884"/>
      <c r="J820" s="637">
        <v>3.423</v>
      </c>
    </row>
    <row r="821" spans="1:10" ht="24" customHeight="1">
      <c r="A821" s="638" t="s">
        <v>291</v>
      </c>
      <c r="B821" s="469" t="s">
        <v>355</v>
      </c>
      <c r="C821" s="638" t="s">
        <v>554</v>
      </c>
      <c r="D821" s="638" t="s">
        <v>555</v>
      </c>
      <c r="E821" s="471">
        <v>1</v>
      </c>
      <c r="F821" s="470" t="s">
        <v>108</v>
      </c>
      <c r="G821" s="888">
        <v>15.902799999999999</v>
      </c>
      <c r="H821" s="888"/>
      <c r="I821" s="884"/>
      <c r="J821" s="637">
        <v>15.902799999999999</v>
      </c>
    </row>
    <row r="822" spans="1:10" ht="24" customHeight="1">
      <c r="A822" s="638" t="s">
        <v>291</v>
      </c>
      <c r="B822" s="469" t="s">
        <v>355</v>
      </c>
      <c r="C822" s="638" t="s">
        <v>539</v>
      </c>
      <c r="D822" s="638" t="s">
        <v>540</v>
      </c>
      <c r="E822" s="471">
        <v>0.33750000000000002</v>
      </c>
      <c r="F822" s="470" t="s">
        <v>398</v>
      </c>
      <c r="G822" s="888">
        <v>0.1298</v>
      </c>
      <c r="H822" s="888"/>
      <c r="I822" s="884"/>
      <c r="J822" s="637">
        <v>4.3799999999999999E-2</v>
      </c>
    </row>
    <row r="823" spans="1:10" ht="20" customHeight="1">
      <c r="A823" s="876"/>
      <c r="B823" s="876"/>
      <c r="C823" s="876"/>
      <c r="D823" s="876"/>
      <c r="E823" s="876"/>
      <c r="F823" s="876" t="s">
        <v>403</v>
      </c>
      <c r="G823" s="876"/>
      <c r="H823" s="876"/>
      <c r="I823" s="876"/>
      <c r="J823" s="474">
        <v>20.8155</v>
      </c>
    </row>
    <row r="824" spans="1:10" ht="20" customHeight="1">
      <c r="A824" s="644" t="s">
        <v>404</v>
      </c>
      <c r="B824" s="636" t="s">
        <v>277</v>
      </c>
      <c r="C824" s="644" t="s">
        <v>276</v>
      </c>
      <c r="D824" s="644" t="s">
        <v>405</v>
      </c>
      <c r="E824" s="636" t="s">
        <v>358</v>
      </c>
      <c r="F824" s="636" t="s">
        <v>394</v>
      </c>
      <c r="G824" s="886" t="s">
        <v>395</v>
      </c>
      <c r="H824" s="886"/>
      <c r="I824" s="886"/>
      <c r="J824" s="636" t="s">
        <v>361</v>
      </c>
    </row>
    <row r="825" spans="1:10" ht="26" customHeight="1">
      <c r="A825" s="642" t="s">
        <v>406</v>
      </c>
      <c r="B825" s="465" t="s">
        <v>355</v>
      </c>
      <c r="C825" s="642">
        <v>4805750</v>
      </c>
      <c r="D825" s="642" t="s">
        <v>476</v>
      </c>
      <c r="E825" s="467">
        <v>0.216</v>
      </c>
      <c r="F825" s="466" t="s">
        <v>4</v>
      </c>
      <c r="G825" s="889">
        <v>51.54</v>
      </c>
      <c r="H825" s="889"/>
      <c r="I825" s="885"/>
      <c r="J825" s="641">
        <v>11.1326</v>
      </c>
    </row>
    <row r="826" spans="1:10" ht="20" customHeight="1">
      <c r="A826" s="876"/>
      <c r="B826" s="876"/>
      <c r="C826" s="876"/>
      <c r="D826" s="876"/>
      <c r="E826" s="876"/>
      <c r="F826" s="876" t="s">
        <v>408</v>
      </c>
      <c r="G826" s="876"/>
      <c r="H826" s="876"/>
      <c r="I826" s="876"/>
      <c r="J826" s="474">
        <v>11.1326</v>
      </c>
    </row>
    <row r="827" spans="1:10" ht="20" customHeight="1">
      <c r="A827" s="644" t="s">
        <v>409</v>
      </c>
      <c r="B827" s="636" t="s">
        <v>277</v>
      </c>
      <c r="C827" s="644" t="s">
        <v>291</v>
      </c>
      <c r="D827" s="644" t="s">
        <v>410</v>
      </c>
      <c r="E827" s="636" t="s">
        <v>276</v>
      </c>
      <c r="F827" s="636" t="s">
        <v>358</v>
      </c>
      <c r="G827" s="639" t="s">
        <v>394</v>
      </c>
      <c r="H827" s="886" t="s">
        <v>395</v>
      </c>
      <c r="I827" s="886"/>
      <c r="J827" s="636" t="s">
        <v>361</v>
      </c>
    </row>
    <row r="828" spans="1:10" ht="39" customHeight="1">
      <c r="A828" s="642" t="s">
        <v>411</v>
      </c>
      <c r="B828" s="465" t="s">
        <v>355</v>
      </c>
      <c r="C828" s="642" t="s">
        <v>531</v>
      </c>
      <c r="D828" s="642" t="s">
        <v>413</v>
      </c>
      <c r="E828" s="465">
        <v>5914655</v>
      </c>
      <c r="F828" s="467">
        <v>2.7E-4</v>
      </c>
      <c r="G828" s="466" t="s">
        <v>162</v>
      </c>
      <c r="H828" s="889">
        <v>35.36</v>
      </c>
      <c r="I828" s="885"/>
      <c r="J828" s="641">
        <v>9.4999999999999998E-3</v>
      </c>
    </row>
    <row r="829" spans="1:10" ht="39" customHeight="1">
      <c r="A829" s="642" t="s">
        <v>411</v>
      </c>
      <c r="B829" s="465" t="s">
        <v>355</v>
      </c>
      <c r="C829" s="642" t="s">
        <v>533</v>
      </c>
      <c r="D829" s="642" t="s">
        <v>413</v>
      </c>
      <c r="E829" s="465">
        <v>5914655</v>
      </c>
      <c r="F829" s="467">
        <v>2.2499999999999998E-3</v>
      </c>
      <c r="G829" s="466" t="s">
        <v>162</v>
      </c>
      <c r="H829" s="889">
        <v>35.36</v>
      </c>
      <c r="I829" s="885"/>
      <c r="J829" s="641">
        <v>7.9600000000000004E-2</v>
      </c>
    </row>
    <row r="830" spans="1:10" ht="39" customHeight="1">
      <c r="A830" s="642" t="s">
        <v>411</v>
      </c>
      <c r="B830" s="465" t="s">
        <v>355</v>
      </c>
      <c r="C830" s="642" t="s">
        <v>535</v>
      </c>
      <c r="D830" s="642" t="s">
        <v>413</v>
      </c>
      <c r="E830" s="465">
        <v>5914655</v>
      </c>
      <c r="F830" s="467">
        <v>1.0000000000000001E-5</v>
      </c>
      <c r="G830" s="466" t="s">
        <v>162</v>
      </c>
      <c r="H830" s="889">
        <v>35.36</v>
      </c>
      <c r="I830" s="885"/>
      <c r="J830" s="641">
        <v>4.0000000000000002E-4</v>
      </c>
    </row>
    <row r="831" spans="1:10" ht="39" customHeight="1">
      <c r="A831" s="642" t="s">
        <v>411</v>
      </c>
      <c r="B831" s="465" t="s">
        <v>355</v>
      </c>
      <c r="C831" s="642" t="s">
        <v>552</v>
      </c>
      <c r="D831" s="642" t="s">
        <v>413</v>
      </c>
      <c r="E831" s="465">
        <v>5914655</v>
      </c>
      <c r="F831" s="467">
        <v>2E-3</v>
      </c>
      <c r="G831" s="466" t="s">
        <v>162</v>
      </c>
      <c r="H831" s="889">
        <v>35.36</v>
      </c>
      <c r="I831" s="885"/>
      <c r="J831" s="641">
        <v>7.0699999999999999E-2</v>
      </c>
    </row>
    <row r="832" spans="1:10" ht="39" customHeight="1">
      <c r="A832" s="642" t="s">
        <v>411</v>
      </c>
      <c r="B832" s="465" t="s">
        <v>355</v>
      </c>
      <c r="C832" s="642" t="s">
        <v>554</v>
      </c>
      <c r="D832" s="642" t="s">
        <v>413</v>
      </c>
      <c r="E832" s="465">
        <v>5914655</v>
      </c>
      <c r="F832" s="467">
        <v>1.2E-2</v>
      </c>
      <c r="G832" s="466" t="s">
        <v>162</v>
      </c>
      <c r="H832" s="889">
        <v>35.36</v>
      </c>
      <c r="I832" s="885"/>
      <c r="J832" s="641">
        <v>0.42430000000000001</v>
      </c>
    </row>
    <row r="833" spans="1:10" ht="39" customHeight="1">
      <c r="A833" s="642" t="s">
        <v>411</v>
      </c>
      <c r="B833" s="465" t="s">
        <v>355</v>
      </c>
      <c r="C833" s="642" t="s">
        <v>539</v>
      </c>
      <c r="D833" s="642" t="s">
        <v>413</v>
      </c>
      <c r="E833" s="465">
        <v>5914655</v>
      </c>
      <c r="F833" s="467">
        <v>3.4000000000000002E-4</v>
      </c>
      <c r="G833" s="466" t="s">
        <v>162</v>
      </c>
      <c r="H833" s="889">
        <v>35.36</v>
      </c>
      <c r="I833" s="885"/>
      <c r="J833" s="641">
        <v>1.2E-2</v>
      </c>
    </row>
    <row r="834" spans="1:10" ht="20" customHeight="1">
      <c r="A834" s="876"/>
      <c r="B834" s="876"/>
      <c r="C834" s="876"/>
      <c r="D834" s="876"/>
      <c r="E834" s="876"/>
      <c r="F834" s="876" t="s">
        <v>414</v>
      </c>
      <c r="G834" s="876"/>
      <c r="H834" s="876"/>
      <c r="I834" s="876"/>
      <c r="J834" s="474">
        <v>0.59650000000000003</v>
      </c>
    </row>
    <row r="835" spans="1:10" ht="20" customHeight="1">
      <c r="A835" s="644" t="s">
        <v>415</v>
      </c>
      <c r="B835" s="636" t="s">
        <v>277</v>
      </c>
      <c r="C835" s="644" t="s">
        <v>291</v>
      </c>
      <c r="D835" s="644" t="s">
        <v>416</v>
      </c>
      <c r="E835" s="636" t="s">
        <v>358</v>
      </c>
      <c r="F835" s="636" t="s">
        <v>394</v>
      </c>
      <c r="G835" s="887" t="s">
        <v>417</v>
      </c>
      <c r="H835" s="886"/>
      <c r="I835" s="886"/>
      <c r="J835" s="636" t="s">
        <v>361</v>
      </c>
    </row>
    <row r="836" spans="1:10" ht="20" customHeight="1">
      <c r="A836" s="639"/>
      <c r="B836" s="639"/>
      <c r="C836" s="639"/>
      <c r="D836" s="639"/>
      <c r="E836" s="639"/>
      <c r="F836" s="639"/>
      <c r="G836" s="639" t="s">
        <v>418</v>
      </c>
      <c r="H836" s="639" t="s">
        <v>419</v>
      </c>
      <c r="I836" s="639" t="s">
        <v>420</v>
      </c>
      <c r="J836" s="639"/>
    </row>
    <row r="837" spans="1:10" ht="50" customHeight="1">
      <c r="A837" s="642" t="s">
        <v>416</v>
      </c>
      <c r="B837" s="465" t="s">
        <v>355</v>
      </c>
      <c r="C837" s="642" t="s">
        <v>531</v>
      </c>
      <c r="D837" s="642" t="s">
        <v>544</v>
      </c>
      <c r="E837" s="467">
        <v>2.7E-4</v>
      </c>
      <c r="F837" s="466" t="s">
        <v>163</v>
      </c>
      <c r="G837" s="465" t="s">
        <v>1784</v>
      </c>
      <c r="H837" s="465" t="s">
        <v>1785</v>
      </c>
      <c r="I837" s="465" t="s">
        <v>1786</v>
      </c>
      <c r="J837" s="641">
        <v>0</v>
      </c>
    </row>
    <row r="838" spans="1:10" ht="50" customHeight="1">
      <c r="A838" s="642" t="s">
        <v>416</v>
      </c>
      <c r="B838" s="465" t="s">
        <v>355</v>
      </c>
      <c r="C838" s="642" t="s">
        <v>533</v>
      </c>
      <c r="D838" s="642" t="s">
        <v>545</v>
      </c>
      <c r="E838" s="467">
        <v>2.2499999999999998E-3</v>
      </c>
      <c r="F838" s="466" t="s">
        <v>163</v>
      </c>
      <c r="G838" s="465" t="s">
        <v>1784</v>
      </c>
      <c r="H838" s="465" t="s">
        <v>1785</v>
      </c>
      <c r="I838" s="465" t="s">
        <v>1786</v>
      </c>
      <c r="J838" s="641">
        <v>0</v>
      </c>
    </row>
    <row r="839" spans="1:10" ht="50" customHeight="1">
      <c r="A839" s="642" t="s">
        <v>416</v>
      </c>
      <c r="B839" s="465" t="s">
        <v>355</v>
      </c>
      <c r="C839" s="642" t="s">
        <v>535</v>
      </c>
      <c r="D839" s="642" t="s">
        <v>556</v>
      </c>
      <c r="E839" s="467">
        <v>1.0000000000000001E-5</v>
      </c>
      <c r="F839" s="466" t="s">
        <v>163</v>
      </c>
      <c r="G839" s="465" t="s">
        <v>1784</v>
      </c>
      <c r="H839" s="465" t="s">
        <v>1785</v>
      </c>
      <c r="I839" s="465" t="s">
        <v>1786</v>
      </c>
      <c r="J839" s="641">
        <v>0</v>
      </c>
    </row>
    <row r="840" spans="1:10" ht="50" customHeight="1">
      <c r="A840" s="642" t="s">
        <v>416</v>
      </c>
      <c r="B840" s="465" t="s">
        <v>355</v>
      </c>
      <c r="C840" s="642" t="s">
        <v>552</v>
      </c>
      <c r="D840" s="642" t="s">
        <v>557</v>
      </c>
      <c r="E840" s="467">
        <v>2E-3</v>
      </c>
      <c r="F840" s="466" t="s">
        <v>163</v>
      </c>
      <c r="G840" s="465" t="s">
        <v>1784</v>
      </c>
      <c r="H840" s="465" t="s">
        <v>1785</v>
      </c>
      <c r="I840" s="465" t="s">
        <v>1786</v>
      </c>
      <c r="J840" s="641">
        <v>0</v>
      </c>
    </row>
    <row r="841" spans="1:10" ht="50" customHeight="1">
      <c r="A841" s="642" t="s">
        <v>416</v>
      </c>
      <c r="B841" s="465" t="s">
        <v>355</v>
      </c>
      <c r="C841" s="642" t="s">
        <v>554</v>
      </c>
      <c r="D841" s="642" t="s">
        <v>558</v>
      </c>
      <c r="E841" s="467">
        <v>1.2E-2</v>
      </c>
      <c r="F841" s="466" t="s">
        <v>163</v>
      </c>
      <c r="G841" s="465" t="s">
        <v>1784</v>
      </c>
      <c r="H841" s="465" t="s">
        <v>1785</v>
      </c>
      <c r="I841" s="465" t="s">
        <v>1786</v>
      </c>
      <c r="J841" s="641">
        <v>0</v>
      </c>
    </row>
    <row r="842" spans="1:10" ht="50" customHeight="1">
      <c r="A842" s="642" t="s">
        <v>416</v>
      </c>
      <c r="B842" s="465" t="s">
        <v>355</v>
      </c>
      <c r="C842" s="642" t="s">
        <v>539</v>
      </c>
      <c r="D842" s="642" t="s">
        <v>547</v>
      </c>
      <c r="E842" s="467">
        <v>3.4000000000000002E-4</v>
      </c>
      <c r="F842" s="466" t="s">
        <v>163</v>
      </c>
      <c r="G842" s="465" t="s">
        <v>1784</v>
      </c>
      <c r="H842" s="465" t="s">
        <v>1785</v>
      </c>
      <c r="I842" s="465" t="s">
        <v>1786</v>
      </c>
      <c r="J842" s="641">
        <v>0</v>
      </c>
    </row>
    <row r="843" spans="1:10" ht="20" customHeight="1">
      <c r="A843" s="876"/>
      <c r="B843" s="876"/>
      <c r="C843" s="876"/>
      <c r="D843" s="876"/>
      <c r="E843" s="876"/>
      <c r="F843" s="876" t="s">
        <v>424</v>
      </c>
      <c r="G843" s="876"/>
      <c r="H843" s="876"/>
      <c r="I843" s="876"/>
      <c r="J843" s="474">
        <v>0</v>
      </c>
    </row>
    <row r="844" spans="1:10" ht="25">
      <c r="A844" s="643"/>
      <c r="B844" s="643"/>
      <c r="C844" s="643"/>
      <c r="D844" s="643"/>
      <c r="E844" s="643" t="s">
        <v>296</v>
      </c>
      <c r="F844" s="473">
        <v>18.286304399999999</v>
      </c>
      <c r="G844" s="643" t="s">
        <v>297</v>
      </c>
      <c r="H844" s="473">
        <v>0</v>
      </c>
      <c r="I844" s="643" t="s">
        <v>298</v>
      </c>
      <c r="J844" s="473">
        <v>18.286304435980551</v>
      </c>
    </row>
    <row r="845" spans="1:10">
      <c r="A845" s="643"/>
      <c r="B845" s="643"/>
      <c r="C845" s="643"/>
      <c r="D845" s="643"/>
      <c r="E845" s="643" t="s">
        <v>709</v>
      </c>
      <c r="F845" s="473">
        <v>8.25</v>
      </c>
      <c r="G845" s="643"/>
      <c r="H845" s="881" t="s">
        <v>299</v>
      </c>
      <c r="I845" s="881"/>
      <c r="J845" s="473">
        <v>48.12</v>
      </c>
    </row>
    <row r="846" spans="1:10" ht="1" customHeight="1">
      <c r="A846" s="645"/>
      <c r="B846" s="645"/>
      <c r="C846" s="645"/>
      <c r="D846" s="645"/>
      <c r="E846" s="645"/>
      <c r="F846" s="645"/>
      <c r="G846" s="645"/>
      <c r="H846" s="645"/>
      <c r="I846" s="645"/>
      <c r="J846" s="645"/>
    </row>
    <row r="847" spans="1:10" ht="50" customHeight="1">
      <c r="A847" s="887" t="s">
        <v>1096</v>
      </c>
      <c r="B847" s="880"/>
      <c r="C847" s="880"/>
      <c r="D847" s="880"/>
      <c r="E847" s="880"/>
      <c r="F847" s="880"/>
      <c r="G847" s="880"/>
      <c r="H847" s="880"/>
      <c r="I847" s="880"/>
      <c r="J847" s="880"/>
    </row>
    <row r="848" spans="1:10" ht="18" customHeight="1">
      <c r="A848" s="644"/>
      <c r="B848" s="636" t="s">
        <v>276</v>
      </c>
      <c r="C848" s="644" t="s">
        <v>277</v>
      </c>
      <c r="D848" s="644" t="s">
        <v>278</v>
      </c>
      <c r="E848" s="882" t="s">
        <v>279</v>
      </c>
      <c r="F848" s="882"/>
      <c r="G848" s="639" t="s">
        <v>280</v>
      </c>
      <c r="H848" s="636" t="s">
        <v>281</v>
      </c>
      <c r="I848" s="636" t="s">
        <v>282</v>
      </c>
      <c r="J848" s="636" t="s">
        <v>283</v>
      </c>
    </row>
    <row r="849" spans="1:10" ht="39" customHeight="1">
      <c r="A849" s="645" t="s">
        <v>158</v>
      </c>
      <c r="B849" s="461" t="s">
        <v>1097</v>
      </c>
      <c r="C849" s="645" t="s">
        <v>355</v>
      </c>
      <c r="D849" s="645" t="s">
        <v>521</v>
      </c>
      <c r="E849" s="883" t="s">
        <v>134</v>
      </c>
      <c r="F849" s="883"/>
      <c r="G849" s="462" t="s">
        <v>162</v>
      </c>
      <c r="H849" s="463">
        <v>1</v>
      </c>
      <c r="I849" s="464">
        <v>1.85</v>
      </c>
      <c r="J849" s="464">
        <v>1.85</v>
      </c>
    </row>
    <row r="850" spans="1:10" ht="15" customHeight="1">
      <c r="A850" s="882" t="s">
        <v>356</v>
      </c>
      <c r="B850" s="886" t="s">
        <v>276</v>
      </c>
      <c r="C850" s="882" t="s">
        <v>277</v>
      </c>
      <c r="D850" s="882" t="s">
        <v>357</v>
      </c>
      <c r="E850" s="886" t="s">
        <v>358</v>
      </c>
      <c r="F850" s="887" t="s">
        <v>359</v>
      </c>
      <c r="G850" s="886"/>
      <c r="H850" s="887" t="s">
        <v>360</v>
      </c>
      <c r="I850" s="886"/>
      <c r="J850" s="886" t="s">
        <v>361</v>
      </c>
    </row>
    <row r="851" spans="1:10" ht="15" customHeight="1">
      <c r="A851" s="886"/>
      <c r="B851" s="886"/>
      <c r="C851" s="886"/>
      <c r="D851" s="886"/>
      <c r="E851" s="886"/>
      <c r="F851" s="636" t="s">
        <v>362</v>
      </c>
      <c r="G851" s="636" t="s">
        <v>363</v>
      </c>
      <c r="H851" s="636" t="s">
        <v>362</v>
      </c>
      <c r="I851" s="636" t="s">
        <v>363</v>
      </c>
      <c r="J851" s="886"/>
    </row>
    <row r="852" spans="1:10" ht="26" customHeight="1">
      <c r="A852" s="638" t="s">
        <v>291</v>
      </c>
      <c r="B852" s="469" t="s">
        <v>453</v>
      </c>
      <c r="C852" s="638" t="s">
        <v>355</v>
      </c>
      <c r="D852" s="638" t="s">
        <v>454</v>
      </c>
      <c r="E852" s="471">
        <v>3</v>
      </c>
      <c r="F852" s="472">
        <v>0.86</v>
      </c>
      <c r="G852" s="472">
        <v>0.14000000000000001</v>
      </c>
      <c r="H852" s="637">
        <v>312.17899999999997</v>
      </c>
      <c r="I852" s="637">
        <v>92.300799999999995</v>
      </c>
      <c r="J852" s="637">
        <v>844.18820000000005</v>
      </c>
    </row>
    <row r="853" spans="1:10" ht="20" customHeight="1">
      <c r="A853" s="876"/>
      <c r="B853" s="876"/>
      <c r="C853" s="876"/>
      <c r="D853" s="876"/>
      <c r="E853" s="876"/>
      <c r="F853" s="876" t="s">
        <v>374</v>
      </c>
      <c r="G853" s="876"/>
      <c r="H853" s="876"/>
      <c r="I853" s="876"/>
      <c r="J853" s="474">
        <v>844.18820000000005</v>
      </c>
    </row>
    <row r="854" spans="1:10" ht="20" customHeight="1">
      <c r="A854" s="876"/>
      <c r="B854" s="876"/>
      <c r="C854" s="876"/>
      <c r="D854" s="876"/>
      <c r="E854" s="876"/>
      <c r="F854" s="876" t="s">
        <v>388</v>
      </c>
      <c r="G854" s="876"/>
      <c r="H854" s="876"/>
      <c r="I854" s="876"/>
      <c r="J854" s="474">
        <v>844.18820000000005</v>
      </c>
    </row>
    <row r="855" spans="1:10" ht="20" customHeight="1">
      <c r="A855" s="876"/>
      <c r="B855" s="876"/>
      <c r="C855" s="876"/>
      <c r="D855" s="876"/>
      <c r="E855" s="876"/>
      <c r="F855" s="876" t="s">
        <v>389</v>
      </c>
      <c r="G855" s="876"/>
      <c r="H855" s="876"/>
      <c r="I855" s="876"/>
      <c r="J855" s="474">
        <v>0</v>
      </c>
    </row>
    <row r="856" spans="1:10" ht="20" customHeight="1">
      <c r="A856" s="876"/>
      <c r="B856" s="876"/>
      <c r="C856" s="876"/>
      <c r="D856" s="876"/>
      <c r="E856" s="876"/>
      <c r="F856" s="876" t="s">
        <v>390</v>
      </c>
      <c r="G856" s="876"/>
      <c r="H856" s="876"/>
      <c r="I856" s="876"/>
      <c r="J856" s="474">
        <v>0</v>
      </c>
    </row>
    <row r="857" spans="1:10" ht="20" customHeight="1">
      <c r="A857" s="876"/>
      <c r="B857" s="876"/>
      <c r="C857" s="876"/>
      <c r="D857" s="876"/>
      <c r="E857" s="876"/>
      <c r="F857" s="876" t="s">
        <v>391</v>
      </c>
      <c r="G857" s="876"/>
      <c r="H857" s="876"/>
      <c r="I857" s="876"/>
      <c r="J857" s="474">
        <v>457.16</v>
      </c>
    </row>
    <row r="858" spans="1:10" ht="20" customHeight="1">
      <c r="A858" s="876"/>
      <c r="B858" s="876"/>
      <c r="C858" s="876"/>
      <c r="D858" s="876"/>
      <c r="E858" s="876"/>
      <c r="F858" s="876" t="s">
        <v>392</v>
      </c>
      <c r="G858" s="876"/>
      <c r="H858" s="876"/>
      <c r="I858" s="876"/>
      <c r="J858" s="474">
        <v>1.8466</v>
      </c>
    </row>
    <row r="859" spans="1:10" ht="25">
      <c r="A859" s="643"/>
      <c r="B859" s="643"/>
      <c r="C859" s="643"/>
      <c r="D859" s="643"/>
      <c r="E859" s="643" t="s">
        <v>296</v>
      </c>
      <c r="F859" s="473">
        <v>0</v>
      </c>
      <c r="G859" s="643" t="s">
        <v>297</v>
      </c>
      <c r="H859" s="473">
        <v>0</v>
      </c>
      <c r="I859" s="643" t="s">
        <v>298</v>
      </c>
      <c r="J859" s="473">
        <v>0</v>
      </c>
    </row>
    <row r="860" spans="1:10">
      <c r="A860" s="643"/>
      <c r="B860" s="643"/>
      <c r="C860" s="643"/>
      <c r="D860" s="643"/>
      <c r="E860" s="643" t="s">
        <v>709</v>
      </c>
      <c r="F860" s="473">
        <v>0.38</v>
      </c>
      <c r="G860" s="643"/>
      <c r="H860" s="881" t="s">
        <v>299</v>
      </c>
      <c r="I860" s="881"/>
      <c r="J860" s="473">
        <v>2.23</v>
      </c>
    </row>
    <row r="861" spans="1:10" ht="1" customHeight="1">
      <c r="A861" s="645"/>
      <c r="B861" s="645"/>
      <c r="C861" s="645"/>
      <c r="D861" s="645"/>
      <c r="E861" s="645"/>
      <c r="F861" s="645"/>
      <c r="G861" s="645"/>
      <c r="H861" s="645"/>
      <c r="I861" s="645"/>
      <c r="J861" s="645"/>
    </row>
    <row r="862" spans="1:10" ht="18" customHeight="1">
      <c r="A862" s="644"/>
      <c r="B862" s="636" t="s">
        <v>276</v>
      </c>
      <c r="C862" s="644" t="s">
        <v>277</v>
      </c>
      <c r="D862" s="644" t="s">
        <v>278</v>
      </c>
      <c r="E862" s="882" t="s">
        <v>279</v>
      </c>
      <c r="F862" s="882"/>
      <c r="G862" s="639" t="s">
        <v>280</v>
      </c>
      <c r="H862" s="636" t="s">
        <v>281</v>
      </c>
      <c r="I862" s="636" t="s">
        <v>282</v>
      </c>
      <c r="J862" s="636" t="s">
        <v>283</v>
      </c>
    </row>
    <row r="863" spans="1:10" ht="39" customHeight="1">
      <c r="A863" s="645" t="s">
        <v>158</v>
      </c>
      <c r="B863" s="461" t="s">
        <v>1098</v>
      </c>
      <c r="C863" s="645" t="s">
        <v>355</v>
      </c>
      <c r="D863" s="645" t="s">
        <v>412</v>
      </c>
      <c r="E863" s="883" t="s">
        <v>134</v>
      </c>
      <c r="F863" s="883"/>
      <c r="G863" s="462" t="s">
        <v>162</v>
      </c>
      <c r="H863" s="463">
        <v>1</v>
      </c>
      <c r="I863" s="464">
        <v>35.200000000000003</v>
      </c>
      <c r="J863" s="464">
        <v>35.200000000000003</v>
      </c>
    </row>
    <row r="864" spans="1:10" ht="15" customHeight="1">
      <c r="A864" s="882" t="s">
        <v>356</v>
      </c>
      <c r="B864" s="886" t="s">
        <v>276</v>
      </c>
      <c r="C864" s="882" t="s">
        <v>277</v>
      </c>
      <c r="D864" s="882" t="s">
        <v>357</v>
      </c>
      <c r="E864" s="886" t="s">
        <v>358</v>
      </c>
      <c r="F864" s="887" t="s">
        <v>359</v>
      </c>
      <c r="G864" s="886"/>
      <c r="H864" s="887" t="s">
        <v>360</v>
      </c>
      <c r="I864" s="886"/>
      <c r="J864" s="886" t="s">
        <v>361</v>
      </c>
    </row>
    <row r="865" spans="1:10" ht="15" customHeight="1">
      <c r="A865" s="886"/>
      <c r="B865" s="886"/>
      <c r="C865" s="886"/>
      <c r="D865" s="886"/>
      <c r="E865" s="886"/>
      <c r="F865" s="636" t="s">
        <v>362</v>
      </c>
      <c r="G865" s="636" t="s">
        <v>363</v>
      </c>
      <c r="H865" s="636" t="s">
        <v>362</v>
      </c>
      <c r="I865" s="636" t="s">
        <v>363</v>
      </c>
      <c r="J865" s="886"/>
    </row>
    <row r="866" spans="1:10" ht="26" customHeight="1">
      <c r="A866" s="638" t="s">
        <v>291</v>
      </c>
      <c r="B866" s="469" t="s">
        <v>1099</v>
      </c>
      <c r="C866" s="638" t="s">
        <v>355</v>
      </c>
      <c r="D866" s="638" t="s">
        <v>1100</v>
      </c>
      <c r="E866" s="471">
        <v>2</v>
      </c>
      <c r="F866" s="472">
        <v>0.5</v>
      </c>
      <c r="G866" s="472">
        <v>0.5</v>
      </c>
      <c r="H866" s="637">
        <v>286.9778</v>
      </c>
      <c r="I866" s="637">
        <v>88.356700000000004</v>
      </c>
      <c r="J866" s="637">
        <v>375.33449999999999</v>
      </c>
    </row>
    <row r="867" spans="1:10" ht="26" customHeight="1">
      <c r="A867" s="638" t="s">
        <v>291</v>
      </c>
      <c r="B867" s="469" t="s">
        <v>1101</v>
      </c>
      <c r="C867" s="638" t="s">
        <v>355</v>
      </c>
      <c r="D867" s="638" t="s">
        <v>1102</v>
      </c>
      <c r="E867" s="471">
        <v>1</v>
      </c>
      <c r="F867" s="472">
        <v>1</v>
      </c>
      <c r="G867" s="472">
        <v>0</v>
      </c>
      <c r="H867" s="637">
        <v>327.14749999999998</v>
      </c>
      <c r="I867" s="637">
        <v>114.8314</v>
      </c>
      <c r="J867" s="637">
        <v>327.14749999999998</v>
      </c>
    </row>
    <row r="868" spans="1:10" ht="20" customHeight="1">
      <c r="A868" s="876"/>
      <c r="B868" s="876"/>
      <c r="C868" s="876"/>
      <c r="D868" s="876"/>
      <c r="E868" s="876"/>
      <c r="F868" s="876" t="s">
        <v>374</v>
      </c>
      <c r="G868" s="876"/>
      <c r="H868" s="876"/>
      <c r="I868" s="876"/>
      <c r="J868" s="474">
        <v>702.48199999999997</v>
      </c>
    </row>
    <row r="869" spans="1:10" ht="20" customHeight="1">
      <c r="A869" s="644" t="s">
        <v>375</v>
      </c>
      <c r="B869" s="636" t="s">
        <v>276</v>
      </c>
      <c r="C869" s="644" t="s">
        <v>277</v>
      </c>
      <c r="D869" s="644" t="s">
        <v>376</v>
      </c>
      <c r="E869" s="636" t="s">
        <v>358</v>
      </c>
      <c r="F869" s="886" t="s">
        <v>377</v>
      </c>
      <c r="G869" s="886"/>
      <c r="H869" s="886"/>
      <c r="I869" s="886"/>
      <c r="J869" s="636" t="s">
        <v>361</v>
      </c>
    </row>
    <row r="870" spans="1:10" ht="24" customHeight="1">
      <c r="A870" s="638" t="s">
        <v>291</v>
      </c>
      <c r="B870" s="469" t="s">
        <v>384</v>
      </c>
      <c r="C870" s="638" t="s">
        <v>355</v>
      </c>
      <c r="D870" s="638" t="s">
        <v>385</v>
      </c>
      <c r="E870" s="471">
        <v>2</v>
      </c>
      <c r="F870" s="638"/>
      <c r="G870" s="638"/>
      <c r="H870" s="638"/>
      <c r="I870" s="637">
        <v>24.894400000000001</v>
      </c>
      <c r="J870" s="637">
        <v>49.788800000000002</v>
      </c>
    </row>
    <row r="871" spans="1:10" ht="20" customHeight="1">
      <c r="A871" s="876"/>
      <c r="B871" s="876"/>
      <c r="C871" s="876"/>
      <c r="D871" s="876"/>
      <c r="E871" s="876"/>
      <c r="F871" s="876" t="s">
        <v>386</v>
      </c>
      <c r="G871" s="876"/>
      <c r="H871" s="876"/>
      <c r="I871" s="876"/>
      <c r="J871" s="474">
        <v>49.788800000000002</v>
      </c>
    </row>
    <row r="872" spans="1:10" ht="20" customHeight="1">
      <c r="A872" s="876"/>
      <c r="B872" s="876"/>
      <c r="C872" s="876"/>
      <c r="D872" s="876"/>
      <c r="E872" s="876"/>
      <c r="F872" s="876" t="s">
        <v>387</v>
      </c>
      <c r="G872" s="876"/>
      <c r="H872" s="876"/>
      <c r="I872" s="876"/>
      <c r="J872" s="474">
        <v>0</v>
      </c>
    </row>
    <row r="873" spans="1:10" ht="20" customHeight="1">
      <c r="A873" s="876"/>
      <c r="B873" s="876"/>
      <c r="C873" s="876"/>
      <c r="D873" s="876"/>
      <c r="E873" s="876"/>
      <c r="F873" s="876" t="s">
        <v>388</v>
      </c>
      <c r="G873" s="876"/>
      <c r="H873" s="876"/>
      <c r="I873" s="876"/>
      <c r="J873" s="474">
        <v>752.27080000000001</v>
      </c>
    </row>
    <row r="874" spans="1:10" ht="20" customHeight="1">
      <c r="A874" s="876"/>
      <c r="B874" s="876"/>
      <c r="C874" s="876"/>
      <c r="D874" s="876"/>
      <c r="E874" s="876"/>
      <c r="F874" s="876" t="s">
        <v>389</v>
      </c>
      <c r="G874" s="876"/>
      <c r="H874" s="876"/>
      <c r="I874" s="876"/>
      <c r="J874" s="474">
        <v>0</v>
      </c>
    </row>
    <row r="875" spans="1:10" ht="20" customHeight="1">
      <c r="A875" s="876"/>
      <c r="B875" s="876"/>
      <c r="C875" s="876"/>
      <c r="D875" s="876"/>
      <c r="E875" s="876"/>
      <c r="F875" s="876" t="s">
        <v>390</v>
      </c>
      <c r="G875" s="876"/>
      <c r="H875" s="876"/>
      <c r="I875" s="876"/>
      <c r="J875" s="474">
        <v>0</v>
      </c>
    </row>
    <row r="876" spans="1:10" ht="20" customHeight="1">
      <c r="A876" s="876"/>
      <c r="B876" s="876"/>
      <c r="C876" s="876"/>
      <c r="D876" s="876"/>
      <c r="E876" s="876"/>
      <c r="F876" s="876" t="s">
        <v>391</v>
      </c>
      <c r="G876" s="876"/>
      <c r="H876" s="876"/>
      <c r="I876" s="876"/>
      <c r="J876" s="474">
        <v>21.37</v>
      </c>
    </row>
    <row r="877" spans="1:10" ht="20" customHeight="1">
      <c r="A877" s="876"/>
      <c r="B877" s="876"/>
      <c r="C877" s="876"/>
      <c r="D877" s="876"/>
      <c r="E877" s="876"/>
      <c r="F877" s="876" t="s">
        <v>392</v>
      </c>
      <c r="G877" s="876"/>
      <c r="H877" s="876"/>
      <c r="I877" s="876"/>
      <c r="J877" s="474">
        <v>35.202199999999998</v>
      </c>
    </row>
    <row r="878" spans="1:10" ht="25">
      <c r="A878" s="643"/>
      <c r="B878" s="643"/>
      <c r="C878" s="643"/>
      <c r="D878" s="643"/>
      <c r="E878" s="643" t="s">
        <v>296</v>
      </c>
      <c r="F878" s="473">
        <v>2.3298455779129621</v>
      </c>
      <c r="G878" s="643" t="s">
        <v>297</v>
      </c>
      <c r="H878" s="473">
        <v>0</v>
      </c>
      <c r="I878" s="643" t="s">
        <v>298</v>
      </c>
      <c r="J878" s="473">
        <v>2.3298455779129621</v>
      </c>
    </row>
    <row r="879" spans="1:10">
      <c r="A879" s="643"/>
      <c r="B879" s="643"/>
      <c r="C879" s="643"/>
      <c r="D879" s="643"/>
      <c r="E879" s="643" t="s">
        <v>709</v>
      </c>
      <c r="F879" s="473">
        <v>7.28</v>
      </c>
      <c r="G879" s="643"/>
      <c r="H879" s="881" t="s">
        <v>299</v>
      </c>
      <c r="I879" s="881"/>
      <c r="J879" s="473">
        <v>42.48</v>
      </c>
    </row>
    <row r="880" spans="1:10" ht="1" customHeight="1">
      <c r="A880" s="645"/>
      <c r="B880" s="645"/>
      <c r="C880" s="645"/>
      <c r="D880" s="645"/>
      <c r="E880" s="645"/>
      <c r="F880" s="645"/>
      <c r="G880" s="645"/>
      <c r="H880" s="645"/>
      <c r="I880" s="645"/>
      <c r="J880" s="645"/>
    </row>
    <row r="881" spans="1:10" ht="18" customHeight="1">
      <c r="A881" s="644"/>
      <c r="B881" s="636" t="s">
        <v>276</v>
      </c>
      <c r="C881" s="644" t="s">
        <v>277</v>
      </c>
      <c r="D881" s="644" t="s">
        <v>278</v>
      </c>
      <c r="E881" s="882" t="s">
        <v>279</v>
      </c>
      <c r="F881" s="882"/>
      <c r="G881" s="639" t="s">
        <v>280</v>
      </c>
      <c r="H881" s="636" t="s">
        <v>281</v>
      </c>
      <c r="I881" s="636" t="s">
        <v>282</v>
      </c>
      <c r="J881" s="636" t="s">
        <v>283</v>
      </c>
    </row>
    <row r="882" spans="1:10" ht="26" customHeight="1">
      <c r="A882" s="645" t="s">
        <v>158</v>
      </c>
      <c r="B882" s="461" t="s">
        <v>787</v>
      </c>
      <c r="C882" s="645" t="s">
        <v>86</v>
      </c>
      <c r="D882" s="645" t="s">
        <v>788</v>
      </c>
      <c r="E882" s="883" t="s">
        <v>828</v>
      </c>
      <c r="F882" s="883"/>
      <c r="G882" s="462" t="s">
        <v>288</v>
      </c>
      <c r="H882" s="463">
        <v>1</v>
      </c>
      <c r="I882" s="464">
        <v>22.16</v>
      </c>
      <c r="J882" s="464">
        <v>22.16</v>
      </c>
    </row>
    <row r="883" spans="1:10" ht="26" customHeight="1">
      <c r="A883" s="642" t="s">
        <v>285</v>
      </c>
      <c r="B883" s="465" t="s">
        <v>1103</v>
      </c>
      <c r="C883" s="642" t="s">
        <v>86</v>
      </c>
      <c r="D883" s="642" t="s">
        <v>1104</v>
      </c>
      <c r="E883" s="885" t="s">
        <v>828</v>
      </c>
      <c r="F883" s="885"/>
      <c r="G883" s="466" t="s">
        <v>288</v>
      </c>
      <c r="H883" s="467">
        <v>1</v>
      </c>
      <c r="I883" s="468">
        <v>0.23</v>
      </c>
      <c r="J883" s="468">
        <v>0.23</v>
      </c>
    </row>
    <row r="884" spans="1:10" ht="24" customHeight="1">
      <c r="A884" s="638" t="s">
        <v>291</v>
      </c>
      <c r="B884" s="469" t="s">
        <v>1105</v>
      </c>
      <c r="C884" s="638" t="s">
        <v>86</v>
      </c>
      <c r="D884" s="638" t="s">
        <v>1106</v>
      </c>
      <c r="E884" s="884" t="s">
        <v>376</v>
      </c>
      <c r="F884" s="884"/>
      <c r="G884" s="470" t="s">
        <v>288</v>
      </c>
      <c r="H884" s="471">
        <v>1</v>
      </c>
      <c r="I884" s="472">
        <v>15.92</v>
      </c>
      <c r="J884" s="472">
        <v>15.92</v>
      </c>
    </row>
    <row r="885" spans="1:10" ht="24" customHeight="1">
      <c r="A885" s="638" t="s">
        <v>291</v>
      </c>
      <c r="B885" s="469" t="s">
        <v>1107</v>
      </c>
      <c r="C885" s="638" t="s">
        <v>86</v>
      </c>
      <c r="D885" s="638" t="s">
        <v>1108</v>
      </c>
      <c r="E885" s="884" t="s">
        <v>1109</v>
      </c>
      <c r="F885" s="884"/>
      <c r="G885" s="470" t="s">
        <v>288</v>
      </c>
      <c r="H885" s="471">
        <v>1</v>
      </c>
      <c r="I885" s="472">
        <v>1.84</v>
      </c>
      <c r="J885" s="472">
        <v>1.84</v>
      </c>
    </row>
    <row r="886" spans="1:10" ht="24" customHeight="1">
      <c r="A886" s="638" t="s">
        <v>291</v>
      </c>
      <c r="B886" s="469" t="s">
        <v>1110</v>
      </c>
      <c r="C886" s="638" t="s">
        <v>86</v>
      </c>
      <c r="D886" s="638" t="s">
        <v>1111</v>
      </c>
      <c r="E886" s="884" t="s">
        <v>1112</v>
      </c>
      <c r="F886" s="884"/>
      <c r="G886" s="470" t="s">
        <v>288</v>
      </c>
      <c r="H886" s="471">
        <v>1</v>
      </c>
      <c r="I886" s="472">
        <v>0.79</v>
      </c>
      <c r="J886" s="472">
        <v>0.79</v>
      </c>
    </row>
    <row r="887" spans="1:10" ht="24" customHeight="1">
      <c r="A887" s="638" t="s">
        <v>291</v>
      </c>
      <c r="B887" s="469" t="s">
        <v>1113</v>
      </c>
      <c r="C887" s="638" t="s">
        <v>86</v>
      </c>
      <c r="D887" s="638" t="s">
        <v>1114</v>
      </c>
      <c r="E887" s="884" t="s">
        <v>1109</v>
      </c>
      <c r="F887" s="884"/>
      <c r="G887" s="470" t="s">
        <v>288</v>
      </c>
      <c r="H887" s="471">
        <v>1</v>
      </c>
      <c r="I887" s="472">
        <v>1.43</v>
      </c>
      <c r="J887" s="472">
        <v>1.43</v>
      </c>
    </row>
    <row r="888" spans="1:10" ht="24" customHeight="1">
      <c r="A888" s="638" t="s">
        <v>291</v>
      </c>
      <c r="B888" s="469" t="s">
        <v>1115</v>
      </c>
      <c r="C888" s="638" t="s">
        <v>86</v>
      </c>
      <c r="D888" s="638" t="s">
        <v>1116</v>
      </c>
      <c r="E888" s="884" t="s">
        <v>1117</v>
      </c>
      <c r="F888" s="884"/>
      <c r="G888" s="470" t="s">
        <v>288</v>
      </c>
      <c r="H888" s="471">
        <v>1</v>
      </c>
      <c r="I888" s="472">
        <v>0.08</v>
      </c>
      <c r="J888" s="472">
        <v>0.08</v>
      </c>
    </row>
    <row r="889" spans="1:10" ht="26" customHeight="1">
      <c r="A889" s="638" t="s">
        <v>291</v>
      </c>
      <c r="B889" s="469" t="s">
        <v>1118</v>
      </c>
      <c r="C889" s="638" t="s">
        <v>86</v>
      </c>
      <c r="D889" s="638" t="s">
        <v>1119</v>
      </c>
      <c r="E889" s="884" t="s">
        <v>716</v>
      </c>
      <c r="F889" s="884"/>
      <c r="G889" s="470" t="s">
        <v>288</v>
      </c>
      <c r="H889" s="471">
        <v>1</v>
      </c>
      <c r="I889" s="472">
        <v>0.44</v>
      </c>
      <c r="J889" s="472">
        <v>0.44</v>
      </c>
    </row>
    <row r="890" spans="1:10" ht="26" customHeight="1">
      <c r="A890" s="638" t="s">
        <v>291</v>
      </c>
      <c r="B890" s="469" t="s">
        <v>1120</v>
      </c>
      <c r="C890" s="638" t="s">
        <v>86</v>
      </c>
      <c r="D890" s="638" t="s">
        <v>1121</v>
      </c>
      <c r="E890" s="884" t="s">
        <v>716</v>
      </c>
      <c r="F890" s="884"/>
      <c r="G890" s="470" t="s">
        <v>288</v>
      </c>
      <c r="H890" s="471">
        <v>1</v>
      </c>
      <c r="I890" s="472">
        <v>1.43</v>
      </c>
      <c r="J890" s="472">
        <v>1.43</v>
      </c>
    </row>
    <row r="891" spans="1:10" ht="25">
      <c r="A891" s="643"/>
      <c r="B891" s="643"/>
      <c r="C891" s="643"/>
      <c r="D891" s="643"/>
      <c r="E891" s="643" t="s">
        <v>296</v>
      </c>
      <c r="F891" s="473">
        <v>16.149999999999999</v>
      </c>
      <c r="G891" s="643" t="s">
        <v>297</v>
      </c>
      <c r="H891" s="473">
        <v>0</v>
      </c>
      <c r="I891" s="643" t="s">
        <v>298</v>
      </c>
      <c r="J891" s="473">
        <v>16.149999999999999</v>
      </c>
    </row>
    <row r="892" spans="1:10">
      <c r="A892" s="643"/>
      <c r="B892" s="643"/>
      <c r="C892" s="643"/>
      <c r="D892" s="643"/>
      <c r="E892" s="643" t="s">
        <v>709</v>
      </c>
      <c r="F892" s="473">
        <v>4.58</v>
      </c>
      <c r="G892" s="643"/>
      <c r="H892" s="881" t="s">
        <v>299</v>
      </c>
      <c r="I892" s="881"/>
      <c r="J892" s="473">
        <v>26.74</v>
      </c>
    </row>
    <row r="893" spans="1:10" ht="1" customHeight="1">
      <c r="A893" s="645"/>
      <c r="B893" s="645"/>
      <c r="C893" s="645"/>
      <c r="D893" s="645"/>
      <c r="E893" s="645"/>
      <c r="F893" s="645"/>
      <c r="G893" s="645"/>
      <c r="H893" s="645"/>
      <c r="I893" s="645"/>
      <c r="J893" s="645"/>
    </row>
    <row r="894" spans="1:10" ht="18" customHeight="1">
      <c r="A894" s="644"/>
      <c r="B894" s="636" t="s">
        <v>276</v>
      </c>
      <c r="C894" s="644" t="s">
        <v>277</v>
      </c>
      <c r="D894" s="644" t="s">
        <v>278</v>
      </c>
      <c r="E894" s="882" t="s">
        <v>279</v>
      </c>
      <c r="F894" s="882"/>
      <c r="G894" s="639" t="s">
        <v>280</v>
      </c>
      <c r="H894" s="636" t="s">
        <v>281</v>
      </c>
      <c r="I894" s="636" t="s">
        <v>282</v>
      </c>
      <c r="J894" s="636" t="s">
        <v>283</v>
      </c>
    </row>
    <row r="895" spans="1:10" ht="26" customHeight="1">
      <c r="A895" s="645" t="s">
        <v>158</v>
      </c>
      <c r="B895" s="461" t="s">
        <v>478</v>
      </c>
      <c r="C895" s="645" t="s">
        <v>86</v>
      </c>
      <c r="D895" s="645" t="s">
        <v>479</v>
      </c>
      <c r="E895" s="883" t="s">
        <v>828</v>
      </c>
      <c r="F895" s="883"/>
      <c r="G895" s="462" t="s">
        <v>288</v>
      </c>
      <c r="H895" s="463">
        <v>1</v>
      </c>
      <c r="I895" s="464">
        <v>22.08</v>
      </c>
      <c r="J895" s="464">
        <v>22.08</v>
      </c>
    </row>
    <row r="896" spans="1:10" ht="26" customHeight="1">
      <c r="A896" s="642" t="s">
        <v>285</v>
      </c>
      <c r="B896" s="465" t="s">
        <v>1122</v>
      </c>
      <c r="C896" s="642" t="s">
        <v>86</v>
      </c>
      <c r="D896" s="642" t="s">
        <v>1123</v>
      </c>
      <c r="E896" s="885" t="s">
        <v>828</v>
      </c>
      <c r="F896" s="885"/>
      <c r="G896" s="466" t="s">
        <v>288</v>
      </c>
      <c r="H896" s="467">
        <v>1</v>
      </c>
      <c r="I896" s="468">
        <v>0.18</v>
      </c>
      <c r="J896" s="468">
        <v>0.18</v>
      </c>
    </row>
    <row r="897" spans="1:10" ht="24" customHeight="1">
      <c r="A897" s="638" t="s">
        <v>291</v>
      </c>
      <c r="B897" s="469" t="s">
        <v>1124</v>
      </c>
      <c r="C897" s="638" t="s">
        <v>86</v>
      </c>
      <c r="D897" s="638" t="s">
        <v>1125</v>
      </c>
      <c r="E897" s="884" t="s">
        <v>376</v>
      </c>
      <c r="F897" s="884"/>
      <c r="G897" s="470" t="s">
        <v>288</v>
      </c>
      <c r="H897" s="471">
        <v>1</v>
      </c>
      <c r="I897" s="472">
        <v>15.76</v>
      </c>
      <c r="J897" s="472">
        <v>15.76</v>
      </c>
    </row>
    <row r="898" spans="1:10" ht="24" customHeight="1">
      <c r="A898" s="638" t="s">
        <v>291</v>
      </c>
      <c r="B898" s="469" t="s">
        <v>1107</v>
      </c>
      <c r="C898" s="638" t="s">
        <v>86</v>
      </c>
      <c r="D898" s="638" t="s">
        <v>1108</v>
      </c>
      <c r="E898" s="884" t="s">
        <v>1109</v>
      </c>
      <c r="F898" s="884"/>
      <c r="G898" s="470" t="s">
        <v>288</v>
      </c>
      <c r="H898" s="471">
        <v>1</v>
      </c>
      <c r="I898" s="472">
        <v>1.84</v>
      </c>
      <c r="J898" s="472">
        <v>1.84</v>
      </c>
    </row>
    <row r="899" spans="1:10" ht="24" customHeight="1">
      <c r="A899" s="638" t="s">
        <v>291</v>
      </c>
      <c r="B899" s="469" t="s">
        <v>1110</v>
      </c>
      <c r="C899" s="638" t="s">
        <v>86</v>
      </c>
      <c r="D899" s="638" t="s">
        <v>1111</v>
      </c>
      <c r="E899" s="884" t="s">
        <v>1112</v>
      </c>
      <c r="F899" s="884"/>
      <c r="G899" s="470" t="s">
        <v>288</v>
      </c>
      <c r="H899" s="471">
        <v>1</v>
      </c>
      <c r="I899" s="472">
        <v>0.79</v>
      </c>
      <c r="J899" s="472">
        <v>0.79</v>
      </c>
    </row>
    <row r="900" spans="1:10" ht="24" customHeight="1">
      <c r="A900" s="638" t="s">
        <v>291</v>
      </c>
      <c r="B900" s="469" t="s">
        <v>1113</v>
      </c>
      <c r="C900" s="638" t="s">
        <v>86</v>
      </c>
      <c r="D900" s="638" t="s">
        <v>1114</v>
      </c>
      <c r="E900" s="884" t="s">
        <v>1109</v>
      </c>
      <c r="F900" s="884"/>
      <c r="G900" s="470" t="s">
        <v>288</v>
      </c>
      <c r="H900" s="471">
        <v>1</v>
      </c>
      <c r="I900" s="472">
        <v>1.43</v>
      </c>
      <c r="J900" s="472">
        <v>1.43</v>
      </c>
    </row>
    <row r="901" spans="1:10" ht="24" customHeight="1">
      <c r="A901" s="638" t="s">
        <v>291</v>
      </c>
      <c r="B901" s="469" t="s">
        <v>1115</v>
      </c>
      <c r="C901" s="638" t="s">
        <v>86</v>
      </c>
      <c r="D901" s="638" t="s">
        <v>1116</v>
      </c>
      <c r="E901" s="884" t="s">
        <v>1117</v>
      </c>
      <c r="F901" s="884"/>
      <c r="G901" s="470" t="s">
        <v>288</v>
      </c>
      <c r="H901" s="471">
        <v>1</v>
      </c>
      <c r="I901" s="472">
        <v>0.08</v>
      </c>
      <c r="J901" s="472">
        <v>0.08</v>
      </c>
    </row>
    <row r="902" spans="1:10" ht="26" customHeight="1">
      <c r="A902" s="638" t="s">
        <v>291</v>
      </c>
      <c r="B902" s="469" t="s">
        <v>1126</v>
      </c>
      <c r="C902" s="638" t="s">
        <v>86</v>
      </c>
      <c r="D902" s="638" t="s">
        <v>1127</v>
      </c>
      <c r="E902" s="884" t="s">
        <v>716</v>
      </c>
      <c r="F902" s="884"/>
      <c r="G902" s="470" t="s">
        <v>288</v>
      </c>
      <c r="H902" s="471">
        <v>1</v>
      </c>
      <c r="I902" s="472">
        <v>0.61</v>
      </c>
      <c r="J902" s="472">
        <v>0.61</v>
      </c>
    </row>
    <row r="903" spans="1:10" ht="26" customHeight="1">
      <c r="A903" s="638" t="s">
        <v>291</v>
      </c>
      <c r="B903" s="469" t="s">
        <v>1128</v>
      </c>
      <c r="C903" s="638" t="s">
        <v>86</v>
      </c>
      <c r="D903" s="638" t="s">
        <v>1129</v>
      </c>
      <c r="E903" s="884" t="s">
        <v>716</v>
      </c>
      <c r="F903" s="884"/>
      <c r="G903" s="470" t="s">
        <v>288</v>
      </c>
      <c r="H903" s="471">
        <v>1</v>
      </c>
      <c r="I903" s="472">
        <v>1.39</v>
      </c>
      <c r="J903" s="472">
        <v>1.39</v>
      </c>
    </row>
    <row r="904" spans="1:10" ht="25">
      <c r="A904" s="643"/>
      <c r="B904" s="643"/>
      <c r="C904" s="643"/>
      <c r="D904" s="643"/>
      <c r="E904" s="643" t="s">
        <v>296</v>
      </c>
      <c r="F904" s="473">
        <v>15.94</v>
      </c>
      <c r="G904" s="643" t="s">
        <v>297</v>
      </c>
      <c r="H904" s="473">
        <v>0</v>
      </c>
      <c r="I904" s="643" t="s">
        <v>298</v>
      </c>
      <c r="J904" s="473">
        <v>15.94</v>
      </c>
    </row>
    <row r="905" spans="1:10">
      <c r="A905" s="643"/>
      <c r="B905" s="643"/>
      <c r="C905" s="643"/>
      <c r="D905" s="643"/>
      <c r="E905" s="643" t="s">
        <v>709</v>
      </c>
      <c r="F905" s="473">
        <v>4.57</v>
      </c>
      <c r="G905" s="643"/>
      <c r="H905" s="881" t="s">
        <v>299</v>
      </c>
      <c r="I905" s="881"/>
      <c r="J905" s="473">
        <v>26.65</v>
      </c>
    </row>
    <row r="906" spans="1:10" ht="1" customHeight="1">
      <c r="A906" s="645"/>
      <c r="B906" s="645"/>
      <c r="C906" s="645"/>
      <c r="D906" s="645"/>
      <c r="E906" s="645"/>
      <c r="F906" s="645"/>
      <c r="G906" s="645"/>
      <c r="H906" s="645"/>
      <c r="I906" s="645"/>
      <c r="J906" s="645"/>
    </row>
    <row r="907" spans="1:10" ht="18" customHeight="1">
      <c r="A907" s="644"/>
      <c r="B907" s="636" t="s">
        <v>276</v>
      </c>
      <c r="C907" s="644" t="s">
        <v>277</v>
      </c>
      <c r="D907" s="644" t="s">
        <v>278</v>
      </c>
      <c r="E907" s="882" t="s">
        <v>279</v>
      </c>
      <c r="F907" s="882"/>
      <c r="G907" s="639" t="s">
        <v>280</v>
      </c>
      <c r="H907" s="636" t="s">
        <v>281</v>
      </c>
      <c r="I907" s="636" t="s">
        <v>282</v>
      </c>
      <c r="J907" s="636" t="s">
        <v>283</v>
      </c>
    </row>
    <row r="908" spans="1:10" ht="39" customHeight="1">
      <c r="A908" s="645" t="s">
        <v>158</v>
      </c>
      <c r="B908" s="461" t="s">
        <v>303</v>
      </c>
      <c r="C908" s="645" t="s">
        <v>86</v>
      </c>
      <c r="D908" s="645" t="s">
        <v>304</v>
      </c>
      <c r="E908" s="883" t="s">
        <v>830</v>
      </c>
      <c r="F908" s="883"/>
      <c r="G908" s="462" t="s">
        <v>4</v>
      </c>
      <c r="H908" s="463">
        <v>1</v>
      </c>
      <c r="I908" s="464">
        <v>1005.25</v>
      </c>
      <c r="J908" s="464">
        <v>1005.25</v>
      </c>
    </row>
    <row r="909" spans="1:10" ht="52" customHeight="1">
      <c r="A909" s="642" t="s">
        <v>285</v>
      </c>
      <c r="B909" s="465" t="s">
        <v>1130</v>
      </c>
      <c r="C909" s="642" t="s">
        <v>86</v>
      </c>
      <c r="D909" s="642" t="s">
        <v>1131</v>
      </c>
      <c r="E909" s="885" t="s">
        <v>870</v>
      </c>
      <c r="F909" s="885"/>
      <c r="G909" s="466" t="s">
        <v>4</v>
      </c>
      <c r="H909" s="467">
        <v>0.13</v>
      </c>
      <c r="I909" s="468">
        <v>608.73</v>
      </c>
      <c r="J909" s="468">
        <v>79.13</v>
      </c>
    </row>
    <row r="910" spans="1:10" ht="24" customHeight="1">
      <c r="A910" s="642" t="s">
        <v>285</v>
      </c>
      <c r="B910" s="465" t="s">
        <v>480</v>
      </c>
      <c r="C910" s="642" t="s">
        <v>86</v>
      </c>
      <c r="D910" s="642" t="s">
        <v>481</v>
      </c>
      <c r="E910" s="885" t="s">
        <v>828</v>
      </c>
      <c r="F910" s="885"/>
      <c r="G910" s="466" t="s">
        <v>288</v>
      </c>
      <c r="H910" s="467">
        <v>10.263</v>
      </c>
      <c r="I910" s="468">
        <v>26.4</v>
      </c>
      <c r="J910" s="468">
        <v>270.94</v>
      </c>
    </row>
    <row r="911" spans="1:10" ht="24" customHeight="1">
      <c r="A911" s="642" t="s">
        <v>285</v>
      </c>
      <c r="B911" s="465" t="s">
        <v>289</v>
      </c>
      <c r="C911" s="642" t="s">
        <v>86</v>
      </c>
      <c r="D911" s="642" t="s">
        <v>290</v>
      </c>
      <c r="E911" s="885" t="s">
        <v>828</v>
      </c>
      <c r="F911" s="885"/>
      <c r="G911" s="466" t="s">
        <v>288</v>
      </c>
      <c r="H911" s="467">
        <v>5.1319999999999997</v>
      </c>
      <c r="I911" s="468">
        <v>21.17</v>
      </c>
      <c r="J911" s="468">
        <v>108.64</v>
      </c>
    </row>
    <row r="912" spans="1:10" ht="26" customHeight="1">
      <c r="A912" s="638" t="s">
        <v>291</v>
      </c>
      <c r="B912" s="469" t="s">
        <v>1132</v>
      </c>
      <c r="C912" s="638" t="s">
        <v>86</v>
      </c>
      <c r="D912" s="638" t="s">
        <v>1133</v>
      </c>
      <c r="E912" s="884" t="s">
        <v>293</v>
      </c>
      <c r="F912" s="884"/>
      <c r="G912" s="470" t="s">
        <v>324</v>
      </c>
      <c r="H912" s="471">
        <v>122.27</v>
      </c>
      <c r="I912" s="472">
        <v>4.47</v>
      </c>
      <c r="J912" s="472">
        <v>546.54</v>
      </c>
    </row>
    <row r="913" spans="1:10" ht="25">
      <c r="A913" s="643"/>
      <c r="B913" s="643"/>
      <c r="C913" s="643"/>
      <c r="D913" s="643"/>
      <c r="E913" s="643" t="s">
        <v>296</v>
      </c>
      <c r="F913" s="473">
        <v>293.13</v>
      </c>
      <c r="G913" s="643" t="s">
        <v>297</v>
      </c>
      <c r="H913" s="473">
        <v>0</v>
      </c>
      <c r="I913" s="643" t="s">
        <v>298</v>
      </c>
      <c r="J913" s="473">
        <v>293.13</v>
      </c>
    </row>
    <row r="914" spans="1:10">
      <c r="A914" s="643"/>
      <c r="B914" s="643"/>
      <c r="C914" s="643"/>
      <c r="D914" s="643"/>
      <c r="E914" s="643" t="s">
        <v>709</v>
      </c>
      <c r="F914" s="473">
        <v>208.08</v>
      </c>
      <c r="G914" s="643"/>
      <c r="H914" s="881" t="s">
        <v>299</v>
      </c>
      <c r="I914" s="881"/>
      <c r="J914" s="473">
        <v>1213.33</v>
      </c>
    </row>
    <row r="915" spans="1:10" ht="1" customHeight="1">
      <c r="A915" s="645"/>
      <c r="B915" s="645"/>
      <c r="C915" s="645"/>
      <c r="D915" s="645"/>
      <c r="E915" s="645"/>
      <c r="F915" s="645"/>
      <c r="G915" s="645"/>
      <c r="H915" s="645"/>
      <c r="I915" s="645"/>
      <c r="J915" s="645"/>
    </row>
    <row r="916" spans="1:10" ht="18" customHeight="1">
      <c r="A916" s="644"/>
      <c r="B916" s="636" t="s">
        <v>276</v>
      </c>
      <c r="C916" s="644" t="s">
        <v>277</v>
      </c>
      <c r="D916" s="644" t="s">
        <v>278</v>
      </c>
      <c r="E916" s="882" t="s">
        <v>279</v>
      </c>
      <c r="F916" s="882"/>
      <c r="G916" s="639" t="s">
        <v>280</v>
      </c>
      <c r="H916" s="636" t="s">
        <v>281</v>
      </c>
      <c r="I916" s="636" t="s">
        <v>282</v>
      </c>
      <c r="J916" s="636" t="s">
        <v>283</v>
      </c>
    </row>
    <row r="917" spans="1:10" ht="26" customHeight="1">
      <c r="A917" s="645" t="s">
        <v>158</v>
      </c>
      <c r="B917" s="461" t="s">
        <v>305</v>
      </c>
      <c r="C917" s="645" t="s">
        <v>86</v>
      </c>
      <c r="D917" s="645" t="s">
        <v>306</v>
      </c>
      <c r="E917" s="883" t="s">
        <v>831</v>
      </c>
      <c r="F917" s="883"/>
      <c r="G917" s="462" t="s">
        <v>5</v>
      </c>
      <c r="H917" s="463">
        <v>1</v>
      </c>
      <c r="I917" s="464">
        <v>13.27</v>
      </c>
      <c r="J917" s="464">
        <v>13.27</v>
      </c>
    </row>
    <row r="918" spans="1:10" ht="24" customHeight="1">
      <c r="A918" s="642" t="s">
        <v>285</v>
      </c>
      <c r="B918" s="465" t="s">
        <v>1134</v>
      </c>
      <c r="C918" s="642" t="s">
        <v>86</v>
      </c>
      <c r="D918" s="642" t="s">
        <v>1135</v>
      </c>
      <c r="E918" s="885" t="s">
        <v>828</v>
      </c>
      <c r="F918" s="885"/>
      <c r="G918" s="466" t="s">
        <v>288</v>
      </c>
      <c r="H918" s="467">
        <v>0.16309999999999999</v>
      </c>
      <c r="I918" s="468">
        <v>28.09</v>
      </c>
      <c r="J918" s="468">
        <v>4.58</v>
      </c>
    </row>
    <row r="919" spans="1:10" ht="24" customHeight="1">
      <c r="A919" s="642" t="s">
        <v>285</v>
      </c>
      <c r="B919" s="465" t="s">
        <v>289</v>
      </c>
      <c r="C919" s="642" t="s">
        <v>86</v>
      </c>
      <c r="D919" s="642" t="s">
        <v>290</v>
      </c>
      <c r="E919" s="885" t="s">
        <v>828</v>
      </c>
      <c r="F919" s="885"/>
      <c r="G919" s="466" t="s">
        <v>288</v>
      </c>
      <c r="H919" s="467">
        <v>5.4399999999999997E-2</v>
      </c>
      <c r="I919" s="468">
        <v>21.17</v>
      </c>
      <c r="J919" s="468">
        <v>1.1499999999999999</v>
      </c>
    </row>
    <row r="920" spans="1:10" ht="24" customHeight="1">
      <c r="A920" s="638" t="s">
        <v>291</v>
      </c>
      <c r="B920" s="469" t="s">
        <v>1136</v>
      </c>
      <c r="C920" s="638" t="s">
        <v>86</v>
      </c>
      <c r="D920" s="638" t="s">
        <v>1137</v>
      </c>
      <c r="E920" s="884" t="s">
        <v>293</v>
      </c>
      <c r="F920" s="884"/>
      <c r="G920" s="470" t="s">
        <v>473</v>
      </c>
      <c r="H920" s="471">
        <v>0.22850000000000001</v>
      </c>
      <c r="I920" s="472">
        <v>33.03</v>
      </c>
      <c r="J920" s="472">
        <v>7.54</v>
      </c>
    </row>
    <row r="921" spans="1:10" ht="25">
      <c r="A921" s="643"/>
      <c r="B921" s="643"/>
      <c r="C921" s="643"/>
      <c r="D921" s="643"/>
      <c r="E921" s="643" t="s">
        <v>296</v>
      </c>
      <c r="F921" s="473">
        <v>4.08</v>
      </c>
      <c r="G921" s="643" t="s">
        <v>297</v>
      </c>
      <c r="H921" s="473">
        <v>0</v>
      </c>
      <c r="I921" s="643" t="s">
        <v>298</v>
      </c>
      <c r="J921" s="473">
        <v>4.08</v>
      </c>
    </row>
    <row r="922" spans="1:10">
      <c r="A922" s="643"/>
      <c r="B922" s="643"/>
      <c r="C922" s="643"/>
      <c r="D922" s="643"/>
      <c r="E922" s="643" t="s">
        <v>709</v>
      </c>
      <c r="F922" s="473">
        <v>2.74</v>
      </c>
      <c r="G922" s="643"/>
      <c r="H922" s="881" t="s">
        <v>299</v>
      </c>
      <c r="I922" s="881"/>
      <c r="J922" s="473">
        <v>16.010000000000002</v>
      </c>
    </row>
    <row r="923" spans="1:10" ht="1" customHeight="1">
      <c r="A923" s="645"/>
      <c r="B923" s="645"/>
      <c r="C923" s="645"/>
      <c r="D923" s="645"/>
      <c r="E923" s="645"/>
      <c r="F923" s="645"/>
      <c r="G923" s="645"/>
      <c r="H923" s="645"/>
      <c r="I923" s="645"/>
      <c r="J923" s="645"/>
    </row>
    <row r="924" spans="1:10" ht="18" customHeight="1">
      <c r="A924" s="644"/>
      <c r="B924" s="636" t="s">
        <v>276</v>
      </c>
      <c r="C924" s="644" t="s">
        <v>277</v>
      </c>
      <c r="D924" s="644" t="s">
        <v>278</v>
      </c>
      <c r="E924" s="882" t="s">
        <v>279</v>
      </c>
      <c r="F924" s="882"/>
      <c r="G924" s="639" t="s">
        <v>280</v>
      </c>
      <c r="H924" s="636" t="s">
        <v>281</v>
      </c>
      <c r="I924" s="636" t="s">
        <v>282</v>
      </c>
      <c r="J924" s="636" t="s">
        <v>283</v>
      </c>
    </row>
    <row r="925" spans="1:10" ht="26" customHeight="1">
      <c r="A925" s="645" t="s">
        <v>158</v>
      </c>
      <c r="B925" s="461" t="s">
        <v>727</v>
      </c>
      <c r="C925" s="645" t="s">
        <v>86</v>
      </c>
      <c r="D925" s="645" t="s">
        <v>728</v>
      </c>
      <c r="E925" s="883" t="s">
        <v>828</v>
      </c>
      <c r="F925" s="883"/>
      <c r="G925" s="462" t="s">
        <v>713</v>
      </c>
      <c r="H925" s="463">
        <v>1</v>
      </c>
      <c r="I925" s="464">
        <v>4107.96</v>
      </c>
      <c r="J925" s="464">
        <v>4107.96</v>
      </c>
    </row>
    <row r="926" spans="1:10" ht="26" customHeight="1">
      <c r="A926" s="642" t="s">
        <v>285</v>
      </c>
      <c r="B926" s="465" t="s">
        <v>1138</v>
      </c>
      <c r="C926" s="642" t="s">
        <v>86</v>
      </c>
      <c r="D926" s="642" t="s">
        <v>1139</v>
      </c>
      <c r="E926" s="885" t="s">
        <v>828</v>
      </c>
      <c r="F926" s="885"/>
      <c r="G926" s="466" t="s">
        <v>713</v>
      </c>
      <c r="H926" s="467">
        <v>1</v>
      </c>
      <c r="I926" s="468">
        <v>57.48</v>
      </c>
      <c r="J926" s="468">
        <v>57.48</v>
      </c>
    </row>
    <row r="927" spans="1:10" ht="26" customHeight="1">
      <c r="A927" s="638" t="s">
        <v>291</v>
      </c>
      <c r="B927" s="469" t="s">
        <v>1140</v>
      </c>
      <c r="C927" s="638" t="s">
        <v>86</v>
      </c>
      <c r="D927" s="638" t="s">
        <v>1141</v>
      </c>
      <c r="E927" s="884" t="s">
        <v>376</v>
      </c>
      <c r="F927" s="884"/>
      <c r="G927" s="470" t="s">
        <v>713</v>
      </c>
      <c r="H927" s="471">
        <v>1</v>
      </c>
      <c r="I927" s="472">
        <v>3599.83</v>
      </c>
      <c r="J927" s="472">
        <v>3599.83</v>
      </c>
    </row>
    <row r="928" spans="1:10" ht="24" customHeight="1">
      <c r="A928" s="638" t="s">
        <v>291</v>
      </c>
      <c r="B928" s="469" t="s">
        <v>1142</v>
      </c>
      <c r="C928" s="638" t="s">
        <v>86</v>
      </c>
      <c r="D928" s="638" t="s">
        <v>1143</v>
      </c>
      <c r="E928" s="884" t="s">
        <v>293</v>
      </c>
      <c r="F928" s="884"/>
      <c r="G928" s="470" t="s">
        <v>713</v>
      </c>
      <c r="H928" s="471">
        <v>1</v>
      </c>
      <c r="I928" s="472">
        <v>270.51</v>
      </c>
      <c r="J928" s="472">
        <v>270.51</v>
      </c>
    </row>
    <row r="929" spans="1:10" ht="24" customHeight="1">
      <c r="A929" s="638" t="s">
        <v>291</v>
      </c>
      <c r="B929" s="469" t="s">
        <v>1144</v>
      </c>
      <c r="C929" s="638" t="s">
        <v>86</v>
      </c>
      <c r="D929" s="638" t="s">
        <v>1145</v>
      </c>
      <c r="E929" s="884" t="s">
        <v>293</v>
      </c>
      <c r="F929" s="884"/>
      <c r="G929" s="470" t="s">
        <v>713</v>
      </c>
      <c r="H929" s="471">
        <v>1</v>
      </c>
      <c r="I929" s="472">
        <v>15.46</v>
      </c>
      <c r="J929" s="472">
        <v>15.46</v>
      </c>
    </row>
    <row r="930" spans="1:10" ht="26" customHeight="1">
      <c r="A930" s="638" t="s">
        <v>291</v>
      </c>
      <c r="B930" s="469" t="s">
        <v>1146</v>
      </c>
      <c r="C930" s="638" t="s">
        <v>86</v>
      </c>
      <c r="D930" s="638" t="s">
        <v>1147</v>
      </c>
      <c r="E930" s="884" t="s">
        <v>716</v>
      </c>
      <c r="F930" s="884"/>
      <c r="G930" s="470" t="s">
        <v>713</v>
      </c>
      <c r="H930" s="471">
        <v>1</v>
      </c>
      <c r="I930" s="472">
        <v>11.14</v>
      </c>
      <c r="J930" s="472">
        <v>11.14</v>
      </c>
    </row>
    <row r="931" spans="1:10" ht="26" customHeight="1">
      <c r="A931" s="638" t="s">
        <v>291</v>
      </c>
      <c r="B931" s="469" t="s">
        <v>1148</v>
      </c>
      <c r="C931" s="638" t="s">
        <v>86</v>
      </c>
      <c r="D931" s="638" t="s">
        <v>1149</v>
      </c>
      <c r="E931" s="884" t="s">
        <v>716</v>
      </c>
      <c r="F931" s="884"/>
      <c r="G931" s="470" t="s">
        <v>713</v>
      </c>
      <c r="H931" s="471">
        <v>1</v>
      </c>
      <c r="I931" s="472">
        <v>153.54</v>
      </c>
      <c r="J931" s="472">
        <v>153.54</v>
      </c>
    </row>
    <row r="932" spans="1:10" ht="25">
      <c r="A932" s="643"/>
      <c r="B932" s="643"/>
      <c r="C932" s="643"/>
      <c r="D932" s="643"/>
      <c r="E932" s="643" t="s">
        <v>296</v>
      </c>
      <c r="F932" s="473">
        <v>3657.31</v>
      </c>
      <c r="G932" s="643" t="s">
        <v>297</v>
      </c>
      <c r="H932" s="473">
        <v>0</v>
      </c>
      <c r="I932" s="643" t="s">
        <v>298</v>
      </c>
      <c r="J932" s="473">
        <v>3657.31</v>
      </c>
    </row>
    <row r="933" spans="1:10">
      <c r="A933" s="643"/>
      <c r="B933" s="643"/>
      <c r="C933" s="643"/>
      <c r="D933" s="643"/>
      <c r="E933" s="643" t="s">
        <v>709</v>
      </c>
      <c r="F933" s="473">
        <v>850.34</v>
      </c>
      <c r="G933" s="643"/>
      <c r="H933" s="881" t="s">
        <v>299</v>
      </c>
      <c r="I933" s="881"/>
      <c r="J933" s="473">
        <v>4958.3</v>
      </c>
    </row>
    <row r="934" spans="1:10" ht="1" customHeight="1">
      <c r="A934" s="645"/>
      <c r="B934" s="645"/>
      <c r="C934" s="645"/>
      <c r="D934" s="645"/>
      <c r="E934" s="645"/>
      <c r="F934" s="645"/>
      <c r="G934" s="645"/>
      <c r="H934" s="645"/>
      <c r="I934" s="645"/>
      <c r="J934" s="645"/>
    </row>
    <row r="935" spans="1:10" ht="18" customHeight="1">
      <c r="A935" s="644"/>
      <c r="B935" s="636" t="s">
        <v>276</v>
      </c>
      <c r="C935" s="644" t="s">
        <v>277</v>
      </c>
      <c r="D935" s="644" t="s">
        <v>278</v>
      </c>
      <c r="E935" s="882" t="s">
        <v>279</v>
      </c>
      <c r="F935" s="882"/>
      <c r="G935" s="639" t="s">
        <v>280</v>
      </c>
      <c r="H935" s="636" t="s">
        <v>281</v>
      </c>
      <c r="I935" s="636" t="s">
        <v>282</v>
      </c>
      <c r="J935" s="636" t="s">
        <v>283</v>
      </c>
    </row>
    <row r="936" spans="1:10" ht="52" customHeight="1">
      <c r="A936" s="645" t="s">
        <v>158</v>
      </c>
      <c r="B936" s="461" t="s">
        <v>1130</v>
      </c>
      <c r="C936" s="645" t="s">
        <v>86</v>
      </c>
      <c r="D936" s="645" t="s">
        <v>1131</v>
      </c>
      <c r="E936" s="883" t="s">
        <v>870</v>
      </c>
      <c r="F936" s="883"/>
      <c r="G936" s="462" t="s">
        <v>4</v>
      </c>
      <c r="H936" s="463">
        <v>1</v>
      </c>
      <c r="I936" s="464">
        <v>608.73</v>
      </c>
      <c r="J936" s="464">
        <v>608.73</v>
      </c>
    </row>
    <row r="937" spans="1:10" ht="26" customHeight="1">
      <c r="A937" s="642" t="s">
        <v>285</v>
      </c>
      <c r="B937" s="465" t="s">
        <v>1150</v>
      </c>
      <c r="C937" s="642" t="s">
        <v>86</v>
      </c>
      <c r="D937" s="642" t="s">
        <v>1151</v>
      </c>
      <c r="E937" s="885" t="s">
        <v>828</v>
      </c>
      <c r="F937" s="885"/>
      <c r="G937" s="466" t="s">
        <v>288</v>
      </c>
      <c r="H937" s="467">
        <v>4.5</v>
      </c>
      <c r="I937" s="468">
        <v>20.440000000000001</v>
      </c>
      <c r="J937" s="468">
        <v>91.98</v>
      </c>
    </row>
    <row r="938" spans="1:10" ht="52" customHeight="1">
      <c r="A938" s="642" t="s">
        <v>285</v>
      </c>
      <c r="B938" s="465" t="s">
        <v>1152</v>
      </c>
      <c r="C938" s="642" t="s">
        <v>86</v>
      </c>
      <c r="D938" s="642" t="s">
        <v>1153</v>
      </c>
      <c r="E938" s="885" t="s">
        <v>843</v>
      </c>
      <c r="F938" s="885"/>
      <c r="G938" s="466" t="s">
        <v>428</v>
      </c>
      <c r="H938" s="467">
        <v>1.05</v>
      </c>
      <c r="I938" s="468">
        <v>2.11</v>
      </c>
      <c r="J938" s="468">
        <v>2.21</v>
      </c>
    </row>
    <row r="939" spans="1:10" ht="52" customHeight="1">
      <c r="A939" s="642" t="s">
        <v>285</v>
      </c>
      <c r="B939" s="465" t="s">
        <v>1154</v>
      </c>
      <c r="C939" s="642" t="s">
        <v>86</v>
      </c>
      <c r="D939" s="642" t="s">
        <v>1155</v>
      </c>
      <c r="E939" s="885" t="s">
        <v>843</v>
      </c>
      <c r="F939" s="885"/>
      <c r="G939" s="466" t="s">
        <v>451</v>
      </c>
      <c r="H939" s="467">
        <v>3.45</v>
      </c>
      <c r="I939" s="468">
        <v>0.41</v>
      </c>
      <c r="J939" s="468">
        <v>1.41</v>
      </c>
    </row>
    <row r="940" spans="1:10" ht="26" customHeight="1">
      <c r="A940" s="638" t="s">
        <v>291</v>
      </c>
      <c r="B940" s="469" t="s">
        <v>488</v>
      </c>
      <c r="C940" s="638" t="s">
        <v>86</v>
      </c>
      <c r="D940" s="638" t="s">
        <v>489</v>
      </c>
      <c r="E940" s="884" t="s">
        <v>293</v>
      </c>
      <c r="F940" s="884"/>
      <c r="G940" s="470" t="s">
        <v>4</v>
      </c>
      <c r="H940" s="471">
        <v>1.1599999999999999</v>
      </c>
      <c r="I940" s="472">
        <v>130</v>
      </c>
      <c r="J940" s="472">
        <v>150.80000000000001</v>
      </c>
    </row>
    <row r="941" spans="1:10" ht="24" customHeight="1">
      <c r="A941" s="638" t="s">
        <v>291</v>
      </c>
      <c r="B941" s="469" t="s">
        <v>1156</v>
      </c>
      <c r="C941" s="638" t="s">
        <v>86</v>
      </c>
      <c r="D941" s="638" t="s">
        <v>1157</v>
      </c>
      <c r="E941" s="884" t="s">
        <v>293</v>
      </c>
      <c r="F941" s="884"/>
      <c r="G941" s="470" t="s">
        <v>294</v>
      </c>
      <c r="H941" s="471">
        <v>174.1</v>
      </c>
      <c r="I941" s="472">
        <v>1.08</v>
      </c>
      <c r="J941" s="472">
        <v>188.02</v>
      </c>
    </row>
    <row r="942" spans="1:10" ht="24" customHeight="1">
      <c r="A942" s="638" t="s">
        <v>291</v>
      </c>
      <c r="B942" s="469" t="s">
        <v>1158</v>
      </c>
      <c r="C942" s="638" t="s">
        <v>86</v>
      </c>
      <c r="D942" s="638" t="s">
        <v>1159</v>
      </c>
      <c r="E942" s="884" t="s">
        <v>293</v>
      </c>
      <c r="F942" s="884"/>
      <c r="G942" s="470" t="s">
        <v>294</v>
      </c>
      <c r="H942" s="471">
        <v>195.86</v>
      </c>
      <c r="I942" s="472">
        <v>0.89</v>
      </c>
      <c r="J942" s="472">
        <v>174.31</v>
      </c>
    </row>
    <row r="943" spans="1:10" ht="25">
      <c r="A943" s="643"/>
      <c r="B943" s="643"/>
      <c r="C943" s="643"/>
      <c r="D943" s="643"/>
      <c r="E943" s="643" t="s">
        <v>296</v>
      </c>
      <c r="F943" s="473">
        <v>69.3</v>
      </c>
      <c r="G943" s="643" t="s">
        <v>297</v>
      </c>
      <c r="H943" s="473">
        <v>0</v>
      </c>
      <c r="I943" s="643" t="s">
        <v>298</v>
      </c>
      <c r="J943" s="473">
        <v>69.3</v>
      </c>
    </row>
    <row r="944" spans="1:10">
      <c r="A944" s="643"/>
      <c r="B944" s="643"/>
      <c r="C944" s="643"/>
      <c r="D944" s="643"/>
      <c r="E944" s="643" t="s">
        <v>709</v>
      </c>
      <c r="F944" s="473">
        <v>126</v>
      </c>
      <c r="G944" s="643"/>
      <c r="H944" s="881" t="s">
        <v>299</v>
      </c>
      <c r="I944" s="881"/>
      <c r="J944" s="473">
        <v>734.73</v>
      </c>
    </row>
    <row r="945" spans="1:10" ht="1" customHeight="1">
      <c r="A945" s="645"/>
      <c r="B945" s="645"/>
      <c r="C945" s="645"/>
      <c r="D945" s="645"/>
      <c r="E945" s="645"/>
      <c r="F945" s="645"/>
      <c r="G945" s="645"/>
      <c r="H945" s="645"/>
      <c r="I945" s="645"/>
      <c r="J945" s="645"/>
    </row>
    <row r="946" spans="1:10" ht="18" customHeight="1">
      <c r="A946" s="644"/>
      <c r="B946" s="636" t="s">
        <v>276</v>
      </c>
      <c r="C946" s="644" t="s">
        <v>277</v>
      </c>
      <c r="D946" s="644" t="s">
        <v>278</v>
      </c>
      <c r="E946" s="882" t="s">
        <v>279</v>
      </c>
      <c r="F946" s="882"/>
      <c r="G946" s="639" t="s">
        <v>280</v>
      </c>
      <c r="H946" s="636" t="s">
        <v>281</v>
      </c>
      <c r="I946" s="636" t="s">
        <v>282</v>
      </c>
      <c r="J946" s="636" t="s">
        <v>283</v>
      </c>
    </row>
    <row r="947" spans="1:10" ht="26" customHeight="1">
      <c r="A947" s="645" t="s">
        <v>158</v>
      </c>
      <c r="B947" s="461" t="s">
        <v>517</v>
      </c>
      <c r="C947" s="645" t="s">
        <v>86</v>
      </c>
      <c r="D947" s="645" t="s">
        <v>518</v>
      </c>
      <c r="E947" s="883" t="s">
        <v>870</v>
      </c>
      <c r="F947" s="883"/>
      <c r="G947" s="462" t="s">
        <v>4</v>
      </c>
      <c r="H947" s="463">
        <v>1</v>
      </c>
      <c r="I947" s="464">
        <v>750.35</v>
      </c>
      <c r="J947" s="464">
        <v>750.35</v>
      </c>
    </row>
    <row r="948" spans="1:10" ht="24" customHeight="1">
      <c r="A948" s="642" t="s">
        <v>285</v>
      </c>
      <c r="B948" s="465" t="s">
        <v>289</v>
      </c>
      <c r="C948" s="642" t="s">
        <v>86</v>
      </c>
      <c r="D948" s="642" t="s">
        <v>290</v>
      </c>
      <c r="E948" s="885" t="s">
        <v>828</v>
      </c>
      <c r="F948" s="885"/>
      <c r="G948" s="466" t="s">
        <v>288</v>
      </c>
      <c r="H948" s="467">
        <v>8.57</v>
      </c>
      <c r="I948" s="468">
        <v>21.17</v>
      </c>
      <c r="J948" s="468">
        <v>181.42</v>
      </c>
    </row>
    <row r="949" spans="1:10" ht="26" customHeight="1">
      <c r="A949" s="638" t="s">
        <v>291</v>
      </c>
      <c r="B949" s="469" t="s">
        <v>488</v>
      </c>
      <c r="C949" s="638" t="s">
        <v>86</v>
      </c>
      <c r="D949" s="638" t="s">
        <v>489</v>
      </c>
      <c r="E949" s="884" t="s">
        <v>293</v>
      </c>
      <c r="F949" s="884"/>
      <c r="G949" s="470" t="s">
        <v>4</v>
      </c>
      <c r="H949" s="471">
        <v>1.07</v>
      </c>
      <c r="I949" s="472">
        <v>130</v>
      </c>
      <c r="J949" s="472">
        <v>139.1</v>
      </c>
    </row>
    <row r="950" spans="1:10" ht="24" customHeight="1">
      <c r="A950" s="638" t="s">
        <v>291</v>
      </c>
      <c r="B950" s="469" t="s">
        <v>1158</v>
      </c>
      <c r="C950" s="638" t="s">
        <v>86</v>
      </c>
      <c r="D950" s="638" t="s">
        <v>1159</v>
      </c>
      <c r="E950" s="884" t="s">
        <v>293</v>
      </c>
      <c r="F950" s="884"/>
      <c r="G950" s="470" t="s">
        <v>294</v>
      </c>
      <c r="H950" s="471">
        <v>482.96</v>
      </c>
      <c r="I950" s="472">
        <v>0.89</v>
      </c>
      <c r="J950" s="472">
        <v>429.83</v>
      </c>
    </row>
    <row r="951" spans="1:10" ht="25">
      <c r="A951" s="643"/>
      <c r="B951" s="643"/>
      <c r="C951" s="643"/>
      <c r="D951" s="643"/>
      <c r="E951" s="643" t="s">
        <v>296</v>
      </c>
      <c r="F951" s="473">
        <v>128.80000000000001</v>
      </c>
      <c r="G951" s="643" t="s">
        <v>297</v>
      </c>
      <c r="H951" s="473">
        <v>0</v>
      </c>
      <c r="I951" s="643" t="s">
        <v>298</v>
      </c>
      <c r="J951" s="473">
        <v>128.80000000000001</v>
      </c>
    </row>
    <row r="952" spans="1:10">
      <c r="A952" s="643"/>
      <c r="B952" s="643"/>
      <c r="C952" s="643"/>
      <c r="D952" s="643"/>
      <c r="E952" s="643" t="s">
        <v>709</v>
      </c>
      <c r="F952" s="473">
        <v>155.32</v>
      </c>
      <c r="G952" s="643"/>
      <c r="H952" s="881" t="s">
        <v>299</v>
      </c>
      <c r="I952" s="881"/>
      <c r="J952" s="473">
        <v>905.67</v>
      </c>
    </row>
    <row r="953" spans="1:10" ht="1" customHeight="1">
      <c r="A953" s="645"/>
      <c r="B953" s="645"/>
      <c r="C953" s="645"/>
      <c r="D953" s="645"/>
      <c r="E953" s="645"/>
      <c r="F953" s="645"/>
      <c r="G953" s="645"/>
      <c r="H953" s="645"/>
      <c r="I953" s="645"/>
      <c r="J953" s="645"/>
    </row>
    <row r="954" spans="1:10" ht="18" customHeight="1">
      <c r="A954" s="644"/>
      <c r="B954" s="636" t="s">
        <v>276</v>
      </c>
      <c r="C954" s="644" t="s">
        <v>277</v>
      </c>
      <c r="D954" s="644" t="s">
        <v>278</v>
      </c>
      <c r="E954" s="882" t="s">
        <v>279</v>
      </c>
      <c r="F954" s="882"/>
      <c r="G954" s="639" t="s">
        <v>280</v>
      </c>
      <c r="H954" s="636" t="s">
        <v>281</v>
      </c>
      <c r="I954" s="636" t="s">
        <v>282</v>
      </c>
      <c r="J954" s="636" t="s">
        <v>283</v>
      </c>
    </row>
    <row r="955" spans="1:10" ht="26" customHeight="1">
      <c r="A955" s="645" t="s">
        <v>158</v>
      </c>
      <c r="B955" s="461" t="s">
        <v>482</v>
      </c>
      <c r="C955" s="645" t="s">
        <v>86</v>
      </c>
      <c r="D955" s="645" t="s">
        <v>483</v>
      </c>
      <c r="E955" s="883" t="s">
        <v>870</v>
      </c>
      <c r="F955" s="883"/>
      <c r="G955" s="462" t="s">
        <v>4</v>
      </c>
      <c r="H955" s="463">
        <v>1</v>
      </c>
      <c r="I955" s="464">
        <v>671.68</v>
      </c>
      <c r="J955" s="464">
        <v>671.68</v>
      </c>
    </row>
    <row r="956" spans="1:10" ht="24" customHeight="1">
      <c r="A956" s="642" t="s">
        <v>285</v>
      </c>
      <c r="B956" s="465" t="s">
        <v>289</v>
      </c>
      <c r="C956" s="642" t="s">
        <v>86</v>
      </c>
      <c r="D956" s="642" t="s">
        <v>290</v>
      </c>
      <c r="E956" s="885" t="s">
        <v>828</v>
      </c>
      <c r="F956" s="885"/>
      <c r="G956" s="466" t="s">
        <v>288</v>
      </c>
      <c r="H956" s="467">
        <v>8.2899999999999991</v>
      </c>
      <c r="I956" s="468">
        <v>21.17</v>
      </c>
      <c r="J956" s="468">
        <v>175.49</v>
      </c>
    </row>
    <row r="957" spans="1:10" ht="26" customHeight="1">
      <c r="A957" s="638" t="s">
        <v>291</v>
      </c>
      <c r="B957" s="469" t="s">
        <v>488</v>
      </c>
      <c r="C957" s="638" t="s">
        <v>86</v>
      </c>
      <c r="D957" s="638" t="s">
        <v>489</v>
      </c>
      <c r="E957" s="884" t="s">
        <v>293</v>
      </c>
      <c r="F957" s="884"/>
      <c r="G957" s="470" t="s">
        <v>4</v>
      </c>
      <c r="H957" s="471">
        <v>1.1499999999999999</v>
      </c>
      <c r="I957" s="472">
        <v>130</v>
      </c>
      <c r="J957" s="472">
        <v>149.5</v>
      </c>
    </row>
    <row r="958" spans="1:10" ht="24" customHeight="1">
      <c r="A958" s="638" t="s">
        <v>291</v>
      </c>
      <c r="B958" s="469" t="s">
        <v>1158</v>
      </c>
      <c r="C958" s="638" t="s">
        <v>86</v>
      </c>
      <c r="D958" s="638" t="s">
        <v>1159</v>
      </c>
      <c r="E958" s="884" t="s">
        <v>293</v>
      </c>
      <c r="F958" s="884"/>
      <c r="G958" s="470" t="s">
        <v>294</v>
      </c>
      <c r="H958" s="471">
        <v>389.54</v>
      </c>
      <c r="I958" s="472">
        <v>0.89</v>
      </c>
      <c r="J958" s="472">
        <v>346.69</v>
      </c>
    </row>
    <row r="959" spans="1:10" ht="25">
      <c r="A959" s="643"/>
      <c r="B959" s="643"/>
      <c r="C959" s="643"/>
      <c r="D959" s="643"/>
      <c r="E959" s="643" t="s">
        <v>296</v>
      </c>
      <c r="F959" s="473">
        <v>124.59</v>
      </c>
      <c r="G959" s="643" t="s">
        <v>297</v>
      </c>
      <c r="H959" s="473">
        <v>0</v>
      </c>
      <c r="I959" s="643" t="s">
        <v>298</v>
      </c>
      <c r="J959" s="473">
        <v>124.59</v>
      </c>
    </row>
    <row r="960" spans="1:10">
      <c r="A960" s="643"/>
      <c r="B960" s="643"/>
      <c r="C960" s="643"/>
      <c r="D960" s="643"/>
      <c r="E960" s="643" t="s">
        <v>709</v>
      </c>
      <c r="F960" s="473">
        <v>139.03</v>
      </c>
      <c r="G960" s="643"/>
      <c r="H960" s="881" t="s">
        <v>299</v>
      </c>
      <c r="I960" s="881"/>
      <c r="J960" s="473">
        <v>810.71</v>
      </c>
    </row>
    <row r="961" spans="1:10" ht="1" customHeight="1">
      <c r="A961" s="645"/>
      <c r="B961" s="645"/>
      <c r="C961" s="645"/>
      <c r="D961" s="645"/>
      <c r="E961" s="645"/>
      <c r="F961" s="645"/>
      <c r="G961" s="645"/>
      <c r="H961" s="645"/>
      <c r="I961" s="645"/>
      <c r="J961" s="645"/>
    </row>
    <row r="962" spans="1:10" ht="18" customHeight="1">
      <c r="A962" s="644"/>
      <c r="B962" s="636" t="s">
        <v>276</v>
      </c>
      <c r="C962" s="644" t="s">
        <v>277</v>
      </c>
      <c r="D962" s="644" t="s">
        <v>278</v>
      </c>
      <c r="E962" s="882" t="s">
        <v>279</v>
      </c>
      <c r="F962" s="882"/>
      <c r="G962" s="639" t="s">
        <v>280</v>
      </c>
      <c r="H962" s="636" t="s">
        <v>281</v>
      </c>
      <c r="I962" s="636" t="s">
        <v>282</v>
      </c>
      <c r="J962" s="636" t="s">
        <v>283</v>
      </c>
    </row>
    <row r="963" spans="1:10" ht="26" customHeight="1">
      <c r="A963" s="645" t="s">
        <v>158</v>
      </c>
      <c r="B963" s="461" t="s">
        <v>1160</v>
      </c>
      <c r="C963" s="645" t="s">
        <v>86</v>
      </c>
      <c r="D963" s="645" t="s">
        <v>1161</v>
      </c>
      <c r="E963" s="883" t="s">
        <v>828</v>
      </c>
      <c r="F963" s="883"/>
      <c r="G963" s="462" t="s">
        <v>288</v>
      </c>
      <c r="H963" s="463">
        <v>1</v>
      </c>
      <c r="I963" s="464">
        <v>22.77</v>
      </c>
      <c r="J963" s="464">
        <v>22.77</v>
      </c>
    </row>
    <row r="964" spans="1:10" ht="26" customHeight="1">
      <c r="A964" s="642" t="s">
        <v>285</v>
      </c>
      <c r="B964" s="465" t="s">
        <v>1162</v>
      </c>
      <c r="C964" s="642" t="s">
        <v>86</v>
      </c>
      <c r="D964" s="642" t="s">
        <v>1163</v>
      </c>
      <c r="E964" s="885" t="s">
        <v>828</v>
      </c>
      <c r="F964" s="885"/>
      <c r="G964" s="466" t="s">
        <v>288</v>
      </c>
      <c r="H964" s="467">
        <v>1</v>
      </c>
      <c r="I964" s="468">
        <v>0.59</v>
      </c>
      <c r="J964" s="468">
        <v>0.59</v>
      </c>
    </row>
    <row r="965" spans="1:10" ht="24" customHeight="1">
      <c r="A965" s="638" t="s">
        <v>291</v>
      </c>
      <c r="B965" s="469" t="s">
        <v>1164</v>
      </c>
      <c r="C965" s="638" t="s">
        <v>86</v>
      </c>
      <c r="D965" s="638" t="s">
        <v>1165</v>
      </c>
      <c r="E965" s="884" t="s">
        <v>376</v>
      </c>
      <c r="F965" s="884"/>
      <c r="G965" s="470" t="s">
        <v>288</v>
      </c>
      <c r="H965" s="471">
        <v>1</v>
      </c>
      <c r="I965" s="472">
        <v>15.92</v>
      </c>
      <c r="J965" s="472">
        <v>15.92</v>
      </c>
    </row>
    <row r="966" spans="1:10" ht="24" customHeight="1">
      <c r="A966" s="638" t="s">
        <v>291</v>
      </c>
      <c r="B966" s="469" t="s">
        <v>1107</v>
      </c>
      <c r="C966" s="638" t="s">
        <v>86</v>
      </c>
      <c r="D966" s="638" t="s">
        <v>1108</v>
      </c>
      <c r="E966" s="884" t="s">
        <v>1109</v>
      </c>
      <c r="F966" s="884"/>
      <c r="G966" s="470" t="s">
        <v>288</v>
      </c>
      <c r="H966" s="471">
        <v>1</v>
      </c>
      <c r="I966" s="472">
        <v>1.84</v>
      </c>
      <c r="J966" s="472">
        <v>1.84</v>
      </c>
    </row>
    <row r="967" spans="1:10" ht="24" customHeight="1">
      <c r="A967" s="638" t="s">
        <v>291</v>
      </c>
      <c r="B967" s="469" t="s">
        <v>1110</v>
      </c>
      <c r="C967" s="638" t="s">
        <v>86</v>
      </c>
      <c r="D967" s="638" t="s">
        <v>1111</v>
      </c>
      <c r="E967" s="884" t="s">
        <v>1112</v>
      </c>
      <c r="F967" s="884"/>
      <c r="G967" s="470" t="s">
        <v>288</v>
      </c>
      <c r="H967" s="471">
        <v>1</v>
      </c>
      <c r="I967" s="472">
        <v>0.79</v>
      </c>
      <c r="J967" s="472">
        <v>0.79</v>
      </c>
    </row>
    <row r="968" spans="1:10" ht="24" customHeight="1">
      <c r="A968" s="638" t="s">
        <v>291</v>
      </c>
      <c r="B968" s="469" t="s">
        <v>1113</v>
      </c>
      <c r="C968" s="638" t="s">
        <v>86</v>
      </c>
      <c r="D968" s="638" t="s">
        <v>1114</v>
      </c>
      <c r="E968" s="884" t="s">
        <v>1109</v>
      </c>
      <c r="F968" s="884"/>
      <c r="G968" s="470" t="s">
        <v>288</v>
      </c>
      <c r="H968" s="471">
        <v>1</v>
      </c>
      <c r="I968" s="472">
        <v>1.43</v>
      </c>
      <c r="J968" s="472">
        <v>1.43</v>
      </c>
    </row>
    <row r="969" spans="1:10" ht="24" customHeight="1">
      <c r="A969" s="638" t="s">
        <v>291</v>
      </c>
      <c r="B969" s="469" t="s">
        <v>1115</v>
      </c>
      <c r="C969" s="638" t="s">
        <v>86</v>
      </c>
      <c r="D969" s="638" t="s">
        <v>1116</v>
      </c>
      <c r="E969" s="884" t="s">
        <v>1117</v>
      </c>
      <c r="F969" s="884"/>
      <c r="G969" s="470" t="s">
        <v>288</v>
      </c>
      <c r="H969" s="471">
        <v>1</v>
      </c>
      <c r="I969" s="472">
        <v>0.08</v>
      </c>
      <c r="J969" s="472">
        <v>0.08</v>
      </c>
    </row>
    <row r="970" spans="1:10" ht="26" customHeight="1">
      <c r="A970" s="638" t="s">
        <v>291</v>
      </c>
      <c r="B970" s="469" t="s">
        <v>1166</v>
      </c>
      <c r="C970" s="638" t="s">
        <v>86</v>
      </c>
      <c r="D970" s="638" t="s">
        <v>1167</v>
      </c>
      <c r="E970" s="884" t="s">
        <v>716</v>
      </c>
      <c r="F970" s="884"/>
      <c r="G970" s="470" t="s">
        <v>288</v>
      </c>
      <c r="H970" s="471">
        <v>1</v>
      </c>
      <c r="I970" s="472">
        <v>0.86</v>
      </c>
      <c r="J970" s="472">
        <v>0.86</v>
      </c>
    </row>
    <row r="971" spans="1:10" ht="26" customHeight="1">
      <c r="A971" s="638" t="s">
        <v>291</v>
      </c>
      <c r="B971" s="469" t="s">
        <v>1168</v>
      </c>
      <c r="C971" s="638" t="s">
        <v>86</v>
      </c>
      <c r="D971" s="638" t="s">
        <v>1169</v>
      </c>
      <c r="E971" s="884" t="s">
        <v>716</v>
      </c>
      <c r="F971" s="884"/>
      <c r="G971" s="470" t="s">
        <v>288</v>
      </c>
      <c r="H971" s="471">
        <v>1</v>
      </c>
      <c r="I971" s="472">
        <v>1.26</v>
      </c>
      <c r="J971" s="472">
        <v>1.26</v>
      </c>
    </row>
    <row r="972" spans="1:10" ht="25">
      <c r="A972" s="643"/>
      <c r="B972" s="643"/>
      <c r="C972" s="643"/>
      <c r="D972" s="643"/>
      <c r="E972" s="643" t="s">
        <v>296</v>
      </c>
      <c r="F972" s="473">
        <v>16.510000000000002</v>
      </c>
      <c r="G972" s="643" t="s">
        <v>297</v>
      </c>
      <c r="H972" s="473">
        <v>0</v>
      </c>
      <c r="I972" s="643" t="s">
        <v>298</v>
      </c>
      <c r="J972" s="473">
        <v>16.510000000000002</v>
      </c>
    </row>
    <row r="973" spans="1:10">
      <c r="A973" s="643"/>
      <c r="B973" s="643"/>
      <c r="C973" s="643"/>
      <c r="D973" s="643"/>
      <c r="E973" s="643" t="s">
        <v>709</v>
      </c>
      <c r="F973" s="473">
        <v>4.71</v>
      </c>
      <c r="G973" s="643"/>
      <c r="H973" s="881" t="s">
        <v>299</v>
      </c>
      <c r="I973" s="881"/>
      <c r="J973" s="473">
        <v>27.48</v>
      </c>
    </row>
    <row r="974" spans="1:10" ht="1" customHeight="1">
      <c r="A974" s="645"/>
      <c r="B974" s="645"/>
      <c r="C974" s="645"/>
      <c r="D974" s="645"/>
      <c r="E974" s="645"/>
      <c r="F974" s="645"/>
      <c r="G974" s="645"/>
      <c r="H974" s="645"/>
      <c r="I974" s="645"/>
      <c r="J974" s="645"/>
    </row>
    <row r="975" spans="1:10" ht="18" customHeight="1">
      <c r="A975" s="644"/>
      <c r="B975" s="636" t="s">
        <v>276</v>
      </c>
      <c r="C975" s="644" t="s">
        <v>277</v>
      </c>
      <c r="D975" s="644" t="s">
        <v>278</v>
      </c>
      <c r="E975" s="882" t="s">
        <v>279</v>
      </c>
      <c r="F975" s="882"/>
      <c r="G975" s="639" t="s">
        <v>280</v>
      </c>
      <c r="H975" s="636" t="s">
        <v>281</v>
      </c>
      <c r="I975" s="636" t="s">
        <v>282</v>
      </c>
      <c r="J975" s="636" t="s">
        <v>283</v>
      </c>
    </row>
    <row r="976" spans="1:10" ht="26" customHeight="1">
      <c r="A976" s="645" t="s">
        <v>158</v>
      </c>
      <c r="B976" s="461" t="s">
        <v>1170</v>
      </c>
      <c r="C976" s="645" t="s">
        <v>86</v>
      </c>
      <c r="D976" s="645" t="s">
        <v>1171</v>
      </c>
      <c r="E976" s="883" t="s">
        <v>828</v>
      </c>
      <c r="F976" s="883"/>
      <c r="G976" s="462" t="s">
        <v>288</v>
      </c>
      <c r="H976" s="463">
        <v>1</v>
      </c>
      <c r="I976" s="464">
        <v>21.78</v>
      </c>
      <c r="J976" s="464">
        <v>21.78</v>
      </c>
    </row>
    <row r="977" spans="1:10" ht="39" customHeight="1">
      <c r="A977" s="642" t="s">
        <v>285</v>
      </c>
      <c r="B977" s="465" t="s">
        <v>1172</v>
      </c>
      <c r="C977" s="642" t="s">
        <v>86</v>
      </c>
      <c r="D977" s="642" t="s">
        <v>1173</v>
      </c>
      <c r="E977" s="885" t="s">
        <v>828</v>
      </c>
      <c r="F977" s="885"/>
      <c r="G977" s="466" t="s">
        <v>288</v>
      </c>
      <c r="H977" s="467">
        <v>1</v>
      </c>
      <c r="I977" s="468">
        <v>0.28000000000000003</v>
      </c>
      <c r="J977" s="468">
        <v>0.28000000000000003</v>
      </c>
    </row>
    <row r="978" spans="1:10" ht="24" customHeight="1">
      <c r="A978" s="638" t="s">
        <v>291</v>
      </c>
      <c r="B978" s="469" t="s">
        <v>1174</v>
      </c>
      <c r="C978" s="638" t="s">
        <v>86</v>
      </c>
      <c r="D978" s="638" t="s">
        <v>1175</v>
      </c>
      <c r="E978" s="884" t="s">
        <v>376</v>
      </c>
      <c r="F978" s="884"/>
      <c r="G978" s="470" t="s">
        <v>288</v>
      </c>
      <c r="H978" s="471">
        <v>1</v>
      </c>
      <c r="I978" s="472">
        <v>15.92</v>
      </c>
      <c r="J978" s="472">
        <v>15.92</v>
      </c>
    </row>
    <row r="979" spans="1:10" ht="24" customHeight="1">
      <c r="A979" s="638" t="s">
        <v>291</v>
      </c>
      <c r="B979" s="469" t="s">
        <v>1107</v>
      </c>
      <c r="C979" s="638" t="s">
        <v>86</v>
      </c>
      <c r="D979" s="638" t="s">
        <v>1108</v>
      </c>
      <c r="E979" s="884" t="s">
        <v>1109</v>
      </c>
      <c r="F979" s="884"/>
      <c r="G979" s="470" t="s">
        <v>288</v>
      </c>
      <c r="H979" s="471">
        <v>1</v>
      </c>
      <c r="I979" s="472">
        <v>1.84</v>
      </c>
      <c r="J979" s="472">
        <v>1.84</v>
      </c>
    </row>
    <row r="980" spans="1:10" ht="24" customHeight="1">
      <c r="A980" s="638" t="s">
        <v>291</v>
      </c>
      <c r="B980" s="469" t="s">
        <v>1110</v>
      </c>
      <c r="C980" s="638" t="s">
        <v>86</v>
      </c>
      <c r="D980" s="638" t="s">
        <v>1111</v>
      </c>
      <c r="E980" s="884" t="s">
        <v>1112</v>
      </c>
      <c r="F980" s="884"/>
      <c r="G980" s="470" t="s">
        <v>288</v>
      </c>
      <c r="H980" s="471">
        <v>1</v>
      </c>
      <c r="I980" s="472">
        <v>0.79</v>
      </c>
      <c r="J980" s="472">
        <v>0.79</v>
      </c>
    </row>
    <row r="981" spans="1:10" ht="24" customHeight="1">
      <c r="A981" s="638" t="s">
        <v>291</v>
      </c>
      <c r="B981" s="469" t="s">
        <v>1113</v>
      </c>
      <c r="C981" s="638" t="s">
        <v>86</v>
      </c>
      <c r="D981" s="638" t="s">
        <v>1114</v>
      </c>
      <c r="E981" s="884" t="s">
        <v>1109</v>
      </c>
      <c r="F981" s="884"/>
      <c r="G981" s="470" t="s">
        <v>288</v>
      </c>
      <c r="H981" s="471">
        <v>1</v>
      </c>
      <c r="I981" s="472">
        <v>1.43</v>
      </c>
      <c r="J981" s="472">
        <v>1.43</v>
      </c>
    </row>
    <row r="982" spans="1:10" ht="24" customHeight="1">
      <c r="A982" s="638" t="s">
        <v>291</v>
      </c>
      <c r="B982" s="469" t="s">
        <v>1115</v>
      </c>
      <c r="C982" s="638" t="s">
        <v>86</v>
      </c>
      <c r="D982" s="638" t="s">
        <v>1116</v>
      </c>
      <c r="E982" s="884" t="s">
        <v>1117</v>
      </c>
      <c r="F982" s="884"/>
      <c r="G982" s="470" t="s">
        <v>288</v>
      </c>
      <c r="H982" s="471">
        <v>1</v>
      </c>
      <c r="I982" s="472">
        <v>0.08</v>
      </c>
      <c r="J982" s="472">
        <v>0.08</v>
      </c>
    </row>
    <row r="983" spans="1:10" ht="26" customHeight="1">
      <c r="A983" s="638" t="s">
        <v>291</v>
      </c>
      <c r="B983" s="469" t="s">
        <v>1176</v>
      </c>
      <c r="C983" s="638" t="s">
        <v>86</v>
      </c>
      <c r="D983" s="638" t="s">
        <v>1177</v>
      </c>
      <c r="E983" s="884" t="s">
        <v>716</v>
      </c>
      <c r="F983" s="884"/>
      <c r="G983" s="470" t="s">
        <v>288</v>
      </c>
      <c r="H983" s="471">
        <v>1</v>
      </c>
      <c r="I983" s="472">
        <v>0.31</v>
      </c>
      <c r="J983" s="472">
        <v>0.31</v>
      </c>
    </row>
    <row r="984" spans="1:10" ht="26" customHeight="1">
      <c r="A984" s="638" t="s">
        <v>291</v>
      </c>
      <c r="B984" s="469" t="s">
        <v>1178</v>
      </c>
      <c r="C984" s="638" t="s">
        <v>86</v>
      </c>
      <c r="D984" s="638" t="s">
        <v>1179</v>
      </c>
      <c r="E984" s="884" t="s">
        <v>716</v>
      </c>
      <c r="F984" s="884"/>
      <c r="G984" s="470" t="s">
        <v>288</v>
      </c>
      <c r="H984" s="471">
        <v>1</v>
      </c>
      <c r="I984" s="472">
        <v>1.1299999999999999</v>
      </c>
      <c r="J984" s="472">
        <v>1.1299999999999999</v>
      </c>
    </row>
    <row r="985" spans="1:10" ht="25">
      <c r="A985" s="643"/>
      <c r="B985" s="643"/>
      <c r="C985" s="643"/>
      <c r="D985" s="643"/>
      <c r="E985" s="643" t="s">
        <v>296</v>
      </c>
      <c r="F985" s="473">
        <v>16.2</v>
      </c>
      <c r="G985" s="643" t="s">
        <v>297</v>
      </c>
      <c r="H985" s="473">
        <v>0</v>
      </c>
      <c r="I985" s="643" t="s">
        <v>298</v>
      </c>
      <c r="J985" s="473">
        <v>16.2</v>
      </c>
    </row>
    <row r="986" spans="1:10">
      <c r="A986" s="643"/>
      <c r="B986" s="643"/>
      <c r="C986" s="643"/>
      <c r="D986" s="643"/>
      <c r="E986" s="643" t="s">
        <v>709</v>
      </c>
      <c r="F986" s="473">
        <v>4.5</v>
      </c>
      <c r="G986" s="643"/>
      <c r="H986" s="881" t="s">
        <v>299</v>
      </c>
      <c r="I986" s="881"/>
      <c r="J986" s="473">
        <v>26.28</v>
      </c>
    </row>
    <row r="987" spans="1:10" ht="1" customHeight="1">
      <c r="A987" s="645"/>
      <c r="B987" s="645"/>
      <c r="C987" s="645"/>
      <c r="D987" s="645"/>
      <c r="E987" s="645"/>
      <c r="F987" s="645"/>
      <c r="G987" s="645"/>
      <c r="H987" s="645"/>
      <c r="I987" s="645"/>
      <c r="J987" s="645"/>
    </row>
    <row r="988" spans="1:10" ht="18" customHeight="1">
      <c r="A988" s="644"/>
      <c r="B988" s="636" t="s">
        <v>276</v>
      </c>
      <c r="C988" s="644" t="s">
        <v>277</v>
      </c>
      <c r="D988" s="644" t="s">
        <v>278</v>
      </c>
      <c r="E988" s="882" t="s">
        <v>279</v>
      </c>
      <c r="F988" s="882"/>
      <c r="G988" s="639" t="s">
        <v>280</v>
      </c>
      <c r="H988" s="636" t="s">
        <v>281</v>
      </c>
      <c r="I988" s="636" t="s">
        <v>282</v>
      </c>
      <c r="J988" s="636" t="s">
        <v>283</v>
      </c>
    </row>
    <row r="989" spans="1:10" ht="24" customHeight="1">
      <c r="A989" s="645" t="s">
        <v>158</v>
      </c>
      <c r="B989" s="461" t="s">
        <v>723</v>
      </c>
      <c r="C989" s="645" t="s">
        <v>86</v>
      </c>
      <c r="D989" s="645" t="s">
        <v>724</v>
      </c>
      <c r="E989" s="883" t="s">
        <v>828</v>
      </c>
      <c r="F989" s="883"/>
      <c r="G989" s="462" t="s">
        <v>713</v>
      </c>
      <c r="H989" s="463">
        <v>1</v>
      </c>
      <c r="I989" s="464">
        <v>2013.41</v>
      </c>
      <c r="J989" s="464">
        <v>2013.41</v>
      </c>
    </row>
    <row r="990" spans="1:10" ht="26" customHeight="1">
      <c r="A990" s="642" t="s">
        <v>285</v>
      </c>
      <c r="B990" s="465" t="s">
        <v>1180</v>
      </c>
      <c r="C990" s="642" t="s">
        <v>86</v>
      </c>
      <c r="D990" s="642" t="s">
        <v>1181</v>
      </c>
      <c r="E990" s="885" t="s">
        <v>828</v>
      </c>
      <c r="F990" s="885"/>
      <c r="G990" s="466" t="s">
        <v>713</v>
      </c>
      <c r="H990" s="467">
        <v>1</v>
      </c>
      <c r="I990" s="468">
        <v>9.82</v>
      </c>
      <c r="J990" s="468">
        <v>9.82</v>
      </c>
    </row>
    <row r="991" spans="1:10" ht="24" customHeight="1">
      <c r="A991" s="638" t="s">
        <v>291</v>
      </c>
      <c r="B991" s="469" t="s">
        <v>1142</v>
      </c>
      <c r="C991" s="638" t="s">
        <v>86</v>
      </c>
      <c r="D991" s="638" t="s">
        <v>1143</v>
      </c>
      <c r="E991" s="884" t="s">
        <v>293</v>
      </c>
      <c r="F991" s="884"/>
      <c r="G991" s="470" t="s">
        <v>713</v>
      </c>
      <c r="H991" s="471">
        <v>1</v>
      </c>
      <c r="I991" s="472">
        <v>270.51</v>
      </c>
      <c r="J991" s="472">
        <v>270.51</v>
      </c>
    </row>
    <row r="992" spans="1:10" ht="24" customHeight="1">
      <c r="A992" s="638" t="s">
        <v>291</v>
      </c>
      <c r="B992" s="469" t="s">
        <v>1144</v>
      </c>
      <c r="C992" s="638" t="s">
        <v>86</v>
      </c>
      <c r="D992" s="638" t="s">
        <v>1145</v>
      </c>
      <c r="E992" s="884" t="s">
        <v>293</v>
      </c>
      <c r="F992" s="884"/>
      <c r="G992" s="470" t="s">
        <v>713</v>
      </c>
      <c r="H992" s="471">
        <v>1</v>
      </c>
      <c r="I992" s="472">
        <v>15.46</v>
      </c>
      <c r="J992" s="472">
        <v>15.46</v>
      </c>
    </row>
    <row r="993" spans="1:10" ht="24" customHeight="1">
      <c r="A993" s="638" t="s">
        <v>291</v>
      </c>
      <c r="B993" s="469" t="s">
        <v>1182</v>
      </c>
      <c r="C993" s="638" t="s">
        <v>86</v>
      </c>
      <c r="D993" s="638" t="s">
        <v>1183</v>
      </c>
      <c r="E993" s="884" t="s">
        <v>376</v>
      </c>
      <c r="F993" s="884"/>
      <c r="G993" s="470" t="s">
        <v>713</v>
      </c>
      <c r="H993" s="471">
        <v>1</v>
      </c>
      <c r="I993" s="472">
        <v>1568.75</v>
      </c>
      <c r="J993" s="472">
        <v>1568.75</v>
      </c>
    </row>
    <row r="994" spans="1:10" ht="26" customHeight="1">
      <c r="A994" s="638" t="s">
        <v>291</v>
      </c>
      <c r="B994" s="469" t="s">
        <v>1184</v>
      </c>
      <c r="C994" s="638" t="s">
        <v>86</v>
      </c>
      <c r="D994" s="638" t="s">
        <v>1185</v>
      </c>
      <c r="E994" s="884" t="s">
        <v>716</v>
      </c>
      <c r="F994" s="884"/>
      <c r="G994" s="470" t="s">
        <v>713</v>
      </c>
      <c r="H994" s="471">
        <v>1</v>
      </c>
      <c r="I994" s="472">
        <v>9.89</v>
      </c>
      <c r="J994" s="472">
        <v>9.89</v>
      </c>
    </row>
    <row r="995" spans="1:10" ht="26" customHeight="1">
      <c r="A995" s="638" t="s">
        <v>291</v>
      </c>
      <c r="B995" s="469" t="s">
        <v>1186</v>
      </c>
      <c r="C995" s="638" t="s">
        <v>86</v>
      </c>
      <c r="D995" s="638" t="s">
        <v>1187</v>
      </c>
      <c r="E995" s="884" t="s">
        <v>716</v>
      </c>
      <c r="F995" s="884"/>
      <c r="G995" s="470" t="s">
        <v>713</v>
      </c>
      <c r="H995" s="471">
        <v>1</v>
      </c>
      <c r="I995" s="472">
        <v>138.97999999999999</v>
      </c>
      <c r="J995" s="472">
        <v>138.97999999999999</v>
      </c>
    </row>
    <row r="996" spans="1:10" ht="25">
      <c r="A996" s="643"/>
      <c r="B996" s="643"/>
      <c r="C996" s="643"/>
      <c r="D996" s="643"/>
      <c r="E996" s="643" t="s">
        <v>296</v>
      </c>
      <c r="F996" s="473">
        <v>1578.57</v>
      </c>
      <c r="G996" s="643" t="s">
        <v>297</v>
      </c>
      <c r="H996" s="473">
        <v>0</v>
      </c>
      <c r="I996" s="643" t="s">
        <v>298</v>
      </c>
      <c r="J996" s="473">
        <v>1578.57</v>
      </c>
    </row>
    <row r="997" spans="1:10">
      <c r="A997" s="643"/>
      <c r="B997" s="643"/>
      <c r="C997" s="643"/>
      <c r="D997" s="643"/>
      <c r="E997" s="643" t="s">
        <v>709</v>
      </c>
      <c r="F997" s="473">
        <v>416.77</v>
      </c>
      <c r="G997" s="643"/>
      <c r="H997" s="881" t="s">
        <v>299</v>
      </c>
      <c r="I997" s="881"/>
      <c r="J997" s="473">
        <v>2430.1799999999998</v>
      </c>
    </row>
    <row r="998" spans="1:10" ht="1" customHeight="1">
      <c r="A998" s="645"/>
      <c r="B998" s="645"/>
      <c r="C998" s="645"/>
      <c r="D998" s="645"/>
      <c r="E998" s="645"/>
      <c r="F998" s="645"/>
      <c r="G998" s="645"/>
      <c r="H998" s="645"/>
      <c r="I998" s="645"/>
      <c r="J998" s="645"/>
    </row>
    <row r="999" spans="1:10" ht="18" customHeight="1">
      <c r="A999" s="644"/>
      <c r="B999" s="636" t="s">
        <v>276</v>
      </c>
      <c r="C999" s="644" t="s">
        <v>277</v>
      </c>
      <c r="D999" s="644" t="s">
        <v>278</v>
      </c>
      <c r="E999" s="882" t="s">
        <v>279</v>
      </c>
      <c r="F999" s="882"/>
      <c r="G999" s="639" t="s">
        <v>280</v>
      </c>
      <c r="H999" s="636" t="s">
        <v>281</v>
      </c>
      <c r="I999" s="636" t="s">
        <v>282</v>
      </c>
      <c r="J999" s="636" t="s">
        <v>283</v>
      </c>
    </row>
    <row r="1000" spans="1:10" ht="24" customHeight="1">
      <c r="A1000" s="645" t="s">
        <v>158</v>
      </c>
      <c r="B1000" s="461" t="s">
        <v>1188</v>
      </c>
      <c r="C1000" s="645" t="s">
        <v>355</v>
      </c>
      <c r="D1000" s="645" t="s">
        <v>1076</v>
      </c>
      <c r="E1000" s="883" t="s">
        <v>134</v>
      </c>
      <c r="F1000" s="883"/>
      <c r="G1000" s="462" t="s">
        <v>4</v>
      </c>
      <c r="H1000" s="463">
        <v>1</v>
      </c>
      <c r="I1000" s="464">
        <v>3.81</v>
      </c>
      <c r="J1000" s="464">
        <v>3.81</v>
      </c>
    </row>
    <row r="1001" spans="1:10" ht="15" customHeight="1">
      <c r="A1001" s="882" t="s">
        <v>356</v>
      </c>
      <c r="B1001" s="886" t="s">
        <v>276</v>
      </c>
      <c r="C1001" s="882" t="s">
        <v>277</v>
      </c>
      <c r="D1001" s="882" t="s">
        <v>357</v>
      </c>
      <c r="E1001" s="886" t="s">
        <v>358</v>
      </c>
      <c r="F1001" s="887" t="s">
        <v>359</v>
      </c>
      <c r="G1001" s="886"/>
      <c r="H1001" s="887" t="s">
        <v>360</v>
      </c>
      <c r="I1001" s="886"/>
      <c r="J1001" s="886" t="s">
        <v>361</v>
      </c>
    </row>
    <row r="1002" spans="1:10" ht="15" customHeight="1">
      <c r="A1002" s="886"/>
      <c r="B1002" s="886"/>
      <c r="C1002" s="886"/>
      <c r="D1002" s="886"/>
      <c r="E1002" s="886"/>
      <c r="F1002" s="636" t="s">
        <v>362</v>
      </c>
      <c r="G1002" s="636" t="s">
        <v>363</v>
      </c>
      <c r="H1002" s="636" t="s">
        <v>362</v>
      </c>
      <c r="I1002" s="636" t="s">
        <v>363</v>
      </c>
      <c r="J1002" s="886"/>
    </row>
    <row r="1003" spans="1:10" ht="24" customHeight="1">
      <c r="A1003" s="638" t="s">
        <v>291</v>
      </c>
      <c r="B1003" s="469" t="s">
        <v>1189</v>
      </c>
      <c r="C1003" s="638" t="s">
        <v>355</v>
      </c>
      <c r="D1003" s="638" t="s">
        <v>1190</v>
      </c>
      <c r="E1003" s="471">
        <v>1</v>
      </c>
      <c r="F1003" s="472">
        <v>1</v>
      </c>
      <c r="G1003" s="472">
        <v>0</v>
      </c>
      <c r="H1003" s="637">
        <v>9.3879999999999999</v>
      </c>
      <c r="I1003" s="637">
        <v>0.96599999999999997</v>
      </c>
      <c r="J1003" s="637">
        <v>9.3879999999999999</v>
      </c>
    </row>
    <row r="1004" spans="1:10" ht="20" customHeight="1">
      <c r="A1004" s="876"/>
      <c r="B1004" s="876"/>
      <c r="C1004" s="876"/>
      <c r="D1004" s="876"/>
      <c r="E1004" s="876"/>
      <c r="F1004" s="876" t="s">
        <v>374</v>
      </c>
      <c r="G1004" s="876"/>
      <c r="H1004" s="876"/>
      <c r="I1004" s="876"/>
      <c r="J1004" s="474">
        <v>9.3879999999999999</v>
      </c>
    </row>
    <row r="1005" spans="1:10" ht="20" customHeight="1">
      <c r="A1005" s="644" t="s">
        <v>375</v>
      </c>
      <c r="B1005" s="636" t="s">
        <v>276</v>
      </c>
      <c r="C1005" s="644" t="s">
        <v>277</v>
      </c>
      <c r="D1005" s="644" t="s">
        <v>376</v>
      </c>
      <c r="E1005" s="636" t="s">
        <v>358</v>
      </c>
      <c r="F1005" s="886" t="s">
        <v>377</v>
      </c>
      <c r="G1005" s="886"/>
      <c r="H1005" s="886"/>
      <c r="I1005" s="886"/>
      <c r="J1005" s="636" t="s">
        <v>361</v>
      </c>
    </row>
    <row r="1006" spans="1:10" ht="24" customHeight="1">
      <c r="A1006" s="638" t="s">
        <v>291</v>
      </c>
      <c r="B1006" s="469" t="s">
        <v>384</v>
      </c>
      <c r="C1006" s="638" t="s">
        <v>355</v>
      </c>
      <c r="D1006" s="638" t="s">
        <v>385</v>
      </c>
      <c r="E1006" s="471">
        <v>1</v>
      </c>
      <c r="F1006" s="638"/>
      <c r="G1006" s="638"/>
      <c r="H1006" s="638"/>
      <c r="I1006" s="637">
        <v>24.894400000000001</v>
      </c>
      <c r="J1006" s="637">
        <v>24.894400000000001</v>
      </c>
    </row>
    <row r="1007" spans="1:10" ht="20" customHeight="1">
      <c r="A1007" s="876"/>
      <c r="B1007" s="876"/>
      <c r="C1007" s="876"/>
      <c r="D1007" s="876"/>
      <c r="E1007" s="876"/>
      <c r="F1007" s="876" t="s">
        <v>386</v>
      </c>
      <c r="G1007" s="876"/>
      <c r="H1007" s="876"/>
      <c r="I1007" s="876"/>
      <c r="J1007" s="474">
        <v>24.894400000000001</v>
      </c>
    </row>
    <row r="1008" spans="1:10" ht="20" customHeight="1">
      <c r="A1008" s="876"/>
      <c r="B1008" s="876"/>
      <c r="C1008" s="876"/>
      <c r="D1008" s="876"/>
      <c r="E1008" s="876"/>
      <c r="F1008" s="876" t="s">
        <v>387</v>
      </c>
      <c r="G1008" s="876"/>
      <c r="H1008" s="876"/>
      <c r="I1008" s="876"/>
      <c r="J1008" s="474">
        <v>0</v>
      </c>
    </row>
    <row r="1009" spans="1:10" ht="20" customHeight="1">
      <c r="A1009" s="876"/>
      <c r="B1009" s="876"/>
      <c r="C1009" s="876"/>
      <c r="D1009" s="876"/>
      <c r="E1009" s="876"/>
      <c r="F1009" s="876" t="s">
        <v>388</v>
      </c>
      <c r="G1009" s="876"/>
      <c r="H1009" s="876"/>
      <c r="I1009" s="876"/>
      <c r="J1009" s="474">
        <v>34.282400000000003</v>
      </c>
    </row>
    <row r="1010" spans="1:10" ht="20" customHeight="1">
      <c r="A1010" s="876"/>
      <c r="B1010" s="876"/>
      <c r="C1010" s="876"/>
      <c r="D1010" s="876"/>
      <c r="E1010" s="876"/>
      <c r="F1010" s="876" t="s">
        <v>389</v>
      </c>
      <c r="G1010" s="876"/>
      <c r="H1010" s="876"/>
      <c r="I1010" s="876"/>
      <c r="J1010" s="474">
        <v>0</v>
      </c>
    </row>
    <row r="1011" spans="1:10" ht="20" customHeight="1">
      <c r="A1011" s="876"/>
      <c r="B1011" s="876"/>
      <c r="C1011" s="876"/>
      <c r="D1011" s="876"/>
      <c r="E1011" s="876"/>
      <c r="F1011" s="876" t="s">
        <v>390</v>
      </c>
      <c r="G1011" s="876"/>
      <c r="H1011" s="876"/>
      <c r="I1011" s="876"/>
      <c r="J1011" s="474">
        <v>0</v>
      </c>
    </row>
    <row r="1012" spans="1:10" ht="20" customHeight="1">
      <c r="A1012" s="876"/>
      <c r="B1012" s="876"/>
      <c r="C1012" s="876"/>
      <c r="D1012" s="876"/>
      <c r="E1012" s="876"/>
      <c r="F1012" s="876" t="s">
        <v>391</v>
      </c>
      <c r="G1012" s="876"/>
      <c r="H1012" s="876"/>
      <c r="I1012" s="876"/>
      <c r="J1012" s="474">
        <v>9</v>
      </c>
    </row>
    <row r="1013" spans="1:10" ht="20" customHeight="1">
      <c r="A1013" s="876"/>
      <c r="B1013" s="876"/>
      <c r="C1013" s="876"/>
      <c r="D1013" s="876"/>
      <c r="E1013" s="876"/>
      <c r="F1013" s="876" t="s">
        <v>392</v>
      </c>
      <c r="G1013" s="876"/>
      <c r="H1013" s="876"/>
      <c r="I1013" s="876"/>
      <c r="J1013" s="474">
        <v>3.8092000000000001</v>
      </c>
    </row>
    <row r="1014" spans="1:10" ht="25">
      <c r="A1014" s="643"/>
      <c r="B1014" s="643"/>
      <c r="C1014" s="643"/>
      <c r="D1014" s="643"/>
      <c r="E1014" s="643" t="s">
        <v>296</v>
      </c>
      <c r="F1014" s="473">
        <v>2.7660444444444443</v>
      </c>
      <c r="G1014" s="643" t="s">
        <v>297</v>
      </c>
      <c r="H1014" s="473">
        <v>0</v>
      </c>
      <c r="I1014" s="643" t="s">
        <v>298</v>
      </c>
      <c r="J1014" s="473">
        <v>2.7660444444444443</v>
      </c>
    </row>
    <row r="1015" spans="1:10">
      <c r="A1015" s="643"/>
      <c r="B1015" s="643"/>
      <c r="C1015" s="643"/>
      <c r="D1015" s="643"/>
      <c r="E1015" s="643" t="s">
        <v>709</v>
      </c>
      <c r="F1015" s="473">
        <v>0.78</v>
      </c>
      <c r="G1015" s="643"/>
      <c r="H1015" s="881" t="s">
        <v>299</v>
      </c>
      <c r="I1015" s="881"/>
      <c r="J1015" s="473">
        <v>4.59</v>
      </c>
    </row>
    <row r="1016" spans="1:10" ht="1" customHeight="1">
      <c r="A1016" s="645"/>
      <c r="B1016" s="645"/>
      <c r="C1016" s="645"/>
      <c r="D1016" s="645"/>
      <c r="E1016" s="645"/>
      <c r="F1016" s="645"/>
      <c r="G1016" s="645"/>
      <c r="H1016" s="645"/>
      <c r="I1016" s="645"/>
      <c r="J1016" s="645"/>
    </row>
    <row r="1017" spans="1:10" ht="18" customHeight="1">
      <c r="A1017" s="644"/>
      <c r="B1017" s="636" t="s">
        <v>276</v>
      </c>
      <c r="C1017" s="644" t="s">
        <v>277</v>
      </c>
      <c r="D1017" s="644" t="s">
        <v>278</v>
      </c>
      <c r="E1017" s="882" t="s">
        <v>279</v>
      </c>
      <c r="F1017" s="882"/>
      <c r="G1017" s="639" t="s">
        <v>280</v>
      </c>
      <c r="H1017" s="636" t="s">
        <v>281</v>
      </c>
      <c r="I1017" s="636" t="s">
        <v>282</v>
      </c>
      <c r="J1017" s="636" t="s">
        <v>283</v>
      </c>
    </row>
    <row r="1018" spans="1:10" ht="24" customHeight="1">
      <c r="A1018" s="645" t="s">
        <v>158</v>
      </c>
      <c r="B1018" s="461" t="s">
        <v>1188</v>
      </c>
      <c r="C1018" s="645" t="s">
        <v>355</v>
      </c>
      <c r="D1018" s="645" t="s">
        <v>1076</v>
      </c>
      <c r="E1018" s="883" t="s">
        <v>134</v>
      </c>
      <c r="F1018" s="883"/>
      <c r="G1018" s="462" t="s">
        <v>4</v>
      </c>
      <c r="H1018" s="463">
        <v>1</v>
      </c>
      <c r="I1018" s="464">
        <v>3.81</v>
      </c>
      <c r="J1018" s="464">
        <v>3.81</v>
      </c>
    </row>
    <row r="1019" spans="1:10" ht="15" customHeight="1">
      <c r="A1019" s="882" t="s">
        <v>356</v>
      </c>
      <c r="B1019" s="886" t="s">
        <v>276</v>
      </c>
      <c r="C1019" s="882" t="s">
        <v>277</v>
      </c>
      <c r="D1019" s="882" t="s">
        <v>357</v>
      </c>
      <c r="E1019" s="886" t="s">
        <v>358</v>
      </c>
      <c r="F1019" s="887" t="s">
        <v>359</v>
      </c>
      <c r="G1019" s="886"/>
      <c r="H1019" s="887" t="s">
        <v>360</v>
      </c>
      <c r="I1019" s="886"/>
      <c r="J1019" s="886" t="s">
        <v>361</v>
      </c>
    </row>
    <row r="1020" spans="1:10" ht="15" customHeight="1">
      <c r="A1020" s="886"/>
      <c r="B1020" s="886"/>
      <c r="C1020" s="886"/>
      <c r="D1020" s="886"/>
      <c r="E1020" s="886"/>
      <c r="F1020" s="636" t="s">
        <v>362</v>
      </c>
      <c r="G1020" s="636" t="s">
        <v>363</v>
      </c>
      <c r="H1020" s="636" t="s">
        <v>362</v>
      </c>
      <c r="I1020" s="636" t="s">
        <v>363</v>
      </c>
      <c r="J1020" s="886"/>
    </row>
    <row r="1021" spans="1:10" ht="24" customHeight="1">
      <c r="A1021" s="638" t="s">
        <v>291</v>
      </c>
      <c r="B1021" s="469" t="s">
        <v>1189</v>
      </c>
      <c r="C1021" s="638" t="s">
        <v>355</v>
      </c>
      <c r="D1021" s="638" t="s">
        <v>1190</v>
      </c>
      <c r="E1021" s="471">
        <v>1</v>
      </c>
      <c r="F1021" s="472">
        <v>1</v>
      </c>
      <c r="G1021" s="472">
        <v>0</v>
      </c>
      <c r="H1021" s="637">
        <v>9.3879999999999999</v>
      </c>
      <c r="I1021" s="637">
        <v>0.96599999999999997</v>
      </c>
      <c r="J1021" s="637">
        <v>9.3879999999999999</v>
      </c>
    </row>
    <row r="1022" spans="1:10" ht="20" customHeight="1">
      <c r="A1022" s="876"/>
      <c r="B1022" s="876"/>
      <c r="C1022" s="876"/>
      <c r="D1022" s="876"/>
      <c r="E1022" s="876"/>
      <c r="F1022" s="876" t="s">
        <v>374</v>
      </c>
      <c r="G1022" s="876"/>
      <c r="H1022" s="876"/>
      <c r="I1022" s="876"/>
      <c r="J1022" s="474">
        <v>9.3879999999999999</v>
      </c>
    </row>
    <row r="1023" spans="1:10" ht="20" customHeight="1">
      <c r="A1023" s="644" t="s">
        <v>375</v>
      </c>
      <c r="B1023" s="636" t="s">
        <v>276</v>
      </c>
      <c r="C1023" s="644" t="s">
        <v>277</v>
      </c>
      <c r="D1023" s="644" t="s">
        <v>376</v>
      </c>
      <c r="E1023" s="636" t="s">
        <v>358</v>
      </c>
      <c r="F1023" s="886" t="s">
        <v>377</v>
      </c>
      <c r="G1023" s="886"/>
      <c r="H1023" s="886"/>
      <c r="I1023" s="886"/>
      <c r="J1023" s="636" t="s">
        <v>361</v>
      </c>
    </row>
    <row r="1024" spans="1:10" ht="24" customHeight="1">
      <c r="A1024" s="638" t="s">
        <v>291</v>
      </c>
      <c r="B1024" s="469" t="s">
        <v>384</v>
      </c>
      <c r="C1024" s="638" t="s">
        <v>355</v>
      </c>
      <c r="D1024" s="638" t="s">
        <v>385</v>
      </c>
      <c r="E1024" s="471">
        <v>1</v>
      </c>
      <c r="F1024" s="638"/>
      <c r="G1024" s="638"/>
      <c r="H1024" s="638"/>
      <c r="I1024" s="637">
        <v>24.894400000000001</v>
      </c>
      <c r="J1024" s="637">
        <v>24.894400000000001</v>
      </c>
    </row>
    <row r="1025" spans="1:10" ht="20" customHeight="1">
      <c r="A1025" s="876"/>
      <c r="B1025" s="876"/>
      <c r="C1025" s="876"/>
      <c r="D1025" s="876"/>
      <c r="E1025" s="876"/>
      <c r="F1025" s="876" t="s">
        <v>386</v>
      </c>
      <c r="G1025" s="876"/>
      <c r="H1025" s="876"/>
      <c r="I1025" s="876"/>
      <c r="J1025" s="474">
        <v>24.894400000000001</v>
      </c>
    </row>
    <row r="1026" spans="1:10" ht="20" customHeight="1">
      <c r="A1026" s="876"/>
      <c r="B1026" s="876"/>
      <c r="C1026" s="876"/>
      <c r="D1026" s="876"/>
      <c r="E1026" s="876"/>
      <c r="F1026" s="876" t="s">
        <v>387</v>
      </c>
      <c r="G1026" s="876"/>
      <c r="H1026" s="876"/>
      <c r="I1026" s="876"/>
      <c r="J1026" s="474">
        <v>0</v>
      </c>
    </row>
    <row r="1027" spans="1:10" ht="20" customHeight="1">
      <c r="A1027" s="876"/>
      <c r="B1027" s="876"/>
      <c r="C1027" s="876"/>
      <c r="D1027" s="876"/>
      <c r="E1027" s="876"/>
      <c r="F1027" s="876" t="s">
        <v>388</v>
      </c>
      <c r="G1027" s="876"/>
      <c r="H1027" s="876"/>
      <c r="I1027" s="876"/>
      <c r="J1027" s="474">
        <v>34.282400000000003</v>
      </c>
    </row>
    <row r="1028" spans="1:10" ht="20" customHeight="1">
      <c r="A1028" s="876"/>
      <c r="B1028" s="876"/>
      <c r="C1028" s="876"/>
      <c r="D1028" s="876"/>
      <c r="E1028" s="876"/>
      <c r="F1028" s="876" t="s">
        <v>389</v>
      </c>
      <c r="G1028" s="876"/>
      <c r="H1028" s="876"/>
      <c r="I1028" s="876"/>
      <c r="J1028" s="474">
        <v>0</v>
      </c>
    </row>
    <row r="1029" spans="1:10" ht="20" customHeight="1">
      <c r="A1029" s="876"/>
      <c r="B1029" s="876"/>
      <c r="C1029" s="876"/>
      <c r="D1029" s="876"/>
      <c r="E1029" s="876"/>
      <c r="F1029" s="876" t="s">
        <v>390</v>
      </c>
      <c r="G1029" s="876"/>
      <c r="H1029" s="876"/>
      <c r="I1029" s="876"/>
      <c r="J1029" s="474">
        <v>0</v>
      </c>
    </row>
    <row r="1030" spans="1:10" ht="20" customHeight="1">
      <c r="A1030" s="876"/>
      <c r="B1030" s="876"/>
      <c r="C1030" s="876"/>
      <c r="D1030" s="876"/>
      <c r="E1030" s="876"/>
      <c r="F1030" s="876" t="s">
        <v>391</v>
      </c>
      <c r="G1030" s="876"/>
      <c r="H1030" s="876"/>
      <c r="I1030" s="876"/>
      <c r="J1030" s="474">
        <v>9</v>
      </c>
    </row>
    <row r="1031" spans="1:10" ht="20" customHeight="1">
      <c r="A1031" s="876"/>
      <c r="B1031" s="876"/>
      <c r="C1031" s="876"/>
      <c r="D1031" s="876"/>
      <c r="E1031" s="876"/>
      <c r="F1031" s="876" t="s">
        <v>392</v>
      </c>
      <c r="G1031" s="876"/>
      <c r="H1031" s="876"/>
      <c r="I1031" s="876"/>
      <c r="J1031" s="474">
        <v>3.8092000000000001</v>
      </c>
    </row>
    <row r="1032" spans="1:10" ht="25">
      <c r="A1032" s="643"/>
      <c r="B1032" s="643"/>
      <c r="C1032" s="643"/>
      <c r="D1032" s="643"/>
      <c r="E1032" s="643" t="s">
        <v>296</v>
      </c>
      <c r="F1032" s="473">
        <v>2.7660444444444443</v>
      </c>
      <c r="G1032" s="643" t="s">
        <v>297</v>
      </c>
      <c r="H1032" s="473">
        <v>0</v>
      </c>
      <c r="I1032" s="643" t="s">
        <v>298</v>
      </c>
      <c r="J1032" s="473">
        <v>2.7660444444444443</v>
      </c>
    </row>
    <row r="1033" spans="1:10">
      <c r="A1033" s="643"/>
      <c r="B1033" s="643"/>
      <c r="C1033" s="643"/>
      <c r="D1033" s="643"/>
      <c r="E1033" s="643" t="s">
        <v>709</v>
      </c>
      <c r="F1033" s="473">
        <v>0.78</v>
      </c>
      <c r="G1033" s="643"/>
      <c r="H1033" s="881" t="s">
        <v>299</v>
      </c>
      <c r="I1033" s="881"/>
      <c r="J1033" s="473">
        <v>4.59</v>
      </c>
    </row>
    <row r="1034" spans="1:10" ht="1" customHeight="1">
      <c r="A1034" s="645"/>
      <c r="B1034" s="645"/>
      <c r="C1034" s="645"/>
      <c r="D1034" s="645"/>
      <c r="E1034" s="645"/>
      <c r="F1034" s="645"/>
      <c r="G1034" s="645"/>
      <c r="H1034" s="645"/>
      <c r="I1034" s="645"/>
      <c r="J1034" s="645"/>
    </row>
    <row r="1035" spans="1:10" ht="18" customHeight="1">
      <c r="A1035" s="644"/>
      <c r="B1035" s="636" t="s">
        <v>276</v>
      </c>
      <c r="C1035" s="644" t="s">
        <v>277</v>
      </c>
      <c r="D1035" s="644" t="s">
        <v>278</v>
      </c>
      <c r="E1035" s="882" t="s">
        <v>279</v>
      </c>
      <c r="F1035" s="882"/>
      <c r="G1035" s="639" t="s">
        <v>280</v>
      </c>
      <c r="H1035" s="636" t="s">
        <v>281</v>
      </c>
      <c r="I1035" s="636" t="s">
        <v>282</v>
      </c>
      <c r="J1035" s="636" t="s">
        <v>283</v>
      </c>
    </row>
    <row r="1036" spans="1:10" ht="26" customHeight="1">
      <c r="A1036" s="645" t="s">
        <v>158</v>
      </c>
      <c r="B1036" s="461" t="s">
        <v>1191</v>
      </c>
      <c r="C1036" s="645" t="s">
        <v>355</v>
      </c>
      <c r="D1036" s="645" t="s">
        <v>885</v>
      </c>
      <c r="E1036" s="883" t="s">
        <v>134</v>
      </c>
      <c r="F1036" s="883"/>
      <c r="G1036" s="462" t="s">
        <v>5</v>
      </c>
      <c r="H1036" s="463">
        <v>1</v>
      </c>
      <c r="I1036" s="464">
        <v>5.6</v>
      </c>
      <c r="J1036" s="464">
        <v>5.6</v>
      </c>
    </row>
    <row r="1037" spans="1:10" ht="20" customHeight="1">
      <c r="A1037" s="644" t="s">
        <v>375</v>
      </c>
      <c r="B1037" s="636" t="s">
        <v>276</v>
      </c>
      <c r="C1037" s="644" t="s">
        <v>277</v>
      </c>
      <c r="D1037" s="644" t="s">
        <v>376</v>
      </c>
      <c r="E1037" s="636" t="s">
        <v>358</v>
      </c>
      <c r="F1037" s="886" t="s">
        <v>377</v>
      </c>
      <c r="G1037" s="886"/>
      <c r="H1037" s="886"/>
      <c r="I1037" s="886"/>
      <c r="J1037" s="636" t="s">
        <v>361</v>
      </c>
    </row>
    <row r="1038" spans="1:10" ht="24" customHeight="1">
      <c r="A1038" s="638" t="s">
        <v>291</v>
      </c>
      <c r="B1038" s="469" t="s">
        <v>384</v>
      </c>
      <c r="C1038" s="638" t="s">
        <v>355</v>
      </c>
      <c r="D1038" s="638" t="s">
        <v>385</v>
      </c>
      <c r="E1038" s="471">
        <v>1</v>
      </c>
      <c r="F1038" s="638"/>
      <c r="G1038" s="638"/>
      <c r="H1038" s="638"/>
      <c r="I1038" s="637">
        <v>24.894400000000001</v>
      </c>
      <c r="J1038" s="637">
        <v>24.894400000000001</v>
      </c>
    </row>
    <row r="1039" spans="1:10" ht="20" customHeight="1">
      <c r="A1039" s="876"/>
      <c r="B1039" s="876"/>
      <c r="C1039" s="876"/>
      <c r="D1039" s="876"/>
      <c r="E1039" s="876"/>
      <c r="F1039" s="876" t="s">
        <v>386</v>
      </c>
      <c r="G1039" s="876"/>
      <c r="H1039" s="876"/>
      <c r="I1039" s="876"/>
      <c r="J1039" s="474">
        <v>24.894400000000001</v>
      </c>
    </row>
    <row r="1040" spans="1:10" ht="20" customHeight="1">
      <c r="A1040" s="876"/>
      <c r="B1040" s="876"/>
      <c r="C1040" s="876"/>
      <c r="D1040" s="876"/>
      <c r="E1040" s="876"/>
      <c r="F1040" s="876" t="s">
        <v>387</v>
      </c>
      <c r="G1040" s="876"/>
      <c r="H1040" s="876"/>
      <c r="I1040" s="876"/>
      <c r="J1040" s="474">
        <v>0</v>
      </c>
    </row>
    <row r="1041" spans="1:10" ht="20" customHeight="1">
      <c r="A1041" s="876"/>
      <c r="B1041" s="876"/>
      <c r="C1041" s="876"/>
      <c r="D1041" s="876"/>
      <c r="E1041" s="876"/>
      <c r="F1041" s="876" t="s">
        <v>388</v>
      </c>
      <c r="G1041" s="876"/>
      <c r="H1041" s="876"/>
      <c r="I1041" s="876"/>
      <c r="J1041" s="474">
        <v>24.894400000000001</v>
      </c>
    </row>
    <row r="1042" spans="1:10" ht="20" customHeight="1">
      <c r="A1042" s="876"/>
      <c r="B1042" s="876"/>
      <c r="C1042" s="876"/>
      <c r="D1042" s="876"/>
      <c r="E1042" s="876"/>
      <c r="F1042" s="876" t="s">
        <v>389</v>
      </c>
      <c r="G1042" s="876"/>
      <c r="H1042" s="876"/>
      <c r="I1042" s="876"/>
      <c r="J1042" s="474">
        <v>0</v>
      </c>
    </row>
    <row r="1043" spans="1:10" ht="20" customHeight="1">
      <c r="A1043" s="876"/>
      <c r="B1043" s="876"/>
      <c r="C1043" s="876"/>
      <c r="D1043" s="876"/>
      <c r="E1043" s="876"/>
      <c r="F1043" s="876" t="s">
        <v>390</v>
      </c>
      <c r="G1043" s="876"/>
      <c r="H1043" s="876"/>
      <c r="I1043" s="876"/>
      <c r="J1043" s="474">
        <v>0</v>
      </c>
    </row>
    <row r="1044" spans="1:10" ht="20" customHeight="1">
      <c r="A1044" s="876"/>
      <c r="B1044" s="876"/>
      <c r="C1044" s="876"/>
      <c r="D1044" s="876"/>
      <c r="E1044" s="876"/>
      <c r="F1044" s="876" t="s">
        <v>391</v>
      </c>
      <c r="G1044" s="876"/>
      <c r="H1044" s="876"/>
      <c r="I1044" s="876"/>
      <c r="J1044" s="474">
        <v>4.4443999999999999</v>
      </c>
    </row>
    <row r="1045" spans="1:10" ht="20" customHeight="1">
      <c r="A1045" s="876"/>
      <c r="B1045" s="876"/>
      <c r="C1045" s="876"/>
      <c r="D1045" s="876"/>
      <c r="E1045" s="876"/>
      <c r="F1045" s="876" t="s">
        <v>392</v>
      </c>
      <c r="G1045" s="876"/>
      <c r="H1045" s="876"/>
      <c r="I1045" s="876"/>
      <c r="J1045" s="474">
        <v>5.6012000000000004</v>
      </c>
    </row>
    <row r="1046" spans="1:10" ht="25">
      <c r="A1046" s="643"/>
      <c r="B1046" s="643"/>
      <c r="C1046" s="643"/>
      <c r="D1046" s="643"/>
      <c r="E1046" s="643" t="s">
        <v>296</v>
      </c>
      <c r="F1046" s="473">
        <v>5.6012456012456013</v>
      </c>
      <c r="G1046" s="643" t="s">
        <v>297</v>
      </c>
      <c r="H1046" s="473">
        <v>0</v>
      </c>
      <c r="I1046" s="643" t="s">
        <v>298</v>
      </c>
      <c r="J1046" s="473">
        <v>5.6012456012456013</v>
      </c>
    </row>
    <row r="1047" spans="1:10">
      <c r="A1047" s="643"/>
      <c r="B1047" s="643"/>
      <c r="C1047" s="643"/>
      <c r="D1047" s="643"/>
      <c r="E1047" s="643" t="s">
        <v>709</v>
      </c>
      <c r="F1047" s="473">
        <v>1.1499999999999999</v>
      </c>
      <c r="G1047" s="643"/>
      <c r="H1047" s="881" t="s">
        <v>299</v>
      </c>
      <c r="I1047" s="881"/>
      <c r="J1047" s="473">
        <v>6.75</v>
      </c>
    </row>
    <row r="1048" spans="1:10" ht="1" customHeight="1">
      <c r="A1048" s="645"/>
      <c r="B1048" s="645"/>
      <c r="C1048" s="645"/>
      <c r="D1048" s="645"/>
      <c r="E1048" s="645"/>
      <c r="F1048" s="645"/>
      <c r="G1048" s="645"/>
      <c r="H1048" s="645"/>
      <c r="I1048" s="645"/>
      <c r="J1048" s="645"/>
    </row>
    <row r="1049" spans="1:10" ht="18" customHeight="1">
      <c r="A1049" s="644"/>
      <c r="B1049" s="636" t="s">
        <v>276</v>
      </c>
      <c r="C1049" s="644" t="s">
        <v>277</v>
      </c>
      <c r="D1049" s="644" t="s">
        <v>278</v>
      </c>
      <c r="E1049" s="882" t="s">
        <v>279</v>
      </c>
      <c r="F1049" s="882"/>
      <c r="G1049" s="639" t="s">
        <v>280</v>
      </c>
      <c r="H1049" s="636" t="s">
        <v>281</v>
      </c>
      <c r="I1049" s="636" t="s">
        <v>282</v>
      </c>
      <c r="J1049" s="636" t="s">
        <v>283</v>
      </c>
    </row>
    <row r="1050" spans="1:10" ht="26" customHeight="1">
      <c r="A1050" s="645" t="s">
        <v>158</v>
      </c>
      <c r="B1050" s="461" t="s">
        <v>1192</v>
      </c>
      <c r="C1050" s="645" t="s">
        <v>355</v>
      </c>
      <c r="D1050" s="645" t="s">
        <v>525</v>
      </c>
      <c r="E1050" s="883" t="s">
        <v>134</v>
      </c>
      <c r="F1050" s="883"/>
      <c r="G1050" s="462" t="s">
        <v>4</v>
      </c>
      <c r="H1050" s="463">
        <v>1</v>
      </c>
      <c r="I1050" s="464">
        <v>565.79</v>
      </c>
      <c r="J1050" s="464">
        <v>565.79</v>
      </c>
    </row>
    <row r="1051" spans="1:10" ht="15" customHeight="1">
      <c r="A1051" s="882" t="s">
        <v>356</v>
      </c>
      <c r="B1051" s="886" t="s">
        <v>276</v>
      </c>
      <c r="C1051" s="882" t="s">
        <v>277</v>
      </c>
      <c r="D1051" s="882" t="s">
        <v>357</v>
      </c>
      <c r="E1051" s="886" t="s">
        <v>358</v>
      </c>
      <c r="F1051" s="887" t="s">
        <v>359</v>
      </c>
      <c r="G1051" s="886"/>
      <c r="H1051" s="887" t="s">
        <v>360</v>
      </c>
      <c r="I1051" s="886"/>
      <c r="J1051" s="886" t="s">
        <v>361</v>
      </c>
    </row>
    <row r="1052" spans="1:10" ht="15" customHeight="1">
      <c r="A1052" s="886"/>
      <c r="B1052" s="886"/>
      <c r="C1052" s="886"/>
      <c r="D1052" s="886"/>
      <c r="E1052" s="886"/>
      <c r="F1052" s="636" t="s">
        <v>362</v>
      </c>
      <c r="G1052" s="636" t="s">
        <v>363</v>
      </c>
      <c r="H1052" s="636" t="s">
        <v>362</v>
      </c>
      <c r="I1052" s="636" t="s">
        <v>363</v>
      </c>
      <c r="J1052" s="886"/>
    </row>
    <row r="1053" spans="1:10" ht="26" customHeight="1">
      <c r="A1053" s="638" t="s">
        <v>291</v>
      </c>
      <c r="B1053" s="469" t="s">
        <v>1065</v>
      </c>
      <c r="C1053" s="638" t="s">
        <v>355</v>
      </c>
      <c r="D1053" s="638" t="s">
        <v>1066</v>
      </c>
      <c r="E1053" s="471">
        <v>1</v>
      </c>
      <c r="F1053" s="472">
        <v>1</v>
      </c>
      <c r="G1053" s="472">
        <v>0</v>
      </c>
      <c r="H1053" s="637">
        <v>60.731999999999999</v>
      </c>
      <c r="I1053" s="637">
        <v>36.798999999999999</v>
      </c>
      <c r="J1053" s="637">
        <v>60.731999999999999</v>
      </c>
    </row>
    <row r="1054" spans="1:10" ht="26" customHeight="1">
      <c r="A1054" s="638" t="s">
        <v>291</v>
      </c>
      <c r="B1054" s="469" t="s">
        <v>1049</v>
      </c>
      <c r="C1054" s="638" t="s">
        <v>355</v>
      </c>
      <c r="D1054" s="638" t="s">
        <v>1050</v>
      </c>
      <c r="E1054" s="471">
        <v>3</v>
      </c>
      <c r="F1054" s="472">
        <v>0.95</v>
      </c>
      <c r="G1054" s="472">
        <v>0.05</v>
      </c>
      <c r="H1054" s="637">
        <v>0.71079999999999999</v>
      </c>
      <c r="I1054" s="637">
        <v>0.48099999999999998</v>
      </c>
      <c r="J1054" s="637">
        <v>2.0979000000000001</v>
      </c>
    </row>
    <row r="1055" spans="1:10" ht="26" customHeight="1">
      <c r="A1055" s="638" t="s">
        <v>291</v>
      </c>
      <c r="B1055" s="469" t="s">
        <v>1067</v>
      </c>
      <c r="C1055" s="638" t="s">
        <v>355</v>
      </c>
      <c r="D1055" s="638" t="s">
        <v>1068</v>
      </c>
      <c r="E1055" s="471">
        <v>3</v>
      </c>
      <c r="F1055" s="472">
        <v>0.38</v>
      </c>
      <c r="G1055" s="472">
        <v>0.62</v>
      </c>
      <c r="H1055" s="637">
        <v>1.5793999999999999</v>
      </c>
      <c r="I1055" s="637">
        <v>1.0687</v>
      </c>
      <c r="J1055" s="637">
        <v>3.7883</v>
      </c>
    </row>
    <row r="1056" spans="1:10" ht="20" customHeight="1">
      <c r="A1056" s="876"/>
      <c r="B1056" s="876"/>
      <c r="C1056" s="876"/>
      <c r="D1056" s="876"/>
      <c r="E1056" s="876"/>
      <c r="F1056" s="876" t="s">
        <v>374</v>
      </c>
      <c r="G1056" s="876"/>
      <c r="H1056" s="876"/>
      <c r="I1056" s="876"/>
      <c r="J1056" s="474">
        <v>66.618200000000002</v>
      </c>
    </row>
    <row r="1057" spans="1:10" ht="20" customHeight="1">
      <c r="A1057" s="644" t="s">
        <v>375</v>
      </c>
      <c r="B1057" s="636" t="s">
        <v>276</v>
      </c>
      <c r="C1057" s="644" t="s">
        <v>277</v>
      </c>
      <c r="D1057" s="644" t="s">
        <v>376</v>
      </c>
      <c r="E1057" s="636" t="s">
        <v>358</v>
      </c>
      <c r="F1057" s="886" t="s">
        <v>377</v>
      </c>
      <c r="G1057" s="886"/>
      <c r="H1057" s="886"/>
      <c r="I1057" s="886"/>
      <c r="J1057" s="636" t="s">
        <v>361</v>
      </c>
    </row>
    <row r="1058" spans="1:10" ht="24" customHeight="1">
      <c r="A1058" s="638" t="s">
        <v>291</v>
      </c>
      <c r="B1058" s="469" t="s">
        <v>881</v>
      </c>
      <c r="C1058" s="638" t="s">
        <v>355</v>
      </c>
      <c r="D1058" s="638" t="s">
        <v>882</v>
      </c>
      <c r="E1058" s="471">
        <v>1</v>
      </c>
      <c r="F1058" s="638"/>
      <c r="G1058" s="638"/>
      <c r="H1058" s="638"/>
      <c r="I1058" s="637">
        <v>33.435400000000001</v>
      </c>
      <c r="J1058" s="637">
        <v>33.435400000000001</v>
      </c>
    </row>
    <row r="1059" spans="1:10" ht="24" customHeight="1">
      <c r="A1059" s="638" t="s">
        <v>291</v>
      </c>
      <c r="B1059" s="469" t="s">
        <v>384</v>
      </c>
      <c r="C1059" s="638" t="s">
        <v>355</v>
      </c>
      <c r="D1059" s="638" t="s">
        <v>385</v>
      </c>
      <c r="E1059" s="471">
        <v>8</v>
      </c>
      <c r="F1059" s="638"/>
      <c r="G1059" s="638"/>
      <c r="H1059" s="638"/>
      <c r="I1059" s="637">
        <v>24.894400000000001</v>
      </c>
      <c r="J1059" s="637">
        <v>199.15520000000001</v>
      </c>
    </row>
    <row r="1060" spans="1:10" ht="20" customHeight="1">
      <c r="A1060" s="876"/>
      <c r="B1060" s="876"/>
      <c r="C1060" s="876"/>
      <c r="D1060" s="876"/>
      <c r="E1060" s="876"/>
      <c r="F1060" s="876" t="s">
        <v>386</v>
      </c>
      <c r="G1060" s="876"/>
      <c r="H1060" s="876"/>
      <c r="I1060" s="876"/>
      <c r="J1060" s="474">
        <v>232.59059999999999</v>
      </c>
    </row>
    <row r="1061" spans="1:10" ht="20" customHeight="1">
      <c r="A1061" s="876"/>
      <c r="B1061" s="876"/>
      <c r="C1061" s="876"/>
      <c r="D1061" s="876"/>
      <c r="E1061" s="876"/>
      <c r="F1061" s="876" t="s">
        <v>387</v>
      </c>
      <c r="G1061" s="876"/>
      <c r="H1061" s="876"/>
      <c r="I1061" s="876"/>
      <c r="J1061" s="474">
        <v>0</v>
      </c>
    </row>
    <row r="1062" spans="1:10" ht="20" customHeight="1">
      <c r="A1062" s="876"/>
      <c r="B1062" s="876"/>
      <c r="C1062" s="876"/>
      <c r="D1062" s="876"/>
      <c r="E1062" s="876"/>
      <c r="F1062" s="876" t="s">
        <v>388</v>
      </c>
      <c r="G1062" s="876"/>
      <c r="H1062" s="876"/>
      <c r="I1062" s="876"/>
      <c r="J1062" s="474">
        <v>299.2088</v>
      </c>
    </row>
    <row r="1063" spans="1:10" ht="20" customHeight="1">
      <c r="A1063" s="876"/>
      <c r="B1063" s="876"/>
      <c r="C1063" s="876"/>
      <c r="D1063" s="876"/>
      <c r="E1063" s="876"/>
      <c r="F1063" s="876" t="s">
        <v>389</v>
      </c>
      <c r="G1063" s="876"/>
      <c r="H1063" s="876"/>
      <c r="I1063" s="876"/>
      <c r="J1063" s="474">
        <v>0</v>
      </c>
    </row>
    <row r="1064" spans="1:10" ht="20" customHeight="1">
      <c r="A1064" s="876"/>
      <c r="B1064" s="876"/>
      <c r="C1064" s="876"/>
      <c r="D1064" s="876"/>
      <c r="E1064" s="876"/>
      <c r="F1064" s="876" t="s">
        <v>390</v>
      </c>
      <c r="G1064" s="876"/>
      <c r="H1064" s="876"/>
      <c r="I1064" s="876"/>
      <c r="J1064" s="474">
        <v>0</v>
      </c>
    </row>
    <row r="1065" spans="1:10" ht="20" customHeight="1">
      <c r="A1065" s="876"/>
      <c r="B1065" s="876"/>
      <c r="C1065" s="876"/>
      <c r="D1065" s="876"/>
      <c r="E1065" s="876"/>
      <c r="F1065" s="876" t="s">
        <v>391</v>
      </c>
      <c r="G1065" s="876"/>
      <c r="H1065" s="876"/>
      <c r="I1065" s="876"/>
      <c r="J1065" s="474">
        <v>4.2202999999999999</v>
      </c>
    </row>
    <row r="1066" spans="1:10" ht="20" customHeight="1">
      <c r="A1066" s="876"/>
      <c r="B1066" s="876"/>
      <c r="C1066" s="876"/>
      <c r="D1066" s="876"/>
      <c r="E1066" s="876"/>
      <c r="F1066" s="876" t="s">
        <v>392</v>
      </c>
      <c r="G1066" s="876"/>
      <c r="H1066" s="876"/>
      <c r="I1066" s="876"/>
      <c r="J1066" s="474">
        <v>70.896799999999999</v>
      </c>
    </row>
    <row r="1067" spans="1:10" ht="20" customHeight="1">
      <c r="A1067" s="644" t="s">
        <v>393</v>
      </c>
      <c r="B1067" s="636" t="s">
        <v>277</v>
      </c>
      <c r="C1067" s="644" t="s">
        <v>276</v>
      </c>
      <c r="D1067" s="644" t="s">
        <v>293</v>
      </c>
      <c r="E1067" s="636" t="s">
        <v>358</v>
      </c>
      <c r="F1067" s="636" t="s">
        <v>394</v>
      </c>
      <c r="G1067" s="886" t="s">
        <v>395</v>
      </c>
      <c r="H1067" s="886"/>
      <c r="I1067" s="886"/>
      <c r="J1067" s="636" t="s">
        <v>361</v>
      </c>
    </row>
    <row r="1068" spans="1:10" ht="24" customHeight="1">
      <c r="A1068" s="638" t="s">
        <v>291</v>
      </c>
      <c r="B1068" s="469" t="s">
        <v>355</v>
      </c>
      <c r="C1068" s="638" t="s">
        <v>1069</v>
      </c>
      <c r="D1068" s="638" t="s">
        <v>1070</v>
      </c>
      <c r="E1068" s="471">
        <v>1.0043500000000001</v>
      </c>
      <c r="F1068" s="470" t="s">
        <v>4</v>
      </c>
      <c r="G1068" s="888">
        <v>117.7868</v>
      </c>
      <c r="H1068" s="888"/>
      <c r="I1068" s="884"/>
      <c r="J1068" s="637">
        <v>118.2992</v>
      </c>
    </row>
    <row r="1069" spans="1:10" ht="24" customHeight="1">
      <c r="A1069" s="638" t="s">
        <v>291</v>
      </c>
      <c r="B1069" s="469" t="s">
        <v>355</v>
      </c>
      <c r="C1069" s="638" t="s">
        <v>1071</v>
      </c>
      <c r="D1069" s="638" t="s">
        <v>1072</v>
      </c>
      <c r="E1069" s="471">
        <v>458.01186999999999</v>
      </c>
      <c r="F1069" s="470" t="s">
        <v>398</v>
      </c>
      <c r="G1069" s="888">
        <v>0.78080000000000005</v>
      </c>
      <c r="H1069" s="888"/>
      <c r="I1069" s="884"/>
      <c r="J1069" s="637">
        <v>357.6157</v>
      </c>
    </row>
    <row r="1070" spans="1:10" ht="20" customHeight="1">
      <c r="A1070" s="876"/>
      <c r="B1070" s="876"/>
      <c r="C1070" s="876"/>
      <c r="D1070" s="876"/>
      <c r="E1070" s="876"/>
      <c r="F1070" s="876" t="s">
        <v>403</v>
      </c>
      <c r="G1070" s="876"/>
      <c r="H1070" s="876"/>
      <c r="I1070" s="876"/>
      <c r="J1070" s="474">
        <v>475.91489999999999</v>
      </c>
    </row>
    <row r="1071" spans="1:10" ht="20" customHeight="1">
      <c r="A1071" s="644" t="s">
        <v>409</v>
      </c>
      <c r="B1071" s="636" t="s">
        <v>277</v>
      </c>
      <c r="C1071" s="644" t="s">
        <v>291</v>
      </c>
      <c r="D1071" s="644" t="s">
        <v>410</v>
      </c>
      <c r="E1071" s="636" t="s">
        <v>276</v>
      </c>
      <c r="F1071" s="636" t="s">
        <v>358</v>
      </c>
      <c r="G1071" s="639" t="s">
        <v>394</v>
      </c>
      <c r="H1071" s="886" t="s">
        <v>395</v>
      </c>
      <c r="I1071" s="886"/>
      <c r="J1071" s="636" t="s">
        <v>361</v>
      </c>
    </row>
    <row r="1072" spans="1:10" ht="39" customHeight="1">
      <c r="A1072" s="642" t="s">
        <v>411</v>
      </c>
      <c r="B1072" s="465" t="s">
        <v>355</v>
      </c>
      <c r="C1072" s="642" t="s">
        <v>1069</v>
      </c>
      <c r="D1072" s="642" t="s">
        <v>1802</v>
      </c>
      <c r="E1072" s="465">
        <v>5914647</v>
      </c>
      <c r="F1072" s="467">
        <v>1.5065299999999999</v>
      </c>
      <c r="G1072" s="466" t="s">
        <v>162</v>
      </c>
      <c r="H1072" s="889">
        <v>1.85</v>
      </c>
      <c r="I1072" s="885"/>
      <c r="J1072" s="641">
        <v>2.7871000000000001</v>
      </c>
    </row>
    <row r="1073" spans="1:10" ht="39" customHeight="1">
      <c r="A1073" s="642" t="s">
        <v>411</v>
      </c>
      <c r="B1073" s="465" t="s">
        <v>355</v>
      </c>
      <c r="C1073" s="642" t="s">
        <v>1071</v>
      </c>
      <c r="D1073" s="642" t="s">
        <v>413</v>
      </c>
      <c r="E1073" s="465">
        <v>5914655</v>
      </c>
      <c r="F1073" s="467">
        <v>0.45800999999999997</v>
      </c>
      <c r="G1073" s="466" t="s">
        <v>162</v>
      </c>
      <c r="H1073" s="889">
        <v>35.36</v>
      </c>
      <c r="I1073" s="885"/>
      <c r="J1073" s="641">
        <v>16.1952</v>
      </c>
    </row>
    <row r="1074" spans="1:10" ht="20" customHeight="1">
      <c r="A1074" s="876"/>
      <c r="B1074" s="876"/>
      <c r="C1074" s="876"/>
      <c r="D1074" s="876"/>
      <c r="E1074" s="876"/>
      <c r="F1074" s="876" t="s">
        <v>414</v>
      </c>
      <c r="G1074" s="876"/>
      <c r="H1074" s="876"/>
      <c r="I1074" s="876"/>
      <c r="J1074" s="474">
        <v>18.982299999999999</v>
      </c>
    </row>
    <row r="1075" spans="1:10" ht="20" customHeight="1">
      <c r="A1075" s="644" t="s">
        <v>415</v>
      </c>
      <c r="B1075" s="636" t="s">
        <v>277</v>
      </c>
      <c r="C1075" s="644" t="s">
        <v>291</v>
      </c>
      <c r="D1075" s="644" t="s">
        <v>416</v>
      </c>
      <c r="E1075" s="636" t="s">
        <v>358</v>
      </c>
      <c r="F1075" s="636" t="s">
        <v>394</v>
      </c>
      <c r="G1075" s="887" t="s">
        <v>417</v>
      </c>
      <c r="H1075" s="886"/>
      <c r="I1075" s="886"/>
      <c r="J1075" s="636" t="s">
        <v>361</v>
      </c>
    </row>
    <row r="1076" spans="1:10" ht="20" customHeight="1">
      <c r="A1076" s="639"/>
      <c r="B1076" s="639"/>
      <c r="C1076" s="639"/>
      <c r="D1076" s="639"/>
      <c r="E1076" s="639"/>
      <c r="F1076" s="639"/>
      <c r="G1076" s="639" t="s">
        <v>418</v>
      </c>
      <c r="H1076" s="639" t="s">
        <v>419</v>
      </c>
      <c r="I1076" s="639" t="s">
        <v>420</v>
      </c>
      <c r="J1076" s="639"/>
    </row>
    <row r="1077" spans="1:10" ht="50" customHeight="1">
      <c r="A1077" s="642" t="s">
        <v>416</v>
      </c>
      <c r="B1077" s="465" t="s">
        <v>355</v>
      </c>
      <c r="C1077" s="642" t="s">
        <v>1069</v>
      </c>
      <c r="D1077" s="642" t="s">
        <v>1073</v>
      </c>
      <c r="E1077" s="467">
        <v>1.5065299999999999</v>
      </c>
      <c r="F1077" s="466" t="s">
        <v>163</v>
      </c>
      <c r="G1077" s="465" t="s">
        <v>1795</v>
      </c>
      <c r="H1077" s="465" t="s">
        <v>1796</v>
      </c>
      <c r="I1077" s="465" t="s">
        <v>1797</v>
      </c>
      <c r="J1077" s="641">
        <v>0</v>
      </c>
    </row>
    <row r="1078" spans="1:10" ht="50" customHeight="1">
      <c r="A1078" s="642" t="s">
        <v>416</v>
      </c>
      <c r="B1078" s="465" t="s">
        <v>355</v>
      </c>
      <c r="C1078" s="642" t="s">
        <v>1071</v>
      </c>
      <c r="D1078" s="642" t="s">
        <v>1074</v>
      </c>
      <c r="E1078" s="467">
        <v>0.45800999999999997</v>
      </c>
      <c r="F1078" s="466" t="s">
        <v>163</v>
      </c>
      <c r="G1078" s="465" t="s">
        <v>1784</v>
      </c>
      <c r="H1078" s="465" t="s">
        <v>1785</v>
      </c>
      <c r="I1078" s="465" t="s">
        <v>1786</v>
      </c>
      <c r="J1078" s="641">
        <v>0</v>
      </c>
    </row>
    <row r="1079" spans="1:10" ht="20" customHeight="1">
      <c r="A1079" s="876"/>
      <c r="B1079" s="876"/>
      <c r="C1079" s="876"/>
      <c r="D1079" s="876"/>
      <c r="E1079" s="876"/>
      <c r="F1079" s="876" t="s">
        <v>424</v>
      </c>
      <c r="G1079" s="876"/>
      <c r="H1079" s="876"/>
      <c r="I1079" s="876"/>
      <c r="J1079" s="474">
        <v>0</v>
      </c>
    </row>
    <row r="1080" spans="1:10" ht="25">
      <c r="A1080" s="643"/>
      <c r="B1080" s="643"/>
      <c r="C1080" s="643"/>
      <c r="D1080" s="643"/>
      <c r="E1080" s="643" t="s">
        <v>296</v>
      </c>
      <c r="F1080" s="473">
        <v>60.655681507992327</v>
      </c>
      <c r="G1080" s="643" t="s">
        <v>297</v>
      </c>
      <c r="H1080" s="473">
        <v>0</v>
      </c>
      <c r="I1080" s="643" t="s">
        <v>298</v>
      </c>
      <c r="J1080" s="473">
        <v>60.655681507992327</v>
      </c>
    </row>
    <row r="1081" spans="1:10">
      <c r="A1081" s="643"/>
      <c r="B1081" s="643"/>
      <c r="C1081" s="643"/>
      <c r="D1081" s="643"/>
      <c r="E1081" s="643" t="s">
        <v>709</v>
      </c>
      <c r="F1081" s="473">
        <v>117.11</v>
      </c>
      <c r="G1081" s="643"/>
      <c r="H1081" s="881" t="s">
        <v>299</v>
      </c>
      <c r="I1081" s="881"/>
      <c r="J1081" s="473">
        <v>682.9</v>
      </c>
    </row>
    <row r="1082" spans="1:10" ht="1" customHeight="1">
      <c r="A1082" s="645"/>
      <c r="B1082" s="645"/>
      <c r="C1082" s="645"/>
      <c r="D1082" s="645"/>
      <c r="E1082" s="645"/>
      <c r="F1082" s="645"/>
      <c r="G1082" s="645"/>
      <c r="H1082" s="645"/>
      <c r="I1082" s="645"/>
      <c r="J1082" s="645"/>
    </row>
    <row r="1083" spans="1:10" ht="18" customHeight="1">
      <c r="A1083" s="644"/>
      <c r="B1083" s="636" t="s">
        <v>276</v>
      </c>
      <c r="C1083" s="644" t="s">
        <v>277</v>
      </c>
      <c r="D1083" s="644" t="s">
        <v>278</v>
      </c>
      <c r="E1083" s="882" t="s">
        <v>279</v>
      </c>
      <c r="F1083" s="882"/>
      <c r="G1083" s="639" t="s">
        <v>280</v>
      </c>
      <c r="H1083" s="636" t="s">
        <v>281</v>
      </c>
      <c r="I1083" s="636" t="s">
        <v>282</v>
      </c>
      <c r="J1083" s="636" t="s">
        <v>283</v>
      </c>
    </row>
    <row r="1084" spans="1:10" ht="26" customHeight="1">
      <c r="A1084" s="645" t="s">
        <v>158</v>
      </c>
      <c r="B1084" s="461" t="s">
        <v>1193</v>
      </c>
      <c r="C1084" s="645" t="s">
        <v>355</v>
      </c>
      <c r="D1084" s="645" t="s">
        <v>524</v>
      </c>
      <c r="E1084" s="883" t="s">
        <v>134</v>
      </c>
      <c r="F1084" s="883"/>
      <c r="G1084" s="462" t="s">
        <v>398</v>
      </c>
      <c r="H1084" s="463">
        <v>1</v>
      </c>
      <c r="I1084" s="464">
        <v>13.53</v>
      </c>
      <c r="J1084" s="464">
        <v>13.53</v>
      </c>
    </row>
    <row r="1085" spans="1:10" ht="20" customHeight="1">
      <c r="A1085" s="644" t="s">
        <v>375</v>
      </c>
      <c r="B1085" s="636" t="s">
        <v>276</v>
      </c>
      <c r="C1085" s="644" t="s">
        <v>277</v>
      </c>
      <c r="D1085" s="644" t="s">
        <v>376</v>
      </c>
      <c r="E1085" s="636" t="s">
        <v>358</v>
      </c>
      <c r="F1085" s="886" t="s">
        <v>377</v>
      </c>
      <c r="G1085" s="886"/>
      <c r="H1085" s="886"/>
      <c r="I1085" s="886"/>
      <c r="J1085" s="636" t="s">
        <v>361</v>
      </c>
    </row>
    <row r="1086" spans="1:10" ht="24" customHeight="1">
      <c r="A1086" s="638" t="s">
        <v>291</v>
      </c>
      <c r="B1086" s="469" t="s">
        <v>378</v>
      </c>
      <c r="C1086" s="638" t="s">
        <v>355</v>
      </c>
      <c r="D1086" s="638" t="s">
        <v>379</v>
      </c>
      <c r="E1086" s="471">
        <v>0.09</v>
      </c>
      <c r="F1086" s="638"/>
      <c r="G1086" s="638"/>
      <c r="H1086" s="638"/>
      <c r="I1086" s="637">
        <v>25.1952</v>
      </c>
      <c r="J1086" s="637">
        <v>2.2675999999999998</v>
      </c>
    </row>
    <row r="1087" spans="1:10" ht="24" customHeight="1">
      <c r="A1087" s="638" t="s">
        <v>291</v>
      </c>
      <c r="B1087" s="469" t="s">
        <v>1194</v>
      </c>
      <c r="C1087" s="638" t="s">
        <v>355</v>
      </c>
      <c r="D1087" s="638" t="s">
        <v>1195</v>
      </c>
      <c r="E1087" s="471">
        <v>0.09</v>
      </c>
      <c r="F1087" s="638"/>
      <c r="G1087" s="638"/>
      <c r="H1087" s="638"/>
      <c r="I1087" s="637">
        <v>33.552</v>
      </c>
      <c r="J1087" s="637">
        <v>3.0196999999999998</v>
      </c>
    </row>
    <row r="1088" spans="1:10" ht="20" customHeight="1">
      <c r="A1088" s="876"/>
      <c r="B1088" s="876"/>
      <c r="C1088" s="876"/>
      <c r="D1088" s="876"/>
      <c r="E1088" s="876"/>
      <c r="F1088" s="876" t="s">
        <v>386</v>
      </c>
      <c r="G1088" s="876"/>
      <c r="H1088" s="876"/>
      <c r="I1088" s="876"/>
      <c r="J1088" s="474">
        <v>5.2873000000000001</v>
      </c>
    </row>
    <row r="1089" spans="1:10" ht="20" customHeight="1">
      <c r="A1089" s="876"/>
      <c r="B1089" s="876"/>
      <c r="C1089" s="876"/>
      <c r="D1089" s="876"/>
      <c r="E1089" s="876"/>
      <c r="F1089" s="876" t="s">
        <v>387</v>
      </c>
      <c r="G1089" s="876"/>
      <c r="H1089" s="876"/>
      <c r="I1089" s="876"/>
      <c r="J1089" s="474">
        <v>0</v>
      </c>
    </row>
    <row r="1090" spans="1:10" ht="20" customHeight="1">
      <c r="A1090" s="876"/>
      <c r="B1090" s="876"/>
      <c r="C1090" s="876"/>
      <c r="D1090" s="876"/>
      <c r="E1090" s="876"/>
      <c r="F1090" s="876" t="s">
        <v>388</v>
      </c>
      <c r="G1090" s="876"/>
      <c r="H1090" s="876"/>
      <c r="I1090" s="876"/>
      <c r="J1090" s="474">
        <v>5.2873000000000001</v>
      </c>
    </row>
    <row r="1091" spans="1:10" ht="20" customHeight="1">
      <c r="A1091" s="876"/>
      <c r="B1091" s="876"/>
      <c r="C1091" s="876"/>
      <c r="D1091" s="876"/>
      <c r="E1091" s="876"/>
      <c r="F1091" s="876" t="s">
        <v>389</v>
      </c>
      <c r="G1091" s="876"/>
      <c r="H1091" s="876"/>
      <c r="I1091" s="876"/>
      <c r="J1091" s="474">
        <v>0</v>
      </c>
    </row>
    <row r="1092" spans="1:10" ht="20" customHeight="1">
      <c r="A1092" s="876"/>
      <c r="B1092" s="876"/>
      <c r="C1092" s="876"/>
      <c r="D1092" s="876"/>
      <c r="E1092" s="876"/>
      <c r="F1092" s="876" t="s">
        <v>390</v>
      </c>
      <c r="G1092" s="876"/>
      <c r="H1092" s="876"/>
      <c r="I1092" s="876"/>
      <c r="J1092" s="474">
        <v>0</v>
      </c>
    </row>
    <row r="1093" spans="1:10" ht="20" customHeight="1">
      <c r="A1093" s="876"/>
      <c r="B1093" s="876"/>
      <c r="C1093" s="876"/>
      <c r="D1093" s="876"/>
      <c r="E1093" s="876"/>
      <c r="F1093" s="876" t="s">
        <v>391</v>
      </c>
      <c r="G1093" s="876"/>
      <c r="H1093" s="876"/>
      <c r="I1093" s="876"/>
      <c r="J1093" s="474">
        <v>1</v>
      </c>
    </row>
    <row r="1094" spans="1:10" ht="20" customHeight="1">
      <c r="A1094" s="876"/>
      <c r="B1094" s="876"/>
      <c r="C1094" s="876"/>
      <c r="D1094" s="876"/>
      <c r="E1094" s="876"/>
      <c r="F1094" s="876" t="s">
        <v>392</v>
      </c>
      <c r="G1094" s="876"/>
      <c r="H1094" s="876"/>
      <c r="I1094" s="876"/>
      <c r="J1094" s="474">
        <v>5.2873000000000001</v>
      </c>
    </row>
    <row r="1095" spans="1:10" ht="20" customHeight="1">
      <c r="A1095" s="644" t="s">
        <v>393</v>
      </c>
      <c r="B1095" s="636" t="s">
        <v>277</v>
      </c>
      <c r="C1095" s="644" t="s">
        <v>276</v>
      </c>
      <c r="D1095" s="644" t="s">
        <v>293</v>
      </c>
      <c r="E1095" s="636" t="s">
        <v>358</v>
      </c>
      <c r="F1095" s="636" t="s">
        <v>394</v>
      </c>
      <c r="G1095" s="886" t="s">
        <v>395</v>
      </c>
      <c r="H1095" s="886"/>
      <c r="I1095" s="886"/>
      <c r="J1095" s="636" t="s">
        <v>361</v>
      </c>
    </row>
    <row r="1096" spans="1:10" ht="24" customHeight="1">
      <c r="A1096" s="638" t="s">
        <v>291</v>
      </c>
      <c r="B1096" s="469" t="s">
        <v>355</v>
      </c>
      <c r="C1096" s="638" t="s">
        <v>1196</v>
      </c>
      <c r="D1096" s="638" t="s">
        <v>1197</v>
      </c>
      <c r="E1096" s="471">
        <v>1.1000000000000001</v>
      </c>
      <c r="F1096" s="470" t="s">
        <v>398</v>
      </c>
      <c r="G1096" s="888">
        <v>7.3190999999999997</v>
      </c>
      <c r="H1096" s="888"/>
      <c r="I1096" s="884"/>
      <c r="J1096" s="637">
        <v>8.0510000000000002</v>
      </c>
    </row>
    <row r="1097" spans="1:10" ht="24" customHeight="1">
      <c r="A1097" s="638" t="s">
        <v>291</v>
      </c>
      <c r="B1097" s="469" t="s">
        <v>355</v>
      </c>
      <c r="C1097" s="638" t="s">
        <v>1198</v>
      </c>
      <c r="D1097" s="638" t="s">
        <v>1199</v>
      </c>
      <c r="E1097" s="471">
        <v>1.4999999999999999E-2</v>
      </c>
      <c r="F1097" s="470" t="s">
        <v>398</v>
      </c>
      <c r="G1097" s="888">
        <v>10.098100000000001</v>
      </c>
      <c r="H1097" s="888"/>
      <c r="I1097" s="884"/>
      <c r="J1097" s="637">
        <v>0.1515</v>
      </c>
    </row>
    <row r="1098" spans="1:10" ht="20" customHeight="1">
      <c r="A1098" s="876"/>
      <c r="B1098" s="876"/>
      <c r="C1098" s="876"/>
      <c r="D1098" s="876"/>
      <c r="E1098" s="876"/>
      <c r="F1098" s="876" t="s">
        <v>403</v>
      </c>
      <c r="G1098" s="876"/>
      <c r="H1098" s="876"/>
      <c r="I1098" s="876"/>
      <c r="J1098" s="474">
        <v>8.2025000000000006</v>
      </c>
    </row>
    <row r="1099" spans="1:10" ht="20" customHeight="1">
      <c r="A1099" s="644" t="s">
        <v>409</v>
      </c>
      <c r="B1099" s="636" t="s">
        <v>277</v>
      </c>
      <c r="C1099" s="644" t="s">
        <v>291</v>
      </c>
      <c r="D1099" s="644" t="s">
        <v>410</v>
      </c>
      <c r="E1099" s="636" t="s">
        <v>276</v>
      </c>
      <c r="F1099" s="636" t="s">
        <v>358</v>
      </c>
      <c r="G1099" s="639" t="s">
        <v>394</v>
      </c>
      <c r="H1099" s="886" t="s">
        <v>395</v>
      </c>
      <c r="I1099" s="886"/>
      <c r="J1099" s="636" t="s">
        <v>361</v>
      </c>
    </row>
    <row r="1100" spans="1:10" ht="39" customHeight="1">
      <c r="A1100" s="642" t="s">
        <v>411</v>
      </c>
      <c r="B1100" s="465" t="s">
        <v>355</v>
      </c>
      <c r="C1100" s="642" t="s">
        <v>1196</v>
      </c>
      <c r="D1100" s="642" t="s">
        <v>413</v>
      </c>
      <c r="E1100" s="465">
        <v>5914655</v>
      </c>
      <c r="F1100" s="467">
        <v>1.1000000000000001E-3</v>
      </c>
      <c r="G1100" s="466" t="s">
        <v>162</v>
      </c>
      <c r="H1100" s="889">
        <v>35.36</v>
      </c>
      <c r="I1100" s="885"/>
      <c r="J1100" s="641">
        <v>3.8899999999999997E-2</v>
      </c>
    </row>
    <row r="1101" spans="1:10" ht="39" customHeight="1">
      <c r="A1101" s="642" t="s">
        <v>411</v>
      </c>
      <c r="B1101" s="465" t="s">
        <v>355</v>
      </c>
      <c r="C1101" s="642" t="s">
        <v>1198</v>
      </c>
      <c r="D1101" s="642" t="s">
        <v>413</v>
      </c>
      <c r="E1101" s="465">
        <v>5914655</v>
      </c>
      <c r="F1101" s="467">
        <v>2.0000000000000002E-5</v>
      </c>
      <c r="G1101" s="466" t="s">
        <v>162</v>
      </c>
      <c r="H1101" s="889">
        <v>35.36</v>
      </c>
      <c r="I1101" s="885"/>
      <c r="J1101" s="641">
        <v>6.9999999999999999E-4</v>
      </c>
    </row>
    <row r="1102" spans="1:10" ht="20" customHeight="1">
      <c r="A1102" s="876"/>
      <c r="B1102" s="876"/>
      <c r="C1102" s="876"/>
      <c r="D1102" s="876"/>
      <c r="E1102" s="876"/>
      <c r="F1102" s="876" t="s">
        <v>414</v>
      </c>
      <c r="G1102" s="876"/>
      <c r="H1102" s="876"/>
      <c r="I1102" s="876"/>
      <c r="J1102" s="474">
        <v>3.9600000000000003E-2</v>
      </c>
    </row>
    <row r="1103" spans="1:10" ht="20" customHeight="1">
      <c r="A1103" s="644" t="s">
        <v>415</v>
      </c>
      <c r="B1103" s="636" t="s">
        <v>277</v>
      </c>
      <c r="C1103" s="644" t="s">
        <v>291</v>
      </c>
      <c r="D1103" s="644" t="s">
        <v>416</v>
      </c>
      <c r="E1103" s="636" t="s">
        <v>358</v>
      </c>
      <c r="F1103" s="636" t="s">
        <v>394</v>
      </c>
      <c r="G1103" s="887" t="s">
        <v>417</v>
      </c>
      <c r="H1103" s="886"/>
      <c r="I1103" s="886"/>
      <c r="J1103" s="636" t="s">
        <v>361</v>
      </c>
    </row>
    <row r="1104" spans="1:10" ht="20" customHeight="1">
      <c r="A1104" s="639"/>
      <c r="B1104" s="639"/>
      <c r="C1104" s="639"/>
      <c r="D1104" s="639"/>
      <c r="E1104" s="639"/>
      <c r="F1104" s="639"/>
      <c r="G1104" s="639" t="s">
        <v>418</v>
      </c>
      <c r="H1104" s="639" t="s">
        <v>419</v>
      </c>
      <c r="I1104" s="639" t="s">
        <v>420</v>
      </c>
      <c r="J1104" s="639"/>
    </row>
    <row r="1105" spans="1:10" ht="50" customHeight="1">
      <c r="A1105" s="642" t="s">
        <v>416</v>
      </c>
      <c r="B1105" s="465" t="s">
        <v>355</v>
      </c>
      <c r="C1105" s="642" t="s">
        <v>1196</v>
      </c>
      <c r="D1105" s="642" t="s">
        <v>1200</v>
      </c>
      <c r="E1105" s="467">
        <v>1.1000000000000001E-3</v>
      </c>
      <c r="F1105" s="466" t="s">
        <v>163</v>
      </c>
      <c r="G1105" s="465" t="s">
        <v>1784</v>
      </c>
      <c r="H1105" s="465" t="s">
        <v>1785</v>
      </c>
      <c r="I1105" s="465" t="s">
        <v>1786</v>
      </c>
      <c r="J1105" s="641">
        <v>0</v>
      </c>
    </row>
    <row r="1106" spans="1:10" ht="50" customHeight="1">
      <c r="A1106" s="642" t="s">
        <v>416</v>
      </c>
      <c r="B1106" s="465" t="s">
        <v>355</v>
      </c>
      <c r="C1106" s="642" t="s">
        <v>1198</v>
      </c>
      <c r="D1106" s="642" t="s">
        <v>1201</v>
      </c>
      <c r="E1106" s="467">
        <v>2.0000000000000002E-5</v>
      </c>
      <c r="F1106" s="466" t="s">
        <v>163</v>
      </c>
      <c r="G1106" s="465" t="s">
        <v>1784</v>
      </c>
      <c r="H1106" s="465" t="s">
        <v>1785</v>
      </c>
      <c r="I1106" s="465" t="s">
        <v>1786</v>
      </c>
      <c r="J1106" s="641">
        <v>0</v>
      </c>
    </row>
    <row r="1107" spans="1:10" ht="20" customHeight="1">
      <c r="A1107" s="876"/>
      <c r="B1107" s="876"/>
      <c r="C1107" s="876"/>
      <c r="D1107" s="876"/>
      <c r="E1107" s="876"/>
      <c r="F1107" s="876" t="s">
        <v>424</v>
      </c>
      <c r="G1107" s="876"/>
      <c r="H1107" s="876"/>
      <c r="I1107" s="876"/>
      <c r="J1107" s="474">
        <v>0</v>
      </c>
    </row>
    <row r="1108" spans="1:10" ht="25">
      <c r="A1108" s="643"/>
      <c r="B1108" s="643"/>
      <c r="C1108" s="643"/>
      <c r="D1108" s="643"/>
      <c r="E1108" s="643" t="s">
        <v>296</v>
      </c>
      <c r="F1108" s="473">
        <v>5.3008047559157214</v>
      </c>
      <c r="G1108" s="643" t="s">
        <v>297</v>
      </c>
      <c r="H1108" s="473">
        <v>0</v>
      </c>
      <c r="I1108" s="643" t="s">
        <v>298</v>
      </c>
      <c r="J1108" s="473">
        <v>5.3008047559157214</v>
      </c>
    </row>
    <row r="1109" spans="1:10">
      <c r="A1109" s="643"/>
      <c r="B1109" s="643"/>
      <c r="C1109" s="643"/>
      <c r="D1109" s="643"/>
      <c r="E1109" s="643" t="s">
        <v>709</v>
      </c>
      <c r="F1109" s="473">
        <v>2.8</v>
      </c>
      <c r="G1109" s="643"/>
      <c r="H1109" s="881" t="s">
        <v>299</v>
      </c>
      <c r="I1109" s="881"/>
      <c r="J1109" s="473">
        <v>16.329999999999998</v>
      </c>
    </row>
    <row r="1110" spans="1:10" ht="1" customHeight="1">
      <c r="A1110" s="645"/>
      <c r="B1110" s="645"/>
      <c r="C1110" s="645"/>
      <c r="D1110" s="645"/>
      <c r="E1110" s="645"/>
      <c r="F1110" s="645"/>
      <c r="G1110" s="645"/>
      <c r="H1110" s="645"/>
      <c r="I1110" s="645"/>
      <c r="J1110" s="645"/>
    </row>
    <row r="1111" spans="1:10" ht="18" customHeight="1">
      <c r="A1111" s="644"/>
      <c r="B1111" s="636" t="s">
        <v>276</v>
      </c>
      <c r="C1111" s="644" t="s">
        <v>277</v>
      </c>
      <c r="D1111" s="644" t="s">
        <v>278</v>
      </c>
      <c r="E1111" s="882" t="s">
        <v>279</v>
      </c>
      <c r="F1111" s="882"/>
      <c r="G1111" s="639" t="s">
        <v>280</v>
      </c>
      <c r="H1111" s="636" t="s">
        <v>281</v>
      </c>
      <c r="I1111" s="636" t="s">
        <v>282</v>
      </c>
      <c r="J1111" s="636" t="s">
        <v>283</v>
      </c>
    </row>
    <row r="1112" spans="1:10" ht="52" customHeight="1">
      <c r="A1112" s="645" t="s">
        <v>158</v>
      </c>
      <c r="B1112" s="461" t="s">
        <v>1154</v>
      </c>
      <c r="C1112" s="645" t="s">
        <v>86</v>
      </c>
      <c r="D1112" s="645" t="s">
        <v>1155</v>
      </c>
      <c r="E1112" s="883" t="s">
        <v>843</v>
      </c>
      <c r="F1112" s="883"/>
      <c r="G1112" s="462" t="s">
        <v>451</v>
      </c>
      <c r="H1112" s="463">
        <v>1</v>
      </c>
      <c r="I1112" s="464">
        <v>0.41</v>
      </c>
      <c r="J1112" s="464">
        <v>0.41</v>
      </c>
    </row>
    <row r="1113" spans="1:10" ht="52" customHeight="1">
      <c r="A1113" s="642" t="s">
        <v>285</v>
      </c>
      <c r="B1113" s="465" t="s">
        <v>1202</v>
      </c>
      <c r="C1113" s="642" t="s">
        <v>86</v>
      </c>
      <c r="D1113" s="642" t="s">
        <v>1203</v>
      </c>
      <c r="E1113" s="885" t="s">
        <v>1204</v>
      </c>
      <c r="F1113" s="885"/>
      <c r="G1113" s="466" t="s">
        <v>288</v>
      </c>
      <c r="H1113" s="467">
        <v>1</v>
      </c>
      <c r="I1113" s="468">
        <v>0.34</v>
      </c>
      <c r="J1113" s="468">
        <v>0.34</v>
      </c>
    </row>
    <row r="1114" spans="1:10" ht="39" customHeight="1">
      <c r="A1114" s="642" t="s">
        <v>285</v>
      </c>
      <c r="B1114" s="465" t="s">
        <v>1205</v>
      </c>
      <c r="C1114" s="642" t="s">
        <v>86</v>
      </c>
      <c r="D1114" s="642" t="s">
        <v>1206</v>
      </c>
      <c r="E1114" s="885" t="s">
        <v>1204</v>
      </c>
      <c r="F1114" s="885"/>
      <c r="G1114" s="466" t="s">
        <v>288</v>
      </c>
      <c r="H1114" s="467">
        <v>1</v>
      </c>
      <c r="I1114" s="468">
        <v>7.0000000000000007E-2</v>
      </c>
      <c r="J1114" s="468">
        <v>7.0000000000000007E-2</v>
      </c>
    </row>
    <row r="1115" spans="1:10" ht="25">
      <c r="A1115" s="643"/>
      <c r="B1115" s="643"/>
      <c r="C1115" s="643"/>
      <c r="D1115" s="643"/>
      <c r="E1115" s="643" t="s">
        <v>296</v>
      </c>
      <c r="F1115" s="473">
        <v>0</v>
      </c>
      <c r="G1115" s="643" t="s">
        <v>297</v>
      </c>
      <c r="H1115" s="473">
        <v>0</v>
      </c>
      <c r="I1115" s="643" t="s">
        <v>298</v>
      </c>
      <c r="J1115" s="473">
        <v>0</v>
      </c>
    </row>
    <row r="1116" spans="1:10">
      <c r="A1116" s="643"/>
      <c r="B1116" s="643"/>
      <c r="C1116" s="643"/>
      <c r="D1116" s="643"/>
      <c r="E1116" s="643" t="s">
        <v>709</v>
      </c>
      <c r="F1116" s="473">
        <v>0.08</v>
      </c>
      <c r="G1116" s="643"/>
      <c r="H1116" s="881" t="s">
        <v>299</v>
      </c>
      <c r="I1116" s="881"/>
      <c r="J1116" s="473">
        <v>0.49</v>
      </c>
    </row>
    <row r="1117" spans="1:10" ht="1" customHeight="1">
      <c r="A1117" s="645"/>
      <c r="B1117" s="645"/>
      <c r="C1117" s="645"/>
      <c r="D1117" s="645"/>
      <c r="E1117" s="645"/>
      <c r="F1117" s="645"/>
      <c r="G1117" s="645"/>
      <c r="H1117" s="645"/>
      <c r="I1117" s="645"/>
      <c r="J1117" s="645"/>
    </row>
    <row r="1118" spans="1:10" ht="18" customHeight="1">
      <c r="A1118" s="644"/>
      <c r="B1118" s="636" t="s">
        <v>276</v>
      </c>
      <c r="C1118" s="644" t="s">
        <v>277</v>
      </c>
      <c r="D1118" s="644" t="s">
        <v>278</v>
      </c>
      <c r="E1118" s="882" t="s">
        <v>279</v>
      </c>
      <c r="F1118" s="882"/>
      <c r="G1118" s="639" t="s">
        <v>280</v>
      </c>
      <c r="H1118" s="636" t="s">
        <v>281</v>
      </c>
      <c r="I1118" s="636" t="s">
        <v>282</v>
      </c>
      <c r="J1118" s="636" t="s">
        <v>283</v>
      </c>
    </row>
    <row r="1119" spans="1:10" ht="52" customHeight="1">
      <c r="A1119" s="645" t="s">
        <v>158</v>
      </c>
      <c r="B1119" s="461" t="s">
        <v>1152</v>
      </c>
      <c r="C1119" s="645" t="s">
        <v>86</v>
      </c>
      <c r="D1119" s="645" t="s">
        <v>1153</v>
      </c>
      <c r="E1119" s="883" t="s">
        <v>843</v>
      </c>
      <c r="F1119" s="883"/>
      <c r="G1119" s="462" t="s">
        <v>428</v>
      </c>
      <c r="H1119" s="463">
        <v>1</v>
      </c>
      <c r="I1119" s="464">
        <v>2.11</v>
      </c>
      <c r="J1119" s="464">
        <v>2.11</v>
      </c>
    </row>
    <row r="1120" spans="1:10" ht="52" customHeight="1">
      <c r="A1120" s="642" t="s">
        <v>285</v>
      </c>
      <c r="B1120" s="465" t="s">
        <v>1202</v>
      </c>
      <c r="C1120" s="642" t="s">
        <v>86</v>
      </c>
      <c r="D1120" s="642" t="s">
        <v>1203</v>
      </c>
      <c r="E1120" s="885" t="s">
        <v>1204</v>
      </c>
      <c r="F1120" s="885"/>
      <c r="G1120" s="466" t="s">
        <v>288</v>
      </c>
      <c r="H1120" s="467">
        <v>1</v>
      </c>
      <c r="I1120" s="468">
        <v>0.34</v>
      </c>
      <c r="J1120" s="468">
        <v>0.34</v>
      </c>
    </row>
    <row r="1121" spans="1:10" ht="39" customHeight="1">
      <c r="A1121" s="642" t="s">
        <v>285</v>
      </c>
      <c r="B1121" s="465" t="s">
        <v>1205</v>
      </c>
      <c r="C1121" s="642" t="s">
        <v>86</v>
      </c>
      <c r="D1121" s="642" t="s">
        <v>1206</v>
      </c>
      <c r="E1121" s="885" t="s">
        <v>1204</v>
      </c>
      <c r="F1121" s="885"/>
      <c r="G1121" s="466" t="s">
        <v>288</v>
      </c>
      <c r="H1121" s="467">
        <v>1</v>
      </c>
      <c r="I1121" s="468">
        <v>7.0000000000000007E-2</v>
      </c>
      <c r="J1121" s="468">
        <v>7.0000000000000007E-2</v>
      </c>
    </row>
    <row r="1122" spans="1:10" ht="52" customHeight="1">
      <c r="A1122" s="642" t="s">
        <v>285</v>
      </c>
      <c r="B1122" s="465" t="s">
        <v>1207</v>
      </c>
      <c r="C1122" s="642" t="s">
        <v>86</v>
      </c>
      <c r="D1122" s="642" t="s">
        <v>1208</v>
      </c>
      <c r="E1122" s="885" t="s">
        <v>1204</v>
      </c>
      <c r="F1122" s="885"/>
      <c r="G1122" s="466" t="s">
        <v>288</v>
      </c>
      <c r="H1122" s="467">
        <v>1</v>
      </c>
      <c r="I1122" s="468">
        <v>0.37</v>
      </c>
      <c r="J1122" s="468">
        <v>0.37</v>
      </c>
    </row>
    <row r="1123" spans="1:10" ht="52" customHeight="1">
      <c r="A1123" s="642" t="s">
        <v>285</v>
      </c>
      <c r="B1123" s="465" t="s">
        <v>1209</v>
      </c>
      <c r="C1123" s="642" t="s">
        <v>86</v>
      </c>
      <c r="D1123" s="642" t="s">
        <v>1210</v>
      </c>
      <c r="E1123" s="885" t="s">
        <v>1204</v>
      </c>
      <c r="F1123" s="885"/>
      <c r="G1123" s="466" t="s">
        <v>288</v>
      </c>
      <c r="H1123" s="467">
        <v>1</v>
      </c>
      <c r="I1123" s="468">
        <v>1.33</v>
      </c>
      <c r="J1123" s="468">
        <v>1.33</v>
      </c>
    </row>
    <row r="1124" spans="1:10" ht="25">
      <c r="A1124" s="643"/>
      <c r="B1124" s="643"/>
      <c r="C1124" s="643"/>
      <c r="D1124" s="643"/>
      <c r="E1124" s="643" t="s">
        <v>296</v>
      </c>
      <c r="F1124" s="473">
        <v>0</v>
      </c>
      <c r="G1124" s="643" t="s">
        <v>297</v>
      </c>
      <c r="H1124" s="473">
        <v>0</v>
      </c>
      <c r="I1124" s="643" t="s">
        <v>298</v>
      </c>
      <c r="J1124" s="473">
        <v>0</v>
      </c>
    </row>
    <row r="1125" spans="1:10">
      <c r="A1125" s="643"/>
      <c r="B1125" s="643"/>
      <c r="C1125" s="643"/>
      <c r="D1125" s="643"/>
      <c r="E1125" s="643" t="s">
        <v>709</v>
      </c>
      <c r="F1125" s="473">
        <v>0.43</v>
      </c>
      <c r="G1125" s="643"/>
      <c r="H1125" s="881" t="s">
        <v>299</v>
      </c>
      <c r="I1125" s="881"/>
      <c r="J1125" s="473">
        <v>2.54</v>
      </c>
    </row>
    <row r="1126" spans="1:10" ht="1" customHeight="1">
      <c r="A1126" s="645"/>
      <c r="B1126" s="645"/>
      <c r="C1126" s="645"/>
      <c r="D1126" s="645"/>
      <c r="E1126" s="645"/>
      <c r="F1126" s="645"/>
      <c r="G1126" s="645"/>
      <c r="H1126" s="645"/>
      <c r="I1126" s="645"/>
      <c r="J1126" s="645"/>
    </row>
    <row r="1127" spans="1:10" ht="18" customHeight="1">
      <c r="A1127" s="644"/>
      <c r="B1127" s="636" t="s">
        <v>276</v>
      </c>
      <c r="C1127" s="644" t="s">
        <v>277</v>
      </c>
      <c r="D1127" s="644" t="s">
        <v>278</v>
      </c>
      <c r="E1127" s="882" t="s">
        <v>279</v>
      </c>
      <c r="F1127" s="882"/>
      <c r="G1127" s="639" t="s">
        <v>280</v>
      </c>
      <c r="H1127" s="636" t="s">
        <v>281</v>
      </c>
      <c r="I1127" s="636" t="s">
        <v>282</v>
      </c>
      <c r="J1127" s="636" t="s">
        <v>283</v>
      </c>
    </row>
    <row r="1128" spans="1:10" ht="52" customHeight="1">
      <c r="A1128" s="645" t="s">
        <v>158</v>
      </c>
      <c r="B1128" s="461" t="s">
        <v>1202</v>
      </c>
      <c r="C1128" s="645" t="s">
        <v>86</v>
      </c>
      <c r="D1128" s="645" t="s">
        <v>1203</v>
      </c>
      <c r="E1128" s="883" t="s">
        <v>1204</v>
      </c>
      <c r="F1128" s="883"/>
      <c r="G1128" s="462" t="s">
        <v>288</v>
      </c>
      <c r="H1128" s="463">
        <v>1</v>
      </c>
      <c r="I1128" s="464">
        <v>0.34</v>
      </c>
      <c r="J1128" s="464">
        <v>0.34</v>
      </c>
    </row>
    <row r="1129" spans="1:10" ht="39" customHeight="1">
      <c r="A1129" s="638" t="s">
        <v>291</v>
      </c>
      <c r="B1129" s="469" t="s">
        <v>1211</v>
      </c>
      <c r="C1129" s="638" t="s">
        <v>86</v>
      </c>
      <c r="D1129" s="638" t="s">
        <v>1212</v>
      </c>
      <c r="E1129" s="884" t="s">
        <v>716</v>
      </c>
      <c r="F1129" s="884"/>
      <c r="G1129" s="470" t="s">
        <v>324</v>
      </c>
      <c r="H1129" s="471">
        <v>6.3999999999999997E-5</v>
      </c>
      <c r="I1129" s="472">
        <v>5330</v>
      </c>
      <c r="J1129" s="472">
        <v>0.34</v>
      </c>
    </row>
    <row r="1130" spans="1:10" ht="25">
      <c r="A1130" s="643"/>
      <c r="B1130" s="643"/>
      <c r="C1130" s="643"/>
      <c r="D1130" s="643"/>
      <c r="E1130" s="643" t="s">
        <v>296</v>
      </c>
      <c r="F1130" s="473">
        <v>0</v>
      </c>
      <c r="G1130" s="643" t="s">
        <v>297</v>
      </c>
      <c r="H1130" s="473">
        <v>0</v>
      </c>
      <c r="I1130" s="643" t="s">
        <v>298</v>
      </c>
      <c r="J1130" s="473">
        <v>0</v>
      </c>
    </row>
    <row r="1131" spans="1:10">
      <c r="A1131" s="643"/>
      <c r="B1131" s="643"/>
      <c r="C1131" s="643"/>
      <c r="D1131" s="643"/>
      <c r="E1131" s="643" t="s">
        <v>709</v>
      </c>
      <c r="F1131" s="473">
        <v>7.0000000000000007E-2</v>
      </c>
      <c r="G1131" s="643"/>
      <c r="H1131" s="881" t="s">
        <v>299</v>
      </c>
      <c r="I1131" s="881"/>
      <c r="J1131" s="473">
        <v>0.41</v>
      </c>
    </row>
    <row r="1132" spans="1:10" ht="1" customHeight="1">
      <c r="A1132" s="645"/>
      <c r="B1132" s="645"/>
      <c r="C1132" s="645"/>
      <c r="D1132" s="645"/>
      <c r="E1132" s="645"/>
      <c r="F1132" s="645"/>
      <c r="G1132" s="645"/>
      <c r="H1132" s="645"/>
      <c r="I1132" s="645"/>
      <c r="J1132" s="645"/>
    </row>
    <row r="1133" spans="1:10" ht="18" customHeight="1">
      <c r="A1133" s="644"/>
      <c r="B1133" s="636" t="s">
        <v>276</v>
      </c>
      <c r="C1133" s="644" t="s">
        <v>277</v>
      </c>
      <c r="D1133" s="644" t="s">
        <v>278</v>
      </c>
      <c r="E1133" s="882" t="s">
        <v>279</v>
      </c>
      <c r="F1133" s="882"/>
      <c r="G1133" s="639" t="s">
        <v>280</v>
      </c>
      <c r="H1133" s="636" t="s">
        <v>281</v>
      </c>
      <c r="I1133" s="636" t="s">
        <v>282</v>
      </c>
      <c r="J1133" s="636" t="s">
        <v>283</v>
      </c>
    </row>
    <row r="1134" spans="1:10" ht="39" customHeight="1">
      <c r="A1134" s="645" t="s">
        <v>158</v>
      </c>
      <c r="B1134" s="461" t="s">
        <v>1205</v>
      </c>
      <c r="C1134" s="645" t="s">
        <v>86</v>
      </c>
      <c r="D1134" s="645" t="s">
        <v>1206</v>
      </c>
      <c r="E1134" s="883" t="s">
        <v>1204</v>
      </c>
      <c r="F1134" s="883"/>
      <c r="G1134" s="462" t="s">
        <v>288</v>
      </c>
      <c r="H1134" s="463">
        <v>1</v>
      </c>
      <c r="I1134" s="464">
        <v>7.0000000000000007E-2</v>
      </c>
      <c r="J1134" s="464">
        <v>7.0000000000000007E-2</v>
      </c>
    </row>
    <row r="1135" spans="1:10" ht="39" customHeight="1">
      <c r="A1135" s="638" t="s">
        <v>291</v>
      </c>
      <c r="B1135" s="469" t="s">
        <v>1211</v>
      </c>
      <c r="C1135" s="638" t="s">
        <v>86</v>
      </c>
      <c r="D1135" s="638" t="s">
        <v>1212</v>
      </c>
      <c r="E1135" s="884" t="s">
        <v>716</v>
      </c>
      <c r="F1135" s="884"/>
      <c r="G1135" s="470" t="s">
        <v>324</v>
      </c>
      <c r="H1135" s="471">
        <v>1.4800000000000001E-5</v>
      </c>
      <c r="I1135" s="472">
        <v>5330</v>
      </c>
      <c r="J1135" s="472">
        <v>7.0000000000000007E-2</v>
      </c>
    </row>
    <row r="1136" spans="1:10" ht="25">
      <c r="A1136" s="643"/>
      <c r="B1136" s="643"/>
      <c r="C1136" s="643"/>
      <c r="D1136" s="643"/>
      <c r="E1136" s="643" t="s">
        <v>296</v>
      </c>
      <c r="F1136" s="473">
        <v>0</v>
      </c>
      <c r="G1136" s="643" t="s">
        <v>297</v>
      </c>
      <c r="H1136" s="473">
        <v>0</v>
      </c>
      <c r="I1136" s="643" t="s">
        <v>298</v>
      </c>
      <c r="J1136" s="473">
        <v>0</v>
      </c>
    </row>
    <row r="1137" spans="1:10">
      <c r="A1137" s="643"/>
      <c r="B1137" s="643"/>
      <c r="C1137" s="643"/>
      <c r="D1137" s="643"/>
      <c r="E1137" s="643" t="s">
        <v>709</v>
      </c>
      <c r="F1137" s="473">
        <v>0.01</v>
      </c>
      <c r="G1137" s="643"/>
      <c r="H1137" s="881" t="s">
        <v>299</v>
      </c>
      <c r="I1137" s="881"/>
      <c r="J1137" s="473">
        <v>0.08</v>
      </c>
    </row>
    <row r="1138" spans="1:10" ht="1" customHeight="1">
      <c r="A1138" s="645"/>
      <c r="B1138" s="645"/>
      <c r="C1138" s="645"/>
      <c r="D1138" s="645"/>
      <c r="E1138" s="645"/>
      <c r="F1138" s="645"/>
      <c r="G1138" s="645"/>
      <c r="H1138" s="645"/>
      <c r="I1138" s="645"/>
      <c r="J1138" s="645"/>
    </row>
    <row r="1139" spans="1:10" ht="18" customHeight="1">
      <c r="A1139" s="644"/>
      <c r="B1139" s="636" t="s">
        <v>276</v>
      </c>
      <c r="C1139" s="644" t="s">
        <v>277</v>
      </c>
      <c r="D1139" s="644" t="s">
        <v>278</v>
      </c>
      <c r="E1139" s="882" t="s">
        <v>279</v>
      </c>
      <c r="F1139" s="882"/>
      <c r="G1139" s="639" t="s">
        <v>280</v>
      </c>
      <c r="H1139" s="636" t="s">
        <v>281</v>
      </c>
      <c r="I1139" s="636" t="s">
        <v>282</v>
      </c>
      <c r="J1139" s="636" t="s">
        <v>283</v>
      </c>
    </row>
    <row r="1140" spans="1:10" ht="52" customHeight="1">
      <c r="A1140" s="645" t="s">
        <v>158</v>
      </c>
      <c r="B1140" s="461" t="s">
        <v>1207</v>
      </c>
      <c r="C1140" s="645" t="s">
        <v>86</v>
      </c>
      <c r="D1140" s="645" t="s">
        <v>1208</v>
      </c>
      <c r="E1140" s="883" t="s">
        <v>1204</v>
      </c>
      <c r="F1140" s="883"/>
      <c r="G1140" s="462" t="s">
        <v>288</v>
      </c>
      <c r="H1140" s="463">
        <v>1</v>
      </c>
      <c r="I1140" s="464">
        <v>0.37</v>
      </c>
      <c r="J1140" s="464">
        <v>0.37</v>
      </c>
    </row>
    <row r="1141" spans="1:10" ht="39" customHeight="1">
      <c r="A1141" s="638" t="s">
        <v>291</v>
      </c>
      <c r="B1141" s="469" t="s">
        <v>1211</v>
      </c>
      <c r="C1141" s="638" t="s">
        <v>86</v>
      </c>
      <c r="D1141" s="638" t="s">
        <v>1212</v>
      </c>
      <c r="E1141" s="884" t="s">
        <v>716</v>
      </c>
      <c r="F1141" s="884"/>
      <c r="G1141" s="470" t="s">
        <v>324</v>
      </c>
      <c r="H1141" s="471">
        <v>6.9999999999999994E-5</v>
      </c>
      <c r="I1141" s="472">
        <v>5330</v>
      </c>
      <c r="J1141" s="472">
        <v>0.37</v>
      </c>
    </row>
    <row r="1142" spans="1:10" ht="25">
      <c r="A1142" s="643"/>
      <c r="B1142" s="643"/>
      <c r="C1142" s="643"/>
      <c r="D1142" s="643"/>
      <c r="E1142" s="643" t="s">
        <v>296</v>
      </c>
      <c r="F1142" s="473">
        <v>0</v>
      </c>
      <c r="G1142" s="643" t="s">
        <v>297</v>
      </c>
      <c r="H1142" s="473">
        <v>0</v>
      </c>
      <c r="I1142" s="643" t="s">
        <v>298</v>
      </c>
      <c r="J1142" s="473">
        <v>0</v>
      </c>
    </row>
    <row r="1143" spans="1:10">
      <c r="A1143" s="643"/>
      <c r="B1143" s="643"/>
      <c r="C1143" s="643"/>
      <c r="D1143" s="643"/>
      <c r="E1143" s="643" t="s">
        <v>709</v>
      </c>
      <c r="F1143" s="473">
        <v>7.0000000000000007E-2</v>
      </c>
      <c r="G1143" s="643"/>
      <c r="H1143" s="881" t="s">
        <v>299</v>
      </c>
      <c r="I1143" s="881"/>
      <c r="J1143" s="473">
        <v>0.44</v>
      </c>
    </row>
    <row r="1144" spans="1:10" ht="1" customHeight="1">
      <c r="A1144" s="645"/>
      <c r="B1144" s="645"/>
      <c r="C1144" s="645"/>
      <c r="D1144" s="645"/>
      <c r="E1144" s="645"/>
      <c r="F1144" s="645"/>
      <c r="G1144" s="645"/>
      <c r="H1144" s="645"/>
      <c r="I1144" s="645"/>
      <c r="J1144" s="645"/>
    </row>
    <row r="1145" spans="1:10" ht="18" customHeight="1">
      <c r="A1145" s="644"/>
      <c r="B1145" s="636" t="s">
        <v>276</v>
      </c>
      <c r="C1145" s="644" t="s">
        <v>277</v>
      </c>
      <c r="D1145" s="644" t="s">
        <v>278</v>
      </c>
      <c r="E1145" s="882" t="s">
        <v>279</v>
      </c>
      <c r="F1145" s="882"/>
      <c r="G1145" s="639" t="s">
        <v>280</v>
      </c>
      <c r="H1145" s="636" t="s">
        <v>281</v>
      </c>
      <c r="I1145" s="636" t="s">
        <v>282</v>
      </c>
      <c r="J1145" s="636" t="s">
        <v>283</v>
      </c>
    </row>
    <row r="1146" spans="1:10" ht="52" customHeight="1">
      <c r="A1146" s="645" t="s">
        <v>158</v>
      </c>
      <c r="B1146" s="461" t="s">
        <v>1209</v>
      </c>
      <c r="C1146" s="645" t="s">
        <v>86</v>
      </c>
      <c r="D1146" s="645" t="s">
        <v>1210</v>
      </c>
      <c r="E1146" s="883" t="s">
        <v>1204</v>
      </c>
      <c r="F1146" s="883"/>
      <c r="G1146" s="462" t="s">
        <v>288</v>
      </c>
      <c r="H1146" s="463">
        <v>1</v>
      </c>
      <c r="I1146" s="464">
        <v>1.33</v>
      </c>
      <c r="J1146" s="464">
        <v>1.33</v>
      </c>
    </row>
    <row r="1147" spans="1:10" ht="26" customHeight="1">
      <c r="A1147" s="638" t="s">
        <v>291</v>
      </c>
      <c r="B1147" s="469" t="s">
        <v>1213</v>
      </c>
      <c r="C1147" s="638" t="s">
        <v>86</v>
      </c>
      <c r="D1147" s="638" t="s">
        <v>1214</v>
      </c>
      <c r="E1147" s="884" t="s">
        <v>293</v>
      </c>
      <c r="F1147" s="884"/>
      <c r="G1147" s="470" t="s">
        <v>1215</v>
      </c>
      <c r="H1147" s="471">
        <v>1.25</v>
      </c>
      <c r="I1147" s="472">
        <v>1.07</v>
      </c>
      <c r="J1147" s="472">
        <v>1.33</v>
      </c>
    </row>
    <row r="1148" spans="1:10" ht="25">
      <c r="A1148" s="643"/>
      <c r="B1148" s="643"/>
      <c r="C1148" s="643"/>
      <c r="D1148" s="643"/>
      <c r="E1148" s="643" t="s">
        <v>296</v>
      </c>
      <c r="F1148" s="473">
        <v>0</v>
      </c>
      <c r="G1148" s="643" t="s">
        <v>297</v>
      </c>
      <c r="H1148" s="473">
        <v>0</v>
      </c>
      <c r="I1148" s="643" t="s">
        <v>298</v>
      </c>
      <c r="J1148" s="473">
        <v>0</v>
      </c>
    </row>
    <row r="1149" spans="1:10">
      <c r="A1149" s="643"/>
      <c r="B1149" s="643"/>
      <c r="C1149" s="643"/>
      <c r="D1149" s="643"/>
      <c r="E1149" s="643" t="s">
        <v>709</v>
      </c>
      <c r="F1149" s="473">
        <v>0.27</v>
      </c>
      <c r="G1149" s="643"/>
      <c r="H1149" s="881" t="s">
        <v>299</v>
      </c>
      <c r="I1149" s="881"/>
      <c r="J1149" s="473">
        <v>1.6</v>
      </c>
    </row>
    <row r="1150" spans="1:10" ht="1" customHeight="1">
      <c r="A1150" s="645"/>
      <c r="B1150" s="645"/>
      <c r="C1150" s="645"/>
      <c r="D1150" s="645"/>
      <c r="E1150" s="645"/>
      <c r="F1150" s="645"/>
      <c r="G1150" s="645"/>
      <c r="H1150" s="645"/>
      <c r="I1150" s="645"/>
      <c r="J1150" s="645"/>
    </row>
    <row r="1151" spans="1:10" ht="18" customHeight="1">
      <c r="A1151" s="644"/>
      <c r="B1151" s="636" t="s">
        <v>276</v>
      </c>
      <c r="C1151" s="644" t="s">
        <v>277</v>
      </c>
      <c r="D1151" s="644" t="s">
        <v>278</v>
      </c>
      <c r="E1151" s="882" t="s">
        <v>279</v>
      </c>
      <c r="F1151" s="882"/>
      <c r="G1151" s="639" t="s">
        <v>280</v>
      </c>
      <c r="H1151" s="636" t="s">
        <v>281</v>
      </c>
      <c r="I1151" s="636" t="s">
        <v>282</v>
      </c>
      <c r="J1151" s="636" t="s">
        <v>283</v>
      </c>
    </row>
    <row r="1152" spans="1:10" ht="52" customHeight="1">
      <c r="A1152" s="645" t="s">
        <v>158</v>
      </c>
      <c r="B1152" s="461" t="s">
        <v>1216</v>
      </c>
      <c r="C1152" s="645" t="s">
        <v>86</v>
      </c>
      <c r="D1152" s="645" t="s">
        <v>1217</v>
      </c>
      <c r="E1152" s="883" t="s">
        <v>843</v>
      </c>
      <c r="F1152" s="883"/>
      <c r="G1152" s="462" t="s">
        <v>451</v>
      </c>
      <c r="H1152" s="463">
        <v>1</v>
      </c>
      <c r="I1152" s="464">
        <v>1.7</v>
      </c>
      <c r="J1152" s="464">
        <v>1.7</v>
      </c>
    </row>
    <row r="1153" spans="1:10" ht="52" customHeight="1">
      <c r="A1153" s="642" t="s">
        <v>285</v>
      </c>
      <c r="B1153" s="465" t="s">
        <v>1218</v>
      </c>
      <c r="C1153" s="642" t="s">
        <v>86</v>
      </c>
      <c r="D1153" s="642" t="s">
        <v>1219</v>
      </c>
      <c r="E1153" s="885" t="s">
        <v>1204</v>
      </c>
      <c r="F1153" s="885"/>
      <c r="G1153" s="466" t="s">
        <v>288</v>
      </c>
      <c r="H1153" s="467">
        <v>1</v>
      </c>
      <c r="I1153" s="468">
        <v>1.38</v>
      </c>
      <c r="J1153" s="468">
        <v>1.38</v>
      </c>
    </row>
    <row r="1154" spans="1:10" ht="39" customHeight="1">
      <c r="A1154" s="642" t="s">
        <v>285</v>
      </c>
      <c r="B1154" s="465" t="s">
        <v>1220</v>
      </c>
      <c r="C1154" s="642" t="s">
        <v>86</v>
      </c>
      <c r="D1154" s="642" t="s">
        <v>1221</v>
      </c>
      <c r="E1154" s="885" t="s">
        <v>1204</v>
      </c>
      <c r="F1154" s="885"/>
      <c r="G1154" s="466" t="s">
        <v>288</v>
      </c>
      <c r="H1154" s="467">
        <v>1</v>
      </c>
      <c r="I1154" s="468">
        <v>0.32</v>
      </c>
      <c r="J1154" s="468">
        <v>0.32</v>
      </c>
    </row>
    <row r="1155" spans="1:10" ht="25">
      <c r="A1155" s="643"/>
      <c r="B1155" s="643"/>
      <c r="C1155" s="643"/>
      <c r="D1155" s="643"/>
      <c r="E1155" s="643" t="s">
        <v>296</v>
      </c>
      <c r="F1155" s="473">
        <v>0</v>
      </c>
      <c r="G1155" s="643" t="s">
        <v>297</v>
      </c>
      <c r="H1155" s="473">
        <v>0</v>
      </c>
      <c r="I1155" s="643" t="s">
        <v>298</v>
      </c>
      <c r="J1155" s="473">
        <v>0</v>
      </c>
    </row>
    <row r="1156" spans="1:10">
      <c r="A1156" s="643"/>
      <c r="B1156" s="643"/>
      <c r="C1156" s="643"/>
      <c r="D1156" s="643"/>
      <c r="E1156" s="643" t="s">
        <v>709</v>
      </c>
      <c r="F1156" s="473">
        <v>0.35</v>
      </c>
      <c r="G1156" s="643"/>
      <c r="H1156" s="881" t="s">
        <v>299</v>
      </c>
      <c r="I1156" s="881"/>
      <c r="J1156" s="473">
        <v>2.0499999999999998</v>
      </c>
    </row>
    <row r="1157" spans="1:10" ht="1" customHeight="1">
      <c r="A1157" s="645"/>
      <c r="B1157" s="645"/>
      <c r="C1157" s="645"/>
      <c r="D1157" s="645"/>
      <c r="E1157" s="645"/>
      <c r="F1157" s="645"/>
      <c r="G1157" s="645"/>
      <c r="H1157" s="645"/>
      <c r="I1157" s="645"/>
      <c r="J1157" s="645"/>
    </row>
    <row r="1158" spans="1:10" ht="18" customHeight="1">
      <c r="A1158" s="644"/>
      <c r="B1158" s="636" t="s">
        <v>276</v>
      </c>
      <c r="C1158" s="644" t="s">
        <v>277</v>
      </c>
      <c r="D1158" s="644" t="s">
        <v>278</v>
      </c>
      <c r="E1158" s="882" t="s">
        <v>279</v>
      </c>
      <c r="F1158" s="882"/>
      <c r="G1158" s="639" t="s">
        <v>280</v>
      </c>
      <c r="H1158" s="636" t="s">
        <v>281</v>
      </c>
      <c r="I1158" s="636" t="s">
        <v>282</v>
      </c>
      <c r="J1158" s="636" t="s">
        <v>283</v>
      </c>
    </row>
    <row r="1159" spans="1:10" ht="52" customHeight="1">
      <c r="A1159" s="645" t="s">
        <v>158</v>
      </c>
      <c r="B1159" s="461" t="s">
        <v>1222</v>
      </c>
      <c r="C1159" s="645" t="s">
        <v>86</v>
      </c>
      <c r="D1159" s="645" t="s">
        <v>1223</v>
      </c>
      <c r="E1159" s="883" t="s">
        <v>843</v>
      </c>
      <c r="F1159" s="883"/>
      <c r="G1159" s="462" t="s">
        <v>428</v>
      </c>
      <c r="H1159" s="463">
        <v>1</v>
      </c>
      <c r="I1159" s="464">
        <v>5.88</v>
      </c>
      <c r="J1159" s="464">
        <v>5.88</v>
      </c>
    </row>
    <row r="1160" spans="1:10" ht="52" customHeight="1">
      <c r="A1160" s="642" t="s">
        <v>285</v>
      </c>
      <c r="B1160" s="465" t="s">
        <v>1218</v>
      </c>
      <c r="C1160" s="642" t="s">
        <v>86</v>
      </c>
      <c r="D1160" s="642" t="s">
        <v>1219</v>
      </c>
      <c r="E1160" s="885" t="s">
        <v>1204</v>
      </c>
      <c r="F1160" s="885"/>
      <c r="G1160" s="466" t="s">
        <v>288</v>
      </c>
      <c r="H1160" s="467">
        <v>1</v>
      </c>
      <c r="I1160" s="468">
        <v>1.38</v>
      </c>
      <c r="J1160" s="468">
        <v>1.38</v>
      </c>
    </row>
    <row r="1161" spans="1:10" ht="39" customHeight="1">
      <c r="A1161" s="642" t="s">
        <v>285</v>
      </c>
      <c r="B1161" s="465" t="s">
        <v>1220</v>
      </c>
      <c r="C1161" s="642" t="s">
        <v>86</v>
      </c>
      <c r="D1161" s="642" t="s">
        <v>1221</v>
      </c>
      <c r="E1161" s="885" t="s">
        <v>1204</v>
      </c>
      <c r="F1161" s="885"/>
      <c r="G1161" s="466" t="s">
        <v>288</v>
      </c>
      <c r="H1161" s="467">
        <v>1</v>
      </c>
      <c r="I1161" s="468">
        <v>0.32</v>
      </c>
      <c r="J1161" s="468">
        <v>0.32</v>
      </c>
    </row>
    <row r="1162" spans="1:10" ht="52" customHeight="1">
      <c r="A1162" s="642" t="s">
        <v>285</v>
      </c>
      <c r="B1162" s="465" t="s">
        <v>1224</v>
      </c>
      <c r="C1162" s="642" t="s">
        <v>86</v>
      </c>
      <c r="D1162" s="642" t="s">
        <v>1225</v>
      </c>
      <c r="E1162" s="885" t="s">
        <v>1204</v>
      </c>
      <c r="F1162" s="885"/>
      <c r="G1162" s="466" t="s">
        <v>288</v>
      </c>
      <c r="H1162" s="467">
        <v>1</v>
      </c>
      <c r="I1162" s="468">
        <v>1.51</v>
      </c>
      <c r="J1162" s="468">
        <v>1.51</v>
      </c>
    </row>
    <row r="1163" spans="1:10" ht="52" customHeight="1">
      <c r="A1163" s="642" t="s">
        <v>285</v>
      </c>
      <c r="B1163" s="465" t="s">
        <v>1226</v>
      </c>
      <c r="C1163" s="642" t="s">
        <v>86</v>
      </c>
      <c r="D1163" s="642" t="s">
        <v>1227</v>
      </c>
      <c r="E1163" s="885" t="s">
        <v>1204</v>
      </c>
      <c r="F1163" s="885"/>
      <c r="G1163" s="466" t="s">
        <v>288</v>
      </c>
      <c r="H1163" s="467">
        <v>1</v>
      </c>
      <c r="I1163" s="468">
        <v>2.67</v>
      </c>
      <c r="J1163" s="468">
        <v>2.67</v>
      </c>
    </row>
    <row r="1164" spans="1:10" ht="25">
      <c r="A1164" s="643"/>
      <c r="B1164" s="643"/>
      <c r="C1164" s="643"/>
      <c r="D1164" s="643"/>
      <c r="E1164" s="643" t="s">
        <v>296</v>
      </c>
      <c r="F1164" s="473">
        <v>0</v>
      </c>
      <c r="G1164" s="643" t="s">
        <v>297</v>
      </c>
      <c r="H1164" s="473">
        <v>0</v>
      </c>
      <c r="I1164" s="643" t="s">
        <v>298</v>
      </c>
      <c r="J1164" s="473">
        <v>0</v>
      </c>
    </row>
    <row r="1165" spans="1:10">
      <c r="A1165" s="643"/>
      <c r="B1165" s="643"/>
      <c r="C1165" s="643"/>
      <c r="D1165" s="643"/>
      <c r="E1165" s="643" t="s">
        <v>709</v>
      </c>
      <c r="F1165" s="473">
        <v>1.21</v>
      </c>
      <c r="G1165" s="643"/>
      <c r="H1165" s="881" t="s">
        <v>299</v>
      </c>
      <c r="I1165" s="881"/>
      <c r="J1165" s="473">
        <v>7.09</v>
      </c>
    </row>
    <row r="1166" spans="1:10" ht="1" customHeight="1">
      <c r="A1166" s="645"/>
      <c r="B1166" s="645"/>
      <c r="C1166" s="645"/>
      <c r="D1166" s="645"/>
      <c r="E1166" s="645"/>
      <c r="F1166" s="645"/>
      <c r="G1166" s="645"/>
      <c r="H1166" s="645"/>
      <c r="I1166" s="645"/>
      <c r="J1166" s="645"/>
    </row>
    <row r="1167" spans="1:10" ht="18" customHeight="1">
      <c r="A1167" s="644"/>
      <c r="B1167" s="636" t="s">
        <v>276</v>
      </c>
      <c r="C1167" s="644" t="s">
        <v>277</v>
      </c>
      <c r="D1167" s="644" t="s">
        <v>278</v>
      </c>
      <c r="E1167" s="882" t="s">
        <v>279</v>
      </c>
      <c r="F1167" s="882"/>
      <c r="G1167" s="639" t="s">
        <v>280</v>
      </c>
      <c r="H1167" s="636" t="s">
        <v>281</v>
      </c>
      <c r="I1167" s="636" t="s">
        <v>282</v>
      </c>
      <c r="J1167" s="636" t="s">
        <v>283</v>
      </c>
    </row>
    <row r="1168" spans="1:10" ht="52" customHeight="1">
      <c r="A1168" s="645" t="s">
        <v>158</v>
      </c>
      <c r="B1168" s="461" t="s">
        <v>1218</v>
      </c>
      <c r="C1168" s="645" t="s">
        <v>86</v>
      </c>
      <c r="D1168" s="645" t="s">
        <v>1219</v>
      </c>
      <c r="E1168" s="883" t="s">
        <v>1204</v>
      </c>
      <c r="F1168" s="883"/>
      <c r="G1168" s="462" t="s">
        <v>288</v>
      </c>
      <c r="H1168" s="463">
        <v>1</v>
      </c>
      <c r="I1168" s="464">
        <v>1.38</v>
      </c>
      <c r="J1168" s="464">
        <v>1.38</v>
      </c>
    </row>
    <row r="1169" spans="1:10" ht="39" customHeight="1">
      <c r="A1169" s="638" t="s">
        <v>291</v>
      </c>
      <c r="B1169" s="469" t="s">
        <v>1228</v>
      </c>
      <c r="C1169" s="638" t="s">
        <v>86</v>
      </c>
      <c r="D1169" s="638" t="s">
        <v>1229</v>
      </c>
      <c r="E1169" s="884" t="s">
        <v>716</v>
      </c>
      <c r="F1169" s="884"/>
      <c r="G1169" s="470" t="s">
        <v>324</v>
      </c>
      <c r="H1169" s="471">
        <v>6.3999999999999997E-5</v>
      </c>
      <c r="I1169" s="472">
        <v>21681.35</v>
      </c>
      <c r="J1169" s="472">
        <v>1.38</v>
      </c>
    </row>
    <row r="1170" spans="1:10" ht="25">
      <c r="A1170" s="643"/>
      <c r="B1170" s="643"/>
      <c r="C1170" s="643"/>
      <c r="D1170" s="643"/>
      <c r="E1170" s="643" t="s">
        <v>296</v>
      </c>
      <c r="F1170" s="473">
        <v>0</v>
      </c>
      <c r="G1170" s="643" t="s">
        <v>297</v>
      </c>
      <c r="H1170" s="473">
        <v>0</v>
      </c>
      <c r="I1170" s="643" t="s">
        <v>298</v>
      </c>
      <c r="J1170" s="473">
        <v>0</v>
      </c>
    </row>
    <row r="1171" spans="1:10">
      <c r="A1171" s="643"/>
      <c r="B1171" s="643"/>
      <c r="C1171" s="643"/>
      <c r="D1171" s="643"/>
      <c r="E1171" s="643" t="s">
        <v>709</v>
      </c>
      <c r="F1171" s="473">
        <v>0.28000000000000003</v>
      </c>
      <c r="G1171" s="643"/>
      <c r="H1171" s="881" t="s">
        <v>299</v>
      </c>
      <c r="I1171" s="881"/>
      <c r="J1171" s="473">
        <v>1.66</v>
      </c>
    </row>
    <row r="1172" spans="1:10" ht="1" customHeight="1">
      <c r="A1172" s="645"/>
      <c r="B1172" s="645"/>
      <c r="C1172" s="645"/>
      <c r="D1172" s="645"/>
      <c r="E1172" s="645"/>
      <c r="F1172" s="645"/>
      <c r="G1172" s="645"/>
      <c r="H1172" s="645"/>
      <c r="I1172" s="645"/>
      <c r="J1172" s="645"/>
    </row>
    <row r="1173" spans="1:10" ht="18" customHeight="1">
      <c r="A1173" s="644"/>
      <c r="B1173" s="636" t="s">
        <v>276</v>
      </c>
      <c r="C1173" s="644" t="s">
        <v>277</v>
      </c>
      <c r="D1173" s="644" t="s">
        <v>278</v>
      </c>
      <c r="E1173" s="882" t="s">
        <v>279</v>
      </c>
      <c r="F1173" s="882"/>
      <c r="G1173" s="639" t="s">
        <v>280</v>
      </c>
      <c r="H1173" s="636" t="s">
        <v>281</v>
      </c>
      <c r="I1173" s="636" t="s">
        <v>282</v>
      </c>
      <c r="J1173" s="636" t="s">
        <v>283</v>
      </c>
    </row>
    <row r="1174" spans="1:10" ht="39" customHeight="1">
      <c r="A1174" s="645" t="s">
        <v>158</v>
      </c>
      <c r="B1174" s="461" t="s">
        <v>1220</v>
      </c>
      <c r="C1174" s="645" t="s">
        <v>86</v>
      </c>
      <c r="D1174" s="645" t="s">
        <v>1221</v>
      </c>
      <c r="E1174" s="883" t="s">
        <v>1204</v>
      </c>
      <c r="F1174" s="883"/>
      <c r="G1174" s="462" t="s">
        <v>288</v>
      </c>
      <c r="H1174" s="463">
        <v>1</v>
      </c>
      <c r="I1174" s="464">
        <v>0.32</v>
      </c>
      <c r="J1174" s="464">
        <v>0.32</v>
      </c>
    </row>
    <row r="1175" spans="1:10" ht="39" customHeight="1">
      <c r="A1175" s="638" t="s">
        <v>291</v>
      </c>
      <c r="B1175" s="469" t="s">
        <v>1228</v>
      </c>
      <c r="C1175" s="638" t="s">
        <v>86</v>
      </c>
      <c r="D1175" s="638" t="s">
        <v>1229</v>
      </c>
      <c r="E1175" s="884" t="s">
        <v>716</v>
      </c>
      <c r="F1175" s="884"/>
      <c r="G1175" s="470" t="s">
        <v>324</v>
      </c>
      <c r="H1175" s="471">
        <v>1.4800000000000001E-5</v>
      </c>
      <c r="I1175" s="472">
        <v>21681.35</v>
      </c>
      <c r="J1175" s="472">
        <v>0.32</v>
      </c>
    </row>
    <row r="1176" spans="1:10" ht="25">
      <c r="A1176" s="643"/>
      <c r="B1176" s="643"/>
      <c r="C1176" s="643"/>
      <c r="D1176" s="643"/>
      <c r="E1176" s="643" t="s">
        <v>296</v>
      </c>
      <c r="F1176" s="473">
        <v>0</v>
      </c>
      <c r="G1176" s="643" t="s">
        <v>297</v>
      </c>
      <c r="H1176" s="473">
        <v>0</v>
      </c>
      <c r="I1176" s="643" t="s">
        <v>298</v>
      </c>
      <c r="J1176" s="473">
        <v>0</v>
      </c>
    </row>
    <row r="1177" spans="1:10">
      <c r="A1177" s="643"/>
      <c r="B1177" s="643"/>
      <c r="C1177" s="643"/>
      <c r="D1177" s="643"/>
      <c r="E1177" s="643" t="s">
        <v>709</v>
      </c>
      <c r="F1177" s="473">
        <v>0.06</v>
      </c>
      <c r="G1177" s="643"/>
      <c r="H1177" s="881" t="s">
        <v>299</v>
      </c>
      <c r="I1177" s="881"/>
      <c r="J1177" s="473">
        <v>0.38</v>
      </c>
    </row>
    <row r="1178" spans="1:10" ht="1" customHeight="1">
      <c r="A1178" s="645"/>
      <c r="B1178" s="645"/>
      <c r="C1178" s="645"/>
      <c r="D1178" s="645"/>
      <c r="E1178" s="645"/>
      <c r="F1178" s="645"/>
      <c r="G1178" s="645"/>
      <c r="H1178" s="645"/>
      <c r="I1178" s="645"/>
      <c r="J1178" s="645"/>
    </row>
    <row r="1179" spans="1:10" ht="18" customHeight="1">
      <c r="A1179" s="644"/>
      <c r="B1179" s="636" t="s">
        <v>276</v>
      </c>
      <c r="C1179" s="644" t="s">
        <v>277</v>
      </c>
      <c r="D1179" s="644" t="s">
        <v>278</v>
      </c>
      <c r="E1179" s="882" t="s">
        <v>279</v>
      </c>
      <c r="F1179" s="882"/>
      <c r="G1179" s="639" t="s">
        <v>280</v>
      </c>
      <c r="H1179" s="636" t="s">
        <v>281</v>
      </c>
      <c r="I1179" s="636" t="s">
        <v>282</v>
      </c>
      <c r="J1179" s="636" t="s">
        <v>283</v>
      </c>
    </row>
    <row r="1180" spans="1:10" ht="52" customHeight="1">
      <c r="A1180" s="645" t="s">
        <v>158</v>
      </c>
      <c r="B1180" s="461" t="s">
        <v>1224</v>
      </c>
      <c r="C1180" s="645" t="s">
        <v>86</v>
      </c>
      <c r="D1180" s="645" t="s">
        <v>1225</v>
      </c>
      <c r="E1180" s="883" t="s">
        <v>1204</v>
      </c>
      <c r="F1180" s="883"/>
      <c r="G1180" s="462" t="s">
        <v>288</v>
      </c>
      <c r="H1180" s="463">
        <v>1</v>
      </c>
      <c r="I1180" s="464">
        <v>1.51</v>
      </c>
      <c r="J1180" s="464">
        <v>1.51</v>
      </c>
    </row>
    <row r="1181" spans="1:10" ht="39" customHeight="1">
      <c r="A1181" s="638" t="s">
        <v>291</v>
      </c>
      <c r="B1181" s="469" t="s">
        <v>1228</v>
      </c>
      <c r="C1181" s="638" t="s">
        <v>86</v>
      </c>
      <c r="D1181" s="638" t="s">
        <v>1229</v>
      </c>
      <c r="E1181" s="884" t="s">
        <v>716</v>
      </c>
      <c r="F1181" s="884"/>
      <c r="G1181" s="470" t="s">
        <v>324</v>
      </c>
      <c r="H1181" s="471">
        <v>6.9999999999999994E-5</v>
      </c>
      <c r="I1181" s="472">
        <v>21681.35</v>
      </c>
      <c r="J1181" s="472">
        <v>1.51</v>
      </c>
    </row>
    <row r="1182" spans="1:10" ht="25">
      <c r="A1182" s="643"/>
      <c r="B1182" s="643"/>
      <c r="C1182" s="643"/>
      <c r="D1182" s="643"/>
      <c r="E1182" s="643" t="s">
        <v>296</v>
      </c>
      <c r="F1182" s="473">
        <v>0</v>
      </c>
      <c r="G1182" s="643" t="s">
        <v>297</v>
      </c>
      <c r="H1182" s="473">
        <v>0</v>
      </c>
      <c r="I1182" s="643" t="s">
        <v>298</v>
      </c>
      <c r="J1182" s="473">
        <v>0</v>
      </c>
    </row>
    <row r="1183" spans="1:10">
      <c r="A1183" s="643"/>
      <c r="B1183" s="643"/>
      <c r="C1183" s="643"/>
      <c r="D1183" s="643"/>
      <c r="E1183" s="643" t="s">
        <v>709</v>
      </c>
      <c r="F1183" s="473">
        <v>0.31</v>
      </c>
      <c r="G1183" s="643"/>
      <c r="H1183" s="881" t="s">
        <v>299</v>
      </c>
      <c r="I1183" s="881"/>
      <c r="J1183" s="473">
        <v>1.82</v>
      </c>
    </row>
    <row r="1184" spans="1:10" ht="1" customHeight="1">
      <c r="A1184" s="645"/>
      <c r="B1184" s="645"/>
      <c r="C1184" s="645"/>
      <c r="D1184" s="645"/>
      <c r="E1184" s="645"/>
      <c r="F1184" s="645"/>
      <c r="G1184" s="645"/>
      <c r="H1184" s="645"/>
      <c r="I1184" s="645"/>
      <c r="J1184" s="645"/>
    </row>
    <row r="1185" spans="1:10" ht="18" customHeight="1">
      <c r="A1185" s="644"/>
      <c r="B1185" s="636" t="s">
        <v>276</v>
      </c>
      <c r="C1185" s="644" t="s">
        <v>277</v>
      </c>
      <c r="D1185" s="644" t="s">
        <v>278</v>
      </c>
      <c r="E1185" s="882" t="s">
        <v>279</v>
      </c>
      <c r="F1185" s="882"/>
      <c r="G1185" s="639" t="s">
        <v>280</v>
      </c>
      <c r="H1185" s="636" t="s">
        <v>281</v>
      </c>
      <c r="I1185" s="636" t="s">
        <v>282</v>
      </c>
      <c r="J1185" s="636" t="s">
        <v>283</v>
      </c>
    </row>
    <row r="1186" spans="1:10" ht="52" customHeight="1">
      <c r="A1186" s="645" t="s">
        <v>158</v>
      </c>
      <c r="B1186" s="461" t="s">
        <v>1226</v>
      </c>
      <c r="C1186" s="645" t="s">
        <v>86</v>
      </c>
      <c r="D1186" s="645" t="s">
        <v>1227</v>
      </c>
      <c r="E1186" s="883" t="s">
        <v>1204</v>
      </c>
      <c r="F1186" s="883"/>
      <c r="G1186" s="462" t="s">
        <v>288</v>
      </c>
      <c r="H1186" s="463">
        <v>1</v>
      </c>
      <c r="I1186" s="464">
        <v>2.67</v>
      </c>
      <c r="J1186" s="464">
        <v>2.67</v>
      </c>
    </row>
    <row r="1187" spans="1:10" ht="26" customHeight="1">
      <c r="A1187" s="638" t="s">
        <v>291</v>
      </c>
      <c r="B1187" s="469" t="s">
        <v>1213</v>
      </c>
      <c r="C1187" s="638" t="s">
        <v>86</v>
      </c>
      <c r="D1187" s="638" t="s">
        <v>1214</v>
      </c>
      <c r="E1187" s="884" t="s">
        <v>293</v>
      </c>
      <c r="F1187" s="884"/>
      <c r="G1187" s="470" t="s">
        <v>1215</v>
      </c>
      <c r="H1187" s="471">
        <v>2.5</v>
      </c>
      <c r="I1187" s="472">
        <v>1.07</v>
      </c>
      <c r="J1187" s="472">
        <v>2.67</v>
      </c>
    </row>
    <row r="1188" spans="1:10" ht="25">
      <c r="A1188" s="643"/>
      <c r="B1188" s="643"/>
      <c r="C1188" s="643"/>
      <c r="D1188" s="643"/>
      <c r="E1188" s="643" t="s">
        <v>296</v>
      </c>
      <c r="F1188" s="473">
        <v>0</v>
      </c>
      <c r="G1188" s="643" t="s">
        <v>297</v>
      </c>
      <c r="H1188" s="473">
        <v>0</v>
      </c>
      <c r="I1188" s="643" t="s">
        <v>298</v>
      </c>
      <c r="J1188" s="473">
        <v>0</v>
      </c>
    </row>
    <row r="1189" spans="1:10">
      <c r="A1189" s="643"/>
      <c r="B1189" s="643"/>
      <c r="C1189" s="643"/>
      <c r="D1189" s="643"/>
      <c r="E1189" s="643" t="s">
        <v>709</v>
      </c>
      <c r="F1189" s="473">
        <v>0.55000000000000004</v>
      </c>
      <c r="G1189" s="643"/>
      <c r="H1189" s="881" t="s">
        <v>299</v>
      </c>
      <c r="I1189" s="881"/>
      <c r="J1189" s="473">
        <v>3.22</v>
      </c>
    </row>
    <row r="1190" spans="1:10" ht="1" customHeight="1">
      <c r="A1190" s="645"/>
      <c r="B1190" s="645"/>
      <c r="C1190" s="645"/>
      <c r="D1190" s="645"/>
      <c r="E1190" s="645"/>
      <c r="F1190" s="645"/>
      <c r="G1190" s="645"/>
      <c r="H1190" s="645"/>
      <c r="I1190" s="645"/>
      <c r="J1190" s="645"/>
    </row>
    <row r="1191" spans="1:10" ht="18" customHeight="1">
      <c r="A1191" s="644"/>
      <c r="B1191" s="636" t="s">
        <v>276</v>
      </c>
      <c r="C1191" s="644" t="s">
        <v>277</v>
      </c>
      <c r="D1191" s="644" t="s">
        <v>278</v>
      </c>
      <c r="E1191" s="882" t="s">
        <v>279</v>
      </c>
      <c r="F1191" s="882"/>
      <c r="G1191" s="639" t="s">
        <v>280</v>
      </c>
      <c r="H1191" s="636" t="s">
        <v>281</v>
      </c>
      <c r="I1191" s="636" t="s">
        <v>282</v>
      </c>
      <c r="J1191" s="636" t="s">
        <v>283</v>
      </c>
    </row>
    <row r="1192" spans="1:10" ht="39" customHeight="1">
      <c r="A1192" s="645" t="s">
        <v>158</v>
      </c>
      <c r="B1192" s="461" t="s">
        <v>320</v>
      </c>
      <c r="C1192" s="645" t="s">
        <v>86</v>
      </c>
      <c r="D1192" s="645" t="s">
        <v>321</v>
      </c>
      <c r="E1192" s="883" t="s">
        <v>834</v>
      </c>
      <c r="F1192" s="883"/>
      <c r="G1192" s="462" t="s">
        <v>295</v>
      </c>
      <c r="H1192" s="463">
        <v>1</v>
      </c>
      <c r="I1192" s="464">
        <v>3.19</v>
      </c>
      <c r="J1192" s="464">
        <v>3.19</v>
      </c>
    </row>
    <row r="1193" spans="1:10" ht="26" customHeight="1">
      <c r="A1193" s="642" t="s">
        <v>285</v>
      </c>
      <c r="B1193" s="465" t="s">
        <v>1160</v>
      </c>
      <c r="C1193" s="642" t="s">
        <v>86</v>
      </c>
      <c r="D1193" s="642" t="s">
        <v>1161</v>
      </c>
      <c r="E1193" s="885" t="s">
        <v>828</v>
      </c>
      <c r="F1193" s="885"/>
      <c r="G1193" s="466" t="s">
        <v>288</v>
      </c>
      <c r="H1193" s="467">
        <v>2.3E-2</v>
      </c>
      <c r="I1193" s="468">
        <v>22.77</v>
      </c>
      <c r="J1193" s="468">
        <v>0.52</v>
      </c>
    </row>
    <row r="1194" spans="1:10" ht="24" customHeight="1">
      <c r="A1194" s="642" t="s">
        <v>285</v>
      </c>
      <c r="B1194" s="465" t="s">
        <v>1230</v>
      </c>
      <c r="C1194" s="642" t="s">
        <v>86</v>
      </c>
      <c r="D1194" s="642" t="s">
        <v>1231</v>
      </c>
      <c r="E1194" s="885" t="s">
        <v>828</v>
      </c>
      <c r="F1194" s="885"/>
      <c r="G1194" s="466" t="s">
        <v>288</v>
      </c>
      <c r="H1194" s="467">
        <v>2.3E-2</v>
      </c>
      <c r="I1194" s="468">
        <v>27.47</v>
      </c>
      <c r="J1194" s="468">
        <v>0.63</v>
      </c>
    </row>
    <row r="1195" spans="1:10" ht="39" customHeight="1">
      <c r="A1195" s="638" t="s">
        <v>291</v>
      </c>
      <c r="B1195" s="469" t="s">
        <v>1232</v>
      </c>
      <c r="C1195" s="638" t="s">
        <v>86</v>
      </c>
      <c r="D1195" s="638" t="s">
        <v>1233</v>
      </c>
      <c r="E1195" s="884" t="s">
        <v>293</v>
      </c>
      <c r="F1195" s="884"/>
      <c r="G1195" s="470" t="s">
        <v>295</v>
      </c>
      <c r="H1195" s="471">
        <v>1.2434000000000001</v>
      </c>
      <c r="I1195" s="472">
        <v>1.61</v>
      </c>
      <c r="J1195" s="472">
        <v>2</v>
      </c>
    </row>
    <row r="1196" spans="1:10" ht="26" customHeight="1">
      <c r="A1196" s="638" t="s">
        <v>291</v>
      </c>
      <c r="B1196" s="469" t="s">
        <v>1234</v>
      </c>
      <c r="C1196" s="638" t="s">
        <v>86</v>
      </c>
      <c r="D1196" s="638" t="s">
        <v>1235</v>
      </c>
      <c r="E1196" s="884" t="s">
        <v>293</v>
      </c>
      <c r="F1196" s="884"/>
      <c r="G1196" s="470" t="s">
        <v>324</v>
      </c>
      <c r="H1196" s="471">
        <v>9.4000000000000004E-3</v>
      </c>
      <c r="I1196" s="472">
        <v>4.8899999999999997</v>
      </c>
      <c r="J1196" s="472">
        <v>0.04</v>
      </c>
    </row>
    <row r="1197" spans="1:10" ht="25">
      <c r="A1197" s="643"/>
      <c r="B1197" s="643"/>
      <c r="C1197" s="643"/>
      <c r="D1197" s="643"/>
      <c r="E1197" s="643" t="s">
        <v>296</v>
      </c>
      <c r="F1197" s="473">
        <v>0.85</v>
      </c>
      <c r="G1197" s="643" t="s">
        <v>297</v>
      </c>
      <c r="H1197" s="473">
        <v>0</v>
      </c>
      <c r="I1197" s="643" t="s">
        <v>298</v>
      </c>
      <c r="J1197" s="473">
        <v>0.85</v>
      </c>
    </row>
    <row r="1198" spans="1:10">
      <c r="A1198" s="643"/>
      <c r="B1198" s="643"/>
      <c r="C1198" s="643"/>
      <c r="D1198" s="643"/>
      <c r="E1198" s="643" t="s">
        <v>709</v>
      </c>
      <c r="F1198" s="473">
        <v>0.66</v>
      </c>
      <c r="G1198" s="643"/>
      <c r="H1198" s="881" t="s">
        <v>299</v>
      </c>
      <c r="I1198" s="881"/>
      <c r="J1198" s="473">
        <v>3.85</v>
      </c>
    </row>
    <row r="1199" spans="1:10" ht="1" customHeight="1">
      <c r="A1199" s="645"/>
      <c r="B1199" s="645"/>
      <c r="C1199" s="645"/>
      <c r="D1199" s="645"/>
      <c r="E1199" s="645"/>
      <c r="F1199" s="645"/>
      <c r="G1199" s="645"/>
      <c r="H1199" s="645"/>
      <c r="I1199" s="645"/>
      <c r="J1199" s="645"/>
    </row>
    <row r="1200" spans="1:10" ht="18" customHeight="1">
      <c r="A1200" s="644"/>
      <c r="B1200" s="636" t="s">
        <v>276</v>
      </c>
      <c r="C1200" s="644" t="s">
        <v>277</v>
      </c>
      <c r="D1200" s="644" t="s">
        <v>278</v>
      </c>
      <c r="E1200" s="882" t="s">
        <v>279</v>
      </c>
      <c r="F1200" s="882"/>
      <c r="G1200" s="639" t="s">
        <v>280</v>
      </c>
      <c r="H1200" s="636" t="s">
        <v>281</v>
      </c>
      <c r="I1200" s="636" t="s">
        <v>282</v>
      </c>
      <c r="J1200" s="636" t="s">
        <v>283</v>
      </c>
    </row>
    <row r="1201" spans="1:10" ht="65" customHeight="1">
      <c r="A1201" s="645" t="s">
        <v>158</v>
      </c>
      <c r="B1201" s="461" t="s">
        <v>449</v>
      </c>
      <c r="C1201" s="645" t="s">
        <v>86</v>
      </c>
      <c r="D1201" s="645" t="s">
        <v>450</v>
      </c>
      <c r="E1201" s="883" t="s">
        <v>843</v>
      </c>
      <c r="F1201" s="883"/>
      <c r="G1201" s="462" t="s">
        <v>451</v>
      </c>
      <c r="H1201" s="463">
        <v>1</v>
      </c>
      <c r="I1201" s="464">
        <v>79.69</v>
      </c>
      <c r="J1201" s="464">
        <v>79.69</v>
      </c>
    </row>
    <row r="1202" spans="1:10" ht="26" customHeight="1">
      <c r="A1202" s="642" t="s">
        <v>285</v>
      </c>
      <c r="B1202" s="465" t="s">
        <v>1236</v>
      </c>
      <c r="C1202" s="642" t="s">
        <v>86</v>
      </c>
      <c r="D1202" s="642" t="s">
        <v>1237</v>
      </c>
      <c r="E1202" s="885" t="s">
        <v>828</v>
      </c>
      <c r="F1202" s="885"/>
      <c r="G1202" s="466" t="s">
        <v>288</v>
      </c>
      <c r="H1202" s="467">
        <v>1</v>
      </c>
      <c r="I1202" s="468">
        <v>33.81</v>
      </c>
      <c r="J1202" s="468">
        <v>33.81</v>
      </c>
    </row>
    <row r="1203" spans="1:10" ht="65" customHeight="1">
      <c r="A1203" s="642" t="s">
        <v>285</v>
      </c>
      <c r="B1203" s="465" t="s">
        <v>1238</v>
      </c>
      <c r="C1203" s="642" t="s">
        <v>86</v>
      </c>
      <c r="D1203" s="642" t="s">
        <v>1239</v>
      </c>
      <c r="E1203" s="885" t="s">
        <v>1204</v>
      </c>
      <c r="F1203" s="885"/>
      <c r="G1203" s="466" t="s">
        <v>288</v>
      </c>
      <c r="H1203" s="467">
        <v>1</v>
      </c>
      <c r="I1203" s="468">
        <v>29.86</v>
      </c>
      <c r="J1203" s="468">
        <v>29.86</v>
      </c>
    </row>
    <row r="1204" spans="1:10" ht="65" customHeight="1">
      <c r="A1204" s="642" t="s">
        <v>285</v>
      </c>
      <c r="B1204" s="465" t="s">
        <v>1240</v>
      </c>
      <c r="C1204" s="642" t="s">
        <v>86</v>
      </c>
      <c r="D1204" s="642" t="s">
        <v>1241</v>
      </c>
      <c r="E1204" s="885" t="s">
        <v>1204</v>
      </c>
      <c r="F1204" s="885"/>
      <c r="G1204" s="466" t="s">
        <v>288</v>
      </c>
      <c r="H1204" s="467">
        <v>1</v>
      </c>
      <c r="I1204" s="468">
        <v>11.41</v>
      </c>
      <c r="J1204" s="468">
        <v>11.41</v>
      </c>
    </row>
    <row r="1205" spans="1:10" ht="65" customHeight="1">
      <c r="A1205" s="642" t="s">
        <v>285</v>
      </c>
      <c r="B1205" s="465" t="s">
        <v>1242</v>
      </c>
      <c r="C1205" s="642" t="s">
        <v>86</v>
      </c>
      <c r="D1205" s="642" t="s">
        <v>1243</v>
      </c>
      <c r="E1205" s="885" t="s">
        <v>1204</v>
      </c>
      <c r="F1205" s="885"/>
      <c r="G1205" s="466" t="s">
        <v>288</v>
      </c>
      <c r="H1205" s="467">
        <v>1</v>
      </c>
      <c r="I1205" s="468">
        <v>4.6100000000000003</v>
      </c>
      <c r="J1205" s="468">
        <v>4.6100000000000003</v>
      </c>
    </row>
    <row r="1206" spans="1:10" ht="25">
      <c r="A1206" s="643"/>
      <c r="B1206" s="643"/>
      <c r="C1206" s="643"/>
      <c r="D1206" s="643"/>
      <c r="E1206" s="643" t="s">
        <v>296</v>
      </c>
      <c r="F1206" s="473">
        <v>28.77</v>
      </c>
      <c r="G1206" s="643" t="s">
        <v>297</v>
      </c>
      <c r="H1206" s="473">
        <v>0</v>
      </c>
      <c r="I1206" s="643" t="s">
        <v>298</v>
      </c>
      <c r="J1206" s="473">
        <v>28.77</v>
      </c>
    </row>
    <row r="1207" spans="1:10">
      <c r="A1207" s="643"/>
      <c r="B1207" s="643"/>
      <c r="C1207" s="643"/>
      <c r="D1207" s="643"/>
      <c r="E1207" s="643" t="s">
        <v>709</v>
      </c>
      <c r="F1207" s="473">
        <v>16.489999999999998</v>
      </c>
      <c r="G1207" s="643"/>
      <c r="H1207" s="881" t="s">
        <v>299</v>
      </c>
      <c r="I1207" s="881"/>
      <c r="J1207" s="473">
        <v>96.18</v>
      </c>
    </row>
    <row r="1208" spans="1:10" ht="1" customHeight="1">
      <c r="A1208" s="645"/>
      <c r="B1208" s="645"/>
      <c r="C1208" s="645"/>
      <c r="D1208" s="645"/>
      <c r="E1208" s="645"/>
      <c r="F1208" s="645"/>
      <c r="G1208" s="645"/>
      <c r="H1208" s="645"/>
      <c r="I1208" s="645"/>
      <c r="J1208" s="645"/>
    </row>
    <row r="1209" spans="1:10" ht="18" customHeight="1">
      <c r="A1209" s="644"/>
      <c r="B1209" s="636" t="s">
        <v>276</v>
      </c>
      <c r="C1209" s="644" t="s">
        <v>277</v>
      </c>
      <c r="D1209" s="644" t="s">
        <v>278</v>
      </c>
      <c r="E1209" s="882" t="s">
        <v>279</v>
      </c>
      <c r="F1209" s="882"/>
      <c r="G1209" s="639" t="s">
        <v>280</v>
      </c>
      <c r="H1209" s="636" t="s">
        <v>281</v>
      </c>
      <c r="I1209" s="636" t="s">
        <v>282</v>
      </c>
      <c r="J1209" s="636" t="s">
        <v>283</v>
      </c>
    </row>
    <row r="1210" spans="1:10" ht="65" customHeight="1">
      <c r="A1210" s="645" t="s">
        <v>158</v>
      </c>
      <c r="B1210" s="461" t="s">
        <v>447</v>
      </c>
      <c r="C1210" s="645" t="s">
        <v>86</v>
      </c>
      <c r="D1210" s="645" t="s">
        <v>448</v>
      </c>
      <c r="E1210" s="883" t="s">
        <v>843</v>
      </c>
      <c r="F1210" s="883"/>
      <c r="G1210" s="462" t="s">
        <v>428</v>
      </c>
      <c r="H1210" s="463">
        <v>1</v>
      </c>
      <c r="I1210" s="464">
        <v>282.61</v>
      </c>
      <c r="J1210" s="464">
        <v>282.61</v>
      </c>
    </row>
    <row r="1211" spans="1:10" ht="26" customHeight="1">
      <c r="A1211" s="642" t="s">
        <v>285</v>
      </c>
      <c r="B1211" s="465" t="s">
        <v>1236</v>
      </c>
      <c r="C1211" s="642" t="s">
        <v>86</v>
      </c>
      <c r="D1211" s="642" t="s">
        <v>1237</v>
      </c>
      <c r="E1211" s="885" t="s">
        <v>828</v>
      </c>
      <c r="F1211" s="885"/>
      <c r="G1211" s="466" t="s">
        <v>288</v>
      </c>
      <c r="H1211" s="467">
        <v>1</v>
      </c>
      <c r="I1211" s="468">
        <v>33.81</v>
      </c>
      <c r="J1211" s="468">
        <v>33.81</v>
      </c>
    </row>
    <row r="1212" spans="1:10" ht="65" customHeight="1">
      <c r="A1212" s="642" t="s">
        <v>285</v>
      </c>
      <c r="B1212" s="465" t="s">
        <v>1238</v>
      </c>
      <c r="C1212" s="642" t="s">
        <v>86</v>
      </c>
      <c r="D1212" s="642" t="s">
        <v>1239</v>
      </c>
      <c r="E1212" s="885" t="s">
        <v>1204</v>
      </c>
      <c r="F1212" s="885"/>
      <c r="G1212" s="466" t="s">
        <v>288</v>
      </c>
      <c r="H1212" s="467">
        <v>1</v>
      </c>
      <c r="I1212" s="468">
        <v>29.86</v>
      </c>
      <c r="J1212" s="468">
        <v>29.86</v>
      </c>
    </row>
    <row r="1213" spans="1:10" ht="65" customHeight="1">
      <c r="A1213" s="642" t="s">
        <v>285</v>
      </c>
      <c r="B1213" s="465" t="s">
        <v>1240</v>
      </c>
      <c r="C1213" s="642" t="s">
        <v>86</v>
      </c>
      <c r="D1213" s="642" t="s">
        <v>1241</v>
      </c>
      <c r="E1213" s="885" t="s">
        <v>1204</v>
      </c>
      <c r="F1213" s="885"/>
      <c r="G1213" s="466" t="s">
        <v>288</v>
      </c>
      <c r="H1213" s="467">
        <v>1</v>
      </c>
      <c r="I1213" s="468">
        <v>11.41</v>
      </c>
      <c r="J1213" s="468">
        <v>11.41</v>
      </c>
    </row>
    <row r="1214" spans="1:10" ht="65" customHeight="1">
      <c r="A1214" s="642" t="s">
        <v>285</v>
      </c>
      <c r="B1214" s="465" t="s">
        <v>1242</v>
      </c>
      <c r="C1214" s="642" t="s">
        <v>86</v>
      </c>
      <c r="D1214" s="642" t="s">
        <v>1243</v>
      </c>
      <c r="E1214" s="885" t="s">
        <v>1204</v>
      </c>
      <c r="F1214" s="885"/>
      <c r="G1214" s="466" t="s">
        <v>288</v>
      </c>
      <c r="H1214" s="467">
        <v>1</v>
      </c>
      <c r="I1214" s="468">
        <v>4.6100000000000003</v>
      </c>
      <c r="J1214" s="468">
        <v>4.6100000000000003</v>
      </c>
    </row>
    <row r="1215" spans="1:10" ht="65" customHeight="1">
      <c r="A1215" s="642" t="s">
        <v>285</v>
      </c>
      <c r="B1215" s="465" t="s">
        <v>1244</v>
      </c>
      <c r="C1215" s="642" t="s">
        <v>86</v>
      </c>
      <c r="D1215" s="642" t="s">
        <v>1245</v>
      </c>
      <c r="E1215" s="885" t="s">
        <v>1204</v>
      </c>
      <c r="F1215" s="885"/>
      <c r="G1215" s="466" t="s">
        <v>288</v>
      </c>
      <c r="H1215" s="467">
        <v>1</v>
      </c>
      <c r="I1215" s="468">
        <v>53.61</v>
      </c>
      <c r="J1215" s="468">
        <v>53.61</v>
      </c>
    </row>
    <row r="1216" spans="1:10" ht="65" customHeight="1">
      <c r="A1216" s="642" t="s">
        <v>285</v>
      </c>
      <c r="B1216" s="465" t="s">
        <v>1246</v>
      </c>
      <c r="C1216" s="642" t="s">
        <v>86</v>
      </c>
      <c r="D1216" s="642" t="s">
        <v>1247</v>
      </c>
      <c r="E1216" s="885" t="s">
        <v>1204</v>
      </c>
      <c r="F1216" s="885"/>
      <c r="G1216" s="466" t="s">
        <v>288</v>
      </c>
      <c r="H1216" s="467">
        <v>1</v>
      </c>
      <c r="I1216" s="468">
        <v>149.31</v>
      </c>
      <c r="J1216" s="468">
        <v>149.31</v>
      </c>
    </row>
    <row r="1217" spans="1:10" ht="25">
      <c r="A1217" s="643"/>
      <c r="B1217" s="643"/>
      <c r="C1217" s="643"/>
      <c r="D1217" s="643"/>
      <c r="E1217" s="643" t="s">
        <v>296</v>
      </c>
      <c r="F1217" s="473">
        <v>28.77</v>
      </c>
      <c r="G1217" s="643" t="s">
        <v>297</v>
      </c>
      <c r="H1217" s="473">
        <v>0</v>
      </c>
      <c r="I1217" s="643" t="s">
        <v>298</v>
      </c>
      <c r="J1217" s="473">
        <v>28.77</v>
      </c>
    </row>
    <row r="1218" spans="1:10">
      <c r="A1218" s="643"/>
      <c r="B1218" s="643"/>
      <c r="C1218" s="643"/>
      <c r="D1218" s="643"/>
      <c r="E1218" s="643" t="s">
        <v>709</v>
      </c>
      <c r="F1218" s="473">
        <v>58.5</v>
      </c>
      <c r="G1218" s="643"/>
      <c r="H1218" s="881" t="s">
        <v>299</v>
      </c>
      <c r="I1218" s="881"/>
      <c r="J1218" s="473">
        <v>341.11</v>
      </c>
    </row>
    <row r="1219" spans="1:10" ht="1" customHeight="1">
      <c r="A1219" s="645"/>
      <c r="B1219" s="645"/>
      <c r="C1219" s="645"/>
      <c r="D1219" s="645"/>
      <c r="E1219" s="645"/>
      <c r="F1219" s="645"/>
      <c r="G1219" s="645"/>
      <c r="H1219" s="645"/>
      <c r="I1219" s="645"/>
      <c r="J1219" s="645"/>
    </row>
    <row r="1220" spans="1:10" ht="18" customHeight="1">
      <c r="A1220" s="644"/>
      <c r="B1220" s="636" t="s">
        <v>276</v>
      </c>
      <c r="C1220" s="644" t="s">
        <v>277</v>
      </c>
      <c r="D1220" s="644" t="s">
        <v>278</v>
      </c>
      <c r="E1220" s="882" t="s">
        <v>279</v>
      </c>
      <c r="F1220" s="882"/>
      <c r="G1220" s="639" t="s">
        <v>280</v>
      </c>
      <c r="H1220" s="636" t="s">
        <v>281</v>
      </c>
      <c r="I1220" s="636" t="s">
        <v>282</v>
      </c>
      <c r="J1220" s="636" t="s">
        <v>283</v>
      </c>
    </row>
    <row r="1221" spans="1:10" ht="65" customHeight="1">
      <c r="A1221" s="645" t="s">
        <v>158</v>
      </c>
      <c r="B1221" s="461" t="s">
        <v>1238</v>
      </c>
      <c r="C1221" s="645" t="s">
        <v>86</v>
      </c>
      <c r="D1221" s="645" t="s">
        <v>1239</v>
      </c>
      <c r="E1221" s="883" t="s">
        <v>1204</v>
      </c>
      <c r="F1221" s="883"/>
      <c r="G1221" s="462" t="s">
        <v>288</v>
      </c>
      <c r="H1221" s="463">
        <v>1</v>
      </c>
      <c r="I1221" s="464">
        <v>29.86</v>
      </c>
      <c r="J1221" s="464">
        <v>29.86</v>
      </c>
    </row>
    <row r="1222" spans="1:10" ht="26" customHeight="1">
      <c r="A1222" s="638" t="s">
        <v>291</v>
      </c>
      <c r="B1222" s="469" t="s">
        <v>1248</v>
      </c>
      <c r="C1222" s="638" t="s">
        <v>86</v>
      </c>
      <c r="D1222" s="638" t="s">
        <v>1249</v>
      </c>
      <c r="E1222" s="884" t="s">
        <v>293</v>
      </c>
      <c r="F1222" s="884"/>
      <c r="G1222" s="470" t="s">
        <v>324</v>
      </c>
      <c r="H1222" s="471">
        <v>6.0300000000000002E-5</v>
      </c>
      <c r="I1222" s="472">
        <v>86876.74</v>
      </c>
      <c r="J1222" s="472">
        <v>5.23</v>
      </c>
    </row>
    <row r="1223" spans="1:10" ht="52" customHeight="1">
      <c r="A1223" s="638" t="s">
        <v>291</v>
      </c>
      <c r="B1223" s="469" t="s">
        <v>1250</v>
      </c>
      <c r="C1223" s="638" t="s">
        <v>86</v>
      </c>
      <c r="D1223" s="638" t="s">
        <v>1251</v>
      </c>
      <c r="E1223" s="884" t="s">
        <v>716</v>
      </c>
      <c r="F1223" s="884"/>
      <c r="G1223" s="470" t="s">
        <v>324</v>
      </c>
      <c r="H1223" s="471">
        <v>3.4199999999999998E-5</v>
      </c>
      <c r="I1223" s="472">
        <v>720250.97</v>
      </c>
      <c r="J1223" s="472">
        <v>24.63</v>
      </c>
    </row>
    <row r="1224" spans="1:10" ht="25">
      <c r="A1224" s="643"/>
      <c r="B1224" s="643"/>
      <c r="C1224" s="643"/>
      <c r="D1224" s="643"/>
      <c r="E1224" s="643" t="s">
        <v>296</v>
      </c>
      <c r="F1224" s="473">
        <v>0</v>
      </c>
      <c r="G1224" s="643" t="s">
        <v>297</v>
      </c>
      <c r="H1224" s="473">
        <v>0</v>
      </c>
      <c r="I1224" s="643" t="s">
        <v>298</v>
      </c>
      <c r="J1224" s="473">
        <v>0</v>
      </c>
    </row>
    <row r="1225" spans="1:10">
      <c r="A1225" s="643"/>
      <c r="B1225" s="643"/>
      <c r="C1225" s="643"/>
      <c r="D1225" s="643"/>
      <c r="E1225" s="643" t="s">
        <v>709</v>
      </c>
      <c r="F1225" s="473">
        <v>6.18</v>
      </c>
      <c r="G1225" s="643"/>
      <c r="H1225" s="881" t="s">
        <v>299</v>
      </c>
      <c r="I1225" s="881"/>
      <c r="J1225" s="473">
        <v>36.04</v>
      </c>
    </row>
    <row r="1226" spans="1:10" ht="1" customHeight="1">
      <c r="A1226" s="645"/>
      <c r="B1226" s="645"/>
      <c r="C1226" s="645"/>
      <c r="D1226" s="645"/>
      <c r="E1226" s="645"/>
      <c r="F1226" s="645"/>
      <c r="G1226" s="645"/>
      <c r="H1226" s="645"/>
      <c r="I1226" s="645"/>
      <c r="J1226" s="645"/>
    </row>
    <row r="1227" spans="1:10" ht="18" customHeight="1">
      <c r="A1227" s="644"/>
      <c r="B1227" s="636" t="s">
        <v>276</v>
      </c>
      <c r="C1227" s="644" t="s">
        <v>277</v>
      </c>
      <c r="D1227" s="644" t="s">
        <v>278</v>
      </c>
      <c r="E1227" s="882" t="s">
        <v>279</v>
      </c>
      <c r="F1227" s="882"/>
      <c r="G1227" s="639" t="s">
        <v>280</v>
      </c>
      <c r="H1227" s="636" t="s">
        <v>281</v>
      </c>
      <c r="I1227" s="636" t="s">
        <v>282</v>
      </c>
      <c r="J1227" s="636" t="s">
        <v>283</v>
      </c>
    </row>
    <row r="1228" spans="1:10" ht="65" customHeight="1">
      <c r="A1228" s="645" t="s">
        <v>158</v>
      </c>
      <c r="B1228" s="461" t="s">
        <v>1242</v>
      </c>
      <c r="C1228" s="645" t="s">
        <v>86</v>
      </c>
      <c r="D1228" s="645" t="s">
        <v>1243</v>
      </c>
      <c r="E1228" s="883" t="s">
        <v>1204</v>
      </c>
      <c r="F1228" s="883"/>
      <c r="G1228" s="462" t="s">
        <v>288</v>
      </c>
      <c r="H1228" s="463">
        <v>1</v>
      </c>
      <c r="I1228" s="464">
        <v>4.6100000000000003</v>
      </c>
      <c r="J1228" s="464">
        <v>4.6100000000000003</v>
      </c>
    </row>
    <row r="1229" spans="1:10" ht="26" customHeight="1">
      <c r="A1229" s="638" t="s">
        <v>291</v>
      </c>
      <c r="B1229" s="469" t="s">
        <v>1248</v>
      </c>
      <c r="C1229" s="638" t="s">
        <v>86</v>
      </c>
      <c r="D1229" s="638" t="s">
        <v>1249</v>
      </c>
      <c r="E1229" s="884" t="s">
        <v>293</v>
      </c>
      <c r="F1229" s="884"/>
      <c r="G1229" s="470" t="s">
        <v>324</v>
      </c>
      <c r="H1229" s="471">
        <v>5.9000000000000003E-6</v>
      </c>
      <c r="I1229" s="472">
        <v>86876.74</v>
      </c>
      <c r="J1229" s="472">
        <v>0.51</v>
      </c>
    </row>
    <row r="1230" spans="1:10" ht="52" customHeight="1">
      <c r="A1230" s="638" t="s">
        <v>291</v>
      </c>
      <c r="B1230" s="469" t="s">
        <v>1250</v>
      </c>
      <c r="C1230" s="638" t="s">
        <v>86</v>
      </c>
      <c r="D1230" s="638" t="s">
        <v>1251</v>
      </c>
      <c r="E1230" s="884" t="s">
        <v>716</v>
      </c>
      <c r="F1230" s="884"/>
      <c r="G1230" s="470" t="s">
        <v>324</v>
      </c>
      <c r="H1230" s="471">
        <v>5.6999999999999996E-6</v>
      </c>
      <c r="I1230" s="472">
        <v>720250.97</v>
      </c>
      <c r="J1230" s="472">
        <v>4.0999999999999996</v>
      </c>
    </row>
    <row r="1231" spans="1:10" ht="25">
      <c r="A1231" s="643"/>
      <c r="B1231" s="643"/>
      <c r="C1231" s="643"/>
      <c r="D1231" s="643"/>
      <c r="E1231" s="643" t="s">
        <v>296</v>
      </c>
      <c r="F1231" s="473">
        <v>0</v>
      </c>
      <c r="G1231" s="643" t="s">
        <v>297</v>
      </c>
      <c r="H1231" s="473">
        <v>0</v>
      </c>
      <c r="I1231" s="643" t="s">
        <v>298</v>
      </c>
      <c r="J1231" s="473">
        <v>0</v>
      </c>
    </row>
    <row r="1232" spans="1:10">
      <c r="A1232" s="643"/>
      <c r="B1232" s="643"/>
      <c r="C1232" s="643"/>
      <c r="D1232" s="643"/>
      <c r="E1232" s="643" t="s">
        <v>709</v>
      </c>
      <c r="F1232" s="473">
        <v>0.95</v>
      </c>
      <c r="G1232" s="643"/>
      <c r="H1232" s="881" t="s">
        <v>299</v>
      </c>
      <c r="I1232" s="881"/>
      <c r="J1232" s="473">
        <v>5.56</v>
      </c>
    </row>
    <row r="1233" spans="1:10" ht="1" customHeight="1">
      <c r="A1233" s="645"/>
      <c r="B1233" s="645"/>
      <c r="C1233" s="645"/>
      <c r="D1233" s="645"/>
      <c r="E1233" s="645"/>
      <c r="F1233" s="645"/>
      <c r="G1233" s="645"/>
      <c r="H1233" s="645"/>
      <c r="I1233" s="645"/>
      <c r="J1233" s="645"/>
    </row>
    <row r="1234" spans="1:10" ht="18" customHeight="1">
      <c r="A1234" s="644"/>
      <c r="B1234" s="636" t="s">
        <v>276</v>
      </c>
      <c r="C1234" s="644" t="s">
        <v>277</v>
      </c>
      <c r="D1234" s="644" t="s">
        <v>278</v>
      </c>
      <c r="E1234" s="882" t="s">
        <v>279</v>
      </c>
      <c r="F1234" s="882"/>
      <c r="G1234" s="639" t="s">
        <v>280</v>
      </c>
      <c r="H1234" s="636" t="s">
        <v>281</v>
      </c>
      <c r="I1234" s="636" t="s">
        <v>282</v>
      </c>
      <c r="J1234" s="636" t="s">
        <v>283</v>
      </c>
    </row>
    <row r="1235" spans="1:10" ht="65" customHeight="1">
      <c r="A1235" s="645" t="s">
        <v>158</v>
      </c>
      <c r="B1235" s="461" t="s">
        <v>1240</v>
      </c>
      <c r="C1235" s="645" t="s">
        <v>86</v>
      </c>
      <c r="D1235" s="645" t="s">
        <v>1241</v>
      </c>
      <c r="E1235" s="883" t="s">
        <v>1204</v>
      </c>
      <c r="F1235" s="883"/>
      <c r="G1235" s="462" t="s">
        <v>288</v>
      </c>
      <c r="H1235" s="463">
        <v>1</v>
      </c>
      <c r="I1235" s="464">
        <v>11.41</v>
      </c>
      <c r="J1235" s="464">
        <v>11.41</v>
      </c>
    </row>
    <row r="1236" spans="1:10" ht="26" customHeight="1">
      <c r="A1236" s="638" t="s">
        <v>291</v>
      </c>
      <c r="B1236" s="469" t="s">
        <v>1248</v>
      </c>
      <c r="C1236" s="638" t="s">
        <v>86</v>
      </c>
      <c r="D1236" s="638" t="s">
        <v>1249</v>
      </c>
      <c r="E1236" s="884" t="s">
        <v>293</v>
      </c>
      <c r="F1236" s="884"/>
      <c r="G1236" s="470" t="s">
        <v>324</v>
      </c>
      <c r="H1236" s="471">
        <v>1.4600000000000001E-5</v>
      </c>
      <c r="I1236" s="472">
        <v>86876.74</v>
      </c>
      <c r="J1236" s="472">
        <v>1.26</v>
      </c>
    </row>
    <row r="1237" spans="1:10" ht="52" customHeight="1">
      <c r="A1237" s="638" t="s">
        <v>291</v>
      </c>
      <c r="B1237" s="469" t="s">
        <v>1250</v>
      </c>
      <c r="C1237" s="638" t="s">
        <v>86</v>
      </c>
      <c r="D1237" s="638" t="s">
        <v>1251</v>
      </c>
      <c r="E1237" s="884" t="s">
        <v>716</v>
      </c>
      <c r="F1237" s="884"/>
      <c r="G1237" s="470" t="s">
        <v>324</v>
      </c>
      <c r="H1237" s="471">
        <v>1.4100000000000001E-5</v>
      </c>
      <c r="I1237" s="472">
        <v>720250.97</v>
      </c>
      <c r="J1237" s="472">
        <v>10.15</v>
      </c>
    </row>
    <row r="1238" spans="1:10" ht="25">
      <c r="A1238" s="643"/>
      <c r="B1238" s="643"/>
      <c r="C1238" s="643"/>
      <c r="D1238" s="643"/>
      <c r="E1238" s="643" t="s">
        <v>296</v>
      </c>
      <c r="F1238" s="473">
        <v>0</v>
      </c>
      <c r="G1238" s="643" t="s">
        <v>297</v>
      </c>
      <c r="H1238" s="473">
        <v>0</v>
      </c>
      <c r="I1238" s="643" t="s">
        <v>298</v>
      </c>
      <c r="J1238" s="473">
        <v>0</v>
      </c>
    </row>
    <row r="1239" spans="1:10">
      <c r="A1239" s="643"/>
      <c r="B1239" s="643"/>
      <c r="C1239" s="643"/>
      <c r="D1239" s="643"/>
      <c r="E1239" s="643" t="s">
        <v>709</v>
      </c>
      <c r="F1239" s="473">
        <v>2.36</v>
      </c>
      <c r="G1239" s="643"/>
      <c r="H1239" s="881" t="s">
        <v>299</v>
      </c>
      <c r="I1239" s="881"/>
      <c r="J1239" s="473">
        <v>13.77</v>
      </c>
    </row>
    <row r="1240" spans="1:10" ht="1" customHeight="1">
      <c r="A1240" s="645"/>
      <c r="B1240" s="645"/>
      <c r="C1240" s="645"/>
      <c r="D1240" s="645"/>
      <c r="E1240" s="645"/>
      <c r="F1240" s="645"/>
      <c r="G1240" s="645"/>
      <c r="H1240" s="645"/>
      <c r="I1240" s="645"/>
      <c r="J1240" s="645"/>
    </row>
    <row r="1241" spans="1:10" ht="18" customHeight="1">
      <c r="A1241" s="644"/>
      <c r="B1241" s="636" t="s">
        <v>276</v>
      </c>
      <c r="C1241" s="644" t="s">
        <v>277</v>
      </c>
      <c r="D1241" s="644" t="s">
        <v>278</v>
      </c>
      <c r="E1241" s="882" t="s">
        <v>279</v>
      </c>
      <c r="F1241" s="882"/>
      <c r="G1241" s="639" t="s">
        <v>280</v>
      </c>
      <c r="H1241" s="636" t="s">
        <v>281</v>
      </c>
      <c r="I1241" s="636" t="s">
        <v>282</v>
      </c>
      <c r="J1241" s="636" t="s">
        <v>283</v>
      </c>
    </row>
    <row r="1242" spans="1:10" ht="65" customHeight="1">
      <c r="A1242" s="645" t="s">
        <v>158</v>
      </c>
      <c r="B1242" s="461" t="s">
        <v>1244</v>
      </c>
      <c r="C1242" s="645" t="s">
        <v>86</v>
      </c>
      <c r="D1242" s="645" t="s">
        <v>1245</v>
      </c>
      <c r="E1242" s="883" t="s">
        <v>1204</v>
      </c>
      <c r="F1242" s="883"/>
      <c r="G1242" s="462" t="s">
        <v>288</v>
      </c>
      <c r="H1242" s="463">
        <v>1</v>
      </c>
      <c r="I1242" s="464">
        <v>53.61</v>
      </c>
      <c r="J1242" s="464">
        <v>53.61</v>
      </c>
    </row>
    <row r="1243" spans="1:10" ht="26" customHeight="1">
      <c r="A1243" s="638" t="s">
        <v>291</v>
      </c>
      <c r="B1243" s="469" t="s">
        <v>1248</v>
      </c>
      <c r="C1243" s="638" t="s">
        <v>86</v>
      </c>
      <c r="D1243" s="638" t="s">
        <v>1249</v>
      </c>
      <c r="E1243" s="884" t="s">
        <v>293</v>
      </c>
      <c r="F1243" s="884"/>
      <c r="G1243" s="470" t="s">
        <v>324</v>
      </c>
      <c r="H1243" s="471">
        <v>8.4900000000000004E-5</v>
      </c>
      <c r="I1243" s="472">
        <v>86876.74</v>
      </c>
      <c r="J1243" s="472">
        <v>7.37</v>
      </c>
    </row>
    <row r="1244" spans="1:10" ht="52" customHeight="1">
      <c r="A1244" s="638" t="s">
        <v>291</v>
      </c>
      <c r="B1244" s="469" t="s">
        <v>1250</v>
      </c>
      <c r="C1244" s="638" t="s">
        <v>86</v>
      </c>
      <c r="D1244" s="638" t="s">
        <v>1251</v>
      </c>
      <c r="E1244" s="884" t="s">
        <v>716</v>
      </c>
      <c r="F1244" s="884"/>
      <c r="G1244" s="470" t="s">
        <v>324</v>
      </c>
      <c r="H1244" s="471">
        <v>6.4200000000000002E-5</v>
      </c>
      <c r="I1244" s="472">
        <v>720250.97</v>
      </c>
      <c r="J1244" s="472">
        <v>46.24</v>
      </c>
    </row>
    <row r="1245" spans="1:10" ht="25">
      <c r="A1245" s="643"/>
      <c r="B1245" s="643"/>
      <c r="C1245" s="643"/>
      <c r="D1245" s="643"/>
      <c r="E1245" s="643" t="s">
        <v>296</v>
      </c>
      <c r="F1245" s="473">
        <v>0</v>
      </c>
      <c r="G1245" s="643" t="s">
        <v>297</v>
      </c>
      <c r="H1245" s="473">
        <v>0</v>
      </c>
      <c r="I1245" s="643" t="s">
        <v>298</v>
      </c>
      <c r="J1245" s="473">
        <v>0</v>
      </c>
    </row>
    <row r="1246" spans="1:10">
      <c r="A1246" s="643"/>
      <c r="B1246" s="643"/>
      <c r="C1246" s="643"/>
      <c r="D1246" s="643"/>
      <c r="E1246" s="643" t="s">
        <v>709</v>
      </c>
      <c r="F1246" s="473">
        <v>11.09</v>
      </c>
      <c r="G1246" s="643"/>
      <c r="H1246" s="881" t="s">
        <v>299</v>
      </c>
      <c r="I1246" s="881"/>
      <c r="J1246" s="473">
        <v>64.7</v>
      </c>
    </row>
    <row r="1247" spans="1:10" ht="1" customHeight="1">
      <c r="A1247" s="645"/>
      <c r="B1247" s="645"/>
      <c r="C1247" s="645"/>
      <c r="D1247" s="645"/>
      <c r="E1247" s="645"/>
      <c r="F1247" s="645"/>
      <c r="G1247" s="645"/>
      <c r="H1247" s="645"/>
      <c r="I1247" s="645"/>
      <c r="J1247" s="645"/>
    </row>
    <row r="1248" spans="1:10" ht="18" customHeight="1">
      <c r="A1248" s="644"/>
      <c r="B1248" s="636" t="s">
        <v>276</v>
      </c>
      <c r="C1248" s="644" t="s">
        <v>277</v>
      </c>
      <c r="D1248" s="644" t="s">
        <v>278</v>
      </c>
      <c r="E1248" s="882" t="s">
        <v>279</v>
      </c>
      <c r="F1248" s="882"/>
      <c r="G1248" s="639" t="s">
        <v>280</v>
      </c>
      <c r="H1248" s="636" t="s">
        <v>281</v>
      </c>
      <c r="I1248" s="636" t="s">
        <v>282</v>
      </c>
      <c r="J1248" s="636" t="s">
        <v>283</v>
      </c>
    </row>
    <row r="1249" spans="1:10" ht="65" customHeight="1">
      <c r="A1249" s="645" t="s">
        <v>158</v>
      </c>
      <c r="B1249" s="461" t="s">
        <v>1246</v>
      </c>
      <c r="C1249" s="645" t="s">
        <v>86</v>
      </c>
      <c r="D1249" s="645" t="s">
        <v>1247</v>
      </c>
      <c r="E1249" s="883" t="s">
        <v>1204</v>
      </c>
      <c r="F1249" s="883"/>
      <c r="G1249" s="462" t="s">
        <v>288</v>
      </c>
      <c r="H1249" s="463">
        <v>1</v>
      </c>
      <c r="I1249" s="464">
        <v>149.31</v>
      </c>
      <c r="J1249" s="464">
        <v>149.31</v>
      </c>
    </row>
    <row r="1250" spans="1:10" ht="24" customHeight="1">
      <c r="A1250" s="638" t="s">
        <v>291</v>
      </c>
      <c r="B1250" s="469" t="s">
        <v>1252</v>
      </c>
      <c r="C1250" s="638" t="s">
        <v>86</v>
      </c>
      <c r="D1250" s="638" t="s">
        <v>1253</v>
      </c>
      <c r="E1250" s="884" t="s">
        <v>293</v>
      </c>
      <c r="F1250" s="884"/>
      <c r="G1250" s="470" t="s">
        <v>473</v>
      </c>
      <c r="H1250" s="471">
        <v>23.7</v>
      </c>
      <c r="I1250" s="472">
        <v>6.3</v>
      </c>
      <c r="J1250" s="472">
        <v>149.31</v>
      </c>
    </row>
    <row r="1251" spans="1:10" ht="25">
      <c r="A1251" s="643"/>
      <c r="B1251" s="643"/>
      <c r="C1251" s="643"/>
      <c r="D1251" s="643"/>
      <c r="E1251" s="643" t="s">
        <v>296</v>
      </c>
      <c r="F1251" s="473">
        <v>0</v>
      </c>
      <c r="G1251" s="643" t="s">
        <v>297</v>
      </c>
      <c r="H1251" s="473">
        <v>0</v>
      </c>
      <c r="I1251" s="643" t="s">
        <v>298</v>
      </c>
      <c r="J1251" s="473">
        <v>0</v>
      </c>
    </row>
    <row r="1252" spans="1:10">
      <c r="A1252" s="643"/>
      <c r="B1252" s="643"/>
      <c r="C1252" s="643"/>
      <c r="D1252" s="643"/>
      <c r="E1252" s="643" t="s">
        <v>709</v>
      </c>
      <c r="F1252" s="473">
        <v>30.9</v>
      </c>
      <c r="G1252" s="643"/>
      <c r="H1252" s="881" t="s">
        <v>299</v>
      </c>
      <c r="I1252" s="881"/>
      <c r="J1252" s="473">
        <v>180.21</v>
      </c>
    </row>
    <row r="1253" spans="1:10" ht="1" customHeight="1">
      <c r="A1253" s="645"/>
      <c r="B1253" s="645"/>
      <c r="C1253" s="645"/>
      <c r="D1253" s="645"/>
      <c r="E1253" s="645"/>
      <c r="F1253" s="645"/>
      <c r="G1253" s="645"/>
      <c r="H1253" s="645"/>
      <c r="I1253" s="645"/>
      <c r="J1253" s="645"/>
    </row>
    <row r="1254" spans="1:10" ht="18" customHeight="1">
      <c r="A1254" s="644"/>
      <c r="B1254" s="636" t="s">
        <v>276</v>
      </c>
      <c r="C1254" s="644" t="s">
        <v>277</v>
      </c>
      <c r="D1254" s="644" t="s">
        <v>278</v>
      </c>
      <c r="E1254" s="882" t="s">
        <v>279</v>
      </c>
      <c r="F1254" s="882"/>
      <c r="G1254" s="639" t="s">
        <v>280</v>
      </c>
      <c r="H1254" s="636" t="s">
        <v>281</v>
      </c>
      <c r="I1254" s="636" t="s">
        <v>282</v>
      </c>
      <c r="J1254" s="636" t="s">
        <v>283</v>
      </c>
    </row>
    <row r="1255" spans="1:10" ht="52" customHeight="1">
      <c r="A1255" s="645" t="s">
        <v>158</v>
      </c>
      <c r="B1255" s="461" t="s">
        <v>574</v>
      </c>
      <c r="C1255" s="645" t="s">
        <v>86</v>
      </c>
      <c r="D1255" s="645" t="s">
        <v>575</v>
      </c>
      <c r="E1255" s="883" t="s">
        <v>843</v>
      </c>
      <c r="F1255" s="883"/>
      <c r="G1255" s="462" t="s">
        <v>451</v>
      </c>
      <c r="H1255" s="463">
        <v>1</v>
      </c>
      <c r="I1255" s="464">
        <v>69.900000000000006</v>
      </c>
      <c r="J1255" s="464">
        <v>69.900000000000006</v>
      </c>
    </row>
    <row r="1256" spans="1:10" ht="52" customHeight="1">
      <c r="A1256" s="642" t="s">
        <v>285</v>
      </c>
      <c r="B1256" s="465" t="s">
        <v>1254</v>
      </c>
      <c r="C1256" s="642" t="s">
        <v>86</v>
      </c>
      <c r="D1256" s="642" t="s">
        <v>1255</v>
      </c>
      <c r="E1256" s="885" t="s">
        <v>1204</v>
      </c>
      <c r="F1256" s="885"/>
      <c r="G1256" s="466" t="s">
        <v>288</v>
      </c>
      <c r="H1256" s="467">
        <v>1</v>
      </c>
      <c r="I1256" s="468">
        <v>23.46</v>
      </c>
      <c r="J1256" s="468">
        <v>23.46</v>
      </c>
    </row>
    <row r="1257" spans="1:10" ht="52" customHeight="1">
      <c r="A1257" s="642" t="s">
        <v>285</v>
      </c>
      <c r="B1257" s="465" t="s">
        <v>1256</v>
      </c>
      <c r="C1257" s="642" t="s">
        <v>86</v>
      </c>
      <c r="D1257" s="642" t="s">
        <v>1257</v>
      </c>
      <c r="E1257" s="885" t="s">
        <v>1204</v>
      </c>
      <c r="F1257" s="885"/>
      <c r="G1257" s="466" t="s">
        <v>288</v>
      </c>
      <c r="H1257" s="467">
        <v>1</v>
      </c>
      <c r="I1257" s="468">
        <v>9</v>
      </c>
      <c r="J1257" s="468">
        <v>9</v>
      </c>
    </row>
    <row r="1258" spans="1:10" ht="26" customHeight="1">
      <c r="A1258" s="642" t="s">
        <v>285</v>
      </c>
      <c r="B1258" s="465" t="s">
        <v>1236</v>
      </c>
      <c r="C1258" s="642" t="s">
        <v>86</v>
      </c>
      <c r="D1258" s="642" t="s">
        <v>1237</v>
      </c>
      <c r="E1258" s="885" t="s">
        <v>828</v>
      </c>
      <c r="F1258" s="885"/>
      <c r="G1258" s="466" t="s">
        <v>288</v>
      </c>
      <c r="H1258" s="467">
        <v>1</v>
      </c>
      <c r="I1258" s="468">
        <v>33.81</v>
      </c>
      <c r="J1258" s="468">
        <v>33.81</v>
      </c>
    </row>
    <row r="1259" spans="1:10" ht="52" customHeight="1">
      <c r="A1259" s="642" t="s">
        <v>285</v>
      </c>
      <c r="B1259" s="465" t="s">
        <v>1258</v>
      </c>
      <c r="C1259" s="642" t="s">
        <v>86</v>
      </c>
      <c r="D1259" s="642" t="s">
        <v>1259</v>
      </c>
      <c r="E1259" s="885" t="s">
        <v>1204</v>
      </c>
      <c r="F1259" s="885"/>
      <c r="G1259" s="466" t="s">
        <v>288</v>
      </c>
      <c r="H1259" s="467">
        <v>1</v>
      </c>
      <c r="I1259" s="468">
        <v>3.63</v>
      </c>
      <c r="J1259" s="468">
        <v>3.63</v>
      </c>
    </row>
    <row r="1260" spans="1:10" ht="25">
      <c r="A1260" s="643"/>
      <c r="B1260" s="643"/>
      <c r="C1260" s="643"/>
      <c r="D1260" s="643"/>
      <c r="E1260" s="643" t="s">
        <v>296</v>
      </c>
      <c r="F1260" s="473">
        <v>28.77</v>
      </c>
      <c r="G1260" s="643" t="s">
        <v>297</v>
      </c>
      <c r="H1260" s="473">
        <v>0</v>
      </c>
      <c r="I1260" s="643" t="s">
        <v>298</v>
      </c>
      <c r="J1260" s="473">
        <v>28.77</v>
      </c>
    </row>
    <row r="1261" spans="1:10">
      <c r="A1261" s="643"/>
      <c r="B1261" s="643"/>
      <c r="C1261" s="643"/>
      <c r="D1261" s="643"/>
      <c r="E1261" s="643" t="s">
        <v>709</v>
      </c>
      <c r="F1261" s="473">
        <v>14.46</v>
      </c>
      <c r="G1261" s="643"/>
      <c r="H1261" s="881" t="s">
        <v>299</v>
      </c>
      <c r="I1261" s="881"/>
      <c r="J1261" s="473">
        <v>84.36</v>
      </c>
    </row>
    <row r="1262" spans="1:10" ht="1" customHeight="1">
      <c r="A1262" s="645"/>
      <c r="B1262" s="645"/>
      <c r="C1262" s="645"/>
      <c r="D1262" s="645"/>
      <c r="E1262" s="645"/>
      <c r="F1262" s="645"/>
      <c r="G1262" s="645"/>
      <c r="H1262" s="645"/>
      <c r="I1262" s="645"/>
      <c r="J1262" s="645"/>
    </row>
    <row r="1263" spans="1:10" ht="18" customHeight="1">
      <c r="A1263" s="644"/>
      <c r="B1263" s="636" t="s">
        <v>276</v>
      </c>
      <c r="C1263" s="644" t="s">
        <v>277</v>
      </c>
      <c r="D1263" s="644" t="s">
        <v>278</v>
      </c>
      <c r="E1263" s="882" t="s">
        <v>279</v>
      </c>
      <c r="F1263" s="882"/>
      <c r="G1263" s="639" t="s">
        <v>280</v>
      </c>
      <c r="H1263" s="636" t="s">
        <v>281</v>
      </c>
      <c r="I1263" s="636" t="s">
        <v>282</v>
      </c>
      <c r="J1263" s="636" t="s">
        <v>283</v>
      </c>
    </row>
    <row r="1264" spans="1:10" ht="52" customHeight="1">
      <c r="A1264" s="645" t="s">
        <v>158</v>
      </c>
      <c r="B1264" s="461" t="s">
        <v>572</v>
      </c>
      <c r="C1264" s="645" t="s">
        <v>86</v>
      </c>
      <c r="D1264" s="645" t="s">
        <v>573</v>
      </c>
      <c r="E1264" s="883" t="s">
        <v>843</v>
      </c>
      <c r="F1264" s="883"/>
      <c r="G1264" s="462" t="s">
        <v>428</v>
      </c>
      <c r="H1264" s="463">
        <v>1</v>
      </c>
      <c r="I1264" s="464">
        <v>197.91</v>
      </c>
      <c r="J1264" s="464">
        <v>197.91</v>
      </c>
    </row>
    <row r="1265" spans="1:10" ht="52" customHeight="1">
      <c r="A1265" s="642" t="s">
        <v>285</v>
      </c>
      <c r="B1265" s="465" t="s">
        <v>1254</v>
      </c>
      <c r="C1265" s="642" t="s">
        <v>86</v>
      </c>
      <c r="D1265" s="642" t="s">
        <v>1255</v>
      </c>
      <c r="E1265" s="885" t="s">
        <v>1204</v>
      </c>
      <c r="F1265" s="885"/>
      <c r="G1265" s="466" t="s">
        <v>288</v>
      </c>
      <c r="H1265" s="467">
        <v>1</v>
      </c>
      <c r="I1265" s="468">
        <v>23.46</v>
      </c>
      <c r="J1265" s="468">
        <v>23.46</v>
      </c>
    </row>
    <row r="1266" spans="1:10" ht="52" customHeight="1">
      <c r="A1266" s="642" t="s">
        <v>285</v>
      </c>
      <c r="B1266" s="465" t="s">
        <v>1256</v>
      </c>
      <c r="C1266" s="642" t="s">
        <v>86</v>
      </c>
      <c r="D1266" s="642" t="s">
        <v>1257</v>
      </c>
      <c r="E1266" s="885" t="s">
        <v>1204</v>
      </c>
      <c r="F1266" s="885"/>
      <c r="G1266" s="466" t="s">
        <v>288</v>
      </c>
      <c r="H1266" s="467">
        <v>1</v>
      </c>
      <c r="I1266" s="468">
        <v>9</v>
      </c>
      <c r="J1266" s="468">
        <v>9</v>
      </c>
    </row>
    <row r="1267" spans="1:10" ht="52" customHeight="1">
      <c r="A1267" s="642" t="s">
        <v>285</v>
      </c>
      <c r="B1267" s="465" t="s">
        <v>1260</v>
      </c>
      <c r="C1267" s="642" t="s">
        <v>86</v>
      </c>
      <c r="D1267" s="642" t="s">
        <v>1261</v>
      </c>
      <c r="E1267" s="885" t="s">
        <v>1204</v>
      </c>
      <c r="F1267" s="885"/>
      <c r="G1267" s="466" t="s">
        <v>288</v>
      </c>
      <c r="H1267" s="467">
        <v>1</v>
      </c>
      <c r="I1267" s="468">
        <v>42.21</v>
      </c>
      <c r="J1267" s="468">
        <v>42.21</v>
      </c>
    </row>
    <row r="1268" spans="1:10" ht="52" customHeight="1">
      <c r="A1268" s="642" t="s">
        <v>285</v>
      </c>
      <c r="B1268" s="465" t="s">
        <v>1262</v>
      </c>
      <c r="C1268" s="642" t="s">
        <v>86</v>
      </c>
      <c r="D1268" s="642" t="s">
        <v>1263</v>
      </c>
      <c r="E1268" s="885" t="s">
        <v>1204</v>
      </c>
      <c r="F1268" s="885"/>
      <c r="G1268" s="466" t="s">
        <v>288</v>
      </c>
      <c r="H1268" s="467">
        <v>1</v>
      </c>
      <c r="I1268" s="468">
        <v>85.8</v>
      </c>
      <c r="J1268" s="468">
        <v>85.8</v>
      </c>
    </row>
    <row r="1269" spans="1:10" ht="26" customHeight="1">
      <c r="A1269" s="642" t="s">
        <v>285</v>
      </c>
      <c r="B1269" s="465" t="s">
        <v>1236</v>
      </c>
      <c r="C1269" s="642" t="s">
        <v>86</v>
      </c>
      <c r="D1269" s="642" t="s">
        <v>1237</v>
      </c>
      <c r="E1269" s="885" t="s">
        <v>828</v>
      </c>
      <c r="F1269" s="885"/>
      <c r="G1269" s="466" t="s">
        <v>288</v>
      </c>
      <c r="H1269" s="467">
        <v>1</v>
      </c>
      <c r="I1269" s="468">
        <v>33.81</v>
      </c>
      <c r="J1269" s="468">
        <v>33.81</v>
      </c>
    </row>
    <row r="1270" spans="1:10" ht="52" customHeight="1">
      <c r="A1270" s="642" t="s">
        <v>285</v>
      </c>
      <c r="B1270" s="465" t="s">
        <v>1258</v>
      </c>
      <c r="C1270" s="642" t="s">
        <v>86</v>
      </c>
      <c r="D1270" s="642" t="s">
        <v>1259</v>
      </c>
      <c r="E1270" s="885" t="s">
        <v>1204</v>
      </c>
      <c r="F1270" s="885"/>
      <c r="G1270" s="466" t="s">
        <v>288</v>
      </c>
      <c r="H1270" s="467">
        <v>1</v>
      </c>
      <c r="I1270" s="468">
        <v>3.63</v>
      </c>
      <c r="J1270" s="468">
        <v>3.63</v>
      </c>
    </row>
    <row r="1271" spans="1:10" ht="25">
      <c r="A1271" s="643"/>
      <c r="B1271" s="643"/>
      <c r="C1271" s="643"/>
      <c r="D1271" s="643"/>
      <c r="E1271" s="643" t="s">
        <v>296</v>
      </c>
      <c r="F1271" s="473">
        <v>28.77</v>
      </c>
      <c r="G1271" s="643" t="s">
        <v>297</v>
      </c>
      <c r="H1271" s="473">
        <v>0</v>
      </c>
      <c r="I1271" s="643" t="s">
        <v>298</v>
      </c>
      <c r="J1271" s="473">
        <v>28.77</v>
      </c>
    </row>
    <row r="1272" spans="1:10">
      <c r="A1272" s="643"/>
      <c r="B1272" s="643"/>
      <c r="C1272" s="643"/>
      <c r="D1272" s="643"/>
      <c r="E1272" s="643" t="s">
        <v>709</v>
      </c>
      <c r="F1272" s="473">
        <v>40.96</v>
      </c>
      <c r="G1272" s="643"/>
      <c r="H1272" s="881" t="s">
        <v>299</v>
      </c>
      <c r="I1272" s="881"/>
      <c r="J1272" s="473">
        <v>238.87</v>
      </c>
    </row>
    <row r="1273" spans="1:10" ht="1" customHeight="1">
      <c r="A1273" s="645"/>
      <c r="B1273" s="645"/>
      <c r="C1273" s="645"/>
      <c r="D1273" s="645"/>
      <c r="E1273" s="645"/>
      <c r="F1273" s="645"/>
      <c r="G1273" s="645"/>
      <c r="H1273" s="645"/>
      <c r="I1273" s="645"/>
      <c r="J1273" s="645"/>
    </row>
    <row r="1274" spans="1:10" ht="18" customHeight="1">
      <c r="A1274" s="644"/>
      <c r="B1274" s="636" t="s">
        <v>276</v>
      </c>
      <c r="C1274" s="644" t="s">
        <v>277</v>
      </c>
      <c r="D1274" s="644" t="s">
        <v>278</v>
      </c>
      <c r="E1274" s="882" t="s">
        <v>279</v>
      </c>
      <c r="F1274" s="882"/>
      <c r="G1274" s="639" t="s">
        <v>280</v>
      </c>
      <c r="H1274" s="636" t="s">
        <v>281</v>
      </c>
      <c r="I1274" s="636" t="s">
        <v>282</v>
      </c>
      <c r="J1274" s="636" t="s">
        <v>283</v>
      </c>
    </row>
    <row r="1275" spans="1:10" ht="52" customHeight="1">
      <c r="A1275" s="645" t="s">
        <v>158</v>
      </c>
      <c r="B1275" s="461" t="s">
        <v>1254</v>
      </c>
      <c r="C1275" s="645" t="s">
        <v>86</v>
      </c>
      <c r="D1275" s="645" t="s">
        <v>1255</v>
      </c>
      <c r="E1275" s="883" t="s">
        <v>1204</v>
      </c>
      <c r="F1275" s="883"/>
      <c r="G1275" s="462" t="s">
        <v>288</v>
      </c>
      <c r="H1275" s="463">
        <v>1</v>
      </c>
      <c r="I1275" s="464">
        <v>23.46</v>
      </c>
      <c r="J1275" s="464">
        <v>23.46</v>
      </c>
    </row>
    <row r="1276" spans="1:10" ht="26" customHeight="1">
      <c r="A1276" s="638" t="s">
        <v>291</v>
      </c>
      <c r="B1276" s="469" t="s">
        <v>1264</v>
      </c>
      <c r="C1276" s="638" t="s">
        <v>86</v>
      </c>
      <c r="D1276" s="638" t="s">
        <v>1265</v>
      </c>
      <c r="E1276" s="884" t="s">
        <v>293</v>
      </c>
      <c r="F1276" s="884"/>
      <c r="G1276" s="470" t="s">
        <v>324</v>
      </c>
      <c r="H1276" s="471">
        <v>6.0300000000000002E-5</v>
      </c>
      <c r="I1276" s="472">
        <v>65139.85</v>
      </c>
      <c r="J1276" s="472">
        <v>3.92</v>
      </c>
    </row>
    <row r="1277" spans="1:10" ht="52" customHeight="1">
      <c r="A1277" s="638" t="s">
        <v>291</v>
      </c>
      <c r="B1277" s="469" t="s">
        <v>1266</v>
      </c>
      <c r="C1277" s="638" t="s">
        <v>86</v>
      </c>
      <c r="D1277" s="638" t="s">
        <v>1267</v>
      </c>
      <c r="E1277" s="884" t="s">
        <v>716</v>
      </c>
      <c r="F1277" s="884"/>
      <c r="G1277" s="470" t="s">
        <v>324</v>
      </c>
      <c r="H1277" s="471">
        <v>3.4199999999999998E-5</v>
      </c>
      <c r="I1277" s="472">
        <v>571483.76</v>
      </c>
      <c r="J1277" s="472">
        <v>19.54</v>
      </c>
    </row>
    <row r="1278" spans="1:10" ht="25">
      <c r="A1278" s="643"/>
      <c r="B1278" s="643"/>
      <c r="C1278" s="643"/>
      <c r="D1278" s="643"/>
      <c r="E1278" s="643" t="s">
        <v>296</v>
      </c>
      <c r="F1278" s="473">
        <v>0</v>
      </c>
      <c r="G1278" s="643" t="s">
        <v>297</v>
      </c>
      <c r="H1278" s="473">
        <v>0</v>
      </c>
      <c r="I1278" s="643" t="s">
        <v>298</v>
      </c>
      <c r="J1278" s="473">
        <v>0</v>
      </c>
    </row>
    <row r="1279" spans="1:10">
      <c r="A1279" s="643"/>
      <c r="B1279" s="643"/>
      <c r="C1279" s="643"/>
      <c r="D1279" s="643"/>
      <c r="E1279" s="643" t="s">
        <v>709</v>
      </c>
      <c r="F1279" s="473">
        <v>4.8499999999999996</v>
      </c>
      <c r="G1279" s="643"/>
      <c r="H1279" s="881" t="s">
        <v>299</v>
      </c>
      <c r="I1279" s="881"/>
      <c r="J1279" s="473">
        <v>28.31</v>
      </c>
    </row>
    <row r="1280" spans="1:10" ht="1" customHeight="1">
      <c r="A1280" s="645"/>
      <c r="B1280" s="645"/>
      <c r="C1280" s="645"/>
      <c r="D1280" s="645"/>
      <c r="E1280" s="645"/>
      <c r="F1280" s="645"/>
      <c r="G1280" s="645"/>
      <c r="H1280" s="645"/>
      <c r="I1280" s="645"/>
      <c r="J1280" s="645"/>
    </row>
    <row r="1281" spans="1:10" ht="18" customHeight="1">
      <c r="A1281" s="644"/>
      <c r="B1281" s="636" t="s">
        <v>276</v>
      </c>
      <c r="C1281" s="644" t="s">
        <v>277</v>
      </c>
      <c r="D1281" s="644" t="s">
        <v>278</v>
      </c>
      <c r="E1281" s="882" t="s">
        <v>279</v>
      </c>
      <c r="F1281" s="882"/>
      <c r="G1281" s="639" t="s">
        <v>280</v>
      </c>
      <c r="H1281" s="636" t="s">
        <v>281</v>
      </c>
      <c r="I1281" s="636" t="s">
        <v>282</v>
      </c>
      <c r="J1281" s="636" t="s">
        <v>283</v>
      </c>
    </row>
    <row r="1282" spans="1:10" ht="52" customHeight="1">
      <c r="A1282" s="645" t="s">
        <v>158</v>
      </c>
      <c r="B1282" s="461" t="s">
        <v>1258</v>
      </c>
      <c r="C1282" s="645" t="s">
        <v>86</v>
      </c>
      <c r="D1282" s="645" t="s">
        <v>1259</v>
      </c>
      <c r="E1282" s="883" t="s">
        <v>1204</v>
      </c>
      <c r="F1282" s="883"/>
      <c r="G1282" s="462" t="s">
        <v>288</v>
      </c>
      <c r="H1282" s="463">
        <v>1</v>
      </c>
      <c r="I1282" s="464">
        <v>3.63</v>
      </c>
      <c r="J1282" s="464">
        <v>3.63</v>
      </c>
    </row>
    <row r="1283" spans="1:10" ht="26" customHeight="1">
      <c r="A1283" s="638" t="s">
        <v>291</v>
      </c>
      <c r="B1283" s="469" t="s">
        <v>1264</v>
      </c>
      <c r="C1283" s="638" t="s">
        <v>86</v>
      </c>
      <c r="D1283" s="638" t="s">
        <v>1265</v>
      </c>
      <c r="E1283" s="884" t="s">
        <v>293</v>
      </c>
      <c r="F1283" s="884"/>
      <c r="G1283" s="470" t="s">
        <v>324</v>
      </c>
      <c r="H1283" s="471">
        <v>5.9000000000000003E-6</v>
      </c>
      <c r="I1283" s="472">
        <v>65139.85</v>
      </c>
      <c r="J1283" s="472">
        <v>0.38</v>
      </c>
    </row>
    <row r="1284" spans="1:10" ht="52" customHeight="1">
      <c r="A1284" s="638" t="s">
        <v>291</v>
      </c>
      <c r="B1284" s="469" t="s">
        <v>1266</v>
      </c>
      <c r="C1284" s="638" t="s">
        <v>86</v>
      </c>
      <c r="D1284" s="638" t="s">
        <v>1267</v>
      </c>
      <c r="E1284" s="884" t="s">
        <v>716</v>
      </c>
      <c r="F1284" s="884"/>
      <c r="G1284" s="470" t="s">
        <v>324</v>
      </c>
      <c r="H1284" s="471">
        <v>5.6999999999999996E-6</v>
      </c>
      <c r="I1284" s="472">
        <v>571483.76</v>
      </c>
      <c r="J1284" s="472">
        <v>3.25</v>
      </c>
    </row>
    <row r="1285" spans="1:10" ht="25">
      <c r="A1285" s="643"/>
      <c r="B1285" s="643"/>
      <c r="C1285" s="643"/>
      <c r="D1285" s="643"/>
      <c r="E1285" s="643" t="s">
        <v>296</v>
      </c>
      <c r="F1285" s="473">
        <v>0</v>
      </c>
      <c r="G1285" s="643" t="s">
        <v>297</v>
      </c>
      <c r="H1285" s="473">
        <v>0</v>
      </c>
      <c r="I1285" s="643" t="s">
        <v>298</v>
      </c>
      <c r="J1285" s="473">
        <v>0</v>
      </c>
    </row>
    <row r="1286" spans="1:10">
      <c r="A1286" s="643"/>
      <c r="B1286" s="643"/>
      <c r="C1286" s="643"/>
      <c r="D1286" s="643"/>
      <c r="E1286" s="643" t="s">
        <v>709</v>
      </c>
      <c r="F1286" s="473">
        <v>0.75</v>
      </c>
      <c r="G1286" s="643"/>
      <c r="H1286" s="881" t="s">
        <v>299</v>
      </c>
      <c r="I1286" s="881"/>
      <c r="J1286" s="473">
        <v>4.38</v>
      </c>
    </row>
    <row r="1287" spans="1:10" ht="1" customHeight="1">
      <c r="A1287" s="645"/>
      <c r="B1287" s="645"/>
      <c r="C1287" s="645"/>
      <c r="D1287" s="645"/>
      <c r="E1287" s="645"/>
      <c r="F1287" s="645"/>
      <c r="G1287" s="645"/>
      <c r="H1287" s="645"/>
      <c r="I1287" s="645"/>
      <c r="J1287" s="645"/>
    </row>
    <row r="1288" spans="1:10" ht="18" customHeight="1">
      <c r="A1288" s="644"/>
      <c r="B1288" s="636" t="s">
        <v>276</v>
      </c>
      <c r="C1288" s="644" t="s">
        <v>277</v>
      </c>
      <c r="D1288" s="644" t="s">
        <v>278</v>
      </c>
      <c r="E1288" s="882" t="s">
        <v>279</v>
      </c>
      <c r="F1288" s="882"/>
      <c r="G1288" s="639" t="s">
        <v>280</v>
      </c>
      <c r="H1288" s="636" t="s">
        <v>281</v>
      </c>
      <c r="I1288" s="636" t="s">
        <v>282</v>
      </c>
      <c r="J1288" s="636" t="s">
        <v>283</v>
      </c>
    </row>
    <row r="1289" spans="1:10" ht="52" customHeight="1">
      <c r="A1289" s="645" t="s">
        <v>158</v>
      </c>
      <c r="B1289" s="461" t="s">
        <v>1256</v>
      </c>
      <c r="C1289" s="645" t="s">
        <v>86</v>
      </c>
      <c r="D1289" s="645" t="s">
        <v>1257</v>
      </c>
      <c r="E1289" s="883" t="s">
        <v>1204</v>
      </c>
      <c r="F1289" s="883"/>
      <c r="G1289" s="462" t="s">
        <v>288</v>
      </c>
      <c r="H1289" s="463">
        <v>1</v>
      </c>
      <c r="I1289" s="464">
        <v>9</v>
      </c>
      <c r="J1289" s="464">
        <v>9</v>
      </c>
    </row>
    <row r="1290" spans="1:10" ht="26" customHeight="1">
      <c r="A1290" s="638" t="s">
        <v>291</v>
      </c>
      <c r="B1290" s="469" t="s">
        <v>1264</v>
      </c>
      <c r="C1290" s="638" t="s">
        <v>86</v>
      </c>
      <c r="D1290" s="638" t="s">
        <v>1265</v>
      </c>
      <c r="E1290" s="884" t="s">
        <v>293</v>
      </c>
      <c r="F1290" s="884"/>
      <c r="G1290" s="470" t="s">
        <v>324</v>
      </c>
      <c r="H1290" s="471">
        <v>1.4600000000000001E-5</v>
      </c>
      <c r="I1290" s="472">
        <v>65139.85</v>
      </c>
      <c r="J1290" s="472">
        <v>0.95</v>
      </c>
    </row>
    <row r="1291" spans="1:10" ht="52" customHeight="1">
      <c r="A1291" s="638" t="s">
        <v>291</v>
      </c>
      <c r="B1291" s="469" t="s">
        <v>1266</v>
      </c>
      <c r="C1291" s="638" t="s">
        <v>86</v>
      </c>
      <c r="D1291" s="638" t="s">
        <v>1267</v>
      </c>
      <c r="E1291" s="884" t="s">
        <v>716</v>
      </c>
      <c r="F1291" s="884"/>
      <c r="G1291" s="470" t="s">
        <v>324</v>
      </c>
      <c r="H1291" s="471">
        <v>1.4100000000000001E-5</v>
      </c>
      <c r="I1291" s="472">
        <v>571483.76</v>
      </c>
      <c r="J1291" s="472">
        <v>8.0500000000000007</v>
      </c>
    </row>
    <row r="1292" spans="1:10" ht="25">
      <c r="A1292" s="643"/>
      <c r="B1292" s="643"/>
      <c r="C1292" s="643"/>
      <c r="D1292" s="643"/>
      <c r="E1292" s="643" t="s">
        <v>296</v>
      </c>
      <c r="F1292" s="473">
        <v>0</v>
      </c>
      <c r="G1292" s="643" t="s">
        <v>297</v>
      </c>
      <c r="H1292" s="473">
        <v>0</v>
      </c>
      <c r="I1292" s="643" t="s">
        <v>298</v>
      </c>
      <c r="J1292" s="473">
        <v>0</v>
      </c>
    </row>
    <row r="1293" spans="1:10">
      <c r="A1293" s="643"/>
      <c r="B1293" s="643"/>
      <c r="C1293" s="643"/>
      <c r="D1293" s="643"/>
      <c r="E1293" s="643" t="s">
        <v>709</v>
      </c>
      <c r="F1293" s="473">
        <v>1.86</v>
      </c>
      <c r="G1293" s="643"/>
      <c r="H1293" s="881" t="s">
        <v>299</v>
      </c>
      <c r="I1293" s="881"/>
      <c r="J1293" s="473">
        <v>10.86</v>
      </c>
    </row>
    <row r="1294" spans="1:10" ht="1" customHeight="1">
      <c r="A1294" s="645"/>
      <c r="B1294" s="645"/>
      <c r="C1294" s="645"/>
      <c r="D1294" s="645"/>
      <c r="E1294" s="645"/>
      <c r="F1294" s="645"/>
      <c r="G1294" s="645"/>
      <c r="H1294" s="645"/>
      <c r="I1294" s="645"/>
      <c r="J1294" s="645"/>
    </row>
    <row r="1295" spans="1:10" ht="18" customHeight="1">
      <c r="A1295" s="644"/>
      <c r="B1295" s="636" t="s">
        <v>276</v>
      </c>
      <c r="C1295" s="644" t="s">
        <v>277</v>
      </c>
      <c r="D1295" s="644" t="s">
        <v>278</v>
      </c>
      <c r="E1295" s="882" t="s">
        <v>279</v>
      </c>
      <c r="F1295" s="882"/>
      <c r="G1295" s="639" t="s">
        <v>280</v>
      </c>
      <c r="H1295" s="636" t="s">
        <v>281</v>
      </c>
      <c r="I1295" s="636" t="s">
        <v>282</v>
      </c>
      <c r="J1295" s="636" t="s">
        <v>283</v>
      </c>
    </row>
    <row r="1296" spans="1:10" ht="52" customHeight="1">
      <c r="A1296" s="645" t="s">
        <v>158</v>
      </c>
      <c r="B1296" s="461" t="s">
        <v>1260</v>
      </c>
      <c r="C1296" s="645" t="s">
        <v>86</v>
      </c>
      <c r="D1296" s="645" t="s">
        <v>1261</v>
      </c>
      <c r="E1296" s="883" t="s">
        <v>1204</v>
      </c>
      <c r="F1296" s="883"/>
      <c r="G1296" s="462" t="s">
        <v>288</v>
      </c>
      <c r="H1296" s="463">
        <v>1</v>
      </c>
      <c r="I1296" s="464">
        <v>42.21</v>
      </c>
      <c r="J1296" s="464">
        <v>42.21</v>
      </c>
    </row>
    <row r="1297" spans="1:10" ht="26" customHeight="1">
      <c r="A1297" s="638" t="s">
        <v>291</v>
      </c>
      <c r="B1297" s="469" t="s">
        <v>1264</v>
      </c>
      <c r="C1297" s="638" t="s">
        <v>86</v>
      </c>
      <c r="D1297" s="638" t="s">
        <v>1265</v>
      </c>
      <c r="E1297" s="884" t="s">
        <v>293</v>
      </c>
      <c r="F1297" s="884"/>
      <c r="G1297" s="470" t="s">
        <v>324</v>
      </c>
      <c r="H1297" s="471">
        <v>8.4900000000000004E-5</v>
      </c>
      <c r="I1297" s="472">
        <v>65139.85</v>
      </c>
      <c r="J1297" s="472">
        <v>5.53</v>
      </c>
    </row>
    <row r="1298" spans="1:10" ht="52" customHeight="1">
      <c r="A1298" s="638" t="s">
        <v>291</v>
      </c>
      <c r="B1298" s="469" t="s">
        <v>1266</v>
      </c>
      <c r="C1298" s="638" t="s">
        <v>86</v>
      </c>
      <c r="D1298" s="638" t="s">
        <v>1267</v>
      </c>
      <c r="E1298" s="884" t="s">
        <v>716</v>
      </c>
      <c r="F1298" s="884"/>
      <c r="G1298" s="470" t="s">
        <v>324</v>
      </c>
      <c r="H1298" s="471">
        <v>6.4200000000000002E-5</v>
      </c>
      <c r="I1298" s="472">
        <v>571483.76</v>
      </c>
      <c r="J1298" s="472">
        <v>36.68</v>
      </c>
    </row>
    <row r="1299" spans="1:10" ht="25">
      <c r="A1299" s="643"/>
      <c r="B1299" s="643"/>
      <c r="C1299" s="643"/>
      <c r="D1299" s="643"/>
      <c r="E1299" s="643" t="s">
        <v>296</v>
      </c>
      <c r="F1299" s="473">
        <v>0</v>
      </c>
      <c r="G1299" s="643" t="s">
        <v>297</v>
      </c>
      <c r="H1299" s="473">
        <v>0</v>
      </c>
      <c r="I1299" s="643" t="s">
        <v>298</v>
      </c>
      <c r="J1299" s="473">
        <v>0</v>
      </c>
    </row>
    <row r="1300" spans="1:10">
      <c r="A1300" s="643"/>
      <c r="B1300" s="643"/>
      <c r="C1300" s="643"/>
      <c r="D1300" s="643"/>
      <c r="E1300" s="643" t="s">
        <v>709</v>
      </c>
      <c r="F1300" s="473">
        <v>8.73</v>
      </c>
      <c r="G1300" s="643"/>
      <c r="H1300" s="881" t="s">
        <v>299</v>
      </c>
      <c r="I1300" s="881"/>
      <c r="J1300" s="473">
        <v>50.94</v>
      </c>
    </row>
    <row r="1301" spans="1:10" ht="1" customHeight="1">
      <c r="A1301" s="645"/>
      <c r="B1301" s="645"/>
      <c r="C1301" s="645"/>
      <c r="D1301" s="645"/>
      <c r="E1301" s="645"/>
      <c r="F1301" s="645"/>
      <c r="G1301" s="645"/>
      <c r="H1301" s="645"/>
      <c r="I1301" s="645"/>
      <c r="J1301" s="645"/>
    </row>
    <row r="1302" spans="1:10" ht="18" customHeight="1">
      <c r="A1302" s="644"/>
      <c r="B1302" s="636" t="s">
        <v>276</v>
      </c>
      <c r="C1302" s="644" t="s">
        <v>277</v>
      </c>
      <c r="D1302" s="644" t="s">
        <v>278</v>
      </c>
      <c r="E1302" s="882" t="s">
        <v>279</v>
      </c>
      <c r="F1302" s="882"/>
      <c r="G1302" s="639" t="s">
        <v>280</v>
      </c>
      <c r="H1302" s="636" t="s">
        <v>281</v>
      </c>
      <c r="I1302" s="636" t="s">
        <v>282</v>
      </c>
      <c r="J1302" s="636" t="s">
        <v>283</v>
      </c>
    </row>
    <row r="1303" spans="1:10" ht="52" customHeight="1">
      <c r="A1303" s="645" t="s">
        <v>158</v>
      </c>
      <c r="B1303" s="461" t="s">
        <v>1262</v>
      </c>
      <c r="C1303" s="645" t="s">
        <v>86</v>
      </c>
      <c r="D1303" s="645" t="s">
        <v>1263</v>
      </c>
      <c r="E1303" s="883" t="s">
        <v>1204</v>
      </c>
      <c r="F1303" s="883"/>
      <c r="G1303" s="462" t="s">
        <v>288</v>
      </c>
      <c r="H1303" s="463">
        <v>1</v>
      </c>
      <c r="I1303" s="464">
        <v>85.8</v>
      </c>
      <c r="J1303" s="464">
        <v>85.8</v>
      </c>
    </row>
    <row r="1304" spans="1:10" ht="24" customHeight="1">
      <c r="A1304" s="638" t="s">
        <v>291</v>
      </c>
      <c r="B1304" s="469" t="s">
        <v>1252</v>
      </c>
      <c r="C1304" s="638" t="s">
        <v>86</v>
      </c>
      <c r="D1304" s="638" t="s">
        <v>1253</v>
      </c>
      <c r="E1304" s="884" t="s">
        <v>293</v>
      </c>
      <c r="F1304" s="884"/>
      <c r="G1304" s="470" t="s">
        <v>473</v>
      </c>
      <c r="H1304" s="471">
        <v>13.62</v>
      </c>
      <c r="I1304" s="472">
        <v>6.3</v>
      </c>
      <c r="J1304" s="472">
        <v>85.8</v>
      </c>
    </row>
    <row r="1305" spans="1:10" ht="25">
      <c r="A1305" s="643"/>
      <c r="B1305" s="643"/>
      <c r="C1305" s="643"/>
      <c r="D1305" s="643"/>
      <c r="E1305" s="643" t="s">
        <v>296</v>
      </c>
      <c r="F1305" s="473">
        <v>0</v>
      </c>
      <c r="G1305" s="643" t="s">
        <v>297</v>
      </c>
      <c r="H1305" s="473">
        <v>0</v>
      </c>
      <c r="I1305" s="643" t="s">
        <v>298</v>
      </c>
      <c r="J1305" s="473">
        <v>0</v>
      </c>
    </row>
    <row r="1306" spans="1:10">
      <c r="A1306" s="643"/>
      <c r="B1306" s="643"/>
      <c r="C1306" s="643"/>
      <c r="D1306" s="643"/>
      <c r="E1306" s="643" t="s">
        <v>709</v>
      </c>
      <c r="F1306" s="473">
        <v>17.760000000000002</v>
      </c>
      <c r="G1306" s="643"/>
      <c r="H1306" s="881" t="s">
        <v>299</v>
      </c>
      <c r="I1306" s="881"/>
      <c r="J1306" s="473">
        <v>103.56</v>
      </c>
    </row>
    <row r="1307" spans="1:10" ht="1" customHeight="1">
      <c r="A1307" s="645"/>
      <c r="B1307" s="645"/>
      <c r="C1307" s="645"/>
      <c r="D1307" s="645"/>
      <c r="E1307" s="645"/>
      <c r="F1307" s="645"/>
      <c r="G1307" s="645"/>
      <c r="H1307" s="645"/>
      <c r="I1307" s="645"/>
      <c r="J1307" s="645"/>
    </row>
    <row r="1308" spans="1:10" ht="18" customHeight="1">
      <c r="A1308" s="644"/>
      <c r="B1308" s="636" t="s">
        <v>276</v>
      </c>
      <c r="C1308" s="644" t="s">
        <v>277</v>
      </c>
      <c r="D1308" s="644" t="s">
        <v>278</v>
      </c>
      <c r="E1308" s="882" t="s">
        <v>279</v>
      </c>
      <c r="F1308" s="882"/>
      <c r="G1308" s="639" t="s">
        <v>280</v>
      </c>
      <c r="H1308" s="636" t="s">
        <v>281</v>
      </c>
      <c r="I1308" s="636" t="s">
        <v>282</v>
      </c>
      <c r="J1308" s="636" t="s">
        <v>283</v>
      </c>
    </row>
    <row r="1309" spans="1:10" ht="65" customHeight="1">
      <c r="A1309" s="645" t="s">
        <v>158</v>
      </c>
      <c r="B1309" s="461" t="s">
        <v>457</v>
      </c>
      <c r="C1309" s="645" t="s">
        <v>86</v>
      </c>
      <c r="D1309" s="645" t="s">
        <v>458</v>
      </c>
      <c r="E1309" s="883" t="s">
        <v>843</v>
      </c>
      <c r="F1309" s="883"/>
      <c r="G1309" s="462" t="s">
        <v>451</v>
      </c>
      <c r="H1309" s="463">
        <v>1</v>
      </c>
      <c r="I1309" s="464">
        <v>78.13</v>
      </c>
      <c r="J1309" s="464">
        <v>78.13</v>
      </c>
    </row>
    <row r="1310" spans="1:10" ht="24" customHeight="1">
      <c r="A1310" s="642" t="s">
        <v>285</v>
      </c>
      <c r="B1310" s="465" t="s">
        <v>1268</v>
      </c>
      <c r="C1310" s="642" t="s">
        <v>86</v>
      </c>
      <c r="D1310" s="642" t="s">
        <v>1269</v>
      </c>
      <c r="E1310" s="885" t="s">
        <v>828</v>
      </c>
      <c r="F1310" s="885"/>
      <c r="G1310" s="466" t="s">
        <v>288</v>
      </c>
      <c r="H1310" s="467">
        <v>1</v>
      </c>
      <c r="I1310" s="468">
        <v>32.729999999999997</v>
      </c>
      <c r="J1310" s="468">
        <v>32.729999999999997</v>
      </c>
    </row>
    <row r="1311" spans="1:10" ht="65" customHeight="1">
      <c r="A1311" s="642" t="s">
        <v>285</v>
      </c>
      <c r="B1311" s="465" t="s">
        <v>1270</v>
      </c>
      <c r="C1311" s="642" t="s">
        <v>86</v>
      </c>
      <c r="D1311" s="642" t="s">
        <v>1271</v>
      </c>
      <c r="E1311" s="885" t="s">
        <v>1204</v>
      </c>
      <c r="F1311" s="885"/>
      <c r="G1311" s="466" t="s">
        <v>288</v>
      </c>
      <c r="H1311" s="467">
        <v>1</v>
      </c>
      <c r="I1311" s="468">
        <v>29.43</v>
      </c>
      <c r="J1311" s="468">
        <v>29.43</v>
      </c>
    </row>
    <row r="1312" spans="1:10" ht="65" customHeight="1">
      <c r="A1312" s="642" t="s">
        <v>285</v>
      </c>
      <c r="B1312" s="465" t="s">
        <v>1272</v>
      </c>
      <c r="C1312" s="642" t="s">
        <v>86</v>
      </c>
      <c r="D1312" s="642" t="s">
        <v>1273</v>
      </c>
      <c r="E1312" s="885" t="s">
        <v>1204</v>
      </c>
      <c r="F1312" s="885"/>
      <c r="G1312" s="466" t="s">
        <v>288</v>
      </c>
      <c r="H1312" s="467">
        <v>1</v>
      </c>
      <c r="I1312" s="468">
        <v>11.38</v>
      </c>
      <c r="J1312" s="468">
        <v>11.38</v>
      </c>
    </row>
    <row r="1313" spans="1:10" ht="65" customHeight="1">
      <c r="A1313" s="642" t="s">
        <v>285</v>
      </c>
      <c r="B1313" s="465" t="s">
        <v>1274</v>
      </c>
      <c r="C1313" s="642" t="s">
        <v>86</v>
      </c>
      <c r="D1313" s="642" t="s">
        <v>1275</v>
      </c>
      <c r="E1313" s="885" t="s">
        <v>1204</v>
      </c>
      <c r="F1313" s="885"/>
      <c r="G1313" s="466" t="s">
        <v>288</v>
      </c>
      <c r="H1313" s="467">
        <v>1</v>
      </c>
      <c r="I1313" s="468">
        <v>4.59</v>
      </c>
      <c r="J1313" s="468">
        <v>4.59</v>
      </c>
    </row>
    <row r="1314" spans="1:10" ht="25">
      <c r="A1314" s="643"/>
      <c r="B1314" s="643"/>
      <c r="C1314" s="643"/>
      <c r="D1314" s="643"/>
      <c r="E1314" s="643" t="s">
        <v>296</v>
      </c>
      <c r="F1314" s="473">
        <v>27.69</v>
      </c>
      <c r="G1314" s="643" t="s">
        <v>297</v>
      </c>
      <c r="H1314" s="473">
        <v>0</v>
      </c>
      <c r="I1314" s="643" t="s">
        <v>298</v>
      </c>
      <c r="J1314" s="473">
        <v>27.69</v>
      </c>
    </row>
    <row r="1315" spans="1:10">
      <c r="A1315" s="643"/>
      <c r="B1315" s="643"/>
      <c r="C1315" s="643"/>
      <c r="D1315" s="643"/>
      <c r="E1315" s="643" t="s">
        <v>709</v>
      </c>
      <c r="F1315" s="473">
        <v>16.170000000000002</v>
      </c>
      <c r="G1315" s="643"/>
      <c r="H1315" s="881" t="s">
        <v>299</v>
      </c>
      <c r="I1315" s="881"/>
      <c r="J1315" s="473">
        <v>94.3</v>
      </c>
    </row>
    <row r="1316" spans="1:10" ht="1" customHeight="1">
      <c r="A1316" s="645"/>
      <c r="B1316" s="645"/>
      <c r="C1316" s="645"/>
      <c r="D1316" s="645"/>
      <c r="E1316" s="645"/>
      <c r="F1316" s="645"/>
      <c r="G1316" s="645"/>
      <c r="H1316" s="645"/>
      <c r="I1316" s="645"/>
      <c r="J1316" s="645"/>
    </row>
    <row r="1317" spans="1:10" ht="18" customHeight="1">
      <c r="A1317" s="644"/>
      <c r="B1317" s="636" t="s">
        <v>276</v>
      </c>
      <c r="C1317" s="644" t="s">
        <v>277</v>
      </c>
      <c r="D1317" s="644" t="s">
        <v>278</v>
      </c>
      <c r="E1317" s="882" t="s">
        <v>279</v>
      </c>
      <c r="F1317" s="882"/>
      <c r="G1317" s="639" t="s">
        <v>280</v>
      </c>
      <c r="H1317" s="636" t="s">
        <v>281</v>
      </c>
      <c r="I1317" s="636" t="s">
        <v>282</v>
      </c>
      <c r="J1317" s="636" t="s">
        <v>283</v>
      </c>
    </row>
    <row r="1318" spans="1:10" ht="65" customHeight="1">
      <c r="A1318" s="645" t="s">
        <v>158</v>
      </c>
      <c r="B1318" s="461" t="s">
        <v>455</v>
      </c>
      <c r="C1318" s="645" t="s">
        <v>86</v>
      </c>
      <c r="D1318" s="645" t="s">
        <v>456</v>
      </c>
      <c r="E1318" s="883" t="s">
        <v>843</v>
      </c>
      <c r="F1318" s="883"/>
      <c r="G1318" s="462" t="s">
        <v>428</v>
      </c>
      <c r="H1318" s="463">
        <v>1</v>
      </c>
      <c r="I1318" s="464">
        <v>332.96</v>
      </c>
      <c r="J1318" s="464">
        <v>332.96</v>
      </c>
    </row>
    <row r="1319" spans="1:10" ht="65" customHeight="1">
      <c r="A1319" s="642" t="s">
        <v>285</v>
      </c>
      <c r="B1319" s="465" t="s">
        <v>1276</v>
      </c>
      <c r="C1319" s="642" t="s">
        <v>86</v>
      </c>
      <c r="D1319" s="642" t="s">
        <v>1277</v>
      </c>
      <c r="E1319" s="885" t="s">
        <v>1204</v>
      </c>
      <c r="F1319" s="885"/>
      <c r="G1319" s="466" t="s">
        <v>288</v>
      </c>
      <c r="H1319" s="467">
        <v>1</v>
      </c>
      <c r="I1319" s="468">
        <v>202.6</v>
      </c>
      <c r="J1319" s="468">
        <v>202.6</v>
      </c>
    </row>
    <row r="1320" spans="1:10" ht="65" customHeight="1">
      <c r="A1320" s="642" t="s">
        <v>285</v>
      </c>
      <c r="B1320" s="465" t="s">
        <v>1278</v>
      </c>
      <c r="C1320" s="642" t="s">
        <v>86</v>
      </c>
      <c r="D1320" s="642" t="s">
        <v>1279</v>
      </c>
      <c r="E1320" s="885" t="s">
        <v>1204</v>
      </c>
      <c r="F1320" s="885"/>
      <c r="G1320" s="466" t="s">
        <v>288</v>
      </c>
      <c r="H1320" s="467">
        <v>1</v>
      </c>
      <c r="I1320" s="468">
        <v>52.23</v>
      </c>
      <c r="J1320" s="468">
        <v>52.23</v>
      </c>
    </row>
    <row r="1321" spans="1:10" ht="24" customHeight="1">
      <c r="A1321" s="642" t="s">
        <v>285</v>
      </c>
      <c r="B1321" s="465" t="s">
        <v>1268</v>
      </c>
      <c r="C1321" s="642" t="s">
        <v>86</v>
      </c>
      <c r="D1321" s="642" t="s">
        <v>1269</v>
      </c>
      <c r="E1321" s="885" t="s">
        <v>828</v>
      </c>
      <c r="F1321" s="885"/>
      <c r="G1321" s="466" t="s">
        <v>288</v>
      </c>
      <c r="H1321" s="467">
        <v>1</v>
      </c>
      <c r="I1321" s="468">
        <v>32.729999999999997</v>
      </c>
      <c r="J1321" s="468">
        <v>32.729999999999997</v>
      </c>
    </row>
    <row r="1322" spans="1:10" ht="65" customHeight="1">
      <c r="A1322" s="642" t="s">
        <v>285</v>
      </c>
      <c r="B1322" s="465" t="s">
        <v>1270</v>
      </c>
      <c r="C1322" s="642" t="s">
        <v>86</v>
      </c>
      <c r="D1322" s="642" t="s">
        <v>1271</v>
      </c>
      <c r="E1322" s="885" t="s">
        <v>1204</v>
      </c>
      <c r="F1322" s="885"/>
      <c r="G1322" s="466" t="s">
        <v>288</v>
      </c>
      <c r="H1322" s="467">
        <v>1</v>
      </c>
      <c r="I1322" s="468">
        <v>29.43</v>
      </c>
      <c r="J1322" s="468">
        <v>29.43</v>
      </c>
    </row>
    <row r="1323" spans="1:10" ht="65" customHeight="1">
      <c r="A1323" s="642" t="s">
        <v>285</v>
      </c>
      <c r="B1323" s="465" t="s">
        <v>1272</v>
      </c>
      <c r="C1323" s="642" t="s">
        <v>86</v>
      </c>
      <c r="D1323" s="642" t="s">
        <v>1273</v>
      </c>
      <c r="E1323" s="885" t="s">
        <v>1204</v>
      </c>
      <c r="F1323" s="885"/>
      <c r="G1323" s="466" t="s">
        <v>288</v>
      </c>
      <c r="H1323" s="467">
        <v>1</v>
      </c>
      <c r="I1323" s="468">
        <v>11.38</v>
      </c>
      <c r="J1323" s="468">
        <v>11.38</v>
      </c>
    </row>
    <row r="1324" spans="1:10" ht="65" customHeight="1">
      <c r="A1324" s="642" t="s">
        <v>285</v>
      </c>
      <c r="B1324" s="465" t="s">
        <v>1274</v>
      </c>
      <c r="C1324" s="642" t="s">
        <v>86</v>
      </c>
      <c r="D1324" s="642" t="s">
        <v>1275</v>
      </c>
      <c r="E1324" s="885" t="s">
        <v>1204</v>
      </c>
      <c r="F1324" s="885"/>
      <c r="G1324" s="466" t="s">
        <v>288</v>
      </c>
      <c r="H1324" s="467">
        <v>1</v>
      </c>
      <c r="I1324" s="468">
        <v>4.59</v>
      </c>
      <c r="J1324" s="468">
        <v>4.59</v>
      </c>
    </row>
    <row r="1325" spans="1:10" ht="25">
      <c r="A1325" s="643"/>
      <c r="B1325" s="643"/>
      <c r="C1325" s="643"/>
      <c r="D1325" s="643"/>
      <c r="E1325" s="643" t="s">
        <v>296</v>
      </c>
      <c r="F1325" s="473">
        <v>27.69</v>
      </c>
      <c r="G1325" s="643" t="s">
        <v>297</v>
      </c>
      <c r="H1325" s="473">
        <v>0</v>
      </c>
      <c r="I1325" s="643" t="s">
        <v>298</v>
      </c>
      <c r="J1325" s="473">
        <v>27.69</v>
      </c>
    </row>
    <row r="1326" spans="1:10">
      <c r="A1326" s="643"/>
      <c r="B1326" s="643"/>
      <c r="C1326" s="643"/>
      <c r="D1326" s="643"/>
      <c r="E1326" s="643" t="s">
        <v>709</v>
      </c>
      <c r="F1326" s="473">
        <v>68.92</v>
      </c>
      <c r="G1326" s="643"/>
      <c r="H1326" s="881" t="s">
        <v>299</v>
      </c>
      <c r="I1326" s="881"/>
      <c r="J1326" s="473">
        <v>401.88</v>
      </c>
    </row>
    <row r="1327" spans="1:10" ht="1" customHeight="1">
      <c r="A1327" s="645"/>
      <c r="B1327" s="645"/>
      <c r="C1327" s="645"/>
      <c r="D1327" s="645"/>
      <c r="E1327" s="645"/>
      <c r="F1327" s="645"/>
      <c r="G1327" s="645"/>
      <c r="H1327" s="645"/>
      <c r="I1327" s="645"/>
      <c r="J1327" s="645"/>
    </row>
    <row r="1328" spans="1:10" ht="18" customHeight="1">
      <c r="A1328" s="644"/>
      <c r="B1328" s="636" t="s">
        <v>276</v>
      </c>
      <c r="C1328" s="644" t="s">
        <v>277</v>
      </c>
      <c r="D1328" s="644" t="s">
        <v>278</v>
      </c>
      <c r="E1328" s="882" t="s">
        <v>279</v>
      </c>
      <c r="F1328" s="882"/>
      <c r="G1328" s="639" t="s">
        <v>280</v>
      </c>
      <c r="H1328" s="636" t="s">
        <v>281</v>
      </c>
      <c r="I1328" s="636" t="s">
        <v>282</v>
      </c>
      <c r="J1328" s="636" t="s">
        <v>283</v>
      </c>
    </row>
    <row r="1329" spans="1:10" ht="65" customHeight="1">
      <c r="A1329" s="645" t="s">
        <v>158</v>
      </c>
      <c r="B1329" s="461" t="s">
        <v>1270</v>
      </c>
      <c r="C1329" s="645" t="s">
        <v>86</v>
      </c>
      <c r="D1329" s="645" t="s">
        <v>1271</v>
      </c>
      <c r="E1329" s="883" t="s">
        <v>1204</v>
      </c>
      <c r="F1329" s="883"/>
      <c r="G1329" s="462" t="s">
        <v>288</v>
      </c>
      <c r="H1329" s="463">
        <v>1</v>
      </c>
      <c r="I1329" s="464">
        <v>29.43</v>
      </c>
      <c r="J1329" s="464">
        <v>29.43</v>
      </c>
    </row>
    <row r="1330" spans="1:10" ht="52" customHeight="1">
      <c r="A1330" s="638" t="s">
        <v>291</v>
      </c>
      <c r="B1330" s="469" t="s">
        <v>1280</v>
      </c>
      <c r="C1330" s="638" t="s">
        <v>86</v>
      </c>
      <c r="D1330" s="638" t="s">
        <v>1281</v>
      </c>
      <c r="E1330" s="884" t="s">
        <v>293</v>
      </c>
      <c r="F1330" s="884"/>
      <c r="G1330" s="470" t="s">
        <v>324</v>
      </c>
      <c r="H1330" s="471">
        <v>5.5099999999999998E-5</v>
      </c>
      <c r="I1330" s="472">
        <v>85950</v>
      </c>
      <c r="J1330" s="472">
        <v>4.7300000000000004</v>
      </c>
    </row>
    <row r="1331" spans="1:10" ht="52" customHeight="1">
      <c r="A1331" s="638" t="s">
        <v>291</v>
      </c>
      <c r="B1331" s="469" t="s">
        <v>1250</v>
      </c>
      <c r="C1331" s="638" t="s">
        <v>86</v>
      </c>
      <c r="D1331" s="638" t="s">
        <v>1251</v>
      </c>
      <c r="E1331" s="884" t="s">
        <v>716</v>
      </c>
      <c r="F1331" s="884"/>
      <c r="G1331" s="470" t="s">
        <v>324</v>
      </c>
      <c r="H1331" s="471">
        <v>3.43E-5</v>
      </c>
      <c r="I1331" s="472">
        <v>720250.97</v>
      </c>
      <c r="J1331" s="472">
        <v>24.7</v>
      </c>
    </row>
    <row r="1332" spans="1:10" ht="25">
      <c r="A1332" s="643"/>
      <c r="B1332" s="643"/>
      <c r="C1332" s="643"/>
      <c r="D1332" s="643"/>
      <c r="E1332" s="643" t="s">
        <v>296</v>
      </c>
      <c r="F1332" s="473">
        <v>0</v>
      </c>
      <c r="G1332" s="643" t="s">
        <v>297</v>
      </c>
      <c r="H1332" s="473">
        <v>0</v>
      </c>
      <c r="I1332" s="643" t="s">
        <v>298</v>
      </c>
      <c r="J1332" s="473">
        <v>0</v>
      </c>
    </row>
    <row r="1333" spans="1:10">
      <c r="A1333" s="643"/>
      <c r="B1333" s="643"/>
      <c r="C1333" s="643"/>
      <c r="D1333" s="643"/>
      <c r="E1333" s="643" t="s">
        <v>709</v>
      </c>
      <c r="F1333" s="473">
        <v>6.09</v>
      </c>
      <c r="G1333" s="643"/>
      <c r="H1333" s="881" t="s">
        <v>299</v>
      </c>
      <c r="I1333" s="881"/>
      <c r="J1333" s="473">
        <v>35.520000000000003</v>
      </c>
    </row>
    <row r="1334" spans="1:10" ht="1" customHeight="1">
      <c r="A1334" s="645"/>
      <c r="B1334" s="645"/>
      <c r="C1334" s="645"/>
      <c r="D1334" s="645"/>
      <c r="E1334" s="645"/>
      <c r="F1334" s="645"/>
      <c r="G1334" s="645"/>
      <c r="H1334" s="645"/>
      <c r="I1334" s="645"/>
      <c r="J1334" s="645"/>
    </row>
    <row r="1335" spans="1:10" ht="18" customHeight="1">
      <c r="A1335" s="644"/>
      <c r="B1335" s="636" t="s">
        <v>276</v>
      </c>
      <c r="C1335" s="644" t="s">
        <v>277</v>
      </c>
      <c r="D1335" s="644" t="s">
        <v>278</v>
      </c>
      <c r="E1335" s="882" t="s">
        <v>279</v>
      </c>
      <c r="F1335" s="882"/>
      <c r="G1335" s="639" t="s">
        <v>280</v>
      </c>
      <c r="H1335" s="636" t="s">
        <v>281</v>
      </c>
      <c r="I1335" s="636" t="s">
        <v>282</v>
      </c>
      <c r="J1335" s="636" t="s">
        <v>283</v>
      </c>
    </row>
    <row r="1336" spans="1:10" ht="65" customHeight="1">
      <c r="A1336" s="645" t="s">
        <v>158</v>
      </c>
      <c r="B1336" s="461" t="s">
        <v>1274</v>
      </c>
      <c r="C1336" s="645" t="s">
        <v>86</v>
      </c>
      <c r="D1336" s="645" t="s">
        <v>1275</v>
      </c>
      <c r="E1336" s="883" t="s">
        <v>1204</v>
      </c>
      <c r="F1336" s="883"/>
      <c r="G1336" s="462" t="s">
        <v>288</v>
      </c>
      <c r="H1336" s="463">
        <v>1</v>
      </c>
      <c r="I1336" s="464">
        <v>4.59</v>
      </c>
      <c r="J1336" s="464">
        <v>4.59</v>
      </c>
    </row>
    <row r="1337" spans="1:10" ht="52" customHeight="1">
      <c r="A1337" s="638" t="s">
        <v>291</v>
      </c>
      <c r="B1337" s="469" t="s">
        <v>1280</v>
      </c>
      <c r="C1337" s="638" t="s">
        <v>86</v>
      </c>
      <c r="D1337" s="638" t="s">
        <v>1281</v>
      </c>
      <c r="E1337" s="884" t="s">
        <v>293</v>
      </c>
      <c r="F1337" s="884"/>
      <c r="G1337" s="470" t="s">
        <v>324</v>
      </c>
      <c r="H1337" s="471">
        <v>5.8000000000000004E-6</v>
      </c>
      <c r="I1337" s="472">
        <v>85950</v>
      </c>
      <c r="J1337" s="472">
        <v>0.49</v>
      </c>
    </row>
    <row r="1338" spans="1:10" ht="52" customHeight="1">
      <c r="A1338" s="638" t="s">
        <v>291</v>
      </c>
      <c r="B1338" s="469" t="s">
        <v>1250</v>
      </c>
      <c r="C1338" s="638" t="s">
        <v>86</v>
      </c>
      <c r="D1338" s="638" t="s">
        <v>1251</v>
      </c>
      <c r="E1338" s="884" t="s">
        <v>716</v>
      </c>
      <c r="F1338" s="884"/>
      <c r="G1338" s="470" t="s">
        <v>324</v>
      </c>
      <c r="H1338" s="471">
        <v>5.6999999999999996E-6</v>
      </c>
      <c r="I1338" s="472">
        <v>720250.97</v>
      </c>
      <c r="J1338" s="472">
        <v>4.0999999999999996</v>
      </c>
    </row>
    <row r="1339" spans="1:10" ht="25">
      <c r="A1339" s="643"/>
      <c r="B1339" s="643"/>
      <c r="C1339" s="643"/>
      <c r="D1339" s="643"/>
      <c r="E1339" s="643" t="s">
        <v>296</v>
      </c>
      <c r="F1339" s="473">
        <v>0</v>
      </c>
      <c r="G1339" s="643" t="s">
        <v>297</v>
      </c>
      <c r="H1339" s="473">
        <v>0</v>
      </c>
      <c r="I1339" s="643" t="s">
        <v>298</v>
      </c>
      <c r="J1339" s="473">
        <v>0</v>
      </c>
    </row>
    <row r="1340" spans="1:10">
      <c r="A1340" s="643"/>
      <c r="B1340" s="643"/>
      <c r="C1340" s="643"/>
      <c r="D1340" s="643"/>
      <c r="E1340" s="643" t="s">
        <v>709</v>
      </c>
      <c r="F1340" s="473">
        <v>0.95</v>
      </c>
      <c r="G1340" s="643"/>
      <c r="H1340" s="881" t="s">
        <v>299</v>
      </c>
      <c r="I1340" s="881"/>
      <c r="J1340" s="473">
        <v>5.54</v>
      </c>
    </row>
    <row r="1341" spans="1:10" ht="1" customHeight="1">
      <c r="A1341" s="645"/>
      <c r="B1341" s="645"/>
      <c r="C1341" s="645"/>
      <c r="D1341" s="645"/>
      <c r="E1341" s="645"/>
      <c r="F1341" s="645"/>
      <c r="G1341" s="645"/>
      <c r="H1341" s="645"/>
      <c r="I1341" s="645"/>
      <c r="J1341" s="645"/>
    </row>
    <row r="1342" spans="1:10" ht="18" customHeight="1">
      <c r="A1342" s="644"/>
      <c r="B1342" s="636" t="s">
        <v>276</v>
      </c>
      <c r="C1342" s="644" t="s">
        <v>277</v>
      </c>
      <c r="D1342" s="644" t="s">
        <v>278</v>
      </c>
      <c r="E1342" s="882" t="s">
        <v>279</v>
      </c>
      <c r="F1342" s="882"/>
      <c r="G1342" s="639" t="s">
        <v>280</v>
      </c>
      <c r="H1342" s="636" t="s">
        <v>281</v>
      </c>
      <c r="I1342" s="636" t="s">
        <v>282</v>
      </c>
      <c r="J1342" s="636" t="s">
        <v>283</v>
      </c>
    </row>
    <row r="1343" spans="1:10" ht="65" customHeight="1">
      <c r="A1343" s="645" t="s">
        <v>158</v>
      </c>
      <c r="B1343" s="461" t="s">
        <v>1272</v>
      </c>
      <c r="C1343" s="645" t="s">
        <v>86</v>
      </c>
      <c r="D1343" s="645" t="s">
        <v>1273</v>
      </c>
      <c r="E1343" s="883" t="s">
        <v>1204</v>
      </c>
      <c r="F1343" s="883"/>
      <c r="G1343" s="462" t="s">
        <v>288</v>
      </c>
      <c r="H1343" s="463">
        <v>1</v>
      </c>
      <c r="I1343" s="464">
        <v>11.38</v>
      </c>
      <c r="J1343" s="464">
        <v>11.38</v>
      </c>
    </row>
    <row r="1344" spans="1:10" ht="52" customHeight="1">
      <c r="A1344" s="638" t="s">
        <v>291</v>
      </c>
      <c r="B1344" s="469" t="s">
        <v>1280</v>
      </c>
      <c r="C1344" s="638" t="s">
        <v>86</v>
      </c>
      <c r="D1344" s="638" t="s">
        <v>1281</v>
      </c>
      <c r="E1344" s="884" t="s">
        <v>293</v>
      </c>
      <c r="F1344" s="884"/>
      <c r="G1344" s="470" t="s">
        <v>324</v>
      </c>
      <c r="H1344" s="471">
        <v>1.4399999999999999E-5</v>
      </c>
      <c r="I1344" s="472">
        <v>85950</v>
      </c>
      <c r="J1344" s="472">
        <v>1.23</v>
      </c>
    </row>
    <row r="1345" spans="1:10" ht="52" customHeight="1">
      <c r="A1345" s="638" t="s">
        <v>291</v>
      </c>
      <c r="B1345" s="469" t="s">
        <v>1250</v>
      </c>
      <c r="C1345" s="638" t="s">
        <v>86</v>
      </c>
      <c r="D1345" s="638" t="s">
        <v>1251</v>
      </c>
      <c r="E1345" s="884" t="s">
        <v>716</v>
      </c>
      <c r="F1345" s="884"/>
      <c r="G1345" s="470" t="s">
        <v>324</v>
      </c>
      <c r="H1345" s="471">
        <v>1.4100000000000001E-5</v>
      </c>
      <c r="I1345" s="472">
        <v>720250.97</v>
      </c>
      <c r="J1345" s="472">
        <v>10.15</v>
      </c>
    </row>
    <row r="1346" spans="1:10" ht="25">
      <c r="A1346" s="643"/>
      <c r="B1346" s="643"/>
      <c r="C1346" s="643"/>
      <c r="D1346" s="643"/>
      <c r="E1346" s="643" t="s">
        <v>296</v>
      </c>
      <c r="F1346" s="473">
        <v>0</v>
      </c>
      <c r="G1346" s="643" t="s">
        <v>297</v>
      </c>
      <c r="H1346" s="473">
        <v>0</v>
      </c>
      <c r="I1346" s="643" t="s">
        <v>298</v>
      </c>
      <c r="J1346" s="473">
        <v>0</v>
      </c>
    </row>
    <row r="1347" spans="1:10">
      <c r="A1347" s="643"/>
      <c r="B1347" s="643"/>
      <c r="C1347" s="643"/>
      <c r="D1347" s="643"/>
      <c r="E1347" s="643" t="s">
        <v>709</v>
      </c>
      <c r="F1347" s="473">
        <v>2.35</v>
      </c>
      <c r="G1347" s="643"/>
      <c r="H1347" s="881" t="s">
        <v>299</v>
      </c>
      <c r="I1347" s="881"/>
      <c r="J1347" s="473">
        <v>13.73</v>
      </c>
    </row>
    <row r="1348" spans="1:10" ht="1" customHeight="1">
      <c r="A1348" s="645"/>
      <c r="B1348" s="645"/>
      <c r="C1348" s="645"/>
      <c r="D1348" s="645"/>
      <c r="E1348" s="645"/>
      <c r="F1348" s="645"/>
      <c r="G1348" s="645"/>
      <c r="H1348" s="645"/>
      <c r="I1348" s="645"/>
      <c r="J1348" s="645"/>
    </row>
    <row r="1349" spans="1:10" ht="18" customHeight="1">
      <c r="A1349" s="644"/>
      <c r="B1349" s="636" t="s">
        <v>276</v>
      </c>
      <c r="C1349" s="644" t="s">
        <v>277</v>
      </c>
      <c r="D1349" s="644" t="s">
        <v>278</v>
      </c>
      <c r="E1349" s="882" t="s">
        <v>279</v>
      </c>
      <c r="F1349" s="882"/>
      <c r="G1349" s="639" t="s">
        <v>280</v>
      </c>
      <c r="H1349" s="636" t="s">
        <v>281</v>
      </c>
      <c r="I1349" s="636" t="s">
        <v>282</v>
      </c>
      <c r="J1349" s="636" t="s">
        <v>283</v>
      </c>
    </row>
    <row r="1350" spans="1:10" ht="65" customHeight="1">
      <c r="A1350" s="645" t="s">
        <v>158</v>
      </c>
      <c r="B1350" s="461" t="s">
        <v>1278</v>
      </c>
      <c r="C1350" s="645" t="s">
        <v>86</v>
      </c>
      <c r="D1350" s="645" t="s">
        <v>1279</v>
      </c>
      <c r="E1350" s="883" t="s">
        <v>1204</v>
      </c>
      <c r="F1350" s="883"/>
      <c r="G1350" s="462" t="s">
        <v>288</v>
      </c>
      <c r="H1350" s="463">
        <v>1</v>
      </c>
      <c r="I1350" s="464">
        <v>52.23</v>
      </c>
      <c r="J1350" s="464">
        <v>52.23</v>
      </c>
    </row>
    <row r="1351" spans="1:10" ht="52" customHeight="1">
      <c r="A1351" s="638" t="s">
        <v>291</v>
      </c>
      <c r="B1351" s="469" t="s">
        <v>1280</v>
      </c>
      <c r="C1351" s="638" t="s">
        <v>86</v>
      </c>
      <c r="D1351" s="638" t="s">
        <v>1281</v>
      </c>
      <c r="E1351" s="884" t="s">
        <v>293</v>
      </c>
      <c r="F1351" s="884"/>
      <c r="G1351" s="470" t="s">
        <v>324</v>
      </c>
      <c r="H1351" s="471">
        <v>6.8899999999999994E-5</v>
      </c>
      <c r="I1351" s="472">
        <v>85950</v>
      </c>
      <c r="J1351" s="472">
        <v>5.92</v>
      </c>
    </row>
    <row r="1352" spans="1:10" ht="52" customHeight="1">
      <c r="A1352" s="638" t="s">
        <v>291</v>
      </c>
      <c r="B1352" s="469" t="s">
        <v>1250</v>
      </c>
      <c r="C1352" s="638" t="s">
        <v>86</v>
      </c>
      <c r="D1352" s="638" t="s">
        <v>1251</v>
      </c>
      <c r="E1352" s="884" t="s">
        <v>716</v>
      </c>
      <c r="F1352" s="884"/>
      <c r="G1352" s="470" t="s">
        <v>324</v>
      </c>
      <c r="H1352" s="471">
        <v>6.4300000000000004E-5</v>
      </c>
      <c r="I1352" s="472">
        <v>720250.97</v>
      </c>
      <c r="J1352" s="472">
        <v>46.31</v>
      </c>
    </row>
    <row r="1353" spans="1:10" ht="25">
      <c r="A1353" s="643"/>
      <c r="B1353" s="643"/>
      <c r="C1353" s="643"/>
      <c r="D1353" s="643"/>
      <c r="E1353" s="643" t="s">
        <v>296</v>
      </c>
      <c r="F1353" s="473">
        <v>0</v>
      </c>
      <c r="G1353" s="643" t="s">
        <v>297</v>
      </c>
      <c r="H1353" s="473">
        <v>0</v>
      </c>
      <c r="I1353" s="643" t="s">
        <v>298</v>
      </c>
      <c r="J1353" s="473">
        <v>0</v>
      </c>
    </row>
    <row r="1354" spans="1:10">
      <c r="A1354" s="643"/>
      <c r="B1354" s="643"/>
      <c r="C1354" s="643"/>
      <c r="D1354" s="643"/>
      <c r="E1354" s="643" t="s">
        <v>709</v>
      </c>
      <c r="F1354" s="473">
        <v>10.81</v>
      </c>
      <c r="G1354" s="643"/>
      <c r="H1354" s="881" t="s">
        <v>299</v>
      </c>
      <c r="I1354" s="881"/>
      <c r="J1354" s="473">
        <v>63.04</v>
      </c>
    </row>
    <row r="1355" spans="1:10" ht="1" customHeight="1">
      <c r="A1355" s="645"/>
      <c r="B1355" s="645"/>
      <c r="C1355" s="645"/>
      <c r="D1355" s="645"/>
      <c r="E1355" s="645"/>
      <c r="F1355" s="645"/>
      <c r="G1355" s="645"/>
      <c r="H1355" s="645"/>
      <c r="I1355" s="645"/>
      <c r="J1355" s="645"/>
    </row>
    <row r="1356" spans="1:10" ht="18" customHeight="1">
      <c r="A1356" s="644"/>
      <c r="B1356" s="636" t="s">
        <v>276</v>
      </c>
      <c r="C1356" s="644" t="s">
        <v>277</v>
      </c>
      <c r="D1356" s="644" t="s">
        <v>278</v>
      </c>
      <c r="E1356" s="882" t="s">
        <v>279</v>
      </c>
      <c r="F1356" s="882"/>
      <c r="G1356" s="639" t="s">
        <v>280</v>
      </c>
      <c r="H1356" s="636" t="s">
        <v>281</v>
      </c>
      <c r="I1356" s="636" t="s">
        <v>282</v>
      </c>
      <c r="J1356" s="636" t="s">
        <v>283</v>
      </c>
    </row>
    <row r="1357" spans="1:10" ht="65" customHeight="1">
      <c r="A1357" s="645" t="s">
        <v>158</v>
      </c>
      <c r="B1357" s="461" t="s">
        <v>1276</v>
      </c>
      <c r="C1357" s="645" t="s">
        <v>86</v>
      </c>
      <c r="D1357" s="645" t="s">
        <v>1277</v>
      </c>
      <c r="E1357" s="883" t="s">
        <v>1204</v>
      </c>
      <c r="F1357" s="883"/>
      <c r="G1357" s="462" t="s">
        <v>288</v>
      </c>
      <c r="H1357" s="463">
        <v>1</v>
      </c>
      <c r="I1357" s="464">
        <v>202.6</v>
      </c>
      <c r="J1357" s="464">
        <v>202.6</v>
      </c>
    </row>
    <row r="1358" spans="1:10" ht="24" customHeight="1">
      <c r="A1358" s="638" t="s">
        <v>291</v>
      </c>
      <c r="B1358" s="469" t="s">
        <v>1252</v>
      </c>
      <c r="C1358" s="638" t="s">
        <v>86</v>
      </c>
      <c r="D1358" s="638" t="s">
        <v>1253</v>
      </c>
      <c r="E1358" s="884" t="s">
        <v>293</v>
      </c>
      <c r="F1358" s="884"/>
      <c r="G1358" s="470" t="s">
        <v>473</v>
      </c>
      <c r="H1358" s="471">
        <v>32.159999999999997</v>
      </c>
      <c r="I1358" s="472">
        <v>6.3</v>
      </c>
      <c r="J1358" s="472">
        <v>202.6</v>
      </c>
    </row>
    <row r="1359" spans="1:10" ht="25">
      <c r="A1359" s="643"/>
      <c r="B1359" s="643"/>
      <c r="C1359" s="643"/>
      <c r="D1359" s="643"/>
      <c r="E1359" s="643" t="s">
        <v>296</v>
      </c>
      <c r="F1359" s="473">
        <v>0</v>
      </c>
      <c r="G1359" s="643" t="s">
        <v>297</v>
      </c>
      <c r="H1359" s="473">
        <v>0</v>
      </c>
      <c r="I1359" s="643" t="s">
        <v>298</v>
      </c>
      <c r="J1359" s="473">
        <v>0</v>
      </c>
    </row>
    <row r="1360" spans="1:10">
      <c r="A1360" s="643"/>
      <c r="B1360" s="643"/>
      <c r="C1360" s="643"/>
      <c r="D1360" s="643"/>
      <c r="E1360" s="643" t="s">
        <v>709</v>
      </c>
      <c r="F1360" s="473">
        <v>41.93</v>
      </c>
      <c r="G1360" s="643"/>
      <c r="H1360" s="881" t="s">
        <v>299</v>
      </c>
      <c r="I1360" s="881"/>
      <c r="J1360" s="473">
        <v>244.53</v>
      </c>
    </row>
    <row r="1361" spans="1:10" ht="1" customHeight="1">
      <c r="A1361" s="645"/>
      <c r="B1361" s="645"/>
      <c r="C1361" s="645"/>
      <c r="D1361" s="645"/>
      <c r="E1361" s="645"/>
      <c r="F1361" s="645"/>
      <c r="G1361" s="645"/>
      <c r="H1361" s="645"/>
      <c r="I1361" s="645"/>
      <c r="J1361" s="645"/>
    </row>
    <row r="1362" spans="1:10" ht="18" customHeight="1">
      <c r="A1362" s="644"/>
      <c r="B1362" s="636" t="s">
        <v>276</v>
      </c>
      <c r="C1362" s="644" t="s">
        <v>277</v>
      </c>
      <c r="D1362" s="644" t="s">
        <v>278</v>
      </c>
      <c r="E1362" s="882" t="s">
        <v>279</v>
      </c>
      <c r="F1362" s="882"/>
      <c r="G1362" s="639" t="s">
        <v>280</v>
      </c>
      <c r="H1362" s="636" t="s">
        <v>281</v>
      </c>
      <c r="I1362" s="636" t="s">
        <v>282</v>
      </c>
      <c r="J1362" s="636" t="s">
        <v>283</v>
      </c>
    </row>
    <row r="1363" spans="1:10" ht="65" customHeight="1">
      <c r="A1363" s="645" t="s">
        <v>158</v>
      </c>
      <c r="B1363" s="461" t="s">
        <v>776</v>
      </c>
      <c r="C1363" s="645" t="s">
        <v>86</v>
      </c>
      <c r="D1363" s="645" t="s">
        <v>777</v>
      </c>
      <c r="E1363" s="883" t="s">
        <v>843</v>
      </c>
      <c r="F1363" s="883"/>
      <c r="G1363" s="462" t="s">
        <v>428</v>
      </c>
      <c r="H1363" s="463">
        <v>1</v>
      </c>
      <c r="I1363" s="464">
        <v>227.95</v>
      </c>
      <c r="J1363" s="464">
        <v>227.95</v>
      </c>
    </row>
    <row r="1364" spans="1:10" ht="65" customHeight="1">
      <c r="A1364" s="642" t="s">
        <v>285</v>
      </c>
      <c r="B1364" s="465" t="s">
        <v>1282</v>
      </c>
      <c r="C1364" s="642" t="s">
        <v>86</v>
      </c>
      <c r="D1364" s="642" t="s">
        <v>1283</v>
      </c>
      <c r="E1364" s="885" t="s">
        <v>1204</v>
      </c>
      <c r="F1364" s="885"/>
      <c r="G1364" s="466" t="s">
        <v>288</v>
      </c>
      <c r="H1364" s="467">
        <v>1</v>
      </c>
      <c r="I1364" s="468">
        <v>122.66</v>
      </c>
      <c r="J1364" s="468">
        <v>122.66</v>
      </c>
    </row>
    <row r="1365" spans="1:10" ht="65" customHeight="1">
      <c r="A1365" s="642" t="s">
        <v>285</v>
      </c>
      <c r="B1365" s="465" t="s">
        <v>1284</v>
      </c>
      <c r="C1365" s="642" t="s">
        <v>86</v>
      </c>
      <c r="D1365" s="642" t="s">
        <v>1285</v>
      </c>
      <c r="E1365" s="885" t="s">
        <v>1204</v>
      </c>
      <c r="F1365" s="885"/>
      <c r="G1365" s="466" t="s">
        <v>288</v>
      </c>
      <c r="H1365" s="467">
        <v>1</v>
      </c>
      <c r="I1365" s="468">
        <v>39.1</v>
      </c>
      <c r="J1365" s="468">
        <v>39.1</v>
      </c>
    </row>
    <row r="1366" spans="1:10" ht="24" customHeight="1">
      <c r="A1366" s="642" t="s">
        <v>285</v>
      </c>
      <c r="B1366" s="465" t="s">
        <v>1268</v>
      </c>
      <c r="C1366" s="642" t="s">
        <v>86</v>
      </c>
      <c r="D1366" s="642" t="s">
        <v>1269</v>
      </c>
      <c r="E1366" s="885" t="s">
        <v>828</v>
      </c>
      <c r="F1366" s="885"/>
      <c r="G1366" s="466" t="s">
        <v>288</v>
      </c>
      <c r="H1366" s="467">
        <v>1</v>
      </c>
      <c r="I1366" s="468">
        <v>32.729999999999997</v>
      </c>
      <c r="J1366" s="468">
        <v>32.729999999999997</v>
      </c>
    </row>
    <row r="1367" spans="1:10" ht="65" customHeight="1">
      <c r="A1367" s="642" t="s">
        <v>285</v>
      </c>
      <c r="B1367" s="465" t="s">
        <v>1286</v>
      </c>
      <c r="C1367" s="642" t="s">
        <v>86</v>
      </c>
      <c r="D1367" s="642" t="s">
        <v>1287</v>
      </c>
      <c r="E1367" s="885" t="s">
        <v>1204</v>
      </c>
      <c r="F1367" s="885"/>
      <c r="G1367" s="466" t="s">
        <v>288</v>
      </c>
      <c r="H1367" s="467">
        <v>1</v>
      </c>
      <c r="I1367" s="468">
        <v>21.48</v>
      </c>
      <c r="J1367" s="468">
        <v>21.48</v>
      </c>
    </row>
    <row r="1368" spans="1:10" ht="65" customHeight="1">
      <c r="A1368" s="642" t="s">
        <v>285</v>
      </c>
      <c r="B1368" s="465" t="s">
        <v>1288</v>
      </c>
      <c r="C1368" s="642" t="s">
        <v>86</v>
      </c>
      <c r="D1368" s="642" t="s">
        <v>1289</v>
      </c>
      <c r="E1368" s="885" t="s">
        <v>1204</v>
      </c>
      <c r="F1368" s="885"/>
      <c r="G1368" s="466" t="s">
        <v>288</v>
      </c>
      <c r="H1368" s="467">
        <v>1</v>
      </c>
      <c r="I1368" s="468">
        <v>8.5399999999999991</v>
      </c>
      <c r="J1368" s="468">
        <v>8.5399999999999991</v>
      </c>
    </row>
    <row r="1369" spans="1:10" ht="65" customHeight="1">
      <c r="A1369" s="642" t="s">
        <v>285</v>
      </c>
      <c r="B1369" s="465" t="s">
        <v>1290</v>
      </c>
      <c r="C1369" s="642" t="s">
        <v>86</v>
      </c>
      <c r="D1369" s="642" t="s">
        <v>1291</v>
      </c>
      <c r="E1369" s="885" t="s">
        <v>1204</v>
      </c>
      <c r="F1369" s="885"/>
      <c r="G1369" s="466" t="s">
        <v>288</v>
      </c>
      <c r="H1369" s="467">
        <v>1</v>
      </c>
      <c r="I1369" s="468">
        <v>3.44</v>
      </c>
      <c r="J1369" s="468">
        <v>3.44</v>
      </c>
    </row>
    <row r="1370" spans="1:10" ht="25">
      <c r="A1370" s="643"/>
      <c r="B1370" s="643"/>
      <c r="C1370" s="643"/>
      <c r="D1370" s="643"/>
      <c r="E1370" s="643" t="s">
        <v>296</v>
      </c>
      <c r="F1370" s="473">
        <v>27.69</v>
      </c>
      <c r="G1370" s="643" t="s">
        <v>297</v>
      </c>
      <c r="H1370" s="473">
        <v>0</v>
      </c>
      <c r="I1370" s="643" t="s">
        <v>298</v>
      </c>
      <c r="J1370" s="473">
        <v>27.69</v>
      </c>
    </row>
    <row r="1371" spans="1:10">
      <c r="A1371" s="643"/>
      <c r="B1371" s="643"/>
      <c r="C1371" s="643"/>
      <c r="D1371" s="643"/>
      <c r="E1371" s="643" t="s">
        <v>709</v>
      </c>
      <c r="F1371" s="473">
        <v>47.18</v>
      </c>
      <c r="G1371" s="643"/>
      <c r="H1371" s="881" t="s">
        <v>299</v>
      </c>
      <c r="I1371" s="881"/>
      <c r="J1371" s="473">
        <v>275.13</v>
      </c>
    </row>
    <row r="1372" spans="1:10" ht="1" customHeight="1">
      <c r="A1372" s="645"/>
      <c r="B1372" s="645"/>
      <c r="C1372" s="645"/>
      <c r="D1372" s="645"/>
      <c r="E1372" s="645"/>
      <c r="F1372" s="645"/>
      <c r="G1372" s="645"/>
      <c r="H1372" s="645"/>
      <c r="I1372" s="645"/>
      <c r="J1372" s="645"/>
    </row>
    <row r="1373" spans="1:10" ht="18" customHeight="1">
      <c r="A1373" s="644"/>
      <c r="B1373" s="636" t="s">
        <v>276</v>
      </c>
      <c r="C1373" s="644" t="s">
        <v>277</v>
      </c>
      <c r="D1373" s="644" t="s">
        <v>278</v>
      </c>
      <c r="E1373" s="882" t="s">
        <v>279</v>
      </c>
      <c r="F1373" s="882"/>
      <c r="G1373" s="639" t="s">
        <v>280</v>
      </c>
      <c r="H1373" s="636" t="s">
        <v>281</v>
      </c>
      <c r="I1373" s="636" t="s">
        <v>282</v>
      </c>
      <c r="J1373" s="636" t="s">
        <v>283</v>
      </c>
    </row>
    <row r="1374" spans="1:10" ht="65" customHeight="1">
      <c r="A1374" s="645" t="s">
        <v>158</v>
      </c>
      <c r="B1374" s="461" t="s">
        <v>1286</v>
      </c>
      <c r="C1374" s="645" t="s">
        <v>86</v>
      </c>
      <c r="D1374" s="645" t="s">
        <v>1287</v>
      </c>
      <c r="E1374" s="883" t="s">
        <v>1204</v>
      </c>
      <c r="F1374" s="883"/>
      <c r="G1374" s="462" t="s">
        <v>288</v>
      </c>
      <c r="H1374" s="463">
        <v>1</v>
      </c>
      <c r="I1374" s="464">
        <v>21.48</v>
      </c>
      <c r="J1374" s="464">
        <v>21.48</v>
      </c>
    </row>
    <row r="1375" spans="1:10" ht="52" customHeight="1">
      <c r="A1375" s="638" t="s">
        <v>291</v>
      </c>
      <c r="B1375" s="469" t="s">
        <v>1292</v>
      </c>
      <c r="C1375" s="638" t="s">
        <v>86</v>
      </c>
      <c r="D1375" s="638" t="s">
        <v>1293</v>
      </c>
      <c r="E1375" s="884" t="s">
        <v>293</v>
      </c>
      <c r="F1375" s="884"/>
      <c r="G1375" s="470" t="s">
        <v>324</v>
      </c>
      <c r="H1375" s="471">
        <v>5.5099999999999998E-5</v>
      </c>
      <c r="I1375" s="472">
        <v>34269.230000000003</v>
      </c>
      <c r="J1375" s="472">
        <v>1.88</v>
      </c>
    </row>
    <row r="1376" spans="1:10" ht="52" customHeight="1">
      <c r="A1376" s="638" t="s">
        <v>291</v>
      </c>
      <c r="B1376" s="469" t="s">
        <v>1266</v>
      </c>
      <c r="C1376" s="638" t="s">
        <v>86</v>
      </c>
      <c r="D1376" s="638" t="s">
        <v>1267</v>
      </c>
      <c r="E1376" s="884" t="s">
        <v>716</v>
      </c>
      <c r="F1376" s="884"/>
      <c r="G1376" s="470" t="s">
        <v>324</v>
      </c>
      <c r="H1376" s="471">
        <v>3.43E-5</v>
      </c>
      <c r="I1376" s="472">
        <v>571483.76</v>
      </c>
      <c r="J1376" s="472">
        <v>19.600000000000001</v>
      </c>
    </row>
    <row r="1377" spans="1:10" ht="25">
      <c r="A1377" s="643"/>
      <c r="B1377" s="643"/>
      <c r="C1377" s="643"/>
      <c r="D1377" s="643"/>
      <c r="E1377" s="643" t="s">
        <v>296</v>
      </c>
      <c r="F1377" s="473">
        <v>0</v>
      </c>
      <c r="G1377" s="643" t="s">
        <v>297</v>
      </c>
      <c r="H1377" s="473">
        <v>0</v>
      </c>
      <c r="I1377" s="643" t="s">
        <v>298</v>
      </c>
      <c r="J1377" s="473">
        <v>0</v>
      </c>
    </row>
    <row r="1378" spans="1:10">
      <c r="A1378" s="643"/>
      <c r="B1378" s="643"/>
      <c r="C1378" s="643"/>
      <c r="D1378" s="643"/>
      <c r="E1378" s="643" t="s">
        <v>709</v>
      </c>
      <c r="F1378" s="473">
        <v>4.4400000000000004</v>
      </c>
      <c r="G1378" s="643"/>
      <c r="H1378" s="881" t="s">
        <v>299</v>
      </c>
      <c r="I1378" s="881"/>
      <c r="J1378" s="473">
        <v>25.92</v>
      </c>
    </row>
    <row r="1379" spans="1:10" ht="1" customHeight="1">
      <c r="A1379" s="645"/>
      <c r="B1379" s="645"/>
      <c r="C1379" s="645"/>
      <c r="D1379" s="645"/>
      <c r="E1379" s="645"/>
      <c r="F1379" s="645"/>
      <c r="G1379" s="645"/>
      <c r="H1379" s="645"/>
      <c r="I1379" s="645"/>
      <c r="J1379" s="645"/>
    </row>
    <row r="1380" spans="1:10" ht="18" customHeight="1">
      <c r="A1380" s="644"/>
      <c r="B1380" s="636" t="s">
        <v>276</v>
      </c>
      <c r="C1380" s="644" t="s">
        <v>277</v>
      </c>
      <c r="D1380" s="644" t="s">
        <v>278</v>
      </c>
      <c r="E1380" s="882" t="s">
        <v>279</v>
      </c>
      <c r="F1380" s="882"/>
      <c r="G1380" s="639" t="s">
        <v>280</v>
      </c>
      <c r="H1380" s="636" t="s">
        <v>281</v>
      </c>
      <c r="I1380" s="636" t="s">
        <v>282</v>
      </c>
      <c r="J1380" s="636" t="s">
        <v>283</v>
      </c>
    </row>
    <row r="1381" spans="1:10" ht="65" customHeight="1">
      <c r="A1381" s="645" t="s">
        <v>158</v>
      </c>
      <c r="B1381" s="461" t="s">
        <v>1290</v>
      </c>
      <c r="C1381" s="645" t="s">
        <v>86</v>
      </c>
      <c r="D1381" s="645" t="s">
        <v>1291</v>
      </c>
      <c r="E1381" s="883" t="s">
        <v>1204</v>
      </c>
      <c r="F1381" s="883"/>
      <c r="G1381" s="462" t="s">
        <v>288</v>
      </c>
      <c r="H1381" s="463">
        <v>1</v>
      </c>
      <c r="I1381" s="464">
        <v>3.44</v>
      </c>
      <c r="J1381" s="464">
        <v>3.44</v>
      </c>
    </row>
    <row r="1382" spans="1:10" ht="52" customHeight="1">
      <c r="A1382" s="638" t="s">
        <v>291</v>
      </c>
      <c r="B1382" s="469" t="s">
        <v>1292</v>
      </c>
      <c r="C1382" s="638" t="s">
        <v>86</v>
      </c>
      <c r="D1382" s="638" t="s">
        <v>1293</v>
      </c>
      <c r="E1382" s="884" t="s">
        <v>293</v>
      </c>
      <c r="F1382" s="884"/>
      <c r="G1382" s="470" t="s">
        <v>324</v>
      </c>
      <c r="H1382" s="471">
        <v>5.8000000000000004E-6</v>
      </c>
      <c r="I1382" s="472">
        <v>34269.230000000003</v>
      </c>
      <c r="J1382" s="472">
        <v>0.19</v>
      </c>
    </row>
    <row r="1383" spans="1:10" ht="52" customHeight="1">
      <c r="A1383" s="638" t="s">
        <v>291</v>
      </c>
      <c r="B1383" s="469" t="s">
        <v>1266</v>
      </c>
      <c r="C1383" s="638" t="s">
        <v>86</v>
      </c>
      <c r="D1383" s="638" t="s">
        <v>1267</v>
      </c>
      <c r="E1383" s="884" t="s">
        <v>716</v>
      </c>
      <c r="F1383" s="884"/>
      <c r="G1383" s="470" t="s">
        <v>324</v>
      </c>
      <c r="H1383" s="471">
        <v>5.6999999999999996E-6</v>
      </c>
      <c r="I1383" s="472">
        <v>571483.76</v>
      </c>
      <c r="J1383" s="472">
        <v>3.25</v>
      </c>
    </row>
    <row r="1384" spans="1:10" ht="25">
      <c r="A1384" s="643"/>
      <c r="B1384" s="643"/>
      <c r="C1384" s="643"/>
      <c r="D1384" s="643"/>
      <c r="E1384" s="643" t="s">
        <v>296</v>
      </c>
      <c r="F1384" s="473">
        <v>0</v>
      </c>
      <c r="G1384" s="643" t="s">
        <v>297</v>
      </c>
      <c r="H1384" s="473">
        <v>0</v>
      </c>
      <c r="I1384" s="643" t="s">
        <v>298</v>
      </c>
      <c r="J1384" s="473">
        <v>0</v>
      </c>
    </row>
    <row r="1385" spans="1:10">
      <c r="A1385" s="643"/>
      <c r="B1385" s="643"/>
      <c r="C1385" s="643"/>
      <c r="D1385" s="643"/>
      <c r="E1385" s="643" t="s">
        <v>709</v>
      </c>
      <c r="F1385" s="473">
        <v>0.71</v>
      </c>
      <c r="G1385" s="643"/>
      <c r="H1385" s="881" t="s">
        <v>299</v>
      </c>
      <c r="I1385" s="881"/>
      <c r="J1385" s="473">
        <v>4.1500000000000004</v>
      </c>
    </row>
    <row r="1386" spans="1:10" ht="1" customHeight="1">
      <c r="A1386" s="645"/>
      <c r="B1386" s="645"/>
      <c r="C1386" s="645"/>
      <c r="D1386" s="645"/>
      <c r="E1386" s="645"/>
      <c r="F1386" s="645"/>
      <c r="G1386" s="645"/>
      <c r="H1386" s="645"/>
      <c r="I1386" s="645"/>
      <c r="J1386" s="645"/>
    </row>
    <row r="1387" spans="1:10" ht="18" customHeight="1">
      <c r="A1387" s="644"/>
      <c r="B1387" s="636" t="s">
        <v>276</v>
      </c>
      <c r="C1387" s="644" t="s">
        <v>277</v>
      </c>
      <c r="D1387" s="644" t="s">
        <v>278</v>
      </c>
      <c r="E1387" s="882" t="s">
        <v>279</v>
      </c>
      <c r="F1387" s="882"/>
      <c r="G1387" s="639" t="s">
        <v>280</v>
      </c>
      <c r="H1387" s="636" t="s">
        <v>281</v>
      </c>
      <c r="I1387" s="636" t="s">
        <v>282</v>
      </c>
      <c r="J1387" s="636" t="s">
        <v>283</v>
      </c>
    </row>
    <row r="1388" spans="1:10" ht="65" customHeight="1">
      <c r="A1388" s="645" t="s">
        <v>158</v>
      </c>
      <c r="B1388" s="461" t="s">
        <v>1288</v>
      </c>
      <c r="C1388" s="645" t="s">
        <v>86</v>
      </c>
      <c r="D1388" s="645" t="s">
        <v>1289</v>
      </c>
      <c r="E1388" s="883" t="s">
        <v>1204</v>
      </c>
      <c r="F1388" s="883"/>
      <c r="G1388" s="462" t="s">
        <v>288</v>
      </c>
      <c r="H1388" s="463">
        <v>1</v>
      </c>
      <c r="I1388" s="464">
        <v>8.5399999999999991</v>
      </c>
      <c r="J1388" s="464">
        <v>8.5399999999999991</v>
      </c>
    </row>
    <row r="1389" spans="1:10" ht="52" customHeight="1">
      <c r="A1389" s="638" t="s">
        <v>291</v>
      </c>
      <c r="B1389" s="469" t="s">
        <v>1292</v>
      </c>
      <c r="C1389" s="638" t="s">
        <v>86</v>
      </c>
      <c r="D1389" s="638" t="s">
        <v>1293</v>
      </c>
      <c r="E1389" s="884" t="s">
        <v>293</v>
      </c>
      <c r="F1389" s="884"/>
      <c r="G1389" s="470" t="s">
        <v>324</v>
      </c>
      <c r="H1389" s="471">
        <v>1.4399999999999999E-5</v>
      </c>
      <c r="I1389" s="472">
        <v>34269.230000000003</v>
      </c>
      <c r="J1389" s="472">
        <v>0.49</v>
      </c>
    </row>
    <row r="1390" spans="1:10" ht="52" customHeight="1">
      <c r="A1390" s="638" t="s">
        <v>291</v>
      </c>
      <c r="B1390" s="469" t="s">
        <v>1266</v>
      </c>
      <c r="C1390" s="638" t="s">
        <v>86</v>
      </c>
      <c r="D1390" s="638" t="s">
        <v>1267</v>
      </c>
      <c r="E1390" s="884" t="s">
        <v>716</v>
      </c>
      <c r="F1390" s="884"/>
      <c r="G1390" s="470" t="s">
        <v>324</v>
      </c>
      <c r="H1390" s="471">
        <v>1.4100000000000001E-5</v>
      </c>
      <c r="I1390" s="472">
        <v>571483.76</v>
      </c>
      <c r="J1390" s="472">
        <v>8.0500000000000007</v>
      </c>
    </row>
    <row r="1391" spans="1:10" ht="25">
      <c r="A1391" s="643"/>
      <c r="B1391" s="643"/>
      <c r="C1391" s="643"/>
      <c r="D1391" s="643"/>
      <c r="E1391" s="643" t="s">
        <v>296</v>
      </c>
      <c r="F1391" s="473">
        <v>0</v>
      </c>
      <c r="G1391" s="643" t="s">
        <v>297</v>
      </c>
      <c r="H1391" s="473">
        <v>0</v>
      </c>
      <c r="I1391" s="643" t="s">
        <v>298</v>
      </c>
      <c r="J1391" s="473">
        <v>0</v>
      </c>
    </row>
    <row r="1392" spans="1:10">
      <c r="A1392" s="643"/>
      <c r="B1392" s="643"/>
      <c r="C1392" s="643"/>
      <c r="D1392" s="643"/>
      <c r="E1392" s="643" t="s">
        <v>709</v>
      </c>
      <c r="F1392" s="473">
        <v>1.76</v>
      </c>
      <c r="G1392" s="643"/>
      <c r="H1392" s="881" t="s">
        <v>299</v>
      </c>
      <c r="I1392" s="881"/>
      <c r="J1392" s="473">
        <v>10.3</v>
      </c>
    </row>
    <row r="1393" spans="1:10" ht="1" customHeight="1">
      <c r="A1393" s="645"/>
      <c r="B1393" s="645"/>
      <c r="C1393" s="645"/>
      <c r="D1393" s="645"/>
      <c r="E1393" s="645"/>
      <c r="F1393" s="645"/>
      <c r="G1393" s="645"/>
      <c r="H1393" s="645"/>
      <c r="I1393" s="645"/>
      <c r="J1393" s="645"/>
    </row>
    <row r="1394" spans="1:10" ht="18" customHeight="1">
      <c r="A1394" s="644"/>
      <c r="B1394" s="636" t="s">
        <v>276</v>
      </c>
      <c r="C1394" s="644" t="s">
        <v>277</v>
      </c>
      <c r="D1394" s="644" t="s">
        <v>278</v>
      </c>
      <c r="E1394" s="882" t="s">
        <v>279</v>
      </c>
      <c r="F1394" s="882"/>
      <c r="G1394" s="639" t="s">
        <v>280</v>
      </c>
      <c r="H1394" s="636" t="s">
        <v>281</v>
      </c>
      <c r="I1394" s="636" t="s">
        <v>282</v>
      </c>
      <c r="J1394" s="636" t="s">
        <v>283</v>
      </c>
    </row>
    <row r="1395" spans="1:10" ht="65" customHeight="1">
      <c r="A1395" s="645" t="s">
        <v>158</v>
      </c>
      <c r="B1395" s="461" t="s">
        <v>1284</v>
      </c>
      <c r="C1395" s="645" t="s">
        <v>86</v>
      </c>
      <c r="D1395" s="645" t="s">
        <v>1285</v>
      </c>
      <c r="E1395" s="883" t="s">
        <v>1204</v>
      </c>
      <c r="F1395" s="883"/>
      <c r="G1395" s="462" t="s">
        <v>288</v>
      </c>
      <c r="H1395" s="463">
        <v>1</v>
      </c>
      <c r="I1395" s="464">
        <v>39.1</v>
      </c>
      <c r="J1395" s="464">
        <v>39.1</v>
      </c>
    </row>
    <row r="1396" spans="1:10" ht="52" customHeight="1">
      <c r="A1396" s="638" t="s">
        <v>291</v>
      </c>
      <c r="B1396" s="469" t="s">
        <v>1292</v>
      </c>
      <c r="C1396" s="638" t="s">
        <v>86</v>
      </c>
      <c r="D1396" s="638" t="s">
        <v>1293</v>
      </c>
      <c r="E1396" s="884" t="s">
        <v>293</v>
      </c>
      <c r="F1396" s="884"/>
      <c r="G1396" s="470" t="s">
        <v>324</v>
      </c>
      <c r="H1396" s="471">
        <v>6.8999999999999997E-5</v>
      </c>
      <c r="I1396" s="472">
        <v>34269.230000000003</v>
      </c>
      <c r="J1396" s="472">
        <v>2.36</v>
      </c>
    </row>
    <row r="1397" spans="1:10" ht="52" customHeight="1">
      <c r="A1397" s="638" t="s">
        <v>291</v>
      </c>
      <c r="B1397" s="469" t="s">
        <v>1266</v>
      </c>
      <c r="C1397" s="638" t="s">
        <v>86</v>
      </c>
      <c r="D1397" s="638" t="s">
        <v>1267</v>
      </c>
      <c r="E1397" s="884" t="s">
        <v>716</v>
      </c>
      <c r="F1397" s="884"/>
      <c r="G1397" s="470" t="s">
        <v>324</v>
      </c>
      <c r="H1397" s="471">
        <v>6.4300000000000004E-5</v>
      </c>
      <c r="I1397" s="472">
        <v>571483.76</v>
      </c>
      <c r="J1397" s="472">
        <v>36.74</v>
      </c>
    </row>
    <row r="1398" spans="1:10" ht="25">
      <c r="A1398" s="643"/>
      <c r="B1398" s="643"/>
      <c r="C1398" s="643"/>
      <c r="D1398" s="643"/>
      <c r="E1398" s="643" t="s">
        <v>296</v>
      </c>
      <c r="F1398" s="473">
        <v>0</v>
      </c>
      <c r="G1398" s="643" t="s">
        <v>297</v>
      </c>
      <c r="H1398" s="473">
        <v>0</v>
      </c>
      <c r="I1398" s="643" t="s">
        <v>298</v>
      </c>
      <c r="J1398" s="473">
        <v>0</v>
      </c>
    </row>
    <row r="1399" spans="1:10">
      <c r="A1399" s="643"/>
      <c r="B1399" s="643"/>
      <c r="C1399" s="643"/>
      <c r="D1399" s="643"/>
      <c r="E1399" s="643" t="s">
        <v>709</v>
      </c>
      <c r="F1399" s="473">
        <v>8.09</v>
      </c>
      <c r="G1399" s="643"/>
      <c r="H1399" s="881" t="s">
        <v>299</v>
      </c>
      <c r="I1399" s="881"/>
      <c r="J1399" s="473">
        <v>47.19</v>
      </c>
    </row>
    <row r="1400" spans="1:10" ht="1" customHeight="1">
      <c r="A1400" s="645"/>
      <c r="B1400" s="645"/>
      <c r="C1400" s="645"/>
      <c r="D1400" s="645"/>
      <c r="E1400" s="645"/>
      <c r="F1400" s="645"/>
      <c r="G1400" s="645"/>
      <c r="H1400" s="645"/>
      <c r="I1400" s="645"/>
      <c r="J1400" s="645"/>
    </row>
    <row r="1401" spans="1:10" ht="18" customHeight="1">
      <c r="A1401" s="644"/>
      <c r="B1401" s="636" t="s">
        <v>276</v>
      </c>
      <c r="C1401" s="644" t="s">
        <v>277</v>
      </c>
      <c r="D1401" s="644" t="s">
        <v>278</v>
      </c>
      <c r="E1401" s="882" t="s">
        <v>279</v>
      </c>
      <c r="F1401" s="882"/>
      <c r="G1401" s="639" t="s">
        <v>280</v>
      </c>
      <c r="H1401" s="636" t="s">
        <v>281</v>
      </c>
      <c r="I1401" s="636" t="s">
        <v>282</v>
      </c>
      <c r="J1401" s="636" t="s">
        <v>283</v>
      </c>
    </row>
    <row r="1402" spans="1:10" ht="65" customHeight="1">
      <c r="A1402" s="645" t="s">
        <v>158</v>
      </c>
      <c r="B1402" s="461" t="s">
        <v>1282</v>
      </c>
      <c r="C1402" s="645" t="s">
        <v>86</v>
      </c>
      <c r="D1402" s="645" t="s">
        <v>1283</v>
      </c>
      <c r="E1402" s="883" t="s">
        <v>1204</v>
      </c>
      <c r="F1402" s="883"/>
      <c r="G1402" s="462" t="s">
        <v>288</v>
      </c>
      <c r="H1402" s="463">
        <v>1</v>
      </c>
      <c r="I1402" s="464">
        <v>122.66</v>
      </c>
      <c r="J1402" s="464">
        <v>122.66</v>
      </c>
    </row>
    <row r="1403" spans="1:10" ht="24" customHeight="1">
      <c r="A1403" s="638" t="s">
        <v>291</v>
      </c>
      <c r="B1403" s="469" t="s">
        <v>1252</v>
      </c>
      <c r="C1403" s="638" t="s">
        <v>86</v>
      </c>
      <c r="D1403" s="638" t="s">
        <v>1253</v>
      </c>
      <c r="E1403" s="884" t="s">
        <v>293</v>
      </c>
      <c r="F1403" s="884"/>
      <c r="G1403" s="470" t="s">
        <v>473</v>
      </c>
      <c r="H1403" s="471">
        <v>19.47</v>
      </c>
      <c r="I1403" s="472">
        <v>6.3</v>
      </c>
      <c r="J1403" s="472">
        <v>122.66</v>
      </c>
    </row>
    <row r="1404" spans="1:10" ht="25">
      <c r="A1404" s="643"/>
      <c r="B1404" s="643"/>
      <c r="C1404" s="643"/>
      <c r="D1404" s="643"/>
      <c r="E1404" s="643" t="s">
        <v>296</v>
      </c>
      <c r="F1404" s="473">
        <v>0</v>
      </c>
      <c r="G1404" s="643" t="s">
        <v>297</v>
      </c>
      <c r="H1404" s="473">
        <v>0</v>
      </c>
      <c r="I1404" s="643" t="s">
        <v>298</v>
      </c>
      <c r="J1404" s="473">
        <v>0</v>
      </c>
    </row>
    <row r="1405" spans="1:10">
      <c r="A1405" s="643"/>
      <c r="B1405" s="643"/>
      <c r="C1405" s="643"/>
      <c r="D1405" s="643"/>
      <c r="E1405" s="643" t="s">
        <v>709</v>
      </c>
      <c r="F1405" s="473">
        <v>25.39</v>
      </c>
      <c r="G1405" s="643"/>
      <c r="H1405" s="881" t="s">
        <v>299</v>
      </c>
      <c r="I1405" s="881"/>
      <c r="J1405" s="473">
        <v>148.05000000000001</v>
      </c>
    </row>
    <row r="1406" spans="1:10" ht="1" customHeight="1">
      <c r="A1406" s="645"/>
      <c r="B1406" s="645"/>
      <c r="C1406" s="645"/>
      <c r="D1406" s="645"/>
      <c r="E1406" s="645"/>
      <c r="F1406" s="645"/>
      <c r="G1406" s="645"/>
      <c r="H1406" s="645"/>
      <c r="I1406" s="645"/>
      <c r="J1406" s="645"/>
    </row>
    <row r="1407" spans="1:10" ht="18" customHeight="1">
      <c r="A1407" s="644"/>
      <c r="B1407" s="636" t="s">
        <v>276</v>
      </c>
      <c r="C1407" s="644" t="s">
        <v>277</v>
      </c>
      <c r="D1407" s="644" t="s">
        <v>278</v>
      </c>
      <c r="E1407" s="882" t="s">
        <v>279</v>
      </c>
      <c r="F1407" s="882"/>
      <c r="G1407" s="639" t="s">
        <v>280</v>
      </c>
      <c r="H1407" s="636" t="s">
        <v>281</v>
      </c>
      <c r="I1407" s="636" t="s">
        <v>282</v>
      </c>
      <c r="J1407" s="636" t="s">
        <v>283</v>
      </c>
    </row>
    <row r="1408" spans="1:10" ht="24" customHeight="1">
      <c r="A1408" s="645" t="s">
        <v>158</v>
      </c>
      <c r="B1408" s="461" t="s">
        <v>286</v>
      </c>
      <c r="C1408" s="645" t="s">
        <v>86</v>
      </c>
      <c r="D1408" s="645" t="s">
        <v>287</v>
      </c>
      <c r="E1408" s="883" t="s">
        <v>828</v>
      </c>
      <c r="F1408" s="883"/>
      <c r="G1408" s="462" t="s">
        <v>288</v>
      </c>
      <c r="H1408" s="463">
        <v>1</v>
      </c>
      <c r="I1408" s="464">
        <v>25.99</v>
      </c>
      <c r="J1408" s="464">
        <v>25.99</v>
      </c>
    </row>
    <row r="1409" spans="1:10" ht="26" customHeight="1">
      <c r="A1409" s="642" t="s">
        <v>285</v>
      </c>
      <c r="B1409" s="465" t="s">
        <v>1294</v>
      </c>
      <c r="C1409" s="642" t="s">
        <v>86</v>
      </c>
      <c r="D1409" s="642" t="s">
        <v>1295</v>
      </c>
      <c r="E1409" s="885" t="s">
        <v>828</v>
      </c>
      <c r="F1409" s="885"/>
      <c r="G1409" s="466" t="s">
        <v>288</v>
      </c>
      <c r="H1409" s="467">
        <v>1</v>
      </c>
      <c r="I1409" s="468">
        <v>0.22</v>
      </c>
      <c r="J1409" s="468">
        <v>0.22</v>
      </c>
    </row>
    <row r="1410" spans="1:10" ht="24" customHeight="1">
      <c r="A1410" s="638" t="s">
        <v>291</v>
      </c>
      <c r="B1410" s="469" t="s">
        <v>1296</v>
      </c>
      <c r="C1410" s="638" t="s">
        <v>86</v>
      </c>
      <c r="D1410" s="638" t="s">
        <v>1297</v>
      </c>
      <c r="E1410" s="884" t="s">
        <v>376</v>
      </c>
      <c r="F1410" s="884"/>
      <c r="G1410" s="470" t="s">
        <v>288</v>
      </c>
      <c r="H1410" s="471">
        <v>1</v>
      </c>
      <c r="I1410" s="472">
        <v>19.760000000000002</v>
      </c>
      <c r="J1410" s="472">
        <v>19.760000000000002</v>
      </c>
    </row>
    <row r="1411" spans="1:10" ht="24" customHeight="1">
      <c r="A1411" s="638" t="s">
        <v>291</v>
      </c>
      <c r="B1411" s="469" t="s">
        <v>1107</v>
      </c>
      <c r="C1411" s="638" t="s">
        <v>86</v>
      </c>
      <c r="D1411" s="638" t="s">
        <v>1108</v>
      </c>
      <c r="E1411" s="884" t="s">
        <v>1109</v>
      </c>
      <c r="F1411" s="884"/>
      <c r="G1411" s="470" t="s">
        <v>288</v>
      </c>
      <c r="H1411" s="471">
        <v>1</v>
      </c>
      <c r="I1411" s="472">
        <v>1.84</v>
      </c>
      <c r="J1411" s="472">
        <v>1.84</v>
      </c>
    </row>
    <row r="1412" spans="1:10" ht="24" customHeight="1">
      <c r="A1412" s="638" t="s">
        <v>291</v>
      </c>
      <c r="B1412" s="469" t="s">
        <v>1110</v>
      </c>
      <c r="C1412" s="638" t="s">
        <v>86</v>
      </c>
      <c r="D1412" s="638" t="s">
        <v>1111</v>
      </c>
      <c r="E1412" s="884" t="s">
        <v>1112</v>
      </c>
      <c r="F1412" s="884"/>
      <c r="G1412" s="470" t="s">
        <v>288</v>
      </c>
      <c r="H1412" s="471">
        <v>1</v>
      </c>
      <c r="I1412" s="472">
        <v>0.79</v>
      </c>
      <c r="J1412" s="472">
        <v>0.79</v>
      </c>
    </row>
    <row r="1413" spans="1:10" ht="24" customHeight="1">
      <c r="A1413" s="638" t="s">
        <v>291</v>
      </c>
      <c r="B1413" s="469" t="s">
        <v>1113</v>
      </c>
      <c r="C1413" s="638" t="s">
        <v>86</v>
      </c>
      <c r="D1413" s="638" t="s">
        <v>1114</v>
      </c>
      <c r="E1413" s="884" t="s">
        <v>1109</v>
      </c>
      <c r="F1413" s="884"/>
      <c r="G1413" s="470" t="s">
        <v>288</v>
      </c>
      <c r="H1413" s="471">
        <v>1</v>
      </c>
      <c r="I1413" s="472">
        <v>1.43</v>
      </c>
      <c r="J1413" s="472">
        <v>1.43</v>
      </c>
    </row>
    <row r="1414" spans="1:10" ht="24" customHeight="1">
      <c r="A1414" s="638" t="s">
        <v>291</v>
      </c>
      <c r="B1414" s="469" t="s">
        <v>1115</v>
      </c>
      <c r="C1414" s="638" t="s">
        <v>86</v>
      </c>
      <c r="D1414" s="638" t="s">
        <v>1116</v>
      </c>
      <c r="E1414" s="884" t="s">
        <v>1117</v>
      </c>
      <c r="F1414" s="884"/>
      <c r="G1414" s="470" t="s">
        <v>288</v>
      </c>
      <c r="H1414" s="471">
        <v>1</v>
      </c>
      <c r="I1414" s="472">
        <v>0.08</v>
      </c>
      <c r="J1414" s="472">
        <v>0.08</v>
      </c>
    </row>
    <row r="1415" spans="1:10" ht="26" customHeight="1">
      <c r="A1415" s="638" t="s">
        <v>291</v>
      </c>
      <c r="B1415" s="469" t="s">
        <v>1118</v>
      </c>
      <c r="C1415" s="638" t="s">
        <v>86</v>
      </c>
      <c r="D1415" s="638" t="s">
        <v>1119</v>
      </c>
      <c r="E1415" s="884" t="s">
        <v>716</v>
      </c>
      <c r="F1415" s="884"/>
      <c r="G1415" s="470" t="s">
        <v>288</v>
      </c>
      <c r="H1415" s="471">
        <v>1</v>
      </c>
      <c r="I1415" s="472">
        <v>0.44</v>
      </c>
      <c r="J1415" s="472">
        <v>0.44</v>
      </c>
    </row>
    <row r="1416" spans="1:10" ht="26" customHeight="1">
      <c r="A1416" s="638" t="s">
        <v>291</v>
      </c>
      <c r="B1416" s="469" t="s">
        <v>1120</v>
      </c>
      <c r="C1416" s="638" t="s">
        <v>86</v>
      </c>
      <c r="D1416" s="638" t="s">
        <v>1121</v>
      </c>
      <c r="E1416" s="884" t="s">
        <v>716</v>
      </c>
      <c r="F1416" s="884"/>
      <c r="G1416" s="470" t="s">
        <v>288</v>
      </c>
      <c r="H1416" s="471">
        <v>1</v>
      </c>
      <c r="I1416" s="472">
        <v>1.43</v>
      </c>
      <c r="J1416" s="472">
        <v>1.43</v>
      </c>
    </row>
    <row r="1417" spans="1:10" ht="25">
      <c r="A1417" s="643"/>
      <c r="B1417" s="643"/>
      <c r="C1417" s="643"/>
      <c r="D1417" s="643"/>
      <c r="E1417" s="643" t="s">
        <v>296</v>
      </c>
      <c r="F1417" s="473">
        <v>19.98</v>
      </c>
      <c r="G1417" s="643" t="s">
        <v>297</v>
      </c>
      <c r="H1417" s="473">
        <v>0</v>
      </c>
      <c r="I1417" s="643" t="s">
        <v>298</v>
      </c>
      <c r="J1417" s="473">
        <v>19.98</v>
      </c>
    </row>
    <row r="1418" spans="1:10">
      <c r="A1418" s="643"/>
      <c r="B1418" s="643"/>
      <c r="C1418" s="643"/>
      <c r="D1418" s="643"/>
      <c r="E1418" s="643" t="s">
        <v>709</v>
      </c>
      <c r="F1418" s="473">
        <v>5.37</v>
      </c>
      <c r="G1418" s="643"/>
      <c r="H1418" s="881" t="s">
        <v>299</v>
      </c>
      <c r="I1418" s="881"/>
      <c r="J1418" s="473">
        <v>31.36</v>
      </c>
    </row>
    <row r="1419" spans="1:10" ht="1" customHeight="1">
      <c r="A1419" s="645"/>
      <c r="B1419" s="645"/>
      <c r="C1419" s="645"/>
      <c r="D1419" s="645"/>
      <c r="E1419" s="645"/>
      <c r="F1419" s="645"/>
      <c r="G1419" s="645"/>
      <c r="H1419" s="645"/>
      <c r="I1419" s="645"/>
      <c r="J1419" s="645"/>
    </row>
    <row r="1420" spans="1:10" ht="18" customHeight="1">
      <c r="A1420" s="644"/>
      <c r="B1420" s="636" t="s">
        <v>276</v>
      </c>
      <c r="C1420" s="644" t="s">
        <v>277</v>
      </c>
      <c r="D1420" s="644" t="s">
        <v>278</v>
      </c>
      <c r="E1420" s="882" t="s">
        <v>279</v>
      </c>
      <c r="F1420" s="882"/>
      <c r="G1420" s="639" t="s">
        <v>280</v>
      </c>
      <c r="H1420" s="636" t="s">
        <v>281</v>
      </c>
      <c r="I1420" s="636" t="s">
        <v>282</v>
      </c>
      <c r="J1420" s="636" t="s">
        <v>283</v>
      </c>
    </row>
    <row r="1421" spans="1:10" ht="39" customHeight="1">
      <c r="A1421" s="645" t="s">
        <v>158</v>
      </c>
      <c r="B1421" s="461" t="s">
        <v>506</v>
      </c>
      <c r="C1421" s="645" t="s">
        <v>86</v>
      </c>
      <c r="D1421" s="645" t="s">
        <v>507</v>
      </c>
      <c r="E1421" s="883" t="s">
        <v>843</v>
      </c>
      <c r="F1421" s="883"/>
      <c r="G1421" s="462" t="s">
        <v>428</v>
      </c>
      <c r="H1421" s="463">
        <v>1</v>
      </c>
      <c r="I1421" s="464">
        <v>31.32</v>
      </c>
      <c r="J1421" s="464">
        <v>31.32</v>
      </c>
    </row>
    <row r="1422" spans="1:10" ht="26" customHeight="1">
      <c r="A1422" s="642" t="s">
        <v>285</v>
      </c>
      <c r="B1422" s="465" t="s">
        <v>1298</v>
      </c>
      <c r="C1422" s="642" t="s">
        <v>86</v>
      </c>
      <c r="D1422" s="642" t="s">
        <v>1299</v>
      </c>
      <c r="E1422" s="885" t="s">
        <v>828</v>
      </c>
      <c r="F1422" s="885"/>
      <c r="G1422" s="466" t="s">
        <v>288</v>
      </c>
      <c r="H1422" s="467">
        <v>1</v>
      </c>
      <c r="I1422" s="468">
        <v>22.54</v>
      </c>
      <c r="J1422" s="468">
        <v>22.54</v>
      </c>
    </row>
    <row r="1423" spans="1:10" ht="39" customHeight="1">
      <c r="A1423" s="642" t="s">
        <v>285</v>
      </c>
      <c r="B1423" s="465" t="s">
        <v>1300</v>
      </c>
      <c r="C1423" s="642" t="s">
        <v>86</v>
      </c>
      <c r="D1423" s="642" t="s">
        <v>1301</v>
      </c>
      <c r="E1423" s="885" t="s">
        <v>1204</v>
      </c>
      <c r="F1423" s="885"/>
      <c r="G1423" s="466" t="s">
        <v>288</v>
      </c>
      <c r="H1423" s="467">
        <v>1</v>
      </c>
      <c r="I1423" s="468">
        <v>0.92</v>
      </c>
      <c r="J1423" s="468">
        <v>0.92</v>
      </c>
    </row>
    <row r="1424" spans="1:10" ht="39" customHeight="1">
      <c r="A1424" s="642" t="s">
        <v>285</v>
      </c>
      <c r="B1424" s="465" t="s">
        <v>1302</v>
      </c>
      <c r="C1424" s="642" t="s">
        <v>86</v>
      </c>
      <c r="D1424" s="642" t="s">
        <v>1303</v>
      </c>
      <c r="E1424" s="885" t="s">
        <v>1204</v>
      </c>
      <c r="F1424" s="885"/>
      <c r="G1424" s="466" t="s">
        <v>288</v>
      </c>
      <c r="H1424" s="467">
        <v>1</v>
      </c>
      <c r="I1424" s="468">
        <v>0.24</v>
      </c>
      <c r="J1424" s="468">
        <v>0.24</v>
      </c>
    </row>
    <row r="1425" spans="1:10" ht="39" customHeight="1">
      <c r="A1425" s="642" t="s">
        <v>285</v>
      </c>
      <c r="B1425" s="465" t="s">
        <v>1304</v>
      </c>
      <c r="C1425" s="642" t="s">
        <v>86</v>
      </c>
      <c r="D1425" s="642" t="s">
        <v>1305</v>
      </c>
      <c r="E1425" s="885" t="s">
        <v>1204</v>
      </c>
      <c r="F1425" s="885"/>
      <c r="G1425" s="466" t="s">
        <v>288</v>
      </c>
      <c r="H1425" s="467">
        <v>1</v>
      </c>
      <c r="I1425" s="468">
        <v>1.1499999999999999</v>
      </c>
      <c r="J1425" s="468">
        <v>1.1499999999999999</v>
      </c>
    </row>
    <row r="1426" spans="1:10" ht="39" customHeight="1">
      <c r="A1426" s="642" t="s">
        <v>285</v>
      </c>
      <c r="B1426" s="465" t="s">
        <v>1306</v>
      </c>
      <c r="C1426" s="642" t="s">
        <v>86</v>
      </c>
      <c r="D1426" s="642" t="s">
        <v>1307</v>
      </c>
      <c r="E1426" s="885" t="s">
        <v>1204</v>
      </c>
      <c r="F1426" s="885"/>
      <c r="G1426" s="466" t="s">
        <v>288</v>
      </c>
      <c r="H1426" s="467">
        <v>1</v>
      </c>
      <c r="I1426" s="468">
        <v>6.47</v>
      </c>
      <c r="J1426" s="468">
        <v>6.47</v>
      </c>
    </row>
    <row r="1427" spans="1:10" ht="25">
      <c r="A1427" s="643"/>
      <c r="B1427" s="643"/>
      <c r="C1427" s="643"/>
      <c r="D1427" s="643"/>
      <c r="E1427" s="643" t="s">
        <v>296</v>
      </c>
      <c r="F1427" s="473">
        <v>17.5</v>
      </c>
      <c r="G1427" s="643" t="s">
        <v>297</v>
      </c>
      <c r="H1427" s="473">
        <v>0</v>
      </c>
      <c r="I1427" s="643" t="s">
        <v>298</v>
      </c>
      <c r="J1427" s="473">
        <v>17.5</v>
      </c>
    </row>
    <row r="1428" spans="1:10">
      <c r="A1428" s="643"/>
      <c r="B1428" s="643"/>
      <c r="C1428" s="643"/>
      <c r="D1428" s="643"/>
      <c r="E1428" s="643" t="s">
        <v>709</v>
      </c>
      <c r="F1428" s="473">
        <v>6.48</v>
      </c>
      <c r="G1428" s="643"/>
      <c r="H1428" s="881" t="s">
        <v>299</v>
      </c>
      <c r="I1428" s="881"/>
      <c r="J1428" s="473">
        <v>37.799999999999997</v>
      </c>
    </row>
    <row r="1429" spans="1:10" ht="1" customHeight="1">
      <c r="A1429" s="645"/>
      <c r="B1429" s="645"/>
      <c r="C1429" s="645"/>
      <c r="D1429" s="645"/>
      <c r="E1429" s="645"/>
      <c r="F1429" s="645"/>
      <c r="G1429" s="645"/>
      <c r="H1429" s="645"/>
      <c r="I1429" s="645"/>
      <c r="J1429" s="645"/>
    </row>
    <row r="1430" spans="1:10" ht="18" customHeight="1">
      <c r="A1430" s="644"/>
      <c r="B1430" s="636" t="s">
        <v>276</v>
      </c>
      <c r="C1430" s="644" t="s">
        <v>277</v>
      </c>
      <c r="D1430" s="644" t="s">
        <v>278</v>
      </c>
      <c r="E1430" s="882" t="s">
        <v>279</v>
      </c>
      <c r="F1430" s="882"/>
      <c r="G1430" s="639" t="s">
        <v>280</v>
      </c>
      <c r="H1430" s="636" t="s">
        <v>281</v>
      </c>
      <c r="I1430" s="636" t="s">
        <v>282</v>
      </c>
      <c r="J1430" s="636" t="s">
        <v>283</v>
      </c>
    </row>
    <row r="1431" spans="1:10" ht="39" customHeight="1">
      <c r="A1431" s="645" t="s">
        <v>158</v>
      </c>
      <c r="B1431" s="461" t="s">
        <v>1300</v>
      </c>
      <c r="C1431" s="645" t="s">
        <v>86</v>
      </c>
      <c r="D1431" s="645" t="s">
        <v>1301</v>
      </c>
      <c r="E1431" s="883" t="s">
        <v>1204</v>
      </c>
      <c r="F1431" s="883"/>
      <c r="G1431" s="462" t="s">
        <v>288</v>
      </c>
      <c r="H1431" s="463">
        <v>1</v>
      </c>
      <c r="I1431" s="464">
        <v>0.92</v>
      </c>
      <c r="J1431" s="464">
        <v>0.92</v>
      </c>
    </row>
    <row r="1432" spans="1:10" ht="26" customHeight="1">
      <c r="A1432" s="638" t="s">
        <v>291</v>
      </c>
      <c r="B1432" s="469" t="s">
        <v>1308</v>
      </c>
      <c r="C1432" s="638" t="s">
        <v>86</v>
      </c>
      <c r="D1432" s="638" t="s">
        <v>1309</v>
      </c>
      <c r="E1432" s="884" t="s">
        <v>716</v>
      </c>
      <c r="F1432" s="884"/>
      <c r="G1432" s="470" t="s">
        <v>324</v>
      </c>
      <c r="H1432" s="471">
        <v>5.3300000000000001E-5</v>
      </c>
      <c r="I1432" s="472">
        <v>17335.43</v>
      </c>
      <c r="J1432" s="472">
        <v>0.92</v>
      </c>
    </row>
    <row r="1433" spans="1:10" ht="25">
      <c r="A1433" s="643"/>
      <c r="B1433" s="643"/>
      <c r="C1433" s="643"/>
      <c r="D1433" s="643"/>
      <c r="E1433" s="643" t="s">
        <v>296</v>
      </c>
      <c r="F1433" s="473">
        <v>0</v>
      </c>
      <c r="G1433" s="643" t="s">
        <v>297</v>
      </c>
      <c r="H1433" s="473">
        <v>0</v>
      </c>
      <c r="I1433" s="643" t="s">
        <v>298</v>
      </c>
      <c r="J1433" s="473">
        <v>0</v>
      </c>
    </row>
    <row r="1434" spans="1:10">
      <c r="A1434" s="643"/>
      <c r="B1434" s="643"/>
      <c r="C1434" s="643"/>
      <c r="D1434" s="643"/>
      <c r="E1434" s="643" t="s">
        <v>709</v>
      </c>
      <c r="F1434" s="473">
        <v>0.19</v>
      </c>
      <c r="G1434" s="643"/>
      <c r="H1434" s="881" t="s">
        <v>299</v>
      </c>
      <c r="I1434" s="881"/>
      <c r="J1434" s="473">
        <v>1.1100000000000001</v>
      </c>
    </row>
    <row r="1435" spans="1:10" ht="1" customHeight="1">
      <c r="A1435" s="645"/>
      <c r="B1435" s="645"/>
      <c r="C1435" s="645"/>
      <c r="D1435" s="645"/>
      <c r="E1435" s="645"/>
      <c r="F1435" s="645"/>
      <c r="G1435" s="645"/>
      <c r="H1435" s="645"/>
      <c r="I1435" s="645"/>
      <c r="J1435" s="645"/>
    </row>
    <row r="1436" spans="1:10" ht="18" customHeight="1">
      <c r="A1436" s="644"/>
      <c r="B1436" s="636" t="s">
        <v>276</v>
      </c>
      <c r="C1436" s="644" t="s">
        <v>277</v>
      </c>
      <c r="D1436" s="644" t="s">
        <v>278</v>
      </c>
      <c r="E1436" s="882" t="s">
        <v>279</v>
      </c>
      <c r="F1436" s="882"/>
      <c r="G1436" s="639" t="s">
        <v>280</v>
      </c>
      <c r="H1436" s="636" t="s">
        <v>281</v>
      </c>
      <c r="I1436" s="636" t="s">
        <v>282</v>
      </c>
      <c r="J1436" s="636" t="s">
        <v>283</v>
      </c>
    </row>
    <row r="1437" spans="1:10" ht="39" customHeight="1">
      <c r="A1437" s="645" t="s">
        <v>158</v>
      </c>
      <c r="B1437" s="461" t="s">
        <v>1302</v>
      </c>
      <c r="C1437" s="645" t="s">
        <v>86</v>
      </c>
      <c r="D1437" s="645" t="s">
        <v>1303</v>
      </c>
      <c r="E1437" s="883" t="s">
        <v>1204</v>
      </c>
      <c r="F1437" s="883"/>
      <c r="G1437" s="462" t="s">
        <v>288</v>
      </c>
      <c r="H1437" s="463">
        <v>1</v>
      </c>
      <c r="I1437" s="464">
        <v>0.24</v>
      </c>
      <c r="J1437" s="464">
        <v>0.24</v>
      </c>
    </row>
    <row r="1438" spans="1:10" ht="26" customHeight="1">
      <c r="A1438" s="638" t="s">
        <v>291</v>
      </c>
      <c r="B1438" s="469" t="s">
        <v>1308</v>
      </c>
      <c r="C1438" s="638" t="s">
        <v>86</v>
      </c>
      <c r="D1438" s="638" t="s">
        <v>1309</v>
      </c>
      <c r="E1438" s="884" t="s">
        <v>716</v>
      </c>
      <c r="F1438" s="884"/>
      <c r="G1438" s="470" t="s">
        <v>324</v>
      </c>
      <c r="H1438" s="471">
        <v>1.43E-5</v>
      </c>
      <c r="I1438" s="472">
        <v>17335.43</v>
      </c>
      <c r="J1438" s="472">
        <v>0.24</v>
      </c>
    </row>
    <row r="1439" spans="1:10" ht="25">
      <c r="A1439" s="643"/>
      <c r="B1439" s="643"/>
      <c r="C1439" s="643"/>
      <c r="D1439" s="643"/>
      <c r="E1439" s="643" t="s">
        <v>296</v>
      </c>
      <c r="F1439" s="473">
        <v>0</v>
      </c>
      <c r="G1439" s="643" t="s">
        <v>297</v>
      </c>
      <c r="H1439" s="473">
        <v>0</v>
      </c>
      <c r="I1439" s="643" t="s">
        <v>298</v>
      </c>
      <c r="J1439" s="473">
        <v>0</v>
      </c>
    </row>
    <row r="1440" spans="1:10">
      <c r="A1440" s="643"/>
      <c r="B1440" s="643"/>
      <c r="C1440" s="643"/>
      <c r="D1440" s="643"/>
      <c r="E1440" s="643" t="s">
        <v>709</v>
      </c>
      <c r="F1440" s="473">
        <v>0.04</v>
      </c>
      <c r="G1440" s="643"/>
      <c r="H1440" s="881" t="s">
        <v>299</v>
      </c>
      <c r="I1440" s="881"/>
      <c r="J1440" s="473">
        <v>0.28000000000000003</v>
      </c>
    </row>
    <row r="1441" spans="1:10" ht="1" customHeight="1">
      <c r="A1441" s="645"/>
      <c r="B1441" s="645"/>
      <c r="C1441" s="645"/>
      <c r="D1441" s="645"/>
      <c r="E1441" s="645"/>
      <c r="F1441" s="645"/>
      <c r="G1441" s="645"/>
      <c r="H1441" s="645"/>
      <c r="I1441" s="645"/>
      <c r="J1441" s="645"/>
    </row>
    <row r="1442" spans="1:10" ht="18" customHeight="1">
      <c r="A1442" s="644"/>
      <c r="B1442" s="636" t="s">
        <v>276</v>
      </c>
      <c r="C1442" s="644" t="s">
        <v>277</v>
      </c>
      <c r="D1442" s="644" t="s">
        <v>278</v>
      </c>
      <c r="E1442" s="882" t="s">
        <v>279</v>
      </c>
      <c r="F1442" s="882"/>
      <c r="G1442" s="639" t="s">
        <v>280</v>
      </c>
      <c r="H1442" s="636" t="s">
        <v>281</v>
      </c>
      <c r="I1442" s="636" t="s">
        <v>282</v>
      </c>
      <c r="J1442" s="636" t="s">
        <v>283</v>
      </c>
    </row>
    <row r="1443" spans="1:10" ht="39" customHeight="1">
      <c r="A1443" s="645" t="s">
        <v>158</v>
      </c>
      <c r="B1443" s="461" t="s">
        <v>1304</v>
      </c>
      <c r="C1443" s="645" t="s">
        <v>86</v>
      </c>
      <c r="D1443" s="645" t="s">
        <v>1305</v>
      </c>
      <c r="E1443" s="883" t="s">
        <v>1204</v>
      </c>
      <c r="F1443" s="883"/>
      <c r="G1443" s="462" t="s">
        <v>288</v>
      </c>
      <c r="H1443" s="463">
        <v>1</v>
      </c>
      <c r="I1443" s="464">
        <v>1.1499999999999999</v>
      </c>
      <c r="J1443" s="464">
        <v>1.1499999999999999</v>
      </c>
    </row>
    <row r="1444" spans="1:10" ht="26" customHeight="1">
      <c r="A1444" s="638" t="s">
        <v>291</v>
      </c>
      <c r="B1444" s="469" t="s">
        <v>1308</v>
      </c>
      <c r="C1444" s="638" t="s">
        <v>86</v>
      </c>
      <c r="D1444" s="638" t="s">
        <v>1309</v>
      </c>
      <c r="E1444" s="884" t="s">
        <v>716</v>
      </c>
      <c r="F1444" s="884"/>
      <c r="G1444" s="470" t="s">
        <v>324</v>
      </c>
      <c r="H1444" s="471">
        <v>6.6699999999999995E-5</v>
      </c>
      <c r="I1444" s="472">
        <v>17335.43</v>
      </c>
      <c r="J1444" s="472">
        <v>1.1499999999999999</v>
      </c>
    </row>
    <row r="1445" spans="1:10" ht="25">
      <c r="A1445" s="643"/>
      <c r="B1445" s="643"/>
      <c r="C1445" s="643"/>
      <c r="D1445" s="643"/>
      <c r="E1445" s="643" t="s">
        <v>296</v>
      </c>
      <c r="F1445" s="473">
        <v>0</v>
      </c>
      <c r="G1445" s="643" t="s">
        <v>297</v>
      </c>
      <c r="H1445" s="473">
        <v>0</v>
      </c>
      <c r="I1445" s="643" t="s">
        <v>298</v>
      </c>
      <c r="J1445" s="473">
        <v>0</v>
      </c>
    </row>
    <row r="1446" spans="1:10">
      <c r="A1446" s="643"/>
      <c r="B1446" s="643"/>
      <c r="C1446" s="643"/>
      <c r="D1446" s="643"/>
      <c r="E1446" s="643" t="s">
        <v>709</v>
      </c>
      <c r="F1446" s="473">
        <v>0.23</v>
      </c>
      <c r="G1446" s="643"/>
      <c r="H1446" s="881" t="s">
        <v>299</v>
      </c>
      <c r="I1446" s="881"/>
      <c r="J1446" s="473">
        <v>1.38</v>
      </c>
    </row>
    <row r="1447" spans="1:10" ht="1" customHeight="1">
      <c r="A1447" s="645"/>
      <c r="B1447" s="645"/>
      <c r="C1447" s="645"/>
      <c r="D1447" s="645"/>
      <c r="E1447" s="645"/>
      <c r="F1447" s="645"/>
      <c r="G1447" s="645"/>
      <c r="H1447" s="645"/>
      <c r="I1447" s="645"/>
      <c r="J1447" s="645"/>
    </row>
    <row r="1448" spans="1:10" ht="18" customHeight="1">
      <c r="A1448" s="644"/>
      <c r="B1448" s="636" t="s">
        <v>276</v>
      </c>
      <c r="C1448" s="644" t="s">
        <v>277</v>
      </c>
      <c r="D1448" s="644" t="s">
        <v>278</v>
      </c>
      <c r="E1448" s="882" t="s">
        <v>279</v>
      </c>
      <c r="F1448" s="882"/>
      <c r="G1448" s="639" t="s">
        <v>280</v>
      </c>
      <c r="H1448" s="636" t="s">
        <v>281</v>
      </c>
      <c r="I1448" s="636" t="s">
        <v>282</v>
      </c>
      <c r="J1448" s="636" t="s">
        <v>283</v>
      </c>
    </row>
    <row r="1449" spans="1:10" ht="39" customHeight="1">
      <c r="A1449" s="645" t="s">
        <v>158</v>
      </c>
      <c r="B1449" s="461" t="s">
        <v>1306</v>
      </c>
      <c r="C1449" s="645" t="s">
        <v>86</v>
      </c>
      <c r="D1449" s="645" t="s">
        <v>1307</v>
      </c>
      <c r="E1449" s="883" t="s">
        <v>1204</v>
      </c>
      <c r="F1449" s="883"/>
      <c r="G1449" s="462" t="s">
        <v>288</v>
      </c>
      <c r="H1449" s="463">
        <v>1</v>
      </c>
      <c r="I1449" s="464">
        <v>6.47</v>
      </c>
      <c r="J1449" s="464">
        <v>6.47</v>
      </c>
    </row>
    <row r="1450" spans="1:10" ht="24" customHeight="1">
      <c r="A1450" s="638" t="s">
        <v>291</v>
      </c>
      <c r="B1450" s="469" t="s">
        <v>1310</v>
      </c>
      <c r="C1450" s="638" t="s">
        <v>86</v>
      </c>
      <c r="D1450" s="638" t="s">
        <v>1311</v>
      </c>
      <c r="E1450" s="884" t="s">
        <v>293</v>
      </c>
      <c r="F1450" s="884"/>
      <c r="G1450" s="470" t="s">
        <v>473</v>
      </c>
      <c r="H1450" s="471">
        <v>1.03</v>
      </c>
      <c r="I1450" s="472">
        <v>6.29</v>
      </c>
      <c r="J1450" s="472">
        <v>6.47</v>
      </c>
    </row>
    <row r="1451" spans="1:10" ht="25">
      <c r="A1451" s="643"/>
      <c r="B1451" s="643"/>
      <c r="C1451" s="643"/>
      <c r="D1451" s="643"/>
      <c r="E1451" s="643" t="s">
        <v>296</v>
      </c>
      <c r="F1451" s="473">
        <v>0</v>
      </c>
      <c r="G1451" s="643" t="s">
        <v>297</v>
      </c>
      <c r="H1451" s="473">
        <v>0</v>
      </c>
      <c r="I1451" s="643" t="s">
        <v>298</v>
      </c>
      <c r="J1451" s="473">
        <v>0</v>
      </c>
    </row>
    <row r="1452" spans="1:10">
      <c r="A1452" s="643"/>
      <c r="B1452" s="643"/>
      <c r="C1452" s="643"/>
      <c r="D1452" s="643"/>
      <c r="E1452" s="643" t="s">
        <v>709</v>
      </c>
      <c r="F1452" s="473">
        <v>1.33</v>
      </c>
      <c r="G1452" s="643"/>
      <c r="H1452" s="881" t="s">
        <v>299</v>
      </c>
      <c r="I1452" s="881"/>
      <c r="J1452" s="473">
        <v>7.8</v>
      </c>
    </row>
    <row r="1453" spans="1:10" ht="1" customHeight="1">
      <c r="A1453" s="645"/>
      <c r="B1453" s="645"/>
      <c r="C1453" s="645"/>
      <c r="D1453" s="645"/>
      <c r="E1453" s="645"/>
      <c r="F1453" s="645"/>
      <c r="G1453" s="645"/>
      <c r="H1453" s="645"/>
      <c r="I1453" s="645"/>
      <c r="J1453" s="645"/>
    </row>
    <row r="1454" spans="1:10" ht="18" customHeight="1">
      <c r="A1454" s="644"/>
      <c r="B1454" s="636" t="s">
        <v>276</v>
      </c>
      <c r="C1454" s="644" t="s">
        <v>277</v>
      </c>
      <c r="D1454" s="644" t="s">
        <v>278</v>
      </c>
      <c r="E1454" s="882" t="s">
        <v>279</v>
      </c>
      <c r="F1454" s="882"/>
      <c r="G1454" s="639" t="s">
        <v>280</v>
      </c>
      <c r="H1454" s="636" t="s">
        <v>281</v>
      </c>
      <c r="I1454" s="636" t="s">
        <v>282</v>
      </c>
      <c r="J1454" s="636" t="s">
        <v>283</v>
      </c>
    </row>
    <row r="1455" spans="1:10" ht="39" customHeight="1">
      <c r="A1455" s="645" t="s">
        <v>158</v>
      </c>
      <c r="B1455" s="461" t="s">
        <v>1312</v>
      </c>
      <c r="C1455" s="645" t="s">
        <v>86</v>
      </c>
      <c r="D1455" s="645" t="s">
        <v>1313</v>
      </c>
      <c r="E1455" s="883" t="s">
        <v>829</v>
      </c>
      <c r="F1455" s="883"/>
      <c r="G1455" s="462" t="s">
        <v>4</v>
      </c>
      <c r="H1455" s="463">
        <v>1</v>
      </c>
      <c r="I1455" s="464">
        <v>544.32000000000005</v>
      </c>
      <c r="J1455" s="464">
        <v>544.32000000000005</v>
      </c>
    </row>
    <row r="1456" spans="1:10" ht="24" customHeight="1">
      <c r="A1456" s="642" t="s">
        <v>285</v>
      </c>
      <c r="B1456" s="465" t="s">
        <v>289</v>
      </c>
      <c r="C1456" s="642" t="s">
        <v>86</v>
      </c>
      <c r="D1456" s="642" t="s">
        <v>290</v>
      </c>
      <c r="E1456" s="885" t="s">
        <v>828</v>
      </c>
      <c r="F1456" s="885"/>
      <c r="G1456" s="466" t="s">
        <v>288</v>
      </c>
      <c r="H1456" s="467">
        <v>6.2858000000000001</v>
      </c>
      <c r="I1456" s="468">
        <v>21.17</v>
      </c>
      <c r="J1456" s="468">
        <v>133.07</v>
      </c>
    </row>
    <row r="1457" spans="1:10" ht="26" customHeight="1">
      <c r="A1457" s="638" t="s">
        <v>291</v>
      </c>
      <c r="B1457" s="469" t="s">
        <v>488</v>
      </c>
      <c r="C1457" s="638" t="s">
        <v>86</v>
      </c>
      <c r="D1457" s="638" t="s">
        <v>489</v>
      </c>
      <c r="E1457" s="884" t="s">
        <v>293</v>
      </c>
      <c r="F1457" s="884"/>
      <c r="G1457" s="470" t="s">
        <v>4</v>
      </c>
      <c r="H1457" s="471">
        <v>0.8538</v>
      </c>
      <c r="I1457" s="472">
        <v>130</v>
      </c>
      <c r="J1457" s="472">
        <v>110.99</v>
      </c>
    </row>
    <row r="1458" spans="1:10" ht="24" customHeight="1">
      <c r="A1458" s="638" t="s">
        <v>291</v>
      </c>
      <c r="B1458" s="469" t="s">
        <v>1158</v>
      </c>
      <c r="C1458" s="638" t="s">
        <v>86</v>
      </c>
      <c r="D1458" s="638" t="s">
        <v>1159</v>
      </c>
      <c r="E1458" s="884" t="s">
        <v>293</v>
      </c>
      <c r="F1458" s="884"/>
      <c r="G1458" s="470" t="s">
        <v>294</v>
      </c>
      <c r="H1458" s="471">
        <v>218.93</v>
      </c>
      <c r="I1458" s="472">
        <v>0.89</v>
      </c>
      <c r="J1458" s="472">
        <v>194.84</v>
      </c>
    </row>
    <row r="1459" spans="1:10" ht="26" customHeight="1">
      <c r="A1459" s="638" t="s">
        <v>291</v>
      </c>
      <c r="B1459" s="469" t="s">
        <v>1314</v>
      </c>
      <c r="C1459" s="638" t="s">
        <v>86</v>
      </c>
      <c r="D1459" s="638" t="s">
        <v>1315</v>
      </c>
      <c r="E1459" s="884" t="s">
        <v>293</v>
      </c>
      <c r="F1459" s="884"/>
      <c r="G1459" s="470" t="s">
        <v>4</v>
      </c>
      <c r="H1459" s="471">
        <v>0.59709999999999996</v>
      </c>
      <c r="I1459" s="472">
        <v>176.57</v>
      </c>
      <c r="J1459" s="472">
        <v>105.42</v>
      </c>
    </row>
    <row r="1460" spans="1:10" ht="25">
      <c r="A1460" s="643"/>
      <c r="B1460" s="643"/>
      <c r="C1460" s="643"/>
      <c r="D1460" s="643"/>
      <c r="E1460" s="643" t="s">
        <v>296</v>
      </c>
      <c r="F1460" s="473">
        <v>94.47</v>
      </c>
      <c r="G1460" s="643" t="s">
        <v>297</v>
      </c>
      <c r="H1460" s="473">
        <v>0</v>
      </c>
      <c r="I1460" s="643" t="s">
        <v>298</v>
      </c>
      <c r="J1460" s="473">
        <v>94.47</v>
      </c>
    </row>
    <row r="1461" spans="1:10">
      <c r="A1461" s="643"/>
      <c r="B1461" s="643"/>
      <c r="C1461" s="643"/>
      <c r="D1461" s="643"/>
      <c r="E1461" s="643" t="s">
        <v>709</v>
      </c>
      <c r="F1461" s="473">
        <v>112.67</v>
      </c>
      <c r="G1461" s="643"/>
      <c r="H1461" s="881" t="s">
        <v>299</v>
      </c>
      <c r="I1461" s="881"/>
      <c r="J1461" s="473">
        <v>656.99</v>
      </c>
    </row>
    <row r="1462" spans="1:10" ht="1" customHeight="1">
      <c r="A1462" s="645"/>
      <c r="B1462" s="645"/>
      <c r="C1462" s="645"/>
      <c r="D1462" s="645"/>
      <c r="E1462" s="645"/>
      <c r="F1462" s="645"/>
      <c r="G1462" s="645"/>
      <c r="H1462" s="645"/>
      <c r="I1462" s="645"/>
      <c r="J1462" s="645"/>
    </row>
    <row r="1463" spans="1:10" ht="18" customHeight="1">
      <c r="A1463" s="644"/>
      <c r="B1463" s="636" t="s">
        <v>276</v>
      </c>
      <c r="C1463" s="644" t="s">
        <v>277</v>
      </c>
      <c r="D1463" s="644" t="s">
        <v>278</v>
      </c>
      <c r="E1463" s="882" t="s">
        <v>279</v>
      </c>
      <c r="F1463" s="882"/>
      <c r="G1463" s="639" t="s">
        <v>280</v>
      </c>
      <c r="H1463" s="636" t="s">
        <v>281</v>
      </c>
      <c r="I1463" s="636" t="s">
        <v>282</v>
      </c>
      <c r="J1463" s="636" t="s">
        <v>283</v>
      </c>
    </row>
    <row r="1464" spans="1:10" ht="39" customHeight="1">
      <c r="A1464" s="645" t="s">
        <v>158</v>
      </c>
      <c r="B1464" s="461" t="s">
        <v>1316</v>
      </c>
      <c r="C1464" s="645" t="s">
        <v>86</v>
      </c>
      <c r="D1464" s="645" t="s">
        <v>1317</v>
      </c>
      <c r="E1464" s="883" t="s">
        <v>829</v>
      </c>
      <c r="F1464" s="883"/>
      <c r="G1464" s="462" t="s">
        <v>4</v>
      </c>
      <c r="H1464" s="463">
        <v>1</v>
      </c>
      <c r="I1464" s="464">
        <v>477.86</v>
      </c>
      <c r="J1464" s="464">
        <v>477.86</v>
      </c>
    </row>
    <row r="1465" spans="1:10" ht="24" customHeight="1">
      <c r="A1465" s="642" t="s">
        <v>285</v>
      </c>
      <c r="B1465" s="465" t="s">
        <v>289</v>
      </c>
      <c r="C1465" s="642" t="s">
        <v>86</v>
      </c>
      <c r="D1465" s="642" t="s">
        <v>290</v>
      </c>
      <c r="E1465" s="885" t="s">
        <v>828</v>
      </c>
      <c r="F1465" s="885"/>
      <c r="G1465" s="466" t="s">
        <v>288</v>
      </c>
      <c r="H1465" s="467">
        <v>2.1057999999999999</v>
      </c>
      <c r="I1465" s="468">
        <v>21.17</v>
      </c>
      <c r="J1465" s="468">
        <v>44.57</v>
      </c>
    </row>
    <row r="1466" spans="1:10" ht="26" customHeight="1">
      <c r="A1466" s="642" t="s">
        <v>285</v>
      </c>
      <c r="B1466" s="465" t="s">
        <v>1150</v>
      </c>
      <c r="C1466" s="642" t="s">
        <v>86</v>
      </c>
      <c r="D1466" s="642" t="s">
        <v>1151</v>
      </c>
      <c r="E1466" s="885" t="s">
        <v>828</v>
      </c>
      <c r="F1466" s="885"/>
      <c r="G1466" s="466" t="s">
        <v>288</v>
      </c>
      <c r="H1466" s="467">
        <v>1.3314999999999999</v>
      </c>
      <c r="I1466" s="468">
        <v>20.440000000000001</v>
      </c>
      <c r="J1466" s="468">
        <v>27.21</v>
      </c>
    </row>
    <row r="1467" spans="1:10" ht="52" customHeight="1">
      <c r="A1467" s="642" t="s">
        <v>285</v>
      </c>
      <c r="B1467" s="465" t="s">
        <v>1222</v>
      </c>
      <c r="C1467" s="642" t="s">
        <v>86</v>
      </c>
      <c r="D1467" s="642" t="s">
        <v>1223</v>
      </c>
      <c r="E1467" s="885" t="s">
        <v>843</v>
      </c>
      <c r="F1467" s="885"/>
      <c r="G1467" s="466" t="s">
        <v>428</v>
      </c>
      <c r="H1467" s="467">
        <v>0.68530000000000002</v>
      </c>
      <c r="I1467" s="468">
        <v>5.88</v>
      </c>
      <c r="J1467" s="468">
        <v>4.0199999999999996</v>
      </c>
    </row>
    <row r="1468" spans="1:10" ht="52" customHeight="1">
      <c r="A1468" s="642" t="s">
        <v>285</v>
      </c>
      <c r="B1468" s="465" t="s">
        <v>1216</v>
      </c>
      <c r="C1468" s="642" t="s">
        <v>86</v>
      </c>
      <c r="D1468" s="642" t="s">
        <v>1217</v>
      </c>
      <c r="E1468" s="885" t="s">
        <v>843</v>
      </c>
      <c r="F1468" s="885"/>
      <c r="G1468" s="466" t="s">
        <v>451</v>
      </c>
      <c r="H1468" s="467">
        <v>0.6462</v>
      </c>
      <c r="I1468" s="468">
        <v>1.7</v>
      </c>
      <c r="J1468" s="468">
        <v>1.0900000000000001</v>
      </c>
    </row>
    <row r="1469" spans="1:10" ht="26" customHeight="1">
      <c r="A1469" s="638" t="s">
        <v>291</v>
      </c>
      <c r="B1469" s="469" t="s">
        <v>488</v>
      </c>
      <c r="C1469" s="638" t="s">
        <v>86</v>
      </c>
      <c r="D1469" s="638" t="s">
        <v>489</v>
      </c>
      <c r="E1469" s="884" t="s">
        <v>293</v>
      </c>
      <c r="F1469" s="884"/>
      <c r="G1469" s="470" t="s">
        <v>4</v>
      </c>
      <c r="H1469" s="471">
        <v>0.83250000000000002</v>
      </c>
      <c r="I1469" s="472">
        <v>130</v>
      </c>
      <c r="J1469" s="472">
        <v>108.22</v>
      </c>
    </row>
    <row r="1470" spans="1:10" ht="24" customHeight="1">
      <c r="A1470" s="638" t="s">
        <v>291</v>
      </c>
      <c r="B1470" s="469" t="s">
        <v>1158</v>
      </c>
      <c r="C1470" s="638" t="s">
        <v>86</v>
      </c>
      <c r="D1470" s="638" t="s">
        <v>1159</v>
      </c>
      <c r="E1470" s="884" t="s">
        <v>293</v>
      </c>
      <c r="F1470" s="884"/>
      <c r="G1470" s="470" t="s">
        <v>294</v>
      </c>
      <c r="H1470" s="471">
        <v>213.45310000000001</v>
      </c>
      <c r="I1470" s="472">
        <v>0.89</v>
      </c>
      <c r="J1470" s="472">
        <v>189.97</v>
      </c>
    </row>
    <row r="1471" spans="1:10" ht="26" customHeight="1">
      <c r="A1471" s="638" t="s">
        <v>291</v>
      </c>
      <c r="B1471" s="469" t="s">
        <v>1314</v>
      </c>
      <c r="C1471" s="638" t="s">
        <v>86</v>
      </c>
      <c r="D1471" s="638" t="s">
        <v>1315</v>
      </c>
      <c r="E1471" s="884" t="s">
        <v>293</v>
      </c>
      <c r="F1471" s="884"/>
      <c r="G1471" s="470" t="s">
        <v>4</v>
      </c>
      <c r="H1471" s="471">
        <v>0.58209999999999995</v>
      </c>
      <c r="I1471" s="472">
        <v>176.57</v>
      </c>
      <c r="J1471" s="472">
        <v>102.78</v>
      </c>
    </row>
    <row r="1472" spans="1:10" ht="25">
      <c r="A1472" s="643"/>
      <c r="B1472" s="643"/>
      <c r="C1472" s="643"/>
      <c r="D1472" s="643"/>
      <c r="E1472" s="643" t="s">
        <v>296</v>
      </c>
      <c r="F1472" s="473">
        <v>52.15</v>
      </c>
      <c r="G1472" s="643" t="s">
        <v>297</v>
      </c>
      <c r="H1472" s="473">
        <v>0</v>
      </c>
      <c r="I1472" s="643" t="s">
        <v>298</v>
      </c>
      <c r="J1472" s="473">
        <v>52.15</v>
      </c>
    </row>
    <row r="1473" spans="1:10">
      <c r="A1473" s="643"/>
      <c r="B1473" s="643"/>
      <c r="C1473" s="643"/>
      <c r="D1473" s="643"/>
      <c r="E1473" s="643" t="s">
        <v>709</v>
      </c>
      <c r="F1473" s="473">
        <v>98.91</v>
      </c>
      <c r="G1473" s="643"/>
      <c r="H1473" s="881" t="s">
        <v>299</v>
      </c>
      <c r="I1473" s="881"/>
      <c r="J1473" s="473">
        <v>576.77</v>
      </c>
    </row>
    <row r="1474" spans="1:10" ht="1" customHeight="1">
      <c r="A1474" s="645"/>
      <c r="B1474" s="645"/>
      <c r="C1474" s="645"/>
      <c r="D1474" s="645"/>
      <c r="E1474" s="645"/>
      <c r="F1474" s="645"/>
      <c r="G1474" s="645"/>
      <c r="H1474" s="645"/>
      <c r="I1474" s="645"/>
      <c r="J1474" s="645"/>
    </row>
    <row r="1475" spans="1:10" ht="18" customHeight="1">
      <c r="A1475" s="644"/>
      <c r="B1475" s="636" t="s">
        <v>276</v>
      </c>
      <c r="C1475" s="644" t="s">
        <v>277</v>
      </c>
      <c r="D1475" s="644" t="s">
        <v>278</v>
      </c>
      <c r="E1475" s="882" t="s">
        <v>279</v>
      </c>
      <c r="F1475" s="882"/>
      <c r="G1475" s="639" t="s">
        <v>280</v>
      </c>
      <c r="H1475" s="636" t="s">
        <v>281</v>
      </c>
      <c r="I1475" s="636" t="s">
        <v>282</v>
      </c>
      <c r="J1475" s="636" t="s">
        <v>283</v>
      </c>
    </row>
    <row r="1476" spans="1:10" ht="39" customHeight="1">
      <c r="A1476" s="645" t="s">
        <v>158</v>
      </c>
      <c r="B1476" s="461" t="s">
        <v>701</v>
      </c>
      <c r="C1476" s="645" t="s">
        <v>86</v>
      </c>
      <c r="D1476" s="645" t="s">
        <v>702</v>
      </c>
      <c r="E1476" s="883" t="s">
        <v>829</v>
      </c>
      <c r="F1476" s="883"/>
      <c r="G1476" s="462" t="s">
        <v>4</v>
      </c>
      <c r="H1476" s="463">
        <v>1</v>
      </c>
      <c r="I1476" s="464">
        <v>480.03</v>
      </c>
      <c r="J1476" s="464">
        <v>480.03</v>
      </c>
    </row>
    <row r="1477" spans="1:10" ht="24" customHeight="1">
      <c r="A1477" s="642" t="s">
        <v>285</v>
      </c>
      <c r="B1477" s="465" t="s">
        <v>289</v>
      </c>
      <c r="C1477" s="642" t="s">
        <v>86</v>
      </c>
      <c r="D1477" s="642" t="s">
        <v>290</v>
      </c>
      <c r="E1477" s="885" t="s">
        <v>828</v>
      </c>
      <c r="F1477" s="885"/>
      <c r="G1477" s="466" t="s">
        <v>288</v>
      </c>
      <c r="H1477" s="467">
        <v>2.3433000000000002</v>
      </c>
      <c r="I1477" s="468">
        <v>21.17</v>
      </c>
      <c r="J1477" s="468">
        <v>49.6</v>
      </c>
    </row>
    <row r="1478" spans="1:10" ht="26" customHeight="1">
      <c r="A1478" s="642" t="s">
        <v>285</v>
      </c>
      <c r="B1478" s="465" t="s">
        <v>1150</v>
      </c>
      <c r="C1478" s="642" t="s">
        <v>86</v>
      </c>
      <c r="D1478" s="642" t="s">
        <v>1151</v>
      </c>
      <c r="E1478" s="885" t="s">
        <v>828</v>
      </c>
      <c r="F1478" s="885"/>
      <c r="G1478" s="466" t="s">
        <v>288</v>
      </c>
      <c r="H1478" s="467">
        <v>1.4811000000000001</v>
      </c>
      <c r="I1478" s="468">
        <v>20.440000000000001</v>
      </c>
      <c r="J1478" s="468">
        <v>30.27</v>
      </c>
    </row>
    <row r="1479" spans="1:10" ht="52" customHeight="1">
      <c r="A1479" s="642" t="s">
        <v>285</v>
      </c>
      <c r="B1479" s="465" t="s">
        <v>1152</v>
      </c>
      <c r="C1479" s="642" t="s">
        <v>86</v>
      </c>
      <c r="D1479" s="642" t="s">
        <v>1153</v>
      </c>
      <c r="E1479" s="885" t="s">
        <v>843</v>
      </c>
      <c r="F1479" s="885"/>
      <c r="G1479" s="466" t="s">
        <v>428</v>
      </c>
      <c r="H1479" s="467">
        <v>0.76229999999999998</v>
      </c>
      <c r="I1479" s="468">
        <v>2.11</v>
      </c>
      <c r="J1479" s="468">
        <v>1.6</v>
      </c>
    </row>
    <row r="1480" spans="1:10" ht="52" customHeight="1">
      <c r="A1480" s="642" t="s">
        <v>285</v>
      </c>
      <c r="B1480" s="465" t="s">
        <v>1154</v>
      </c>
      <c r="C1480" s="642" t="s">
        <v>86</v>
      </c>
      <c r="D1480" s="642" t="s">
        <v>1155</v>
      </c>
      <c r="E1480" s="885" t="s">
        <v>843</v>
      </c>
      <c r="F1480" s="885"/>
      <c r="G1480" s="466" t="s">
        <v>451</v>
      </c>
      <c r="H1480" s="467">
        <v>0.71879999999999999</v>
      </c>
      <c r="I1480" s="468">
        <v>0.41</v>
      </c>
      <c r="J1480" s="468">
        <v>0.28999999999999998</v>
      </c>
    </row>
    <row r="1481" spans="1:10" ht="26" customHeight="1">
      <c r="A1481" s="638" t="s">
        <v>291</v>
      </c>
      <c r="B1481" s="469" t="s">
        <v>488</v>
      </c>
      <c r="C1481" s="638" t="s">
        <v>86</v>
      </c>
      <c r="D1481" s="638" t="s">
        <v>489</v>
      </c>
      <c r="E1481" s="884" t="s">
        <v>293</v>
      </c>
      <c r="F1481" s="884"/>
      <c r="G1481" s="470" t="s">
        <v>4</v>
      </c>
      <c r="H1481" s="471">
        <v>0.82689999999999997</v>
      </c>
      <c r="I1481" s="472">
        <v>130</v>
      </c>
      <c r="J1481" s="472">
        <v>107.49</v>
      </c>
    </row>
    <row r="1482" spans="1:10" ht="24" customHeight="1">
      <c r="A1482" s="638" t="s">
        <v>291</v>
      </c>
      <c r="B1482" s="469" t="s">
        <v>1158</v>
      </c>
      <c r="C1482" s="638" t="s">
        <v>86</v>
      </c>
      <c r="D1482" s="638" t="s">
        <v>1159</v>
      </c>
      <c r="E1482" s="884" t="s">
        <v>293</v>
      </c>
      <c r="F1482" s="884"/>
      <c r="G1482" s="470" t="s">
        <v>294</v>
      </c>
      <c r="H1482" s="471">
        <v>212.01939999999999</v>
      </c>
      <c r="I1482" s="472">
        <v>0.89</v>
      </c>
      <c r="J1482" s="472">
        <v>188.69</v>
      </c>
    </row>
    <row r="1483" spans="1:10" ht="26" customHeight="1">
      <c r="A1483" s="638" t="s">
        <v>291</v>
      </c>
      <c r="B1483" s="469" t="s">
        <v>1314</v>
      </c>
      <c r="C1483" s="638" t="s">
        <v>86</v>
      </c>
      <c r="D1483" s="638" t="s">
        <v>1315</v>
      </c>
      <c r="E1483" s="884" t="s">
        <v>293</v>
      </c>
      <c r="F1483" s="884"/>
      <c r="G1483" s="470" t="s">
        <v>4</v>
      </c>
      <c r="H1483" s="471">
        <v>0.57820000000000005</v>
      </c>
      <c r="I1483" s="472">
        <v>176.57</v>
      </c>
      <c r="J1483" s="472">
        <v>102.09</v>
      </c>
    </row>
    <row r="1484" spans="1:10" ht="25">
      <c r="A1484" s="643"/>
      <c r="B1484" s="643"/>
      <c r="C1484" s="643"/>
      <c r="D1484" s="643"/>
      <c r="E1484" s="643" t="s">
        <v>296</v>
      </c>
      <c r="F1484" s="473">
        <v>58.01</v>
      </c>
      <c r="G1484" s="643" t="s">
        <v>297</v>
      </c>
      <c r="H1484" s="473">
        <v>0</v>
      </c>
      <c r="I1484" s="643" t="s">
        <v>298</v>
      </c>
      <c r="J1484" s="473">
        <v>58.01</v>
      </c>
    </row>
    <row r="1485" spans="1:10">
      <c r="A1485" s="643"/>
      <c r="B1485" s="643"/>
      <c r="C1485" s="643"/>
      <c r="D1485" s="643"/>
      <c r="E1485" s="643" t="s">
        <v>709</v>
      </c>
      <c r="F1485" s="473">
        <v>99.36</v>
      </c>
      <c r="G1485" s="643"/>
      <c r="H1485" s="881" t="s">
        <v>299</v>
      </c>
      <c r="I1485" s="881"/>
      <c r="J1485" s="473">
        <v>579.39</v>
      </c>
    </row>
    <row r="1486" spans="1:10" ht="1" customHeight="1">
      <c r="A1486" s="645"/>
      <c r="B1486" s="645"/>
      <c r="C1486" s="645"/>
      <c r="D1486" s="645"/>
      <c r="E1486" s="645"/>
      <c r="F1486" s="645"/>
      <c r="G1486" s="645"/>
      <c r="H1486" s="645"/>
      <c r="I1486" s="645"/>
      <c r="J1486" s="645"/>
    </row>
    <row r="1487" spans="1:10" ht="18" customHeight="1">
      <c r="A1487" s="644"/>
      <c r="B1487" s="636" t="s">
        <v>276</v>
      </c>
      <c r="C1487" s="644" t="s">
        <v>277</v>
      </c>
      <c r="D1487" s="644" t="s">
        <v>278</v>
      </c>
      <c r="E1487" s="882" t="s">
        <v>279</v>
      </c>
      <c r="F1487" s="882"/>
      <c r="G1487" s="639" t="s">
        <v>280</v>
      </c>
      <c r="H1487" s="636" t="s">
        <v>281</v>
      </c>
      <c r="I1487" s="636" t="s">
        <v>282</v>
      </c>
      <c r="J1487" s="636" t="s">
        <v>283</v>
      </c>
    </row>
    <row r="1488" spans="1:10" ht="39" customHeight="1">
      <c r="A1488" s="645" t="s">
        <v>158</v>
      </c>
      <c r="B1488" s="461" t="s">
        <v>340</v>
      </c>
      <c r="C1488" s="645" t="s">
        <v>86</v>
      </c>
      <c r="D1488" s="645" t="s">
        <v>341</v>
      </c>
      <c r="E1488" s="883" t="s">
        <v>841</v>
      </c>
      <c r="F1488" s="883"/>
      <c r="G1488" s="462" t="s">
        <v>324</v>
      </c>
      <c r="H1488" s="463">
        <v>1</v>
      </c>
      <c r="I1488" s="464">
        <v>23.82</v>
      </c>
      <c r="J1488" s="464">
        <v>23.82</v>
      </c>
    </row>
    <row r="1489" spans="1:10" ht="26" customHeight="1">
      <c r="A1489" s="642" t="s">
        <v>285</v>
      </c>
      <c r="B1489" s="465" t="s">
        <v>1160</v>
      </c>
      <c r="C1489" s="642" t="s">
        <v>86</v>
      </c>
      <c r="D1489" s="642" t="s">
        <v>1161</v>
      </c>
      <c r="E1489" s="885" t="s">
        <v>828</v>
      </c>
      <c r="F1489" s="885"/>
      <c r="G1489" s="466" t="s">
        <v>288</v>
      </c>
      <c r="H1489" s="467">
        <v>0.2397</v>
      </c>
      <c r="I1489" s="468">
        <v>22.77</v>
      </c>
      <c r="J1489" s="468">
        <v>5.45</v>
      </c>
    </row>
    <row r="1490" spans="1:10" ht="24" customHeight="1">
      <c r="A1490" s="642" t="s">
        <v>285</v>
      </c>
      <c r="B1490" s="465" t="s">
        <v>1230</v>
      </c>
      <c r="C1490" s="642" t="s">
        <v>86</v>
      </c>
      <c r="D1490" s="642" t="s">
        <v>1231</v>
      </c>
      <c r="E1490" s="885" t="s">
        <v>828</v>
      </c>
      <c r="F1490" s="885"/>
      <c r="G1490" s="466" t="s">
        <v>288</v>
      </c>
      <c r="H1490" s="467">
        <v>0.2397</v>
      </c>
      <c r="I1490" s="468">
        <v>27.47</v>
      </c>
      <c r="J1490" s="468">
        <v>6.58</v>
      </c>
    </row>
    <row r="1491" spans="1:10" ht="39" customHeight="1">
      <c r="A1491" s="638" t="s">
        <v>291</v>
      </c>
      <c r="B1491" s="469" t="s">
        <v>1318</v>
      </c>
      <c r="C1491" s="638" t="s">
        <v>86</v>
      </c>
      <c r="D1491" s="638" t="s">
        <v>1319</v>
      </c>
      <c r="E1491" s="884" t="s">
        <v>293</v>
      </c>
      <c r="F1491" s="884"/>
      <c r="G1491" s="470" t="s">
        <v>324</v>
      </c>
      <c r="H1491" s="471">
        <v>2</v>
      </c>
      <c r="I1491" s="472">
        <v>0.2</v>
      </c>
      <c r="J1491" s="472">
        <v>0.4</v>
      </c>
    </row>
    <row r="1492" spans="1:10" ht="26" customHeight="1">
      <c r="A1492" s="638" t="s">
        <v>291</v>
      </c>
      <c r="B1492" s="469" t="s">
        <v>1320</v>
      </c>
      <c r="C1492" s="638" t="s">
        <v>86</v>
      </c>
      <c r="D1492" s="638" t="s">
        <v>1321</v>
      </c>
      <c r="E1492" s="884" t="s">
        <v>293</v>
      </c>
      <c r="F1492" s="884"/>
      <c r="G1492" s="470" t="s">
        <v>324</v>
      </c>
      <c r="H1492" s="471">
        <v>1</v>
      </c>
      <c r="I1492" s="472">
        <v>11.39</v>
      </c>
      <c r="J1492" s="472">
        <v>11.39</v>
      </c>
    </row>
    <row r="1493" spans="1:10" ht="25">
      <c r="A1493" s="643"/>
      <c r="B1493" s="643"/>
      <c r="C1493" s="643"/>
      <c r="D1493" s="643"/>
      <c r="E1493" s="643" t="s">
        <v>296</v>
      </c>
      <c r="F1493" s="473">
        <v>9.0299999999999994</v>
      </c>
      <c r="G1493" s="643" t="s">
        <v>297</v>
      </c>
      <c r="H1493" s="473">
        <v>0</v>
      </c>
      <c r="I1493" s="643" t="s">
        <v>298</v>
      </c>
      <c r="J1493" s="473">
        <v>9.0299999999999994</v>
      </c>
    </row>
    <row r="1494" spans="1:10">
      <c r="A1494" s="643"/>
      <c r="B1494" s="643"/>
      <c r="C1494" s="643"/>
      <c r="D1494" s="643"/>
      <c r="E1494" s="643" t="s">
        <v>709</v>
      </c>
      <c r="F1494" s="473">
        <v>4.93</v>
      </c>
      <c r="G1494" s="643"/>
      <c r="H1494" s="881" t="s">
        <v>299</v>
      </c>
      <c r="I1494" s="881"/>
      <c r="J1494" s="473">
        <v>28.75</v>
      </c>
    </row>
    <row r="1495" spans="1:10" ht="1" customHeight="1">
      <c r="A1495" s="645"/>
      <c r="B1495" s="645"/>
      <c r="C1495" s="645"/>
      <c r="D1495" s="645"/>
      <c r="E1495" s="645"/>
      <c r="F1495" s="645"/>
      <c r="G1495" s="645"/>
      <c r="H1495" s="645"/>
      <c r="I1495" s="645"/>
      <c r="J1495" s="645"/>
    </row>
    <row r="1496" spans="1:10" ht="18" customHeight="1">
      <c r="A1496" s="644"/>
      <c r="B1496" s="636" t="s">
        <v>276</v>
      </c>
      <c r="C1496" s="644" t="s">
        <v>277</v>
      </c>
      <c r="D1496" s="644" t="s">
        <v>278</v>
      </c>
      <c r="E1496" s="882" t="s">
        <v>279</v>
      </c>
      <c r="F1496" s="882"/>
      <c r="G1496" s="639" t="s">
        <v>280</v>
      </c>
      <c r="H1496" s="636" t="s">
        <v>281</v>
      </c>
      <c r="I1496" s="636" t="s">
        <v>282</v>
      </c>
      <c r="J1496" s="636" t="s">
        <v>283</v>
      </c>
    </row>
    <row r="1497" spans="1:10" ht="26" customHeight="1">
      <c r="A1497" s="645" t="s">
        <v>158</v>
      </c>
      <c r="B1497" s="461" t="s">
        <v>1103</v>
      </c>
      <c r="C1497" s="645" t="s">
        <v>86</v>
      </c>
      <c r="D1497" s="645" t="s">
        <v>1104</v>
      </c>
      <c r="E1497" s="883" t="s">
        <v>828</v>
      </c>
      <c r="F1497" s="883"/>
      <c r="G1497" s="462" t="s">
        <v>288</v>
      </c>
      <c r="H1497" s="463">
        <v>1</v>
      </c>
      <c r="I1497" s="464">
        <v>0.23</v>
      </c>
      <c r="J1497" s="464">
        <v>0.23</v>
      </c>
    </row>
    <row r="1498" spans="1:10" ht="24" customHeight="1">
      <c r="A1498" s="638" t="s">
        <v>291</v>
      </c>
      <c r="B1498" s="469" t="s">
        <v>1105</v>
      </c>
      <c r="C1498" s="638" t="s">
        <v>86</v>
      </c>
      <c r="D1498" s="638" t="s">
        <v>1106</v>
      </c>
      <c r="E1498" s="884" t="s">
        <v>376</v>
      </c>
      <c r="F1498" s="884"/>
      <c r="G1498" s="470" t="s">
        <v>288</v>
      </c>
      <c r="H1498" s="471">
        <v>1.4760000000000001E-2</v>
      </c>
      <c r="I1498" s="472">
        <v>15.92</v>
      </c>
      <c r="J1498" s="472">
        <v>0.23</v>
      </c>
    </row>
    <row r="1499" spans="1:10" ht="25">
      <c r="A1499" s="643"/>
      <c r="B1499" s="643"/>
      <c r="C1499" s="643"/>
      <c r="D1499" s="643"/>
      <c r="E1499" s="643" t="s">
        <v>296</v>
      </c>
      <c r="F1499" s="473">
        <v>0.23</v>
      </c>
      <c r="G1499" s="643" t="s">
        <v>297</v>
      </c>
      <c r="H1499" s="473">
        <v>0</v>
      </c>
      <c r="I1499" s="643" t="s">
        <v>298</v>
      </c>
      <c r="J1499" s="473">
        <v>0.23</v>
      </c>
    </row>
    <row r="1500" spans="1:10">
      <c r="A1500" s="643"/>
      <c r="B1500" s="643"/>
      <c r="C1500" s="643"/>
      <c r="D1500" s="643"/>
      <c r="E1500" s="643" t="s">
        <v>709</v>
      </c>
      <c r="F1500" s="473">
        <v>0.04</v>
      </c>
      <c r="G1500" s="643"/>
      <c r="H1500" s="881" t="s">
        <v>299</v>
      </c>
      <c r="I1500" s="881"/>
      <c r="J1500" s="473">
        <v>0.27</v>
      </c>
    </row>
    <row r="1501" spans="1:10" ht="1" customHeight="1">
      <c r="A1501" s="645"/>
      <c r="B1501" s="645"/>
      <c r="C1501" s="645"/>
      <c r="D1501" s="645"/>
      <c r="E1501" s="645"/>
      <c r="F1501" s="645"/>
      <c r="G1501" s="645"/>
      <c r="H1501" s="645"/>
      <c r="I1501" s="645"/>
      <c r="J1501" s="645"/>
    </row>
    <row r="1502" spans="1:10" ht="18" customHeight="1">
      <c r="A1502" s="644"/>
      <c r="B1502" s="636" t="s">
        <v>276</v>
      </c>
      <c r="C1502" s="644" t="s">
        <v>277</v>
      </c>
      <c r="D1502" s="644" t="s">
        <v>278</v>
      </c>
      <c r="E1502" s="882" t="s">
        <v>279</v>
      </c>
      <c r="F1502" s="882"/>
      <c r="G1502" s="639" t="s">
        <v>280</v>
      </c>
      <c r="H1502" s="636" t="s">
        <v>281</v>
      </c>
      <c r="I1502" s="636" t="s">
        <v>282</v>
      </c>
      <c r="J1502" s="636" t="s">
        <v>283</v>
      </c>
    </row>
    <row r="1503" spans="1:10" ht="26" customHeight="1">
      <c r="A1503" s="645" t="s">
        <v>158</v>
      </c>
      <c r="B1503" s="461" t="s">
        <v>1122</v>
      </c>
      <c r="C1503" s="645" t="s">
        <v>86</v>
      </c>
      <c r="D1503" s="645" t="s">
        <v>1123</v>
      </c>
      <c r="E1503" s="883" t="s">
        <v>828</v>
      </c>
      <c r="F1503" s="883"/>
      <c r="G1503" s="462" t="s">
        <v>288</v>
      </c>
      <c r="H1503" s="463">
        <v>1</v>
      </c>
      <c r="I1503" s="464">
        <v>0.18</v>
      </c>
      <c r="J1503" s="464">
        <v>0.18</v>
      </c>
    </row>
    <row r="1504" spans="1:10" ht="24" customHeight="1">
      <c r="A1504" s="638" t="s">
        <v>291</v>
      </c>
      <c r="B1504" s="469" t="s">
        <v>1124</v>
      </c>
      <c r="C1504" s="638" t="s">
        <v>86</v>
      </c>
      <c r="D1504" s="638" t="s">
        <v>1125</v>
      </c>
      <c r="E1504" s="884" t="s">
        <v>376</v>
      </c>
      <c r="F1504" s="884"/>
      <c r="G1504" s="470" t="s">
        <v>288</v>
      </c>
      <c r="H1504" s="471">
        <v>1.154E-2</v>
      </c>
      <c r="I1504" s="472">
        <v>15.76</v>
      </c>
      <c r="J1504" s="472">
        <v>0.18</v>
      </c>
    </row>
    <row r="1505" spans="1:10" ht="25">
      <c r="A1505" s="643"/>
      <c r="B1505" s="643"/>
      <c r="C1505" s="643"/>
      <c r="D1505" s="643"/>
      <c r="E1505" s="643" t="s">
        <v>296</v>
      </c>
      <c r="F1505" s="473">
        <v>0.18</v>
      </c>
      <c r="G1505" s="643" t="s">
        <v>297</v>
      </c>
      <c r="H1505" s="473">
        <v>0</v>
      </c>
      <c r="I1505" s="643" t="s">
        <v>298</v>
      </c>
      <c r="J1505" s="473">
        <v>0.18</v>
      </c>
    </row>
    <row r="1506" spans="1:10">
      <c r="A1506" s="643"/>
      <c r="B1506" s="643"/>
      <c r="C1506" s="643"/>
      <c r="D1506" s="643"/>
      <c r="E1506" s="643" t="s">
        <v>709</v>
      </c>
      <c r="F1506" s="473">
        <v>0.03</v>
      </c>
      <c r="G1506" s="643"/>
      <c r="H1506" s="881" t="s">
        <v>299</v>
      </c>
      <c r="I1506" s="881"/>
      <c r="J1506" s="473">
        <v>0.21</v>
      </c>
    </row>
    <row r="1507" spans="1:10" ht="1" customHeight="1">
      <c r="A1507" s="645"/>
      <c r="B1507" s="645"/>
      <c r="C1507" s="645"/>
      <c r="D1507" s="645"/>
      <c r="E1507" s="645"/>
      <c r="F1507" s="645"/>
      <c r="G1507" s="645"/>
      <c r="H1507" s="645"/>
      <c r="I1507" s="645"/>
      <c r="J1507" s="645"/>
    </row>
    <row r="1508" spans="1:10" ht="18" customHeight="1">
      <c r="A1508" s="644"/>
      <c r="B1508" s="636" t="s">
        <v>276</v>
      </c>
      <c r="C1508" s="644" t="s">
        <v>277</v>
      </c>
      <c r="D1508" s="644" t="s">
        <v>278</v>
      </c>
      <c r="E1508" s="882" t="s">
        <v>279</v>
      </c>
      <c r="F1508" s="882"/>
      <c r="G1508" s="639" t="s">
        <v>280</v>
      </c>
      <c r="H1508" s="636" t="s">
        <v>281</v>
      </c>
      <c r="I1508" s="636" t="s">
        <v>282</v>
      </c>
      <c r="J1508" s="636" t="s">
        <v>283</v>
      </c>
    </row>
    <row r="1509" spans="1:10" ht="26" customHeight="1">
      <c r="A1509" s="645" t="s">
        <v>158</v>
      </c>
      <c r="B1509" s="461" t="s">
        <v>1138</v>
      </c>
      <c r="C1509" s="645" t="s">
        <v>86</v>
      </c>
      <c r="D1509" s="645" t="s">
        <v>1139</v>
      </c>
      <c r="E1509" s="883" t="s">
        <v>828</v>
      </c>
      <c r="F1509" s="883"/>
      <c r="G1509" s="462" t="s">
        <v>713</v>
      </c>
      <c r="H1509" s="463">
        <v>1</v>
      </c>
      <c r="I1509" s="464">
        <v>57.48</v>
      </c>
      <c r="J1509" s="464">
        <v>57.48</v>
      </c>
    </row>
    <row r="1510" spans="1:10" ht="26" customHeight="1">
      <c r="A1510" s="638" t="s">
        <v>291</v>
      </c>
      <c r="B1510" s="469" t="s">
        <v>1140</v>
      </c>
      <c r="C1510" s="638" t="s">
        <v>86</v>
      </c>
      <c r="D1510" s="638" t="s">
        <v>1141</v>
      </c>
      <c r="E1510" s="884" t="s">
        <v>376</v>
      </c>
      <c r="F1510" s="884"/>
      <c r="G1510" s="470" t="s">
        <v>713</v>
      </c>
      <c r="H1510" s="471">
        <v>1.5970000000000002E-2</v>
      </c>
      <c r="I1510" s="472">
        <v>3599.83</v>
      </c>
      <c r="J1510" s="472">
        <v>57.48</v>
      </c>
    </row>
    <row r="1511" spans="1:10" ht="25">
      <c r="A1511" s="643"/>
      <c r="B1511" s="643"/>
      <c r="C1511" s="643"/>
      <c r="D1511" s="643"/>
      <c r="E1511" s="643" t="s">
        <v>296</v>
      </c>
      <c r="F1511" s="473">
        <v>57.48</v>
      </c>
      <c r="G1511" s="643" t="s">
        <v>297</v>
      </c>
      <c r="H1511" s="473">
        <v>0</v>
      </c>
      <c r="I1511" s="643" t="s">
        <v>298</v>
      </c>
      <c r="J1511" s="473">
        <v>57.48</v>
      </c>
    </row>
    <row r="1512" spans="1:10">
      <c r="A1512" s="643"/>
      <c r="B1512" s="643"/>
      <c r="C1512" s="643"/>
      <c r="D1512" s="643"/>
      <c r="E1512" s="643" t="s">
        <v>709</v>
      </c>
      <c r="F1512" s="473">
        <v>11.89</v>
      </c>
      <c r="G1512" s="643"/>
      <c r="H1512" s="881" t="s">
        <v>299</v>
      </c>
      <c r="I1512" s="881"/>
      <c r="J1512" s="473">
        <v>69.37</v>
      </c>
    </row>
    <row r="1513" spans="1:10" ht="1" customHeight="1">
      <c r="A1513" s="645"/>
      <c r="B1513" s="645"/>
      <c r="C1513" s="645"/>
      <c r="D1513" s="645"/>
      <c r="E1513" s="645"/>
      <c r="F1513" s="645"/>
      <c r="G1513" s="645"/>
      <c r="H1513" s="645"/>
      <c r="I1513" s="645"/>
      <c r="J1513" s="645"/>
    </row>
    <row r="1514" spans="1:10" ht="18" customHeight="1">
      <c r="A1514" s="644"/>
      <c r="B1514" s="636" t="s">
        <v>276</v>
      </c>
      <c r="C1514" s="644" t="s">
        <v>277</v>
      </c>
      <c r="D1514" s="644" t="s">
        <v>278</v>
      </c>
      <c r="E1514" s="882" t="s">
        <v>279</v>
      </c>
      <c r="F1514" s="882"/>
      <c r="G1514" s="639" t="s">
        <v>280</v>
      </c>
      <c r="H1514" s="636" t="s">
        <v>281</v>
      </c>
      <c r="I1514" s="636" t="s">
        <v>282</v>
      </c>
      <c r="J1514" s="636" t="s">
        <v>283</v>
      </c>
    </row>
    <row r="1515" spans="1:10" ht="26" customHeight="1">
      <c r="A1515" s="645" t="s">
        <v>158</v>
      </c>
      <c r="B1515" s="461" t="s">
        <v>1162</v>
      </c>
      <c r="C1515" s="645" t="s">
        <v>86</v>
      </c>
      <c r="D1515" s="645" t="s">
        <v>1163</v>
      </c>
      <c r="E1515" s="883" t="s">
        <v>828</v>
      </c>
      <c r="F1515" s="883"/>
      <c r="G1515" s="462" t="s">
        <v>288</v>
      </c>
      <c r="H1515" s="463">
        <v>1</v>
      </c>
      <c r="I1515" s="464">
        <v>0.59</v>
      </c>
      <c r="J1515" s="464">
        <v>0.59</v>
      </c>
    </row>
    <row r="1516" spans="1:10" ht="24" customHeight="1">
      <c r="A1516" s="638" t="s">
        <v>291</v>
      </c>
      <c r="B1516" s="469" t="s">
        <v>1164</v>
      </c>
      <c r="C1516" s="638" t="s">
        <v>86</v>
      </c>
      <c r="D1516" s="638" t="s">
        <v>1165</v>
      </c>
      <c r="E1516" s="884" t="s">
        <v>376</v>
      </c>
      <c r="F1516" s="884"/>
      <c r="G1516" s="470" t="s">
        <v>288</v>
      </c>
      <c r="H1516" s="471">
        <v>3.7319999999999999E-2</v>
      </c>
      <c r="I1516" s="472">
        <v>15.92</v>
      </c>
      <c r="J1516" s="472">
        <v>0.59</v>
      </c>
    </row>
    <row r="1517" spans="1:10" ht="25">
      <c r="A1517" s="643"/>
      <c r="B1517" s="643"/>
      <c r="C1517" s="643"/>
      <c r="D1517" s="643"/>
      <c r="E1517" s="643" t="s">
        <v>296</v>
      </c>
      <c r="F1517" s="473">
        <v>0.59</v>
      </c>
      <c r="G1517" s="643" t="s">
        <v>297</v>
      </c>
      <c r="H1517" s="473">
        <v>0</v>
      </c>
      <c r="I1517" s="643" t="s">
        <v>298</v>
      </c>
      <c r="J1517" s="473">
        <v>0.59</v>
      </c>
    </row>
    <row r="1518" spans="1:10">
      <c r="A1518" s="643"/>
      <c r="B1518" s="643"/>
      <c r="C1518" s="643"/>
      <c r="D1518" s="643"/>
      <c r="E1518" s="643" t="s">
        <v>709</v>
      </c>
      <c r="F1518" s="473">
        <v>0.12</v>
      </c>
      <c r="G1518" s="643"/>
      <c r="H1518" s="881" t="s">
        <v>299</v>
      </c>
      <c r="I1518" s="881"/>
      <c r="J1518" s="473">
        <v>0.71</v>
      </c>
    </row>
    <row r="1519" spans="1:10" ht="1" customHeight="1">
      <c r="A1519" s="645"/>
      <c r="B1519" s="645"/>
      <c r="C1519" s="645"/>
      <c r="D1519" s="645"/>
      <c r="E1519" s="645"/>
      <c r="F1519" s="645"/>
      <c r="G1519" s="645"/>
      <c r="H1519" s="645"/>
      <c r="I1519" s="645"/>
      <c r="J1519" s="645"/>
    </row>
    <row r="1520" spans="1:10" ht="18" customHeight="1">
      <c r="A1520" s="644"/>
      <c r="B1520" s="636" t="s">
        <v>276</v>
      </c>
      <c r="C1520" s="644" t="s">
        <v>277</v>
      </c>
      <c r="D1520" s="644" t="s">
        <v>278</v>
      </c>
      <c r="E1520" s="882" t="s">
        <v>279</v>
      </c>
      <c r="F1520" s="882"/>
      <c r="G1520" s="639" t="s">
        <v>280</v>
      </c>
      <c r="H1520" s="636" t="s">
        <v>281</v>
      </c>
      <c r="I1520" s="636" t="s">
        <v>282</v>
      </c>
      <c r="J1520" s="636" t="s">
        <v>283</v>
      </c>
    </row>
    <row r="1521" spans="1:10" ht="39" customHeight="1">
      <c r="A1521" s="645" t="s">
        <v>158</v>
      </c>
      <c r="B1521" s="461" t="s">
        <v>1172</v>
      </c>
      <c r="C1521" s="645" t="s">
        <v>86</v>
      </c>
      <c r="D1521" s="645" t="s">
        <v>1173</v>
      </c>
      <c r="E1521" s="883" t="s">
        <v>828</v>
      </c>
      <c r="F1521" s="883"/>
      <c r="G1521" s="462" t="s">
        <v>288</v>
      </c>
      <c r="H1521" s="463">
        <v>1</v>
      </c>
      <c r="I1521" s="464">
        <v>0.28000000000000003</v>
      </c>
      <c r="J1521" s="464">
        <v>0.28000000000000003</v>
      </c>
    </row>
    <row r="1522" spans="1:10" ht="24" customHeight="1">
      <c r="A1522" s="638" t="s">
        <v>291</v>
      </c>
      <c r="B1522" s="469" t="s">
        <v>1174</v>
      </c>
      <c r="C1522" s="638" t="s">
        <v>86</v>
      </c>
      <c r="D1522" s="638" t="s">
        <v>1175</v>
      </c>
      <c r="E1522" s="884" t="s">
        <v>376</v>
      </c>
      <c r="F1522" s="884"/>
      <c r="G1522" s="470" t="s">
        <v>288</v>
      </c>
      <c r="H1522" s="471">
        <v>1.7979999999999999E-2</v>
      </c>
      <c r="I1522" s="472">
        <v>15.92</v>
      </c>
      <c r="J1522" s="472">
        <v>0.28000000000000003</v>
      </c>
    </row>
    <row r="1523" spans="1:10" ht="25">
      <c r="A1523" s="643"/>
      <c r="B1523" s="643"/>
      <c r="C1523" s="643"/>
      <c r="D1523" s="643"/>
      <c r="E1523" s="643" t="s">
        <v>296</v>
      </c>
      <c r="F1523" s="473">
        <v>0.28000000000000003</v>
      </c>
      <c r="G1523" s="643" t="s">
        <v>297</v>
      </c>
      <c r="H1523" s="473">
        <v>0</v>
      </c>
      <c r="I1523" s="643" t="s">
        <v>298</v>
      </c>
      <c r="J1523" s="473">
        <v>0.28000000000000003</v>
      </c>
    </row>
    <row r="1524" spans="1:10">
      <c r="A1524" s="643"/>
      <c r="B1524" s="643"/>
      <c r="C1524" s="643"/>
      <c r="D1524" s="643"/>
      <c r="E1524" s="643" t="s">
        <v>709</v>
      </c>
      <c r="F1524" s="473">
        <v>0.05</v>
      </c>
      <c r="G1524" s="643"/>
      <c r="H1524" s="881" t="s">
        <v>299</v>
      </c>
      <c r="I1524" s="881"/>
      <c r="J1524" s="473">
        <v>0.33</v>
      </c>
    </row>
    <row r="1525" spans="1:10" ht="1" customHeight="1">
      <c r="A1525" s="645"/>
      <c r="B1525" s="645"/>
      <c r="C1525" s="645"/>
      <c r="D1525" s="645"/>
      <c r="E1525" s="645"/>
      <c r="F1525" s="645"/>
      <c r="G1525" s="645"/>
      <c r="H1525" s="645"/>
      <c r="I1525" s="645"/>
      <c r="J1525" s="645"/>
    </row>
    <row r="1526" spans="1:10" ht="18" customHeight="1">
      <c r="A1526" s="644"/>
      <c r="B1526" s="636" t="s">
        <v>276</v>
      </c>
      <c r="C1526" s="644" t="s">
        <v>277</v>
      </c>
      <c r="D1526" s="644" t="s">
        <v>278</v>
      </c>
      <c r="E1526" s="882" t="s">
        <v>279</v>
      </c>
      <c r="F1526" s="882"/>
      <c r="G1526" s="639" t="s">
        <v>280</v>
      </c>
      <c r="H1526" s="636" t="s">
        <v>281</v>
      </c>
      <c r="I1526" s="636" t="s">
        <v>282</v>
      </c>
      <c r="J1526" s="636" t="s">
        <v>283</v>
      </c>
    </row>
    <row r="1527" spans="1:10" ht="26" customHeight="1">
      <c r="A1527" s="645" t="s">
        <v>158</v>
      </c>
      <c r="B1527" s="461" t="s">
        <v>1180</v>
      </c>
      <c r="C1527" s="645" t="s">
        <v>86</v>
      </c>
      <c r="D1527" s="645" t="s">
        <v>1181</v>
      </c>
      <c r="E1527" s="883" t="s">
        <v>828</v>
      </c>
      <c r="F1527" s="883"/>
      <c r="G1527" s="462" t="s">
        <v>713</v>
      </c>
      <c r="H1527" s="463">
        <v>1</v>
      </c>
      <c r="I1527" s="464">
        <v>9.82</v>
      </c>
      <c r="J1527" s="464">
        <v>9.82</v>
      </c>
    </row>
    <row r="1528" spans="1:10" ht="24" customHeight="1">
      <c r="A1528" s="638" t="s">
        <v>291</v>
      </c>
      <c r="B1528" s="469" t="s">
        <v>1182</v>
      </c>
      <c r="C1528" s="638" t="s">
        <v>86</v>
      </c>
      <c r="D1528" s="638" t="s">
        <v>1183</v>
      </c>
      <c r="E1528" s="884" t="s">
        <v>376</v>
      </c>
      <c r="F1528" s="884"/>
      <c r="G1528" s="470" t="s">
        <v>713</v>
      </c>
      <c r="H1528" s="471">
        <v>6.2599999999999999E-3</v>
      </c>
      <c r="I1528" s="472">
        <v>1568.75</v>
      </c>
      <c r="J1528" s="472">
        <v>9.82</v>
      </c>
    </row>
    <row r="1529" spans="1:10" ht="25">
      <c r="A1529" s="643"/>
      <c r="B1529" s="643"/>
      <c r="C1529" s="643"/>
      <c r="D1529" s="643"/>
      <c r="E1529" s="643" t="s">
        <v>296</v>
      </c>
      <c r="F1529" s="473">
        <v>9.82</v>
      </c>
      <c r="G1529" s="643" t="s">
        <v>297</v>
      </c>
      <c r="H1529" s="473">
        <v>0</v>
      </c>
      <c r="I1529" s="643" t="s">
        <v>298</v>
      </c>
      <c r="J1529" s="473">
        <v>9.82</v>
      </c>
    </row>
    <row r="1530" spans="1:10">
      <c r="A1530" s="643"/>
      <c r="B1530" s="643"/>
      <c r="C1530" s="643"/>
      <c r="D1530" s="643"/>
      <c r="E1530" s="643" t="s">
        <v>709</v>
      </c>
      <c r="F1530" s="473">
        <v>2.0299999999999998</v>
      </c>
      <c r="G1530" s="643"/>
      <c r="H1530" s="881" t="s">
        <v>299</v>
      </c>
      <c r="I1530" s="881"/>
      <c r="J1530" s="473">
        <v>11.85</v>
      </c>
    </row>
    <row r="1531" spans="1:10" ht="1" customHeight="1">
      <c r="A1531" s="645"/>
      <c r="B1531" s="645"/>
      <c r="C1531" s="645"/>
      <c r="D1531" s="645"/>
      <c r="E1531" s="645"/>
      <c r="F1531" s="645"/>
      <c r="G1531" s="645"/>
      <c r="H1531" s="645"/>
      <c r="I1531" s="645"/>
      <c r="J1531" s="645"/>
    </row>
    <row r="1532" spans="1:10" ht="18" customHeight="1">
      <c r="A1532" s="644"/>
      <c r="B1532" s="636" t="s">
        <v>276</v>
      </c>
      <c r="C1532" s="644" t="s">
        <v>277</v>
      </c>
      <c r="D1532" s="644" t="s">
        <v>278</v>
      </c>
      <c r="E1532" s="882" t="s">
        <v>279</v>
      </c>
      <c r="F1532" s="882"/>
      <c r="G1532" s="639" t="s">
        <v>280</v>
      </c>
      <c r="H1532" s="636" t="s">
        <v>281</v>
      </c>
      <c r="I1532" s="636" t="s">
        <v>282</v>
      </c>
      <c r="J1532" s="636" t="s">
        <v>283</v>
      </c>
    </row>
    <row r="1533" spans="1:10" ht="26" customHeight="1">
      <c r="A1533" s="645" t="s">
        <v>158</v>
      </c>
      <c r="B1533" s="461" t="s">
        <v>1294</v>
      </c>
      <c r="C1533" s="645" t="s">
        <v>86</v>
      </c>
      <c r="D1533" s="645" t="s">
        <v>1295</v>
      </c>
      <c r="E1533" s="883" t="s">
        <v>828</v>
      </c>
      <c r="F1533" s="883"/>
      <c r="G1533" s="462" t="s">
        <v>288</v>
      </c>
      <c r="H1533" s="463">
        <v>1</v>
      </c>
      <c r="I1533" s="464">
        <v>0.22</v>
      </c>
      <c r="J1533" s="464">
        <v>0.22</v>
      </c>
    </row>
    <row r="1534" spans="1:10" ht="24" customHeight="1">
      <c r="A1534" s="638" t="s">
        <v>291</v>
      </c>
      <c r="B1534" s="469" t="s">
        <v>1296</v>
      </c>
      <c r="C1534" s="638" t="s">
        <v>86</v>
      </c>
      <c r="D1534" s="638" t="s">
        <v>1297</v>
      </c>
      <c r="E1534" s="884" t="s">
        <v>376</v>
      </c>
      <c r="F1534" s="884"/>
      <c r="G1534" s="470" t="s">
        <v>288</v>
      </c>
      <c r="H1534" s="471">
        <v>1.154E-2</v>
      </c>
      <c r="I1534" s="472">
        <v>19.760000000000002</v>
      </c>
      <c r="J1534" s="472">
        <v>0.22</v>
      </c>
    </row>
    <row r="1535" spans="1:10" ht="25">
      <c r="A1535" s="643"/>
      <c r="B1535" s="643"/>
      <c r="C1535" s="643"/>
      <c r="D1535" s="643"/>
      <c r="E1535" s="643" t="s">
        <v>296</v>
      </c>
      <c r="F1535" s="473">
        <v>0.22</v>
      </c>
      <c r="G1535" s="643" t="s">
        <v>297</v>
      </c>
      <c r="H1535" s="473">
        <v>0</v>
      </c>
      <c r="I1535" s="643" t="s">
        <v>298</v>
      </c>
      <c r="J1535" s="473">
        <v>0.22</v>
      </c>
    </row>
    <row r="1536" spans="1:10">
      <c r="A1536" s="643"/>
      <c r="B1536" s="643"/>
      <c r="C1536" s="643"/>
      <c r="D1536" s="643"/>
      <c r="E1536" s="643" t="s">
        <v>709</v>
      </c>
      <c r="F1536" s="473">
        <v>0.04</v>
      </c>
      <c r="G1536" s="643"/>
      <c r="H1536" s="881" t="s">
        <v>299</v>
      </c>
      <c r="I1536" s="881"/>
      <c r="J1536" s="473">
        <v>0.26</v>
      </c>
    </row>
    <row r="1537" spans="1:10" ht="1" customHeight="1">
      <c r="A1537" s="645"/>
      <c r="B1537" s="645"/>
      <c r="C1537" s="645"/>
      <c r="D1537" s="645"/>
      <c r="E1537" s="645"/>
      <c r="F1537" s="645"/>
      <c r="G1537" s="645"/>
      <c r="H1537" s="645"/>
      <c r="I1537" s="645"/>
      <c r="J1537" s="645"/>
    </row>
    <row r="1538" spans="1:10" ht="18" customHeight="1">
      <c r="A1538" s="644"/>
      <c r="B1538" s="636" t="s">
        <v>276</v>
      </c>
      <c r="C1538" s="644" t="s">
        <v>277</v>
      </c>
      <c r="D1538" s="644" t="s">
        <v>278</v>
      </c>
      <c r="E1538" s="882" t="s">
        <v>279</v>
      </c>
      <c r="F1538" s="882"/>
      <c r="G1538" s="639" t="s">
        <v>280</v>
      </c>
      <c r="H1538" s="636" t="s">
        <v>281</v>
      </c>
      <c r="I1538" s="636" t="s">
        <v>282</v>
      </c>
      <c r="J1538" s="636" t="s">
        <v>283</v>
      </c>
    </row>
    <row r="1539" spans="1:10" ht="26" customHeight="1">
      <c r="A1539" s="645" t="s">
        <v>158</v>
      </c>
      <c r="B1539" s="461" t="s">
        <v>1322</v>
      </c>
      <c r="C1539" s="645" t="s">
        <v>86</v>
      </c>
      <c r="D1539" s="645" t="s">
        <v>1323</v>
      </c>
      <c r="E1539" s="883" t="s">
        <v>828</v>
      </c>
      <c r="F1539" s="883"/>
      <c r="G1539" s="462" t="s">
        <v>288</v>
      </c>
      <c r="H1539" s="463">
        <v>1</v>
      </c>
      <c r="I1539" s="464">
        <v>0.76</v>
      </c>
      <c r="J1539" s="464">
        <v>0.76</v>
      </c>
    </row>
    <row r="1540" spans="1:10" ht="24" customHeight="1">
      <c r="A1540" s="638" t="s">
        <v>291</v>
      </c>
      <c r="B1540" s="469" t="s">
        <v>1324</v>
      </c>
      <c r="C1540" s="638" t="s">
        <v>86</v>
      </c>
      <c r="D1540" s="638" t="s">
        <v>1325</v>
      </c>
      <c r="E1540" s="884" t="s">
        <v>376</v>
      </c>
      <c r="F1540" s="884"/>
      <c r="G1540" s="470" t="s">
        <v>288</v>
      </c>
      <c r="H1540" s="471">
        <v>3.7319999999999999E-2</v>
      </c>
      <c r="I1540" s="472">
        <v>20.45</v>
      </c>
      <c r="J1540" s="472">
        <v>0.76</v>
      </c>
    </row>
    <row r="1541" spans="1:10" ht="25">
      <c r="A1541" s="643"/>
      <c r="B1541" s="643"/>
      <c r="C1541" s="643"/>
      <c r="D1541" s="643"/>
      <c r="E1541" s="643" t="s">
        <v>296</v>
      </c>
      <c r="F1541" s="473">
        <v>0.76</v>
      </c>
      <c r="G1541" s="643" t="s">
        <v>297</v>
      </c>
      <c r="H1541" s="473">
        <v>0</v>
      </c>
      <c r="I1541" s="643" t="s">
        <v>298</v>
      </c>
      <c r="J1541" s="473">
        <v>0.76</v>
      </c>
    </row>
    <row r="1542" spans="1:10">
      <c r="A1542" s="643"/>
      <c r="B1542" s="643"/>
      <c r="C1542" s="643"/>
      <c r="D1542" s="643"/>
      <c r="E1542" s="643" t="s">
        <v>709</v>
      </c>
      <c r="F1542" s="473">
        <v>0.15</v>
      </c>
      <c r="G1542" s="643"/>
      <c r="H1542" s="881" t="s">
        <v>299</v>
      </c>
      <c r="I1542" s="881"/>
      <c r="J1542" s="473">
        <v>0.91</v>
      </c>
    </row>
    <row r="1543" spans="1:10" ht="1" customHeight="1">
      <c r="A1543" s="645"/>
      <c r="B1543" s="645"/>
      <c r="C1543" s="645"/>
      <c r="D1543" s="645"/>
      <c r="E1543" s="645"/>
      <c r="F1543" s="645"/>
      <c r="G1543" s="645"/>
      <c r="H1543" s="645"/>
      <c r="I1543" s="645"/>
      <c r="J1543" s="645"/>
    </row>
    <row r="1544" spans="1:10" ht="18" customHeight="1">
      <c r="A1544" s="644"/>
      <c r="B1544" s="636" t="s">
        <v>276</v>
      </c>
      <c r="C1544" s="644" t="s">
        <v>277</v>
      </c>
      <c r="D1544" s="644" t="s">
        <v>278</v>
      </c>
      <c r="E1544" s="882" t="s">
        <v>279</v>
      </c>
      <c r="F1544" s="882"/>
      <c r="G1544" s="639" t="s">
        <v>280</v>
      </c>
      <c r="H1544" s="636" t="s">
        <v>281</v>
      </c>
      <c r="I1544" s="636" t="s">
        <v>282</v>
      </c>
      <c r="J1544" s="636" t="s">
        <v>283</v>
      </c>
    </row>
    <row r="1545" spans="1:10" ht="26" customHeight="1">
      <c r="A1545" s="645" t="s">
        <v>158</v>
      </c>
      <c r="B1545" s="461" t="s">
        <v>1326</v>
      </c>
      <c r="C1545" s="645" t="s">
        <v>86</v>
      </c>
      <c r="D1545" s="645" t="s">
        <v>1327</v>
      </c>
      <c r="E1545" s="883" t="s">
        <v>828</v>
      </c>
      <c r="F1545" s="883"/>
      <c r="G1545" s="462" t="s">
        <v>288</v>
      </c>
      <c r="H1545" s="463">
        <v>1</v>
      </c>
      <c r="I1545" s="464">
        <v>0.36</v>
      </c>
      <c r="J1545" s="464">
        <v>0.36</v>
      </c>
    </row>
    <row r="1546" spans="1:10" ht="24" customHeight="1">
      <c r="A1546" s="638" t="s">
        <v>291</v>
      </c>
      <c r="B1546" s="469" t="s">
        <v>1328</v>
      </c>
      <c r="C1546" s="638" t="s">
        <v>86</v>
      </c>
      <c r="D1546" s="638" t="s">
        <v>1329</v>
      </c>
      <c r="E1546" s="884" t="s">
        <v>376</v>
      </c>
      <c r="F1546" s="884"/>
      <c r="G1546" s="470" t="s">
        <v>288</v>
      </c>
      <c r="H1546" s="471">
        <v>1.7979999999999999E-2</v>
      </c>
      <c r="I1546" s="472">
        <v>20.45</v>
      </c>
      <c r="J1546" s="472">
        <v>0.36</v>
      </c>
    </row>
    <row r="1547" spans="1:10" ht="25">
      <c r="A1547" s="643"/>
      <c r="B1547" s="643"/>
      <c r="C1547" s="643"/>
      <c r="D1547" s="643"/>
      <c r="E1547" s="643" t="s">
        <v>296</v>
      </c>
      <c r="F1547" s="473">
        <v>0.36</v>
      </c>
      <c r="G1547" s="643" t="s">
        <v>297</v>
      </c>
      <c r="H1547" s="473">
        <v>0</v>
      </c>
      <c r="I1547" s="643" t="s">
        <v>298</v>
      </c>
      <c r="J1547" s="473">
        <v>0.36</v>
      </c>
    </row>
    <row r="1548" spans="1:10">
      <c r="A1548" s="643"/>
      <c r="B1548" s="643"/>
      <c r="C1548" s="643"/>
      <c r="D1548" s="643"/>
      <c r="E1548" s="643" t="s">
        <v>709</v>
      </c>
      <c r="F1548" s="473">
        <v>7.0000000000000007E-2</v>
      </c>
      <c r="G1548" s="643"/>
      <c r="H1548" s="881" t="s">
        <v>299</v>
      </c>
      <c r="I1548" s="881"/>
      <c r="J1548" s="473">
        <v>0.43</v>
      </c>
    </row>
    <row r="1549" spans="1:10" ht="1" customHeight="1">
      <c r="A1549" s="645"/>
      <c r="B1549" s="645"/>
      <c r="C1549" s="645"/>
      <c r="D1549" s="645"/>
      <c r="E1549" s="645"/>
      <c r="F1549" s="645"/>
      <c r="G1549" s="645"/>
      <c r="H1549" s="645"/>
      <c r="I1549" s="645"/>
      <c r="J1549" s="645"/>
    </row>
    <row r="1550" spans="1:10" ht="18" customHeight="1">
      <c r="A1550" s="644"/>
      <c r="B1550" s="636" t="s">
        <v>276</v>
      </c>
      <c r="C1550" s="644" t="s">
        <v>277</v>
      </c>
      <c r="D1550" s="644" t="s">
        <v>278</v>
      </c>
      <c r="E1550" s="882" t="s">
        <v>279</v>
      </c>
      <c r="F1550" s="882"/>
      <c r="G1550" s="639" t="s">
        <v>280</v>
      </c>
      <c r="H1550" s="636" t="s">
        <v>281</v>
      </c>
      <c r="I1550" s="636" t="s">
        <v>282</v>
      </c>
      <c r="J1550" s="636" t="s">
        <v>283</v>
      </c>
    </row>
    <row r="1551" spans="1:10" ht="26" customHeight="1">
      <c r="A1551" s="645" t="s">
        <v>158</v>
      </c>
      <c r="B1551" s="461" t="s">
        <v>1330</v>
      </c>
      <c r="C1551" s="645" t="s">
        <v>86</v>
      </c>
      <c r="D1551" s="645" t="s">
        <v>1331</v>
      </c>
      <c r="E1551" s="883" t="s">
        <v>828</v>
      </c>
      <c r="F1551" s="883"/>
      <c r="G1551" s="462" t="s">
        <v>713</v>
      </c>
      <c r="H1551" s="463">
        <v>1</v>
      </c>
      <c r="I1551" s="464">
        <v>74.45</v>
      </c>
      <c r="J1551" s="464">
        <v>74.45</v>
      </c>
    </row>
    <row r="1552" spans="1:10" ht="24" customHeight="1">
      <c r="A1552" s="638" t="s">
        <v>291</v>
      </c>
      <c r="B1552" s="469" t="s">
        <v>1332</v>
      </c>
      <c r="C1552" s="638" t="s">
        <v>86</v>
      </c>
      <c r="D1552" s="638" t="s">
        <v>1333</v>
      </c>
      <c r="E1552" s="884" t="s">
        <v>376</v>
      </c>
      <c r="F1552" s="884"/>
      <c r="G1552" s="470" t="s">
        <v>713</v>
      </c>
      <c r="H1552" s="471">
        <v>1.5970000000000002E-2</v>
      </c>
      <c r="I1552" s="472">
        <v>4662.45</v>
      </c>
      <c r="J1552" s="472">
        <v>74.45</v>
      </c>
    </row>
    <row r="1553" spans="1:10" ht="25">
      <c r="A1553" s="643"/>
      <c r="B1553" s="643"/>
      <c r="C1553" s="643"/>
      <c r="D1553" s="643"/>
      <c r="E1553" s="643" t="s">
        <v>296</v>
      </c>
      <c r="F1553" s="473">
        <v>74.45</v>
      </c>
      <c r="G1553" s="643" t="s">
        <v>297</v>
      </c>
      <c r="H1553" s="473">
        <v>0</v>
      </c>
      <c r="I1553" s="643" t="s">
        <v>298</v>
      </c>
      <c r="J1553" s="473">
        <v>74.45</v>
      </c>
    </row>
    <row r="1554" spans="1:10">
      <c r="A1554" s="643"/>
      <c r="B1554" s="643"/>
      <c r="C1554" s="643"/>
      <c r="D1554" s="643"/>
      <c r="E1554" s="643" t="s">
        <v>709</v>
      </c>
      <c r="F1554" s="473">
        <v>15.41</v>
      </c>
      <c r="G1554" s="643"/>
      <c r="H1554" s="881" t="s">
        <v>299</v>
      </c>
      <c r="I1554" s="881"/>
      <c r="J1554" s="473">
        <v>89.86</v>
      </c>
    </row>
    <row r="1555" spans="1:10" ht="1" customHeight="1">
      <c r="A1555" s="645"/>
      <c r="B1555" s="645"/>
      <c r="C1555" s="645"/>
      <c r="D1555" s="645"/>
      <c r="E1555" s="645"/>
      <c r="F1555" s="645"/>
      <c r="G1555" s="645"/>
      <c r="H1555" s="645"/>
      <c r="I1555" s="645"/>
      <c r="J1555" s="645"/>
    </row>
    <row r="1556" spans="1:10" ht="18" customHeight="1">
      <c r="A1556" s="644"/>
      <c r="B1556" s="636" t="s">
        <v>276</v>
      </c>
      <c r="C1556" s="644" t="s">
        <v>277</v>
      </c>
      <c r="D1556" s="644" t="s">
        <v>278</v>
      </c>
      <c r="E1556" s="882" t="s">
        <v>279</v>
      </c>
      <c r="F1556" s="882"/>
      <c r="G1556" s="639" t="s">
        <v>280</v>
      </c>
      <c r="H1556" s="636" t="s">
        <v>281</v>
      </c>
      <c r="I1556" s="636" t="s">
        <v>282</v>
      </c>
      <c r="J1556" s="636" t="s">
        <v>283</v>
      </c>
    </row>
    <row r="1557" spans="1:10" ht="26" customHeight="1">
      <c r="A1557" s="645" t="s">
        <v>158</v>
      </c>
      <c r="B1557" s="461" t="s">
        <v>1334</v>
      </c>
      <c r="C1557" s="645" t="s">
        <v>86</v>
      </c>
      <c r="D1557" s="645" t="s">
        <v>1335</v>
      </c>
      <c r="E1557" s="883" t="s">
        <v>828</v>
      </c>
      <c r="F1557" s="883"/>
      <c r="G1557" s="462" t="s">
        <v>713</v>
      </c>
      <c r="H1557" s="463">
        <v>1</v>
      </c>
      <c r="I1557" s="464">
        <v>237.56</v>
      </c>
      <c r="J1557" s="464">
        <v>237.56</v>
      </c>
    </row>
    <row r="1558" spans="1:10" ht="24" customHeight="1">
      <c r="A1558" s="638" t="s">
        <v>291</v>
      </c>
      <c r="B1558" s="469" t="s">
        <v>1336</v>
      </c>
      <c r="C1558" s="638" t="s">
        <v>86</v>
      </c>
      <c r="D1558" s="638" t="s">
        <v>1337</v>
      </c>
      <c r="E1558" s="884" t="s">
        <v>376</v>
      </c>
      <c r="F1558" s="884"/>
      <c r="G1558" s="470" t="s">
        <v>713</v>
      </c>
      <c r="H1558" s="471">
        <v>1.112E-2</v>
      </c>
      <c r="I1558" s="472">
        <v>21363.49</v>
      </c>
      <c r="J1558" s="472">
        <v>237.56</v>
      </c>
    </row>
    <row r="1559" spans="1:10" ht="25">
      <c r="A1559" s="643"/>
      <c r="B1559" s="643"/>
      <c r="C1559" s="643"/>
      <c r="D1559" s="643"/>
      <c r="E1559" s="643" t="s">
        <v>296</v>
      </c>
      <c r="F1559" s="473">
        <v>237.56</v>
      </c>
      <c r="G1559" s="643" t="s">
        <v>297</v>
      </c>
      <c r="H1559" s="473">
        <v>0</v>
      </c>
      <c r="I1559" s="643" t="s">
        <v>298</v>
      </c>
      <c r="J1559" s="473">
        <v>237.56</v>
      </c>
    </row>
    <row r="1560" spans="1:10">
      <c r="A1560" s="643"/>
      <c r="B1560" s="643"/>
      <c r="C1560" s="643"/>
      <c r="D1560" s="643"/>
      <c r="E1560" s="643" t="s">
        <v>709</v>
      </c>
      <c r="F1560" s="473">
        <v>49.17</v>
      </c>
      <c r="G1560" s="643"/>
      <c r="H1560" s="881" t="s">
        <v>299</v>
      </c>
      <c r="I1560" s="881"/>
      <c r="J1560" s="473">
        <v>286.73</v>
      </c>
    </row>
    <row r="1561" spans="1:10" ht="1" customHeight="1">
      <c r="A1561" s="645"/>
      <c r="B1561" s="645"/>
      <c r="C1561" s="645"/>
      <c r="D1561" s="645"/>
      <c r="E1561" s="645"/>
      <c r="F1561" s="645"/>
      <c r="G1561" s="645"/>
      <c r="H1561" s="645"/>
      <c r="I1561" s="645"/>
      <c r="J1561" s="645"/>
    </row>
    <row r="1562" spans="1:10" ht="18" customHeight="1">
      <c r="A1562" s="644"/>
      <c r="B1562" s="636" t="s">
        <v>276</v>
      </c>
      <c r="C1562" s="644" t="s">
        <v>277</v>
      </c>
      <c r="D1562" s="644" t="s">
        <v>278</v>
      </c>
      <c r="E1562" s="882" t="s">
        <v>279</v>
      </c>
      <c r="F1562" s="882"/>
      <c r="G1562" s="639" t="s">
        <v>280</v>
      </c>
      <c r="H1562" s="636" t="s">
        <v>281</v>
      </c>
      <c r="I1562" s="636" t="s">
        <v>282</v>
      </c>
      <c r="J1562" s="636" t="s">
        <v>283</v>
      </c>
    </row>
    <row r="1563" spans="1:10" ht="26" customHeight="1">
      <c r="A1563" s="645" t="s">
        <v>158</v>
      </c>
      <c r="B1563" s="461" t="s">
        <v>1338</v>
      </c>
      <c r="C1563" s="645" t="s">
        <v>86</v>
      </c>
      <c r="D1563" s="645" t="s">
        <v>1339</v>
      </c>
      <c r="E1563" s="883" t="s">
        <v>828</v>
      </c>
      <c r="F1563" s="883"/>
      <c r="G1563" s="462" t="s">
        <v>288</v>
      </c>
      <c r="H1563" s="463">
        <v>1</v>
      </c>
      <c r="I1563" s="464">
        <v>0.14000000000000001</v>
      </c>
      <c r="J1563" s="464">
        <v>0.14000000000000001</v>
      </c>
    </row>
    <row r="1564" spans="1:10" ht="24" customHeight="1">
      <c r="A1564" s="638" t="s">
        <v>291</v>
      </c>
      <c r="B1564" s="469" t="s">
        <v>1340</v>
      </c>
      <c r="C1564" s="638" t="s">
        <v>86</v>
      </c>
      <c r="D1564" s="638" t="s">
        <v>1341</v>
      </c>
      <c r="E1564" s="884" t="s">
        <v>376</v>
      </c>
      <c r="F1564" s="884"/>
      <c r="G1564" s="470" t="s">
        <v>288</v>
      </c>
      <c r="H1564" s="471">
        <v>5.0899999999999999E-3</v>
      </c>
      <c r="I1564" s="472">
        <v>28.63</v>
      </c>
      <c r="J1564" s="472">
        <v>0.14000000000000001</v>
      </c>
    </row>
    <row r="1565" spans="1:10" ht="25">
      <c r="A1565" s="643"/>
      <c r="B1565" s="643"/>
      <c r="C1565" s="643"/>
      <c r="D1565" s="643"/>
      <c r="E1565" s="643" t="s">
        <v>296</v>
      </c>
      <c r="F1565" s="473">
        <v>0.14000000000000001</v>
      </c>
      <c r="G1565" s="643" t="s">
        <v>297</v>
      </c>
      <c r="H1565" s="473">
        <v>0</v>
      </c>
      <c r="I1565" s="643" t="s">
        <v>298</v>
      </c>
      <c r="J1565" s="473">
        <v>0.14000000000000001</v>
      </c>
    </row>
    <row r="1566" spans="1:10">
      <c r="A1566" s="643"/>
      <c r="B1566" s="643"/>
      <c r="C1566" s="643"/>
      <c r="D1566" s="643"/>
      <c r="E1566" s="643" t="s">
        <v>709</v>
      </c>
      <c r="F1566" s="473">
        <v>0.02</v>
      </c>
      <c r="G1566" s="643"/>
      <c r="H1566" s="881" t="s">
        <v>299</v>
      </c>
      <c r="I1566" s="881"/>
      <c r="J1566" s="473">
        <v>0.16</v>
      </c>
    </row>
    <row r="1567" spans="1:10" ht="1" customHeight="1">
      <c r="A1567" s="645"/>
      <c r="B1567" s="645"/>
      <c r="C1567" s="645"/>
      <c r="D1567" s="645"/>
      <c r="E1567" s="645"/>
      <c r="F1567" s="645"/>
      <c r="G1567" s="645"/>
      <c r="H1567" s="645"/>
      <c r="I1567" s="645"/>
      <c r="J1567" s="645"/>
    </row>
    <row r="1568" spans="1:10" ht="18" customHeight="1">
      <c r="A1568" s="644"/>
      <c r="B1568" s="636" t="s">
        <v>276</v>
      </c>
      <c r="C1568" s="644" t="s">
        <v>277</v>
      </c>
      <c r="D1568" s="644" t="s">
        <v>278</v>
      </c>
      <c r="E1568" s="882" t="s">
        <v>279</v>
      </c>
      <c r="F1568" s="882"/>
      <c r="G1568" s="639" t="s">
        <v>280</v>
      </c>
      <c r="H1568" s="636" t="s">
        <v>281</v>
      </c>
      <c r="I1568" s="636" t="s">
        <v>282</v>
      </c>
      <c r="J1568" s="636" t="s">
        <v>283</v>
      </c>
    </row>
    <row r="1569" spans="1:10" ht="26" customHeight="1">
      <c r="A1569" s="645" t="s">
        <v>158</v>
      </c>
      <c r="B1569" s="461" t="s">
        <v>1342</v>
      </c>
      <c r="C1569" s="645" t="s">
        <v>86</v>
      </c>
      <c r="D1569" s="645" t="s">
        <v>1343</v>
      </c>
      <c r="E1569" s="883" t="s">
        <v>828</v>
      </c>
      <c r="F1569" s="883"/>
      <c r="G1569" s="462" t="s">
        <v>288</v>
      </c>
      <c r="H1569" s="463">
        <v>1</v>
      </c>
      <c r="I1569" s="464">
        <v>0.14000000000000001</v>
      </c>
      <c r="J1569" s="464">
        <v>0.14000000000000001</v>
      </c>
    </row>
    <row r="1570" spans="1:10" ht="24" customHeight="1">
      <c r="A1570" s="638" t="s">
        <v>291</v>
      </c>
      <c r="B1570" s="469" t="s">
        <v>1344</v>
      </c>
      <c r="C1570" s="638" t="s">
        <v>86</v>
      </c>
      <c r="D1570" s="638" t="s">
        <v>1345</v>
      </c>
      <c r="E1570" s="884" t="s">
        <v>376</v>
      </c>
      <c r="F1570" s="884"/>
      <c r="G1570" s="470" t="s">
        <v>288</v>
      </c>
      <c r="H1570" s="471">
        <v>5.0899999999999999E-3</v>
      </c>
      <c r="I1570" s="472">
        <v>27.55</v>
      </c>
      <c r="J1570" s="472">
        <v>0.14000000000000001</v>
      </c>
    </row>
    <row r="1571" spans="1:10" ht="25">
      <c r="A1571" s="643"/>
      <c r="B1571" s="643"/>
      <c r="C1571" s="643"/>
      <c r="D1571" s="643"/>
      <c r="E1571" s="643" t="s">
        <v>296</v>
      </c>
      <c r="F1571" s="473">
        <v>0.14000000000000001</v>
      </c>
      <c r="G1571" s="643" t="s">
        <v>297</v>
      </c>
      <c r="H1571" s="473">
        <v>0</v>
      </c>
      <c r="I1571" s="643" t="s">
        <v>298</v>
      </c>
      <c r="J1571" s="473">
        <v>0.14000000000000001</v>
      </c>
    </row>
    <row r="1572" spans="1:10">
      <c r="A1572" s="643"/>
      <c r="B1572" s="643"/>
      <c r="C1572" s="643"/>
      <c r="D1572" s="643"/>
      <c r="E1572" s="643" t="s">
        <v>709</v>
      </c>
      <c r="F1572" s="473">
        <v>0.02</v>
      </c>
      <c r="G1572" s="643"/>
      <c r="H1572" s="881" t="s">
        <v>299</v>
      </c>
      <c r="I1572" s="881"/>
      <c r="J1572" s="473">
        <v>0.16</v>
      </c>
    </row>
    <row r="1573" spans="1:10" ht="1" customHeight="1">
      <c r="A1573" s="645"/>
      <c r="B1573" s="645"/>
      <c r="C1573" s="645"/>
      <c r="D1573" s="645"/>
      <c r="E1573" s="645"/>
      <c r="F1573" s="645"/>
      <c r="G1573" s="645"/>
      <c r="H1573" s="645"/>
      <c r="I1573" s="645"/>
      <c r="J1573" s="645"/>
    </row>
    <row r="1574" spans="1:10" ht="18" customHeight="1">
      <c r="A1574" s="644"/>
      <c r="B1574" s="636" t="s">
        <v>276</v>
      </c>
      <c r="C1574" s="644" t="s">
        <v>277</v>
      </c>
      <c r="D1574" s="644" t="s">
        <v>278</v>
      </c>
      <c r="E1574" s="882" t="s">
        <v>279</v>
      </c>
      <c r="F1574" s="882"/>
      <c r="G1574" s="639" t="s">
        <v>280</v>
      </c>
      <c r="H1574" s="636" t="s">
        <v>281</v>
      </c>
      <c r="I1574" s="636" t="s">
        <v>282</v>
      </c>
      <c r="J1574" s="636" t="s">
        <v>283</v>
      </c>
    </row>
    <row r="1575" spans="1:10" ht="39" customHeight="1">
      <c r="A1575" s="645" t="s">
        <v>158</v>
      </c>
      <c r="B1575" s="461" t="s">
        <v>1346</v>
      </c>
      <c r="C1575" s="645" t="s">
        <v>86</v>
      </c>
      <c r="D1575" s="645" t="s">
        <v>1347</v>
      </c>
      <c r="E1575" s="883" t="s">
        <v>828</v>
      </c>
      <c r="F1575" s="883"/>
      <c r="G1575" s="462" t="s">
        <v>288</v>
      </c>
      <c r="H1575" s="463">
        <v>1</v>
      </c>
      <c r="I1575" s="464">
        <v>0.12</v>
      </c>
      <c r="J1575" s="464">
        <v>0.12</v>
      </c>
    </row>
    <row r="1576" spans="1:10" ht="24" customHeight="1">
      <c r="A1576" s="638" t="s">
        <v>291</v>
      </c>
      <c r="B1576" s="469" t="s">
        <v>1348</v>
      </c>
      <c r="C1576" s="638" t="s">
        <v>86</v>
      </c>
      <c r="D1576" s="638" t="s">
        <v>1349</v>
      </c>
      <c r="E1576" s="884" t="s">
        <v>376</v>
      </c>
      <c r="F1576" s="884"/>
      <c r="G1576" s="470" t="s">
        <v>288</v>
      </c>
      <c r="H1576" s="471">
        <v>8.3099999999999997E-3</v>
      </c>
      <c r="I1576" s="472">
        <v>15.28</v>
      </c>
      <c r="J1576" s="472">
        <v>0.12</v>
      </c>
    </row>
    <row r="1577" spans="1:10" ht="25">
      <c r="A1577" s="643"/>
      <c r="B1577" s="643"/>
      <c r="C1577" s="643"/>
      <c r="D1577" s="643"/>
      <c r="E1577" s="643" t="s">
        <v>296</v>
      </c>
      <c r="F1577" s="473">
        <v>0.12</v>
      </c>
      <c r="G1577" s="643" t="s">
        <v>297</v>
      </c>
      <c r="H1577" s="473">
        <v>0</v>
      </c>
      <c r="I1577" s="643" t="s">
        <v>298</v>
      </c>
      <c r="J1577" s="473">
        <v>0.12</v>
      </c>
    </row>
    <row r="1578" spans="1:10">
      <c r="A1578" s="643"/>
      <c r="B1578" s="643"/>
      <c r="C1578" s="643"/>
      <c r="D1578" s="643"/>
      <c r="E1578" s="643" t="s">
        <v>709</v>
      </c>
      <c r="F1578" s="473">
        <v>0.02</v>
      </c>
      <c r="G1578" s="643"/>
      <c r="H1578" s="881" t="s">
        <v>299</v>
      </c>
      <c r="I1578" s="881"/>
      <c r="J1578" s="473">
        <v>0.14000000000000001</v>
      </c>
    </row>
    <row r="1579" spans="1:10" ht="1" customHeight="1">
      <c r="A1579" s="645"/>
      <c r="B1579" s="645"/>
      <c r="C1579" s="645"/>
      <c r="D1579" s="645"/>
      <c r="E1579" s="645"/>
      <c r="F1579" s="645"/>
      <c r="G1579" s="645"/>
      <c r="H1579" s="645"/>
      <c r="I1579" s="645"/>
      <c r="J1579" s="645"/>
    </row>
    <row r="1580" spans="1:10" ht="18" customHeight="1">
      <c r="A1580" s="644"/>
      <c r="B1580" s="636" t="s">
        <v>276</v>
      </c>
      <c r="C1580" s="644" t="s">
        <v>277</v>
      </c>
      <c r="D1580" s="644" t="s">
        <v>278</v>
      </c>
      <c r="E1580" s="882" t="s">
        <v>279</v>
      </c>
      <c r="F1580" s="882"/>
      <c r="G1580" s="639" t="s">
        <v>280</v>
      </c>
      <c r="H1580" s="636" t="s">
        <v>281</v>
      </c>
      <c r="I1580" s="636" t="s">
        <v>282</v>
      </c>
      <c r="J1580" s="636" t="s">
        <v>283</v>
      </c>
    </row>
    <row r="1581" spans="1:10" ht="26" customHeight="1">
      <c r="A1581" s="645" t="s">
        <v>158</v>
      </c>
      <c r="B1581" s="461" t="s">
        <v>1350</v>
      </c>
      <c r="C1581" s="645" t="s">
        <v>86</v>
      </c>
      <c r="D1581" s="645" t="s">
        <v>1351</v>
      </c>
      <c r="E1581" s="883" t="s">
        <v>828</v>
      </c>
      <c r="F1581" s="883"/>
      <c r="G1581" s="462" t="s">
        <v>288</v>
      </c>
      <c r="H1581" s="463">
        <v>1</v>
      </c>
      <c r="I1581" s="464">
        <v>0.14000000000000001</v>
      </c>
      <c r="J1581" s="464">
        <v>0.14000000000000001</v>
      </c>
    </row>
    <row r="1582" spans="1:10" ht="26" customHeight="1">
      <c r="A1582" s="638" t="s">
        <v>291</v>
      </c>
      <c r="B1582" s="469" t="s">
        <v>1352</v>
      </c>
      <c r="C1582" s="638" t="s">
        <v>86</v>
      </c>
      <c r="D1582" s="638" t="s">
        <v>1353</v>
      </c>
      <c r="E1582" s="884" t="s">
        <v>376</v>
      </c>
      <c r="F1582" s="884"/>
      <c r="G1582" s="470" t="s">
        <v>288</v>
      </c>
      <c r="H1582" s="471">
        <v>8.3099999999999997E-3</v>
      </c>
      <c r="I1582" s="472">
        <v>17.04</v>
      </c>
      <c r="J1582" s="472">
        <v>0.14000000000000001</v>
      </c>
    </row>
    <row r="1583" spans="1:10" ht="25">
      <c r="A1583" s="643"/>
      <c r="B1583" s="643"/>
      <c r="C1583" s="643"/>
      <c r="D1583" s="643"/>
      <c r="E1583" s="643" t="s">
        <v>296</v>
      </c>
      <c r="F1583" s="473">
        <v>0.14000000000000001</v>
      </c>
      <c r="G1583" s="643" t="s">
        <v>297</v>
      </c>
      <c r="H1583" s="473">
        <v>0</v>
      </c>
      <c r="I1583" s="643" t="s">
        <v>298</v>
      </c>
      <c r="J1583" s="473">
        <v>0.14000000000000001</v>
      </c>
    </row>
    <row r="1584" spans="1:10">
      <c r="A1584" s="643"/>
      <c r="B1584" s="643"/>
      <c r="C1584" s="643"/>
      <c r="D1584" s="643"/>
      <c r="E1584" s="643" t="s">
        <v>709</v>
      </c>
      <c r="F1584" s="473">
        <v>0.02</v>
      </c>
      <c r="G1584" s="643"/>
      <c r="H1584" s="881" t="s">
        <v>299</v>
      </c>
      <c r="I1584" s="881"/>
      <c r="J1584" s="473">
        <v>0.16</v>
      </c>
    </row>
    <row r="1585" spans="1:10" ht="1" customHeight="1">
      <c r="A1585" s="645"/>
      <c r="B1585" s="645"/>
      <c r="C1585" s="645"/>
      <c r="D1585" s="645"/>
      <c r="E1585" s="645"/>
      <c r="F1585" s="645"/>
      <c r="G1585" s="645"/>
      <c r="H1585" s="645"/>
      <c r="I1585" s="645"/>
      <c r="J1585" s="645"/>
    </row>
    <row r="1586" spans="1:10" ht="18" customHeight="1">
      <c r="A1586" s="644"/>
      <c r="B1586" s="636" t="s">
        <v>276</v>
      </c>
      <c r="C1586" s="644" t="s">
        <v>277</v>
      </c>
      <c r="D1586" s="644" t="s">
        <v>278</v>
      </c>
      <c r="E1586" s="882" t="s">
        <v>279</v>
      </c>
      <c r="F1586" s="882"/>
      <c r="G1586" s="639" t="s">
        <v>280</v>
      </c>
      <c r="H1586" s="636" t="s">
        <v>281</v>
      </c>
      <c r="I1586" s="636" t="s">
        <v>282</v>
      </c>
      <c r="J1586" s="636" t="s">
        <v>283</v>
      </c>
    </row>
    <row r="1587" spans="1:10" ht="26" customHeight="1">
      <c r="A1587" s="645" t="s">
        <v>158</v>
      </c>
      <c r="B1587" s="461" t="s">
        <v>1354</v>
      </c>
      <c r="C1587" s="645" t="s">
        <v>86</v>
      </c>
      <c r="D1587" s="645" t="s">
        <v>1355</v>
      </c>
      <c r="E1587" s="883" t="s">
        <v>828</v>
      </c>
      <c r="F1587" s="883"/>
      <c r="G1587" s="462" t="s">
        <v>288</v>
      </c>
      <c r="H1587" s="463">
        <v>1</v>
      </c>
      <c r="I1587" s="464">
        <v>0.22</v>
      </c>
      <c r="J1587" s="464">
        <v>0.22</v>
      </c>
    </row>
    <row r="1588" spans="1:10" ht="24" customHeight="1">
      <c r="A1588" s="638" t="s">
        <v>291</v>
      </c>
      <c r="B1588" s="469" t="s">
        <v>1356</v>
      </c>
      <c r="C1588" s="638" t="s">
        <v>86</v>
      </c>
      <c r="D1588" s="638" t="s">
        <v>1357</v>
      </c>
      <c r="E1588" s="884" t="s">
        <v>376</v>
      </c>
      <c r="F1588" s="884"/>
      <c r="G1588" s="470" t="s">
        <v>288</v>
      </c>
      <c r="H1588" s="471">
        <v>1.154E-2</v>
      </c>
      <c r="I1588" s="472">
        <v>19.760000000000002</v>
      </c>
      <c r="J1588" s="472">
        <v>0.22</v>
      </c>
    </row>
    <row r="1589" spans="1:10" ht="25">
      <c r="A1589" s="643"/>
      <c r="B1589" s="643"/>
      <c r="C1589" s="643"/>
      <c r="D1589" s="643"/>
      <c r="E1589" s="643" t="s">
        <v>296</v>
      </c>
      <c r="F1589" s="473">
        <v>0.22</v>
      </c>
      <c r="G1589" s="643" t="s">
        <v>297</v>
      </c>
      <c r="H1589" s="473">
        <v>0</v>
      </c>
      <c r="I1589" s="643" t="s">
        <v>298</v>
      </c>
      <c r="J1589" s="473">
        <v>0.22</v>
      </c>
    </row>
    <row r="1590" spans="1:10">
      <c r="A1590" s="643"/>
      <c r="B1590" s="643"/>
      <c r="C1590" s="643"/>
      <c r="D1590" s="643"/>
      <c r="E1590" s="643" t="s">
        <v>709</v>
      </c>
      <c r="F1590" s="473">
        <v>0.04</v>
      </c>
      <c r="G1590" s="643"/>
      <c r="H1590" s="881" t="s">
        <v>299</v>
      </c>
      <c r="I1590" s="881"/>
      <c r="J1590" s="473">
        <v>0.26</v>
      </c>
    </row>
    <row r="1591" spans="1:10" ht="1" customHeight="1">
      <c r="A1591" s="645"/>
      <c r="B1591" s="645"/>
      <c r="C1591" s="645"/>
      <c r="D1591" s="645"/>
      <c r="E1591" s="645"/>
      <c r="F1591" s="645"/>
      <c r="G1591" s="645"/>
      <c r="H1591" s="645"/>
      <c r="I1591" s="645"/>
      <c r="J1591" s="645"/>
    </row>
    <row r="1592" spans="1:10" ht="18" customHeight="1">
      <c r="A1592" s="644"/>
      <c r="B1592" s="636" t="s">
        <v>276</v>
      </c>
      <c r="C1592" s="644" t="s">
        <v>277</v>
      </c>
      <c r="D1592" s="644" t="s">
        <v>278</v>
      </c>
      <c r="E1592" s="882" t="s">
        <v>279</v>
      </c>
      <c r="F1592" s="882"/>
      <c r="G1592" s="639" t="s">
        <v>280</v>
      </c>
      <c r="H1592" s="636" t="s">
        <v>281</v>
      </c>
      <c r="I1592" s="636" t="s">
        <v>282</v>
      </c>
      <c r="J1592" s="636" t="s">
        <v>283</v>
      </c>
    </row>
    <row r="1593" spans="1:10" ht="26" customHeight="1">
      <c r="A1593" s="645" t="s">
        <v>158</v>
      </c>
      <c r="B1593" s="461" t="s">
        <v>1358</v>
      </c>
      <c r="C1593" s="645" t="s">
        <v>86</v>
      </c>
      <c r="D1593" s="645" t="s">
        <v>1359</v>
      </c>
      <c r="E1593" s="883" t="s">
        <v>828</v>
      </c>
      <c r="F1593" s="883"/>
      <c r="G1593" s="462" t="s">
        <v>288</v>
      </c>
      <c r="H1593" s="463">
        <v>1</v>
      </c>
      <c r="I1593" s="464">
        <v>0.27</v>
      </c>
      <c r="J1593" s="464">
        <v>0.27</v>
      </c>
    </row>
    <row r="1594" spans="1:10" ht="24" customHeight="1">
      <c r="A1594" s="638" t="s">
        <v>291</v>
      </c>
      <c r="B1594" s="469" t="s">
        <v>1360</v>
      </c>
      <c r="C1594" s="638" t="s">
        <v>86</v>
      </c>
      <c r="D1594" s="638" t="s">
        <v>1361</v>
      </c>
      <c r="E1594" s="884" t="s">
        <v>376</v>
      </c>
      <c r="F1594" s="884"/>
      <c r="G1594" s="470" t="s">
        <v>288</v>
      </c>
      <c r="H1594" s="471">
        <v>1.6369999999999999E-2</v>
      </c>
      <c r="I1594" s="472">
        <v>16.5</v>
      </c>
      <c r="J1594" s="472">
        <v>0.27</v>
      </c>
    </row>
    <row r="1595" spans="1:10" ht="25">
      <c r="A1595" s="643"/>
      <c r="B1595" s="643"/>
      <c r="C1595" s="643"/>
      <c r="D1595" s="643"/>
      <c r="E1595" s="643" t="s">
        <v>296</v>
      </c>
      <c r="F1595" s="473">
        <v>0.27</v>
      </c>
      <c r="G1595" s="643" t="s">
        <v>297</v>
      </c>
      <c r="H1595" s="473">
        <v>0</v>
      </c>
      <c r="I1595" s="643" t="s">
        <v>298</v>
      </c>
      <c r="J1595" s="473">
        <v>0.27</v>
      </c>
    </row>
    <row r="1596" spans="1:10">
      <c r="A1596" s="643"/>
      <c r="B1596" s="643"/>
      <c r="C1596" s="643"/>
      <c r="D1596" s="643"/>
      <c r="E1596" s="643" t="s">
        <v>709</v>
      </c>
      <c r="F1596" s="473">
        <v>0.05</v>
      </c>
      <c r="G1596" s="643"/>
      <c r="H1596" s="881" t="s">
        <v>299</v>
      </c>
      <c r="I1596" s="881"/>
      <c r="J1596" s="473">
        <v>0.32</v>
      </c>
    </row>
    <row r="1597" spans="1:10" ht="1" customHeight="1">
      <c r="A1597" s="645"/>
      <c r="B1597" s="645"/>
      <c r="C1597" s="645"/>
      <c r="D1597" s="645"/>
      <c r="E1597" s="645"/>
      <c r="F1597" s="645"/>
      <c r="G1597" s="645"/>
      <c r="H1597" s="645"/>
      <c r="I1597" s="645"/>
      <c r="J1597" s="645"/>
    </row>
    <row r="1598" spans="1:10" ht="18" customHeight="1">
      <c r="A1598" s="644"/>
      <c r="B1598" s="636" t="s">
        <v>276</v>
      </c>
      <c r="C1598" s="644" t="s">
        <v>277</v>
      </c>
      <c r="D1598" s="644" t="s">
        <v>278</v>
      </c>
      <c r="E1598" s="882" t="s">
        <v>279</v>
      </c>
      <c r="F1598" s="882"/>
      <c r="G1598" s="639" t="s">
        <v>280</v>
      </c>
      <c r="H1598" s="636" t="s">
        <v>281</v>
      </c>
      <c r="I1598" s="636" t="s">
        <v>282</v>
      </c>
      <c r="J1598" s="636" t="s">
        <v>283</v>
      </c>
    </row>
    <row r="1599" spans="1:10" ht="26" customHeight="1">
      <c r="A1599" s="645" t="s">
        <v>158</v>
      </c>
      <c r="B1599" s="461" t="s">
        <v>1362</v>
      </c>
      <c r="C1599" s="645" t="s">
        <v>86</v>
      </c>
      <c r="D1599" s="645" t="s">
        <v>1363</v>
      </c>
      <c r="E1599" s="883" t="s">
        <v>828</v>
      </c>
      <c r="F1599" s="883"/>
      <c r="G1599" s="462" t="s">
        <v>288</v>
      </c>
      <c r="H1599" s="463">
        <v>1</v>
      </c>
      <c r="I1599" s="464">
        <v>0.2</v>
      </c>
      <c r="J1599" s="464">
        <v>0.2</v>
      </c>
    </row>
    <row r="1600" spans="1:10" ht="24" customHeight="1">
      <c r="A1600" s="638" t="s">
        <v>291</v>
      </c>
      <c r="B1600" s="469" t="s">
        <v>1364</v>
      </c>
      <c r="C1600" s="638" t="s">
        <v>86</v>
      </c>
      <c r="D1600" s="638" t="s">
        <v>1365</v>
      </c>
      <c r="E1600" s="884" t="s">
        <v>376</v>
      </c>
      <c r="F1600" s="884"/>
      <c r="G1600" s="470" t="s">
        <v>288</v>
      </c>
      <c r="H1600" s="471">
        <v>8.3099999999999997E-3</v>
      </c>
      <c r="I1600" s="472">
        <v>24.37</v>
      </c>
      <c r="J1600" s="472">
        <v>0.2</v>
      </c>
    </row>
    <row r="1601" spans="1:10" ht="25">
      <c r="A1601" s="643"/>
      <c r="B1601" s="643"/>
      <c r="C1601" s="643"/>
      <c r="D1601" s="643"/>
      <c r="E1601" s="643" t="s">
        <v>296</v>
      </c>
      <c r="F1601" s="473">
        <v>0.2</v>
      </c>
      <c r="G1601" s="643" t="s">
        <v>297</v>
      </c>
      <c r="H1601" s="473">
        <v>0</v>
      </c>
      <c r="I1601" s="643" t="s">
        <v>298</v>
      </c>
      <c r="J1601" s="473">
        <v>0.2</v>
      </c>
    </row>
    <row r="1602" spans="1:10">
      <c r="A1602" s="643"/>
      <c r="B1602" s="643"/>
      <c r="C1602" s="643"/>
      <c r="D1602" s="643"/>
      <c r="E1602" s="643" t="s">
        <v>709</v>
      </c>
      <c r="F1602" s="473">
        <v>0.04</v>
      </c>
      <c r="G1602" s="643"/>
      <c r="H1602" s="881" t="s">
        <v>299</v>
      </c>
      <c r="I1602" s="881"/>
      <c r="J1602" s="473">
        <v>0.24</v>
      </c>
    </row>
    <row r="1603" spans="1:10" ht="1" customHeight="1">
      <c r="A1603" s="645"/>
      <c r="B1603" s="645"/>
      <c r="C1603" s="645"/>
      <c r="D1603" s="645"/>
      <c r="E1603" s="645"/>
      <c r="F1603" s="645"/>
      <c r="G1603" s="645"/>
      <c r="H1603" s="645"/>
      <c r="I1603" s="645"/>
      <c r="J1603" s="645"/>
    </row>
    <row r="1604" spans="1:10" ht="18" customHeight="1">
      <c r="A1604" s="644"/>
      <c r="B1604" s="636" t="s">
        <v>276</v>
      </c>
      <c r="C1604" s="644" t="s">
        <v>277</v>
      </c>
      <c r="D1604" s="644" t="s">
        <v>278</v>
      </c>
      <c r="E1604" s="882" t="s">
        <v>279</v>
      </c>
      <c r="F1604" s="882"/>
      <c r="G1604" s="639" t="s">
        <v>280</v>
      </c>
      <c r="H1604" s="636" t="s">
        <v>281</v>
      </c>
      <c r="I1604" s="636" t="s">
        <v>282</v>
      </c>
      <c r="J1604" s="636" t="s">
        <v>283</v>
      </c>
    </row>
    <row r="1605" spans="1:10" ht="26" customHeight="1">
      <c r="A1605" s="645" t="s">
        <v>158</v>
      </c>
      <c r="B1605" s="461" t="s">
        <v>1366</v>
      </c>
      <c r="C1605" s="645" t="s">
        <v>86</v>
      </c>
      <c r="D1605" s="645" t="s">
        <v>1367</v>
      </c>
      <c r="E1605" s="883" t="s">
        <v>828</v>
      </c>
      <c r="F1605" s="883"/>
      <c r="G1605" s="462" t="s">
        <v>288</v>
      </c>
      <c r="H1605" s="463">
        <v>1</v>
      </c>
      <c r="I1605" s="464">
        <v>0.19</v>
      </c>
      <c r="J1605" s="464">
        <v>0.19</v>
      </c>
    </row>
    <row r="1606" spans="1:10" ht="26" customHeight="1">
      <c r="A1606" s="638" t="s">
        <v>291</v>
      </c>
      <c r="B1606" s="469" t="s">
        <v>1368</v>
      </c>
      <c r="C1606" s="638" t="s">
        <v>86</v>
      </c>
      <c r="D1606" s="638" t="s">
        <v>1369</v>
      </c>
      <c r="E1606" s="884" t="s">
        <v>376</v>
      </c>
      <c r="F1606" s="884"/>
      <c r="G1606" s="470" t="s">
        <v>288</v>
      </c>
      <c r="H1606" s="471">
        <v>1.154E-2</v>
      </c>
      <c r="I1606" s="472">
        <v>17.309999999999999</v>
      </c>
      <c r="J1606" s="472">
        <v>0.19</v>
      </c>
    </row>
    <row r="1607" spans="1:10" ht="25">
      <c r="A1607" s="643"/>
      <c r="B1607" s="643"/>
      <c r="C1607" s="643"/>
      <c r="D1607" s="643"/>
      <c r="E1607" s="643" t="s">
        <v>296</v>
      </c>
      <c r="F1607" s="473">
        <v>0.19</v>
      </c>
      <c r="G1607" s="643" t="s">
        <v>297</v>
      </c>
      <c r="H1607" s="473">
        <v>0</v>
      </c>
      <c r="I1607" s="643" t="s">
        <v>298</v>
      </c>
      <c r="J1607" s="473">
        <v>0.19</v>
      </c>
    </row>
    <row r="1608" spans="1:10">
      <c r="A1608" s="643"/>
      <c r="B1608" s="643"/>
      <c r="C1608" s="643"/>
      <c r="D1608" s="643"/>
      <c r="E1608" s="643" t="s">
        <v>709</v>
      </c>
      <c r="F1608" s="473">
        <v>0.03</v>
      </c>
      <c r="G1608" s="643"/>
      <c r="H1608" s="881" t="s">
        <v>299</v>
      </c>
      <c r="I1608" s="881"/>
      <c r="J1608" s="473">
        <v>0.22</v>
      </c>
    </row>
    <row r="1609" spans="1:10" ht="1" customHeight="1">
      <c r="A1609" s="645"/>
      <c r="B1609" s="645"/>
      <c r="C1609" s="645"/>
      <c r="D1609" s="645"/>
      <c r="E1609" s="645"/>
      <c r="F1609" s="645"/>
      <c r="G1609" s="645"/>
      <c r="H1609" s="645"/>
      <c r="I1609" s="645"/>
      <c r="J1609" s="645"/>
    </row>
    <row r="1610" spans="1:10" ht="18" customHeight="1">
      <c r="A1610" s="644"/>
      <c r="B1610" s="636" t="s">
        <v>276</v>
      </c>
      <c r="C1610" s="644" t="s">
        <v>277</v>
      </c>
      <c r="D1610" s="644" t="s">
        <v>278</v>
      </c>
      <c r="E1610" s="882" t="s">
        <v>279</v>
      </c>
      <c r="F1610" s="882"/>
      <c r="G1610" s="639" t="s">
        <v>280</v>
      </c>
      <c r="H1610" s="636" t="s">
        <v>281</v>
      </c>
      <c r="I1610" s="636" t="s">
        <v>282</v>
      </c>
      <c r="J1610" s="636" t="s">
        <v>283</v>
      </c>
    </row>
    <row r="1611" spans="1:10" ht="26" customHeight="1">
      <c r="A1611" s="645" t="s">
        <v>158</v>
      </c>
      <c r="B1611" s="461" t="s">
        <v>1370</v>
      </c>
      <c r="C1611" s="645" t="s">
        <v>86</v>
      </c>
      <c r="D1611" s="645" t="s">
        <v>1371</v>
      </c>
      <c r="E1611" s="883" t="s">
        <v>828</v>
      </c>
      <c r="F1611" s="883"/>
      <c r="G1611" s="462" t="s">
        <v>288</v>
      </c>
      <c r="H1611" s="463">
        <v>1</v>
      </c>
      <c r="I1611" s="464">
        <v>0.14000000000000001</v>
      </c>
      <c r="J1611" s="464">
        <v>0.14000000000000001</v>
      </c>
    </row>
    <row r="1612" spans="1:10" ht="26" customHeight="1">
      <c r="A1612" s="638" t="s">
        <v>291</v>
      </c>
      <c r="B1612" s="469" t="s">
        <v>1372</v>
      </c>
      <c r="C1612" s="638" t="s">
        <v>86</v>
      </c>
      <c r="D1612" s="638" t="s">
        <v>1373</v>
      </c>
      <c r="E1612" s="884" t="s">
        <v>376</v>
      </c>
      <c r="F1612" s="884"/>
      <c r="G1612" s="470" t="s">
        <v>288</v>
      </c>
      <c r="H1612" s="471">
        <v>8.3099999999999997E-3</v>
      </c>
      <c r="I1612" s="472">
        <v>17.04</v>
      </c>
      <c r="J1612" s="472">
        <v>0.14000000000000001</v>
      </c>
    </row>
    <row r="1613" spans="1:10" ht="25">
      <c r="A1613" s="643"/>
      <c r="B1613" s="643"/>
      <c r="C1613" s="643"/>
      <c r="D1613" s="643"/>
      <c r="E1613" s="643" t="s">
        <v>296</v>
      </c>
      <c r="F1613" s="473">
        <v>0.14000000000000001</v>
      </c>
      <c r="G1613" s="643" t="s">
        <v>297</v>
      </c>
      <c r="H1613" s="473">
        <v>0</v>
      </c>
      <c r="I1613" s="643" t="s">
        <v>298</v>
      </c>
      <c r="J1613" s="473">
        <v>0.14000000000000001</v>
      </c>
    </row>
    <row r="1614" spans="1:10">
      <c r="A1614" s="643"/>
      <c r="B1614" s="643"/>
      <c r="C1614" s="643"/>
      <c r="D1614" s="643"/>
      <c r="E1614" s="643" t="s">
        <v>709</v>
      </c>
      <c r="F1614" s="473">
        <v>0.02</v>
      </c>
      <c r="G1614" s="643"/>
      <c r="H1614" s="881" t="s">
        <v>299</v>
      </c>
      <c r="I1614" s="881"/>
      <c r="J1614" s="473">
        <v>0.16</v>
      </c>
    </row>
    <row r="1615" spans="1:10" ht="1" customHeight="1">
      <c r="A1615" s="645"/>
      <c r="B1615" s="645"/>
      <c r="C1615" s="645"/>
      <c r="D1615" s="645"/>
      <c r="E1615" s="645"/>
      <c r="F1615" s="645"/>
      <c r="G1615" s="645"/>
      <c r="H1615" s="645"/>
      <c r="I1615" s="645"/>
      <c r="J1615" s="645"/>
    </row>
    <row r="1616" spans="1:10" ht="18" customHeight="1">
      <c r="A1616" s="644"/>
      <c r="B1616" s="636" t="s">
        <v>276</v>
      </c>
      <c r="C1616" s="644" t="s">
        <v>277</v>
      </c>
      <c r="D1616" s="644" t="s">
        <v>278</v>
      </c>
      <c r="E1616" s="882" t="s">
        <v>279</v>
      </c>
      <c r="F1616" s="882"/>
      <c r="G1616" s="639" t="s">
        <v>280</v>
      </c>
      <c r="H1616" s="636" t="s">
        <v>281</v>
      </c>
      <c r="I1616" s="636" t="s">
        <v>282</v>
      </c>
      <c r="J1616" s="636" t="s">
        <v>283</v>
      </c>
    </row>
    <row r="1617" spans="1:10" ht="26" customHeight="1">
      <c r="A1617" s="645" t="s">
        <v>158</v>
      </c>
      <c r="B1617" s="461" t="s">
        <v>1374</v>
      </c>
      <c r="C1617" s="645" t="s">
        <v>86</v>
      </c>
      <c r="D1617" s="645" t="s">
        <v>1375</v>
      </c>
      <c r="E1617" s="883" t="s">
        <v>828</v>
      </c>
      <c r="F1617" s="883"/>
      <c r="G1617" s="462" t="s">
        <v>288</v>
      </c>
      <c r="H1617" s="463">
        <v>1</v>
      </c>
      <c r="I1617" s="464">
        <v>0.14000000000000001</v>
      </c>
      <c r="J1617" s="464">
        <v>0.14000000000000001</v>
      </c>
    </row>
    <row r="1618" spans="1:10" ht="24" customHeight="1">
      <c r="A1618" s="638" t="s">
        <v>291</v>
      </c>
      <c r="B1618" s="469" t="s">
        <v>1376</v>
      </c>
      <c r="C1618" s="638" t="s">
        <v>86</v>
      </c>
      <c r="D1618" s="638" t="s">
        <v>1377</v>
      </c>
      <c r="E1618" s="884" t="s">
        <v>376</v>
      </c>
      <c r="F1618" s="884"/>
      <c r="G1618" s="470" t="s">
        <v>288</v>
      </c>
      <c r="H1618" s="471">
        <v>8.3099999999999997E-3</v>
      </c>
      <c r="I1618" s="472">
        <v>17.04</v>
      </c>
      <c r="J1618" s="472">
        <v>0.14000000000000001</v>
      </c>
    </row>
    <row r="1619" spans="1:10" ht="25">
      <c r="A1619" s="643"/>
      <c r="B1619" s="643"/>
      <c r="C1619" s="643"/>
      <c r="D1619" s="643"/>
      <c r="E1619" s="643" t="s">
        <v>296</v>
      </c>
      <c r="F1619" s="473">
        <v>0.14000000000000001</v>
      </c>
      <c r="G1619" s="643" t="s">
        <v>297</v>
      </c>
      <c r="H1619" s="473">
        <v>0</v>
      </c>
      <c r="I1619" s="643" t="s">
        <v>298</v>
      </c>
      <c r="J1619" s="473">
        <v>0.14000000000000001</v>
      </c>
    </row>
    <row r="1620" spans="1:10">
      <c r="A1620" s="643"/>
      <c r="B1620" s="643"/>
      <c r="C1620" s="643"/>
      <c r="D1620" s="643"/>
      <c r="E1620" s="643" t="s">
        <v>709</v>
      </c>
      <c r="F1620" s="473">
        <v>0.02</v>
      </c>
      <c r="G1620" s="643"/>
      <c r="H1620" s="881" t="s">
        <v>299</v>
      </c>
      <c r="I1620" s="881"/>
      <c r="J1620" s="473">
        <v>0.16</v>
      </c>
    </row>
    <row r="1621" spans="1:10" ht="1" customHeight="1">
      <c r="A1621" s="645"/>
      <c r="B1621" s="645"/>
      <c r="C1621" s="645"/>
      <c r="D1621" s="645"/>
      <c r="E1621" s="645"/>
      <c r="F1621" s="645"/>
      <c r="G1621" s="645"/>
      <c r="H1621" s="645"/>
      <c r="I1621" s="645"/>
      <c r="J1621" s="645"/>
    </row>
    <row r="1622" spans="1:10" ht="18" customHeight="1">
      <c r="A1622" s="644"/>
      <c r="B1622" s="636" t="s">
        <v>276</v>
      </c>
      <c r="C1622" s="644" t="s">
        <v>277</v>
      </c>
      <c r="D1622" s="644" t="s">
        <v>278</v>
      </c>
      <c r="E1622" s="882" t="s">
        <v>279</v>
      </c>
      <c r="F1622" s="882"/>
      <c r="G1622" s="639" t="s">
        <v>280</v>
      </c>
      <c r="H1622" s="636" t="s">
        <v>281</v>
      </c>
      <c r="I1622" s="636" t="s">
        <v>282</v>
      </c>
      <c r="J1622" s="636" t="s">
        <v>283</v>
      </c>
    </row>
    <row r="1623" spans="1:10" ht="26" customHeight="1">
      <c r="A1623" s="645" t="s">
        <v>158</v>
      </c>
      <c r="B1623" s="461" t="s">
        <v>1378</v>
      </c>
      <c r="C1623" s="645" t="s">
        <v>86</v>
      </c>
      <c r="D1623" s="645" t="s">
        <v>1379</v>
      </c>
      <c r="E1623" s="883" t="s">
        <v>828</v>
      </c>
      <c r="F1623" s="883"/>
      <c r="G1623" s="462" t="s">
        <v>288</v>
      </c>
      <c r="H1623" s="463">
        <v>1</v>
      </c>
      <c r="I1623" s="464">
        <v>0.14000000000000001</v>
      </c>
      <c r="J1623" s="464">
        <v>0.14000000000000001</v>
      </c>
    </row>
    <row r="1624" spans="1:10" ht="24" customHeight="1">
      <c r="A1624" s="638" t="s">
        <v>291</v>
      </c>
      <c r="B1624" s="469" t="s">
        <v>1380</v>
      </c>
      <c r="C1624" s="638" t="s">
        <v>86</v>
      </c>
      <c r="D1624" s="638" t="s">
        <v>1381</v>
      </c>
      <c r="E1624" s="884" t="s">
        <v>376</v>
      </c>
      <c r="F1624" s="884"/>
      <c r="G1624" s="470" t="s">
        <v>288</v>
      </c>
      <c r="H1624" s="471">
        <v>8.3099999999999997E-3</v>
      </c>
      <c r="I1624" s="472">
        <v>16.87</v>
      </c>
      <c r="J1624" s="472">
        <v>0.14000000000000001</v>
      </c>
    </row>
    <row r="1625" spans="1:10" ht="25">
      <c r="A1625" s="643"/>
      <c r="B1625" s="643"/>
      <c r="C1625" s="643"/>
      <c r="D1625" s="643"/>
      <c r="E1625" s="643" t="s">
        <v>296</v>
      </c>
      <c r="F1625" s="473">
        <v>0.14000000000000001</v>
      </c>
      <c r="G1625" s="643" t="s">
        <v>297</v>
      </c>
      <c r="H1625" s="473">
        <v>0</v>
      </c>
      <c r="I1625" s="643" t="s">
        <v>298</v>
      </c>
      <c r="J1625" s="473">
        <v>0.14000000000000001</v>
      </c>
    </row>
    <row r="1626" spans="1:10">
      <c r="A1626" s="643"/>
      <c r="B1626" s="643"/>
      <c r="C1626" s="643"/>
      <c r="D1626" s="643"/>
      <c r="E1626" s="643" t="s">
        <v>709</v>
      </c>
      <c r="F1626" s="473">
        <v>0.02</v>
      </c>
      <c r="G1626" s="643"/>
      <c r="H1626" s="881" t="s">
        <v>299</v>
      </c>
      <c r="I1626" s="881"/>
      <c r="J1626" s="473">
        <v>0.16</v>
      </c>
    </row>
    <row r="1627" spans="1:10" ht="1" customHeight="1">
      <c r="A1627" s="645"/>
      <c r="B1627" s="645"/>
      <c r="C1627" s="645"/>
      <c r="D1627" s="645"/>
      <c r="E1627" s="645"/>
      <c r="F1627" s="645"/>
      <c r="G1627" s="645"/>
      <c r="H1627" s="645"/>
      <c r="I1627" s="645"/>
      <c r="J1627" s="645"/>
    </row>
    <row r="1628" spans="1:10" ht="18" customHeight="1">
      <c r="A1628" s="644"/>
      <c r="B1628" s="636" t="s">
        <v>276</v>
      </c>
      <c r="C1628" s="644" t="s">
        <v>277</v>
      </c>
      <c r="D1628" s="644" t="s">
        <v>278</v>
      </c>
      <c r="E1628" s="882" t="s">
        <v>279</v>
      </c>
      <c r="F1628" s="882"/>
      <c r="G1628" s="639" t="s">
        <v>280</v>
      </c>
      <c r="H1628" s="636" t="s">
        <v>281</v>
      </c>
      <c r="I1628" s="636" t="s">
        <v>282</v>
      </c>
      <c r="J1628" s="636" t="s">
        <v>283</v>
      </c>
    </row>
    <row r="1629" spans="1:10" ht="26" customHeight="1">
      <c r="A1629" s="645" t="s">
        <v>158</v>
      </c>
      <c r="B1629" s="461" t="s">
        <v>1382</v>
      </c>
      <c r="C1629" s="645" t="s">
        <v>86</v>
      </c>
      <c r="D1629" s="645" t="s">
        <v>1383</v>
      </c>
      <c r="E1629" s="883" t="s">
        <v>828</v>
      </c>
      <c r="F1629" s="883"/>
      <c r="G1629" s="462" t="s">
        <v>288</v>
      </c>
      <c r="H1629" s="463">
        <v>1</v>
      </c>
      <c r="I1629" s="464">
        <v>0.41</v>
      </c>
      <c r="J1629" s="464">
        <v>0.41</v>
      </c>
    </row>
    <row r="1630" spans="1:10" ht="24" customHeight="1">
      <c r="A1630" s="638" t="s">
        <v>291</v>
      </c>
      <c r="B1630" s="469" t="s">
        <v>1384</v>
      </c>
      <c r="C1630" s="638" t="s">
        <v>86</v>
      </c>
      <c r="D1630" s="638" t="s">
        <v>1385</v>
      </c>
      <c r="E1630" s="884" t="s">
        <v>376</v>
      </c>
      <c r="F1630" s="884"/>
      <c r="G1630" s="470" t="s">
        <v>288</v>
      </c>
      <c r="H1630" s="471">
        <v>2.12E-2</v>
      </c>
      <c r="I1630" s="472">
        <v>19.760000000000002</v>
      </c>
      <c r="J1630" s="472">
        <v>0.41</v>
      </c>
    </row>
    <row r="1631" spans="1:10" ht="25">
      <c r="A1631" s="643"/>
      <c r="B1631" s="643"/>
      <c r="C1631" s="643"/>
      <c r="D1631" s="643"/>
      <c r="E1631" s="643" t="s">
        <v>296</v>
      </c>
      <c r="F1631" s="473">
        <v>0.41</v>
      </c>
      <c r="G1631" s="643" t="s">
        <v>297</v>
      </c>
      <c r="H1631" s="473">
        <v>0</v>
      </c>
      <c r="I1631" s="643" t="s">
        <v>298</v>
      </c>
      <c r="J1631" s="473">
        <v>0.41</v>
      </c>
    </row>
    <row r="1632" spans="1:10">
      <c r="A1632" s="643"/>
      <c r="B1632" s="643"/>
      <c r="C1632" s="643"/>
      <c r="D1632" s="643"/>
      <c r="E1632" s="643" t="s">
        <v>709</v>
      </c>
      <c r="F1632" s="473">
        <v>0.08</v>
      </c>
      <c r="G1632" s="643"/>
      <c r="H1632" s="881" t="s">
        <v>299</v>
      </c>
      <c r="I1632" s="881"/>
      <c r="J1632" s="473">
        <v>0.49</v>
      </c>
    </row>
    <row r="1633" spans="1:10" ht="1" customHeight="1">
      <c r="A1633" s="645"/>
      <c r="B1633" s="645"/>
      <c r="C1633" s="645"/>
      <c r="D1633" s="645"/>
      <c r="E1633" s="645"/>
      <c r="F1633" s="645"/>
      <c r="G1633" s="645"/>
      <c r="H1633" s="645"/>
      <c r="I1633" s="645"/>
      <c r="J1633" s="645"/>
    </row>
    <row r="1634" spans="1:10" ht="18" customHeight="1">
      <c r="A1634" s="644"/>
      <c r="B1634" s="636" t="s">
        <v>276</v>
      </c>
      <c r="C1634" s="644" t="s">
        <v>277</v>
      </c>
      <c r="D1634" s="644" t="s">
        <v>278</v>
      </c>
      <c r="E1634" s="882" t="s">
        <v>279</v>
      </c>
      <c r="F1634" s="882"/>
      <c r="G1634" s="639" t="s">
        <v>280</v>
      </c>
      <c r="H1634" s="636" t="s">
        <v>281</v>
      </c>
      <c r="I1634" s="636" t="s">
        <v>282</v>
      </c>
      <c r="J1634" s="636" t="s">
        <v>283</v>
      </c>
    </row>
    <row r="1635" spans="1:10" ht="26" customHeight="1">
      <c r="A1635" s="645" t="s">
        <v>158</v>
      </c>
      <c r="B1635" s="461" t="s">
        <v>1386</v>
      </c>
      <c r="C1635" s="645" t="s">
        <v>86</v>
      </c>
      <c r="D1635" s="645" t="s">
        <v>1387</v>
      </c>
      <c r="E1635" s="883" t="s">
        <v>828</v>
      </c>
      <c r="F1635" s="883"/>
      <c r="G1635" s="462" t="s">
        <v>288</v>
      </c>
      <c r="H1635" s="463">
        <v>1</v>
      </c>
      <c r="I1635" s="464">
        <v>0.28999999999999998</v>
      </c>
      <c r="J1635" s="464">
        <v>0.28999999999999998</v>
      </c>
    </row>
    <row r="1636" spans="1:10" ht="24" customHeight="1">
      <c r="A1636" s="638" t="s">
        <v>291</v>
      </c>
      <c r="B1636" s="469" t="s">
        <v>1388</v>
      </c>
      <c r="C1636" s="638" t="s">
        <v>86</v>
      </c>
      <c r="D1636" s="638" t="s">
        <v>1389</v>
      </c>
      <c r="E1636" s="884" t="s">
        <v>376</v>
      </c>
      <c r="F1636" s="884"/>
      <c r="G1636" s="470" t="s">
        <v>288</v>
      </c>
      <c r="H1636" s="471">
        <v>1.4760000000000001E-2</v>
      </c>
      <c r="I1636" s="472">
        <v>19.760000000000002</v>
      </c>
      <c r="J1636" s="472">
        <v>0.28999999999999998</v>
      </c>
    </row>
    <row r="1637" spans="1:10" ht="25">
      <c r="A1637" s="643"/>
      <c r="B1637" s="643"/>
      <c r="C1637" s="643"/>
      <c r="D1637" s="643"/>
      <c r="E1637" s="643" t="s">
        <v>296</v>
      </c>
      <c r="F1637" s="473">
        <v>0.28999999999999998</v>
      </c>
      <c r="G1637" s="643" t="s">
        <v>297</v>
      </c>
      <c r="H1637" s="473">
        <v>0</v>
      </c>
      <c r="I1637" s="643" t="s">
        <v>298</v>
      </c>
      <c r="J1637" s="473">
        <v>0.28999999999999998</v>
      </c>
    </row>
    <row r="1638" spans="1:10">
      <c r="A1638" s="643"/>
      <c r="B1638" s="643"/>
      <c r="C1638" s="643"/>
      <c r="D1638" s="643"/>
      <c r="E1638" s="643" t="s">
        <v>709</v>
      </c>
      <c r="F1638" s="473">
        <v>0.06</v>
      </c>
      <c r="G1638" s="643"/>
      <c r="H1638" s="881" t="s">
        <v>299</v>
      </c>
      <c r="I1638" s="881"/>
      <c r="J1638" s="473">
        <v>0.35</v>
      </c>
    </row>
    <row r="1639" spans="1:10" ht="1" customHeight="1">
      <c r="A1639" s="645"/>
      <c r="B1639" s="645"/>
      <c r="C1639" s="645"/>
      <c r="D1639" s="645"/>
      <c r="E1639" s="645"/>
      <c r="F1639" s="645"/>
      <c r="G1639" s="645"/>
      <c r="H1639" s="645"/>
      <c r="I1639" s="645"/>
      <c r="J1639" s="645"/>
    </row>
    <row r="1640" spans="1:10" ht="18" customHeight="1">
      <c r="A1640" s="644"/>
      <c r="B1640" s="636" t="s">
        <v>276</v>
      </c>
      <c r="C1640" s="644" t="s">
        <v>277</v>
      </c>
      <c r="D1640" s="644" t="s">
        <v>278</v>
      </c>
      <c r="E1640" s="882" t="s">
        <v>279</v>
      </c>
      <c r="F1640" s="882"/>
      <c r="G1640" s="639" t="s">
        <v>280</v>
      </c>
      <c r="H1640" s="636" t="s">
        <v>281</v>
      </c>
      <c r="I1640" s="636" t="s">
        <v>282</v>
      </c>
      <c r="J1640" s="636" t="s">
        <v>283</v>
      </c>
    </row>
    <row r="1641" spans="1:10" ht="26" customHeight="1">
      <c r="A1641" s="645" t="s">
        <v>158</v>
      </c>
      <c r="B1641" s="461" t="s">
        <v>1390</v>
      </c>
      <c r="C1641" s="645" t="s">
        <v>86</v>
      </c>
      <c r="D1641" s="645" t="s">
        <v>1391</v>
      </c>
      <c r="E1641" s="883" t="s">
        <v>828</v>
      </c>
      <c r="F1641" s="883"/>
      <c r="G1641" s="462" t="s">
        <v>288</v>
      </c>
      <c r="H1641" s="463">
        <v>1</v>
      </c>
      <c r="I1641" s="464">
        <v>0.09</v>
      </c>
      <c r="J1641" s="464">
        <v>0.09</v>
      </c>
    </row>
    <row r="1642" spans="1:10" ht="24" customHeight="1">
      <c r="A1642" s="638" t="s">
        <v>291</v>
      </c>
      <c r="B1642" s="469" t="s">
        <v>1392</v>
      </c>
      <c r="C1642" s="638" t="s">
        <v>86</v>
      </c>
      <c r="D1642" s="638" t="s">
        <v>1393</v>
      </c>
      <c r="E1642" s="884" t="s">
        <v>376</v>
      </c>
      <c r="F1642" s="884"/>
      <c r="G1642" s="470" t="s">
        <v>288</v>
      </c>
      <c r="H1642" s="471">
        <v>5.0899999999999999E-3</v>
      </c>
      <c r="I1642" s="472">
        <v>17.88</v>
      </c>
      <c r="J1642" s="472">
        <v>0.09</v>
      </c>
    </row>
    <row r="1643" spans="1:10" ht="25">
      <c r="A1643" s="643"/>
      <c r="B1643" s="643"/>
      <c r="C1643" s="643"/>
      <c r="D1643" s="643"/>
      <c r="E1643" s="643" t="s">
        <v>296</v>
      </c>
      <c r="F1643" s="473">
        <v>0.09</v>
      </c>
      <c r="G1643" s="643" t="s">
        <v>297</v>
      </c>
      <c r="H1643" s="473">
        <v>0</v>
      </c>
      <c r="I1643" s="643" t="s">
        <v>298</v>
      </c>
      <c r="J1643" s="473">
        <v>0.09</v>
      </c>
    </row>
    <row r="1644" spans="1:10">
      <c r="A1644" s="643"/>
      <c r="B1644" s="643"/>
      <c r="C1644" s="643"/>
      <c r="D1644" s="643"/>
      <c r="E1644" s="643" t="s">
        <v>709</v>
      </c>
      <c r="F1644" s="473">
        <v>0.01</v>
      </c>
      <c r="G1644" s="643"/>
      <c r="H1644" s="881" t="s">
        <v>299</v>
      </c>
      <c r="I1644" s="881"/>
      <c r="J1644" s="473">
        <v>0.1</v>
      </c>
    </row>
    <row r="1645" spans="1:10" ht="1" customHeight="1">
      <c r="A1645" s="645"/>
      <c r="B1645" s="645"/>
      <c r="C1645" s="645"/>
      <c r="D1645" s="645"/>
      <c r="E1645" s="645"/>
      <c r="F1645" s="645"/>
      <c r="G1645" s="645"/>
      <c r="H1645" s="645"/>
      <c r="I1645" s="645"/>
      <c r="J1645" s="645"/>
    </row>
    <row r="1646" spans="1:10" ht="18" customHeight="1">
      <c r="A1646" s="644"/>
      <c r="B1646" s="636" t="s">
        <v>276</v>
      </c>
      <c r="C1646" s="644" t="s">
        <v>277</v>
      </c>
      <c r="D1646" s="644" t="s">
        <v>278</v>
      </c>
      <c r="E1646" s="882" t="s">
        <v>279</v>
      </c>
      <c r="F1646" s="882"/>
      <c r="G1646" s="639" t="s">
        <v>280</v>
      </c>
      <c r="H1646" s="636" t="s">
        <v>281</v>
      </c>
      <c r="I1646" s="636" t="s">
        <v>282</v>
      </c>
      <c r="J1646" s="636" t="s">
        <v>283</v>
      </c>
    </row>
    <row r="1647" spans="1:10" ht="26" customHeight="1">
      <c r="A1647" s="645" t="s">
        <v>158</v>
      </c>
      <c r="B1647" s="461" t="s">
        <v>1394</v>
      </c>
      <c r="C1647" s="645" t="s">
        <v>86</v>
      </c>
      <c r="D1647" s="645" t="s">
        <v>1395</v>
      </c>
      <c r="E1647" s="883" t="s">
        <v>828</v>
      </c>
      <c r="F1647" s="883"/>
      <c r="G1647" s="462" t="s">
        <v>288</v>
      </c>
      <c r="H1647" s="463">
        <v>1</v>
      </c>
      <c r="I1647" s="464">
        <v>0.31</v>
      </c>
      <c r="J1647" s="464">
        <v>0.31</v>
      </c>
    </row>
    <row r="1648" spans="1:10" ht="24" customHeight="1">
      <c r="A1648" s="638" t="s">
        <v>291</v>
      </c>
      <c r="B1648" s="469" t="s">
        <v>1396</v>
      </c>
      <c r="C1648" s="638" t="s">
        <v>86</v>
      </c>
      <c r="D1648" s="638" t="s">
        <v>1397</v>
      </c>
      <c r="E1648" s="884" t="s">
        <v>376</v>
      </c>
      <c r="F1648" s="884"/>
      <c r="G1648" s="470" t="s">
        <v>288</v>
      </c>
      <c r="H1648" s="471">
        <v>2.12E-2</v>
      </c>
      <c r="I1648" s="472">
        <v>14.72</v>
      </c>
      <c r="J1648" s="472">
        <v>0.31</v>
      </c>
    </row>
    <row r="1649" spans="1:10" ht="25">
      <c r="A1649" s="643"/>
      <c r="B1649" s="643"/>
      <c r="C1649" s="643"/>
      <c r="D1649" s="643"/>
      <c r="E1649" s="643" t="s">
        <v>296</v>
      </c>
      <c r="F1649" s="473">
        <v>0.31</v>
      </c>
      <c r="G1649" s="643" t="s">
        <v>297</v>
      </c>
      <c r="H1649" s="473">
        <v>0</v>
      </c>
      <c r="I1649" s="643" t="s">
        <v>298</v>
      </c>
      <c r="J1649" s="473">
        <v>0.31</v>
      </c>
    </row>
    <row r="1650" spans="1:10">
      <c r="A1650" s="643"/>
      <c r="B1650" s="643"/>
      <c r="C1650" s="643"/>
      <c r="D1650" s="643"/>
      <c r="E1650" s="643" t="s">
        <v>709</v>
      </c>
      <c r="F1650" s="473">
        <v>0.06</v>
      </c>
      <c r="G1650" s="643"/>
      <c r="H1650" s="881" t="s">
        <v>299</v>
      </c>
      <c r="I1650" s="881"/>
      <c r="J1650" s="473">
        <v>0.37</v>
      </c>
    </row>
    <row r="1651" spans="1:10" ht="1" customHeight="1">
      <c r="A1651" s="645"/>
      <c r="B1651" s="645"/>
      <c r="C1651" s="645"/>
      <c r="D1651" s="645"/>
      <c r="E1651" s="645"/>
      <c r="F1651" s="645"/>
      <c r="G1651" s="645"/>
      <c r="H1651" s="645"/>
      <c r="I1651" s="645"/>
      <c r="J1651" s="645"/>
    </row>
    <row r="1652" spans="1:10" ht="18" customHeight="1">
      <c r="A1652" s="644"/>
      <c r="B1652" s="636" t="s">
        <v>276</v>
      </c>
      <c r="C1652" s="644" t="s">
        <v>277</v>
      </c>
      <c r="D1652" s="644" t="s">
        <v>278</v>
      </c>
      <c r="E1652" s="882" t="s">
        <v>279</v>
      </c>
      <c r="F1652" s="882"/>
      <c r="G1652" s="639" t="s">
        <v>280</v>
      </c>
      <c r="H1652" s="636" t="s">
        <v>281</v>
      </c>
      <c r="I1652" s="636" t="s">
        <v>282</v>
      </c>
      <c r="J1652" s="636" t="s">
        <v>283</v>
      </c>
    </row>
    <row r="1653" spans="1:10" ht="26" customHeight="1">
      <c r="A1653" s="645" t="s">
        <v>158</v>
      </c>
      <c r="B1653" s="461" t="s">
        <v>1398</v>
      </c>
      <c r="C1653" s="645" t="s">
        <v>86</v>
      </c>
      <c r="D1653" s="645" t="s">
        <v>1399</v>
      </c>
      <c r="E1653" s="883" t="s">
        <v>828</v>
      </c>
      <c r="F1653" s="883"/>
      <c r="G1653" s="462" t="s">
        <v>288</v>
      </c>
      <c r="H1653" s="463">
        <v>1</v>
      </c>
      <c r="I1653" s="464">
        <v>0.22</v>
      </c>
      <c r="J1653" s="464">
        <v>0.22</v>
      </c>
    </row>
    <row r="1654" spans="1:10" ht="24" customHeight="1">
      <c r="A1654" s="638" t="s">
        <v>291</v>
      </c>
      <c r="B1654" s="469" t="s">
        <v>1400</v>
      </c>
      <c r="C1654" s="638" t="s">
        <v>86</v>
      </c>
      <c r="D1654" s="638" t="s">
        <v>1401</v>
      </c>
      <c r="E1654" s="884" t="s">
        <v>376</v>
      </c>
      <c r="F1654" s="884"/>
      <c r="G1654" s="470" t="s">
        <v>288</v>
      </c>
      <c r="H1654" s="471">
        <v>1.154E-2</v>
      </c>
      <c r="I1654" s="472">
        <v>19.52</v>
      </c>
      <c r="J1654" s="472">
        <v>0.22</v>
      </c>
    </row>
    <row r="1655" spans="1:10" ht="25">
      <c r="A1655" s="643"/>
      <c r="B1655" s="643"/>
      <c r="C1655" s="643"/>
      <c r="D1655" s="643"/>
      <c r="E1655" s="643" t="s">
        <v>296</v>
      </c>
      <c r="F1655" s="473">
        <v>0.22</v>
      </c>
      <c r="G1655" s="643" t="s">
        <v>297</v>
      </c>
      <c r="H1655" s="473">
        <v>0</v>
      </c>
      <c r="I1655" s="643" t="s">
        <v>298</v>
      </c>
      <c r="J1655" s="473">
        <v>0.22</v>
      </c>
    </row>
    <row r="1656" spans="1:10">
      <c r="A1656" s="643"/>
      <c r="B1656" s="643"/>
      <c r="C1656" s="643"/>
      <c r="D1656" s="643"/>
      <c r="E1656" s="643" t="s">
        <v>709</v>
      </c>
      <c r="F1656" s="473">
        <v>0.04</v>
      </c>
      <c r="G1656" s="643"/>
      <c r="H1656" s="881" t="s">
        <v>299</v>
      </c>
      <c r="I1656" s="881"/>
      <c r="J1656" s="473">
        <v>0.26</v>
      </c>
    </row>
    <row r="1657" spans="1:10" ht="1" customHeight="1">
      <c r="A1657" s="645"/>
      <c r="B1657" s="645"/>
      <c r="C1657" s="645"/>
      <c r="D1657" s="645"/>
      <c r="E1657" s="645"/>
      <c r="F1657" s="645"/>
      <c r="G1657" s="645"/>
      <c r="H1657" s="645"/>
      <c r="I1657" s="645"/>
      <c r="J1657" s="645"/>
    </row>
    <row r="1658" spans="1:10" ht="18" customHeight="1">
      <c r="A1658" s="644"/>
      <c r="B1658" s="636" t="s">
        <v>276</v>
      </c>
      <c r="C1658" s="644" t="s">
        <v>277</v>
      </c>
      <c r="D1658" s="644" t="s">
        <v>278</v>
      </c>
      <c r="E1658" s="882" t="s">
        <v>279</v>
      </c>
      <c r="F1658" s="882"/>
      <c r="G1658" s="639" t="s">
        <v>280</v>
      </c>
      <c r="H1658" s="636" t="s">
        <v>281</v>
      </c>
      <c r="I1658" s="636" t="s">
        <v>282</v>
      </c>
      <c r="J1658" s="636" t="s">
        <v>283</v>
      </c>
    </row>
    <row r="1659" spans="1:10" ht="26" customHeight="1">
      <c r="A1659" s="645" t="s">
        <v>158</v>
      </c>
      <c r="B1659" s="461" t="s">
        <v>1402</v>
      </c>
      <c r="C1659" s="645" t="s">
        <v>86</v>
      </c>
      <c r="D1659" s="645" t="s">
        <v>1403</v>
      </c>
      <c r="E1659" s="883" t="s">
        <v>828</v>
      </c>
      <c r="F1659" s="883"/>
      <c r="G1659" s="462" t="s">
        <v>713</v>
      </c>
      <c r="H1659" s="463">
        <v>1</v>
      </c>
      <c r="I1659" s="464">
        <v>21.82</v>
      </c>
      <c r="J1659" s="464">
        <v>21.82</v>
      </c>
    </row>
    <row r="1660" spans="1:10" ht="24" customHeight="1">
      <c r="A1660" s="638" t="s">
        <v>291</v>
      </c>
      <c r="B1660" s="469" t="s">
        <v>1404</v>
      </c>
      <c r="C1660" s="638" t="s">
        <v>86</v>
      </c>
      <c r="D1660" s="638" t="s">
        <v>1405</v>
      </c>
      <c r="E1660" s="884" t="s">
        <v>376</v>
      </c>
      <c r="F1660" s="884"/>
      <c r="G1660" s="470" t="s">
        <v>713</v>
      </c>
      <c r="H1660" s="471">
        <v>6.2599999999999999E-3</v>
      </c>
      <c r="I1660" s="472">
        <v>3485.91</v>
      </c>
      <c r="J1660" s="472">
        <v>21.82</v>
      </c>
    </row>
    <row r="1661" spans="1:10" ht="25">
      <c r="A1661" s="643"/>
      <c r="B1661" s="643"/>
      <c r="C1661" s="643"/>
      <c r="D1661" s="643"/>
      <c r="E1661" s="643" t="s">
        <v>296</v>
      </c>
      <c r="F1661" s="473">
        <v>21.82</v>
      </c>
      <c r="G1661" s="643" t="s">
        <v>297</v>
      </c>
      <c r="H1661" s="473">
        <v>0</v>
      </c>
      <c r="I1661" s="643" t="s">
        <v>298</v>
      </c>
      <c r="J1661" s="473">
        <v>21.82</v>
      </c>
    </row>
    <row r="1662" spans="1:10">
      <c r="A1662" s="643"/>
      <c r="B1662" s="643"/>
      <c r="C1662" s="643"/>
      <c r="D1662" s="643"/>
      <c r="E1662" s="643" t="s">
        <v>709</v>
      </c>
      <c r="F1662" s="473">
        <v>4.51</v>
      </c>
      <c r="G1662" s="643"/>
      <c r="H1662" s="881" t="s">
        <v>299</v>
      </c>
      <c r="I1662" s="881"/>
      <c r="J1662" s="473">
        <v>26.33</v>
      </c>
    </row>
    <row r="1663" spans="1:10" ht="1" customHeight="1">
      <c r="A1663" s="645"/>
      <c r="B1663" s="645"/>
      <c r="C1663" s="645"/>
      <c r="D1663" s="645"/>
      <c r="E1663" s="645"/>
      <c r="F1663" s="645"/>
      <c r="G1663" s="645"/>
      <c r="H1663" s="645"/>
      <c r="I1663" s="645"/>
      <c r="J1663" s="645"/>
    </row>
    <row r="1664" spans="1:10" ht="18" customHeight="1">
      <c r="A1664" s="644"/>
      <c r="B1664" s="636" t="s">
        <v>276</v>
      </c>
      <c r="C1664" s="644" t="s">
        <v>277</v>
      </c>
      <c r="D1664" s="644" t="s">
        <v>278</v>
      </c>
      <c r="E1664" s="882" t="s">
        <v>279</v>
      </c>
      <c r="F1664" s="882"/>
      <c r="G1664" s="639" t="s">
        <v>280</v>
      </c>
      <c r="H1664" s="636" t="s">
        <v>281</v>
      </c>
      <c r="I1664" s="636" t="s">
        <v>282</v>
      </c>
      <c r="J1664" s="636" t="s">
        <v>283</v>
      </c>
    </row>
    <row r="1665" spans="1:10" ht="26" customHeight="1">
      <c r="A1665" s="645" t="s">
        <v>158</v>
      </c>
      <c r="B1665" s="461" t="s">
        <v>1406</v>
      </c>
      <c r="C1665" s="645" t="s">
        <v>86</v>
      </c>
      <c r="D1665" s="645" t="s">
        <v>1407</v>
      </c>
      <c r="E1665" s="883" t="s">
        <v>828</v>
      </c>
      <c r="F1665" s="883"/>
      <c r="G1665" s="462" t="s">
        <v>288</v>
      </c>
      <c r="H1665" s="463">
        <v>1</v>
      </c>
      <c r="I1665" s="464">
        <v>0.19</v>
      </c>
      <c r="J1665" s="464">
        <v>0.19</v>
      </c>
    </row>
    <row r="1666" spans="1:10" ht="26" customHeight="1">
      <c r="A1666" s="638" t="s">
        <v>291</v>
      </c>
      <c r="B1666" s="469" t="s">
        <v>1368</v>
      </c>
      <c r="C1666" s="638" t="s">
        <v>86</v>
      </c>
      <c r="D1666" s="638" t="s">
        <v>1369</v>
      </c>
      <c r="E1666" s="884" t="s">
        <v>376</v>
      </c>
      <c r="F1666" s="884"/>
      <c r="G1666" s="470" t="s">
        <v>288</v>
      </c>
      <c r="H1666" s="471">
        <v>1.154E-2</v>
      </c>
      <c r="I1666" s="472">
        <v>17.309999999999999</v>
      </c>
      <c r="J1666" s="472">
        <v>0.19</v>
      </c>
    </row>
    <row r="1667" spans="1:10" ht="25">
      <c r="A1667" s="643"/>
      <c r="B1667" s="643"/>
      <c r="C1667" s="643"/>
      <c r="D1667" s="643"/>
      <c r="E1667" s="643" t="s">
        <v>296</v>
      </c>
      <c r="F1667" s="473">
        <v>0.19</v>
      </c>
      <c r="G1667" s="643" t="s">
        <v>297</v>
      </c>
      <c r="H1667" s="473">
        <v>0</v>
      </c>
      <c r="I1667" s="643" t="s">
        <v>298</v>
      </c>
      <c r="J1667" s="473">
        <v>0.19</v>
      </c>
    </row>
    <row r="1668" spans="1:10">
      <c r="A1668" s="643"/>
      <c r="B1668" s="643"/>
      <c r="C1668" s="643"/>
      <c r="D1668" s="643"/>
      <c r="E1668" s="643" t="s">
        <v>709</v>
      </c>
      <c r="F1668" s="473">
        <v>0.03</v>
      </c>
      <c r="G1668" s="643"/>
      <c r="H1668" s="881" t="s">
        <v>299</v>
      </c>
      <c r="I1668" s="881"/>
      <c r="J1668" s="473">
        <v>0.22</v>
      </c>
    </row>
    <row r="1669" spans="1:10" ht="1" customHeight="1">
      <c r="A1669" s="645"/>
      <c r="B1669" s="645"/>
      <c r="C1669" s="645"/>
      <c r="D1669" s="645"/>
      <c r="E1669" s="645"/>
      <c r="F1669" s="645"/>
      <c r="G1669" s="645"/>
      <c r="H1669" s="645"/>
      <c r="I1669" s="645"/>
      <c r="J1669" s="645"/>
    </row>
    <row r="1670" spans="1:10" ht="18" customHeight="1">
      <c r="A1670" s="644"/>
      <c r="B1670" s="636" t="s">
        <v>276</v>
      </c>
      <c r="C1670" s="644" t="s">
        <v>277</v>
      </c>
      <c r="D1670" s="644" t="s">
        <v>278</v>
      </c>
      <c r="E1670" s="882" t="s">
        <v>279</v>
      </c>
      <c r="F1670" s="882"/>
      <c r="G1670" s="639" t="s">
        <v>280</v>
      </c>
      <c r="H1670" s="636" t="s">
        <v>281</v>
      </c>
      <c r="I1670" s="636" t="s">
        <v>282</v>
      </c>
      <c r="J1670" s="636" t="s">
        <v>283</v>
      </c>
    </row>
    <row r="1671" spans="1:10" ht="39" customHeight="1">
      <c r="A1671" s="645" t="s">
        <v>158</v>
      </c>
      <c r="B1671" s="461" t="s">
        <v>1097</v>
      </c>
      <c r="C1671" s="645" t="s">
        <v>355</v>
      </c>
      <c r="D1671" s="645" t="s">
        <v>1802</v>
      </c>
      <c r="E1671" s="883" t="s">
        <v>134</v>
      </c>
      <c r="F1671" s="883"/>
      <c r="G1671" s="462" t="s">
        <v>162</v>
      </c>
      <c r="H1671" s="463">
        <v>1</v>
      </c>
      <c r="I1671" s="464">
        <v>1.85</v>
      </c>
      <c r="J1671" s="464">
        <v>1.85</v>
      </c>
    </row>
    <row r="1672" spans="1:10" ht="15" customHeight="1">
      <c r="A1672" s="882" t="s">
        <v>356</v>
      </c>
      <c r="B1672" s="886" t="s">
        <v>276</v>
      </c>
      <c r="C1672" s="882" t="s">
        <v>277</v>
      </c>
      <c r="D1672" s="882" t="s">
        <v>357</v>
      </c>
      <c r="E1672" s="886" t="s">
        <v>358</v>
      </c>
      <c r="F1672" s="887" t="s">
        <v>359</v>
      </c>
      <c r="G1672" s="886"/>
      <c r="H1672" s="887" t="s">
        <v>360</v>
      </c>
      <c r="I1672" s="886"/>
      <c r="J1672" s="886" t="s">
        <v>361</v>
      </c>
    </row>
    <row r="1673" spans="1:10" ht="15" customHeight="1">
      <c r="A1673" s="886"/>
      <c r="B1673" s="886"/>
      <c r="C1673" s="886"/>
      <c r="D1673" s="886"/>
      <c r="E1673" s="886"/>
      <c r="F1673" s="636" t="s">
        <v>362</v>
      </c>
      <c r="G1673" s="636" t="s">
        <v>363</v>
      </c>
      <c r="H1673" s="636" t="s">
        <v>362</v>
      </c>
      <c r="I1673" s="636" t="s">
        <v>363</v>
      </c>
      <c r="J1673" s="886"/>
    </row>
    <row r="1674" spans="1:10" ht="26" customHeight="1">
      <c r="A1674" s="638" t="s">
        <v>291</v>
      </c>
      <c r="B1674" s="469" t="s">
        <v>453</v>
      </c>
      <c r="C1674" s="638" t="s">
        <v>355</v>
      </c>
      <c r="D1674" s="638" t="s">
        <v>454</v>
      </c>
      <c r="E1674" s="471">
        <v>3</v>
      </c>
      <c r="F1674" s="472">
        <v>0.86</v>
      </c>
      <c r="G1674" s="472">
        <v>0.14000000000000001</v>
      </c>
      <c r="H1674" s="637">
        <v>312.17899999999997</v>
      </c>
      <c r="I1674" s="637">
        <v>92.300799999999995</v>
      </c>
      <c r="J1674" s="637">
        <v>844.18820000000005</v>
      </c>
    </row>
    <row r="1675" spans="1:10" ht="20" customHeight="1">
      <c r="A1675" s="876"/>
      <c r="B1675" s="876"/>
      <c r="C1675" s="876"/>
      <c r="D1675" s="876"/>
      <c r="E1675" s="876"/>
      <c r="F1675" s="876" t="s">
        <v>374</v>
      </c>
      <c r="G1675" s="876"/>
      <c r="H1675" s="876"/>
      <c r="I1675" s="876"/>
      <c r="J1675" s="474">
        <v>844.18820000000005</v>
      </c>
    </row>
    <row r="1676" spans="1:10" ht="20" customHeight="1">
      <c r="A1676" s="876"/>
      <c r="B1676" s="876"/>
      <c r="C1676" s="876"/>
      <c r="D1676" s="876"/>
      <c r="E1676" s="876"/>
      <c r="F1676" s="876" t="s">
        <v>388</v>
      </c>
      <c r="G1676" s="876"/>
      <c r="H1676" s="876"/>
      <c r="I1676" s="876"/>
      <c r="J1676" s="474">
        <v>844.18820000000005</v>
      </c>
    </row>
    <row r="1677" spans="1:10" ht="20" customHeight="1">
      <c r="A1677" s="876"/>
      <c r="B1677" s="876"/>
      <c r="C1677" s="876"/>
      <c r="D1677" s="876"/>
      <c r="E1677" s="876"/>
      <c r="F1677" s="876" t="s">
        <v>389</v>
      </c>
      <c r="G1677" s="876"/>
      <c r="H1677" s="876"/>
      <c r="I1677" s="876"/>
      <c r="J1677" s="474">
        <v>0</v>
      </c>
    </row>
    <row r="1678" spans="1:10" ht="20" customHeight="1">
      <c r="A1678" s="876"/>
      <c r="B1678" s="876"/>
      <c r="C1678" s="876"/>
      <c r="D1678" s="876"/>
      <c r="E1678" s="876"/>
      <c r="F1678" s="876" t="s">
        <v>390</v>
      </c>
      <c r="G1678" s="876"/>
      <c r="H1678" s="876"/>
      <c r="I1678" s="876"/>
      <c r="J1678" s="474">
        <v>0</v>
      </c>
    </row>
    <row r="1679" spans="1:10" ht="20" customHeight="1">
      <c r="A1679" s="876"/>
      <c r="B1679" s="876"/>
      <c r="C1679" s="876"/>
      <c r="D1679" s="876"/>
      <c r="E1679" s="876"/>
      <c r="F1679" s="876" t="s">
        <v>391</v>
      </c>
      <c r="G1679" s="876"/>
      <c r="H1679" s="876"/>
      <c r="I1679" s="876"/>
      <c r="J1679" s="474">
        <v>457.16</v>
      </c>
    </row>
    <row r="1680" spans="1:10" ht="20" customHeight="1">
      <c r="A1680" s="876"/>
      <c r="B1680" s="876"/>
      <c r="C1680" s="876"/>
      <c r="D1680" s="876"/>
      <c r="E1680" s="876"/>
      <c r="F1680" s="876" t="s">
        <v>392</v>
      </c>
      <c r="G1680" s="876"/>
      <c r="H1680" s="876"/>
      <c r="I1680" s="876"/>
      <c r="J1680" s="474">
        <v>1.8466</v>
      </c>
    </row>
    <row r="1681" spans="1:10" ht="25">
      <c r="A1681" s="643"/>
      <c r="B1681" s="643"/>
      <c r="C1681" s="643"/>
      <c r="D1681" s="643"/>
      <c r="E1681" s="643" t="s">
        <v>296</v>
      </c>
      <c r="F1681" s="473">
        <v>0</v>
      </c>
      <c r="G1681" s="643" t="s">
        <v>297</v>
      </c>
      <c r="H1681" s="473">
        <v>0</v>
      </c>
      <c r="I1681" s="643" t="s">
        <v>298</v>
      </c>
      <c r="J1681" s="473">
        <v>0</v>
      </c>
    </row>
    <row r="1682" spans="1:10">
      <c r="A1682" s="643"/>
      <c r="B1682" s="643"/>
      <c r="C1682" s="643"/>
      <c r="D1682" s="643"/>
      <c r="E1682" s="643" t="s">
        <v>709</v>
      </c>
      <c r="F1682" s="473">
        <v>0.38</v>
      </c>
      <c r="G1682" s="643"/>
      <c r="H1682" s="881" t="s">
        <v>299</v>
      </c>
      <c r="I1682" s="881"/>
      <c r="J1682" s="473">
        <v>2.23</v>
      </c>
    </row>
    <row r="1683" spans="1:10" ht="1" customHeight="1">
      <c r="A1683" s="645"/>
      <c r="B1683" s="645"/>
      <c r="C1683" s="645"/>
      <c r="D1683" s="645"/>
      <c r="E1683" s="645"/>
      <c r="F1683" s="645"/>
      <c r="G1683" s="645"/>
      <c r="H1683" s="645"/>
      <c r="I1683" s="645"/>
      <c r="J1683" s="645"/>
    </row>
    <row r="1684" spans="1:10" ht="18" customHeight="1">
      <c r="A1684" s="644"/>
      <c r="B1684" s="636" t="s">
        <v>276</v>
      </c>
      <c r="C1684" s="644" t="s">
        <v>277</v>
      </c>
      <c r="D1684" s="644" t="s">
        <v>278</v>
      </c>
      <c r="E1684" s="882" t="s">
        <v>279</v>
      </c>
      <c r="F1684" s="882"/>
      <c r="G1684" s="639" t="s">
        <v>280</v>
      </c>
      <c r="H1684" s="636" t="s">
        <v>281</v>
      </c>
      <c r="I1684" s="636" t="s">
        <v>282</v>
      </c>
      <c r="J1684" s="636" t="s">
        <v>283</v>
      </c>
    </row>
    <row r="1685" spans="1:10" ht="39" customHeight="1">
      <c r="A1685" s="645" t="s">
        <v>158</v>
      </c>
      <c r="B1685" s="461" t="s">
        <v>1408</v>
      </c>
      <c r="C1685" s="645" t="s">
        <v>355</v>
      </c>
      <c r="D1685" s="645" t="s">
        <v>413</v>
      </c>
      <c r="E1685" s="883" t="s">
        <v>134</v>
      </c>
      <c r="F1685" s="883"/>
      <c r="G1685" s="462" t="s">
        <v>162</v>
      </c>
      <c r="H1685" s="463">
        <v>1</v>
      </c>
      <c r="I1685" s="464">
        <v>35.36</v>
      </c>
      <c r="J1685" s="464">
        <v>35.36</v>
      </c>
    </row>
    <row r="1686" spans="1:10" ht="15" customHeight="1">
      <c r="A1686" s="882" t="s">
        <v>356</v>
      </c>
      <c r="B1686" s="886" t="s">
        <v>276</v>
      </c>
      <c r="C1686" s="882" t="s">
        <v>277</v>
      </c>
      <c r="D1686" s="882" t="s">
        <v>357</v>
      </c>
      <c r="E1686" s="886" t="s">
        <v>358</v>
      </c>
      <c r="F1686" s="887" t="s">
        <v>359</v>
      </c>
      <c r="G1686" s="886"/>
      <c r="H1686" s="887" t="s">
        <v>360</v>
      </c>
      <c r="I1686" s="886"/>
      <c r="J1686" s="886" t="s">
        <v>361</v>
      </c>
    </row>
    <row r="1687" spans="1:10" ht="15" customHeight="1">
      <c r="A1687" s="886"/>
      <c r="B1687" s="886"/>
      <c r="C1687" s="886"/>
      <c r="D1687" s="886"/>
      <c r="E1687" s="886"/>
      <c r="F1687" s="636" t="s">
        <v>362</v>
      </c>
      <c r="G1687" s="636" t="s">
        <v>363</v>
      </c>
      <c r="H1687" s="636" t="s">
        <v>362</v>
      </c>
      <c r="I1687" s="636" t="s">
        <v>363</v>
      </c>
      <c r="J1687" s="886"/>
    </row>
    <row r="1688" spans="1:10" ht="26" customHeight="1">
      <c r="A1688" s="638" t="s">
        <v>291</v>
      </c>
      <c r="B1688" s="469" t="s">
        <v>1099</v>
      </c>
      <c r="C1688" s="638" t="s">
        <v>355</v>
      </c>
      <c r="D1688" s="638" t="s">
        <v>1100</v>
      </c>
      <c r="E1688" s="471">
        <v>1</v>
      </c>
      <c r="F1688" s="472">
        <v>1</v>
      </c>
      <c r="G1688" s="472">
        <v>0</v>
      </c>
      <c r="H1688" s="637">
        <v>286.9778</v>
      </c>
      <c r="I1688" s="637">
        <v>88.356700000000004</v>
      </c>
      <c r="J1688" s="637">
        <v>286.9778</v>
      </c>
    </row>
    <row r="1689" spans="1:10" ht="20" customHeight="1">
      <c r="A1689" s="876"/>
      <c r="B1689" s="876"/>
      <c r="C1689" s="876"/>
      <c r="D1689" s="876"/>
      <c r="E1689" s="876"/>
      <c r="F1689" s="876" t="s">
        <v>374</v>
      </c>
      <c r="G1689" s="876"/>
      <c r="H1689" s="876"/>
      <c r="I1689" s="876"/>
      <c r="J1689" s="474">
        <v>286.9778</v>
      </c>
    </row>
    <row r="1690" spans="1:10" ht="20" customHeight="1">
      <c r="A1690" s="644" t="s">
        <v>375</v>
      </c>
      <c r="B1690" s="636" t="s">
        <v>276</v>
      </c>
      <c r="C1690" s="644" t="s">
        <v>277</v>
      </c>
      <c r="D1690" s="644" t="s">
        <v>376</v>
      </c>
      <c r="E1690" s="636" t="s">
        <v>358</v>
      </c>
      <c r="F1690" s="886" t="s">
        <v>377</v>
      </c>
      <c r="G1690" s="886"/>
      <c r="H1690" s="886"/>
      <c r="I1690" s="886"/>
      <c r="J1690" s="636" t="s">
        <v>361</v>
      </c>
    </row>
    <row r="1691" spans="1:10" ht="24" customHeight="1">
      <c r="A1691" s="638" t="s">
        <v>291</v>
      </c>
      <c r="B1691" s="469" t="s">
        <v>384</v>
      </c>
      <c r="C1691" s="638" t="s">
        <v>355</v>
      </c>
      <c r="D1691" s="638" t="s">
        <v>385</v>
      </c>
      <c r="E1691" s="471">
        <v>6</v>
      </c>
      <c r="F1691" s="638"/>
      <c r="G1691" s="638"/>
      <c r="H1691" s="638"/>
      <c r="I1691" s="637">
        <v>24.894400000000001</v>
      </c>
      <c r="J1691" s="637">
        <v>149.3664</v>
      </c>
    </row>
    <row r="1692" spans="1:10" ht="20" customHeight="1">
      <c r="A1692" s="876"/>
      <c r="B1692" s="876"/>
      <c r="C1692" s="876"/>
      <c r="D1692" s="876"/>
      <c r="E1692" s="876"/>
      <c r="F1692" s="876" t="s">
        <v>386</v>
      </c>
      <c r="G1692" s="876"/>
      <c r="H1692" s="876"/>
      <c r="I1692" s="876"/>
      <c r="J1692" s="474">
        <v>149.3664</v>
      </c>
    </row>
    <row r="1693" spans="1:10" ht="20" customHeight="1">
      <c r="A1693" s="876"/>
      <c r="B1693" s="876"/>
      <c r="C1693" s="876"/>
      <c r="D1693" s="876"/>
      <c r="E1693" s="876"/>
      <c r="F1693" s="876" t="s">
        <v>387</v>
      </c>
      <c r="G1693" s="876"/>
      <c r="H1693" s="876"/>
      <c r="I1693" s="876"/>
      <c r="J1693" s="474">
        <v>0</v>
      </c>
    </row>
    <row r="1694" spans="1:10" ht="20" customHeight="1">
      <c r="A1694" s="876"/>
      <c r="B1694" s="876"/>
      <c r="C1694" s="876"/>
      <c r="D1694" s="876"/>
      <c r="E1694" s="876"/>
      <c r="F1694" s="876" t="s">
        <v>388</v>
      </c>
      <c r="G1694" s="876"/>
      <c r="H1694" s="876"/>
      <c r="I1694" s="876"/>
      <c r="J1694" s="474">
        <v>436.3442</v>
      </c>
    </row>
    <row r="1695" spans="1:10" ht="20" customHeight="1">
      <c r="A1695" s="876"/>
      <c r="B1695" s="876"/>
      <c r="C1695" s="876"/>
      <c r="D1695" s="876"/>
      <c r="E1695" s="876"/>
      <c r="F1695" s="876" t="s">
        <v>389</v>
      </c>
      <c r="G1695" s="876"/>
      <c r="H1695" s="876"/>
      <c r="I1695" s="876"/>
      <c r="J1695" s="474">
        <v>0</v>
      </c>
    </row>
    <row r="1696" spans="1:10" ht="20" customHeight="1">
      <c r="A1696" s="876"/>
      <c r="B1696" s="876"/>
      <c r="C1696" s="876"/>
      <c r="D1696" s="876"/>
      <c r="E1696" s="876"/>
      <c r="F1696" s="876" t="s">
        <v>390</v>
      </c>
      <c r="G1696" s="876"/>
      <c r="H1696" s="876"/>
      <c r="I1696" s="876"/>
      <c r="J1696" s="474">
        <v>0</v>
      </c>
    </row>
    <row r="1697" spans="1:10" ht="20" customHeight="1">
      <c r="A1697" s="876"/>
      <c r="B1697" s="876"/>
      <c r="C1697" s="876"/>
      <c r="D1697" s="876"/>
      <c r="E1697" s="876"/>
      <c r="F1697" s="876" t="s">
        <v>391</v>
      </c>
      <c r="G1697" s="876"/>
      <c r="H1697" s="876"/>
      <c r="I1697" s="876"/>
      <c r="J1697" s="474">
        <v>12.34</v>
      </c>
    </row>
    <row r="1698" spans="1:10" ht="20" customHeight="1">
      <c r="A1698" s="876"/>
      <c r="B1698" s="876"/>
      <c r="C1698" s="876"/>
      <c r="D1698" s="876"/>
      <c r="E1698" s="876"/>
      <c r="F1698" s="876" t="s">
        <v>392</v>
      </c>
      <c r="G1698" s="876"/>
      <c r="H1698" s="876"/>
      <c r="I1698" s="876"/>
      <c r="J1698" s="474">
        <v>35.360100000000003</v>
      </c>
    </row>
    <row r="1699" spans="1:10" ht="25">
      <c r="A1699" s="643"/>
      <c r="B1699" s="643"/>
      <c r="C1699" s="643"/>
      <c r="D1699" s="643"/>
      <c r="E1699" s="643" t="s">
        <v>296</v>
      </c>
      <c r="F1699" s="473">
        <v>12.104246353322528</v>
      </c>
      <c r="G1699" s="643" t="s">
        <v>297</v>
      </c>
      <c r="H1699" s="473">
        <v>0</v>
      </c>
      <c r="I1699" s="643" t="s">
        <v>298</v>
      </c>
      <c r="J1699" s="473">
        <v>12.104246353322528</v>
      </c>
    </row>
    <row r="1700" spans="1:10">
      <c r="A1700" s="643"/>
      <c r="B1700" s="643"/>
      <c r="C1700" s="643"/>
      <c r="D1700" s="643"/>
      <c r="E1700" s="643" t="s">
        <v>709</v>
      </c>
      <c r="F1700" s="473">
        <v>7.31</v>
      </c>
      <c r="G1700" s="643"/>
      <c r="H1700" s="881" t="s">
        <v>299</v>
      </c>
      <c r="I1700" s="881"/>
      <c r="J1700" s="473">
        <v>42.67</v>
      </c>
    </row>
    <row r="1701" spans="1:10" ht="1" customHeight="1">
      <c r="A1701" s="645"/>
      <c r="B1701" s="645"/>
      <c r="C1701" s="645"/>
      <c r="D1701" s="645"/>
      <c r="E1701" s="645"/>
      <c r="F1701" s="645"/>
      <c r="G1701" s="645"/>
      <c r="H1701" s="645"/>
      <c r="I1701" s="645"/>
      <c r="J1701" s="645"/>
    </row>
    <row r="1702" spans="1:10" ht="18" customHeight="1">
      <c r="A1702" s="644"/>
      <c r="B1702" s="636" t="s">
        <v>276</v>
      </c>
      <c r="C1702" s="644" t="s">
        <v>277</v>
      </c>
      <c r="D1702" s="644" t="s">
        <v>278</v>
      </c>
      <c r="E1702" s="882" t="s">
        <v>279</v>
      </c>
      <c r="F1702" s="882"/>
      <c r="G1702" s="639" t="s">
        <v>280</v>
      </c>
      <c r="H1702" s="636" t="s">
        <v>281</v>
      </c>
      <c r="I1702" s="636" t="s">
        <v>282</v>
      </c>
      <c r="J1702" s="636" t="s">
        <v>283</v>
      </c>
    </row>
    <row r="1703" spans="1:10" ht="39" customHeight="1">
      <c r="A1703" s="645" t="s">
        <v>158</v>
      </c>
      <c r="B1703" s="461" t="s">
        <v>1408</v>
      </c>
      <c r="C1703" s="645" t="s">
        <v>355</v>
      </c>
      <c r="D1703" s="645" t="s">
        <v>413</v>
      </c>
      <c r="E1703" s="883" t="s">
        <v>134</v>
      </c>
      <c r="F1703" s="883"/>
      <c r="G1703" s="462" t="s">
        <v>162</v>
      </c>
      <c r="H1703" s="463">
        <v>1</v>
      </c>
      <c r="I1703" s="464">
        <v>35.36</v>
      </c>
      <c r="J1703" s="464">
        <v>35.36</v>
      </c>
    </row>
    <row r="1704" spans="1:10" ht="15" customHeight="1">
      <c r="A1704" s="882" t="s">
        <v>356</v>
      </c>
      <c r="B1704" s="886" t="s">
        <v>276</v>
      </c>
      <c r="C1704" s="882" t="s">
        <v>277</v>
      </c>
      <c r="D1704" s="882" t="s">
        <v>357</v>
      </c>
      <c r="E1704" s="886" t="s">
        <v>358</v>
      </c>
      <c r="F1704" s="887" t="s">
        <v>359</v>
      </c>
      <c r="G1704" s="886"/>
      <c r="H1704" s="887" t="s">
        <v>360</v>
      </c>
      <c r="I1704" s="886"/>
      <c r="J1704" s="886" t="s">
        <v>361</v>
      </c>
    </row>
    <row r="1705" spans="1:10" ht="15" customHeight="1">
      <c r="A1705" s="886"/>
      <c r="B1705" s="886"/>
      <c r="C1705" s="886"/>
      <c r="D1705" s="886"/>
      <c r="E1705" s="886"/>
      <c r="F1705" s="636" t="s">
        <v>362</v>
      </c>
      <c r="G1705" s="636" t="s">
        <v>363</v>
      </c>
      <c r="H1705" s="636" t="s">
        <v>362</v>
      </c>
      <c r="I1705" s="636" t="s">
        <v>363</v>
      </c>
      <c r="J1705" s="886"/>
    </row>
    <row r="1706" spans="1:10" ht="26" customHeight="1">
      <c r="A1706" s="638" t="s">
        <v>291</v>
      </c>
      <c r="B1706" s="469" t="s">
        <v>1099</v>
      </c>
      <c r="C1706" s="638" t="s">
        <v>355</v>
      </c>
      <c r="D1706" s="638" t="s">
        <v>1100</v>
      </c>
      <c r="E1706" s="471">
        <v>1</v>
      </c>
      <c r="F1706" s="472">
        <v>1</v>
      </c>
      <c r="G1706" s="472">
        <v>0</v>
      </c>
      <c r="H1706" s="637">
        <v>286.9778</v>
      </c>
      <c r="I1706" s="637">
        <v>88.356700000000004</v>
      </c>
      <c r="J1706" s="637">
        <v>286.9778</v>
      </c>
    </row>
    <row r="1707" spans="1:10" ht="20" customHeight="1">
      <c r="A1707" s="876"/>
      <c r="B1707" s="876"/>
      <c r="C1707" s="876"/>
      <c r="D1707" s="876"/>
      <c r="E1707" s="876"/>
      <c r="F1707" s="876" t="s">
        <v>374</v>
      </c>
      <c r="G1707" s="876"/>
      <c r="H1707" s="876"/>
      <c r="I1707" s="876"/>
      <c r="J1707" s="474">
        <v>286.9778</v>
      </c>
    </row>
    <row r="1708" spans="1:10" ht="20" customHeight="1">
      <c r="A1708" s="644" t="s">
        <v>375</v>
      </c>
      <c r="B1708" s="636" t="s">
        <v>276</v>
      </c>
      <c r="C1708" s="644" t="s">
        <v>277</v>
      </c>
      <c r="D1708" s="644" t="s">
        <v>376</v>
      </c>
      <c r="E1708" s="636" t="s">
        <v>358</v>
      </c>
      <c r="F1708" s="886" t="s">
        <v>377</v>
      </c>
      <c r="G1708" s="886"/>
      <c r="H1708" s="886"/>
      <c r="I1708" s="886"/>
      <c r="J1708" s="636" t="s">
        <v>361</v>
      </c>
    </row>
    <row r="1709" spans="1:10" ht="24" customHeight="1">
      <c r="A1709" s="638" t="s">
        <v>291</v>
      </c>
      <c r="B1709" s="469" t="s">
        <v>384</v>
      </c>
      <c r="C1709" s="638" t="s">
        <v>355</v>
      </c>
      <c r="D1709" s="638" t="s">
        <v>385</v>
      </c>
      <c r="E1709" s="471">
        <v>6</v>
      </c>
      <c r="F1709" s="638"/>
      <c r="G1709" s="638"/>
      <c r="H1709" s="638"/>
      <c r="I1709" s="637">
        <v>24.894400000000001</v>
      </c>
      <c r="J1709" s="637">
        <v>149.3664</v>
      </c>
    </row>
    <row r="1710" spans="1:10" ht="20" customHeight="1">
      <c r="A1710" s="876"/>
      <c r="B1710" s="876"/>
      <c r="C1710" s="876"/>
      <c r="D1710" s="876"/>
      <c r="E1710" s="876"/>
      <c r="F1710" s="876" t="s">
        <v>386</v>
      </c>
      <c r="G1710" s="876"/>
      <c r="H1710" s="876"/>
      <c r="I1710" s="876"/>
      <c r="J1710" s="474">
        <v>149.3664</v>
      </c>
    </row>
    <row r="1711" spans="1:10" ht="20" customHeight="1">
      <c r="A1711" s="876"/>
      <c r="B1711" s="876"/>
      <c r="C1711" s="876"/>
      <c r="D1711" s="876"/>
      <c r="E1711" s="876"/>
      <c r="F1711" s="876" t="s">
        <v>387</v>
      </c>
      <c r="G1711" s="876"/>
      <c r="H1711" s="876"/>
      <c r="I1711" s="876"/>
      <c r="J1711" s="474">
        <v>0</v>
      </c>
    </row>
    <row r="1712" spans="1:10" ht="20" customHeight="1">
      <c r="A1712" s="876"/>
      <c r="B1712" s="876"/>
      <c r="C1712" s="876"/>
      <c r="D1712" s="876"/>
      <c r="E1712" s="876"/>
      <c r="F1712" s="876" t="s">
        <v>388</v>
      </c>
      <c r="G1712" s="876"/>
      <c r="H1712" s="876"/>
      <c r="I1712" s="876"/>
      <c r="J1712" s="474">
        <v>436.3442</v>
      </c>
    </row>
    <row r="1713" spans="1:10" ht="20" customHeight="1">
      <c r="A1713" s="876"/>
      <c r="B1713" s="876"/>
      <c r="C1713" s="876"/>
      <c r="D1713" s="876"/>
      <c r="E1713" s="876"/>
      <c r="F1713" s="876" t="s">
        <v>389</v>
      </c>
      <c r="G1713" s="876"/>
      <c r="H1713" s="876"/>
      <c r="I1713" s="876"/>
      <c r="J1713" s="474">
        <v>0</v>
      </c>
    </row>
    <row r="1714" spans="1:10" ht="20" customHeight="1">
      <c r="A1714" s="876"/>
      <c r="B1714" s="876"/>
      <c r="C1714" s="876"/>
      <c r="D1714" s="876"/>
      <c r="E1714" s="876"/>
      <c r="F1714" s="876" t="s">
        <v>390</v>
      </c>
      <c r="G1714" s="876"/>
      <c r="H1714" s="876"/>
      <c r="I1714" s="876"/>
      <c r="J1714" s="474">
        <v>0</v>
      </c>
    </row>
    <row r="1715" spans="1:10" ht="20" customHeight="1">
      <c r="A1715" s="876"/>
      <c r="B1715" s="876"/>
      <c r="C1715" s="876"/>
      <c r="D1715" s="876"/>
      <c r="E1715" s="876"/>
      <c r="F1715" s="876" t="s">
        <v>391</v>
      </c>
      <c r="G1715" s="876"/>
      <c r="H1715" s="876"/>
      <c r="I1715" s="876"/>
      <c r="J1715" s="474">
        <v>12.34</v>
      </c>
    </row>
    <row r="1716" spans="1:10" ht="20" customHeight="1">
      <c r="A1716" s="876"/>
      <c r="B1716" s="876"/>
      <c r="C1716" s="876"/>
      <c r="D1716" s="876"/>
      <c r="E1716" s="876"/>
      <c r="F1716" s="876" t="s">
        <v>392</v>
      </c>
      <c r="G1716" s="876"/>
      <c r="H1716" s="876"/>
      <c r="I1716" s="876"/>
      <c r="J1716" s="474">
        <v>35.360100000000003</v>
      </c>
    </row>
    <row r="1717" spans="1:10" ht="25">
      <c r="A1717" s="643"/>
      <c r="B1717" s="643"/>
      <c r="C1717" s="643"/>
      <c r="D1717" s="643"/>
      <c r="E1717" s="643" t="s">
        <v>296</v>
      </c>
      <c r="F1717" s="473">
        <v>12.104246353322528</v>
      </c>
      <c r="G1717" s="643" t="s">
        <v>297</v>
      </c>
      <c r="H1717" s="473">
        <v>0</v>
      </c>
      <c r="I1717" s="643" t="s">
        <v>298</v>
      </c>
      <c r="J1717" s="473">
        <v>12.104246353322528</v>
      </c>
    </row>
    <row r="1718" spans="1:10">
      <c r="A1718" s="643"/>
      <c r="B1718" s="643"/>
      <c r="C1718" s="643"/>
      <c r="D1718" s="643"/>
      <c r="E1718" s="643" t="s">
        <v>709</v>
      </c>
      <c r="F1718" s="473">
        <v>7.31</v>
      </c>
      <c r="G1718" s="643"/>
      <c r="H1718" s="881" t="s">
        <v>299</v>
      </c>
      <c r="I1718" s="881"/>
      <c r="J1718" s="473">
        <v>42.67</v>
      </c>
    </row>
    <row r="1719" spans="1:10" ht="1" customHeight="1">
      <c r="A1719" s="645"/>
      <c r="B1719" s="645"/>
      <c r="C1719" s="645"/>
      <c r="D1719" s="645"/>
      <c r="E1719" s="645"/>
      <c r="F1719" s="645"/>
      <c r="G1719" s="645"/>
      <c r="H1719" s="645"/>
      <c r="I1719" s="645"/>
      <c r="J1719" s="645"/>
    </row>
    <row r="1720" spans="1:10" ht="18" customHeight="1">
      <c r="A1720" s="644"/>
      <c r="B1720" s="636" t="s">
        <v>276</v>
      </c>
      <c r="C1720" s="644" t="s">
        <v>277</v>
      </c>
      <c r="D1720" s="644" t="s">
        <v>278</v>
      </c>
      <c r="E1720" s="882" t="s">
        <v>279</v>
      </c>
      <c r="F1720" s="882"/>
      <c r="G1720" s="639" t="s">
        <v>280</v>
      </c>
      <c r="H1720" s="636" t="s">
        <v>281</v>
      </c>
      <c r="I1720" s="636" t="s">
        <v>282</v>
      </c>
      <c r="J1720" s="636" t="s">
        <v>283</v>
      </c>
    </row>
    <row r="1721" spans="1:10" ht="39" customHeight="1">
      <c r="A1721" s="645" t="s">
        <v>158</v>
      </c>
      <c r="B1721" s="461" t="s">
        <v>1409</v>
      </c>
      <c r="C1721" s="645" t="s">
        <v>355</v>
      </c>
      <c r="D1721" s="645" t="s">
        <v>1052</v>
      </c>
      <c r="E1721" s="883" t="s">
        <v>134</v>
      </c>
      <c r="F1721" s="883"/>
      <c r="G1721" s="462" t="s">
        <v>162</v>
      </c>
      <c r="H1721" s="463">
        <v>1</v>
      </c>
      <c r="I1721" s="464">
        <v>38.520000000000003</v>
      </c>
      <c r="J1721" s="464">
        <v>38.520000000000003</v>
      </c>
    </row>
    <row r="1722" spans="1:10" ht="15" customHeight="1">
      <c r="A1722" s="882" t="s">
        <v>356</v>
      </c>
      <c r="B1722" s="886" t="s">
        <v>276</v>
      </c>
      <c r="C1722" s="882" t="s">
        <v>277</v>
      </c>
      <c r="D1722" s="882" t="s">
        <v>357</v>
      </c>
      <c r="E1722" s="886" t="s">
        <v>358</v>
      </c>
      <c r="F1722" s="887" t="s">
        <v>359</v>
      </c>
      <c r="G1722" s="886"/>
      <c r="H1722" s="887" t="s">
        <v>360</v>
      </c>
      <c r="I1722" s="886"/>
      <c r="J1722" s="886" t="s">
        <v>361</v>
      </c>
    </row>
    <row r="1723" spans="1:10" ht="15" customHeight="1">
      <c r="A1723" s="886"/>
      <c r="B1723" s="886"/>
      <c r="C1723" s="886"/>
      <c r="D1723" s="886"/>
      <c r="E1723" s="886"/>
      <c r="F1723" s="636" t="s">
        <v>362</v>
      </c>
      <c r="G1723" s="636" t="s">
        <v>363</v>
      </c>
      <c r="H1723" s="636" t="s">
        <v>362</v>
      </c>
      <c r="I1723" s="636" t="s">
        <v>363</v>
      </c>
      <c r="J1723" s="886"/>
    </row>
    <row r="1724" spans="1:10" ht="26" customHeight="1">
      <c r="A1724" s="638" t="s">
        <v>291</v>
      </c>
      <c r="B1724" s="469" t="s">
        <v>1410</v>
      </c>
      <c r="C1724" s="638" t="s">
        <v>355</v>
      </c>
      <c r="D1724" s="638" t="s">
        <v>1411</v>
      </c>
      <c r="E1724" s="471">
        <v>1</v>
      </c>
      <c r="F1724" s="472">
        <v>1</v>
      </c>
      <c r="G1724" s="472">
        <v>0</v>
      </c>
      <c r="H1724" s="637">
        <v>202.69720000000001</v>
      </c>
      <c r="I1724" s="637">
        <v>80.909899999999993</v>
      </c>
      <c r="J1724" s="637">
        <v>202.69720000000001</v>
      </c>
    </row>
    <row r="1725" spans="1:10" ht="20" customHeight="1">
      <c r="A1725" s="876"/>
      <c r="B1725" s="876"/>
      <c r="C1725" s="876"/>
      <c r="D1725" s="876"/>
      <c r="E1725" s="876"/>
      <c r="F1725" s="876" t="s">
        <v>374</v>
      </c>
      <c r="G1725" s="876"/>
      <c r="H1725" s="876"/>
      <c r="I1725" s="876"/>
      <c r="J1725" s="474">
        <v>202.69720000000001</v>
      </c>
    </row>
    <row r="1726" spans="1:10" ht="20" customHeight="1">
      <c r="A1726" s="644" t="s">
        <v>375</v>
      </c>
      <c r="B1726" s="636" t="s">
        <v>276</v>
      </c>
      <c r="C1726" s="644" t="s">
        <v>277</v>
      </c>
      <c r="D1726" s="644" t="s">
        <v>376</v>
      </c>
      <c r="E1726" s="636" t="s">
        <v>358</v>
      </c>
      <c r="F1726" s="886" t="s">
        <v>377</v>
      </c>
      <c r="G1726" s="886"/>
      <c r="H1726" s="886"/>
      <c r="I1726" s="886"/>
      <c r="J1726" s="636" t="s">
        <v>361</v>
      </c>
    </row>
    <row r="1727" spans="1:10" ht="24" customHeight="1">
      <c r="A1727" s="638" t="s">
        <v>291</v>
      </c>
      <c r="B1727" s="469" t="s">
        <v>384</v>
      </c>
      <c r="C1727" s="638" t="s">
        <v>355</v>
      </c>
      <c r="D1727" s="638" t="s">
        <v>385</v>
      </c>
      <c r="E1727" s="471">
        <v>4</v>
      </c>
      <c r="F1727" s="638"/>
      <c r="G1727" s="638"/>
      <c r="H1727" s="638"/>
      <c r="I1727" s="637">
        <v>24.894400000000001</v>
      </c>
      <c r="J1727" s="637">
        <v>99.577600000000004</v>
      </c>
    </row>
    <row r="1728" spans="1:10" ht="20" customHeight="1">
      <c r="A1728" s="876"/>
      <c r="B1728" s="876"/>
      <c r="C1728" s="876"/>
      <c r="D1728" s="876"/>
      <c r="E1728" s="876"/>
      <c r="F1728" s="876" t="s">
        <v>386</v>
      </c>
      <c r="G1728" s="876"/>
      <c r="H1728" s="876"/>
      <c r="I1728" s="876"/>
      <c r="J1728" s="474">
        <v>99.577600000000004</v>
      </c>
    </row>
    <row r="1729" spans="1:10" ht="20" customHeight="1">
      <c r="A1729" s="876"/>
      <c r="B1729" s="876"/>
      <c r="C1729" s="876"/>
      <c r="D1729" s="876"/>
      <c r="E1729" s="876"/>
      <c r="F1729" s="876" t="s">
        <v>387</v>
      </c>
      <c r="G1729" s="876"/>
      <c r="H1729" s="876"/>
      <c r="I1729" s="876"/>
      <c r="J1729" s="474">
        <v>0</v>
      </c>
    </row>
    <row r="1730" spans="1:10" ht="20" customHeight="1">
      <c r="A1730" s="876"/>
      <c r="B1730" s="876"/>
      <c r="C1730" s="876"/>
      <c r="D1730" s="876"/>
      <c r="E1730" s="876"/>
      <c r="F1730" s="876" t="s">
        <v>388</v>
      </c>
      <c r="G1730" s="876"/>
      <c r="H1730" s="876"/>
      <c r="I1730" s="876"/>
      <c r="J1730" s="474">
        <v>302.27480000000003</v>
      </c>
    </row>
    <row r="1731" spans="1:10" ht="20" customHeight="1">
      <c r="A1731" s="876"/>
      <c r="B1731" s="876"/>
      <c r="C1731" s="876"/>
      <c r="D1731" s="876"/>
      <c r="E1731" s="876"/>
      <c r="F1731" s="876" t="s">
        <v>389</v>
      </c>
      <c r="G1731" s="876"/>
      <c r="H1731" s="876"/>
      <c r="I1731" s="876"/>
      <c r="J1731" s="474">
        <v>0</v>
      </c>
    </row>
    <row r="1732" spans="1:10" ht="20" customHeight="1">
      <c r="A1732" s="876"/>
      <c r="B1732" s="876"/>
      <c r="C1732" s="876"/>
      <c r="D1732" s="876"/>
      <c r="E1732" s="876"/>
      <c r="F1732" s="876" t="s">
        <v>390</v>
      </c>
      <c r="G1732" s="876"/>
      <c r="H1732" s="876"/>
      <c r="I1732" s="876"/>
      <c r="J1732" s="474">
        <v>0</v>
      </c>
    </row>
    <row r="1733" spans="1:10" ht="20" customHeight="1">
      <c r="A1733" s="876"/>
      <c r="B1733" s="876"/>
      <c r="C1733" s="876"/>
      <c r="D1733" s="876"/>
      <c r="E1733" s="876"/>
      <c r="F1733" s="876" t="s">
        <v>391</v>
      </c>
      <c r="G1733" s="876"/>
      <c r="H1733" s="876"/>
      <c r="I1733" s="876"/>
      <c r="J1733" s="474">
        <v>7.8465999999999996</v>
      </c>
    </row>
    <row r="1734" spans="1:10" ht="20" customHeight="1">
      <c r="A1734" s="876"/>
      <c r="B1734" s="876"/>
      <c r="C1734" s="876"/>
      <c r="D1734" s="876"/>
      <c r="E1734" s="876"/>
      <c r="F1734" s="876" t="s">
        <v>392</v>
      </c>
      <c r="G1734" s="876"/>
      <c r="H1734" s="876"/>
      <c r="I1734" s="876"/>
      <c r="J1734" s="474">
        <v>38.522799999999997</v>
      </c>
    </row>
    <row r="1735" spans="1:10" ht="25">
      <c r="A1735" s="643"/>
      <c r="B1735" s="643"/>
      <c r="C1735" s="643"/>
      <c r="D1735" s="643"/>
      <c r="E1735" s="643" t="s">
        <v>296</v>
      </c>
      <c r="F1735" s="473">
        <v>12.690476433224921</v>
      </c>
      <c r="G1735" s="643" t="s">
        <v>297</v>
      </c>
      <c r="H1735" s="473">
        <v>0</v>
      </c>
      <c r="I1735" s="643" t="s">
        <v>298</v>
      </c>
      <c r="J1735" s="473">
        <v>12.690476433224921</v>
      </c>
    </row>
    <row r="1736" spans="1:10">
      <c r="A1736" s="643"/>
      <c r="B1736" s="643"/>
      <c r="C1736" s="643"/>
      <c r="D1736" s="643"/>
      <c r="E1736" s="643" t="s">
        <v>709</v>
      </c>
      <c r="F1736" s="473">
        <v>7.97</v>
      </c>
      <c r="G1736" s="643"/>
      <c r="H1736" s="881" t="s">
        <v>299</v>
      </c>
      <c r="I1736" s="881"/>
      <c r="J1736" s="473">
        <v>46.49</v>
      </c>
    </row>
    <row r="1737" spans="1:10" ht="1" customHeight="1">
      <c r="A1737" s="645"/>
      <c r="B1737" s="645"/>
      <c r="C1737" s="645"/>
      <c r="D1737" s="645"/>
      <c r="E1737" s="645"/>
      <c r="F1737" s="645"/>
      <c r="G1737" s="645"/>
      <c r="H1737" s="645"/>
      <c r="I1737" s="645"/>
      <c r="J1737" s="645"/>
    </row>
    <row r="1738" spans="1:10" ht="18" customHeight="1">
      <c r="A1738" s="644"/>
      <c r="B1738" s="636" t="s">
        <v>276</v>
      </c>
      <c r="C1738" s="644" t="s">
        <v>277</v>
      </c>
      <c r="D1738" s="644" t="s">
        <v>278</v>
      </c>
      <c r="E1738" s="882" t="s">
        <v>279</v>
      </c>
      <c r="F1738" s="882"/>
      <c r="G1738" s="639" t="s">
        <v>280</v>
      </c>
      <c r="H1738" s="636" t="s">
        <v>281</v>
      </c>
      <c r="I1738" s="636" t="s">
        <v>282</v>
      </c>
      <c r="J1738" s="636" t="s">
        <v>283</v>
      </c>
    </row>
    <row r="1739" spans="1:10" ht="26" customHeight="1">
      <c r="A1739" s="645" t="s">
        <v>158</v>
      </c>
      <c r="B1739" s="461" t="s">
        <v>1412</v>
      </c>
      <c r="C1739" s="645" t="s">
        <v>355</v>
      </c>
      <c r="D1739" s="645" t="s">
        <v>475</v>
      </c>
      <c r="E1739" s="883" t="s">
        <v>134</v>
      </c>
      <c r="F1739" s="883"/>
      <c r="G1739" s="462" t="s">
        <v>4</v>
      </c>
      <c r="H1739" s="463">
        <v>1</v>
      </c>
      <c r="I1739" s="464">
        <v>500.72</v>
      </c>
      <c r="J1739" s="464">
        <v>500.72</v>
      </c>
    </row>
    <row r="1740" spans="1:10" ht="15" customHeight="1">
      <c r="A1740" s="882" t="s">
        <v>356</v>
      </c>
      <c r="B1740" s="886" t="s">
        <v>276</v>
      </c>
      <c r="C1740" s="882" t="s">
        <v>277</v>
      </c>
      <c r="D1740" s="882" t="s">
        <v>357</v>
      </c>
      <c r="E1740" s="886" t="s">
        <v>358</v>
      </c>
      <c r="F1740" s="887" t="s">
        <v>359</v>
      </c>
      <c r="G1740" s="886"/>
      <c r="H1740" s="887" t="s">
        <v>360</v>
      </c>
      <c r="I1740" s="886"/>
      <c r="J1740" s="886" t="s">
        <v>361</v>
      </c>
    </row>
    <row r="1741" spans="1:10" ht="15" customHeight="1">
      <c r="A1741" s="886"/>
      <c r="B1741" s="886"/>
      <c r="C1741" s="886"/>
      <c r="D1741" s="886"/>
      <c r="E1741" s="886"/>
      <c r="F1741" s="636" t="s">
        <v>362</v>
      </c>
      <c r="G1741" s="636" t="s">
        <v>363</v>
      </c>
      <c r="H1741" s="636" t="s">
        <v>362</v>
      </c>
      <c r="I1741" s="636" t="s">
        <v>363</v>
      </c>
      <c r="J1741" s="886"/>
    </row>
    <row r="1742" spans="1:10" ht="26" customHeight="1">
      <c r="A1742" s="638" t="s">
        <v>291</v>
      </c>
      <c r="B1742" s="469" t="s">
        <v>1413</v>
      </c>
      <c r="C1742" s="638" t="s">
        <v>355</v>
      </c>
      <c r="D1742" s="638" t="s">
        <v>1414</v>
      </c>
      <c r="E1742" s="471">
        <v>1</v>
      </c>
      <c r="F1742" s="472">
        <v>1</v>
      </c>
      <c r="G1742" s="472">
        <v>0</v>
      </c>
      <c r="H1742" s="637">
        <v>1.1529</v>
      </c>
      <c r="I1742" s="637">
        <v>0.77449999999999997</v>
      </c>
      <c r="J1742" s="637">
        <v>1.1529</v>
      </c>
    </row>
    <row r="1743" spans="1:10" ht="26" customHeight="1">
      <c r="A1743" s="638" t="s">
        <v>291</v>
      </c>
      <c r="B1743" s="469" t="s">
        <v>1065</v>
      </c>
      <c r="C1743" s="638" t="s">
        <v>355</v>
      </c>
      <c r="D1743" s="638" t="s">
        <v>1066</v>
      </c>
      <c r="E1743" s="471">
        <v>1</v>
      </c>
      <c r="F1743" s="472">
        <v>1</v>
      </c>
      <c r="G1743" s="472">
        <v>0</v>
      </c>
      <c r="H1743" s="637">
        <v>60.731999999999999</v>
      </c>
      <c r="I1743" s="637">
        <v>36.798999999999999</v>
      </c>
      <c r="J1743" s="637">
        <v>60.731999999999999</v>
      </c>
    </row>
    <row r="1744" spans="1:10" ht="26" customHeight="1">
      <c r="A1744" s="638" t="s">
        <v>291</v>
      </c>
      <c r="B1744" s="469" t="s">
        <v>1049</v>
      </c>
      <c r="C1744" s="638" t="s">
        <v>355</v>
      </c>
      <c r="D1744" s="638" t="s">
        <v>1050</v>
      </c>
      <c r="E1744" s="471">
        <v>4</v>
      </c>
      <c r="F1744" s="472">
        <v>0.9</v>
      </c>
      <c r="G1744" s="472">
        <v>0.1</v>
      </c>
      <c r="H1744" s="637">
        <v>0.71079999999999999</v>
      </c>
      <c r="I1744" s="637">
        <v>0.48099999999999998</v>
      </c>
      <c r="J1744" s="637">
        <v>2.7513000000000001</v>
      </c>
    </row>
    <row r="1745" spans="1:10" ht="26" customHeight="1">
      <c r="A1745" s="638" t="s">
        <v>291</v>
      </c>
      <c r="B1745" s="469" t="s">
        <v>1067</v>
      </c>
      <c r="C1745" s="638" t="s">
        <v>355</v>
      </c>
      <c r="D1745" s="638" t="s">
        <v>1068</v>
      </c>
      <c r="E1745" s="471">
        <v>3</v>
      </c>
      <c r="F1745" s="472">
        <v>0.41</v>
      </c>
      <c r="G1745" s="472">
        <v>0.59</v>
      </c>
      <c r="H1745" s="637">
        <v>1.5793999999999999</v>
      </c>
      <c r="I1745" s="637">
        <v>1.0687</v>
      </c>
      <c r="J1745" s="637">
        <v>3.8342999999999998</v>
      </c>
    </row>
    <row r="1746" spans="1:10" ht="20" customHeight="1">
      <c r="A1746" s="876"/>
      <c r="B1746" s="876"/>
      <c r="C1746" s="876"/>
      <c r="D1746" s="876"/>
      <c r="E1746" s="876"/>
      <c r="F1746" s="876" t="s">
        <v>374</v>
      </c>
      <c r="G1746" s="876"/>
      <c r="H1746" s="876"/>
      <c r="I1746" s="876"/>
      <c r="J1746" s="474">
        <v>68.470500000000001</v>
      </c>
    </row>
    <row r="1747" spans="1:10" ht="20" customHeight="1">
      <c r="A1747" s="644" t="s">
        <v>375</v>
      </c>
      <c r="B1747" s="636" t="s">
        <v>276</v>
      </c>
      <c r="C1747" s="644" t="s">
        <v>277</v>
      </c>
      <c r="D1747" s="644" t="s">
        <v>376</v>
      </c>
      <c r="E1747" s="636" t="s">
        <v>358</v>
      </c>
      <c r="F1747" s="886" t="s">
        <v>377</v>
      </c>
      <c r="G1747" s="886"/>
      <c r="H1747" s="886"/>
      <c r="I1747" s="886"/>
      <c r="J1747" s="636" t="s">
        <v>361</v>
      </c>
    </row>
    <row r="1748" spans="1:10" ht="24" customHeight="1">
      <c r="A1748" s="638" t="s">
        <v>291</v>
      </c>
      <c r="B1748" s="469" t="s">
        <v>881</v>
      </c>
      <c r="C1748" s="638" t="s">
        <v>355</v>
      </c>
      <c r="D1748" s="638" t="s">
        <v>882</v>
      </c>
      <c r="E1748" s="471">
        <v>1</v>
      </c>
      <c r="F1748" s="638"/>
      <c r="G1748" s="638"/>
      <c r="H1748" s="638"/>
      <c r="I1748" s="637">
        <v>33.435400000000001</v>
      </c>
      <c r="J1748" s="637">
        <v>33.435400000000001</v>
      </c>
    </row>
    <row r="1749" spans="1:10" ht="24" customHeight="1">
      <c r="A1749" s="638" t="s">
        <v>291</v>
      </c>
      <c r="B1749" s="469" t="s">
        <v>384</v>
      </c>
      <c r="C1749" s="638" t="s">
        <v>355</v>
      </c>
      <c r="D1749" s="638" t="s">
        <v>385</v>
      </c>
      <c r="E1749" s="471">
        <v>9</v>
      </c>
      <c r="F1749" s="638"/>
      <c r="G1749" s="638"/>
      <c r="H1749" s="638"/>
      <c r="I1749" s="637">
        <v>24.894400000000001</v>
      </c>
      <c r="J1749" s="637">
        <v>224.0496</v>
      </c>
    </row>
    <row r="1750" spans="1:10" ht="20" customHeight="1">
      <c r="A1750" s="876"/>
      <c r="B1750" s="876"/>
      <c r="C1750" s="876"/>
      <c r="D1750" s="876"/>
      <c r="E1750" s="876"/>
      <c r="F1750" s="876" t="s">
        <v>386</v>
      </c>
      <c r="G1750" s="876"/>
      <c r="H1750" s="876"/>
      <c r="I1750" s="876"/>
      <c r="J1750" s="474">
        <v>257.48500000000001</v>
      </c>
    </row>
    <row r="1751" spans="1:10" ht="20" customHeight="1">
      <c r="A1751" s="876"/>
      <c r="B1751" s="876"/>
      <c r="C1751" s="876"/>
      <c r="D1751" s="876"/>
      <c r="E1751" s="876"/>
      <c r="F1751" s="876" t="s">
        <v>387</v>
      </c>
      <c r="G1751" s="876"/>
      <c r="H1751" s="876"/>
      <c r="I1751" s="876"/>
      <c r="J1751" s="474">
        <v>0</v>
      </c>
    </row>
    <row r="1752" spans="1:10" ht="20" customHeight="1">
      <c r="A1752" s="876"/>
      <c r="B1752" s="876"/>
      <c r="C1752" s="876"/>
      <c r="D1752" s="876"/>
      <c r="E1752" s="876"/>
      <c r="F1752" s="876" t="s">
        <v>388</v>
      </c>
      <c r="G1752" s="876"/>
      <c r="H1752" s="876"/>
      <c r="I1752" s="876"/>
      <c r="J1752" s="474">
        <v>325.95549999999997</v>
      </c>
    </row>
    <row r="1753" spans="1:10" ht="20" customHeight="1">
      <c r="A1753" s="876"/>
      <c r="B1753" s="876"/>
      <c r="C1753" s="876"/>
      <c r="D1753" s="876"/>
      <c r="E1753" s="876"/>
      <c r="F1753" s="876" t="s">
        <v>389</v>
      </c>
      <c r="G1753" s="876"/>
      <c r="H1753" s="876"/>
      <c r="I1753" s="876"/>
      <c r="J1753" s="474">
        <v>0</v>
      </c>
    </row>
    <row r="1754" spans="1:10" ht="20" customHeight="1">
      <c r="A1754" s="876"/>
      <c r="B1754" s="876"/>
      <c r="C1754" s="876"/>
      <c r="D1754" s="876"/>
      <c r="E1754" s="876"/>
      <c r="F1754" s="876" t="s">
        <v>390</v>
      </c>
      <c r="G1754" s="876"/>
      <c r="H1754" s="876"/>
      <c r="I1754" s="876"/>
      <c r="J1754" s="474">
        <v>0</v>
      </c>
    </row>
    <row r="1755" spans="1:10" ht="20" customHeight="1">
      <c r="A1755" s="876"/>
      <c r="B1755" s="876"/>
      <c r="C1755" s="876"/>
      <c r="D1755" s="876"/>
      <c r="E1755" s="876"/>
      <c r="F1755" s="876" t="s">
        <v>391</v>
      </c>
      <c r="G1755" s="876"/>
      <c r="H1755" s="876"/>
      <c r="I1755" s="876"/>
      <c r="J1755" s="474">
        <v>3.9289999999999998</v>
      </c>
    </row>
    <row r="1756" spans="1:10" ht="20" customHeight="1">
      <c r="A1756" s="876"/>
      <c r="B1756" s="876"/>
      <c r="C1756" s="876"/>
      <c r="D1756" s="876"/>
      <c r="E1756" s="876"/>
      <c r="F1756" s="876" t="s">
        <v>392</v>
      </c>
      <c r="G1756" s="876"/>
      <c r="H1756" s="876"/>
      <c r="I1756" s="876"/>
      <c r="J1756" s="474">
        <v>82.961699999999993</v>
      </c>
    </row>
    <row r="1757" spans="1:10" ht="20" customHeight="1">
      <c r="A1757" s="644" t="s">
        <v>393</v>
      </c>
      <c r="B1757" s="636" t="s">
        <v>277</v>
      </c>
      <c r="C1757" s="644" t="s">
        <v>276</v>
      </c>
      <c r="D1757" s="644" t="s">
        <v>293</v>
      </c>
      <c r="E1757" s="636" t="s">
        <v>358</v>
      </c>
      <c r="F1757" s="636" t="s">
        <v>394</v>
      </c>
      <c r="G1757" s="886" t="s">
        <v>395</v>
      </c>
      <c r="H1757" s="886"/>
      <c r="I1757" s="886"/>
      <c r="J1757" s="636" t="s">
        <v>361</v>
      </c>
    </row>
    <row r="1758" spans="1:10" ht="26" customHeight="1">
      <c r="A1758" s="638" t="s">
        <v>291</v>
      </c>
      <c r="B1758" s="469" t="s">
        <v>355</v>
      </c>
      <c r="C1758" s="638" t="s">
        <v>1415</v>
      </c>
      <c r="D1758" s="638" t="s">
        <v>1416</v>
      </c>
      <c r="E1758" s="471">
        <v>0.84645999999999999</v>
      </c>
      <c r="F1758" s="470" t="s">
        <v>398</v>
      </c>
      <c r="G1758" s="888">
        <v>6.8750999999999998</v>
      </c>
      <c r="H1758" s="888"/>
      <c r="I1758" s="884"/>
      <c r="J1758" s="637">
        <v>5.8194999999999997</v>
      </c>
    </row>
    <row r="1759" spans="1:10" ht="24" customHeight="1">
      <c r="A1759" s="638" t="s">
        <v>291</v>
      </c>
      <c r="B1759" s="469" t="s">
        <v>355</v>
      </c>
      <c r="C1759" s="638" t="s">
        <v>1069</v>
      </c>
      <c r="D1759" s="638" t="s">
        <v>1070</v>
      </c>
      <c r="E1759" s="471">
        <v>0.63334000000000001</v>
      </c>
      <c r="F1759" s="470" t="s">
        <v>4</v>
      </c>
      <c r="G1759" s="888">
        <v>117.7868</v>
      </c>
      <c r="H1759" s="888"/>
      <c r="I1759" s="884"/>
      <c r="J1759" s="637">
        <v>74.599100000000007</v>
      </c>
    </row>
    <row r="1760" spans="1:10" ht="24" customHeight="1">
      <c r="A1760" s="638" t="s">
        <v>291</v>
      </c>
      <c r="B1760" s="469" t="s">
        <v>355</v>
      </c>
      <c r="C1760" s="638" t="s">
        <v>1417</v>
      </c>
      <c r="D1760" s="638" t="s">
        <v>1418</v>
      </c>
      <c r="E1760" s="471">
        <v>0.36753999999999998</v>
      </c>
      <c r="F1760" s="470" t="s">
        <v>4</v>
      </c>
      <c r="G1760" s="888">
        <v>142.31309999999999</v>
      </c>
      <c r="H1760" s="888"/>
      <c r="I1760" s="884"/>
      <c r="J1760" s="637">
        <v>52.305799999999998</v>
      </c>
    </row>
    <row r="1761" spans="1:10" ht="24" customHeight="1">
      <c r="A1761" s="638" t="s">
        <v>291</v>
      </c>
      <c r="B1761" s="469" t="s">
        <v>355</v>
      </c>
      <c r="C1761" s="638" t="s">
        <v>886</v>
      </c>
      <c r="D1761" s="638" t="s">
        <v>887</v>
      </c>
      <c r="E1761" s="471">
        <v>0.36753999999999998</v>
      </c>
      <c r="F1761" s="470" t="s">
        <v>4</v>
      </c>
      <c r="G1761" s="888">
        <v>138.56309999999999</v>
      </c>
      <c r="H1761" s="888"/>
      <c r="I1761" s="884"/>
      <c r="J1761" s="637">
        <v>50.927500000000002</v>
      </c>
    </row>
    <row r="1762" spans="1:10" ht="24" customHeight="1">
      <c r="A1762" s="638" t="s">
        <v>291</v>
      </c>
      <c r="B1762" s="469" t="s">
        <v>355</v>
      </c>
      <c r="C1762" s="638" t="s">
        <v>1071</v>
      </c>
      <c r="D1762" s="638" t="s">
        <v>1072</v>
      </c>
      <c r="E1762" s="471">
        <v>282.15206999999998</v>
      </c>
      <c r="F1762" s="470" t="s">
        <v>398</v>
      </c>
      <c r="G1762" s="888">
        <v>0.78080000000000005</v>
      </c>
      <c r="H1762" s="888"/>
      <c r="I1762" s="884"/>
      <c r="J1762" s="637">
        <v>220.30430000000001</v>
      </c>
    </row>
    <row r="1763" spans="1:10" ht="20" customHeight="1">
      <c r="A1763" s="876"/>
      <c r="B1763" s="876"/>
      <c r="C1763" s="876"/>
      <c r="D1763" s="876"/>
      <c r="E1763" s="876"/>
      <c r="F1763" s="876" t="s">
        <v>403</v>
      </c>
      <c r="G1763" s="876"/>
      <c r="H1763" s="876"/>
      <c r="I1763" s="876"/>
      <c r="J1763" s="474">
        <v>403.95620000000002</v>
      </c>
    </row>
    <row r="1764" spans="1:10" ht="20" customHeight="1">
      <c r="A1764" s="644" t="s">
        <v>409</v>
      </c>
      <c r="B1764" s="636" t="s">
        <v>277</v>
      </c>
      <c r="C1764" s="644" t="s">
        <v>291</v>
      </c>
      <c r="D1764" s="644" t="s">
        <v>410</v>
      </c>
      <c r="E1764" s="636" t="s">
        <v>276</v>
      </c>
      <c r="F1764" s="636" t="s">
        <v>358</v>
      </c>
      <c r="G1764" s="639" t="s">
        <v>394</v>
      </c>
      <c r="H1764" s="886" t="s">
        <v>395</v>
      </c>
      <c r="I1764" s="886"/>
      <c r="J1764" s="636" t="s">
        <v>361</v>
      </c>
    </row>
    <row r="1765" spans="1:10" ht="39" customHeight="1">
      <c r="A1765" s="642" t="s">
        <v>411</v>
      </c>
      <c r="B1765" s="465" t="s">
        <v>355</v>
      </c>
      <c r="C1765" s="642" t="s">
        <v>1415</v>
      </c>
      <c r="D1765" s="642" t="s">
        <v>413</v>
      </c>
      <c r="E1765" s="465">
        <v>5914655</v>
      </c>
      <c r="F1765" s="467">
        <v>8.4999999999999995E-4</v>
      </c>
      <c r="G1765" s="466" t="s">
        <v>162</v>
      </c>
      <c r="H1765" s="889">
        <v>35.36</v>
      </c>
      <c r="I1765" s="885"/>
      <c r="J1765" s="641">
        <v>3.0099999999999998E-2</v>
      </c>
    </row>
    <row r="1766" spans="1:10" ht="39" customHeight="1">
      <c r="A1766" s="642" t="s">
        <v>411</v>
      </c>
      <c r="B1766" s="465" t="s">
        <v>355</v>
      </c>
      <c r="C1766" s="642" t="s">
        <v>1069</v>
      </c>
      <c r="D1766" s="642" t="s">
        <v>521</v>
      </c>
      <c r="E1766" s="465">
        <v>5914647</v>
      </c>
      <c r="F1766" s="467">
        <v>0.95001000000000002</v>
      </c>
      <c r="G1766" s="466" t="s">
        <v>162</v>
      </c>
      <c r="H1766" s="889">
        <v>1.85</v>
      </c>
      <c r="I1766" s="885"/>
      <c r="J1766" s="641">
        <v>1.7575000000000001</v>
      </c>
    </row>
    <row r="1767" spans="1:10" ht="39" customHeight="1">
      <c r="A1767" s="642" t="s">
        <v>411</v>
      </c>
      <c r="B1767" s="465" t="s">
        <v>355</v>
      </c>
      <c r="C1767" s="642" t="s">
        <v>1417</v>
      </c>
      <c r="D1767" s="642" t="s">
        <v>521</v>
      </c>
      <c r="E1767" s="465">
        <v>5914647</v>
      </c>
      <c r="F1767" s="467">
        <v>0.55130999999999997</v>
      </c>
      <c r="G1767" s="466" t="s">
        <v>162</v>
      </c>
      <c r="H1767" s="889">
        <v>1.85</v>
      </c>
      <c r="I1767" s="885"/>
      <c r="J1767" s="641">
        <v>1.0199</v>
      </c>
    </row>
    <row r="1768" spans="1:10" ht="39" customHeight="1">
      <c r="A1768" s="642" t="s">
        <v>411</v>
      </c>
      <c r="B1768" s="465" t="s">
        <v>355</v>
      </c>
      <c r="C1768" s="642" t="s">
        <v>886</v>
      </c>
      <c r="D1768" s="642" t="s">
        <v>521</v>
      </c>
      <c r="E1768" s="465">
        <v>5914647</v>
      </c>
      <c r="F1768" s="467">
        <v>0.55130999999999997</v>
      </c>
      <c r="G1768" s="466" t="s">
        <v>162</v>
      </c>
      <c r="H1768" s="889">
        <v>1.85</v>
      </c>
      <c r="I1768" s="885"/>
      <c r="J1768" s="641">
        <v>1.0199</v>
      </c>
    </row>
    <row r="1769" spans="1:10" ht="39" customHeight="1">
      <c r="A1769" s="642" t="s">
        <v>411</v>
      </c>
      <c r="B1769" s="465" t="s">
        <v>355</v>
      </c>
      <c r="C1769" s="642" t="s">
        <v>1071</v>
      </c>
      <c r="D1769" s="642" t="s">
        <v>413</v>
      </c>
      <c r="E1769" s="465">
        <v>5914655</v>
      </c>
      <c r="F1769" s="467">
        <v>0.28215000000000001</v>
      </c>
      <c r="G1769" s="466" t="s">
        <v>162</v>
      </c>
      <c r="H1769" s="889">
        <v>35.36</v>
      </c>
      <c r="I1769" s="885"/>
      <c r="J1769" s="641">
        <v>9.9768000000000008</v>
      </c>
    </row>
    <row r="1770" spans="1:10" ht="20" customHeight="1">
      <c r="A1770" s="876"/>
      <c r="B1770" s="876"/>
      <c r="C1770" s="876"/>
      <c r="D1770" s="876"/>
      <c r="E1770" s="876"/>
      <c r="F1770" s="876" t="s">
        <v>414</v>
      </c>
      <c r="G1770" s="876"/>
      <c r="H1770" s="876"/>
      <c r="I1770" s="876"/>
      <c r="J1770" s="474">
        <v>13.8042</v>
      </c>
    </row>
    <row r="1771" spans="1:10" ht="20" customHeight="1">
      <c r="A1771" s="644" t="s">
        <v>415</v>
      </c>
      <c r="B1771" s="636" t="s">
        <v>277</v>
      </c>
      <c r="C1771" s="644" t="s">
        <v>291</v>
      </c>
      <c r="D1771" s="644" t="s">
        <v>416</v>
      </c>
      <c r="E1771" s="636" t="s">
        <v>358</v>
      </c>
      <c r="F1771" s="636" t="s">
        <v>394</v>
      </c>
      <c r="G1771" s="887" t="s">
        <v>417</v>
      </c>
      <c r="H1771" s="886"/>
      <c r="I1771" s="886"/>
      <c r="J1771" s="636" t="s">
        <v>361</v>
      </c>
    </row>
    <row r="1772" spans="1:10" ht="20" customHeight="1">
      <c r="A1772" s="639"/>
      <c r="B1772" s="639"/>
      <c r="C1772" s="639"/>
      <c r="D1772" s="639"/>
      <c r="E1772" s="639"/>
      <c r="F1772" s="639"/>
      <c r="G1772" s="639" t="s">
        <v>418</v>
      </c>
      <c r="H1772" s="639" t="s">
        <v>419</v>
      </c>
      <c r="I1772" s="639" t="s">
        <v>420</v>
      </c>
      <c r="J1772" s="639"/>
    </row>
    <row r="1773" spans="1:10" ht="50" customHeight="1">
      <c r="A1773" s="642" t="s">
        <v>416</v>
      </c>
      <c r="B1773" s="465" t="s">
        <v>355</v>
      </c>
      <c r="C1773" s="642" t="s">
        <v>1415</v>
      </c>
      <c r="D1773" s="642" t="s">
        <v>1419</v>
      </c>
      <c r="E1773" s="467">
        <v>8.4999999999999995E-4</v>
      </c>
      <c r="F1773" s="466" t="s">
        <v>163</v>
      </c>
      <c r="G1773" s="465" t="s">
        <v>1784</v>
      </c>
      <c r="H1773" s="465" t="s">
        <v>1785</v>
      </c>
      <c r="I1773" s="465" t="s">
        <v>1786</v>
      </c>
      <c r="J1773" s="641">
        <v>0</v>
      </c>
    </row>
    <row r="1774" spans="1:10" ht="50" customHeight="1">
      <c r="A1774" s="642" t="s">
        <v>416</v>
      </c>
      <c r="B1774" s="465" t="s">
        <v>355</v>
      </c>
      <c r="C1774" s="642" t="s">
        <v>1069</v>
      </c>
      <c r="D1774" s="642" t="s">
        <v>1073</v>
      </c>
      <c r="E1774" s="467">
        <v>0.95001000000000002</v>
      </c>
      <c r="F1774" s="466" t="s">
        <v>163</v>
      </c>
      <c r="G1774" s="465" t="s">
        <v>1795</v>
      </c>
      <c r="H1774" s="465" t="s">
        <v>1796</v>
      </c>
      <c r="I1774" s="465" t="s">
        <v>1797</v>
      </c>
      <c r="J1774" s="641">
        <v>0</v>
      </c>
    </row>
    <row r="1775" spans="1:10" ht="50" customHeight="1">
      <c r="A1775" s="642" t="s">
        <v>416</v>
      </c>
      <c r="B1775" s="465" t="s">
        <v>355</v>
      </c>
      <c r="C1775" s="642" t="s">
        <v>1417</v>
      </c>
      <c r="D1775" s="642" t="s">
        <v>1420</v>
      </c>
      <c r="E1775" s="467">
        <v>0.55130999999999997</v>
      </c>
      <c r="F1775" s="466" t="s">
        <v>163</v>
      </c>
      <c r="G1775" s="465" t="s">
        <v>1795</v>
      </c>
      <c r="H1775" s="465" t="s">
        <v>1796</v>
      </c>
      <c r="I1775" s="465" t="s">
        <v>1797</v>
      </c>
      <c r="J1775" s="641">
        <v>0</v>
      </c>
    </row>
    <row r="1776" spans="1:10" ht="50" customHeight="1">
      <c r="A1776" s="642" t="s">
        <v>416</v>
      </c>
      <c r="B1776" s="465" t="s">
        <v>355</v>
      </c>
      <c r="C1776" s="642" t="s">
        <v>886</v>
      </c>
      <c r="D1776" s="642" t="s">
        <v>888</v>
      </c>
      <c r="E1776" s="467">
        <v>0.55130999999999997</v>
      </c>
      <c r="F1776" s="466" t="s">
        <v>163</v>
      </c>
      <c r="G1776" s="465" t="s">
        <v>1795</v>
      </c>
      <c r="H1776" s="465" t="s">
        <v>1796</v>
      </c>
      <c r="I1776" s="465" t="s">
        <v>1797</v>
      </c>
      <c r="J1776" s="641">
        <v>0</v>
      </c>
    </row>
    <row r="1777" spans="1:10" ht="50" customHeight="1">
      <c r="A1777" s="642" t="s">
        <v>416</v>
      </c>
      <c r="B1777" s="465" t="s">
        <v>355</v>
      </c>
      <c r="C1777" s="642" t="s">
        <v>1071</v>
      </c>
      <c r="D1777" s="642" t="s">
        <v>1074</v>
      </c>
      <c r="E1777" s="467">
        <v>0.28215000000000001</v>
      </c>
      <c r="F1777" s="466" t="s">
        <v>163</v>
      </c>
      <c r="G1777" s="465" t="s">
        <v>1784</v>
      </c>
      <c r="H1777" s="465" t="s">
        <v>1785</v>
      </c>
      <c r="I1777" s="465" t="s">
        <v>1786</v>
      </c>
      <c r="J1777" s="641">
        <v>0</v>
      </c>
    </row>
    <row r="1778" spans="1:10" ht="20" customHeight="1">
      <c r="A1778" s="876"/>
      <c r="B1778" s="876"/>
      <c r="C1778" s="876"/>
      <c r="D1778" s="876"/>
      <c r="E1778" s="876"/>
      <c r="F1778" s="876" t="s">
        <v>424</v>
      </c>
      <c r="G1778" s="876"/>
      <c r="H1778" s="876"/>
      <c r="I1778" s="876"/>
      <c r="J1778" s="474">
        <v>0</v>
      </c>
    </row>
    <row r="1779" spans="1:10" ht="25">
      <c r="A1779" s="643"/>
      <c r="B1779" s="643"/>
      <c r="C1779" s="643"/>
      <c r="D1779" s="643"/>
      <c r="E1779" s="643" t="s">
        <v>296</v>
      </c>
      <c r="F1779" s="473">
        <v>68.960155644143413</v>
      </c>
      <c r="G1779" s="643" t="s">
        <v>297</v>
      </c>
      <c r="H1779" s="473">
        <v>0</v>
      </c>
      <c r="I1779" s="643" t="s">
        <v>298</v>
      </c>
      <c r="J1779" s="473">
        <v>68.960155662133687</v>
      </c>
    </row>
    <row r="1780" spans="1:10">
      <c r="A1780" s="643"/>
      <c r="B1780" s="643"/>
      <c r="C1780" s="643"/>
      <c r="D1780" s="643"/>
      <c r="E1780" s="643" t="s">
        <v>709</v>
      </c>
      <c r="F1780" s="473">
        <v>103.64</v>
      </c>
      <c r="G1780" s="643"/>
      <c r="H1780" s="881" t="s">
        <v>299</v>
      </c>
      <c r="I1780" s="881"/>
      <c r="J1780" s="473">
        <v>604.36</v>
      </c>
    </row>
    <row r="1781" spans="1:10" ht="1" customHeight="1">
      <c r="A1781" s="645"/>
      <c r="B1781" s="645"/>
      <c r="C1781" s="645"/>
      <c r="D1781" s="645"/>
      <c r="E1781" s="645"/>
      <c r="F1781" s="645"/>
      <c r="G1781" s="645"/>
      <c r="H1781" s="645"/>
      <c r="I1781" s="645"/>
      <c r="J1781" s="645"/>
    </row>
    <row r="1782" spans="1:10" ht="18" customHeight="1">
      <c r="A1782" s="644"/>
      <c r="B1782" s="636" t="s">
        <v>276</v>
      </c>
      <c r="C1782" s="644" t="s">
        <v>277</v>
      </c>
      <c r="D1782" s="644" t="s">
        <v>278</v>
      </c>
      <c r="E1782" s="882" t="s">
        <v>279</v>
      </c>
      <c r="F1782" s="882"/>
      <c r="G1782" s="639" t="s">
        <v>280</v>
      </c>
      <c r="H1782" s="636" t="s">
        <v>281</v>
      </c>
      <c r="I1782" s="636" t="s">
        <v>282</v>
      </c>
      <c r="J1782" s="636" t="s">
        <v>283</v>
      </c>
    </row>
    <row r="1783" spans="1:10" ht="26" customHeight="1">
      <c r="A1783" s="645" t="s">
        <v>158</v>
      </c>
      <c r="B1783" s="461" t="s">
        <v>1412</v>
      </c>
      <c r="C1783" s="645" t="s">
        <v>355</v>
      </c>
      <c r="D1783" s="645" t="s">
        <v>475</v>
      </c>
      <c r="E1783" s="883" t="s">
        <v>134</v>
      </c>
      <c r="F1783" s="883"/>
      <c r="G1783" s="462" t="s">
        <v>4</v>
      </c>
      <c r="H1783" s="463">
        <v>1</v>
      </c>
      <c r="I1783" s="464">
        <v>500.72</v>
      </c>
      <c r="J1783" s="464">
        <v>500.72</v>
      </c>
    </row>
    <row r="1784" spans="1:10" ht="15" customHeight="1">
      <c r="A1784" s="882" t="s">
        <v>356</v>
      </c>
      <c r="B1784" s="886" t="s">
        <v>276</v>
      </c>
      <c r="C1784" s="882" t="s">
        <v>277</v>
      </c>
      <c r="D1784" s="882" t="s">
        <v>357</v>
      </c>
      <c r="E1784" s="886" t="s">
        <v>358</v>
      </c>
      <c r="F1784" s="887" t="s">
        <v>359</v>
      </c>
      <c r="G1784" s="886"/>
      <c r="H1784" s="887" t="s">
        <v>360</v>
      </c>
      <c r="I1784" s="886"/>
      <c r="J1784" s="886" t="s">
        <v>361</v>
      </c>
    </row>
    <row r="1785" spans="1:10" ht="15" customHeight="1">
      <c r="A1785" s="886"/>
      <c r="B1785" s="886"/>
      <c r="C1785" s="886"/>
      <c r="D1785" s="886"/>
      <c r="E1785" s="886"/>
      <c r="F1785" s="636" t="s">
        <v>362</v>
      </c>
      <c r="G1785" s="636" t="s">
        <v>363</v>
      </c>
      <c r="H1785" s="636" t="s">
        <v>362</v>
      </c>
      <c r="I1785" s="636" t="s">
        <v>363</v>
      </c>
      <c r="J1785" s="886"/>
    </row>
    <row r="1786" spans="1:10" ht="26" customHeight="1">
      <c r="A1786" s="638" t="s">
        <v>291</v>
      </c>
      <c r="B1786" s="469" t="s">
        <v>1413</v>
      </c>
      <c r="C1786" s="638" t="s">
        <v>355</v>
      </c>
      <c r="D1786" s="638" t="s">
        <v>1414</v>
      </c>
      <c r="E1786" s="471">
        <v>1</v>
      </c>
      <c r="F1786" s="472">
        <v>1</v>
      </c>
      <c r="G1786" s="472">
        <v>0</v>
      </c>
      <c r="H1786" s="637">
        <v>1.1529</v>
      </c>
      <c r="I1786" s="637">
        <v>0.77449999999999997</v>
      </c>
      <c r="J1786" s="637">
        <v>1.1529</v>
      </c>
    </row>
    <row r="1787" spans="1:10" ht="26" customHeight="1">
      <c r="A1787" s="638" t="s">
        <v>291</v>
      </c>
      <c r="B1787" s="469" t="s">
        <v>1065</v>
      </c>
      <c r="C1787" s="638" t="s">
        <v>355</v>
      </c>
      <c r="D1787" s="638" t="s">
        <v>1066</v>
      </c>
      <c r="E1787" s="471">
        <v>1</v>
      </c>
      <c r="F1787" s="472">
        <v>1</v>
      </c>
      <c r="G1787" s="472">
        <v>0</v>
      </c>
      <c r="H1787" s="637">
        <v>60.731999999999999</v>
      </c>
      <c r="I1787" s="637">
        <v>36.798999999999999</v>
      </c>
      <c r="J1787" s="637">
        <v>60.731999999999999</v>
      </c>
    </row>
    <row r="1788" spans="1:10" ht="26" customHeight="1">
      <c r="A1788" s="638" t="s">
        <v>291</v>
      </c>
      <c r="B1788" s="469" t="s">
        <v>1049</v>
      </c>
      <c r="C1788" s="638" t="s">
        <v>355</v>
      </c>
      <c r="D1788" s="638" t="s">
        <v>1050</v>
      </c>
      <c r="E1788" s="471">
        <v>4</v>
      </c>
      <c r="F1788" s="472">
        <v>0.9</v>
      </c>
      <c r="G1788" s="472">
        <v>0.1</v>
      </c>
      <c r="H1788" s="637">
        <v>0.71079999999999999</v>
      </c>
      <c r="I1788" s="637">
        <v>0.48099999999999998</v>
      </c>
      <c r="J1788" s="637">
        <v>2.7513000000000001</v>
      </c>
    </row>
    <row r="1789" spans="1:10" ht="26" customHeight="1">
      <c r="A1789" s="638" t="s">
        <v>291</v>
      </c>
      <c r="B1789" s="469" t="s">
        <v>1067</v>
      </c>
      <c r="C1789" s="638" t="s">
        <v>355</v>
      </c>
      <c r="D1789" s="638" t="s">
        <v>1068</v>
      </c>
      <c r="E1789" s="471">
        <v>3</v>
      </c>
      <c r="F1789" s="472">
        <v>0.41</v>
      </c>
      <c r="G1789" s="472">
        <v>0.59</v>
      </c>
      <c r="H1789" s="637">
        <v>1.5793999999999999</v>
      </c>
      <c r="I1789" s="637">
        <v>1.0687</v>
      </c>
      <c r="J1789" s="637">
        <v>3.8342999999999998</v>
      </c>
    </row>
    <row r="1790" spans="1:10" ht="20" customHeight="1">
      <c r="A1790" s="876"/>
      <c r="B1790" s="876"/>
      <c r="C1790" s="876"/>
      <c r="D1790" s="876"/>
      <c r="E1790" s="876"/>
      <c r="F1790" s="876" t="s">
        <v>374</v>
      </c>
      <c r="G1790" s="876"/>
      <c r="H1790" s="876"/>
      <c r="I1790" s="876"/>
      <c r="J1790" s="474">
        <v>68.470500000000001</v>
      </c>
    </row>
    <row r="1791" spans="1:10" ht="20" customHeight="1">
      <c r="A1791" s="644" t="s">
        <v>375</v>
      </c>
      <c r="B1791" s="636" t="s">
        <v>276</v>
      </c>
      <c r="C1791" s="644" t="s">
        <v>277</v>
      </c>
      <c r="D1791" s="644" t="s">
        <v>376</v>
      </c>
      <c r="E1791" s="636" t="s">
        <v>358</v>
      </c>
      <c r="F1791" s="886" t="s">
        <v>377</v>
      </c>
      <c r="G1791" s="886"/>
      <c r="H1791" s="886"/>
      <c r="I1791" s="886"/>
      <c r="J1791" s="636" t="s">
        <v>361</v>
      </c>
    </row>
    <row r="1792" spans="1:10" ht="24" customHeight="1">
      <c r="A1792" s="638" t="s">
        <v>291</v>
      </c>
      <c r="B1792" s="469" t="s">
        <v>881</v>
      </c>
      <c r="C1792" s="638" t="s">
        <v>355</v>
      </c>
      <c r="D1792" s="638" t="s">
        <v>882</v>
      </c>
      <c r="E1792" s="471">
        <v>1</v>
      </c>
      <c r="F1792" s="638"/>
      <c r="G1792" s="638"/>
      <c r="H1792" s="638"/>
      <c r="I1792" s="637">
        <v>33.435400000000001</v>
      </c>
      <c r="J1792" s="637">
        <v>33.435400000000001</v>
      </c>
    </row>
    <row r="1793" spans="1:10" ht="24" customHeight="1">
      <c r="A1793" s="638" t="s">
        <v>291</v>
      </c>
      <c r="B1793" s="469" t="s">
        <v>384</v>
      </c>
      <c r="C1793" s="638" t="s">
        <v>355</v>
      </c>
      <c r="D1793" s="638" t="s">
        <v>385</v>
      </c>
      <c r="E1793" s="471">
        <v>9</v>
      </c>
      <c r="F1793" s="638"/>
      <c r="G1793" s="638"/>
      <c r="H1793" s="638"/>
      <c r="I1793" s="637">
        <v>24.894400000000001</v>
      </c>
      <c r="J1793" s="637">
        <v>224.0496</v>
      </c>
    </row>
    <row r="1794" spans="1:10" ht="20" customHeight="1">
      <c r="A1794" s="876"/>
      <c r="B1794" s="876"/>
      <c r="C1794" s="876"/>
      <c r="D1794" s="876"/>
      <c r="E1794" s="876"/>
      <c r="F1794" s="876" t="s">
        <v>386</v>
      </c>
      <c r="G1794" s="876"/>
      <c r="H1794" s="876"/>
      <c r="I1794" s="876"/>
      <c r="J1794" s="474">
        <v>257.48500000000001</v>
      </c>
    </row>
    <row r="1795" spans="1:10" ht="20" customHeight="1">
      <c r="A1795" s="876"/>
      <c r="B1795" s="876"/>
      <c r="C1795" s="876"/>
      <c r="D1795" s="876"/>
      <c r="E1795" s="876"/>
      <c r="F1795" s="876" t="s">
        <v>387</v>
      </c>
      <c r="G1795" s="876"/>
      <c r="H1795" s="876"/>
      <c r="I1795" s="876"/>
      <c r="J1795" s="474">
        <v>0</v>
      </c>
    </row>
    <row r="1796" spans="1:10" ht="20" customHeight="1">
      <c r="A1796" s="876"/>
      <c r="B1796" s="876"/>
      <c r="C1796" s="876"/>
      <c r="D1796" s="876"/>
      <c r="E1796" s="876"/>
      <c r="F1796" s="876" t="s">
        <v>388</v>
      </c>
      <c r="G1796" s="876"/>
      <c r="H1796" s="876"/>
      <c r="I1796" s="876"/>
      <c r="J1796" s="474">
        <v>325.95549999999997</v>
      </c>
    </row>
    <row r="1797" spans="1:10" ht="20" customHeight="1">
      <c r="A1797" s="876"/>
      <c r="B1797" s="876"/>
      <c r="C1797" s="876"/>
      <c r="D1797" s="876"/>
      <c r="E1797" s="876"/>
      <c r="F1797" s="876" t="s">
        <v>389</v>
      </c>
      <c r="G1797" s="876"/>
      <c r="H1797" s="876"/>
      <c r="I1797" s="876"/>
      <c r="J1797" s="474">
        <v>0</v>
      </c>
    </row>
    <row r="1798" spans="1:10" ht="20" customHeight="1">
      <c r="A1798" s="876"/>
      <c r="B1798" s="876"/>
      <c r="C1798" s="876"/>
      <c r="D1798" s="876"/>
      <c r="E1798" s="876"/>
      <c r="F1798" s="876" t="s">
        <v>390</v>
      </c>
      <c r="G1798" s="876"/>
      <c r="H1798" s="876"/>
      <c r="I1798" s="876"/>
      <c r="J1798" s="474">
        <v>0</v>
      </c>
    </row>
    <row r="1799" spans="1:10" ht="20" customHeight="1">
      <c r="A1799" s="876"/>
      <c r="B1799" s="876"/>
      <c r="C1799" s="876"/>
      <c r="D1799" s="876"/>
      <c r="E1799" s="876"/>
      <c r="F1799" s="876" t="s">
        <v>391</v>
      </c>
      <c r="G1799" s="876"/>
      <c r="H1799" s="876"/>
      <c r="I1799" s="876"/>
      <c r="J1799" s="474">
        <v>3.9289999999999998</v>
      </c>
    </row>
    <row r="1800" spans="1:10" ht="20" customHeight="1">
      <c r="A1800" s="876"/>
      <c r="B1800" s="876"/>
      <c r="C1800" s="876"/>
      <c r="D1800" s="876"/>
      <c r="E1800" s="876"/>
      <c r="F1800" s="876" t="s">
        <v>392</v>
      </c>
      <c r="G1800" s="876"/>
      <c r="H1800" s="876"/>
      <c r="I1800" s="876"/>
      <c r="J1800" s="474">
        <v>82.961699999999993</v>
      </c>
    </row>
    <row r="1801" spans="1:10" ht="20" customHeight="1">
      <c r="A1801" s="644" t="s">
        <v>393</v>
      </c>
      <c r="B1801" s="636" t="s">
        <v>277</v>
      </c>
      <c r="C1801" s="644" t="s">
        <v>276</v>
      </c>
      <c r="D1801" s="644" t="s">
        <v>293</v>
      </c>
      <c r="E1801" s="636" t="s">
        <v>358</v>
      </c>
      <c r="F1801" s="636" t="s">
        <v>394</v>
      </c>
      <c r="G1801" s="886" t="s">
        <v>395</v>
      </c>
      <c r="H1801" s="886"/>
      <c r="I1801" s="886"/>
      <c r="J1801" s="636" t="s">
        <v>361</v>
      </c>
    </row>
    <row r="1802" spans="1:10" ht="26" customHeight="1">
      <c r="A1802" s="638" t="s">
        <v>291</v>
      </c>
      <c r="B1802" s="469" t="s">
        <v>355</v>
      </c>
      <c r="C1802" s="638" t="s">
        <v>1415</v>
      </c>
      <c r="D1802" s="638" t="s">
        <v>1416</v>
      </c>
      <c r="E1802" s="471">
        <v>0.84645999999999999</v>
      </c>
      <c r="F1802" s="470" t="s">
        <v>398</v>
      </c>
      <c r="G1802" s="888">
        <v>6.8750999999999998</v>
      </c>
      <c r="H1802" s="888"/>
      <c r="I1802" s="884"/>
      <c r="J1802" s="637">
        <v>5.8194999999999997</v>
      </c>
    </row>
    <row r="1803" spans="1:10" ht="24" customHeight="1">
      <c r="A1803" s="638" t="s">
        <v>291</v>
      </c>
      <c r="B1803" s="469" t="s">
        <v>355</v>
      </c>
      <c r="C1803" s="638" t="s">
        <v>1069</v>
      </c>
      <c r="D1803" s="638" t="s">
        <v>1070</v>
      </c>
      <c r="E1803" s="471">
        <v>0.63334000000000001</v>
      </c>
      <c r="F1803" s="470" t="s">
        <v>4</v>
      </c>
      <c r="G1803" s="888">
        <v>117.7868</v>
      </c>
      <c r="H1803" s="888"/>
      <c r="I1803" s="884"/>
      <c r="J1803" s="637">
        <v>74.599100000000007</v>
      </c>
    </row>
    <row r="1804" spans="1:10" ht="24" customHeight="1">
      <c r="A1804" s="638" t="s">
        <v>291</v>
      </c>
      <c r="B1804" s="469" t="s">
        <v>355</v>
      </c>
      <c r="C1804" s="638" t="s">
        <v>1417</v>
      </c>
      <c r="D1804" s="638" t="s">
        <v>1418</v>
      </c>
      <c r="E1804" s="471">
        <v>0.36753999999999998</v>
      </c>
      <c r="F1804" s="470" t="s">
        <v>4</v>
      </c>
      <c r="G1804" s="888">
        <v>142.31309999999999</v>
      </c>
      <c r="H1804" s="888"/>
      <c r="I1804" s="884"/>
      <c r="J1804" s="637">
        <v>52.305799999999998</v>
      </c>
    </row>
    <row r="1805" spans="1:10" ht="24" customHeight="1">
      <c r="A1805" s="638" t="s">
        <v>291</v>
      </c>
      <c r="B1805" s="469" t="s">
        <v>355</v>
      </c>
      <c r="C1805" s="638" t="s">
        <v>886</v>
      </c>
      <c r="D1805" s="638" t="s">
        <v>887</v>
      </c>
      <c r="E1805" s="471">
        <v>0.36753999999999998</v>
      </c>
      <c r="F1805" s="470" t="s">
        <v>4</v>
      </c>
      <c r="G1805" s="888">
        <v>138.56309999999999</v>
      </c>
      <c r="H1805" s="888"/>
      <c r="I1805" s="884"/>
      <c r="J1805" s="637">
        <v>50.927500000000002</v>
      </c>
    </row>
    <row r="1806" spans="1:10" ht="24" customHeight="1">
      <c r="A1806" s="638" t="s">
        <v>291</v>
      </c>
      <c r="B1806" s="469" t="s">
        <v>355</v>
      </c>
      <c r="C1806" s="638" t="s">
        <v>1071</v>
      </c>
      <c r="D1806" s="638" t="s">
        <v>1072</v>
      </c>
      <c r="E1806" s="471">
        <v>282.15206999999998</v>
      </c>
      <c r="F1806" s="470" t="s">
        <v>398</v>
      </c>
      <c r="G1806" s="888">
        <v>0.78080000000000005</v>
      </c>
      <c r="H1806" s="888"/>
      <c r="I1806" s="884"/>
      <c r="J1806" s="637">
        <v>220.30430000000001</v>
      </c>
    </row>
    <row r="1807" spans="1:10" ht="20" customHeight="1">
      <c r="A1807" s="876"/>
      <c r="B1807" s="876"/>
      <c r="C1807" s="876"/>
      <c r="D1807" s="876"/>
      <c r="E1807" s="876"/>
      <c r="F1807" s="876" t="s">
        <v>403</v>
      </c>
      <c r="G1807" s="876"/>
      <c r="H1807" s="876"/>
      <c r="I1807" s="876"/>
      <c r="J1807" s="474">
        <v>403.95620000000002</v>
      </c>
    </row>
    <row r="1808" spans="1:10" ht="20" customHeight="1">
      <c r="A1808" s="644" t="s">
        <v>409</v>
      </c>
      <c r="B1808" s="636" t="s">
        <v>277</v>
      </c>
      <c r="C1808" s="644" t="s">
        <v>291</v>
      </c>
      <c r="D1808" s="644" t="s">
        <v>410</v>
      </c>
      <c r="E1808" s="636" t="s">
        <v>276</v>
      </c>
      <c r="F1808" s="636" t="s">
        <v>358</v>
      </c>
      <c r="G1808" s="639" t="s">
        <v>394</v>
      </c>
      <c r="H1808" s="886" t="s">
        <v>395</v>
      </c>
      <c r="I1808" s="886"/>
      <c r="J1808" s="636" t="s">
        <v>361</v>
      </c>
    </row>
    <row r="1809" spans="1:10" ht="39" customHeight="1">
      <c r="A1809" s="642" t="s">
        <v>411</v>
      </c>
      <c r="B1809" s="465" t="s">
        <v>355</v>
      </c>
      <c r="C1809" s="642" t="s">
        <v>1415</v>
      </c>
      <c r="D1809" s="642" t="s">
        <v>413</v>
      </c>
      <c r="E1809" s="465">
        <v>5914655</v>
      </c>
      <c r="F1809" s="467">
        <v>8.4999999999999995E-4</v>
      </c>
      <c r="G1809" s="466" t="s">
        <v>162</v>
      </c>
      <c r="H1809" s="889">
        <v>35.36</v>
      </c>
      <c r="I1809" s="885"/>
      <c r="J1809" s="641">
        <v>3.0099999999999998E-2</v>
      </c>
    </row>
    <row r="1810" spans="1:10" ht="39" customHeight="1">
      <c r="A1810" s="642" t="s">
        <v>411</v>
      </c>
      <c r="B1810" s="465" t="s">
        <v>355</v>
      </c>
      <c r="C1810" s="642" t="s">
        <v>1069</v>
      </c>
      <c r="D1810" s="642" t="s">
        <v>1802</v>
      </c>
      <c r="E1810" s="465">
        <v>5914647</v>
      </c>
      <c r="F1810" s="467">
        <v>0.95001000000000002</v>
      </c>
      <c r="G1810" s="466" t="s">
        <v>162</v>
      </c>
      <c r="H1810" s="889">
        <v>1.85</v>
      </c>
      <c r="I1810" s="885"/>
      <c r="J1810" s="641">
        <v>1.7575000000000001</v>
      </c>
    </row>
    <row r="1811" spans="1:10" ht="39" customHeight="1">
      <c r="A1811" s="642" t="s">
        <v>411</v>
      </c>
      <c r="B1811" s="465" t="s">
        <v>355</v>
      </c>
      <c r="C1811" s="642" t="s">
        <v>1417</v>
      </c>
      <c r="D1811" s="642" t="s">
        <v>1802</v>
      </c>
      <c r="E1811" s="465">
        <v>5914647</v>
      </c>
      <c r="F1811" s="467">
        <v>0.55130999999999997</v>
      </c>
      <c r="G1811" s="466" t="s">
        <v>162</v>
      </c>
      <c r="H1811" s="889">
        <v>1.85</v>
      </c>
      <c r="I1811" s="885"/>
      <c r="J1811" s="641">
        <v>1.0199</v>
      </c>
    </row>
    <row r="1812" spans="1:10" ht="39" customHeight="1">
      <c r="A1812" s="642" t="s">
        <v>411</v>
      </c>
      <c r="B1812" s="465" t="s">
        <v>355</v>
      </c>
      <c r="C1812" s="642" t="s">
        <v>886</v>
      </c>
      <c r="D1812" s="642" t="s">
        <v>1802</v>
      </c>
      <c r="E1812" s="465">
        <v>5914647</v>
      </c>
      <c r="F1812" s="467">
        <v>0.55130999999999997</v>
      </c>
      <c r="G1812" s="466" t="s">
        <v>162</v>
      </c>
      <c r="H1812" s="889">
        <v>1.85</v>
      </c>
      <c r="I1812" s="885"/>
      <c r="J1812" s="641">
        <v>1.0199</v>
      </c>
    </row>
    <row r="1813" spans="1:10" ht="39" customHeight="1">
      <c r="A1813" s="642" t="s">
        <v>411</v>
      </c>
      <c r="B1813" s="465" t="s">
        <v>355</v>
      </c>
      <c r="C1813" s="642" t="s">
        <v>1071</v>
      </c>
      <c r="D1813" s="642" t="s">
        <v>413</v>
      </c>
      <c r="E1813" s="465">
        <v>5914655</v>
      </c>
      <c r="F1813" s="467">
        <v>0.28215000000000001</v>
      </c>
      <c r="G1813" s="466" t="s">
        <v>162</v>
      </c>
      <c r="H1813" s="889">
        <v>35.36</v>
      </c>
      <c r="I1813" s="885"/>
      <c r="J1813" s="641">
        <v>9.9768000000000008</v>
      </c>
    </row>
    <row r="1814" spans="1:10" ht="20" customHeight="1">
      <c r="A1814" s="876"/>
      <c r="B1814" s="876"/>
      <c r="C1814" s="876"/>
      <c r="D1814" s="876"/>
      <c r="E1814" s="876"/>
      <c r="F1814" s="876" t="s">
        <v>414</v>
      </c>
      <c r="G1814" s="876"/>
      <c r="H1814" s="876"/>
      <c r="I1814" s="876"/>
      <c r="J1814" s="474">
        <v>13.8042</v>
      </c>
    </row>
    <row r="1815" spans="1:10" ht="20" customHeight="1">
      <c r="A1815" s="644" t="s">
        <v>415</v>
      </c>
      <c r="B1815" s="636" t="s">
        <v>277</v>
      </c>
      <c r="C1815" s="644" t="s">
        <v>291</v>
      </c>
      <c r="D1815" s="644" t="s">
        <v>416</v>
      </c>
      <c r="E1815" s="636" t="s">
        <v>358</v>
      </c>
      <c r="F1815" s="636" t="s">
        <v>394</v>
      </c>
      <c r="G1815" s="887" t="s">
        <v>417</v>
      </c>
      <c r="H1815" s="886"/>
      <c r="I1815" s="886"/>
      <c r="J1815" s="636" t="s">
        <v>361</v>
      </c>
    </row>
    <row r="1816" spans="1:10" ht="20" customHeight="1">
      <c r="A1816" s="639"/>
      <c r="B1816" s="639"/>
      <c r="C1816" s="639"/>
      <c r="D1816" s="639"/>
      <c r="E1816" s="639"/>
      <c r="F1816" s="639"/>
      <c r="G1816" s="639" t="s">
        <v>418</v>
      </c>
      <c r="H1816" s="639" t="s">
        <v>419</v>
      </c>
      <c r="I1816" s="639" t="s">
        <v>420</v>
      </c>
      <c r="J1816" s="639"/>
    </row>
    <row r="1817" spans="1:10" ht="50" customHeight="1">
      <c r="A1817" s="642" t="s">
        <v>416</v>
      </c>
      <c r="B1817" s="465" t="s">
        <v>355</v>
      </c>
      <c r="C1817" s="642" t="s">
        <v>1415</v>
      </c>
      <c r="D1817" s="642" t="s">
        <v>1419</v>
      </c>
      <c r="E1817" s="467">
        <v>8.4999999999999995E-4</v>
      </c>
      <c r="F1817" s="466" t="s">
        <v>163</v>
      </c>
      <c r="G1817" s="465" t="s">
        <v>1784</v>
      </c>
      <c r="H1817" s="465" t="s">
        <v>1785</v>
      </c>
      <c r="I1817" s="465" t="s">
        <v>1786</v>
      </c>
      <c r="J1817" s="641">
        <v>0</v>
      </c>
    </row>
    <row r="1818" spans="1:10" ht="50" customHeight="1">
      <c r="A1818" s="642" t="s">
        <v>416</v>
      </c>
      <c r="B1818" s="465" t="s">
        <v>355</v>
      </c>
      <c r="C1818" s="642" t="s">
        <v>1069</v>
      </c>
      <c r="D1818" s="642" t="s">
        <v>1073</v>
      </c>
      <c r="E1818" s="467">
        <v>0.95001000000000002</v>
      </c>
      <c r="F1818" s="466" t="s">
        <v>163</v>
      </c>
      <c r="G1818" s="465" t="s">
        <v>1795</v>
      </c>
      <c r="H1818" s="465" t="s">
        <v>1796</v>
      </c>
      <c r="I1818" s="465" t="s">
        <v>1797</v>
      </c>
      <c r="J1818" s="641">
        <v>0</v>
      </c>
    </row>
    <row r="1819" spans="1:10" ht="50" customHeight="1">
      <c r="A1819" s="642" t="s">
        <v>416</v>
      </c>
      <c r="B1819" s="465" t="s">
        <v>355</v>
      </c>
      <c r="C1819" s="642" t="s">
        <v>1417</v>
      </c>
      <c r="D1819" s="642" t="s">
        <v>1420</v>
      </c>
      <c r="E1819" s="467">
        <v>0.55130999999999997</v>
      </c>
      <c r="F1819" s="466" t="s">
        <v>163</v>
      </c>
      <c r="G1819" s="465" t="s">
        <v>1795</v>
      </c>
      <c r="H1819" s="465" t="s">
        <v>1796</v>
      </c>
      <c r="I1819" s="465" t="s">
        <v>1797</v>
      </c>
      <c r="J1819" s="641">
        <v>0</v>
      </c>
    </row>
    <row r="1820" spans="1:10" ht="50" customHeight="1">
      <c r="A1820" s="642" t="s">
        <v>416</v>
      </c>
      <c r="B1820" s="465" t="s">
        <v>355</v>
      </c>
      <c r="C1820" s="642" t="s">
        <v>886</v>
      </c>
      <c r="D1820" s="642" t="s">
        <v>888</v>
      </c>
      <c r="E1820" s="467">
        <v>0.55130999999999997</v>
      </c>
      <c r="F1820" s="466" t="s">
        <v>163</v>
      </c>
      <c r="G1820" s="465" t="s">
        <v>1795</v>
      </c>
      <c r="H1820" s="465" t="s">
        <v>1796</v>
      </c>
      <c r="I1820" s="465" t="s">
        <v>1797</v>
      </c>
      <c r="J1820" s="641">
        <v>0</v>
      </c>
    </row>
    <row r="1821" spans="1:10" ht="50" customHeight="1">
      <c r="A1821" s="642" t="s">
        <v>416</v>
      </c>
      <c r="B1821" s="465" t="s">
        <v>355</v>
      </c>
      <c r="C1821" s="642" t="s">
        <v>1071</v>
      </c>
      <c r="D1821" s="642" t="s">
        <v>1074</v>
      </c>
      <c r="E1821" s="467">
        <v>0.28215000000000001</v>
      </c>
      <c r="F1821" s="466" t="s">
        <v>163</v>
      </c>
      <c r="G1821" s="465" t="s">
        <v>1784</v>
      </c>
      <c r="H1821" s="465" t="s">
        <v>1785</v>
      </c>
      <c r="I1821" s="465" t="s">
        <v>1786</v>
      </c>
      <c r="J1821" s="641">
        <v>0</v>
      </c>
    </row>
    <row r="1822" spans="1:10" ht="20" customHeight="1">
      <c r="A1822" s="876"/>
      <c r="B1822" s="876"/>
      <c r="C1822" s="876"/>
      <c r="D1822" s="876"/>
      <c r="E1822" s="876"/>
      <c r="F1822" s="876" t="s">
        <v>424</v>
      </c>
      <c r="G1822" s="876"/>
      <c r="H1822" s="876"/>
      <c r="I1822" s="876"/>
      <c r="J1822" s="474">
        <v>0</v>
      </c>
    </row>
    <row r="1823" spans="1:10" ht="25">
      <c r="A1823" s="643"/>
      <c r="B1823" s="643"/>
      <c r="C1823" s="643"/>
      <c r="D1823" s="643"/>
      <c r="E1823" s="643" t="s">
        <v>296</v>
      </c>
      <c r="F1823" s="473">
        <v>68.960155644143413</v>
      </c>
      <c r="G1823" s="643" t="s">
        <v>297</v>
      </c>
      <c r="H1823" s="473">
        <v>0</v>
      </c>
      <c r="I1823" s="643" t="s">
        <v>298</v>
      </c>
      <c r="J1823" s="473">
        <v>68.960155662133687</v>
      </c>
    </row>
    <row r="1824" spans="1:10">
      <c r="A1824" s="643"/>
      <c r="B1824" s="643"/>
      <c r="C1824" s="643"/>
      <c r="D1824" s="643"/>
      <c r="E1824" s="643" t="s">
        <v>709</v>
      </c>
      <c r="F1824" s="473">
        <v>103.64</v>
      </c>
      <c r="G1824" s="643"/>
      <c r="H1824" s="881" t="s">
        <v>299</v>
      </c>
      <c r="I1824" s="881"/>
      <c r="J1824" s="473">
        <v>604.36</v>
      </c>
    </row>
    <row r="1825" spans="1:10" ht="1" customHeight="1">
      <c r="A1825" s="645"/>
      <c r="B1825" s="645"/>
      <c r="C1825" s="645"/>
      <c r="D1825" s="645"/>
      <c r="E1825" s="645"/>
      <c r="F1825" s="645"/>
      <c r="G1825" s="645"/>
      <c r="H1825" s="645"/>
      <c r="I1825" s="645"/>
      <c r="J1825" s="645"/>
    </row>
    <row r="1826" spans="1:10" ht="18" customHeight="1">
      <c r="A1826" s="644"/>
      <c r="B1826" s="636" t="s">
        <v>276</v>
      </c>
      <c r="C1826" s="644" t="s">
        <v>277</v>
      </c>
      <c r="D1826" s="644" t="s">
        <v>278</v>
      </c>
      <c r="E1826" s="882" t="s">
        <v>279</v>
      </c>
      <c r="F1826" s="882"/>
      <c r="G1826" s="639" t="s">
        <v>280</v>
      </c>
      <c r="H1826" s="636" t="s">
        <v>281</v>
      </c>
      <c r="I1826" s="636" t="s">
        <v>282</v>
      </c>
      <c r="J1826" s="636" t="s">
        <v>283</v>
      </c>
    </row>
    <row r="1827" spans="1:10" ht="26" customHeight="1">
      <c r="A1827" s="645" t="s">
        <v>158</v>
      </c>
      <c r="B1827" s="461" t="s">
        <v>1064</v>
      </c>
      <c r="C1827" s="645" t="s">
        <v>355</v>
      </c>
      <c r="D1827" s="645" t="s">
        <v>1026</v>
      </c>
      <c r="E1827" s="883" t="s">
        <v>134</v>
      </c>
      <c r="F1827" s="883"/>
      <c r="G1827" s="462" t="s">
        <v>4</v>
      </c>
      <c r="H1827" s="463">
        <v>1</v>
      </c>
      <c r="I1827" s="464">
        <v>487.79</v>
      </c>
      <c r="J1827" s="464">
        <v>487.79</v>
      </c>
    </row>
    <row r="1828" spans="1:10" ht="15" customHeight="1">
      <c r="A1828" s="882" t="s">
        <v>356</v>
      </c>
      <c r="B1828" s="886" t="s">
        <v>276</v>
      </c>
      <c r="C1828" s="882" t="s">
        <v>277</v>
      </c>
      <c r="D1828" s="882" t="s">
        <v>357</v>
      </c>
      <c r="E1828" s="886" t="s">
        <v>358</v>
      </c>
      <c r="F1828" s="887" t="s">
        <v>359</v>
      </c>
      <c r="G1828" s="886"/>
      <c r="H1828" s="887" t="s">
        <v>360</v>
      </c>
      <c r="I1828" s="886"/>
      <c r="J1828" s="886" t="s">
        <v>361</v>
      </c>
    </row>
    <row r="1829" spans="1:10" ht="15" customHeight="1">
      <c r="A1829" s="886"/>
      <c r="B1829" s="886"/>
      <c r="C1829" s="886"/>
      <c r="D1829" s="886"/>
      <c r="E1829" s="886"/>
      <c r="F1829" s="636" t="s">
        <v>362</v>
      </c>
      <c r="G1829" s="636" t="s">
        <v>363</v>
      </c>
      <c r="H1829" s="636" t="s">
        <v>362</v>
      </c>
      <c r="I1829" s="636" t="s">
        <v>363</v>
      </c>
      <c r="J1829" s="886"/>
    </row>
    <row r="1830" spans="1:10" ht="26" customHeight="1">
      <c r="A1830" s="638" t="s">
        <v>291</v>
      </c>
      <c r="B1830" s="469" t="s">
        <v>1065</v>
      </c>
      <c r="C1830" s="638" t="s">
        <v>355</v>
      </c>
      <c r="D1830" s="638" t="s">
        <v>1066</v>
      </c>
      <c r="E1830" s="471">
        <v>1</v>
      </c>
      <c r="F1830" s="472">
        <v>1</v>
      </c>
      <c r="G1830" s="472">
        <v>0</v>
      </c>
      <c r="H1830" s="637">
        <v>60.731999999999999</v>
      </c>
      <c r="I1830" s="637">
        <v>36.798999999999999</v>
      </c>
      <c r="J1830" s="637">
        <v>60.731999999999999</v>
      </c>
    </row>
    <row r="1831" spans="1:10" ht="26" customHeight="1">
      <c r="A1831" s="638" t="s">
        <v>291</v>
      </c>
      <c r="B1831" s="469" t="s">
        <v>1049</v>
      </c>
      <c r="C1831" s="638" t="s">
        <v>355</v>
      </c>
      <c r="D1831" s="638" t="s">
        <v>1050</v>
      </c>
      <c r="E1831" s="471">
        <v>4</v>
      </c>
      <c r="F1831" s="472">
        <v>0.88</v>
      </c>
      <c r="G1831" s="472">
        <v>0.12</v>
      </c>
      <c r="H1831" s="637">
        <v>0.71079999999999999</v>
      </c>
      <c r="I1831" s="637">
        <v>0.48099999999999998</v>
      </c>
      <c r="J1831" s="637">
        <v>2.7328999999999999</v>
      </c>
    </row>
    <row r="1832" spans="1:10" ht="26" customHeight="1">
      <c r="A1832" s="638" t="s">
        <v>291</v>
      </c>
      <c r="B1832" s="469" t="s">
        <v>1067</v>
      </c>
      <c r="C1832" s="638" t="s">
        <v>355</v>
      </c>
      <c r="D1832" s="638" t="s">
        <v>1068</v>
      </c>
      <c r="E1832" s="471">
        <v>3</v>
      </c>
      <c r="F1832" s="472">
        <v>0.41</v>
      </c>
      <c r="G1832" s="472">
        <v>0.59</v>
      </c>
      <c r="H1832" s="637">
        <v>1.5793999999999999</v>
      </c>
      <c r="I1832" s="637">
        <v>1.0687</v>
      </c>
      <c r="J1832" s="637">
        <v>3.8342999999999998</v>
      </c>
    </row>
    <row r="1833" spans="1:10" ht="20" customHeight="1">
      <c r="A1833" s="876"/>
      <c r="B1833" s="876"/>
      <c r="C1833" s="876"/>
      <c r="D1833" s="876"/>
      <c r="E1833" s="876"/>
      <c r="F1833" s="876" t="s">
        <v>374</v>
      </c>
      <c r="G1833" s="876"/>
      <c r="H1833" s="876"/>
      <c r="I1833" s="876"/>
      <c r="J1833" s="474">
        <v>67.299199999999999</v>
      </c>
    </row>
    <row r="1834" spans="1:10" ht="20" customHeight="1">
      <c r="A1834" s="644" t="s">
        <v>375</v>
      </c>
      <c r="B1834" s="636" t="s">
        <v>276</v>
      </c>
      <c r="C1834" s="644" t="s">
        <v>277</v>
      </c>
      <c r="D1834" s="644" t="s">
        <v>376</v>
      </c>
      <c r="E1834" s="636" t="s">
        <v>358</v>
      </c>
      <c r="F1834" s="886" t="s">
        <v>377</v>
      </c>
      <c r="G1834" s="886"/>
      <c r="H1834" s="886"/>
      <c r="I1834" s="886"/>
      <c r="J1834" s="636" t="s">
        <v>361</v>
      </c>
    </row>
    <row r="1835" spans="1:10" ht="24" customHeight="1">
      <c r="A1835" s="638" t="s">
        <v>291</v>
      </c>
      <c r="B1835" s="469" t="s">
        <v>881</v>
      </c>
      <c r="C1835" s="638" t="s">
        <v>355</v>
      </c>
      <c r="D1835" s="638" t="s">
        <v>882</v>
      </c>
      <c r="E1835" s="471">
        <v>1</v>
      </c>
      <c r="F1835" s="638"/>
      <c r="G1835" s="638"/>
      <c r="H1835" s="638"/>
      <c r="I1835" s="637">
        <v>33.435400000000001</v>
      </c>
      <c r="J1835" s="637">
        <v>33.435400000000001</v>
      </c>
    </row>
    <row r="1836" spans="1:10" ht="24" customHeight="1">
      <c r="A1836" s="638" t="s">
        <v>291</v>
      </c>
      <c r="B1836" s="469" t="s">
        <v>384</v>
      </c>
      <c r="C1836" s="638" t="s">
        <v>355</v>
      </c>
      <c r="D1836" s="638" t="s">
        <v>385</v>
      </c>
      <c r="E1836" s="471">
        <v>9</v>
      </c>
      <c r="F1836" s="638"/>
      <c r="G1836" s="638"/>
      <c r="H1836" s="638"/>
      <c r="I1836" s="637">
        <v>24.894400000000001</v>
      </c>
      <c r="J1836" s="637">
        <v>224.0496</v>
      </c>
    </row>
    <row r="1837" spans="1:10" ht="20" customHeight="1">
      <c r="A1837" s="876"/>
      <c r="B1837" s="876"/>
      <c r="C1837" s="876"/>
      <c r="D1837" s="876"/>
      <c r="E1837" s="876"/>
      <c r="F1837" s="876" t="s">
        <v>386</v>
      </c>
      <c r="G1837" s="876"/>
      <c r="H1837" s="876"/>
      <c r="I1837" s="876"/>
      <c r="J1837" s="474">
        <v>257.48500000000001</v>
      </c>
    </row>
    <row r="1838" spans="1:10" ht="20" customHeight="1">
      <c r="A1838" s="876"/>
      <c r="B1838" s="876"/>
      <c r="C1838" s="876"/>
      <c r="D1838" s="876"/>
      <c r="E1838" s="876"/>
      <c r="F1838" s="876" t="s">
        <v>387</v>
      </c>
      <c r="G1838" s="876"/>
      <c r="H1838" s="876"/>
      <c r="I1838" s="876"/>
      <c r="J1838" s="474">
        <v>0</v>
      </c>
    </row>
    <row r="1839" spans="1:10" ht="20" customHeight="1">
      <c r="A1839" s="876"/>
      <c r="B1839" s="876"/>
      <c r="C1839" s="876"/>
      <c r="D1839" s="876"/>
      <c r="E1839" s="876"/>
      <c r="F1839" s="876" t="s">
        <v>388</v>
      </c>
      <c r="G1839" s="876"/>
      <c r="H1839" s="876"/>
      <c r="I1839" s="876"/>
      <c r="J1839" s="474">
        <v>324.7842</v>
      </c>
    </row>
    <row r="1840" spans="1:10" ht="20" customHeight="1">
      <c r="A1840" s="876"/>
      <c r="B1840" s="876"/>
      <c r="C1840" s="876"/>
      <c r="D1840" s="876"/>
      <c r="E1840" s="876"/>
      <c r="F1840" s="876" t="s">
        <v>389</v>
      </c>
      <c r="G1840" s="876"/>
      <c r="H1840" s="876"/>
      <c r="I1840" s="876"/>
      <c r="J1840" s="474">
        <v>0</v>
      </c>
    </row>
    <row r="1841" spans="1:10" ht="20" customHeight="1">
      <c r="A1841" s="876"/>
      <c r="B1841" s="876"/>
      <c r="C1841" s="876"/>
      <c r="D1841" s="876"/>
      <c r="E1841" s="876"/>
      <c r="F1841" s="876" t="s">
        <v>390</v>
      </c>
      <c r="G1841" s="876"/>
      <c r="H1841" s="876"/>
      <c r="I1841" s="876"/>
      <c r="J1841" s="474">
        <v>0</v>
      </c>
    </row>
    <row r="1842" spans="1:10" ht="20" customHeight="1">
      <c r="A1842" s="876"/>
      <c r="B1842" s="876"/>
      <c r="C1842" s="876"/>
      <c r="D1842" s="876"/>
      <c r="E1842" s="876"/>
      <c r="F1842" s="876" t="s">
        <v>391</v>
      </c>
      <c r="G1842" s="876"/>
      <c r="H1842" s="876"/>
      <c r="I1842" s="876"/>
      <c r="J1842" s="474">
        <v>3.9289999999999998</v>
      </c>
    </row>
    <row r="1843" spans="1:10" ht="20" customHeight="1">
      <c r="A1843" s="876"/>
      <c r="B1843" s="876"/>
      <c r="C1843" s="876"/>
      <c r="D1843" s="876"/>
      <c r="E1843" s="876"/>
      <c r="F1843" s="876" t="s">
        <v>392</v>
      </c>
      <c r="G1843" s="876"/>
      <c r="H1843" s="876"/>
      <c r="I1843" s="876"/>
      <c r="J1843" s="474">
        <v>82.663499999999999</v>
      </c>
    </row>
    <row r="1844" spans="1:10" ht="20" customHeight="1">
      <c r="A1844" s="644" t="s">
        <v>393</v>
      </c>
      <c r="B1844" s="636" t="s">
        <v>277</v>
      </c>
      <c r="C1844" s="644" t="s">
        <v>276</v>
      </c>
      <c r="D1844" s="644" t="s">
        <v>293</v>
      </c>
      <c r="E1844" s="636" t="s">
        <v>358</v>
      </c>
      <c r="F1844" s="636" t="s">
        <v>394</v>
      </c>
      <c r="G1844" s="886" t="s">
        <v>395</v>
      </c>
      <c r="H1844" s="886"/>
      <c r="I1844" s="886"/>
      <c r="J1844" s="636" t="s">
        <v>361</v>
      </c>
    </row>
    <row r="1845" spans="1:10" ht="24" customHeight="1">
      <c r="A1845" s="638" t="s">
        <v>291</v>
      </c>
      <c r="B1845" s="469" t="s">
        <v>355</v>
      </c>
      <c r="C1845" s="638" t="s">
        <v>1069</v>
      </c>
      <c r="D1845" s="638" t="s">
        <v>1070</v>
      </c>
      <c r="E1845" s="471">
        <v>0.59948000000000001</v>
      </c>
      <c r="F1845" s="470" t="s">
        <v>4</v>
      </c>
      <c r="G1845" s="888">
        <v>117.7868</v>
      </c>
      <c r="H1845" s="888"/>
      <c r="I1845" s="884"/>
      <c r="J1845" s="637">
        <v>70.610799999999998</v>
      </c>
    </row>
    <row r="1846" spans="1:10" ht="24" customHeight="1">
      <c r="A1846" s="638" t="s">
        <v>291</v>
      </c>
      <c r="B1846" s="469" t="s">
        <v>355</v>
      </c>
      <c r="C1846" s="638" t="s">
        <v>886</v>
      </c>
      <c r="D1846" s="638" t="s">
        <v>887</v>
      </c>
      <c r="E1846" s="471">
        <v>0.73507999999999996</v>
      </c>
      <c r="F1846" s="470" t="s">
        <v>4</v>
      </c>
      <c r="G1846" s="888">
        <v>138.56309999999999</v>
      </c>
      <c r="H1846" s="888"/>
      <c r="I1846" s="884"/>
      <c r="J1846" s="637">
        <v>101.855</v>
      </c>
    </row>
    <row r="1847" spans="1:10" ht="24" customHeight="1">
      <c r="A1847" s="638" t="s">
        <v>291</v>
      </c>
      <c r="B1847" s="469" t="s">
        <v>355</v>
      </c>
      <c r="C1847" s="638" t="s">
        <v>1071</v>
      </c>
      <c r="D1847" s="638" t="s">
        <v>1072</v>
      </c>
      <c r="E1847" s="471">
        <v>280.53417999999999</v>
      </c>
      <c r="F1847" s="470" t="s">
        <v>398</v>
      </c>
      <c r="G1847" s="888">
        <v>0.78080000000000005</v>
      </c>
      <c r="H1847" s="888"/>
      <c r="I1847" s="884"/>
      <c r="J1847" s="637">
        <v>219.0411</v>
      </c>
    </row>
    <row r="1848" spans="1:10" ht="20" customHeight="1">
      <c r="A1848" s="876"/>
      <c r="B1848" s="876"/>
      <c r="C1848" s="876"/>
      <c r="D1848" s="876"/>
      <c r="E1848" s="876"/>
      <c r="F1848" s="876" t="s">
        <v>403</v>
      </c>
      <c r="G1848" s="876"/>
      <c r="H1848" s="876"/>
      <c r="I1848" s="876"/>
      <c r="J1848" s="474">
        <v>391.50689999999997</v>
      </c>
    </row>
    <row r="1849" spans="1:10" ht="20" customHeight="1">
      <c r="A1849" s="644" t="s">
        <v>409</v>
      </c>
      <c r="B1849" s="636" t="s">
        <v>277</v>
      </c>
      <c r="C1849" s="644" t="s">
        <v>291</v>
      </c>
      <c r="D1849" s="644" t="s">
        <v>410</v>
      </c>
      <c r="E1849" s="636" t="s">
        <v>276</v>
      </c>
      <c r="F1849" s="636" t="s">
        <v>358</v>
      </c>
      <c r="G1849" s="639" t="s">
        <v>394</v>
      </c>
      <c r="H1849" s="886" t="s">
        <v>395</v>
      </c>
      <c r="I1849" s="886"/>
      <c r="J1849" s="636" t="s">
        <v>361</v>
      </c>
    </row>
    <row r="1850" spans="1:10" ht="39" customHeight="1">
      <c r="A1850" s="642" t="s">
        <v>411</v>
      </c>
      <c r="B1850" s="465" t="s">
        <v>355</v>
      </c>
      <c r="C1850" s="642" t="s">
        <v>1069</v>
      </c>
      <c r="D1850" s="642" t="s">
        <v>1802</v>
      </c>
      <c r="E1850" s="465">
        <v>5914647</v>
      </c>
      <c r="F1850" s="467">
        <v>0.89922000000000002</v>
      </c>
      <c r="G1850" s="466" t="s">
        <v>162</v>
      </c>
      <c r="H1850" s="889">
        <v>1.85</v>
      </c>
      <c r="I1850" s="885"/>
      <c r="J1850" s="641">
        <v>1.6636</v>
      </c>
    </row>
    <row r="1851" spans="1:10" ht="39" customHeight="1">
      <c r="A1851" s="642" t="s">
        <v>411</v>
      </c>
      <c r="B1851" s="465" t="s">
        <v>355</v>
      </c>
      <c r="C1851" s="642" t="s">
        <v>886</v>
      </c>
      <c r="D1851" s="642" t="s">
        <v>1802</v>
      </c>
      <c r="E1851" s="465">
        <v>5914647</v>
      </c>
      <c r="F1851" s="467">
        <v>1.1026199999999999</v>
      </c>
      <c r="G1851" s="466" t="s">
        <v>162</v>
      </c>
      <c r="H1851" s="889">
        <v>1.85</v>
      </c>
      <c r="I1851" s="885"/>
      <c r="J1851" s="641">
        <v>2.0398000000000001</v>
      </c>
    </row>
    <row r="1852" spans="1:10" ht="39" customHeight="1">
      <c r="A1852" s="642" t="s">
        <v>411</v>
      </c>
      <c r="B1852" s="465" t="s">
        <v>355</v>
      </c>
      <c r="C1852" s="642" t="s">
        <v>1071</v>
      </c>
      <c r="D1852" s="642" t="s">
        <v>413</v>
      </c>
      <c r="E1852" s="465">
        <v>5914655</v>
      </c>
      <c r="F1852" s="467">
        <v>0.28053</v>
      </c>
      <c r="G1852" s="466" t="s">
        <v>162</v>
      </c>
      <c r="H1852" s="889">
        <v>35.36</v>
      </c>
      <c r="I1852" s="885"/>
      <c r="J1852" s="641">
        <v>9.9194999999999993</v>
      </c>
    </row>
    <row r="1853" spans="1:10" ht="20" customHeight="1">
      <c r="A1853" s="876"/>
      <c r="B1853" s="876"/>
      <c r="C1853" s="876"/>
      <c r="D1853" s="876"/>
      <c r="E1853" s="876"/>
      <c r="F1853" s="876" t="s">
        <v>414</v>
      </c>
      <c r="G1853" s="876"/>
      <c r="H1853" s="876"/>
      <c r="I1853" s="876"/>
      <c r="J1853" s="474">
        <v>13.6229</v>
      </c>
    </row>
    <row r="1854" spans="1:10" ht="20" customHeight="1">
      <c r="A1854" s="644" t="s">
        <v>415</v>
      </c>
      <c r="B1854" s="636" t="s">
        <v>277</v>
      </c>
      <c r="C1854" s="644" t="s">
        <v>291</v>
      </c>
      <c r="D1854" s="644" t="s">
        <v>416</v>
      </c>
      <c r="E1854" s="636" t="s">
        <v>358</v>
      </c>
      <c r="F1854" s="636" t="s">
        <v>394</v>
      </c>
      <c r="G1854" s="887" t="s">
        <v>417</v>
      </c>
      <c r="H1854" s="886"/>
      <c r="I1854" s="886"/>
      <c r="J1854" s="636" t="s">
        <v>361</v>
      </c>
    </row>
    <row r="1855" spans="1:10" ht="20" customHeight="1">
      <c r="A1855" s="639"/>
      <c r="B1855" s="639"/>
      <c r="C1855" s="639"/>
      <c r="D1855" s="639"/>
      <c r="E1855" s="639"/>
      <c r="F1855" s="639"/>
      <c r="G1855" s="639" t="s">
        <v>418</v>
      </c>
      <c r="H1855" s="639" t="s">
        <v>419</v>
      </c>
      <c r="I1855" s="639" t="s">
        <v>420</v>
      </c>
      <c r="J1855" s="639"/>
    </row>
    <row r="1856" spans="1:10" ht="50" customHeight="1">
      <c r="A1856" s="642" t="s">
        <v>416</v>
      </c>
      <c r="B1856" s="465" t="s">
        <v>355</v>
      </c>
      <c r="C1856" s="642" t="s">
        <v>1069</v>
      </c>
      <c r="D1856" s="642" t="s">
        <v>1073</v>
      </c>
      <c r="E1856" s="467">
        <v>0.89922000000000002</v>
      </c>
      <c r="F1856" s="466" t="s">
        <v>163</v>
      </c>
      <c r="G1856" s="465" t="s">
        <v>1795</v>
      </c>
      <c r="H1856" s="465" t="s">
        <v>1796</v>
      </c>
      <c r="I1856" s="465" t="s">
        <v>1797</v>
      </c>
      <c r="J1856" s="641">
        <v>0</v>
      </c>
    </row>
    <row r="1857" spans="1:10" ht="50" customHeight="1">
      <c r="A1857" s="642" t="s">
        <v>416</v>
      </c>
      <c r="B1857" s="465" t="s">
        <v>355</v>
      </c>
      <c r="C1857" s="642" t="s">
        <v>886</v>
      </c>
      <c r="D1857" s="642" t="s">
        <v>888</v>
      </c>
      <c r="E1857" s="467">
        <v>1.1026199999999999</v>
      </c>
      <c r="F1857" s="466" t="s">
        <v>163</v>
      </c>
      <c r="G1857" s="465" t="s">
        <v>1795</v>
      </c>
      <c r="H1857" s="465" t="s">
        <v>1796</v>
      </c>
      <c r="I1857" s="465" t="s">
        <v>1797</v>
      </c>
      <c r="J1857" s="641">
        <v>0</v>
      </c>
    </row>
    <row r="1858" spans="1:10" ht="50" customHeight="1">
      <c r="A1858" s="642" t="s">
        <v>416</v>
      </c>
      <c r="B1858" s="465" t="s">
        <v>355</v>
      </c>
      <c r="C1858" s="642" t="s">
        <v>1071</v>
      </c>
      <c r="D1858" s="642" t="s">
        <v>1074</v>
      </c>
      <c r="E1858" s="467">
        <v>0.28053</v>
      </c>
      <c r="F1858" s="466" t="s">
        <v>163</v>
      </c>
      <c r="G1858" s="465" t="s">
        <v>1784</v>
      </c>
      <c r="H1858" s="465" t="s">
        <v>1785</v>
      </c>
      <c r="I1858" s="465" t="s">
        <v>1786</v>
      </c>
      <c r="J1858" s="641">
        <v>0</v>
      </c>
    </row>
    <row r="1859" spans="1:10" ht="20" customHeight="1">
      <c r="A1859" s="876"/>
      <c r="B1859" s="876"/>
      <c r="C1859" s="876"/>
      <c r="D1859" s="876"/>
      <c r="E1859" s="876"/>
      <c r="F1859" s="876" t="s">
        <v>424</v>
      </c>
      <c r="G1859" s="876"/>
      <c r="H1859" s="876"/>
      <c r="I1859" s="876"/>
      <c r="J1859" s="474">
        <v>0</v>
      </c>
    </row>
    <row r="1860" spans="1:10" ht="25">
      <c r="A1860" s="643"/>
      <c r="B1860" s="643"/>
      <c r="C1860" s="643"/>
      <c r="D1860" s="643"/>
      <c r="E1860" s="643" t="s">
        <v>296</v>
      </c>
      <c r="F1860" s="473">
        <v>68.930258144143409</v>
      </c>
      <c r="G1860" s="643" t="s">
        <v>297</v>
      </c>
      <c r="H1860" s="473">
        <v>0</v>
      </c>
      <c r="I1860" s="643" t="s">
        <v>298</v>
      </c>
      <c r="J1860" s="473">
        <v>68.930258173640979</v>
      </c>
    </row>
    <row r="1861" spans="1:10">
      <c r="A1861" s="643"/>
      <c r="B1861" s="643"/>
      <c r="C1861" s="643"/>
      <c r="D1861" s="643"/>
      <c r="E1861" s="643" t="s">
        <v>709</v>
      </c>
      <c r="F1861" s="473">
        <v>100.97</v>
      </c>
      <c r="G1861" s="643"/>
      <c r="H1861" s="881" t="s">
        <v>299</v>
      </c>
      <c r="I1861" s="881"/>
      <c r="J1861" s="473">
        <v>588.76</v>
      </c>
    </row>
    <row r="1862" spans="1:10" ht="1" customHeight="1">
      <c r="A1862" s="645"/>
      <c r="B1862" s="645"/>
      <c r="C1862" s="645"/>
      <c r="D1862" s="645"/>
      <c r="E1862" s="645"/>
      <c r="F1862" s="645"/>
      <c r="G1862" s="645"/>
      <c r="H1862" s="645"/>
      <c r="I1862" s="645"/>
      <c r="J1862" s="645"/>
    </row>
    <row r="1863" spans="1:10" ht="18" customHeight="1">
      <c r="A1863" s="644"/>
      <c r="B1863" s="636" t="s">
        <v>276</v>
      </c>
      <c r="C1863" s="644" t="s">
        <v>277</v>
      </c>
      <c r="D1863" s="644" t="s">
        <v>278</v>
      </c>
      <c r="E1863" s="882" t="s">
        <v>279</v>
      </c>
      <c r="F1863" s="882"/>
      <c r="G1863" s="639" t="s">
        <v>280</v>
      </c>
      <c r="H1863" s="636" t="s">
        <v>281</v>
      </c>
      <c r="I1863" s="636" t="s">
        <v>282</v>
      </c>
      <c r="J1863" s="636" t="s">
        <v>283</v>
      </c>
    </row>
    <row r="1864" spans="1:10" ht="24" customHeight="1">
      <c r="A1864" s="645" t="s">
        <v>158</v>
      </c>
      <c r="B1864" s="461" t="s">
        <v>1230</v>
      </c>
      <c r="C1864" s="645" t="s">
        <v>86</v>
      </c>
      <c r="D1864" s="645" t="s">
        <v>1231</v>
      </c>
      <c r="E1864" s="883" t="s">
        <v>828</v>
      </c>
      <c r="F1864" s="883"/>
      <c r="G1864" s="462" t="s">
        <v>288</v>
      </c>
      <c r="H1864" s="463">
        <v>1</v>
      </c>
      <c r="I1864" s="464">
        <v>27.47</v>
      </c>
      <c r="J1864" s="464">
        <v>27.47</v>
      </c>
    </row>
    <row r="1865" spans="1:10" ht="26" customHeight="1">
      <c r="A1865" s="642" t="s">
        <v>285</v>
      </c>
      <c r="B1865" s="465" t="s">
        <v>1322</v>
      </c>
      <c r="C1865" s="642" t="s">
        <v>86</v>
      </c>
      <c r="D1865" s="642" t="s">
        <v>1323</v>
      </c>
      <c r="E1865" s="885" t="s">
        <v>828</v>
      </c>
      <c r="F1865" s="885"/>
      <c r="G1865" s="466" t="s">
        <v>288</v>
      </c>
      <c r="H1865" s="467">
        <v>1</v>
      </c>
      <c r="I1865" s="468">
        <v>0.76</v>
      </c>
      <c r="J1865" s="468">
        <v>0.76</v>
      </c>
    </row>
    <row r="1866" spans="1:10" ht="24" customHeight="1">
      <c r="A1866" s="638" t="s">
        <v>291</v>
      </c>
      <c r="B1866" s="469" t="s">
        <v>1324</v>
      </c>
      <c r="C1866" s="638" t="s">
        <v>86</v>
      </c>
      <c r="D1866" s="638" t="s">
        <v>1325</v>
      </c>
      <c r="E1866" s="884" t="s">
        <v>376</v>
      </c>
      <c r="F1866" s="884"/>
      <c r="G1866" s="470" t="s">
        <v>288</v>
      </c>
      <c r="H1866" s="471">
        <v>1</v>
      </c>
      <c r="I1866" s="472">
        <v>20.45</v>
      </c>
      <c r="J1866" s="472">
        <v>20.45</v>
      </c>
    </row>
    <row r="1867" spans="1:10" ht="24" customHeight="1">
      <c r="A1867" s="638" t="s">
        <v>291</v>
      </c>
      <c r="B1867" s="469" t="s">
        <v>1107</v>
      </c>
      <c r="C1867" s="638" t="s">
        <v>86</v>
      </c>
      <c r="D1867" s="638" t="s">
        <v>1108</v>
      </c>
      <c r="E1867" s="884" t="s">
        <v>1109</v>
      </c>
      <c r="F1867" s="884"/>
      <c r="G1867" s="470" t="s">
        <v>288</v>
      </c>
      <c r="H1867" s="471">
        <v>1</v>
      </c>
      <c r="I1867" s="472">
        <v>1.84</v>
      </c>
      <c r="J1867" s="472">
        <v>1.84</v>
      </c>
    </row>
    <row r="1868" spans="1:10" ht="24" customHeight="1">
      <c r="A1868" s="638" t="s">
        <v>291</v>
      </c>
      <c r="B1868" s="469" t="s">
        <v>1110</v>
      </c>
      <c r="C1868" s="638" t="s">
        <v>86</v>
      </c>
      <c r="D1868" s="638" t="s">
        <v>1111</v>
      </c>
      <c r="E1868" s="884" t="s">
        <v>1112</v>
      </c>
      <c r="F1868" s="884"/>
      <c r="G1868" s="470" t="s">
        <v>288</v>
      </c>
      <c r="H1868" s="471">
        <v>1</v>
      </c>
      <c r="I1868" s="472">
        <v>0.79</v>
      </c>
      <c r="J1868" s="472">
        <v>0.79</v>
      </c>
    </row>
    <row r="1869" spans="1:10" ht="24" customHeight="1">
      <c r="A1869" s="638" t="s">
        <v>291</v>
      </c>
      <c r="B1869" s="469" t="s">
        <v>1113</v>
      </c>
      <c r="C1869" s="638" t="s">
        <v>86</v>
      </c>
      <c r="D1869" s="638" t="s">
        <v>1114</v>
      </c>
      <c r="E1869" s="884" t="s">
        <v>1109</v>
      </c>
      <c r="F1869" s="884"/>
      <c r="G1869" s="470" t="s">
        <v>288</v>
      </c>
      <c r="H1869" s="471">
        <v>1</v>
      </c>
      <c r="I1869" s="472">
        <v>1.43</v>
      </c>
      <c r="J1869" s="472">
        <v>1.43</v>
      </c>
    </row>
    <row r="1870" spans="1:10" ht="24" customHeight="1">
      <c r="A1870" s="638" t="s">
        <v>291</v>
      </c>
      <c r="B1870" s="469" t="s">
        <v>1115</v>
      </c>
      <c r="C1870" s="638" t="s">
        <v>86</v>
      </c>
      <c r="D1870" s="638" t="s">
        <v>1116</v>
      </c>
      <c r="E1870" s="884" t="s">
        <v>1117</v>
      </c>
      <c r="F1870" s="884"/>
      <c r="G1870" s="470" t="s">
        <v>288</v>
      </c>
      <c r="H1870" s="471">
        <v>1</v>
      </c>
      <c r="I1870" s="472">
        <v>0.08</v>
      </c>
      <c r="J1870" s="472">
        <v>0.08</v>
      </c>
    </row>
    <row r="1871" spans="1:10" ht="26" customHeight="1">
      <c r="A1871" s="638" t="s">
        <v>291</v>
      </c>
      <c r="B1871" s="469" t="s">
        <v>1166</v>
      </c>
      <c r="C1871" s="638" t="s">
        <v>86</v>
      </c>
      <c r="D1871" s="638" t="s">
        <v>1167</v>
      </c>
      <c r="E1871" s="884" t="s">
        <v>716</v>
      </c>
      <c r="F1871" s="884"/>
      <c r="G1871" s="470" t="s">
        <v>288</v>
      </c>
      <c r="H1871" s="471">
        <v>1</v>
      </c>
      <c r="I1871" s="472">
        <v>0.86</v>
      </c>
      <c r="J1871" s="472">
        <v>0.86</v>
      </c>
    </row>
    <row r="1872" spans="1:10" ht="26" customHeight="1">
      <c r="A1872" s="638" t="s">
        <v>291</v>
      </c>
      <c r="B1872" s="469" t="s">
        <v>1168</v>
      </c>
      <c r="C1872" s="638" t="s">
        <v>86</v>
      </c>
      <c r="D1872" s="638" t="s">
        <v>1169</v>
      </c>
      <c r="E1872" s="884" t="s">
        <v>716</v>
      </c>
      <c r="F1872" s="884"/>
      <c r="G1872" s="470" t="s">
        <v>288</v>
      </c>
      <c r="H1872" s="471">
        <v>1</v>
      </c>
      <c r="I1872" s="472">
        <v>1.26</v>
      </c>
      <c r="J1872" s="472">
        <v>1.26</v>
      </c>
    </row>
    <row r="1873" spans="1:10" ht="25">
      <c r="A1873" s="643"/>
      <c r="B1873" s="643"/>
      <c r="C1873" s="643"/>
      <c r="D1873" s="643"/>
      <c r="E1873" s="643" t="s">
        <v>296</v>
      </c>
      <c r="F1873" s="473">
        <v>21.21</v>
      </c>
      <c r="G1873" s="643" t="s">
        <v>297</v>
      </c>
      <c r="H1873" s="473">
        <v>0</v>
      </c>
      <c r="I1873" s="643" t="s">
        <v>298</v>
      </c>
      <c r="J1873" s="473">
        <v>21.21</v>
      </c>
    </row>
    <row r="1874" spans="1:10">
      <c r="A1874" s="643"/>
      <c r="B1874" s="643"/>
      <c r="C1874" s="643"/>
      <c r="D1874" s="643"/>
      <c r="E1874" s="643" t="s">
        <v>709</v>
      </c>
      <c r="F1874" s="473">
        <v>5.68</v>
      </c>
      <c r="G1874" s="643"/>
      <c r="H1874" s="881" t="s">
        <v>299</v>
      </c>
      <c r="I1874" s="881"/>
      <c r="J1874" s="473">
        <v>33.15</v>
      </c>
    </row>
    <row r="1875" spans="1:10" ht="1" customHeight="1">
      <c r="A1875" s="645"/>
      <c r="B1875" s="645"/>
      <c r="C1875" s="645"/>
      <c r="D1875" s="645"/>
      <c r="E1875" s="645"/>
      <c r="F1875" s="645"/>
      <c r="G1875" s="645"/>
      <c r="H1875" s="645"/>
      <c r="I1875" s="645"/>
      <c r="J1875" s="645"/>
    </row>
    <row r="1876" spans="1:10" ht="18" customHeight="1">
      <c r="A1876" s="644"/>
      <c r="B1876" s="636" t="s">
        <v>276</v>
      </c>
      <c r="C1876" s="644" t="s">
        <v>277</v>
      </c>
      <c r="D1876" s="644" t="s">
        <v>278</v>
      </c>
      <c r="E1876" s="882" t="s">
        <v>279</v>
      </c>
      <c r="F1876" s="882"/>
      <c r="G1876" s="639" t="s">
        <v>280</v>
      </c>
      <c r="H1876" s="636" t="s">
        <v>281</v>
      </c>
      <c r="I1876" s="636" t="s">
        <v>282</v>
      </c>
      <c r="J1876" s="636" t="s">
        <v>283</v>
      </c>
    </row>
    <row r="1877" spans="1:10" ht="39" customHeight="1">
      <c r="A1877" s="645" t="s">
        <v>158</v>
      </c>
      <c r="B1877" s="461" t="s">
        <v>313</v>
      </c>
      <c r="C1877" s="645" t="s">
        <v>86</v>
      </c>
      <c r="D1877" s="645" t="s">
        <v>314</v>
      </c>
      <c r="E1877" s="883" t="s">
        <v>834</v>
      </c>
      <c r="F1877" s="883"/>
      <c r="G1877" s="462" t="s">
        <v>295</v>
      </c>
      <c r="H1877" s="463">
        <v>1</v>
      </c>
      <c r="I1877" s="464">
        <v>8.67</v>
      </c>
      <c r="J1877" s="464">
        <v>8.67</v>
      </c>
    </row>
    <row r="1878" spans="1:10" ht="26" customHeight="1">
      <c r="A1878" s="642" t="s">
        <v>285</v>
      </c>
      <c r="B1878" s="465" t="s">
        <v>1160</v>
      </c>
      <c r="C1878" s="642" t="s">
        <v>86</v>
      </c>
      <c r="D1878" s="642" t="s">
        <v>1161</v>
      </c>
      <c r="E1878" s="885" t="s">
        <v>828</v>
      </c>
      <c r="F1878" s="885"/>
      <c r="G1878" s="466" t="s">
        <v>288</v>
      </c>
      <c r="H1878" s="467">
        <v>0.124</v>
      </c>
      <c r="I1878" s="468">
        <v>22.77</v>
      </c>
      <c r="J1878" s="468">
        <v>2.82</v>
      </c>
    </row>
    <row r="1879" spans="1:10" ht="24" customHeight="1">
      <c r="A1879" s="642" t="s">
        <v>285</v>
      </c>
      <c r="B1879" s="465" t="s">
        <v>1230</v>
      </c>
      <c r="C1879" s="642" t="s">
        <v>86</v>
      </c>
      <c r="D1879" s="642" t="s">
        <v>1231</v>
      </c>
      <c r="E1879" s="885" t="s">
        <v>828</v>
      </c>
      <c r="F1879" s="885"/>
      <c r="G1879" s="466" t="s">
        <v>288</v>
      </c>
      <c r="H1879" s="467">
        <v>0.124</v>
      </c>
      <c r="I1879" s="468">
        <v>27.47</v>
      </c>
      <c r="J1879" s="468">
        <v>3.4</v>
      </c>
    </row>
    <row r="1880" spans="1:10" ht="26" customHeight="1">
      <c r="A1880" s="638" t="s">
        <v>291</v>
      </c>
      <c r="B1880" s="469" t="s">
        <v>1421</v>
      </c>
      <c r="C1880" s="638" t="s">
        <v>86</v>
      </c>
      <c r="D1880" s="638" t="s">
        <v>1422</v>
      </c>
      <c r="E1880" s="884" t="s">
        <v>293</v>
      </c>
      <c r="F1880" s="884"/>
      <c r="G1880" s="470" t="s">
        <v>295</v>
      </c>
      <c r="H1880" s="471">
        <v>1.0169999999999999</v>
      </c>
      <c r="I1880" s="472">
        <v>2.41</v>
      </c>
      <c r="J1880" s="472">
        <v>2.4500000000000002</v>
      </c>
    </row>
    <row r="1881" spans="1:10" ht="25">
      <c r="A1881" s="643"/>
      <c r="B1881" s="643"/>
      <c r="C1881" s="643"/>
      <c r="D1881" s="643"/>
      <c r="E1881" s="643" t="s">
        <v>296</v>
      </c>
      <c r="F1881" s="473">
        <v>4.67</v>
      </c>
      <c r="G1881" s="643" t="s">
        <v>297</v>
      </c>
      <c r="H1881" s="473">
        <v>0</v>
      </c>
      <c r="I1881" s="643" t="s">
        <v>298</v>
      </c>
      <c r="J1881" s="473">
        <v>4.67</v>
      </c>
    </row>
    <row r="1882" spans="1:10">
      <c r="A1882" s="643"/>
      <c r="B1882" s="643"/>
      <c r="C1882" s="643"/>
      <c r="D1882" s="643"/>
      <c r="E1882" s="643" t="s">
        <v>709</v>
      </c>
      <c r="F1882" s="473">
        <v>1.79</v>
      </c>
      <c r="G1882" s="643"/>
      <c r="H1882" s="881" t="s">
        <v>299</v>
      </c>
      <c r="I1882" s="881"/>
      <c r="J1882" s="473">
        <v>10.46</v>
      </c>
    </row>
    <row r="1883" spans="1:10" ht="1" customHeight="1">
      <c r="A1883" s="645"/>
      <c r="B1883" s="645"/>
      <c r="C1883" s="645"/>
      <c r="D1883" s="645"/>
      <c r="E1883" s="645"/>
      <c r="F1883" s="645"/>
      <c r="G1883" s="645"/>
      <c r="H1883" s="645"/>
      <c r="I1883" s="645"/>
      <c r="J1883" s="645"/>
    </row>
    <row r="1884" spans="1:10" ht="18" customHeight="1">
      <c r="A1884" s="644"/>
      <c r="B1884" s="636" t="s">
        <v>276</v>
      </c>
      <c r="C1884" s="644" t="s">
        <v>277</v>
      </c>
      <c r="D1884" s="644" t="s">
        <v>278</v>
      </c>
      <c r="E1884" s="882" t="s">
        <v>279</v>
      </c>
      <c r="F1884" s="882"/>
      <c r="G1884" s="639" t="s">
        <v>280</v>
      </c>
      <c r="H1884" s="636" t="s">
        <v>281</v>
      </c>
      <c r="I1884" s="636" t="s">
        <v>282</v>
      </c>
      <c r="J1884" s="636" t="s">
        <v>283</v>
      </c>
    </row>
    <row r="1885" spans="1:10" ht="39" customHeight="1">
      <c r="A1885" s="645" t="s">
        <v>158</v>
      </c>
      <c r="B1885" s="461" t="s">
        <v>316</v>
      </c>
      <c r="C1885" s="645" t="s">
        <v>86</v>
      </c>
      <c r="D1885" s="645" t="s">
        <v>317</v>
      </c>
      <c r="E1885" s="883" t="s">
        <v>834</v>
      </c>
      <c r="F1885" s="883"/>
      <c r="G1885" s="462" t="s">
        <v>295</v>
      </c>
      <c r="H1885" s="463">
        <v>1</v>
      </c>
      <c r="I1885" s="464">
        <v>9.32</v>
      </c>
      <c r="J1885" s="464">
        <v>9.32</v>
      </c>
    </row>
    <row r="1886" spans="1:10" ht="26" customHeight="1">
      <c r="A1886" s="642" t="s">
        <v>285</v>
      </c>
      <c r="B1886" s="465" t="s">
        <v>1160</v>
      </c>
      <c r="C1886" s="642" t="s">
        <v>86</v>
      </c>
      <c r="D1886" s="642" t="s">
        <v>1161</v>
      </c>
      <c r="E1886" s="885" t="s">
        <v>828</v>
      </c>
      <c r="F1886" s="885"/>
      <c r="G1886" s="466" t="s">
        <v>288</v>
      </c>
      <c r="H1886" s="467">
        <v>0.105</v>
      </c>
      <c r="I1886" s="468">
        <v>22.77</v>
      </c>
      <c r="J1886" s="468">
        <v>2.39</v>
      </c>
    </row>
    <row r="1887" spans="1:10" ht="24" customHeight="1">
      <c r="A1887" s="642" t="s">
        <v>285</v>
      </c>
      <c r="B1887" s="465" t="s">
        <v>1230</v>
      </c>
      <c r="C1887" s="642" t="s">
        <v>86</v>
      </c>
      <c r="D1887" s="642" t="s">
        <v>1231</v>
      </c>
      <c r="E1887" s="885" t="s">
        <v>828</v>
      </c>
      <c r="F1887" s="885"/>
      <c r="G1887" s="466" t="s">
        <v>288</v>
      </c>
      <c r="H1887" s="467">
        <v>0.105</v>
      </c>
      <c r="I1887" s="468">
        <v>27.47</v>
      </c>
      <c r="J1887" s="468">
        <v>2.88</v>
      </c>
    </row>
    <row r="1888" spans="1:10" ht="26" customHeight="1">
      <c r="A1888" s="638" t="s">
        <v>291</v>
      </c>
      <c r="B1888" s="469" t="s">
        <v>1423</v>
      </c>
      <c r="C1888" s="638" t="s">
        <v>86</v>
      </c>
      <c r="D1888" s="638" t="s">
        <v>1424</v>
      </c>
      <c r="E1888" s="884" t="s">
        <v>293</v>
      </c>
      <c r="F1888" s="884"/>
      <c r="G1888" s="470" t="s">
        <v>295</v>
      </c>
      <c r="H1888" s="471">
        <v>1.0169999999999999</v>
      </c>
      <c r="I1888" s="472">
        <v>3.99</v>
      </c>
      <c r="J1888" s="472">
        <v>4.05</v>
      </c>
    </row>
    <row r="1889" spans="1:10" ht="25">
      <c r="A1889" s="643"/>
      <c r="B1889" s="643"/>
      <c r="C1889" s="643"/>
      <c r="D1889" s="643"/>
      <c r="E1889" s="643" t="s">
        <v>296</v>
      </c>
      <c r="F1889" s="473">
        <v>3.95</v>
      </c>
      <c r="G1889" s="643" t="s">
        <v>297</v>
      </c>
      <c r="H1889" s="473">
        <v>0</v>
      </c>
      <c r="I1889" s="643" t="s">
        <v>298</v>
      </c>
      <c r="J1889" s="473">
        <v>3.95</v>
      </c>
    </row>
    <row r="1890" spans="1:10">
      <c r="A1890" s="643"/>
      <c r="B1890" s="643"/>
      <c r="C1890" s="643"/>
      <c r="D1890" s="643"/>
      <c r="E1890" s="643" t="s">
        <v>709</v>
      </c>
      <c r="F1890" s="473">
        <v>1.92</v>
      </c>
      <c r="G1890" s="643"/>
      <c r="H1890" s="881" t="s">
        <v>299</v>
      </c>
      <c r="I1890" s="881"/>
      <c r="J1890" s="473">
        <v>11.24</v>
      </c>
    </row>
    <row r="1891" spans="1:10" ht="1" customHeight="1">
      <c r="A1891" s="645"/>
      <c r="B1891" s="645"/>
      <c r="C1891" s="645"/>
      <c r="D1891" s="645"/>
      <c r="E1891" s="645"/>
      <c r="F1891" s="645"/>
      <c r="G1891" s="645"/>
      <c r="H1891" s="645"/>
      <c r="I1891" s="645"/>
      <c r="J1891" s="645"/>
    </row>
    <row r="1892" spans="1:10" ht="18" customHeight="1">
      <c r="A1892" s="644"/>
      <c r="B1892" s="636" t="s">
        <v>276</v>
      </c>
      <c r="C1892" s="644" t="s">
        <v>277</v>
      </c>
      <c r="D1892" s="644" t="s">
        <v>278</v>
      </c>
      <c r="E1892" s="882" t="s">
        <v>279</v>
      </c>
      <c r="F1892" s="882"/>
      <c r="G1892" s="639" t="s">
        <v>280</v>
      </c>
      <c r="H1892" s="636" t="s">
        <v>281</v>
      </c>
      <c r="I1892" s="636" t="s">
        <v>282</v>
      </c>
      <c r="J1892" s="636" t="s">
        <v>283</v>
      </c>
    </row>
    <row r="1893" spans="1:10" ht="39" customHeight="1">
      <c r="A1893" s="645" t="s">
        <v>158</v>
      </c>
      <c r="B1893" s="461" t="s">
        <v>318</v>
      </c>
      <c r="C1893" s="645" t="s">
        <v>86</v>
      </c>
      <c r="D1893" s="645" t="s">
        <v>319</v>
      </c>
      <c r="E1893" s="883" t="s">
        <v>834</v>
      </c>
      <c r="F1893" s="883"/>
      <c r="G1893" s="462" t="s">
        <v>295</v>
      </c>
      <c r="H1893" s="463">
        <v>1</v>
      </c>
      <c r="I1893" s="464">
        <v>12.23</v>
      </c>
      <c r="J1893" s="464">
        <v>12.23</v>
      </c>
    </row>
    <row r="1894" spans="1:10" ht="26" customHeight="1">
      <c r="A1894" s="642" t="s">
        <v>285</v>
      </c>
      <c r="B1894" s="465" t="s">
        <v>1160</v>
      </c>
      <c r="C1894" s="642" t="s">
        <v>86</v>
      </c>
      <c r="D1894" s="642" t="s">
        <v>1161</v>
      </c>
      <c r="E1894" s="885" t="s">
        <v>828</v>
      </c>
      <c r="F1894" s="885"/>
      <c r="G1894" s="466" t="s">
        <v>288</v>
      </c>
      <c r="H1894" s="467">
        <v>0.16300000000000001</v>
      </c>
      <c r="I1894" s="468">
        <v>22.77</v>
      </c>
      <c r="J1894" s="468">
        <v>3.71</v>
      </c>
    </row>
    <row r="1895" spans="1:10" ht="24" customHeight="1">
      <c r="A1895" s="642" t="s">
        <v>285</v>
      </c>
      <c r="B1895" s="465" t="s">
        <v>1230</v>
      </c>
      <c r="C1895" s="642" t="s">
        <v>86</v>
      </c>
      <c r="D1895" s="642" t="s">
        <v>1231</v>
      </c>
      <c r="E1895" s="885" t="s">
        <v>828</v>
      </c>
      <c r="F1895" s="885"/>
      <c r="G1895" s="466" t="s">
        <v>288</v>
      </c>
      <c r="H1895" s="467">
        <v>0.16300000000000001</v>
      </c>
      <c r="I1895" s="468">
        <v>27.47</v>
      </c>
      <c r="J1895" s="468">
        <v>4.47</v>
      </c>
    </row>
    <row r="1896" spans="1:10" ht="26" customHeight="1">
      <c r="A1896" s="638" t="s">
        <v>291</v>
      </c>
      <c r="B1896" s="469" t="s">
        <v>1423</v>
      </c>
      <c r="C1896" s="638" t="s">
        <v>86</v>
      </c>
      <c r="D1896" s="638" t="s">
        <v>1424</v>
      </c>
      <c r="E1896" s="884" t="s">
        <v>293</v>
      </c>
      <c r="F1896" s="884"/>
      <c r="G1896" s="470" t="s">
        <v>295</v>
      </c>
      <c r="H1896" s="471">
        <v>1.0169999999999999</v>
      </c>
      <c r="I1896" s="472">
        <v>3.99</v>
      </c>
      <c r="J1896" s="472">
        <v>4.05</v>
      </c>
    </row>
    <row r="1897" spans="1:10" ht="25">
      <c r="A1897" s="643"/>
      <c r="B1897" s="643"/>
      <c r="C1897" s="643"/>
      <c r="D1897" s="643"/>
      <c r="E1897" s="643" t="s">
        <v>296</v>
      </c>
      <c r="F1897" s="473">
        <v>6.14</v>
      </c>
      <c r="G1897" s="643" t="s">
        <v>297</v>
      </c>
      <c r="H1897" s="473">
        <v>0</v>
      </c>
      <c r="I1897" s="643" t="s">
        <v>298</v>
      </c>
      <c r="J1897" s="473">
        <v>6.14</v>
      </c>
    </row>
    <row r="1898" spans="1:10">
      <c r="A1898" s="643"/>
      <c r="B1898" s="643"/>
      <c r="C1898" s="643"/>
      <c r="D1898" s="643"/>
      <c r="E1898" s="643" t="s">
        <v>709</v>
      </c>
      <c r="F1898" s="473">
        <v>2.5299999999999998</v>
      </c>
      <c r="G1898" s="643"/>
      <c r="H1898" s="881" t="s">
        <v>299</v>
      </c>
      <c r="I1898" s="881"/>
      <c r="J1898" s="473">
        <v>14.76</v>
      </c>
    </row>
    <row r="1899" spans="1:10" ht="1" customHeight="1">
      <c r="A1899" s="645"/>
      <c r="B1899" s="645"/>
      <c r="C1899" s="645"/>
      <c r="D1899" s="645"/>
      <c r="E1899" s="645"/>
      <c r="F1899" s="645"/>
      <c r="G1899" s="645"/>
      <c r="H1899" s="645"/>
      <c r="I1899" s="645"/>
      <c r="J1899" s="645"/>
    </row>
    <row r="1900" spans="1:10" ht="18" customHeight="1">
      <c r="A1900" s="644"/>
      <c r="B1900" s="636" t="s">
        <v>276</v>
      </c>
      <c r="C1900" s="644" t="s">
        <v>277</v>
      </c>
      <c r="D1900" s="644" t="s">
        <v>278</v>
      </c>
      <c r="E1900" s="882" t="s">
        <v>279</v>
      </c>
      <c r="F1900" s="882"/>
      <c r="G1900" s="639" t="s">
        <v>280</v>
      </c>
      <c r="H1900" s="636" t="s">
        <v>281</v>
      </c>
      <c r="I1900" s="636" t="s">
        <v>282</v>
      </c>
      <c r="J1900" s="636" t="s">
        <v>283</v>
      </c>
    </row>
    <row r="1901" spans="1:10" ht="26" customHeight="1">
      <c r="A1901" s="645" t="s">
        <v>158</v>
      </c>
      <c r="B1901" s="461" t="s">
        <v>1425</v>
      </c>
      <c r="C1901" s="645" t="s">
        <v>86</v>
      </c>
      <c r="D1901" s="645" t="s">
        <v>1426</v>
      </c>
      <c r="E1901" s="883" t="s">
        <v>828</v>
      </c>
      <c r="F1901" s="883"/>
      <c r="G1901" s="462" t="s">
        <v>288</v>
      </c>
      <c r="H1901" s="463">
        <v>1</v>
      </c>
      <c r="I1901" s="464">
        <v>26.39</v>
      </c>
      <c r="J1901" s="464">
        <v>26.39</v>
      </c>
    </row>
    <row r="1902" spans="1:10" ht="26" customHeight="1">
      <c r="A1902" s="642" t="s">
        <v>285</v>
      </c>
      <c r="B1902" s="465" t="s">
        <v>1326</v>
      </c>
      <c r="C1902" s="642" t="s">
        <v>86</v>
      </c>
      <c r="D1902" s="642" t="s">
        <v>1327</v>
      </c>
      <c r="E1902" s="885" t="s">
        <v>828</v>
      </c>
      <c r="F1902" s="885"/>
      <c r="G1902" s="466" t="s">
        <v>288</v>
      </c>
      <c r="H1902" s="467">
        <v>1</v>
      </c>
      <c r="I1902" s="468">
        <v>0.36</v>
      </c>
      <c r="J1902" s="468">
        <v>0.36</v>
      </c>
    </row>
    <row r="1903" spans="1:10" ht="24" customHeight="1">
      <c r="A1903" s="638" t="s">
        <v>291</v>
      </c>
      <c r="B1903" s="469" t="s">
        <v>1328</v>
      </c>
      <c r="C1903" s="638" t="s">
        <v>86</v>
      </c>
      <c r="D1903" s="638" t="s">
        <v>1329</v>
      </c>
      <c r="E1903" s="884" t="s">
        <v>376</v>
      </c>
      <c r="F1903" s="884"/>
      <c r="G1903" s="470" t="s">
        <v>288</v>
      </c>
      <c r="H1903" s="471">
        <v>1</v>
      </c>
      <c r="I1903" s="472">
        <v>20.45</v>
      </c>
      <c r="J1903" s="472">
        <v>20.45</v>
      </c>
    </row>
    <row r="1904" spans="1:10" ht="24" customHeight="1">
      <c r="A1904" s="638" t="s">
        <v>291</v>
      </c>
      <c r="B1904" s="469" t="s">
        <v>1107</v>
      </c>
      <c r="C1904" s="638" t="s">
        <v>86</v>
      </c>
      <c r="D1904" s="638" t="s">
        <v>1108</v>
      </c>
      <c r="E1904" s="884" t="s">
        <v>1109</v>
      </c>
      <c r="F1904" s="884"/>
      <c r="G1904" s="470" t="s">
        <v>288</v>
      </c>
      <c r="H1904" s="471">
        <v>1</v>
      </c>
      <c r="I1904" s="472">
        <v>1.84</v>
      </c>
      <c r="J1904" s="472">
        <v>1.84</v>
      </c>
    </row>
    <row r="1905" spans="1:10" ht="24" customHeight="1">
      <c r="A1905" s="638" t="s">
        <v>291</v>
      </c>
      <c r="B1905" s="469" t="s">
        <v>1110</v>
      </c>
      <c r="C1905" s="638" t="s">
        <v>86</v>
      </c>
      <c r="D1905" s="638" t="s">
        <v>1111</v>
      </c>
      <c r="E1905" s="884" t="s">
        <v>1112</v>
      </c>
      <c r="F1905" s="884"/>
      <c r="G1905" s="470" t="s">
        <v>288</v>
      </c>
      <c r="H1905" s="471">
        <v>1</v>
      </c>
      <c r="I1905" s="472">
        <v>0.79</v>
      </c>
      <c r="J1905" s="472">
        <v>0.79</v>
      </c>
    </row>
    <row r="1906" spans="1:10" ht="24" customHeight="1">
      <c r="A1906" s="638" t="s">
        <v>291</v>
      </c>
      <c r="B1906" s="469" t="s">
        <v>1113</v>
      </c>
      <c r="C1906" s="638" t="s">
        <v>86</v>
      </c>
      <c r="D1906" s="638" t="s">
        <v>1114</v>
      </c>
      <c r="E1906" s="884" t="s">
        <v>1109</v>
      </c>
      <c r="F1906" s="884"/>
      <c r="G1906" s="470" t="s">
        <v>288</v>
      </c>
      <c r="H1906" s="471">
        <v>1</v>
      </c>
      <c r="I1906" s="472">
        <v>1.43</v>
      </c>
      <c r="J1906" s="472">
        <v>1.43</v>
      </c>
    </row>
    <row r="1907" spans="1:10" ht="24" customHeight="1">
      <c r="A1907" s="638" t="s">
        <v>291</v>
      </c>
      <c r="B1907" s="469" t="s">
        <v>1115</v>
      </c>
      <c r="C1907" s="638" t="s">
        <v>86</v>
      </c>
      <c r="D1907" s="638" t="s">
        <v>1116</v>
      </c>
      <c r="E1907" s="884" t="s">
        <v>1117</v>
      </c>
      <c r="F1907" s="884"/>
      <c r="G1907" s="470" t="s">
        <v>288</v>
      </c>
      <c r="H1907" s="471">
        <v>1</v>
      </c>
      <c r="I1907" s="472">
        <v>0.08</v>
      </c>
      <c r="J1907" s="472">
        <v>0.08</v>
      </c>
    </row>
    <row r="1908" spans="1:10" ht="26" customHeight="1">
      <c r="A1908" s="638" t="s">
        <v>291</v>
      </c>
      <c r="B1908" s="469" t="s">
        <v>1176</v>
      </c>
      <c r="C1908" s="638" t="s">
        <v>86</v>
      </c>
      <c r="D1908" s="638" t="s">
        <v>1177</v>
      </c>
      <c r="E1908" s="884" t="s">
        <v>716</v>
      </c>
      <c r="F1908" s="884"/>
      <c r="G1908" s="470" t="s">
        <v>288</v>
      </c>
      <c r="H1908" s="471">
        <v>1</v>
      </c>
      <c r="I1908" s="472">
        <v>0.31</v>
      </c>
      <c r="J1908" s="472">
        <v>0.31</v>
      </c>
    </row>
    <row r="1909" spans="1:10" ht="26" customHeight="1">
      <c r="A1909" s="638" t="s">
        <v>291</v>
      </c>
      <c r="B1909" s="469" t="s">
        <v>1178</v>
      </c>
      <c r="C1909" s="638" t="s">
        <v>86</v>
      </c>
      <c r="D1909" s="638" t="s">
        <v>1179</v>
      </c>
      <c r="E1909" s="884" t="s">
        <v>716</v>
      </c>
      <c r="F1909" s="884"/>
      <c r="G1909" s="470" t="s">
        <v>288</v>
      </c>
      <c r="H1909" s="471">
        <v>1</v>
      </c>
      <c r="I1909" s="472">
        <v>1.1299999999999999</v>
      </c>
      <c r="J1909" s="472">
        <v>1.1299999999999999</v>
      </c>
    </row>
    <row r="1910" spans="1:10" ht="25">
      <c r="A1910" s="643"/>
      <c r="B1910" s="643"/>
      <c r="C1910" s="643"/>
      <c r="D1910" s="643"/>
      <c r="E1910" s="643" t="s">
        <v>296</v>
      </c>
      <c r="F1910" s="473">
        <v>20.81</v>
      </c>
      <c r="G1910" s="643" t="s">
        <v>297</v>
      </c>
      <c r="H1910" s="473">
        <v>0</v>
      </c>
      <c r="I1910" s="643" t="s">
        <v>298</v>
      </c>
      <c r="J1910" s="473">
        <v>20.81</v>
      </c>
    </row>
    <row r="1911" spans="1:10">
      <c r="A1911" s="643"/>
      <c r="B1911" s="643"/>
      <c r="C1911" s="643"/>
      <c r="D1911" s="643"/>
      <c r="E1911" s="643" t="s">
        <v>709</v>
      </c>
      <c r="F1911" s="473">
        <v>5.46</v>
      </c>
      <c r="G1911" s="643"/>
      <c r="H1911" s="881" t="s">
        <v>299</v>
      </c>
      <c r="I1911" s="881"/>
      <c r="J1911" s="473">
        <v>31.85</v>
      </c>
    </row>
    <row r="1912" spans="1:10" ht="1" customHeight="1">
      <c r="A1912" s="645"/>
      <c r="B1912" s="645"/>
      <c r="C1912" s="645"/>
      <c r="D1912" s="645"/>
      <c r="E1912" s="645"/>
      <c r="F1912" s="645"/>
      <c r="G1912" s="645"/>
      <c r="H1912" s="645"/>
      <c r="I1912" s="645"/>
      <c r="J1912" s="645"/>
    </row>
    <row r="1913" spans="1:10" ht="18" customHeight="1">
      <c r="A1913" s="644"/>
      <c r="B1913" s="636" t="s">
        <v>276</v>
      </c>
      <c r="C1913" s="644" t="s">
        <v>277</v>
      </c>
      <c r="D1913" s="644" t="s">
        <v>278</v>
      </c>
      <c r="E1913" s="882" t="s">
        <v>279</v>
      </c>
      <c r="F1913" s="882"/>
      <c r="G1913" s="639" t="s">
        <v>280</v>
      </c>
      <c r="H1913" s="636" t="s">
        <v>281</v>
      </c>
      <c r="I1913" s="636" t="s">
        <v>282</v>
      </c>
      <c r="J1913" s="636" t="s">
        <v>283</v>
      </c>
    </row>
    <row r="1914" spans="1:10" ht="26" customHeight="1">
      <c r="A1914" s="645" t="s">
        <v>158</v>
      </c>
      <c r="B1914" s="461" t="s">
        <v>725</v>
      </c>
      <c r="C1914" s="645" t="s">
        <v>86</v>
      </c>
      <c r="D1914" s="645" t="s">
        <v>726</v>
      </c>
      <c r="E1914" s="883" t="s">
        <v>828</v>
      </c>
      <c r="F1914" s="883"/>
      <c r="G1914" s="462" t="s">
        <v>713</v>
      </c>
      <c r="H1914" s="463">
        <v>1</v>
      </c>
      <c r="I1914" s="464">
        <v>5280.32</v>
      </c>
      <c r="J1914" s="464">
        <v>5280.32</v>
      </c>
    </row>
    <row r="1915" spans="1:10" ht="26" customHeight="1">
      <c r="A1915" s="642" t="s">
        <v>285</v>
      </c>
      <c r="B1915" s="465" t="s">
        <v>1330</v>
      </c>
      <c r="C1915" s="642" t="s">
        <v>86</v>
      </c>
      <c r="D1915" s="642" t="s">
        <v>1331</v>
      </c>
      <c r="E1915" s="885" t="s">
        <v>828</v>
      </c>
      <c r="F1915" s="885"/>
      <c r="G1915" s="466" t="s">
        <v>713</v>
      </c>
      <c r="H1915" s="467">
        <v>1</v>
      </c>
      <c r="I1915" s="468">
        <v>74.45</v>
      </c>
      <c r="J1915" s="468">
        <v>74.45</v>
      </c>
    </row>
    <row r="1916" spans="1:10" ht="24" customHeight="1">
      <c r="A1916" s="638" t="s">
        <v>291</v>
      </c>
      <c r="B1916" s="469" t="s">
        <v>1332</v>
      </c>
      <c r="C1916" s="638" t="s">
        <v>86</v>
      </c>
      <c r="D1916" s="638" t="s">
        <v>1333</v>
      </c>
      <c r="E1916" s="884" t="s">
        <v>376</v>
      </c>
      <c r="F1916" s="884"/>
      <c r="G1916" s="470" t="s">
        <v>713</v>
      </c>
      <c r="H1916" s="471">
        <v>1</v>
      </c>
      <c r="I1916" s="472">
        <v>4662.45</v>
      </c>
      <c r="J1916" s="472">
        <v>4662.45</v>
      </c>
    </row>
    <row r="1917" spans="1:10" ht="24" customHeight="1">
      <c r="A1917" s="638" t="s">
        <v>291</v>
      </c>
      <c r="B1917" s="469" t="s">
        <v>1142</v>
      </c>
      <c r="C1917" s="638" t="s">
        <v>86</v>
      </c>
      <c r="D1917" s="638" t="s">
        <v>1143</v>
      </c>
      <c r="E1917" s="884" t="s">
        <v>293</v>
      </c>
      <c r="F1917" s="884"/>
      <c r="G1917" s="470" t="s">
        <v>713</v>
      </c>
      <c r="H1917" s="471">
        <v>1</v>
      </c>
      <c r="I1917" s="472">
        <v>270.51</v>
      </c>
      <c r="J1917" s="472">
        <v>270.51</v>
      </c>
    </row>
    <row r="1918" spans="1:10" ht="24" customHeight="1">
      <c r="A1918" s="638" t="s">
        <v>291</v>
      </c>
      <c r="B1918" s="469" t="s">
        <v>1144</v>
      </c>
      <c r="C1918" s="638" t="s">
        <v>86</v>
      </c>
      <c r="D1918" s="638" t="s">
        <v>1145</v>
      </c>
      <c r="E1918" s="884" t="s">
        <v>293</v>
      </c>
      <c r="F1918" s="884"/>
      <c r="G1918" s="470" t="s">
        <v>713</v>
      </c>
      <c r="H1918" s="471">
        <v>1</v>
      </c>
      <c r="I1918" s="472">
        <v>15.46</v>
      </c>
      <c r="J1918" s="472">
        <v>15.46</v>
      </c>
    </row>
    <row r="1919" spans="1:10" ht="26" customHeight="1">
      <c r="A1919" s="638" t="s">
        <v>291</v>
      </c>
      <c r="B1919" s="469" t="s">
        <v>1427</v>
      </c>
      <c r="C1919" s="638" t="s">
        <v>86</v>
      </c>
      <c r="D1919" s="638" t="s">
        <v>1428</v>
      </c>
      <c r="E1919" s="884" t="s">
        <v>716</v>
      </c>
      <c r="F1919" s="884"/>
      <c r="G1919" s="470" t="s">
        <v>713</v>
      </c>
      <c r="H1919" s="471">
        <v>1</v>
      </c>
      <c r="I1919" s="472">
        <v>15.46</v>
      </c>
      <c r="J1919" s="472">
        <v>15.46</v>
      </c>
    </row>
    <row r="1920" spans="1:10" ht="26" customHeight="1">
      <c r="A1920" s="638" t="s">
        <v>291</v>
      </c>
      <c r="B1920" s="469" t="s">
        <v>1429</v>
      </c>
      <c r="C1920" s="638" t="s">
        <v>86</v>
      </c>
      <c r="D1920" s="638" t="s">
        <v>1430</v>
      </c>
      <c r="E1920" s="884" t="s">
        <v>716</v>
      </c>
      <c r="F1920" s="884"/>
      <c r="G1920" s="470" t="s">
        <v>713</v>
      </c>
      <c r="H1920" s="471">
        <v>1</v>
      </c>
      <c r="I1920" s="472">
        <v>241.99</v>
      </c>
      <c r="J1920" s="472">
        <v>241.99</v>
      </c>
    </row>
    <row r="1921" spans="1:10" ht="25">
      <c r="A1921" s="643"/>
      <c r="B1921" s="643"/>
      <c r="C1921" s="643"/>
      <c r="D1921" s="643"/>
      <c r="E1921" s="643" t="s">
        <v>296</v>
      </c>
      <c r="F1921" s="473">
        <v>4736.8999999999996</v>
      </c>
      <c r="G1921" s="643" t="s">
        <v>297</v>
      </c>
      <c r="H1921" s="473">
        <v>0</v>
      </c>
      <c r="I1921" s="643" t="s">
        <v>298</v>
      </c>
      <c r="J1921" s="473">
        <v>4736.8999999999996</v>
      </c>
    </row>
    <row r="1922" spans="1:10">
      <c r="A1922" s="643"/>
      <c r="B1922" s="643"/>
      <c r="C1922" s="643"/>
      <c r="D1922" s="643"/>
      <c r="E1922" s="643" t="s">
        <v>709</v>
      </c>
      <c r="F1922" s="473">
        <v>1093.02</v>
      </c>
      <c r="G1922" s="643"/>
      <c r="H1922" s="881" t="s">
        <v>299</v>
      </c>
      <c r="I1922" s="881"/>
      <c r="J1922" s="473">
        <v>6373.34</v>
      </c>
    </row>
    <row r="1923" spans="1:10" ht="1" customHeight="1">
      <c r="A1923" s="645"/>
      <c r="B1923" s="645"/>
      <c r="C1923" s="645"/>
      <c r="D1923" s="645"/>
      <c r="E1923" s="645"/>
      <c r="F1923" s="645"/>
      <c r="G1923" s="645"/>
      <c r="H1923" s="645"/>
      <c r="I1923" s="645"/>
      <c r="J1923" s="645"/>
    </row>
    <row r="1924" spans="1:10" ht="18" customHeight="1">
      <c r="A1924" s="644"/>
      <c r="B1924" s="636" t="s">
        <v>276</v>
      </c>
      <c r="C1924" s="644" t="s">
        <v>277</v>
      </c>
      <c r="D1924" s="644" t="s">
        <v>278</v>
      </c>
      <c r="E1924" s="882" t="s">
        <v>279</v>
      </c>
      <c r="F1924" s="882"/>
      <c r="G1924" s="639" t="s">
        <v>280</v>
      </c>
      <c r="H1924" s="636" t="s">
        <v>281</v>
      </c>
      <c r="I1924" s="636" t="s">
        <v>282</v>
      </c>
      <c r="J1924" s="636" t="s">
        <v>283</v>
      </c>
    </row>
    <row r="1925" spans="1:10" ht="26" customHeight="1">
      <c r="A1925" s="645" t="s">
        <v>158</v>
      </c>
      <c r="B1925" s="461" t="s">
        <v>719</v>
      </c>
      <c r="C1925" s="645" t="s">
        <v>86</v>
      </c>
      <c r="D1925" s="645" t="s">
        <v>720</v>
      </c>
      <c r="E1925" s="883" t="s">
        <v>828</v>
      </c>
      <c r="F1925" s="883"/>
      <c r="G1925" s="462" t="s">
        <v>713</v>
      </c>
      <c r="H1925" s="463">
        <v>1</v>
      </c>
      <c r="I1925" s="464">
        <v>22035.37</v>
      </c>
      <c r="J1925" s="464">
        <v>22035.37</v>
      </c>
    </row>
    <row r="1926" spans="1:10" ht="26" customHeight="1">
      <c r="A1926" s="642" t="s">
        <v>285</v>
      </c>
      <c r="B1926" s="465" t="s">
        <v>1334</v>
      </c>
      <c r="C1926" s="642" t="s">
        <v>86</v>
      </c>
      <c r="D1926" s="642" t="s">
        <v>1335</v>
      </c>
      <c r="E1926" s="885" t="s">
        <v>828</v>
      </c>
      <c r="F1926" s="885"/>
      <c r="G1926" s="466" t="s">
        <v>713</v>
      </c>
      <c r="H1926" s="467">
        <v>1</v>
      </c>
      <c r="I1926" s="468">
        <v>237.56</v>
      </c>
      <c r="J1926" s="468">
        <v>237.56</v>
      </c>
    </row>
    <row r="1927" spans="1:10" ht="24" customHeight="1">
      <c r="A1927" s="638" t="s">
        <v>291</v>
      </c>
      <c r="B1927" s="469" t="s">
        <v>1336</v>
      </c>
      <c r="C1927" s="638" t="s">
        <v>86</v>
      </c>
      <c r="D1927" s="638" t="s">
        <v>1337</v>
      </c>
      <c r="E1927" s="884" t="s">
        <v>376</v>
      </c>
      <c r="F1927" s="884"/>
      <c r="G1927" s="470" t="s">
        <v>713</v>
      </c>
      <c r="H1927" s="471">
        <v>1</v>
      </c>
      <c r="I1927" s="472">
        <v>21363.49</v>
      </c>
      <c r="J1927" s="472">
        <v>21363.49</v>
      </c>
    </row>
    <row r="1928" spans="1:10" ht="24" customHeight="1">
      <c r="A1928" s="638" t="s">
        <v>291</v>
      </c>
      <c r="B1928" s="469" t="s">
        <v>1142</v>
      </c>
      <c r="C1928" s="638" t="s">
        <v>86</v>
      </c>
      <c r="D1928" s="638" t="s">
        <v>1143</v>
      </c>
      <c r="E1928" s="884" t="s">
        <v>293</v>
      </c>
      <c r="F1928" s="884"/>
      <c r="G1928" s="470" t="s">
        <v>713</v>
      </c>
      <c r="H1928" s="471">
        <v>1</v>
      </c>
      <c r="I1928" s="472">
        <v>270.51</v>
      </c>
      <c r="J1928" s="472">
        <v>270.51</v>
      </c>
    </row>
    <row r="1929" spans="1:10" ht="24" customHeight="1">
      <c r="A1929" s="638" t="s">
        <v>291</v>
      </c>
      <c r="B1929" s="469" t="s">
        <v>1144</v>
      </c>
      <c r="C1929" s="638" t="s">
        <v>86</v>
      </c>
      <c r="D1929" s="638" t="s">
        <v>1145</v>
      </c>
      <c r="E1929" s="884" t="s">
        <v>293</v>
      </c>
      <c r="F1929" s="884"/>
      <c r="G1929" s="470" t="s">
        <v>713</v>
      </c>
      <c r="H1929" s="471">
        <v>1</v>
      </c>
      <c r="I1929" s="472">
        <v>15.46</v>
      </c>
      <c r="J1929" s="472">
        <v>15.46</v>
      </c>
    </row>
    <row r="1930" spans="1:10" ht="26" customHeight="1">
      <c r="A1930" s="638" t="s">
        <v>291</v>
      </c>
      <c r="B1930" s="469" t="s">
        <v>1431</v>
      </c>
      <c r="C1930" s="638" t="s">
        <v>86</v>
      </c>
      <c r="D1930" s="638" t="s">
        <v>1432</v>
      </c>
      <c r="E1930" s="884" t="s">
        <v>716</v>
      </c>
      <c r="F1930" s="884"/>
      <c r="G1930" s="470" t="s">
        <v>713</v>
      </c>
      <c r="H1930" s="471">
        <v>1</v>
      </c>
      <c r="I1930" s="472">
        <v>2.35</v>
      </c>
      <c r="J1930" s="472">
        <v>2.35</v>
      </c>
    </row>
    <row r="1931" spans="1:10" ht="26" customHeight="1">
      <c r="A1931" s="638" t="s">
        <v>291</v>
      </c>
      <c r="B1931" s="469" t="s">
        <v>1433</v>
      </c>
      <c r="C1931" s="638" t="s">
        <v>86</v>
      </c>
      <c r="D1931" s="638" t="s">
        <v>1434</v>
      </c>
      <c r="E1931" s="884" t="s">
        <v>716</v>
      </c>
      <c r="F1931" s="884"/>
      <c r="G1931" s="470" t="s">
        <v>713</v>
      </c>
      <c r="H1931" s="471">
        <v>1</v>
      </c>
      <c r="I1931" s="472">
        <v>146</v>
      </c>
      <c r="J1931" s="472">
        <v>146</v>
      </c>
    </row>
    <row r="1932" spans="1:10" ht="25">
      <c r="A1932" s="643"/>
      <c r="B1932" s="643"/>
      <c r="C1932" s="643"/>
      <c r="D1932" s="643"/>
      <c r="E1932" s="643" t="s">
        <v>296</v>
      </c>
      <c r="F1932" s="473">
        <v>21601.05</v>
      </c>
      <c r="G1932" s="643" t="s">
        <v>297</v>
      </c>
      <c r="H1932" s="473">
        <v>0</v>
      </c>
      <c r="I1932" s="643" t="s">
        <v>298</v>
      </c>
      <c r="J1932" s="473">
        <v>21601.05</v>
      </c>
    </row>
    <row r="1933" spans="1:10">
      <c r="A1933" s="643"/>
      <c r="B1933" s="643"/>
      <c r="C1933" s="643"/>
      <c r="D1933" s="643"/>
      <c r="E1933" s="643" t="s">
        <v>709</v>
      </c>
      <c r="F1933" s="473">
        <v>4561.32</v>
      </c>
      <c r="G1933" s="643"/>
      <c r="H1933" s="881" t="s">
        <v>299</v>
      </c>
      <c r="I1933" s="881"/>
      <c r="J1933" s="473">
        <v>26596.69</v>
      </c>
    </row>
    <row r="1934" spans="1:10" ht="1" customHeight="1">
      <c r="A1934" s="645"/>
      <c r="B1934" s="645"/>
      <c r="C1934" s="645"/>
      <c r="D1934" s="645"/>
      <c r="E1934" s="645"/>
      <c r="F1934" s="645"/>
      <c r="G1934" s="645"/>
      <c r="H1934" s="645"/>
      <c r="I1934" s="645"/>
      <c r="J1934" s="645"/>
    </row>
    <row r="1935" spans="1:10" ht="18" customHeight="1">
      <c r="A1935" s="644"/>
      <c r="B1935" s="636" t="s">
        <v>276</v>
      </c>
      <c r="C1935" s="644" t="s">
        <v>277</v>
      </c>
      <c r="D1935" s="644" t="s">
        <v>278</v>
      </c>
      <c r="E1935" s="882" t="s">
        <v>279</v>
      </c>
      <c r="F1935" s="882"/>
      <c r="G1935" s="639" t="s">
        <v>280</v>
      </c>
      <c r="H1935" s="636" t="s">
        <v>281</v>
      </c>
      <c r="I1935" s="636" t="s">
        <v>282</v>
      </c>
      <c r="J1935" s="636" t="s">
        <v>283</v>
      </c>
    </row>
    <row r="1936" spans="1:10" ht="39" customHeight="1">
      <c r="A1936" s="645" t="s">
        <v>158</v>
      </c>
      <c r="B1936" s="461" t="s">
        <v>504</v>
      </c>
      <c r="C1936" s="645" t="s">
        <v>86</v>
      </c>
      <c r="D1936" s="645" t="s">
        <v>505</v>
      </c>
      <c r="E1936" s="883" t="s">
        <v>843</v>
      </c>
      <c r="F1936" s="883"/>
      <c r="G1936" s="462" t="s">
        <v>451</v>
      </c>
      <c r="H1936" s="463">
        <v>1</v>
      </c>
      <c r="I1936" s="464">
        <v>85.6</v>
      </c>
      <c r="J1936" s="464">
        <v>85.6</v>
      </c>
    </row>
    <row r="1937" spans="1:10" ht="39" customHeight="1">
      <c r="A1937" s="642" t="s">
        <v>285</v>
      </c>
      <c r="B1937" s="465" t="s">
        <v>1435</v>
      </c>
      <c r="C1937" s="642" t="s">
        <v>86</v>
      </c>
      <c r="D1937" s="642" t="s">
        <v>1436</v>
      </c>
      <c r="E1937" s="885" t="s">
        <v>1204</v>
      </c>
      <c r="F1937" s="885"/>
      <c r="G1937" s="466" t="s">
        <v>288</v>
      </c>
      <c r="H1937" s="467">
        <v>1</v>
      </c>
      <c r="I1937" s="468">
        <v>47.92</v>
      </c>
      <c r="J1937" s="468">
        <v>47.92</v>
      </c>
    </row>
    <row r="1938" spans="1:10" ht="39" customHeight="1">
      <c r="A1938" s="642" t="s">
        <v>285</v>
      </c>
      <c r="B1938" s="465" t="s">
        <v>1437</v>
      </c>
      <c r="C1938" s="642" t="s">
        <v>86</v>
      </c>
      <c r="D1938" s="642" t="s">
        <v>1438</v>
      </c>
      <c r="E1938" s="885" t="s">
        <v>1204</v>
      </c>
      <c r="F1938" s="885"/>
      <c r="G1938" s="466" t="s">
        <v>288</v>
      </c>
      <c r="H1938" s="467">
        <v>1</v>
      </c>
      <c r="I1938" s="468">
        <v>12.66</v>
      </c>
      <c r="J1938" s="468">
        <v>12.66</v>
      </c>
    </row>
    <row r="1939" spans="1:10" ht="26" customHeight="1">
      <c r="A1939" s="642" t="s">
        <v>285</v>
      </c>
      <c r="B1939" s="465" t="s">
        <v>1439</v>
      </c>
      <c r="C1939" s="642" t="s">
        <v>86</v>
      </c>
      <c r="D1939" s="642" t="s">
        <v>1440</v>
      </c>
      <c r="E1939" s="885" t="s">
        <v>828</v>
      </c>
      <c r="F1939" s="885"/>
      <c r="G1939" s="466" t="s">
        <v>288</v>
      </c>
      <c r="H1939" s="467">
        <v>1</v>
      </c>
      <c r="I1939" s="468">
        <v>25.02</v>
      </c>
      <c r="J1939" s="468">
        <v>25.02</v>
      </c>
    </row>
    <row r="1940" spans="1:10" ht="25">
      <c r="A1940" s="643"/>
      <c r="B1940" s="643"/>
      <c r="C1940" s="643"/>
      <c r="D1940" s="643"/>
      <c r="E1940" s="643" t="s">
        <v>296</v>
      </c>
      <c r="F1940" s="473">
        <v>19.98</v>
      </c>
      <c r="G1940" s="643" t="s">
        <v>297</v>
      </c>
      <c r="H1940" s="473">
        <v>0</v>
      </c>
      <c r="I1940" s="643" t="s">
        <v>298</v>
      </c>
      <c r="J1940" s="473">
        <v>19.98</v>
      </c>
    </row>
    <row r="1941" spans="1:10">
      <c r="A1941" s="643"/>
      <c r="B1941" s="643"/>
      <c r="C1941" s="643"/>
      <c r="D1941" s="643"/>
      <c r="E1941" s="643" t="s">
        <v>709</v>
      </c>
      <c r="F1941" s="473">
        <v>17.71</v>
      </c>
      <c r="G1941" s="643"/>
      <c r="H1941" s="881" t="s">
        <v>299</v>
      </c>
      <c r="I1941" s="881"/>
      <c r="J1941" s="473">
        <v>103.31</v>
      </c>
    </row>
    <row r="1942" spans="1:10" ht="1" customHeight="1">
      <c r="A1942" s="645"/>
      <c r="B1942" s="645"/>
      <c r="C1942" s="645"/>
      <c r="D1942" s="645"/>
      <c r="E1942" s="645"/>
      <c r="F1942" s="645"/>
      <c r="G1942" s="645"/>
      <c r="H1942" s="645"/>
      <c r="I1942" s="645"/>
      <c r="J1942" s="645"/>
    </row>
    <row r="1943" spans="1:10" ht="18" customHeight="1">
      <c r="A1943" s="644"/>
      <c r="B1943" s="636" t="s">
        <v>276</v>
      </c>
      <c r="C1943" s="644" t="s">
        <v>277</v>
      </c>
      <c r="D1943" s="644" t="s">
        <v>278</v>
      </c>
      <c r="E1943" s="882" t="s">
        <v>279</v>
      </c>
      <c r="F1943" s="882"/>
      <c r="G1943" s="639" t="s">
        <v>280</v>
      </c>
      <c r="H1943" s="636" t="s">
        <v>281</v>
      </c>
      <c r="I1943" s="636" t="s">
        <v>282</v>
      </c>
      <c r="J1943" s="636" t="s">
        <v>283</v>
      </c>
    </row>
    <row r="1944" spans="1:10" ht="39" customHeight="1">
      <c r="A1944" s="645" t="s">
        <v>158</v>
      </c>
      <c r="B1944" s="461" t="s">
        <v>502</v>
      </c>
      <c r="C1944" s="645" t="s">
        <v>86</v>
      </c>
      <c r="D1944" s="645" t="s">
        <v>503</v>
      </c>
      <c r="E1944" s="883" t="s">
        <v>843</v>
      </c>
      <c r="F1944" s="883"/>
      <c r="G1944" s="462" t="s">
        <v>428</v>
      </c>
      <c r="H1944" s="463">
        <v>1</v>
      </c>
      <c r="I1944" s="464">
        <v>213.35</v>
      </c>
      <c r="J1944" s="464">
        <v>213.35</v>
      </c>
    </row>
    <row r="1945" spans="1:10" ht="39" customHeight="1">
      <c r="A1945" s="642" t="s">
        <v>285</v>
      </c>
      <c r="B1945" s="465" t="s">
        <v>1435</v>
      </c>
      <c r="C1945" s="642" t="s">
        <v>86</v>
      </c>
      <c r="D1945" s="642" t="s">
        <v>1436</v>
      </c>
      <c r="E1945" s="885" t="s">
        <v>1204</v>
      </c>
      <c r="F1945" s="885"/>
      <c r="G1945" s="466" t="s">
        <v>288</v>
      </c>
      <c r="H1945" s="467">
        <v>1</v>
      </c>
      <c r="I1945" s="468">
        <v>47.92</v>
      </c>
      <c r="J1945" s="468">
        <v>47.92</v>
      </c>
    </row>
    <row r="1946" spans="1:10" ht="39" customHeight="1">
      <c r="A1946" s="642" t="s">
        <v>285</v>
      </c>
      <c r="B1946" s="465" t="s">
        <v>1437</v>
      </c>
      <c r="C1946" s="642" t="s">
        <v>86</v>
      </c>
      <c r="D1946" s="642" t="s">
        <v>1438</v>
      </c>
      <c r="E1946" s="885" t="s">
        <v>1204</v>
      </c>
      <c r="F1946" s="885"/>
      <c r="G1946" s="466" t="s">
        <v>288</v>
      </c>
      <c r="H1946" s="467">
        <v>1</v>
      </c>
      <c r="I1946" s="468">
        <v>12.66</v>
      </c>
      <c r="J1946" s="468">
        <v>12.66</v>
      </c>
    </row>
    <row r="1947" spans="1:10" ht="39" customHeight="1">
      <c r="A1947" s="642" t="s">
        <v>285</v>
      </c>
      <c r="B1947" s="465" t="s">
        <v>1441</v>
      </c>
      <c r="C1947" s="642" t="s">
        <v>86</v>
      </c>
      <c r="D1947" s="642" t="s">
        <v>1442</v>
      </c>
      <c r="E1947" s="885" t="s">
        <v>1204</v>
      </c>
      <c r="F1947" s="885"/>
      <c r="G1947" s="466" t="s">
        <v>288</v>
      </c>
      <c r="H1947" s="467">
        <v>1</v>
      </c>
      <c r="I1947" s="468">
        <v>59.9</v>
      </c>
      <c r="J1947" s="468">
        <v>59.9</v>
      </c>
    </row>
    <row r="1948" spans="1:10" ht="39" customHeight="1">
      <c r="A1948" s="642" t="s">
        <v>285</v>
      </c>
      <c r="B1948" s="465" t="s">
        <v>1443</v>
      </c>
      <c r="C1948" s="642" t="s">
        <v>86</v>
      </c>
      <c r="D1948" s="642" t="s">
        <v>1444</v>
      </c>
      <c r="E1948" s="885" t="s">
        <v>1204</v>
      </c>
      <c r="F1948" s="885"/>
      <c r="G1948" s="466" t="s">
        <v>288</v>
      </c>
      <c r="H1948" s="467">
        <v>1</v>
      </c>
      <c r="I1948" s="468">
        <v>67.849999999999994</v>
      </c>
      <c r="J1948" s="468">
        <v>67.849999999999994</v>
      </c>
    </row>
    <row r="1949" spans="1:10" ht="26" customHeight="1">
      <c r="A1949" s="642" t="s">
        <v>285</v>
      </c>
      <c r="B1949" s="465" t="s">
        <v>1439</v>
      </c>
      <c r="C1949" s="642" t="s">
        <v>86</v>
      </c>
      <c r="D1949" s="642" t="s">
        <v>1440</v>
      </c>
      <c r="E1949" s="885" t="s">
        <v>828</v>
      </c>
      <c r="F1949" s="885"/>
      <c r="G1949" s="466" t="s">
        <v>288</v>
      </c>
      <c r="H1949" s="467">
        <v>1</v>
      </c>
      <c r="I1949" s="468">
        <v>25.02</v>
      </c>
      <c r="J1949" s="468">
        <v>25.02</v>
      </c>
    </row>
    <row r="1950" spans="1:10" ht="25">
      <c r="A1950" s="643"/>
      <c r="B1950" s="643"/>
      <c r="C1950" s="643"/>
      <c r="D1950" s="643"/>
      <c r="E1950" s="643" t="s">
        <v>296</v>
      </c>
      <c r="F1950" s="473">
        <v>19.98</v>
      </c>
      <c r="G1950" s="643" t="s">
        <v>297</v>
      </c>
      <c r="H1950" s="473">
        <v>0</v>
      </c>
      <c r="I1950" s="643" t="s">
        <v>298</v>
      </c>
      <c r="J1950" s="473">
        <v>19.98</v>
      </c>
    </row>
    <row r="1951" spans="1:10">
      <c r="A1951" s="643"/>
      <c r="B1951" s="643"/>
      <c r="C1951" s="643"/>
      <c r="D1951" s="643"/>
      <c r="E1951" s="643" t="s">
        <v>709</v>
      </c>
      <c r="F1951" s="473">
        <v>44.16</v>
      </c>
      <c r="G1951" s="643"/>
      <c r="H1951" s="881" t="s">
        <v>299</v>
      </c>
      <c r="I1951" s="881"/>
      <c r="J1951" s="473">
        <v>257.51</v>
      </c>
    </row>
    <row r="1952" spans="1:10" ht="1" customHeight="1">
      <c r="A1952" s="645"/>
      <c r="B1952" s="645"/>
      <c r="C1952" s="645"/>
      <c r="D1952" s="645"/>
      <c r="E1952" s="645"/>
      <c r="F1952" s="645"/>
      <c r="G1952" s="645"/>
      <c r="H1952" s="645"/>
      <c r="I1952" s="645"/>
      <c r="J1952" s="645"/>
    </row>
    <row r="1953" spans="1:10" ht="18" customHeight="1">
      <c r="A1953" s="644"/>
      <c r="B1953" s="636" t="s">
        <v>276</v>
      </c>
      <c r="C1953" s="644" t="s">
        <v>277</v>
      </c>
      <c r="D1953" s="644" t="s">
        <v>278</v>
      </c>
      <c r="E1953" s="882" t="s">
        <v>279</v>
      </c>
      <c r="F1953" s="882"/>
      <c r="G1953" s="639" t="s">
        <v>280</v>
      </c>
      <c r="H1953" s="636" t="s">
        <v>281</v>
      </c>
      <c r="I1953" s="636" t="s">
        <v>282</v>
      </c>
      <c r="J1953" s="636" t="s">
        <v>283</v>
      </c>
    </row>
    <row r="1954" spans="1:10" ht="39" customHeight="1">
      <c r="A1954" s="645" t="s">
        <v>158</v>
      </c>
      <c r="B1954" s="461" t="s">
        <v>1435</v>
      </c>
      <c r="C1954" s="645" t="s">
        <v>86</v>
      </c>
      <c r="D1954" s="645" t="s">
        <v>1436</v>
      </c>
      <c r="E1954" s="883" t="s">
        <v>1204</v>
      </c>
      <c r="F1954" s="883"/>
      <c r="G1954" s="462" t="s">
        <v>288</v>
      </c>
      <c r="H1954" s="463">
        <v>1</v>
      </c>
      <c r="I1954" s="464">
        <v>47.92</v>
      </c>
      <c r="J1954" s="464">
        <v>47.92</v>
      </c>
    </row>
    <row r="1955" spans="1:10" ht="26" customHeight="1">
      <c r="A1955" s="638" t="s">
        <v>291</v>
      </c>
      <c r="B1955" s="469" t="s">
        <v>1445</v>
      </c>
      <c r="C1955" s="638" t="s">
        <v>86</v>
      </c>
      <c r="D1955" s="638" t="s">
        <v>1446</v>
      </c>
      <c r="E1955" s="884" t="s">
        <v>716</v>
      </c>
      <c r="F1955" s="884"/>
      <c r="G1955" s="470" t="s">
        <v>324</v>
      </c>
      <c r="H1955" s="471">
        <v>5.5999999999999999E-5</v>
      </c>
      <c r="I1955" s="472">
        <v>855799.07</v>
      </c>
      <c r="J1955" s="472">
        <v>47.92</v>
      </c>
    </row>
    <row r="1956" spans="1:10" ht="25">
      <c r="A1956" s="643"/>
      <c r="B1956" s="643"/>
      <c r="C1956" s="643"/>
      <c r="D1956" s="643"/>
      <c r="E1956" s="643" t="s">
        <v>296</v>
      </c>
      <c r="F1956" s="473">
        <v>0</v>
      </c>
      <c r="G1956" s="643" t="s">
        <v>297</v>
      </c>
      <c r="H1956" s="473">
        <v>0</v>
      </c>
      <c r="I1956" s="643" t="s">
        <v>298</v>
      </c>
      <c r="J1956" s="473">
        <v>0</v>
      </c>
    </row>
    <row r="1957" spans="1:10">
      <c r="A1957" s="643"/>
      <c r="B1957" s="643"/>
      <c r="C1957" s="643"/>
      <c r="D1957" s="643"/>
      <c r="E1957" s="643" t="s">
        <v>709</v>
      </c>
      <c r="F1957" s="473">
        <v>9.91</v>
      </c>
      <c r="G1957" s="643"/>
      <c r="H1957" s="881" t="s">
        <v>299</v>
      </c>
      <c r="I1957" s="881"/>
      <c r="J1957" s="473">
        <v>57.83</v>
      </c>
    </row>
    <row r="1958" spans="1:10" ht="1" customHeight="1">
      <c r="A1958" s="645"/>
      <c r="B1958" s="645"/>
      <c r="C1958" s="645"/>
      <c r="D1958" s="645"/>
      <c r="E1958" s="645"/>
      <c r="F1958" s="645"/>
      <c r="G1958" s="645"/>
      <c r="H1958" s="645"/>
      <c r="I1958" s="645"/>
      <c r="J1958" s="645"/>
    </row>
    <row r="1959" spans="1:10" ht="18" customHeight="1">
      <c r="A1959" s="644"/>
      <c r="B1959" s="636" t="s">
        <v>276</v>
      </c>
      <c r="C1959" s="644" t="s">
        <v>277</v>
      </c>
      <c r="D1959" s="644" t="s">
        <v>278</v>
      </c>
      <c r="E1959" s="882" t="s">
        <v>279</v>
      </c>
      <c r="F1959" s="882"/>
      <c r="G1959" s="639" t="s">
        <v>280</v>
      </c>
      <c r="H1959" s="636" t="s">
        <v>281</v>
      </c>
      <c r="I1959" s="636" t="s">
        <v>282</v>
      </c>
      <c r="J1959" s="636" t="s">
        <v>283</v>
      </c>
    </row>
    <row r="1960" spans="1:10" ht="39" customHeight="1">
      <c r="A1960" s="645" t="s">
        <v>158</v>
      </c>
      <c r="B1960" s="461" t="s">
        <v>1437</v>
      </c>
      <c r="C1960" s="645" t="s">
        <v>86</v>
      </c>
      <c r="D1960" s="645" t="s">
        <v>1438</v>
      </c>
      <c r="E1960" s="883" t="s">
        <v>1204</v>
      </c>
      <c r="F1960" s="883"/>
      <c r="G1960" s="462" t="s">
        <v>288</v>
      </c>
      <c r="H1960" s="463">
        <v>1</v>
      </c>
      <c r="I1960" s="464">
        <v>12.66</v>
      </c>
      <c r="J1960" s="464">
        <v>12.66</v>
      </c>
    </row>
    <row r="1961" spans="1:10" ht="26" customHeight="1">
      <c r="A1961" s="638" t="s">
        <v>291</v>
      </c>
      <c r="B1961" s="469" t="s">
        <v>1445</v>
      </c>
      <c r="C1961" s="638" t="s">
        <v>86</v>
      </c>
      <c r="D1961" s="638" t="s">
        <v>1446</v>
      </c>
      <c r="E1961" s="884" t="s">
        <v>716</v>
      </c>
      <c r="F1961" s="884"/>
      <c r="G1961" s="470" t="s">
        <v>324</v>
      </c>
      <c r="H1961" s="471">
        <v>1.4800000000000001E-5</v>
      </c>
      <c r="I1961" s="472">
        <v>855799.07</v>
      </c>
      <c r="J1961" s="472">
        <v>12.66</v>
      </c>
    </row>
    <row r="1962" spans="1:10" ht="25">
      <c r="A1962" s="643"/>
      <c r="B1962" s="643"/>
      <c r="C1962" s="643"/>
      <c r="D1962" s="643"/>
      <c r="E1962" s="643" t="s">
        <v>296</v>
      </c>
      <c r="F1962" s="473">
        <v>0</v>
      </c>
      <c r="G1962" s="643" t="s">
        <v>297</v>
      </c>
      <c r="H1962" s="473">
        <v>0</v>
      </c>
      <c r="I1962" s="643" t="s">
        <v>298</v>
      </c>
      <c r="J1962" s="473">
        <v>0</v>
      </c>
    </row>
    <row r="1963" spans="1:10">
      <c r="A1963" s="643"/>
      <c r="B1963" s="643"/>
      <c r="C1963" s="643"/>
      <c r="D1963" s="643"/>
      <c r="E1963" s="643" t="s">
        <v>709</v>
      </c>
      <c r="F1963" s="473">
        <v>2.62</v>
      </c>
      <c r="G1963" s="643"/>
      <c r="H1963" s="881" t="s">
        <v>299</v>
      </c>
      <c r="I1963" s="881"/>
      <c r="J1963" s="473">
        <v>15.28</v>
      </c>
    </row>
    <row r="1964" spans="1:10" ht="1" customHeight="1">
      <c r="A1964" s="645"/>
      <c r="B1964" s="645"/>
      <c r="C1964" s="645"/>
      <c r="D1964" s="645"/>
      <c r="E1964" s="645"/>
      <c r="F1964" s="645"/>
      <c r="G1964" s="645"/>
      <c r="H1964" s="645"/>
      <c r="I1964" s="645"/>
      <c r="J1964" s="645"/>
    </row>
    <row r="1965" spans="1:10" ht="18" customHeight="1">
      <c r="A1965" s="644"/>
      <c r="B1965" s="636" t="s">
        <v>276</v>
      </c>
      <c r="C1965" s="644" t="s">
        <v>277</v>
      </c>
      <c r="D1965" s="644" t="s">
        <v>278</v>
      </c>
      <c r="E1965" s="882" t="s">
        <v>279</v>
      </c>
      <c r="F1965" s="882"/>
      <c r="G1965" s="639" t="s">
        <v>280</v>
      </c>
      <c r="H1965" s="636" t="s">
        <v>281</v>
      </c>
      <c r="I1965" s="636" t="s">
        <v>282</v>
      </c>
      <c r="J1965" s="636" t="s">
        <v>283</v>
      </c>
    </row>
    <row r="1966" spans="1:10" ht="39" customHeight="1">
      <c r="A1966" s="645" t="s">
        <v>158</v>
      </c>
      <c r="B1966" s="461" t="s">
        <v>1441</v>
      </c>
      <c r="C1966" s="645" t="s">
        <v>86</v>
      </c>
      <c r="D1966" s="645" t="s">
        <v>1442</v>
      </c>
      <c r="E1966" s="883" t="s">
        <v>1204</v>
      </c>
      <c r="F1966" s="883"/>
      <c r="G1966" s="462" t="s">
        <v>288</v>
      </c>
      <c r="H1966" s="463">
        <v>1</v>
      </c>
      <c r="I1966" s="464">
        <v>59.9</v>
      </c>
      <c r="J1966" s="464">
        <v>59.9</v>
      </c>
    </row>
    <row r="1967" spans="1:10" ht="26" customHeight="1">
      <c r="A1967" s="638" t="s">
        <v>291</v>
      </c>
      <c r="B1967" s="469" t="s">
        <v>1445</v>
      </c>
      <c r="C1967" s="638" t="s">
        <v>86</v>
      </c>
      <c r="D1967" s="638" t="s">
        <v>1446</v>
      </c>
      <c r="E1967" s="884" t="s">
        <v>716</v>
      </c>
      <c r="F1967" s="884"/>
      <c r="G1967" s="470" t="s">
        <v>324</v>
      </c>
      <c r="H1967" s="471">
        <v>6.9999999999999994E-5</v>
      </c>
      <c r="I1967" s="472">
        <v>855799.07</v>
      </c>
      <c r="J1967" s="472">
        <v>59.9</v>
      </c>
    </row>
    <row r="1968" spans="1:10" ht="25">
      <c r="A1968" s="643"/>
      <c r="B1968" s="643"/>
      <c r="C1968" s="643"/>
      <c r="D1968" s="643"/>
      <c r="E1968" s="643" t="s">
        <v>296</v>
      </c>
      <c r="F1968" s="473">
        <v>0</v>
      </c>
      <c r="G1968" s="643" t="s">
        <v>297</v>
      </c>
      <c r="H1968" s="473">
        <v>0</v>
      </c>
      <c r="I1968" s="643" t="s">
        <v>298</v>
      </c>
      <c r="J1968" s="473">
        <v>0</v>
      </c>
    </row>
    <row r="1969" spans="1:10">
      <c r="A1969" s="643"/>
      <c r="B1969" s="643"/>
      <c r="C1969" s="643"/>
      <c r="D1969" s="643"/>
      <c r="E1969" s="643" t="s">
        <v>709</v>
      </c>
      <c r="F1969" s="473">
        <v>12.39</v>
      </c>
      <c r="G1969" s="643"/>
      <c r="H1969" s="881" t="s">
        <v>299</v>
      </c>
      <c r="I1969" s="881"/>
      <c r="J1969" s="473">
        <v>72.290000000000006</v>
      </c>
    </row>
    <row r="1970" spans="1:10" ht="1" customHeight="1">
      <c r="A1970" s="645"/>
      <c r="B1970" s="645"/>
      <c r="C1970" s="645"/>
      <c r="D1970" s="645"/>
      <c r="E1970" s="645"/>
      <c r="F1970" s="645"/>
      <c r="G1970" s="645"/>
      <c r="H1970" s="645"/>
      <c r="I1970" s="645"/>
      <c r="J1970" s="645"/>
    </row>
    <row r="1971" spans="1:10" ht="18" customHeight="1">
      <c r="A1971" s="644"/>
      <c r="B1971" s="636" t="s">
        <v>276</v>
      </c>
      <c r="C1971" s="644" t="s">
        <v>277</v>
      </c>
      <c r="D1971" s="644" t="s">
        <v>278</v>
      </c>
      <c r="E1971" s="882" t="s">
        <v>279</v>
      </c>
      <c r="F1971" s="882"/>
      <c r="G1971" s="639" t="s">
        <v>280</v>
      </c>
      <c r="H1971" s="636" t="s">
        <v>281</v>
      </c>
      <c r="I1971" s="636" t="s">
        <v>282</v>
      </c>
      <c r="J1971" s="636" t="s">
        <v>283</v>
      </c>
    </row>
    <row r="1972" spans="1:10" ht="39" customHeight="1">
      <c r="A1972" s="645" t="s">
        <v>158</v>
      </c>
      <c r="B1972" s="461" t="s">
        <v>1443</v>
      </c>
      <c r="C1972" s="645" t="s">
        <v>86</v>
      </c>
      <c r="D1972" s="645" t="s">
        <v>1444</v>
      </c>
      <c r="E1972" s="883" t="s">
        <v>1204</v>
      </c>
      <c r="F1972" s="883"/>
      <c r="G1972" s="462" t="s">
        <v>288</v>
      </c>
      <c r="H1972" s="463">
        <v>1</v>
      </c>
      <c r="I1972" s="464">
        <v>67.849999999999994</v>
      </c>
      <c r="J1972" s="464">
        <v>67.849999999999994</v>
      </c>
    </row>
    <row r="1973" spans="1:10" ht="24" customHeight="1">
      <c r="A1973" s="638" t="s">
        <v>291</v>
      </c>
      <c r="B1973" s="469" t="s">
        <v>1252</v>
      </c>
      <c r="C1973" s="638" t="s">
        <v>86</v>
      </c>
      <c r="D1973" s="638" t="s">
        <v>1253</v>
      </c>
      <c r="E1973" s="884" t="s">
        <v>293</v>
      </c>
      <c r="F1973" s="884"/>
      <c r="G1973" s="470" t="s">
        <v>473</v>
      </c>
      <c r="H1973" s="471">
        <v>10.77</v>
      </c>
      <c r="I1973" s="472">
        <v>6.3</v>
      </c>
      <c r="J1973" s="472">
        <v>67.849999999999994</v>
      </c>
    </row>
    <row r="1974" spans="1:10" ht="25">
      <c r="A1974" s="643"/>
      <c r="B1974" s="643"/>
      <c r="C1974" s="643"/>
      <c r="D1974" s="643"/>
      <c r="E1974" s="643" t="s">
        <v>296</v>
      </c>
      <c r="F1974" s="473">
        <v>0</v>
      </c>
      <c r="G1974" s="643" t="s">
        <v>297</v>
      </c>
      <c r="H1974" s="473">
        <v>0</v>
      </c>
      <c r="I1974" s="643" t="s">
        <v>298</v>
      </c>
      <c r="J1974" s="473">
        <v>0</v>
      </c>
    </row>
    <row r="1975" spans="1:10">
      <c r="A1975" s="643"/>
      <c r="B1975" s="643"/>
      <c r="C1975" s="643"/>
      <c r="D1975" s="643"/>
      <c r="E1975" s="643" t="s">
        <v>709</v>
      </c>
      <c r="F1975" s="473">
        <v>14.04</v>
      </c>
      <c r="G1975" s="643"/>
      <c r="H1975" s="881" t="s">
        <v>299</v>
      </c>
      <c r="I1975" s="881"/>
      <c r="J1975" s="473">
        <v>81.89</v>
      </c>
    </row>
    <row r="1976" spans="1:10" ht="1" customHeight="1">
      <c r="A1976" s="645"/>
      <c r="B1976" s="645"/>
      <c r="C1976" s="645"/>
      <c r="D1976" s="645"/>
      <c r="E1976" s="645"/>
      <c r="F1976" s="645"/>
      <c r="G1976" s="645"/>
      <c r="H1976" s="645"/>
      <c r="I1976" s="645"/>
      <c r="J1976" s="645"/>
    </row>
    <row r="1977" spans="1:10" ht="18" customHeight="1">
      <c r="A1977" s="644"/>
      <c r="B1977" s="636" t="s">
        <v>276</v>
      </c>
      <c r="C1977" s="644" t="s">
        <v>277</v>
      </c>
      <c r="D1977" s="644" t="s">
        <v>278</v>
      </c>
      <c r="E1977" s="882" t="s">
        <v>279</v>
      </c>
      <c r="F1977" s="882"/>
      <c r="G1977" s="639" t="s">
        <v>280</v>
      </c>
      <c r="H1977" s="636" t="s">
        <v>281</v>
      </c>
      <c r="I1977" s="636" t="s">
        <v>282</v>
      </c>
      <c r="J1977" s="636" t="s">
        <v>283</v>
      </c>
    </row>
    <row r="1978" spans="1:10" ht="39" customHeight="1">
      <c r="A1978" s="645" t="s">
        <v>158</v>
      </c>
      <c r="B1978" s="461" t="s">
        <v>578</v>
      </c>
      <c r="C1978" s="645" t="s">
        <v>86</v>
      </c>
      <c r="D1978" s="645" t="s">
        <v>579</v>
      </c>
      <c r="E1978" s="883" t="s">
        <v>843</v>
      </c>
      <c r="F1978" s="883"/>
      <c r="G1978" s="462" t="s">
        <v>451</v>
      </c>
      <c r="H1978" s="463">
        <v>1</v>
      </c>
      <c r="I1978" s="464">
        <v>93.57</v>
      </c>
      <c r="J1978" s="464">
        <v>93.57</v>
      </c>
    </row>
    <row r="1979" spans="1:10" ht="26" customHeight="1">
      <c r="A1979" s="642" t="s">
        <v>285</v>
      </c>
      <c r="B1979" s="465" t="s">
        <v>1439</v>
      </c>
      <c r="C1979" s="642" t="s">
        <v>86</v>
      </c>
      <c r="D1979" s="642" t="s">
        <v>1440</v>
      </c>
      <c r="E1979" s="885" t="s">
        <v>828</v>
      </c>
      <c r="F1979" s="885"/>
      <c r="G1979" s="466" t="s">
        <v>288</v>
      </c>
      <c r="H1979" s="467">
        <v>1</v>
      </c>
      <c r="I1979" s="468">
        <v>25.02</v>
      </c>
      <c r="J1979" s="468">
        <v>25.02</v>
      </c>
    </row>
    <row r="1980" spans="1:10" ht="39" customHeight="1">
      <c r="A1980" s="642" t="s">
        <v>285</v>
      </c>
      <c r="B1980" s="465" t="s">
        <v>1447</v>
      </c>
      <c r="C1980" s="642" t="s">
        <v>86</v>
      </c>
      <c r="D1980" s="642" t="s">
        <v>1448</v>
      </c>
      <c r="E1980" s="885" t="s">
        <v>1204</v>
      </c>
      <c r="F1980" s="885"/>
      <c r="G1980" s="466" t="s">
        <v>288</v>
      </c>
      <c r="H1980" s="467">
        <v>1</v>
      </c>
      <c r="I1980" s="468">
        <v>54.22</v>
      </c>
      <c r="J1980" s="468">
        <v>54.22</v>
      </c>
    </row>
    <row r="1981" spans="1:10" ht="39" customHeight="1">
      <c r="A1981" s="642" t="s">
        <v>285</v>
      </c>
      <c r="B1981" s="465" t="s">
        <v>1449</v>
      </c>
      <c r="C1981" s="642" t="s">
        <v>86</v>
      </c>
      <c r="D1981" s="642" t="s">
        <v>1450</v>
      </c>
      <c r="E1981" s="885" t="s">
        <v>1204</v>
      </c>
      <c r="F1981" s="885"/>
      <c r="G1981" s="466" t="s">
        <v>288</v>
      </c>
      <c r="H1981" s="467">
        <v>1</v>
      </c>
      <c r="I1981" s="468">
        <v>14.33</v>
      </c>
      <c r="J1981" s="468">
        <v>14.33</v>
      </c>
    </row>
    <row r="1982" spans="1:10" ht="25">
      <c r="A1982" s="643"/>
      <c r="B1982" s="643"/>
      <c r="C1982" s="643"/>
      <c r="D1982" s="643"/>
      <c r="E1982" s="643" t="s">
        <v>296</v>
      </c>
      <c r="F1982" s="473">
        <v>19.98</v>
      </c>
      <c r="G1982" s="643" t="s">
        <v>297</v>
      </c>
      <c r="H1982" s="473">
        <v>0</v>
      </c>
      <c r="I1982" s="643" t="s">
        <v>298</v>
      </c>
      <c r="J1982" s="473">
        <v>19.98</v>
      </c>
    </row>
    <row r="1983" spans="1:10">
      <c r="A1983" s="643"/>
      <c r="B1983" s="643"/>
      <c r="C1983" s="643"/>
      <c r="D1983" s="643"/>
      <c r="E1983" s="643" t="s">
        <v>709</v>
      </c>
      <c r="F1983" s="473">
        <v>19.36</v>
      </c>
      <c r="G1983" s="643"/>
      <c r="H1983" s="881" t="s">
        <v>299</v>
      </c>
      <c r="I1983" s="881"/>
      <c r="J1983" s="473">
        <v>112.93</v>
      </c>
    </row>
    <row r="1984" spans="1:10" ht="1" customHeight="1">
      <c r="A1984" s="645"/>
      <c r="B1984" s="645"/>
      <c r="C1984" s="645"/>
      <c r="D1984" s="645"/>
      <c r="E1984" s="645"/>
      <c r="F1984" s="645"/>
      <c r="G1984" s="645"/>
      <c r="H1984" s="645"/>
      <c r="I1984" s="645"/>
      <c r="J1984" s="645"/>
    </row>
    <row r="1985" spans="1:10" ht="18" customHeight="1">
      <c r="A1985" s="644"/>
      <c r="B1985" s="636" t="s">
        <v>276</v>
      </c>
      <c r="C1985" s="644" t="s">
        <v>277</v>
      </c>
      <c r="D1985" s="644" t="s">
        <v>278</v>
      </c>
      <c r="E1985" s="882" t="s">
        <v>279</v>
      </c>
      <c r="F1985" s="882"/>
      <c r="G1985" s="639" t="s">
        <v>280</v>
      </c>
      <c r="H1985" s="636" t="s">
        <v>281</v>
      </c>
      <c r="I1985" s="636" t="s">
        <v>282</v>
      </c>
      <c r="J1985" s="636" t="s">
        <v>283</v>
      </c>
    </row>
    <row r="1986" spans="1:10" ht="39" customHeight="1">
      <c r="A1986" s="645" t="s">
        <v>158</v>
      </c>
      <c r="B1986" s="461" t="s">
        <v>576</v>
      </c>
      <c r="C1986" s="645" t="s">
        <v>86</v>
      </c>
      <c r="D1986" s="645" t="s">
        <v>577</v>
      </c>
      <c r="E1986" s="883" t="s">
        <v>843</v>
      </c>
      <c r="F1986" s="883"/>
      <c r="G1986" s="462" t="s">
        <v>428</v>
      </c>
      <c r="H1986" s="463">
        <v>1</v>
      </c>
      <c r="I1986" s="464">
        <v>256.02999999999997</v>
      </c>
      <c r="J1986" s="464">
        <v>256.02999999999997</v>
      </c>
    </row>
    <row r="1987" spans="1:10" ht="26" customHeight="1">
      <c r="A1987" s="642" t="s">
        <v>285</v>
      </c>
      <c r="B1987" s="465" t="s">
        <v>1439</v>
      </c>
      <c r="C1987" s="642" t="s">
        <v>86</v>
      </c>
      <c r="D1987" s="642" t="s">
        <v>1440</v>
      </c>
      <c r="E1987" s="885" t="s">
        <v>828</v>
      </c>
      <c r="F1987" s="885"/>
      <c r="G1987" s="466" t="s">
        <v>288</v>
      </c>
      <c r="H1987" s="467">
        <v>1</v>
      </c>
      <c r="I1987" s="468">
        <v>25.02</v>
      </c>
      <c r="J1987" s="468">
        <v>25.02</v>
      </c>
    </row>
    <row r="1988" spans="1:10" ht="39" customHeight="1">
      <c r="A1988" s="642" t="s">
        <v>285</v>
      </c>
      <c r="B1988" s="465" t="s">
        <v>1447</v>
      </c>
      <c r="C1988" s="642" t="s">
        <v>86</v>
      </c>
      <c r="D1988" s="642" t="s">
        <v>1448</v>
      </c>
      <c r="E1988" s="885" t="s">
        <v>1204</v>
      </c>
      <c r="F1988" s="885"/>
      <c r="G1988" s="466" t="s">
        <v>288</v>
      </c>
      <c r="H1988" s="467">
        <v>1</v>
      </c>
      <c r="I1988" s="468">
        <v>54.22</v>
      </c>
      <c r="J1988" s="468">
        <v>54.22</v>
      </c>
    </row>
    <row r="1989" spans="1:10" ht="39" customHeight="1">
      <c r="A1989" s="642" t="s">
        <v>285</v>
      </c>
      <c r="B1989" s="465" t="s">
        <v>1449</v>
      </c>
      <c r="C1989" s="642" t="s">
        <v>86</v>
      </c>
      <c r="D1989" s="642" t="s">
        <v>1450</v>
      </c>
      <c r="E1989" s="885" t="s">
        <v>1204</v>
      </c>
      <c r="F1989" s="885"/>
      <c r="G1989" s="466" t="s">
        <v>288</v>
      </c>
      <c r="H1989" s="467">
        <v>1</v>
      </c>
      <c r="I1989" s="468">
        <v>14.33</v>
      </c>
      <c r="J1989" s="468">
        <v>14.33</v>
      </c>
    </row>
    <row r="1990" spans="1:10" ht="39" customHeight="1">
      <c r="A1990" s="642" t="s">
        <v>285</v>
      </c>
      <c r="B1990" s="465" t="s">
        <v>1451</v>
      </c>
      <c r="C1990" s="642" t="s">
        <v>86</v>
      </c>
      <c r="D1990" s="642" t="s">
        <v>1452</v>
      </c>
      <c r="E1990" s="885" t="s">
        <v>1204</v>
      </c>
      <c r="F1990" s="885"/>
      <c r="G1990" s="466" t="s">
        <v>288</v>
      </c>
      <c r="H1990" s="467">
        <v>1</v>
      </c>
      <c r="I1990" s="468">
        <v>67.78</v>
      </c>
      <c r="J1990" s="468">
        <v>67.78</v>
      </c>
    </row>
    <row r="1991" spans="1:10" ht="39" customHeight="1">
      <c r="A1991" s="642" t="s">
        <v>285</v>
      </c>
      <c r="B1991" s="465" t="s">
        <v>1453</v>
      </c>
      <c r="C1991" s="642" t="s">
        <v>86</v>
      </c>
      <c r="D1991" s="642" t="s">
        <v>1454</v>
      </c>
      <c r="E1991" s="885" t="s">
        <v>1204</v>
      </c>
      <c r="F1991" s="885"/>
      <c r="G1991" s="466" t="s">
        <v>288</v>
      </c>
      <c r="H1991" s="467">
        <v>1</v>
      </c>
      <c r="I1991" s="468">
        <v>94.68</v>
      </c>
      <c r="J1991" s="468">
        <v>94.68</v>
      </c>
    </row>
    <row r="1992" spans="1:10" ht="25">
      <c r="A1992" s="643"/>
      <c r="B1992" s="643"/>
      <c r="C1992" s="643"/>
      <c r="D1992" s="643"/>
      <c r="E1992" s="643" t="s">
        <v>296</v>
      </c>
      <c r="F1992" s="473">
        <v>19.98</v>
      </c>
      <c r="G1992" s="643" t="s">
        <v>297</v>
      </c>
      <c r="H1992" s="473">
        <v>0</v>
      </c>
      <c r="I1992" s="643" t="s">
        <v>298</v>
      </c>
      <c r="J1992" s="473">
        <v>19.98</v>
      </c>
    </row>
    <row r="1993" spans="1:10">
      <c r="A1993" s="643"/>
      <c r="B1993" s="643"/>
      <c r="C1993" s="643"/>
      <c r="D1993" s="643"/>
      <c r="E1993" s="643" t="s">
        <v>709</v>
      </c>
      <c r="F1993" s="473">
        <v>52.99</v>
      </c>
      <c r="G1993" s="643"/>
      <c r="H1993" s="881" t="s">
        <v>299</v>
      </c>
      <c r="I1993" s="881"/>
      <c r="J1993" s="473">
        <v>309.02</v>
      </c>
    </row>
    <row r="1994" spans="1:10" ht="1" customHeight="1">
      <c r="A1994" s="645"/>
      <c r="B1994" s="645"/>
      <c r="C1994" s="645"/>
      <c r="D1994" s="645"/>
      <c r="E1994" s="645"/>
      <c r="F1994" s="645"/>
      <c r="G1994" s="645"/>
      <c r="H1994" s="645"/>
      <c r="I1994" s="645"/>
      <c r="J1994" s="645"/>
    </row>
    <row r="1995" spans="1:10" ht="18" customHeight="1">
      <c r="A1995" s="644"/>
      <c r="B1995" s="636" t="s">
        <v>276</v>
      </c>
      <c r="C1995" s="644" t="s">
        <v>277</v>
      </c>
      <c r="D1995" s="644" t="s">
        <v>278</v>
      </c>
      <c r="E1995" s="882" t="s">
        <v>279</v>
      </c>
      <c r="F1995" s="882"/>
      <c r="G1995" s="639" t="s">
        <v>280</v>
      </c>
      <c r="H1995" s="636" t="s">
        <v>281</v>
      </c>
      <c r="I1995" s="636" t="s">
        <v>282</v>
      </c>
      <c r="J1995" s="636" t="s">
        <v>283</v>
      </c>
    </row>
    <row r="1996" spans="1:10" ht="39" customHeight="1">
      <c r="A1996" s="645" t="s">
        <v>158</v>
      </c>
      <c r="B1996" s="461" t="s">
        <v>1447</v>
      </c>
      <c r="C1996" s="645" t="s">
        <v>86</v>
      </c>
      <c r="D1996" s="645" t="s">
        <v>1448</v>
      </c>
      <c r="E1996" s="883" t="s">
        <v>1204</v>
      </c>
      <c r="F1996" s="883"/>
      <c r="G1996" s="462" t="s">
        <v>288</v>
      </c>
      <c r="H1996" s="463">
        <v>1</v>
      </c>
      <c r="I1996" s="464">
        <v>54.22</v>
      </c>
      <c r="J1996" s="464">
        <v>54.22</v>
      </c>
    </row>
    <row r="1997" spans="1:10" ht="39" customHeight="1">
      <c r="A1997" s="638" t="s">
        <v>291</v>
      </c>
      <c r="B1997" s="469" t="s">
        <v>1455</v>
      </c>
      <c r="C1997" s="638" t="s">
        <v>86</v>
      </c>
      <c r="D1997" s="638" t="s">
        <v>1456</v>
      </c>
      <c r="E1997" s="884" t="s">
        <v>716</v>
      </c>
      <c r="F1997" s="884"/>
      <c r="G1997" s="470" t="s">
        <v>324</v>
      </c>
      <c r="H1997" s="471">
        <v>5.5999999999999999E-5</v>
      </c>
      <c r="I1997" s="472">
        <v>968363.6</v>
      </c>
      <c r="J1997" s="472">
        <v>54.22</v>
      </c>
    </row>
    <row r="1998" spans="1:10" ht="25">
      <c r="A1998" s="643"/>
      <c r="B1998" s="643"/>
      <c r="C1998" s="643"/>
      <c r="D1998" s="643"/>
      <c r="E1998" s="643" t="s">
        <v>296</v>
      </c>
      <c r="F1998" s="473">
        <v>0</v>
      </c>
      <c r="G1998" s="643" t="s">
        <v>297</v>
      </c>
      <c r="H1998" s="473">
        <v>0</v>
      </c>
      <c r="I1998" s="643" t="s">
        <v>298</v>
      </c>
      <c r="J1998" s="473">
        <v>0</v>
      </c>
    </row>
    <row r="1999" spans="1:10">
      <c r="A1999" s="643"/>
      <c r="B1999" s="643"/>
      <c r="C1999" s="643"/>
      <c r="D1999" s="643"/>
      <c r="E1999" s="643" t="s">
        <v>709</v>
      </c>
      <c r="F1999" s="473">
        <v>11.22</v>
      </c>
      <c r="G1999" s="643"/>
      <c r="H1999" s="881" t="s">
        <v>299</v>
      </c>
      <c r="I1999" s="881"/>
      <c r="J1999" s="473">
        <v>65.44</v>
      </c>
    </row>
    <row r="2000" spans="1:10" ht="1" customHeight="1">
      <c r="A2000" s="645"/>
      <c r="B2000" s="645"/>
      <c r="C2000" s="645"/>
      <c r="D2000" s="645"/>
      <c r="E2000" s="645"/>
      <c r="F2000" s="645"/>
      <c r="G2000" s="645"/>
      <c r="H2000" s="645"/>
      <c r="I2000" s="645"/>
      <c r="J2000" s="645"/>
    </row>
    <row r="2001" spans="1:10" ht="18" customHeight="1">
      <c r="A2001" s="644"/>
      <c r="B2001" s="636" t="s">
        <v>276</v>
      </c>
      <c r="C2001" s="644" t="s">
        <v>277</v>
      </c>
      <c r="D2001" s="644" t="s">
        <v>278</v>
      </c>
      <c r="E2001" s="882" t="s">
        <v>279</v>
      </c>
      <c r="F2001" s="882"/>
      <c r="G2001" s="639" t="s">
        <v>280</v>
      </c>
      <c r="H2001" s="636" t="s">
        <v>281</v>
      </c>
      <c r="I2001" s="636" t="s">
        <v>282</v>
      </c>
      <c r="J2001" s="636" t="s">
        <v>283</v>
      </c>
    </row>
    <row r="2002" spans="1:10" ht="39" customHeight="1">
      <c r="A2002" s="645" t="s">
        <v>158</v>
      </c>
      <c r="B2002" s="461" t="s">
        <v>1449</v>
      </c>
      <c r="C2002" s="645" t="s">
        <v>86</v>
      </c>
      <c r="D2002" s="645" t="s">
        <v>1450</v>
      </c>
      <c r="E2002" s="883" t="s">
        <v>1204</v>
      </c>
      <c r="F2002" s="883"/>
      <c r="G2002" s="462" t="s">
        <v>288</v>
      </c>
      <c r="H2002" s="463">
        <v>1</v>
      </c>
      <c r="I2002" s="464">
        <v>14.33</v>
      </c>
      <c r="J2002" s="464">
        <v>14.33</v>
      </c>
    </row>
    <row r="2003" spans="1:10" ht="39" customHeight="1">
      <c r="A2003" s="638" t="s">
        <v>291</v>
      </c>
      <c r="B2003" s="469" t="s">
        <v>1455</v>
      </c>
      <c r="C2003" s="638" t="s">
        <v>86</v>
      </c>
      <c r="D2003" s="638" t="s">
        <v>1456</v>
      </c>
      <c r="E2003" s="884" t="s">
        <v>716</v>
      </c>
      <c r="F2003" s="884"/>
      <c r="G2003" s="470" t="s">
        <v>324</v>
      </c>
      <c r="H2003" s="471">
        <v>1.4800000000000001E-5</v>
      </c>
      <c r="I2003" s="472">
        <v>968363.6</v>
      </c>
      <c r="J2003" s="472">
        <v>14.33</v>
      </c>
    </row>
    <row r="2004" spans="1:10" ht="25">
      <c r="A2004" s="643"/>
      <c r="B2004" s="643"/>
      <c r="C2004" s="643"/>
      <c r="D2004" s="643"/>
      <c r="E2004" s="643" t="s">
        <v>296</v>
      </c>
      <c r="F2004" s="473">
        <v>0</v>
      </c>
      <c r="G2004" s="643" t="s">
        <v>297</v>
      </c>
      <c r="H2004" s="473">
        <v>0</v>
      </c>
      <c r="I2004" s="643" t="s">
        <v>298</v>
      </c>
      <c r="J2004" s="473">
        <v>0</v>
      </c>
    </row>
    <row r="2005" spans="1:10">
      <c r="A2005" s="643"/>
      <c r="B2005" s="643"/>
      <c r="C2005" s="643"/>
      <c r="D2005" s="643"/>
      <c r="E2005" s="643" t="s">
        <v>709</v>
      </c>
      <c r="F2005" s="473">
        <v>2.96</v>
      </c>
      <c r="G2005" s="643"/>
      <c r="H2005" s="881" t="s">
        <v>299</v>
      </c>
      <c r="I2005" s="881"/>
      <c r="J2005" s="473">
        <v>17.29</v>
      </c>
    </row>
    <row r="2006" spans="1:10" ht="1" customHeight="1">
      <c r="A2006" s="645"/>
      <c r="B2006" s="645"/>
      <c r="C2006" s="645"/>
      <c r="D2006" s="645"/>
      <c r="E2006" s="645"/>
      <c r="F2006" s="645"/>
      <c r="G2006" s="645"/>
      <c r="H2006" s="645"/>
      <c r="I2006" s="645"/>
      <c r="J2006" s="645"/>
    </row>
    <row r="2007" spans="1:10" ht="18" customHeight="1">
      <c r="A2007" s="644"/>
      <c r="B2007" s="636" t="s">
        <v>276</v>
      </c>
      <c r="C2007" s="644" t="s">
        <v>277</v>
      </c>
      <c r="D2007" s="644" t="s">
        <v>278</v>
      </c>
      <c r="E2007" s="882" t="s">
        <v>279</v>
      </c>
      <c r="F2007" s="882"/>
      <c r="G2007" s="639" t="s">
        <v>280</v>
      </c>
      <c r="H2007" s="636" t="s">
        <v>281</v>
      </c>
      <c r="I2007" s="636" t="s">
        <v>282</v>
      </c>
      <c r="J2007" s="636" t="s">
        <v>283</v>
      </c>
    </row>
    <row r="2008" spans="1:10" ht="39" customHeight="1">
      <c r="A2008" s="645" t="s">
        <v>158</v>
      </c>
      <c r="B2008" s="461" t="s">
        <v>1451</v>
      </c>
      <c r="C2008" s="645" t="s">
        <v>86</v>
      </c>
      <c r="D2008" s="645" t="s">
        <v>1452</v>
      </c>
      <c r="E2008" s="883" t="s">
        <v>1204</v>
      </c>
      <c r="F2008" s="883"/>
      <c r="G2008" s="462" t="s">
        <v>288</v>
      </c>
      <c r="H2008" s="463">
        <v>1</v>
      </c>
      <c r="I2008" s="464">
        <v>67.78</v>
      </c>
      <c r="J2008" s="464">
        <v>67.78</v>
      </c>
    </row>
    <row r="2009" spans="1:10" ht="39" customHeight="1">
      <c r="A2009" s="638" t="s">
        <v>291</v>
      </c>
      <c r="B2009" s="469" t="s">
        <v>1455</v>
      </c>
      <c r="C2009" s="638" t="s">
        <v>86</v>
      </c>
      <c r="D2009" s="638" t="s">
        <v>1456</v>
      </c>
      <c r="E2009" s="884" t="s">
        <v>716</v>
      </c>
      <c r="F2009" s="884"/>
      <c r="G2009" s="470" t="s">
        <v>324</v>
      </c>
      <c r="H2009" s="471">
        <v>6.9999999999999994E-5</v>
      </c>
      <c r="I2009" s="472">
        <v>968363.6</v>
      </c>
      <c r="J2009" s="472">
        <v>67.78</v>
      </c>
    </row>
    <row r="2010" spans="1:10" ht="25">
      <c r="A2010" s="643"/>
      <c r="B2010" s="643"/>
      <c r="C2010" s="643"/>
      <c r="D2010" s="643"/>
      <c r="E2010" s="643" t="s">
        <v>296</v>
      </c>
      <c r="F2010" s="473">
        <v>0</v>
      </c>
      <c r="G2010" s="643" t="s">
        <v>297</v>
      </c>
      <c r="H2010" s="473">
        <v>0</v>
      </c>
      <c r="I2010" s="643" t="s">
        <v>298</v>
      </c>
      <c r="J2010" s="473">
        <v>0</v>
      </c>
    </row>
    <row r="2011" spans="1:10">
      <c r="A2011" s="643"/>
      <c r="B2011" s="643"/>
      <c r="C2011" s="643"/>
      <c r="D2011" s="643"/>
      <c r="E2011" s="643" t="s">
        <v>709</v>
      </c>
      <c r="F2011" s="473">
        <v>14.03</v>
      </c>
      <c r="G2011" s="643"/>
      <c r="H2011" s="881" t="s">
        <v>299</v>
      </c>
      <c r="I2011" s="881"/>
      <c r="J2011" s="473">
        <v>81.81</v>
      </c>
    </row>
    <row r="2012" spans="1:10" ht="1" customHeight="1">
      <c r="A2012" s="645"/>
      <c r="B2012" s="645"/>
      <c r="C2012" s="645"/>
      <c r="D2012" s="645"/>
      <c r="E2012" s="645"/>
      <c r="F2012" s="645"/>
      <c r="G2012" s="645"/>
      <c r="H2012" s="645"/>
      <c r="I2012" s="645"/>
      <c r="J2012" s="645"/>
    </row>
    <row r="2013" spans="1:10" ht="18" customHeight="1">
      <c r="A2013" s="644"/>
      <c r="B2013" s="636" t="s">
        <v>276</v>
      </c>
      <c r="C2013" s="644" t="s">
        <v>277</v>
      </c>
      <c r="D2013" s="644" t="s">
        <v>278</v>
      </c>
      <c r="E2013" s="882" t="s">
        <v>279</v>
      </c>
      <c r="F2013" s="882"/>
      <c r="G2013" s="639" t="s">
        <v>280</v>
      </c>
      <c r="H2013" s="636" t="s">
        <v>281</v>
      </c>
      <c r="I2013" s="636" t="s">
        <v>282</v>
      </c>
      <c r="J2013" s="636" t="s">
        <v>283</v>
      </c>
    </row>
    <row r="2014" spans="1:10" ht="39" customHeight="1">
      <c r="A2014" s="645" t="s">
        <v>158</v>
      </c>
      <c r="B2014" s="461" t="s">
        <v>1453</v>
      </c>
      <c r="C2014" s="645" t="s">
        <v>86</v>
      </c>
      <c r="D2014" s="645" t="s">
        <v>1454</v>
      </c>
      <c r="E2014" s="883" t="s">
        <v>1204</v>
      </c>
      <c r="F2014" s="883"/>
      <c r="G2014" s="462" t="s">
        <v>288</v>
      </c>
      <c r="H2014" s="463">
        <v>1</v>
      </c>
      <c r="I2014" s="464">
        <v>94.68</v>
      </c>
      <c r="J2014" s="464">
        <v>94.68</v>
      </c>
    </row>
    <row r="2015" spans="1:10" ht="24" customHeight="1">
      <c r="A2015" s="638" t="s">
        <v>291</v>
      </c>
      <c r="B2015" s="469" t="s">
        <v>1252</v>
      </c>
      <c r="C2015" s="638" t="s">
        <v>86</v>
      </c>
      <c r="D2015" s="638" t="s">
        <v>1253</v>
      </c>
      <c r="E2015" s="884" t="s">
        <v>293</v>
      </c>
      <c r="F2015" s="884"/>
      <c r="G2015" s="470" t="s">
        <v>473</v>
      </c>
      <c r="H2015" s="471">
        <v>15.03</v>
      </c>
      <c r="I2015" s="472">
        <v>6.3</v>
      </c>
      <c r="J2015" s="472">
        <v>94.68</v>
      </c>
    </row>
    <row r="2016" spans="1:10" ht="25">
      <c r="A2016" s="643"/>
      <c r="B2016" s="643"/>
      <c r="C2016" s="643"/>
      <c r="D2016" s="643"/>
      <c r="E2016" s="643" t="s">
        <v>296</v>
      </c>
      <c r="F2016" s="473">
        <v>0</v>
      </c>
      <c r="G2016" s="643" t="s">
        <v>297</v>
      </c>
      <c r="H2016" s="473">
        <v>0</v>
      </c>
      <c r="I2016" s="643" t="s">
        <v>298</v>
      </c>
      <c r="J2016" s="473">
        <v>0</v>
      </c>
    </row>
    <row r="2017" spans="1:10">
      <c r="A2017" s="643"/>
      <c r="B2017" s="643"/>
      <c r="C2017" s="643"/>
      <c r="D2017" s="643"/>
      <c r="E2017" s="643" t="s">
        <v>709</v>
      </c>
      <c r="F2017" s="473">
        <v>19.59</v>
      </c>
      <c r="G2017" s="643"/>
      <c r="H2017" s="881" t="s">
        <v>299</v>
      </c>
      <c r="I2017" s="881"/>
      <c r="J2017" s="473">
        <v>114.27</v>
      </c>
    </row>
    <row r="2018" spans="1:10" ht="1" customHeight="1">
      <c r="A2018" s="645"/>
      <c r="B2018" s="645"/>
      <c r="C2018" s="645"/>
      <c r="D2018" s="645"/>
      <c r="E2018" s="645"/>
      <c r="F2018" s="645"/>
      <c r="G2018" s="645"/>
      <c r="H2018" s="645"/>
      <c r="I2018" s="645"/>
      <c r="J2018" s="645"/>
    </row>
    <row r="2019" spans="1:10" ht="18" customHeight="1">
      <c r="A2019" s="644"/>
      <c r="B2019" s="636" t="s">
        <v>276</v>
      </c>
      <c r="C2019" s="644" t="s">
        <v>277</v>
      </c>
      <c r="D2019" s="644" t="s">
        <v>278</v>
      </c>
      <c r="E2019" s="882" t="s">
        <v>279</v>
      </c>
      <c r="F2019" s="882"/>
      <c r="G2019" s="639" t="s">
        <v>280</v>
      </c>
      <c r="H2019" s="636" t="s">
        <v>281</v>
      </c>
      <c r="I2019" s="636" t="s">
        <v>282</v>
      </c>
      <c r="J2019" s="636" t="s">
        <v>283</v>
      </c>
    </row>
    <row r="2020" spans="1:10" ht="26" customHeight="1">
      <c r="A2020" s="645" t="s">
        <v>158</v>
      </c>
      <c r="B2020" s="461" t="s">
        <v>327</v>
      </c>
      <c r="C2020" s="645" t="s">
        <v>86</v>
      </c>
      <c r="D2020" s="645" t="s">
        <v>328</v>
      </c>
      <c r="E2020" s="883" t="s">
        <v>836</v>
      </c>
      <c r="F2020" s="883"/>
      <c r="G2020" s="462" t="s">
        <v>4</v>
      </c>
      <c r="H2020" s="463">
        <v>1</v>
      </c>
      <c r="I2020" s="464">
        <v>83.74</v>
      </c>
      <c r="J2020" s="464">
        <v>83.74</v>
      </c>
    </row>
    <row r="2021" spans="1:10" ht="24" customHeight="1">
      <c r="A2021" s="642" t="s">
        <v>285</v>
      </c>
      <c r="B2021" s="465" t="s">
        <v>289</v>
      </c>
      <c r="C2021" s="642" t="s">
        <v>86</v>
      </c>
      <c r="D2021" s="642" t="s">
        <v>290</v>
      </c>
      <c r="E2021" s="885" t="s">
        <v>828</v>
      </c>
      <c r="F2021" s="885"/>
      <c r="G2021" s="466" t="s">
        <v>288</v>
      </c>
      <c r="H2021" s="467">
        <v>3.9557666999999999</v>
      </c>
      <c r="I2021" s="468">
        <v>21.17</v>
      </c>
      <c r="J2021" s="468">
        <v>83.74</v>
      </c>
    </row>
    <row r="2022" spans="1:10" ht="25">
      <c r="A2022" s="643"/>
      <c r="B2022" s="643"/>
      <c r="C2022" s="643"/>
      <c r="D2022" s="643"/>
      <c r="E2022" s="643" t="s">
        <v>296</v>
      </c>
      <c r="F2022" s="473">
        <v>59.45</v>
      </c>
      <c r="G2022" s="643" t="s">
        <v>297</v>
      </c>
      <c r="H2022" s="473">
        <v>0</v>
      </c>
      <c r="I2022" s="643" t="s">
        <v>298</v>
      </c>
      <c r="J2022" s="473">
        <v>59.45</v>
      </c>
    </row>
    <row r="2023" spans="1:10">
      <c r="A2023" s="643"/>
      <c r="B2023" s="643"/>
      <c r="C2023" s="643"/>
      <c r="D2023" s="643"/>
      <c r="E2023" s="643" t="s">
        <v>709</v>
      </c>
      <c r="F2023" s="473">
        <v>17.329999999999998</v>
      </c>
      <c r="G2023" s="643"/>
      <c r="H2023" s="881" t="s">
        <v>299</v>
      </c>
      <c r="I2023" s="881"/>
      <c r="J2023" s="473">
        <v>101.07</v>
      </c>
    </row>
    <row r="2024" spans="1:10" ht="1" customHeight="1">
      <c r="A2024" s="645"/>
      <c r="B2024" s="645"/>
      <c r="C2024" s="645"/>
      <c r="D2024" s="645"/>
      <c r="E2024" s="645"/>
      <c r="F2024" s="645"/>
      <c r="G2024" s="645"/>
      <c r="H2024" s="645"/>
      <c r="I2024" s="645"/>
      <c r="J2024" s="645"/>
    </row>
    <row r="2025" spans="1:10" ht="18" customHeight="1">
      <c r="A2025" s="644"/>
      <c r="B2025" s="636" t="s">
        <v>276</v>
      </c>
      <c r="C2025" s="644" t="s">
        <v>277</v>
      </c>
      <c r="D2025" s="644" t="s">
        <v>278</v>
      </c>
      <c r="E2025" s="882" t="s">
        <v>279</v>
      </c>
      <c r="F2025" s="882"/>
      <c r="G2025" s="639" t="s">
        <v>280</v>
      </c>
      <c r="H2025" s="636" t="s">
        <v>281</v>
      </c>
      <c r="I2025" s="636" t="s">
        <v>282</v>
      </c>
      <c r="J2025" s="636" t="s">
        <v>283</v>
      </c>
    </row>
    <row r="2026" spans="1:10" ht="65" customHeight="1">
      <c r="A2026" s="645" t="s">
        <v>158</v>
      </c>
      <c r="B2026" s="461" t="s">
        <v>863</v>
      </c>
      <c r="C2026" s="645" t="s">
        <v>86</v>
      </c>
      <c r="D2026" s="645" t="s">
        <v>864</v>
      </c>
      <c r="E2026" s="883" t="s">
        <v>843</v>
      </c>
      <c r="F2026" s="883"/>
      <c r="G2026" s="462" t="s">
        <v>451</v>
      </c>
      <c r="H2026" s="463">
        <v>1</v>
      </c>
      <c r="I2026" s="464">
        <v>75.040000000000006</v>
      </c>
      <c r="J2026" s="464">
        <v>75.040000000000006</v>
      </c>
    </row>
    <row r="2027" spans="1:10" ht="24" customHeight="1">
      <c r="A2027" s="642" t="s">
        <v>285</v>
      </c>
      <c r="B2027" s="465" t="s">
        <v>1268</v>
      </c>
      <c r="C2027" s="642" t="s">
        <v>86</v>
      </c>
      <c r="D2027" s="642" t="s">
        <v>1269</v>
      </c>
      <c r="E2027" s="885" t="s">
        <v>828</v>
      </c>
      <c r="F2027" s="885"/>
      <c r="G2027" s="466" t="s">
        <v>288</v>
      </c>
      <c r="H2027" s="467">
        <v>1</v>
      </c>
      <c r="I2027" s="468">
        <v>32.729999999999997</v>
      </c>
      <c r="J2027" s="468">
        <v>32.729999999999997</v>
      </c>
    </row>
    <row r="2028" spans="1:10" ht="65" customHeight="1">
      <c r="A2028" s="642" t="s">
        <v>285</v>
      </c>
      <c r="B2028" s="465" t="s">
        <v>1457</v>
      </c>
      <c r="C2028" s="642" t="s">
        <v>86</v>
      </c>
      <c r="D2028" s="642" t="s">
        <v>1458</v>
      </c>
      <c r="E2028" s="885" t="s">
        <v>1204</v>
      </c>
      <c r="F2028" s="885"/>
      <c r="G2028" s="466" t="s">
        <v>288</v>
      </c>
      <c r="H2028" s="467">
        <v>1</v>
      </c>
      <c r="I2028" s="468">
        <v>27.38</v>
      </c>
      <c r="J2028" s="468">
        <v>27.38</v>
      </c>
    </row>
    <row r="2029" spans="1:10" ht="65" customHeight="1">
      <c r="A2029" s="642" t="s">
        <v>285</v>
      </c>
      <c r="B2029" s="465" t="s">
        <v>1459</v>
      </c>
      <c r="C2029" s="642" t="s">
        <v>86</v>
      </c>
      <c r="D2029" s="642" t="s">
        <v>1460</v>
      </c>
      <c r="E2029" s="885" t="s">
        <v>1204</v>
      </c>
      <c r="F2029" s="885"/>
      <c r="G2029" s="466" t="s">
        <v>288</v>
      </c>
      <c r="H2029" s="467">
        <v>1</v>
      </c>
      <c r="I2029" s="468">
        <v>10.63</v>
      </c>
      <c r="J2029" s="468">
        <v>10.63</v>
      </c>
    </row>
    <row r="2030" spans="1:10" ht="65" customHeight="1">
      <c r="A2030" s="642" t="s">
        <v>285</v>
      </c>
      <c r="B2030" s="465" t="s">
        <v>1461</v>
      </c>
      <c r="C2030" s="642" t="s">
        <v>86</v>
      </c>
      <c r="D2030" s="642" t="s">
        <v>1462</v>
      </c>
      <c r="E2030" s="885" t="s">
        <v>1204</v>
      </c>
      <c r="F2030" s="885"/>
      <c r="G2030" s="466" t="s">
        <v>288</v>
      </c>
      <c r="H2030" s="467">
        <v>1</v>
      </c>
      <c r="I2030" s="468">
        <v>4.3</v>
      </c>
      <c r="J2030" s="468">
        <v>4.3</v>
      </c>
    </row>
    <row r="2031" spans="1:10" ht="25">
      <c r="A2031" s="643"/>
      <c r="B2031" s="643"/>
      <c r="C2031" s="643"/>
      <c r="D2031" s="643"/>
      <c r="E2031" s="643" t="s">
        <v>296</v>
      </c>
      <c r="F2031" s="473">
        <v>27.69</v>
      </c>
      <c r="G2031" s="643" t="s">
        <v>297</v>
      </c>
      <c r="H2031" s="473">
        <v>0</v>
      </c>
      <c r="I2031" s="643" t="s">
        <v>298</v>
      </c>
      <c r="J2031" s="473">
        <v>27.69</v>
      </c>
    </row>
    <row r="2032" spans="1:10">
      <c r="A2032" s="643"/>
      <c r="B2032" s="643"/>
      <c r="C2032" s="643"/>
      <c r="D2032" s="643"/>
      <c r="E2032" s="643" t="s">
        <v>709</v>
      </c>
      <c r="F2032" s="473">
        <v>15.53</v>
      </c>
      <c r="G2032" s="643"/>
      <c r="H2032" s="881" t="s">
        <v>299</v>
      </c>
      <c r="I2032" s="881"/>
      <c r="J2032" s="473">
        <v>90.57</v>
      </c>
    </row>
    <row r="2033" spans="1:10" ht="1" customHeight="1">
      <c r="A2033" s="645"/>
      <c r="B2033" s="645"/>
      <c r="C2033" s="645"/>
      <c r="D2033" s="645"/>
      <c r="E2033" s="645"/>
      <c r="F2033" s="645"/>
      <c r="G2033" s="645"/>
      <c r="H2033" s="645"/>
      <c r="I2033" s="645"/>
      <c r="J2033" s="645"/>
    </row>
    <row r="2034" spans="1:10" ht="18" customHeight="1">
      <c r="A2034" s="644"/>
      <c r="B2034" s="636" t="s">
        <v>276</v>
      </c>
      <c r="C2034" s="644" t="s">
        <v>277</v>
      </c>
      <c r="D2034" s="644" t="s">
        <v>278</v>
      </c>
      <c r="E2034" s="882" t="s">
        <v>279</v>
      </c>
      <c r="F2034" s="882"/>
      <c r="G2034" s="639" t="s">
        <v>280</v>
      </c>
      <c r="H2034" s="636" t="s">
        <v>281</v>
      </c>
      <c r="I2034" s="636" t="s">
        <v>282</v>
      </c>
      <c r="J2034" s="636" t="s">
        <v>283</v>
      </c>
    </row>
    <row r="2035" spans="1:10" ht="65" customHeight="1">
      <c r="A2035" s="645" t="s">
        <v>158</v>
      </c>
      <c r="B2035" s="461" t="s">
        <v>750</v>
      </c>
      <c r="C2035" s="645" t="s">
        <v>86</v>
      </c>
      <c r="D2035" s="645" t="s">
        <v>862</v>
      </c>
      <c r="E2035" s="883" t="s">
        <v>843</v>
      </c>
      <c r="F2035" s="883"/>
      <c r="G2035" s="462" t="s">
        <v>428</v>
      </c>
      <c r="H2035" s="463">
        <v>1</v>
      </c>
      <c r="I2035" s="464">
        <v>283.35000000000002</v>
      </c>
      <c r="J2035" s="464">
        <v>283.35000000000002</v>
      </c>
    </row>
    <row r="2036" spans="1:10" ht="65" customHeight="1">
      <c r="A2036" s="642" t="s">
        <v>285</v>
      </c>
      <c r="B2036" s="465" t="s">
        <v>1463</v>
      </c>
      <c r="C2036" s="642" t="s">
        <v>86</v>
      </c>
      <c r="D2036" s="642" t="s">
        <v>1464</v>
      </c>
      <c r="E2036" s="885" t="s">
        <v>1204</v>
      </c>
      <c r="F2036" s="885"/>
      <c r="G2036" s="466" t="s">
        <v>288</v>
      </c>
      <c r="H2036" s="467">
        <v>1</v>
      </c>
      <c r="I2036" s="468">
        <v>45.33</v>
      </c>
      <c r="J2036" s="468">
        <v>45.33</v>
      </c>
    </row>
    <row r="2037" spans="1:10" ht="24" customHeight="1">
      <c r="A2037" s="642" t="s">
        <v>285</v>
      </c>
      <c r="B2037" s="465" t="s">
        <v>1268</v>
      </c>
      <c r="C2037" s="642" t="s">
        <v>86</v>
      </c>
      <c r="D2037" s="642" t="s">
        <v>1269</v>
      </c>
      <c r="E2037" s="885" t="s">
        <v>828</v>
      </c>
      <c r="F2037" s="885"/>
      <c r="G2037" s="466" t="s">
        <v>288</v>
      </c>
      <c r="H2037" s="467">
        <v>1</v>
      </c>
      <c r="I2037" s="468">
        <v>32.729999999999997</v>
      </c>
      <c r="J2037" s="468">
        <v>32.729999999999997</v>
      </c>
    </row>
    <row r="2038" spans="1:10" ht="65" customHeight="1">
      <c r="A2038" s="642" t="s">
        <v>285</v>
      </c>
      <c r="B2038" s="465" t="s">
        <v>1457</v>
      </c>
      <c r="C2038" s="642" t="s">
        <v>86</v>
      </c>
      <c r="D2038" s="642" t="s">
        <v>1458</v>
      </c>
      <c r="E2038" s="885" t="s">
        <v>1204</v>
      </c>
      <c r="F2038" s="885"/>
      <c r="G2038" s="466" t="s">
        <v>288</v>
      </c>
      <c r="H2038" s="467">
        <v>1</v>
      </c>
      <c r="I2038" s="468">
        <v>27.38</v>
      </c>
      <c r="J2038" s="468">
        <v>27.38</v>
      </c>
    </row>
    <row r="2039" spans="1:10" ht="65" customHeight="1">
      <c r="A2039" s="642" t="s">
        <v>285</v>
      </c>
      <c r="B2039" s="465" t="s">
        <v>1459</v>
      </c>
      <c r="C2039" s="642" t="s">
        <v>86</v>
      </c>
      <c r="D2039" s="642" t="s">
        <v>1460</v>
      </c>
      <c r="E2039" s="885" t="s">
        <v>1204</v>
      </c>
      <c r="F2039" s="885"/>
      <c r="G2039" s="466" t="s">
        <v>288</v>
      </c>
      <c r="H2039" s="467">
        <v>1</v>
      </c>
      <c r="I2039" s="468">
        <v>10.63</v>
      </c>
      <c r="J2039" s="468">
        <v>10.63</v>
      </c>
    </row>
    <row r="2040" spans="1:10" ht="65" customHeight="1">
      <c r="A2040" s="642" t="s">
        <v>285</v>
      </c>
      <c r="B2040" s="465" t="s">
        <v>1461</v>
      </c>
      <c r="C2040" s="642" t="s">
        <v>86</v>
      </c>
      <c r="D2040" s="642" t="s">
        <v>1462</v>
      </c>
      <c r="E2040" s="885" t="s">
        <v>1204</v>
      </c>
      <c r="F2040" s="885"/>
      <c r="G2040" s="466" t="s">
        <v>288</v>
      </c>
      <c r="H2040" s="467">
        <v>1</v>
      </c>
      <c r="I2040" s="468">
        <v>4.3</v>
      </c>
      <c r="J2040" s="468">
        <v>4.3</v>
      </c>
    </row>
    <row r="2041" spans="1:10" ht="65" customHeight="1">
      <c r="A2041" s="642" t="s">
        <v>285</v>
      </c>
      <c r="B2041" s="465" t="s">
        <v>1465</v>
      </c>
      <c r="C2041" s="642" t="s">
        <v>86</v>
      </c>
      <c r="D2041" s="642" t="s">
        <v>1466</v>
      </c>
      <c r="E2041" s="885" t="s">
        <v>1204</v>
      </c>
      <c r="F2041" s="885"/>
      <c r="G2041" s="466" t="s">
        <v>288</v>
      </c>
      <c r="H2041" s="467">
        <v>1</v>
      </c>
      <c r="I2041" s="468">
        <v>162.97999999999999</v>
      </c>
      <c r="J2041" s="468">
        <v>162.97999999999999</v>
      </c>
    </row>
    <row r="2042" spans="1:10" ht="25">
      <c r="A2042" s="643"/>
      <c r="B2042" s="643"/>
      <c r="C2042" s="643"/>
      <c r="D2042" s="643"/>
      <c r="E2042" s="643" t="s">
        <v>296</v>
      </c>
      <c r="F2042" s="473">
        <v>27.69</v>
      </c>
      <c r="G2042" s="643" t="s">
        <v>297</v>
      </c>
      <c r="H2042" s="473">
        <v>0</v>
      </c>
      <c r="I2042" s="643" t="s">
        <v>298</v>
      </c>
      <c r="J2042" s="473">
        <v>27.69</v>
      </c>
    </row>
    <row r="2043" spans="1:10">
      <c r="A2043" s="643"/>
      <c r="B2043" s="643"/>
      <c r="C2043" s="643"/>
      <c r="D2043" s="643"/>
      <c r="E2043" s="643" t="s">
        <v>709</v>
      </c>
      <c r="F2043" s="473">
        <v>58.65</v>
      </c>
      <c r="G2043" s="643"/>
      <c r="H2043" s="881" t="s">
        <v>299</v>
      </c>
      <c r="I2043" s="881"/>
      <c r="J2043" s="473">
        <v>342</v>
      </c>
    </row>
    <row r="2044" spans="1:10" ht="1" customHeight="1">
      <c r="A2044" s="645"/>
      <c r="B2044" s="645"/>
      <c r="C2044" s="645"/>
      <c r="D2044" s="645"/>
      <c r="E2044" s="645"/>
      <c r="F2044" s="645"/>
      <c r="G2044" s="645"/>
      <c r="H2044" s="645"/>
      <c r="I2044" s="645"/>
      <c r="J2044" s="645"/>
    </row>
    <row r="2045" spans="1:10" ht="18" customHeight="1">
      <c r="A2045" s="644"/>
      <c r="B2045" s="636" t="s">
        <v>276</v>
      </c>
      <c r="C2045" s="644" t="s">
        <v>277</v>
      </c>
      <c r="D2045" s="644" t="s">
        <v>278</v>
      </c>
      <c r="E2045" s="882" t="s">
        <v>279</v>
      </c>
      <c r="F2045" s="882"/>
      <c r="G2045" s="639" t="s">
        <v>280</v>
      </c>
      <c r="H2045" s="636" t="s">
        <v>281</v>
      </c>
      <c r="I2045" s="636" t="s">
        <v>282</v>
      </c>
      <c r="J2045" s="636" t="s">
        <v>283</v>
      </c>
    </row>
    <row r="2046" spans="1:10" ht="65" customHeight="1">
      <c r="A2046" s="645" t="s">
        <v>158</v>
      </c>
      <c r="B2046" s="461" t="s">
        <v>1457</v>
      </c>
      <c r="C2046" s="645" t="s">
        <v>86</v>
      </c>
      <c r="D2046" s="645" t="s">
        <v>1458</v>
      </c>
      <c r="E2046" s="883" t="s">
        <v>1204</v>
      </c>
      <c r="F2046" s="883"/>
      <c r="G2046" s="462" t="s">
        <v>288</v>
      </c>
      <c r="H2046" s="463">
        <v>1</v>
      </c>
      <c r="I2046" s="464">
        <v>27.38</v>
      </c>
      <c r="J2046" s="464">
        <v>27.38</v>
      </c>
    </row>
    <row r="2047" spans="1:10" ht="52" customHeight="1">
      <c r="A2047" s="638" t="s">
        <v>291</v>
      </c>
      <c r="B2047" s="469" t="s">
        <v>1467</v>
      </c>
      <c r="C2047" s="638" t="s">
        <v>86</v>
      </c>
      <c r="D2047" s="638" t="s">
        <v>1468</v>
      </c>
      <c r="E2047" s="884" t="s">
        <v>1469</v>
      </c>
      <c r="F2047" s="884"/>
      <c r="G2047" s="470" t="s">
        <v>324</v>
      </c>
      <c r="H2047" s="471">
        <v>3.1999999999999999E-5</v>
      </c>
      <c r="I2047" s="472">
        <v>298043.63</v>
      </c>
      <c r="J2047" s="472">
        <v>9.5299999999999994</v>
      </c>
    </row>
    <row r="2048" spans="1:10" ht="52" customHeight="1">
      <c r="A2048" s="638" t="s">
        <v>291</v>
      </c>
      <c r="B2048" s="469" t="s">
        <v>1470</v>
      </c>
      <c r="C2048" s="638" t="s">
        <v>86</v>
      </c>
      <c r="D2048" s="638" t="s">
        <v>1471</v>
      </c>
      <c r="E2048" s="884" t="s">
        <v>1469</v>
      </c>
      <c r="F2048" s="884"/>
      <c r="G2048" s="470" t="s">
        <v>324</v>
      </c>
      <c r="H2048" s="471">
        <v>3.43E-5</v>
      </c>
      <c r="I2048" s="472">
        <v>520503.81</v>
      </c>
      <c r="J2048" s="472">
        <v>17.850000000000001</v>
      </c>
    </row>
    <row r="2049" spans="1:10" ht="25">
      <c r="A2049" s="643"/>
      <c r="B2049" s="643"/>
      <c r="C2049" s="643"/>
      <c r="D2049" s="643"/>
      <c r="E2049" s="643" t="s">
        <v>296</v>
      </c>
      <c r="F2049" s="473">
        <v>0</v>
      </c>
      <c r="G2049" s="643" t="s">
        <v>297</v>
      </c>
      <c r="H2049" s="473">
        <v>0</v>
      </c>
      <c r="I2049" s="643" t="s">
        <v>298</v>
      </c>
      <c r="J2049" s="473">
        <v>0</v>
      </c>
    </row>
    <row r="2050" spans="1:10">
      <c r="A2050" s="643"/>
      <c r="B2050" s="643"/>
      <c r="C2050" s="643"/>
      <c r="D2050" s="643"/>
      <c r="E2050" s="643" t="s">
        <v>709</v>
      </c>
      <c r="F2050" s="473">
        <v>5.66</v>
      </c>
      <c r="G2050" s="643"/>
      <c r="H2050" s="881" t="s">
        <v>299</v>
      </c>
      <c r="I2050" s="881"/>
      <c r="J2050" s="473">
        <v>33.04</v>
      </c>
    </row>
    <row r="2051" spans="1:10" ht="1" customHeight="1">
      <c r="A2051" s="645"/>
      <c r="B2051" s="645"/>
      <c r="C2051" s="645"/>
      <c r="D2051" s="645"/>
      <c r="E2051" s="645"/>
      <c r="F2051" s="645"/>
      <c r="G2051" s="645"/>
      <c r="H2051" s="645"/>
      <c r="I2051" s="645"/>
      <c r="J2051" s="645"/>
    </row>
    <row r="2052" spans="1:10" ht="18" customHeight="1">
      <c r="A2052" s="644"/>
      <c r="B2052" s="636" t="s">
        <v>276</v>
      </c>
      <c r="C2052" s="644" t="s">
        <v>277</v>
      </c>
      <c r="D2052" s="644" t="s">
        <v>278</v>
      </c>
      <c r="E2052" s="882" t="s">
        <v>279</v>
      </c>
      <c r="F2052" s="882"/>
      <c r="G2052" s="639" t="s">
        <v>280</v>
      </c>
      <c r="H2052" s="636" t="s">
        <v>281</v>
      </c>
      <c r="I2052" s="636" t="s">
        <v>282</v>
      </c>
      <c r="J2052" s="636" t="s">
        <v>283</v>
      </c>
    </row>
    <row r="2053" spans="1:10" ht="65" customHeight="1">
      <c r="A2053" s="645" t="s">
        <v>158</v>
      </c>
      <c r="B2053" s="461" t="s">
        <v>1461</v>
      </c>
      <c r="C2053" s="645" t="s">
        <v>86</v>
      </c>
      <c r="D2053" s="645" t="s">
        <v>1462</v>
      </c>
      <c r="E2053" s="883" t="s">
        <v>1204</v>
      </c>
      <c r="F2053" s="883"/>
      <c r="G2053" s="462" t="s">
        <v>288</v>
      </c>
      <c r="H2053" s="463">
        <v>1</v>
      </c>
      <c r="I2053" s="464">
        <v>4.3</v>
      </c>
      <c r="J2053" s="464">
        <v>4.3</v>
      </c>
    </row>
    <row r="2054" spans="1:10" ht="52" customHeight="1">
      <c r="A2054" s="638" t="s">
        <v>291</v>
      </c>
      <c r="B2054" s="469" t="s">
        <v>1467</v>
      </c>
      <c r="C2054" s="638" t="s">
        <v>86</v>
      </c>
      <c r="D2054" s="638" t="s">
        <v>1468</v>
      </c>
      <c r="E2054" s="884" t="s">
        <v>1469</v>
      </c>
      <c r="F2054" s="884"/>
      <c r="G2054" s="470" t="s">
        <v>324</v>
      </c>
      <c r="H2054" s="471">
        <v>4.5000000000000001E-6</v>
      </c>
      <c r="I2054" s="472">
        <v>298043.63</v>
      </c>
      <c r="J2054" s="472">
        <v>1.34</v>
      </c>
    </row>
    <row r="2055" spans="1:10" ht="52" customHeight="1">
      <c r="A2055" s="638" t="s">
        <v>291</v>
      </c>
      <c r="B2055" s="469" t="s">
        <v>1470</v>
      </c>
      <c r="C2055" s="638" t="s">
        <v>86</v>
      </c>
      <c r="D2055" s="638" t="s">
        <v>1471</v>
      </c>
      <c r="E2055" s="884" t="s">
        <v>1469</v>
      </c>
      <c r="F2055" s="884"/>
      <c r="G2055" s="470" t="s">
        <v>324</v>
      </c>
      <c r="H2055" s="471">
        <v>5.6999999999999996E-6</v>
      </c>
      <c r="I2055" s="472">
        <v>520503.81</v>
      </c>
      <c r="J2055" s="472">
        <v>2.96</v>
      </c>
    </row>
    <row r="2056" spans="1:10" ht="25">
      <c r="A2056" s="643"/>
      <c r="B2056" s="643"/>
      <c r="C2056" s="643"/>
      <c r="D2056" s="643"/>
      <c r="E2056" s="643" t="s">
        <v>296</v>
      </c>
      <c r="F2056" s="473">
        <v>0</v>
      </c>
      <c r="G2056" s="643" t="s">
        <v>297</v>
      </c>
      <c r="H2056" s="473">
        <v>0</v>
      </c>
      <c r="I2056" s="643" t="s">
        <v>298</v>
      </c>
      <c r="J2056" s="473">
        <v>0</v>
      </c>
    </row>
    <row r="2057" spans="1:10">
      <c r="A2057" s="643"/>
      <c r="B2057" s="643"/>
      <c r="C2057" s="643"/>
      <c r="D2057" s="643"/>
      <c r="E2057" s="643" t="s">
        <v>709</v>
      </c>
      <c r="F2057" s="473">
        <v>0.89</v>
      </c>
      <c r="G2057" s="643"/>
      <c r="H2057" s="881" t="s">
        <v>299</v>
      </c>
      <c r="I2057" s="881"/>
      <c r="J2057" s="473">
        <v>5.19</v>
      </c>
    </row>
    <row r="2058" spans="1:10" ht="1" customHeight="1">
      <c r="A2058" s="645"/>
      <c r="B2058" s="645"/>
      <c r="C2058" s="645"/>
      <c r="D2058" s="645"/>
      <c r="E2058" s="645"/>
      <c r="F2058" s="645"/>
      <c r="G2058" s="645"/>
      <c r="H2058" s="645"/>
      <c r="I2058" s="645"/>
      <c r="J2058" s="645"/>
    </row>
    <row r="2059" spans="1:10" ht="18" customHeight="1">
      <c r="A2059" s="644"/>
      <c r="B2059" s="636" t="s">
        <v>276</v>
      </c>
      <c r="C2059" s="644" t="s">
        <v>277</v>
      </c>
      <c r="D2059" s="644" t="s">
        <v>278</v>
      </c>
      <c r="E2059" s="882" t="s">
        <v>279</v>
      </c>
      <c r="F2059" s="882"/>
      <c r="G2059" s="639" t="s">
        <v>280</v>
      </c>
      <c r="H2059" s="636" t="s">
        <v>281</v>
      </c>
      <c r="I2059" s="636" t="s">
        <v>282</v>
      </c>
      <c r="J2059" s="636" t="s">
        <v>283</v>
      </c>
    </row>
    <row r="2060" spans="1:10" ht="65" customHeight="1">
      <c r="A2060" s="645" t="s">
        <v>158</v>
      </c>
      <c r="B2060" s="461" t="s">
        <v>1459</v>
      </c>
      <c r="C2060" s="645" t="s">
        <v>86</v>
      </c>
      <c r="D2060" s="645" t="s">
        <v>1460</v>
      </c>
      <c r="E2060" s="883" t="s">
        <v>1204</v>
      </c>
      <c r="F2060" s="883"/>
      <c r="G2060" s="462" t="s">
        <v>288</v>
      </c>
      <c r="H2060" s="463">
        <v>1</v>
      </c>
      <c r="I2060" s="464">
        <v>10.63</v>
      </c>
      <c r="J2060" s="464">
        <v>10.63</v>
      </c>
    </row>
    <row r="2061" spans="1:10" ht="52" customHeight="1">
      <c r="A2061" s="638" t="s">
        <v>291</v>
      </c>
      <c r="B2061" s="469" t="s">
        <v>1467</v>
      </c>
      <c r="C2061" s="638" t="s">
        <v>86</v>
      </c>
      <c r="D2061" s="638" t="s">
        <v>1468</v>
      </c>
      <c r="E2061" s="884" t="s">
        <v>1469</v>
      </c>
      <c r="F2061" s="884"/>
      <c r="G2061" s="470" t="s">
        <v>324</v>
      </c>
      <c r="H2061" s="471">
        <v>1.11E-5</v>
      </c>
      <c r="I2061" s="472">
        <v>298043.63</v>
      </c>
      <c r="J2061" s="472">
        <v>3.3</v>
      </c>
    </row>
    <row r="2062" spans="1:10" ht="52" customHeight="1">
      <c r="A2062" s="638" t="s">
        <v>291</v>
      </c>
      <c r="B2062" s="469" t="s">
        <v>1470</v>
      </c>
      <c r="C2062" s="638" t="s">
        <v>86</v>
      </c>
      <c r="D2062" s="638" t="s">
        <v>1471</v>
      </c>
      <c r="E2062" s="884" t="s">
        <v>1469</v>
      </c>
      <c r="F2062" s="884"/>
      <c r="G2062" s="470" t="s">
        <v>324</v>
      </c>
      <c r="H2062" s="471">
        <v>1.4100000000000001E-5</v>
      </c>
      <c r="I2062" s="472">
        <v>520503.81</v>
      </c>
      <c r="J2062" s="472">
        <v>7.33</v>
      </c>
    </row>
    <row r="2063" spans="1:10" ht="25">
      <c r="A2063" s="643"/>
      <c r="B2063" s="643"/>
      <c r="C2063" s="643"/>
      <c r="D2063" s="643"/>
      <c r="E2063" s="643" t="s">
        <v>296</v>
      </c>
      <c r="F2063" s="473">
        <v>0</v>
      </c>
      <c r="G2063" s="643" t="s">
        <v>297</v>
      </c>
      <c r="H2063" s="473">
        <v>0</v>
      </c>
      <c r="I2063" s="643" t="s">
        <v>298</v>
      </c>
      <c r="J2063" s="473">
        <v>0</v>
      </c>
    </row>
    <row r="2064" spans="1:10">
      <c r="A2064" s="643"/>
      <c r="B2064" s="643"/>
      <c r="C2064" s="643"/>
      <c r="D2064" s="643"/>
      <c r="E2064" s="643" t="s">
        <v>709</v>
      </c>
      <c r="F2064" s="473">
        <v>2.2000000000000002</v>
      </c>
      <c r="G2064" s="643"/>
      <c r="H2064" s="881" t="s">
        <v>299</v>
      </c>
      <c r="I2064" s="881"/>
      <c r="J2064" s="473">
        <v>12.83</v>
      </c>
    </row>
    <row r="2065" spans="1:10" ht="1" customHeight="1">
      <c r="A2065" s="645"/>
      <c r="B2065" s="645"/>
      <c r="C2065" s="645"/>
      <c r="D2065" s="645"/>
      <c r="E2065" s="645"/>
      <c r="F2065" s="645"/>
      <c r="G2065" s="645"/>
      <c r="H2065" s="645"/>
      <c r="I2065" s="645"/>
      <c r="J2065" s="645"/>
    </row>
    <row r="2066" spans="1:10" ht="18" customHeight="1">
      <c r="A2066" s="644"/>
      <c r="B2066" s="636" t="s">
        <v>276</v>
      </c>
      <c r="C2066" s="644" t="s">
        <v>277</v>
      </c>
      <c r="D2066" s="644" t="s">
        <v>278</v>
      </c>
      <c r="E2066" s="882" t="s">
        <v>279</v>
      </c>
      <c r="F2066" s="882"/>
      <c r="G2066" s="639" t="s">
        <v>280</v>
      </c>
      <c r="H2066" s="636" t="s">
        <v>281</v>
      </c>
      <c r="I2066" s="636" t="s">
        <v>282</v>
      </c>
      <c r="J2066" s="636" t="s">
        <v>283</v>
      </c>
    </row>
    <row r="2067" spans="1:10" ht="65" customHeight="1">
      <c r="A2067" s="645" t="s">
        <v>158</v>
      </c>
      <c r="B2067" s="461" t="s">
        <v>1463</v>
      </c>
      <c r="C2067" s="645" t="s">
        <v>86</v>
      </c>
      <c r="D2067" s="645" t="s">
        <v>1464</v>
      </c>
      <c r="E2067" s="883" t="s">
        <v>1204</v>
      </c>
      <c r="F2067" s="883"/>
      <c r="G2067" s="462" t="s">
        <v>288</v>
      </c>
      <c r="H2067" s="463">
        <v>1</v>
      </c>
      <c r="I2067" s="464">
        <v>45.33</v>
      </c>
      <c r="J2067" s="464">
        <v>45.33</v>
      </c>
    </row>
    <row r="2068" spans="1:10" ht="52" customHeight="1">
      <c r="A2068" s="638" t="s">
        <v>291</v>
      </c>
      <c r="B2068" s="469" t="s">
        <v>1467</v>
      </c>
      <c r="C2068" s="638" t="s">
        <v>86</v>
      </c>
      <c r="D2068" s="638" t="s">
        <v>1468</v>
      </c>
      <c r="E2068" s="884" t="s">
        <v>1469</v>
      </c>
      <c r="F2068" s="884"/>
      <c r="G2068" s="470" t="s">
        <v>324</v>
      </c>
      <c r="H2068" s="471">
        <v>4.0000000000000003E-5</v>
      </c>
      <c r="I2068" s="472">
        <v>298043.63</v>
      </c>
      <c r="J2068" s="472">
        <v>11.92</v>
      </c>
    </row>
    <row r="2069" spans="1:10" ht="52" customHeight="1">
      <c r="A2069" s="638" t="s">
        <v>291</v>
      </c>
      <c r="B2069" s="469" t="s">
        <v>1470</v>
      </c>
      <c r="C2069" s="638" t="s">
        <v>86</v>
      </c>
      <c r="D2069" s="638" t="s">
        <v>1471</v>
      </c>
      <c r="E2069" s="884" t="s">
        <v>1469</v>
      </c>
      <c r="F2069" s="884"/>
      <c r="G2069" s="470" t="s">
        <v>324</v>
      </c>
      <c r="H2069" s="471">
        <v>6.4200000000000002E-5</v>
      </c>
      <c r="I2069" s="472">
        <v>520503.81</v>
      </c>
      <c r="J2069" s="472">
        <v>33.409999999999997</v>
      </c>
    </row>
    <row r="2070" spans="1:10" ht="25">
      <c r="A2070" s="643"/>
      <c r="B2070" s="643"/>
      <c r="C2070" s="643"/>
      <c r="D2070" s="643"/>
      <c r="E2070" s="643" t="s">
        <v>296</v>
      </c>
      <c r="F2070" s="473">
        <v>0</v>
      </c>
      <c r="G2070" s="643" t="s">
        <v>297</v>
      </c>
      <c r="H2070" s="473">
        <v>0</v>
      </c>
      <c r="I2070" s="643" t="s">
        <v>298</v>
      </c>
      <c r="J2070" s="473">
        <v>0</v>
      </c>
    </row>
    <row r="2071" spans="1:10">
      <c r="A2071" s="643"/>
      <c r="B2071" s="643"/>
      <c r="C2071" s="643"/>
      <c r="D2071" s="643"/>
      <c r="E2071" s="643" t="s">
        <v>709</v>
      </c>
      <c r="F2071" s="473">
        <v>9.3800000000000008</v>
      </c>
      <c r="G2071" s="643"/>
      <c r="H2071" s="881" t="s">
        <v>299</v>
      </c>
      <c r="I2071" s="881"/>
      <c r="J2071" s="473">
        <v>54.71</v>
      </c>
    </row>
    <row r="2072" spans="1:10" ht="1" customHeight="1">
      <c r="A2072" s="645"/>
      <c r="B2072" s="645"/>
      <c r="C2072" s="645"/>
      <c r="D2072" s="645"/>
      <c r="E2072" s="645"/>
      <c r="F2072" s="645"/>
      <c r="G2072" s="645"/>
      <c r="H2072" s="645"/>
      <c r="I2072" s="645"/>
      <c r="J2072" s="645"/>
    </row>
    <row r="2073" spans="1:10" ht="18" customHeight="1">
      <c r="A2073" s="644"/>
      <c r="B2073" s="636" t="s">
        <v>276</v>
      </c>
      <c r="C2073" s="644" t="s">
        <v>277</v>
      </c>
      <c r="D2073" s="644" t="s">
        <v>278</v>
      </c>
      <c r="E2073" s="882" t="s">
        <v>279</v>
      </c>
      <c r="F2073" s="882"/>
      <c r="G2073" s="639" t="s">
        <v>280</v>
      </c>
      <c r="H2073" s="636" t="s">
        <v>281</v>
      </c>
      <c r="I2073" s="636" t="s">
        <v>282</v>
      </c>
      <c r="J2073" s="636" t="s">
        <v>283</v>
      </c>
    </row>
    <row r="2074" spans="1:10" ht="65" customHeight="1">
      <c r="A2074" s="645" t="s">
        <v>158</v>
      </c>
      <c r="B2074" s="461" t="s">
        <v>1465</v>
      </c>
      <c r="C2074" s="645" t="s">
        <v>86</v>
      </c>
      <c r="D2074" s="645" t="s">
        <v>1466</v>
      </c>
      <c r="E2074" s="883" t="s">
        <v>1204</v>
      </c>
      <c r="F2074" s="883"/>
      <c r="G2074" s="462" t="s">
        <v>288</v>
      </c>
      <c r="H2074" s="463">
        <v>1</v>
      </c>
      <c r="I2074" s="464">
        <v>162.97999999999999</v>
      </c>
      <c r="J2074" s="464">
        <v>162.97999999999999</v>
      </c>
    </row>
    <row r="2075" spans="1:10" ht="24" customHeight="1">
      <c r="A2075" s="638" t="s">
        <v>291</v>
      </c>
      <c r="B2075" s="469" t="s">
        <v>1252</v>
      </c>
      <c r="C2075" s="638" t="s">
        <v>86</v>
      </c>
      <c r="D2075" s="638" t="s">
        <v>1253</v>
      </c>
      <c r="E2075" s="884" t="s">
        <v>293</v>
      </c>
      <c r="F2075" s="884"/>
      <c r="G2075" s="470" t="s">
        <v>473</v>
      </c>
      <c r="H2075" s="471">
        <v>25.87</v>
      </c>
      <c r="I2075" s="472">
        <v>6.3</v>
      </c>
      <c r="J2075" s="472">
        <v>162.97999999999999</v>
      </c>
    </row>
    <row r="2076" spans="1:10" ht="25">
      <c r="A2076" s="643"/>
      <c r="B2076" s="643"/>
      <c r="C2076" s="643"/>
      <c r="D2076" s="643"/>
      <c r="E2076" s="643" t="s">
        <v>296</v>
      </c>
      <c r="F2076" s="473">
        <v>0</v>
      </c>
      <c r="G2076" s="643" t="s">
        <v>297</v>
      </c>
      <c r="H2076" s="473">
        <v>0</v>
      </c>
      <c r="I2076" s="643" t="s">
        <v>298</v>
      </c>
      <c r="J2076" s="473">
        <v>0</v>
      </c>
    </row>
    <row r="2077" spans="1:10">
      <c r="A2077" s="643"/>
      <c r="B2077" s="643"/>
      <c r="C2077" s="643"/>
      <c r="D2077" s="643"/>
      <c r="E2077" s="643" t="s">
        <v>709</v>
      </c>
      <c r="F2077" s="473">
        <v>33.729999999999997</v>
      </c>
      <c r="G2077" s="643"/>
      <c r="H2077" s="881" t="s">
        <v>299</v>
      </c>
      <c r="I2077" s="881"/>
      <c r="J2077" s="473">
        <v>196.71</v>
      </c>
    </row>
    <row r="2078" spans="1:10" ht="1" customHeight="1">
      <c r="A2078" s="645"/>
      <c r="B2078" s="645"/>
      <c r="C2078" s="645"/>
      <c r="D2078" s="645"/>
      <c r="E2078" s="645"/>
      <c r="F2078" s="645"/>
      <c r="G2078" s="645"/>
      <c r="H2078" s="645"/>
      <c r="I2078" s="645"/>
      <c r="J2078" s="645"/>
    </row>
    <row r="2079" spans="1:10" ht="18" customHeight="1">
      <c r="A2079" s="644"/>
      <c r="B2079" s="636" t="s">
        <v>276</v>
      </c>
      <c r="C2079" s="644" t="s">
        <v>277</v>
      </c>
      <c r="D2079" s="644" t="s">
        <v>278</v>
      </c>
      <c r="E2079" s="882" t="s">
        <v>279</v>
      </c>
      <c r="F2079" s="882"/>
      <c r="G2079" s="639" t="s">
        <v>280</v>
      </c>
      <c r="H2079" s="636" t="s">
        <v>281</v>
      </c>
      <c r="I2079" s="636" t="s">
        <v>282</v>
      </c>
      <c r="J2079" s="636" t="s">
        <v>283</v>
      </c>
    </row>
    <row r="2080" spans="1:10" ht="26" customHeight="1">
      <c r="A2080" s="645" t="s">
        <v>158</v>
      </c>
      <c r="B2080" s="461" t="s">
        <v>1472</v>
      </c>
      <c r="C2080" s="645" t="s">
        <v>355</v>
      </c>
      <c r="D2080" s="645" t="s">
        <v>476</v>
      </c>
      <c r="E2080" s="883" t="s">
        <v>134</v>
      </c>
      <c r="F2080" s="883"/>
      <c r="G2080" s="462" t="s">
        <v>4</v>
      </c>
      <c r="H2080" s="463">
        <v>1</v>
      </c>
      <c r="I2080" s="464">
        <v>51.54</v>
      </c>
      <c r="J2080" s="464">
        <v>51.54</v>
      </c>
    </row>
    <row r="2081" spans="1:10" ht="20" customHeight="1">
      <c r="A2081" s="644" t="s">
        <v>375</v>
      </c>
      <c r="B2081" s="636" t="s">
        <v>276</v>
      </c>
      <c r="C2081" s="644" t="s">
        <v>277</v>
      </c>
      <c r="D2081" s="644" t="s">
        <v>376</v>
      </c>
      <c r="E2081" s="636" t="s">
        <v>358</v>
      </c>
      <c r="F2081" s="886" t="s">
        <v>377</v>
      </c>
      <c r="G2081" s="886"/>
      <c r="H2081" s="886"/>
      <c r="I2081" s="886"/>
      <c r="J2081" s="636" t="s">
        <v>361</v>
      </c>
    </row>
    <row r="2082" spans="1:10" ht="24" customHeight="1">
      <c r="A2082" s="638" t="s">
        <v>291</v>
      </c>
      <c r="B2082" s="469" t="s">
        <v>384</v>
      </c>
      <c r="C2082" s="638" t="s">
        <v>355</v>
      </c>
      <c r="D2082" s="638" t="s">
        <v>385</v>
      </c>
      <c r="E2082" s="471">
        <v>1</v>
      </c>
      <c r="F2082" s="638"/>
      <c r="G2082" s="638"/>
      <c r="H2082" s="638"/>
      <c r="I2082" s="637">
        <v>24.894400000000001</v>
      </c>
      <c r="J2082" s="637">
        <v>24.894400000000001</v>
      </c>
    </row>
    <row r="2083" spans="1:10" ht="20" customHeight="1">
      <c r="A2083" s="876"/>
      <c r="B2083" s="876"/>
      <c r="C2083" s="876"/>
      <c r="D2083" s="876"/>
      <c r="E2083" s="876"/>
      <c r="F2083" s="876" t="s">
        <v>386</v>
      </c>
      <c r="G2083" s="876"/>
      <c r="H2083" s="876"/>
      <c r="I2083" s="876"/>
      <c r="J2083" s="474">
        <v>24.894400000000001</v>
      </c>
    </row>
    <row r="2084" spans="1:10" ht="20" customHeight="1">
      <c r="A2084" s="876"/>
      <c r="B2084" s="876"/>
      <c r="C2084" s="876"/>
      <c r="D2084" s="876"/>
      <c r="E2084" s="876"/>
      <c r="F2084" s="876" t="s">
        <v>387</v>
      </c>
      <c r="G2084" s="876"/>
      <c r="H2084" s="876"/>
      <c r="I2084" s="876"/>
      <c r="J2084" s="474">
        <v>0</v>
      </c>
    </row>
    <row r="2085" spans="1:10" ht="20" customHeight="1">
      <c r="A2085" s="876"/>
      <c r="B2085" s="876"/>
      <c r="C2085" s="876"/>
      <c r="D2085" s="876"/>
      <c r="E2085" s="876"/>
      <c r="F2085" s="876" t="s">
        <v>388</v>
      </c>
      <c r="G2085" s="876"/>
      <c r="H2085" s="876"/>
      <c r="I2085" s="876"/>
      <c r="J2085" s="474">
        <v>24.894400000000001</v>
      </c>
    </row>
    <row r="2086" spans="1:10" ht="20" customHeight="1">
      <c r="A2086" s="876"/>
      <c r="B2086" s="876"/>
      <c r="C2086" s="876"/>
      <c r="D2086" s="876"/>
      <c r="E2086" s="876"/>
      <c r="F2086" s="876" t="s">
        <v>389</v>
      </c>
      <c r="G2086" s="876"/>
      <c r="H2086" s="876"/>
      <c r="I2086" s="876"/>
      <c r="J2086" s="474">
        <v>3.5200000000000002E-2</v>
      </c>
    </row>
    <row r="2087" spans="1:10" ht="20" customHeight="1">
      <c r="A2087" s="876"/>
      <c r="B2087" s="876"/>
      <c r="C2087" s="876"/>
      <c r="D2087" s="876"/>
      <c r="E2087" s="876"/>
      <c r="F2087" s="876" t="s">
        <v>390</v>
      </c>
      <c r="G2087" s="876"/>
      <c r="H2087" s="876"/>
      <c r="I2087" s="876"/>
      <c r="J2087" s="474">
        <v>1.7501</v>
      </c>
    </row>
    <row r="2088" spans="1:10" ht="20" customHeight="1">
      <c r="A2088" s="876"/>
      <c r="B2088" s="876"/>
      <c r="C2088" s="876"/>
      <c r="D2088" s="876"/>
      <c r="E2088" s="876"/>
      <c r="F2088" s="876" t="s">
        <v>391</v>
      </c>
      <c r="G2088" s="876"/>
      <c r="H2088" s="876"/>
      <c r="I2088" s="876"/>
      <c r="J2088" s="474">
        <v>0.5</v>
      </c>
    </row>
    <row r="2089" spans="1:10" ht="20" customHeight="1">
      <c r="A2089" s="876"/>
      <c r="B2089" s="876"/>
      <c r="C2089" s="876"/>
      <c r="D2089" s="876"/>
      <c r="E2089" s="876"/>
      <c r="F2089" s="876" t="s">
        <v>392</v>
      </c>
      <c r="G2089" s="876"/>
      <c r="H2089" s="876"/>
      <c r="I2089" s="876"/>
      <c r="J2089" s="474">
        <v>49.788800000000002</v>
      </c>
    </row>
    <row r="2090" spans="1:10" ht="25">
      <c r="A2090" s="643"/>
      <c r="B2090" s="643"/>
      <c r="C2090" s="643"/>
      <c r="D2090" s="643"/>
      <c r="E2090" s="643" t="s">
        <v>296</v>
      </c>
      <c r="F2090" s="473">
        <v>49.788800000000002</v>
      </c>
      <c r="G2090" s="643" t="s">
        <v>297</v>
      </c>
      <c r="H2090" s="473">
        <v>0</v>
      </c>
      <c r="I2090" s="643" t="s">
        <v>298</v>
      </c>
      <c r="J2090" s="473">
        <v>49.788800000000002</v>
      </c>
    </row>
    <row r="2091" spans="1:10">
      <c r="A2091" s="643"/>
      <c r="B2091" s="643"/>
      <c r="C2091" s="643"/>
      <c r="D2091" s="643"/>
      <c r="E2091" s="643" t="s">
        <v>709</v>
      </c>
      <c r="F2091" s="473">
        <v>10.66</v>
      </c>
      <c r="G2091" s="643"/>
      <c r="H2091" s="881" t="s">
        <v>299</v>
      </c>
      <c r="I2091" s="881"/>
      <c r="J2091" s="473">
        <v>62.2</v>
      </c>
    </row>
    <row r="2092" spans="1:10" ht="1" customHeight="1">
      <c r="A2092" s="645"/>
      <c r="B2092" s="645"/>
      <c r="C2092" s="645"/>
      <c r="D2092" s="645"/>
      <c r="E2092" s="645"/>
      <c r="F2092" s="645"/>
      <c r="G2092" s="645"/>
      <c r="H2092" s="645"/>
      <c r="I2092" s="645"/>
      <c r="J2092" s="645"/>
    </row>
    <row r="2093" spans="1:10" ht="18" customHeight="1">
      <c r="A2093" s="644"/>
      <c r="B2093" s="636" t="s">
        <v>276</v>
      </c>
      <c r="C2093" s="644" t="s">
        <v>277</v>
      </c>
      <c r="D2093" s="644" t="s">
        <v>278</v>
      </c>
      <c r="E2093" s="882" t="s">
        <v>279</v>
      </c>
      <c r="F2093" s="882"/>
      <c r="G2093" s="639" t="s">
        <v>280</v>
      </c>
      <c r="H2093" s="636" t="s">
        <v>281</v>
      </c>
      <c r="I2093" s="636" t="s">
        <v>282</v>
      </c>
      <c r="J2093" s="636" t="s">
        <v>283</v>
      </c>
    </row>
    <row r="2094" spans="1:10" ht="65" customHeight="1">
      <c r="A2094" s="645" t="s">
        <v>158</v>
      </c>
      <c r="B2094" s="461" t="s">
        <v>307</v>
      </c>
      <c r="C2094" s="645" t="s">
        <v>86</v>
      </c>
      <c r="D2094" s="645" t="s">
        <v>308</v>
      </c>
      <c r="E2094" s="883" t="s">
        <v>832</v>
      </c>
      <c r="F2094" s="883"/>
      <c r="G2094" s="462" t="s">
        <v>295</v>
      </c>
      <c r="H2094" s="463">
        <v>1</v>
      </c>
      <c r="I2094" s="464">
        <v>10.27</v>
      </c>
      <c r="J2094" s="464">
        <v>10.27</v>
      </c>
    </row>
    <row r="2095" spans="1:10" ht="26" customHeight="1">
      <c r="A2095" s="642" t="s">
        <v>285</v>
      </c>
      <c r="B2095" s="465" t="s">
        <v>1170</v>
      </c>
      <c r="C2095" s="642" t="s">
        <v>86</v>
      </c>
      <c r="D2095" s="642" t="s">
        <v>1171</v>
      </c>
      <c r="E2095" s="885" t="s">
        <v>828</v>
      </c>
      <c r="F2095" s="885"/>
      <c r="G2095" s="466" t="s">
        <v>288</v>
      </c>
      <c r="H2095" s="467">
        <v>4.8000000000000001E-2</v>
      </c>
      <c r="I2095" s="468">
        <v>21.78</v>
      </c>
      <c r="J2095" s="468">
        <v>1.04</v>
      </c>
    </row>
    <row r="2096" spans="1:10" ht="26" customHeight="1">
      <c r="A2096" s="642" t="s">
        <v>285</v>
      </c>
      <c r="B2096" s="465" t="s">
        <v>1425</v>
      </c>
      <c r="C2096" s="642" t="s">
        <v>86</v>
      </c>
      <c r="D2096" s="642" t="s">
        <v>1426</v>
      </c>
      <c r="E2096" s="885" t="s">
        <v>828</v>
      </c>
      <c r="F2096" s="885"/>
      <c r="G2096" s="466" t="s">
        <v>288</v>
      </c>
      <c r="H2096" s="467">
        <v>0.2114</v>
      </c>
      <c r="I2096" s="468">
        <v>26.39</v>
      </c>
      <c r="J2096" s="468">
        <v>5.57</v>
      </c>
    </row>
    <row r="2097" spans="1:10" ht="26" customHeight="1">
      <c r="A2097" s="638" t="s">
        <v>291</v>
      </c>
      <c r="B2097" s="469" t="s">
        <v>1473</v>
      </c>
      <c r="C2097" s="638" t="s">
        <v>86</v>
      </c>
      <c r="D2097" s="638" t="s">
        <v>1474</v>
      </c>
      <c r="E2097" s="884" t="s">
        <v>293</v>
      </c>
      <c r="F2097" s="884"/>
      <c r="G2097" s="470" t="s">
        <v>324</v>
      </c>
      <c r="H2097" s="471">
        <v>1.7857000000000001</v>
      </c>
      <c r="I2097" s="472">
        <v>2.0499999999999998</v>
      </c>
      <c r="J2097" s="472">
        <v>3.66</v>
      </c>
    </row>
    <row r="2098" spans="1:10" ht="25">
      <c r="A2098" s="643"/>
      <c r="B2098" s="643"/>
      <c r="C2098" s="643"/>
      <c r="D2098" s="643"/>
      <c r="E2098" s="643" t="s">
        <v>296</v>
      </c>
      <c r="F2098" s="473">
        <v>5.16</v>
      </c>
      <c r="G2098" s="643" t="s">
        <v>297</v>
      </c>
      <c r="H2098" s="473">
        <v>0</v>
      </c>
      <c r="I2098" s="643" t="s">
        <v>298</v>
      </c>
      <c r="J2098" s="473">
        <v>5.16</v>
      </c>
    </row>
    <row r="2099" spans="1:10">
      <c r="A2099" s="643"/>
      <c r="B2099" s="643"/>
      <c r="C2099" s="643"/>
      <c r="D2099" s="643"/>
      <c r="E2099" s="643" t="s">
        <v>709</v>
      </c>
      <c r="F2099" s="473">
        <v>2.12</v>
      </c>
      <c r="G2099" s="643"/>
      <c r="H2099" s="881" t="s">
        <v>299</v>
      </c>
      <c r="I2099" s="881"/>
      <c r="J2099" s="473">
        <v>12.39</v>
      </c>
    </row>
    <row r="2100" spans="1:10" ht="1" customHeight="1">
      <c r="A2100" s="645"/>
      <c r="B2100" s="645"/>
      <c r="C2100" s="645"/>
      <c r="D2100" s="645"/>
      <c r="E2100" s="645"/>
      <c r="F2100" s="645"/>
      <c r="G2100" s="645"/>
      <c r="H2100" s="645"/>
      <c r="I2100" s="645"/>
      <c r="J2100" s="645"/>
    </row>
    <row r="2101" spans="1:10" ht="18" customHeight="1">
      <c r="A2101" s="644"/>
      <c r="B2101" s="636" t="s">
        <v>276</v>
      </c>
      <c r="C2101" s="644" t="s">
        <v>277</v>
      </c>
      <c r="D2101" s="644" t="s">
        <v>278</v>
      </c>
      <c r="E2101" s="882" t="s">
        <v>279</v>
      </c>
      <c r="F2101" s="882"/>
      <c r="G2101" s="639" t="s">
        <v>280</v>
      </c>
      <c r="H2101" s="636" t="s">
        <v>281</v>
      </c>
      <c r="I2101" s="636" t="s">
        <v>282</v>
      </c>
      <c r="J2101" s="636" t="s">
        <v>283</v>
      </c>
    </row>
    <row r="2102" spans="1:10" ht="52" customHeight="1">
      <c r="A2102" s="645" t="s">
        <v>158</v>
      </c>
      <c r="B2102" s="461" t="s">
        <v>309</v>
      </c>
      <c r="C2102" s="645" t="s">
        <v>86</v>
      </c>
      <c r="D2102" s="645" t="s">
        <v>310</v>
      </c>
      <c r="E2102" s="883" t="s">
        <v>832</v>
      </c>
      <c r="F2102" s="883"/>
      <c r="G2102" s="462" t="s">
        <v>295</v>
      </c>
      <c r="H2102" s="463">
        <v>1</v>
      </c>
      <c r="I2102" s="464">
        <v>3.82</v>
      </c>
      <c r="J2102" s="464">
        <v>3.82</v>
      </c>
    </row>
    <row r="2103" spans="1:10" ht="26" customHeight="1">
      <c r="A2103" s="642" t="s">
        <v>285</v>
      </c>
      <c r="B2103" s="465" t="s">
        <v>1170</v>
      </c>
      <c r="C2103" s="642" t="s">
        <v>86</v>
      </c>
      <c r="D2103" s="642" t="s">
        <v>1171</v>
      </c>
      <c r="E2103" s="885" t="s">
        <v>828</v>
      </c>
      <c r="F2103" s="885"/>
      <c r="G2103" s="466" t="s">
        <v>288</v>
      </c>
      <c r="H2103" s="467">
        <v>1.7899999999999999E-2</v>
      </c>
      <c r="I2103" s="468">
        <v>21.78</v>
      </c>
      <c r="J2103" s="468">
        <v>0.38</v>
      </c>
    </row>
    <row r="2104" spans="1:10" ht="26" customHeight="1">
      <c r="A2104" s="642" t="s">
        <v>285</v>
      </c>
      <c r="B2104" s="465" t="s">
        <v>1425</v>
      </c>
      <c r="C2104" s="642" t="s">
        <v>86</v>
      </c>
      <c r="D2104" s="642" t="s">
        <v>1426</v>
      </c>
      <c r="E2104" s="885" t="s">
        <v>828</v>
      </c>
      <c r="F2104" s="885"/>
      <c r="G2104" s="466" t="s">
        <v>288</v>
      </c>
      <c r="H2104" s="467">
        <v>7.8899999999999998E-2</v>
      </c>
      <c r="I2104" s="468">
        <v>26.39</v>
      </c>
      <c r="J2104" s="468">
        <v>2.08</v>
      </c>
    </row>
    <row r="2105" spans="1:10" ht="26" customHeight="1">
      <c r="A2105" s="638" t="s">
        <v>291</v>
      </c>
      <c r="B2105" s="469" t="s">
        <v>1473</v>
      </c>
      <c r="C2105" s="638" t="s">
        <v>86</v>
      </c>
      <c r="D2105" s="638" t="s">
        <v>1474</v>
      </c>
      <c r="E2105" s="884" t="s">
        <v>293</v>
      </c>
      <c r="F2105" s="884"/>
      <c r="G2105" s="470" t="s">
        <v>324</v>
      </c>
      <c r="H2105" s="471">
        <v>0.66669999999999996</v>
      </c>
      <c r="I2105" s="472">
        <v>2.0499999999999998</v>
      </c>
      <c r="J2105" s="472">
        <v>1.36</v>
      </c>
    </row>
    <row r="2106" spans="1:10" ht="25">
      <c r="A2106" s="643"/>
      <c r="B2106" s="643"/>
      <c r="C2106" s="643"/>
      <c r="D2106" s="643"/>
      <c r="E2106" s="643" t="s">
        <v>296</v>
      </c>
      <c r="F2106" s="473">
        <v>1.92</v>
      </c>
      <c r="G2106" s="643" t="s">
        <v>297</v>
      </c>
      <c r="H2106" s="473">
        <v>0</v>
      </c>
      <c r="I2106" s="643" t="s">
        <v>298</v>
      </c>
      <c r="J2106" s="473">
        <v>1.92</v>
      </c>
    </row>
    <row r="2107" spans="1:10">
      <c r="A2107" s="643"/>
      <c r="B2107" s="643"/>
      <c r="C2107" s="643"/>
      <c r="D2107" s="643"/>
      <c r="E2107" s="643" t="s">
        <v>709</v>
      </c>
      <c r="F2107" s="473">
        <v>0.79</v>
      </c>
      <c r="G2107" s="643"/>
      <c r="H2107" s="881" t="s">
        <v>299</v>
      </c>
      <c r="I2107" s="881"/>
      <c r="J2107" s="473">
        <v>4.6100000000000003</v>
      </c>
    </row>
    <row r="2108" spans="1:10" ht="1" customHeight="1">
      <c r="A2108" s="645"/>
      <c r="B2108" s="645"/>
      <c r="C2108" s="645"/>
      <c r="D2108" s="645"/>
      <c r="E2108" s="645"/>
      <c r="F2108" s="645"/>
      <c r="G2108" s="645"/>
      <c r="H2108" s="645"/>
      <c r="I2108" s="645"/>
      <c r="J2108" s="645"/>
    </row>
    <row r="2109" spans="1:10" ht="18" customHeight="1">
      <c r="A2109" s="644"/>
      <c r="B2109" s="636" t="s">
        <v>276</v>
      </c>
      <c r="C2109" s="644" t="s">
        <v>277</v>
      </c>
      <c r="D2109" s="644" t="s">
        <v>278</v>
      </c>
      <c r="E2109" s="882" t="s">
        <v>279</v>
      </c>
      <c r="F2109" s="882"/>
      <c r="G2109" s="639" t="s">
        <v>280</v>
      </c>
      <c r="H2109" s="636" t="s">
        <v>281</v>
      </c>
      <c r="I2109" s="636" t="s">
        <v>282</v>
      </c>
      <c r="J2109" s="636" t="s">
        <v>283</v>
      </c>
    </row>
    <row r="2110" spans="1:10" ht="39" customHeight="1">
      <c r="A2110" s="645" t="s">
        <v>158</v>
      </c>
      <c r="B2110" s="461" t="s">
        <v>1475</v>
      </c>
      <c r="C2110" s="645" t="s">
        <v>355</v>
      </c>
      <c r="D2110" s="645" t="s">
        <v>1798</v>
      </c>
      <c r="E2110" s="883" t="s">
        <v>134</v>
      </c>
      <c r="F2110" s="883"/>
      <c r="G2110" s="462" t="s">
        <v>5</v>
      </c>
      <c r="H2110" s="463">
        <v>1</v>
      </c>
      <c r="I2110" s="464">
        <v>80.33</v>
      </c>
      <c r="J2110" s="464">
        <v>80.33</v>
      </c>
    </row>
    <row r="2111" spans="1:10" ht="15" customHeight="1">
      <c r="A2111" s="882" t="s">
        <v>356</v>
      </c>
      <c r="B2111" s="886" t="s">
        <v>276</v>
      </c>
      <c r="C2111" s="882" t="s">
        <v>277</v>
      </c>
      <c r="D2111" s="882" t="s">
        <v>357</v>
      </c>
      <c r="E2111" s="886" t="s">
        <v>358</v>
      </c>
      <c r="F2111" s="887" t="s">
        <v>359</v>
      </c>
      <c r="G2111" s="886"/>
      <c r="H2111" s="887" t="s">
        <v>360</v>
      </c>
      <c r="I2111" s="886"/>
      <c r="J2111" s="886" t="s">
        <v>361</v>
      </c>
    </row>
    <row r="2112" spans="1:10" ht="15" customHeight="1">
      <c r="A2112" s="886"/>
      <c r="B2112" s="886"/>
      <c r="C2112" s="886"/>
      <c r="D2112" s="886"/>
      <c r="E2112" s="886"/>
      <c r="F2112" s="636" t="s">
        <v>362</v>
      </c>
      <c r="G2112" s="636" t="s">
        <v>363</v>
      </c>
      <c r="H2112" s="636" t="s">
        <v>362</v>
      </c>
      <c r="I2112" s="636" t="s">
        <v>363</v>
      </c>
      <c r="J2112" s="886"/>
    </row>
    <row r="2113" spans="1:10" ht="24" customHeight="1">
      <c r="A2113" s="638" t="s">
        <v>291</v>
      </c>
      <c r="B2113" s="469" t="s">
        <v>1476</v>
      </c>
      <c r="C2113" s="638" t="s">
        <v>355</v>
      </c>
      <c r="D2113" s="638" t="s">
        <v>1477</v>
      </c>
      <c r="E2113" s="471">
        <v>9.3719999999999998E-2</v>
      </c>
      <c r="F2113" s="472">
        <v>1</v>
      </c>
      <c r="G2113" s="472">
        <v>0</v>
      </c>
      <c r="H2113" s="637">
        <v>20.668800000000001</v>
      </c>
      <c r="I2113" s="637">
        <v>5.8681000000000001</v>
      </c>
      <c r="J2113" s="637">
        <v>1.9371</v>
      </c>
    </row>
    <row r="2114" spans="1:10" ht="24" customHeight="1">
      <c r="A2114" s="638" t="s">
        <v>291</v>
      </c>
      <c r="B2114" s="469" t="s">
        <v>1478</v>
      </c>
      <c r="C2114" s="638" t="s">
        <v>355</v>
      </c>
      <c r="D2114" s="638" t="s">
        <v>1479</v>
      </c>
      <c r="E2114" s="471">
        <v>9.3719999999999998E-2</v>
      </c>
      <c r="F2114" s="472">
        <v>1</v>
      </c>
      <c r="G2114" s="472">
        <v>0</v>
      </c>
      <c r="H2114" s="637">
        <v>30.8185</v>
      </c>
      <c r="I2114" s="637">
        <v>30.456099999999999</v>
      </c>
      <c r="J2114" s="637">
        <v>2.8883000000000001</v>
      </c>
    </row>
    <row r="2115" spans="1:10" ht="20" customHeight="1">
      <c r="A2115" s="876"/>
      <c r="B2115" s="876"/>
      <c r="C2115" s="876"/>
      <c r="D2115" s="876"/>
      <c r="E2115" s="876"/>
      <c r="F2115" s="876" t="s">
        <v>374</v>
      </c>
      <c r="G2115" s="876"/>
      <c r="H2115" s="876"/>
      <c r="I2115" s="876"/>
      <c r="J2115" s="474">
        <v>4.8254000000000001</v>
      </c>
    </row>
    <row r="2116" spans="1:10" ht="20" customHeight="1">
      <c r="A2116" s="644" t="s">
        <v>375</v>
      </c>
      <c r="B2116" s="636" t="s">
        <v>276</v>
      </c>
      <c r="C2116" s="644" t="s">
        <v>277</v>
      </c>
      <c r="D2116" s="644" t="s">
        <v>376</v>
      </c>
      <c r="E2116" s="636" t="s">
        <v>358</v>
      </c>
      <c r="F2116" s="886" t="s">
        <v>377</v>
      </c>
      <c r="G2116" s="886"/>
      <c r="H2116" s="886"/>
      <c r="I2116" s="886"/>
      <c r="J2116" s="636" t="s">
        <v>361</v>
      </c>
    </row>
    <row r="2117" spans="1:10" ht="24" customHeight="1">
      <c r="A2117" s="638" t="s">
        <v>291</v>
      </c>
      <c r="B2117" s="469" t="s">
        <v>378</v>
      </c>
      <c r="C2117" s="638" t="s">
        <v>355</v>
      </c>
      <c r="D2117" s="638" t="s">
        <v>379</v>
      </c>
      <c r="E2117" s="471">
        <v>0.9</v>
      </c>
      <c r="F2117" s="638"/>
      <c r="G2117" s="638"/>
      <c r="H2117" s="638"/>
      <c r="I2117" s="637">
        <v>25.1952</v>
      </c>
      <c r="J2117" s="637">
        <v>22.675699999999999</v>
      </c>
    </row>
    <row r="2118" spans="1:10" ht="24" customHeight="1">
      <c r="A2118" s="638" t="s">
        <v>291</v>
      </c>
      <c r="B2118" s="469" t="s">
        <v>1480</v>
      </c>
      <c r="C2118" s="638" t="s">
        <v>355</v>
      </c>
      <c r="D2118" s="638" t="s">
        <v>1481</v>
      </c>
      <c r="E2118" s="471">
        <v>0.9</v>
      </c>
      <c r="F2118" s="638"/>
      <c r="G2118" s="638"/>
      <c r="H2118" s="638"/>
      <c r="I2118" s="637">
        <v>33.4634</v>
      </c>
      <c r="J2118" s="637">
        <v>30.117100000000001</v>
      </c>
    </row>
    <row r="2119" spans="1:10" ht="20" customHeight="1">
      <c r="A2119" s="876"/>
      <c r="B2119" s="876"/>
      <c r="C2119" s="876"/>
      <c r="D2119" s="876"/>
      <c r="E2119" s="876"/>
      <c r="F2119" s="876" t="s">
        <v>386</v>
      </c>
      <c r="G2119" s="876"/>
      <c r="H2119" s="876"/>
      <c r="I2119" s="876"/>
      <c r="J2119" s="474">
        <v>52.7928</v>
      </c>
    </row>
    <row r="2120" spans="1:10" ht="20" customHeight="1">
      <c r="A2120" s="876"/>
      <c r="B2120" s="876"/>
      <c r="C2120" s="876"/>
      <c r="D2120" s="876"/>
      <c r="E2120" s="876"/>
      <c r="F2120" s="876" t="s">
        <v>387</v>
      </c>
      <c r="G2120" s="876"/>
      <c r="H2120" s="876"/>
      <c r="I2120" s="876"/>
      <c r="J2120" s="474">
        <v>0</v>
      </c>
    </row>
    <row r="2121" spans="1:10" ht="20" customHeight="1">
      <c r="A2121" s="876"/>
      <c r="B2121" s="876"/>
      <c r="C2121" s="876"/>
      <c r="D2121" s="876"/>
      <c r="E2121" s="876"/>
      <c r="F2121" s="876" t="s">
        <v>388</v>
      </c>
      <c r="G2121" s="876"/>
      <c r="H2121" s="876"/>
      <c r="I2121" s="876"/>
      <c r="J2121" s="474">
        <v>57.618200000000002</v>
      </c>
    </row>
    <row r="2122" spans="1:10" ht="20" customHeight="1">
      <c r="A2122" s="876"/>
      <c r="B2122" s="876"/>
      <c r="C2122" s="876"/>
      <c r="D2122" s="876"/>
      <c r="E2122" s="876"/>
      <c r="F2122" s="876" t="s">
        <v>389</v>
      </c>
      <c r="G2122" s="876"/>
      <c r="H2122" s="876"/>
      <c r="I2122" s="876"/>
      <c r="J2122" s="474">
        <v>0</v>
      </c>
    </row>
    <row r="2123" spans="1:10" ht="20" customHeight="1">
      <c r="A2123" s="876"/>
      <c r="B2123" s="876"/>
      <c r="C2123" s="876"/>
      <c r="D2123" s="876"/>
      <c r="E2123" s="876"/>
      <c r="F2123" s="876" t="s">
        <v>390</v>
      </c>
      <c r="G2123" s="876"/>
      <c r="H2123" s="876"/>
      <c r="I2123" s="876"/>
      <c r="J2123" s="474">
        <v>0</v>
      </c>
    </row>
    <row r="2124" spans="1:10" ht="20" customHeight="1">
      <c r="A2124" s="876"/>
      <c r="B2124" s="876"/>
      <c r="C2124" s="876"/>
      <c r="D2124" s="876"/>
      <c r="E2124" s="876"/>
      <c r="F2124" s="876" t="s">
        <v>391</v>
      </c>
      <c r="G2124" s="876"/>
      <c r="H2124" s="876"/>
      <c r="I2124" s="876"/>
      <c r="J2124" s="474">
        <v>1</v>
      </c>
    </row>
    <row r="2125" spans="1:10" ht="20" customHeight="1">
      <c r="A2125" s="876"/>
      <c r="B2125" s="876"/>
      <c r="C2125" s="876"/>
      <c r="D2125" s="876"/>
      <c r="E2125" s="876"/>
      <c r="F2125" s="876" t="s">
        <v>392</v>
      </c>
      <c r="G2125" s="876"/>
      <c r="H2125" s="876"/>
      <c r="I2125" s="876"/>
      <c r="J2125" s="474">
        <v>57.618200000000002</v>
      </c>
    </row>
    <row r="2126" spans="1:10" ht="20" customHeight="1">
      <c r="A2126" s="644" t="s">
        <v>393</v>
      </c>
      <c r="B2126" s="636" t="s">
        <v>277</v>
      </c>
      <c r="C2126" s="644" t="s">
        <v>276</v>
      </c>
      <c r="D2126" s="644" t="s">
        <v>293</v>
      </c>
      <c r="E2126" s="636" t="s">
        <v>358</v>
      </c>
      <c r="F2126" s="636" t="s">
        <v>394</v>
      </c>
      <c r="G2126" s="886" t="s">
        <v>395</v>
      </c>
      <c r="H2126" s="886"/>
      <c r="I2126" s="886"/>
      <c r="J2126" s="636" t="s">
        <v>361</v>
      </c>
    </row>
    <row r="2127" spans="1:10" ht="24" customHeight="1">
      <c r="A2127" s="638" t="s">
        <v>291</v>
      </c>
      <c r="B2127" s="469" t="s">
        <v>355</v>
      </c>
      <c r="C2127" s="638" t="s">
        <v>1482</v>
      </c>
      <c r="D2127" s="638" t="s">
        <v>1483</v>
      </c>
      <c r="E2127" s="471">
        <v>1.8519999999999998E-2</v>
      </c>
      <c r="F2127" s="470" t="s">
        <v>1484</v>
      </c>
      <c r="G2127" s="888">
        <v>13.806800000000001</v>
      </c>
      <c r="H2127" s="888"/>
      <c r="I2127" s="884"/>
      <c r="J2127" s="637">
        <v>0.25569999999999998</v>
      </c>
    </row>
    <row r="2128" spans="1:10" ht="24" customHeight="1">
      <c r="A2128" s="638" t="s">
        <v>291</v>
      </c>
      <c r="B2128" s="469" t="s">
        <v>355</v>
      </c>
      <c r="C2128" s="638" t="s">
        <v>1485</v>
      </c>
      <c r="D2128" s="638" t="s">
        <v>1486</v>
      </c>
      <c r="E2128" s="471">
        <v>2.3650000000000001E-2</v>
      </c>
      <c r="F2128" s="470" t="s">
        <v>398</v>
      </c>
      <c r="G2128" s="888">
        <v>16.862400000000001</v>
      </c>
      <c r="H2128" s="888"/>
      <c r="I2128" s="884"/>
      <c r="J2128" s="637">
        <v>0.39879999999999999</v>
      </c>
    </row>
    <row r="2129" spans="1:10" ht="24" customHeight="1">
      <c r="A2129" s="638" t="s">
        <v>291</v>
      </c>
      <c r="B2129" s="469" t="s">
        <v>355</v>
      </c>
      <c r="C2129" s="638" t="s">
        <v>1487</v>
      </c>
      <c r="D2129" s="638" t="s">
        <v>1488</v>
      </c>
      <c r="E2129" s="471">
        <v>1.21489</v>
      </c>
      <c r="F2129" s="470" t="s">
        <v>7</v>
      </c>
      <c r="G2129" s="888">
        <v>4.1054000000000004</v>
      </c>
      <c r="H2129" s="888"/>
      <c r="I2129" s="884"/>
      <c r="J2129" s="637">
        <v>4.9875999999999996</v>
      </c>
    </row>
    <row r="2130" spans="1:10" ht="24" customHeight="1">
      <c r="A2130" s="638" t="s">
        <v>291</v>
      </c>
      <c r="B2130" s="469" t="s">
        <v>355</v>
      </c>
      <c r="C2130" s="638" t="s">
        <v>1489</v>
      </c>
      <c r="D2130" s="638" t="s">
        <v>1490</v>
      </c>
      <c r="E2130" s="471">
        <v>0.40429999999999999</v>
      </c>
      <c r="F2130" s="470" t="s">
        <v>5</v>
      </c>
      <c r="G2130" s="888">
        <v>41.054299999999998</v>
      </c>
      <c r="H2130" s="888"/>
      <c r="I2130" s="884"/>
      <c r="J2130" s="637">
        <v>16.598299999999998</v>
      </c>
    </row>
    <row r="2131" spans="1:10" ht="20" customHeight="1">
      <c r="A2131" s="876"/>
      <c r="B2131" s="876"/>
      <c r="C2131" s="876"/>
      <c r="D2131" s="876"/>
      <c r="E2131" s="876"/>
      <c r="F2131" s="876" t="s">
        <v>403</v>
      </c>
      <c r="G2131" s="876"/>
      <c r="H2131" s="876"/>
      <c r="I2131" s="876"/>
      <c r="J2131" s="474">
        <v>22.240400000000001</v>
      </c>
    </row>
    <row r="2132" spans="1:10" ht="20" customHeight="1">
      <c r="A2132" s="644" t="s">
        <v>409</v>
      </c>
      <c r="B2132" s="636" t="s">
        <v>277</v>
      </c>
      <c r="C2132" s="644" t="s">
        <v>291</v>
      </c>
      <c r="D2132" s="644" t="s">
        <v>410</v>
      </c>
      <c r="E2132" s="636" t="s">
        <v>276</v>
      </c>
      <c r="F2132" s="636" t="s">
        <v>358</v>
      </c>
      <c r="G2132" s="639" t="s">
        <v>394</v>
      </c>
      <c r="H2132" s="886" t="s">
        <v>395</v>
      </c>
      <c r="I2132" s="886"/>
      <c r="J2132" s="636" t="s">
        <v>361</v>
      </c>
    </row>
    <row r="2133" spans="1:10" ht="39" customHeight="1">
      <c r="A2133" s="642" t="s">
        <v>411</v>
      </c>
      <c r="B2133" s="465" t="s">
        <v>355</v>
      </c>
      <c r="C2133" s="642" t="s">
        <v>1482</v>
      </c>
      <c r="D2133" s="642" t="s">
        <v>413</v>
      </c>
      <c r="E2133" s="465">
        <v>5914655</v>
      </c>
      <c r="F2133" s="467">
        <v>2.0000000000000002E-5</v>
      </c>
      <c r="G2133" s="466" t="s">
        <v>162</v>
      </c>
      <c r="H2133" s="889">
        <v>35.36</v>
      </c>
      <c r="I2133" s="885"/>
      <c r="J2133" s="641">
        <v>6.9999999999999999E-4</v>
      </c>
    </row>
    <row r="2134" spans="1:10" ht="39" customHeight="1">
      <c r="A2134" s="642" t="s">
        <v>411</v>
      </c>
      <c r="B2134" s="465" t="s">
        <v>355</v>
      </c>
      <c r="C2134" s="642" t="s">
        <v>1485</v>
      </c>
      <c r="D2134" s="642" t="s">
        <v>413</v>
      </c>
      <c r="E2134" s="465">
        <v>5914655</v>
      </c>
      <c r="F2134" s="467">
        <v>2.0000000000000002E-5</v>
      </c>
      <c r="G2134" s="466" t="s">
        <v>162</v>
      </c>
      <c r="H2134" s="889">
        <v>35.36</v>
      </c>
      <c r="I2134" s="885"/>
      <c r="J2134" s="641">
        <v>6.9999999999999999E-4</v>
      </c>
    </row>
    <row r="2135" spans="1:10" ht="39" customHeight="1">
      <c r="A2135" s="642" t="s">
        <v>411</v>
      </c>
      <c r="B2135" s="465" t="s">
        <v>355</v>
      </c>
      <c r="C2135" s="642" t="s">
        <v>1487</v>
      </c>
      <c r="D2135" s="642" t="s">
        <v>413</v>
      </c>
      <c r="E2135" s="465">
        <v>5914655</v>
      </c>
      <c r="F2135" s="467">
        <v>3.0400000000000002E-3</v>
      </c>
      <c r="G2135" s="466" t="s">
        <v>162</v>
      </c>
      <c r="H2135" s="889">
        <v>35.36</v>
      </c>
      <c r="I2135" s="885"/>
      <c r="J2135" s="641">
        <v>0.1075</v>
      </c>
    </row>
    <row r="2136" spans="1:10" ht="39" customHeight="1">
      <c r="A2136" s="642" t="s">
        <v>411</v>
      </c>
      <c r="B2136" s="465" t="s">
        <v>355</v>
      </c>
      <c r="C2136" s="642" t="s">
        <v>1489</v>
      </c>
      <c r="D2136" s="642" t="s">
        <v>413</v>
      </c>
      <c r="E2136" s="465">
        <v>5914655</v>
      </c>
      <c r="F2136" s="467">
        <v>1.0109999999999999E-2</v>
      </c>
      <c r="G2136" s="466" t="s">
        <v>162</v>
      </c>
      <c r="H2136" s="889">
        <v>35.36</v>
      </c>
      <c r="I2136" s="885"/>
      <c r="J2136" s="641">
        <v>0.35749999999999998</v>
      </c>
    </row>
    <row r="2137" spans="1:10" ht="20" customHeight="1">
      <c r="A2137" s="876"/>
      <c r="B2137" s="876"/>
      <c r="C2137" s="876"/>
      <c r="D2137" s="876"/>
      <c r="E2137" s="876"/>
      <c r="F2137" s="876" t="s">
        <v>414</v>
      </c>
      <c r="G2137" s="876"/>
      <c r="H2137" s="876"/>
      <c r="I2137" s="876"/>
      <c r="J2137" s="474">
        <v>0.46639999999999998</v>
      </c>
    </row>
    <row r="2138" spans="1:10" ht="20" customHeight="1">
      <c r="A2138" s="644" t="s">
        <v>415</v>
      </c>
      <c r="B2138" s="636" t="s">
        <v>277</v>
      </c>
      <c r="C2138" s="644" t="s">
        <v>291</v>
      </c>
      <c r="D2138" s="644" t="s">
        <v>416</v>
      </c>
      <c r="E2138" s="636" t="s">
        <v>358</v>
      </c>
      <c r="F2138" s="636" t="s">
        <v>394</v>
      </c>
      <c r="G2138" s="887" t="s">
        <v>417</v>
      </c>
      <c r="H2138" s="886"/>
      <c r="I2138" s="886"/>
      <c r="J2138" s="636" t="s">
        <v>361</v>
      </c>
    </row>
    <row r="2139" spans="1:10" ht="20" customHeight="1">
      <c r="A2139" s="639"/>
      <c r="B2139" s="639"/>
      <c r="C2139" s="639"/>
      <c r="D2139" s="639"/>
      <c r="E2139" s="639"/>
      <c r="F2139" s="639"/>
      <c r="G2139" s="639" t="s">
        <v>418</v>
      </c>
      <c r="H2139" s="639" t="s">
        <v>419</v>
      </c>
      <c r="I2139" s="639" t="s">
        <v>420</v>
      </c>
      <c r="J2139" s="639"/>
    </row>
    <row r="2140" spans="1:10" ht="50" customHeight="1">
      <c r="A2140" s="642" t="s">
        <v>416</v>
      </c>
      <c r="B2140" s="465" t="s">
        <v>355</v>
      </c>
      <c r="C2140" s="642" t="s">
        <v>1482</v>
      </c>
      <c r="D2140" s="642" t="s">
        <v>1491</v>
      </c>
      <c r="E2140" s="467">
        <v>2.0000000000000002E-5</v>
      </c>
      <c r="F2140" s="466" t="s">
        <v>163</v>
      </c>
      <c r="G2140" s="465" t="s">
        <v>1784</v>
      </c>
      <c r="H2140" s="465" t="s">
        <v>1785</v>
      </c>
      <c r="I2140" s="465" t="s">
        <v>1786</v>
      </c>
      <c r="J2140" s="641">
        <v>0</v>
      </c>
    </row>
    <row r="2141" spans="1:10" ht="50" customHeight="1">
      <c r="A2141" s="642" t="s">
        <v>416</v>
      </c>
      <c r="B2141" s="465" t="s">
        <v>355</v>
      </c>
      <c r="C2141" s="642" t="s">
        <v>1485</v>
      </c>
      <c r="D2141" s="642" t="s">
        <v>1492</v>
      </c>
      <c r="E2141" s="467">
        <v>2.0000000000000002E-5</v>
      </c>
      <c r="F2141" s="466" t="s">
        <v>163</v>
      </c>
      <c r="G2141" s="465" t="s">
        <v>1784</v>
      </c>
      <c r="H2141" s="465" t="s">
        <v>1785</v>
      </c>
      <c r="I2141" s="465" t="s">
        <v>1786</v>
      </c>
      <c r="J2141" s="641">
        <v>0</v>
      </c>
    </row>
    <row r="2142" spans="1:10" ht="50" customHeight="1">
      <c r="A2142" s="642" t="s">
        <v>416</v>
      </c>
      <c r="B2142" s="465" t="s">
        <v>355</v>
      </c>
      <c r="C2142" s="642" t="s">
        <v>1487</v>
      </c>
      <c r="D2142" s="642" t="s">
        <v>1493</v>
      </c>
      <c r="E2142" s="467">
        <v>3.0400000000000002E-3</v>
      </c>
      <c r="F2142" s="466" t="s">
        <v>163</v>
      </c>
      <c r="G2142" s="465" t="s">
        <v>1784</v>
      </c>
      <c r="H2142" s="465" t="s">
        <v>1785</v>
      </c>
      <c r="I2142" s="465" t="s">
        <v>1786</v>
      </c>
      <c r="J2142" s="641">
        <v>0</v>
      </c>
    </row>
    <row r="2143" spans="1:10" ht="50" customHeight="1">
      <c r="A2143" s="642" t="s">
        <v>416</v>
      </c>
      <c r="B2143" s="465" t="s">
        <v>355</v>
      </c>
      <c r="C2143" s="642" t="s">
        <v>1489</v>
      </c>
      <c r="D2143" s="642" t="s">
        <v>1494</v>
      </c>
      <c r="E2143" s="467">
        <v>1.0109999999999999E-2</v>
      </c>
      <c r="F2143" s="466" t="s">
        <v>163</v>
      </c>
      <c r="G2143" s="465" t="s">
        <v>1784</v>
      </c>
      <c r="H2143" s="465" t="s">
        <v>1785</v>
      </c>
      <c r="I2143" s="465" t="s">
        <v>1786</v>
      </c>
      <c r="J2143" s="641">
        <v>0</v>
      </c>
    </row>
    <row r="2144" spans="1:10" ht="20" customHeight="1">
      <c r="A2144" s="876"/>
      <c r="B2144" s="876"/>
      <c r="C2144" s="876"/>
      <c r="D2144" s="876"/>
      <c r="E2144" s="876"/>
      <c r="F2144" s="876" t="s">
        <v>424</v>
      </c>
      <c r="G2144" s="876"/>
      <c r="H2144" s="876"/>
      <c r="I2144" s="876"/>
      <c r="J2144" s="474">
        <v>0</v>
      </c>
    </row>
    <row r="2145" spans="1:10" ht="25">
      <c r="A2145" s="643"/>
      <c r="B2145" s="643"/>
      <c r="C2145" s="643"/>
      <c r="D2145" s="643"/>
      <c r="E2145" s="643" t="s">
        <v>296</v>
      </c>
      <c r="F2145" s="473">
        <v>52.952395000000003</v>
      </c>
      <c r="G2145" s="643" t="s">
        <v>297</v>
      </c>
      <c r="H2145" s="473">
        <v>0</v>
      </c>
      <c r="I2145" s="643" t="s">
        <v>298</v>
      </c>
      <c r="J2145" s="473">
        <v>52.952395009400327</v>
      </c>
    </row>
    <row r="2146" spans="1:10">
      <c r="A2146" s="643"/>
      <c r="B2146" s="643"/>
      <c r="C2146" s="643"/>
      <c r="D2146" s="643"/>
      <c r="E2146" s="643" t="s">
        <v>709</v>
      </c>
      <c r="F2146" s="473">
        <v>16.62</v>
      </c>
      <c r="G2146" s="643"/>
      <c r="H2146" s="881" t="s">
        <v>299</v>
      </c>
      <c r="I2146" s="881"/>
      <c r="J2146" s="473">
        <v>96.95</v>
      </c>
    </row>
    <row r="2147" spans="1:10" ht="1" customHeight="1">
      <c r="A2147" s="645"/>
      <c r="B2147" s="645"/>
      <c r="C2147" s="645"/>
      <c r="D2147" s="645"/>
      <c r="E2147" s="645"/>
      <c r="F2147" s="645"/>
      <c r="G2147" s="645"/>
      <c r="H2147" s="645"/>
      <c r="I2147" s="645"/>
      <c r="J2147" s="645"/>
    </row>
    <row r="2148" spans="1:10" ht="18" customHeight="1">
      <c r="A2148" s="644"/>
      <c r="B2148" s="636" t="s">
        <v>276</v>
      </c>
      <c r="C2148" s="644" t="s">
        <v>277</v>
      </c>
      <c r="D2148" s="644" t="s">
        <v>278</v>
      </c>
      <c r="E2148" s="882" t="s">
        <v>279</v>
      </c>
      <c r="F2148" s="882"/>
      <c r="G2148" s="639" t="s">
        <v>280</v>
      </c>
      <c r="H2148" s="636" t="s">
        <v>281</v>
      </c>
      <c r="I2148" s="636" t="s">
        <v>282</v>
      </c>
      <c r="J2148" s="636" t="s">
        <v>283</v>
      </c>
    </row>
    <row r="2149" spans="1:10" ht="39" customHeight="1">
      <c r="A2149" s="645" t="s">
        <v>158</v>
      </c>
      <c r="B2149" s="461" t="s">
        <v>1495</v>
      </c>
      <c r="C2149" s="645" t="s">
        <v>86</v>
      </c>
      <c r="D2149" s="645" t="s">
        <v>1496</v>
      </c>
      <c r="E2149" s="883" t="s">
        <v>843</v>
      </c>
      <c r="F2149" s="883"/>
      <c r="G2149" s="462" t="s">
        <v>451</v>
      </c>
      <c r="H2149" s="463">
        <v>1</v>
      </c>
      <c r="I2149" s="464">
        <v>22.14</v>
      </c>
      <c r="J2149" s="464">
        <v>22.14</v>
      </c>
    </row>
    <row r="2150" spans="1:10" ht="24" customHeight="1">
      <c r="A2150" s="642" t="s">
        <v>285</v>
      </c>
      <c r="B2150" s="465" t="s">
        <v>1497</v>
      </c>
      <c r="C2150" s="642" t="s">
        <v>86</v>
      </c>
      <c r="D2150" s="642" t="s">
        <v>1498</v>
      </c>
      <c r="E2150" s="885" t="s">
        <v>828</v>
      </c>
      <c r="F2150" s="885"/>
      <c r="G2150" s="466" t="s">
        <v>288</v>
      </c>
      <c r="H2150" s="467">
        <v>1</v>
      </c>
      <c r="I2150" s="468">
        <v>21.81</v>
      </c>
      <c r="J2150" s="468">
        <v>21.81</v>
      </c>
    </row>
    <row r="2151" spans="1:10" ht="39" customHeight="1">
      <c r="A2151" s="642" t="s">
        <v>285</v>
      </c>
      <c r="B2151" s="465" t="s">
        <v>1499</v>
      </c>
      <c r="C2151" s="642" t="s">
        <v>86</v>
      </c>
      <c r="D2151" s="642" t="s">
        <v>1500</v>
      </c>
      <c r="E2151" s="885" t="s">
        <v>1204</v>
      </c>
      <c r="F2151" s="885"/>
      <c r="G2151" s="466" t="s">
        <v>288</v>
      </c>
      <c r="H2151" s="467">
        <v>1</v>
      </c>
      <c r="I2151" s="468">
        <v>0.27</v>
      </c>
      <c r="J2151" s="468">
        <v>0.27</v>
      </c>
    </row>
    <row r="2152" spans="1:10" ht="39" customHeight="1">
      <c r="A2152" s="642" t="s">
        <v>285</v>
      </c>
      <c r="B2152" s="465" t="s">
        <v>1501</v>
      </c>
      <c r="C2152" s="642" t="s">
        <v>86</v>
      </c>
      <c r="D2152" s="642" t="s">
        <v>1502</v>
      </c>
      <c r="E2152" s="885" t="s">
        <v>1204</v>
      </c>
      <c r="F2152" s="885"/>
      <c r="G2152" s="466" t="s">
        <v>288</v>
      </c>
      <c r="H2152" s="467">
        <v>1</v>
      </c>
      <c r="I2152" s="468">
        <v>0.06</v>
      </c>
      <c r="J2152" s="468">
        <v>0.06</v>
      </c>
    </row>
    <row r="2153" spans="1:10" ht="25">
      <c r="A2153" s="643"/>
      <c r="B2153" s="643"/>
      <c r="C2153" s="643"/>
      <c r="D2153" s="643"/>
      <c r="E2153" s="643" t="s">
        <v>296</v>
      </c>
      <c r="F2153" s="473">
        <v>16.77</v>
      </c>
      <c r="G2153" s="643" t="s">
        <v>297</v>
      </c>
      <c r="H2153" s="473">
        <v>0</v>
      </c>
      <c r="I2153" s="643" t="s">
        <v>298</v>
      </c>
      <c r="J2153" s="473">
        <v>16.77</v>
      </c>
    </row>
    <row r="2154" spans="1:10">
      <c r="A2154" s="643"/>
      <c r="B2154" s="643"/>
      <c r="C2154" s="643"/>
      <c r="D2154" s="643"/>
      <c r="E2154" s="643" t="s">
        <v>709</v>
      </c>
      <c r="F2154" s="473">
        <v>4.58</v>
      </c>
      <c r="G2154" s="643"/>
      <c r="H2154" s="881" t="s">
        <v>299</v>
      </c>
      <c r="I2154" s="881"/>
      <c r="J2154" s="473">
        <v>26.72</v>
      </c>
    </row>
    <row r="2155" spans="1:10" ht="1" customHeight="1">
      <c r="A2155" s="645"/>
      <c r="B2155" s="645"/>
      <c r="C2155" s="645"/>
      <c r="D2155" s="645"/>
      <c r="E2155" s="645"/>
      <c r="F2155" s="645"/>
      <c r="G2155" s="645"/>
      <c r="H2155" s="645"/>
      <c r="I2155" s="645"/>
      <c r="J2155" s="645"/>
    </row>
    <row r="2156" spans="1:10" ht="18" customHeight="1">
      <c r="A2156" s="644"/>
      <c r="B2156" s="636" t="s">
        <v>276</v>
      </c>
      <c r="C2156" s="644" t="s">
        <v>277</v>
      </c>
      <c r="D2156" s="644" t="s">
        <v>278</v>
      </c>
      <c r="E2156" s="882" t="s">
        <v>279</v>
      </c>
      <c r="F2156" s="882"/>
      <c r="G2156" s="639" t="s">
        <v>280</v>
      </c>
      <c r="H2156" s="636" t="s">
        <v>281</v>
      </c>
      <c r="I2156" s="636" t="s">
        <v>282</v>
      </c>
      <c r="J2156" s="636" t="s">
        <v>283</v>
      </c>
    </row>
    <row r="2157" spans="1:10" ht="39" customHeight="1">
      <c r="A2157" s="645" t="s">
        <v>158</v>
      </c>
      <c r="B2157" s="461" t="s">
        <v>1503</v>
      </c>
      <c r="C2157" s="645" t="s">
        <v>86</v>
      </c>
      <c r="D2157" s="645" t="s">
        <v>1504</v>
      </c>
      <c r="E2157" s="883" t="s">
        <v>843</v>
      </c>
      <c r="F2157" s="883"/>
      <c r="G2157" s="462" t="s">
        <v>428</v>
      </c>
      <c r="H2157" s="463">
        <v>1</v>
      </c>
      <c r="I2157" s="464">
        <v>23.22</v>
      </c>
      <c r="J2157" s="464">
        <v>23.22</v>
      </c>
    </row>
    <row r="2158" spans="1:10" ht="24" customHeight="1">
      <c r="A2158" s="642" t="s">
        <v>285</v>
      </c>
      <c r="B2158" s="465" t="s">
        <v>1497</v>
      </c>
      <c r="C2158" s="642" t="s">
        <v>86</v>
      </c>
      <c r="D2158" s="642" t="s">
        <v>1498</v>
      </c>
      <c r="E2158" s="885" t="s">
        <v>828</v>
      </c>
      <c r="F2158" s="885"/>
      <c r="G2158" s="466" t="s">
        <v>288</v>
      </c>
      <c r="H2158" s="467">
        <v>1</v>
      </c>
      <c r="I2158" s="468">
        <v>21.81</v>
      </c>
      <c r="J2158" s="468">
        <v>21.81</v>
      </c>
    </row>
    <row r="2159" spans="1:10" ht="39" customHeight="1">
      <c r="A2159" s="642" t="s">
        <v>285</v>
      </c>
      <c r="B2159" s="465" t="s">
        <v>1499</v>
      </c>
      <c r="C2159" s="642" t="s">
        <v>86</v>
      </c>
      <c r="D2159" s="642" t="s">
        <v>1500</v>
      </c>
      <c r="E2159" s="885" t="s">
        <v>1204</v>
      </c>
      <c r="F2159" s="885"/>
      <c r="G2159" s="466" t="s">
        <v>288</v>
      </c>
      <c r="H2159" s="467">
        <v>1</v>
      </c>
      <c r="I2159" s="468">
        <v>0.27</v>
      </c>
      <c r="J2159" s="468">
        <v>0.27</v>
      </c>
    </row>
    <row r="2160" spans="1:10" ht="39" customHeight="1">
      <c r="A2160" s="642" t="s">
        <v>285</v>
      </c>
      <c r="B2160" s="465" t="s">
        <v>1501</v>
      </c>
      <c r="C2160" s="642" t="s">
        <v>86</v>
      </c>
      <c r="D2160" s="642" t="s">
        <v>1502</v>
      </c>
      <c r="E2160" s="885" t="s">
        <v>1204</v>
      </c>
      <c r="F2160" s="885"/>
      <c r="G2160" s="466" t="s">
        <v>288</v>
      </c>
      <c r="H2160" s="467">
        <v>1</v>
      </c>
      <c r="I2160" s="468">
        <v>0.06</v>
      </c>
      <c r="J2160" s="468">
        <v>0.06</v>
      </c>
    </row>
    <row r="2161" spans="1:10" ht="39" customHeight="1">
      <c r="A2161" s="642" t="s">
        <v>285</v>
      </c>
      <c r="B2161" s="465" t="s">
        <v>1505</v>
      </c>
      <c r="C2161" s="642" t="s">
        <v>86</v>
      </c>
      <c r="D2161" s="642" t="s">
        <v>1506</v>
      </c>
      <c r="E2161" s="885" t="s">
        <v>1204</v>
      </c>
      <c r="F2161" s="885"/>
      <c r="G2161" s="466" t="s">
        <v>288</v>
      </c>
      <c r="H2161" s="467">
        <v>1</v>
      </c>
      <c r="I2161" s="468">
        <v>0.25</v>
      </c>
      <c r="J2161" s="468">
        <v>0.25</v>
      </c>
    </row>
    <row r="2162" spans="1:10" ht="39" customHeight="1">
      <c r="A2162" s="642" t="s">
        <v>285</v>
      </c>
      <c r="B2162" s="465" t="s">
        <v>1507</v>
      </c>
      <c r="C2162" s="642" t="s">
        <v>86</v>
      </c>
      <c r="D2162" s="642" t="s">
        <v>1508</v>
      </c>
      <c r="E2162" s="885" t="s">
        <v>1204</v>
      </c>
      <c r="F2162" s="885"/>
      <c r="G2162" s="466" t="s">
        <v>288</v>
      </c>
      <c r="H2162" s="467">
        <v>1</v>
      </c>
      <c r="I2162" s="468">
        <v>0.83</v>
      </c>
      <c r="J2162" s="468">
        <v>0.83</v>
      </c>
    </row>
    <row r="2163" spans="1:10" ht="25">
      <c r="A2163" s="643"/>
      <c r="B2163" s="643"/>
      <c r="C2163" s="643"/>
      <c r="D2163" s="643"/>
      <c r="E2163" s="643" t="s">
        <v>296</v>
      </c>
      <c r="F2163" s="473">
        <v>16.77</v>
      </c>
      <c r="G2163" s="643" t="s">
        <v>297</v>
      </c>
      <c r="H2163" s="473">
        <v>0</v>
      </c>
      <c r="I2163" s="643" t="s">
        <v>298</v>
      </c>
      <c r="J2163" s="473">
        <v>16.77</v>
      </c>
    </row>
    <row r="2164" spans="1:10">
      <c r="A2164" s="643"/>
      <c r="B2164" s="643"/>
      <c r="C2164" s="643"/>
      <c r="D2164" s="643"/>
      <c r="E2164" s="643" t="s">
        <v>709</v>
      </c>
      <c r="F2164" s="473">
        <v>4.8</v>
      </c>
      <c r="G2164" s="643"/>
      <c r="H2164" s="881" t="s">
        <v>299</v>
      </c>
      <c r="I2164" s="881"/>
      <c r="J2164" s="473">
        <v>28.02</v>
      </c>
    </row>
    <row r="2165" spans="1:10" ht="1" customHeight="1">
      <c r="A2165" s="645"/>
      <c r="B2165" s="645"/>
      <c r="C2165" s="645"/>
      <c r="D2165" s="645"/>
      <c r="E2165" s="645"/>
      <c r="F2165" s="645"/>
      <c r="G2165" s="645"/>
      <c r="H2165" s="645"/>
      <c r="I2165" s="645"/>
      <c r="J2165" s="645"/>
    </row>
    <row r="2166" spans="1:10" ht="18" customHeight="1">
      <c r="A2166" s="644"/>
      <c r="B2166" s="636" t="s">
        <v>276</v>
      </c>
      <c r="C2166" s="644" t="s">
        <v>277</v>
      </c>
      <c r="D2166" s="644" t="s">
        <v>278</v>
      </c>
      <c r="E2166" s="882" t="s">
        <v>279</v>
      </c>
      <c r="F2166" s="882"/>
      <c r="G2166" s="639" t="s">
        <v>280</v>
      </c>
      <c r="H2166" s="636" t="s">
        <v>281</v>
      </c>
      <c r="I2166" s="636" t="s">
        <v>282</v>
      </c>
      <c r="J2166" s="636" t="s">
        <v>283</v>
      </c>
    </row>
    <row r="2167" spans="1:10" ht="39" customHeight="1">
      <c r="A2167" s="645" t="s">
        <v>158</v>
      </c>
      <c r="B2167" s="461" t="s">
        <v>1499</v>
      </c>
      <c r="C2167" s="645" t="s">
        <v>86</v>
      </c>
      <c r="D2167" s="645" t="s">
        <v>1500</v>
      </c>
      <c r="E2167" s="883" t="s">
        <v>1204</v>
      </c>
      <c r="F2167" s="883"/>
      <c r="G2167" s="462" t="s">
        <v>288</v>
      </c>
      <c r="H2167" s="463">
        <v>1</v>
      </c>
      <c r="I2167" s="464">
        <v>0.27</v>
      </c>
      <c r="J2167" s="464">
        <v>0.27</v>
      </c>
    </row>
    <row r="2168" spans="1:10" ht="26" customHeight="1">
      <c r="A2168" s="638" t="s">
        <v>291</v>
      </c>
      <c r="B2168" s="469" t="s">
        <v>1509</v>
      </c>
      <c r="C2168" s="638" t="s">
        <v>86</v>
      </c>
      <c r="D2168" s="638" t="s">
        <v>1510</v>
      </c>
      <c r="E2168" s="884" t="s">
        <v>716</v>
      </c>
      <c r="F2168" s="884"/>
      <c r="G2168" s="470" t="s">
        <v>324</v>
      </c>
      <c r="H2168" s="471">
        <v>6.3999999999999997E-5</v>
      </c>
      <c r="I2168" s="472">
        <v>4299.83</v>
      </c>
      <c r="J2168" s="472">
        <v>0.27</v>
      </c>
    </row>
    <row r="2169" spans="1:10" ht="25">
      <c r="A2169" s="643"/>
      <c r="B2169" s="643"/>
      <c r="C2169" s="643"/>
      <c r="D2169" s="643"/>
      <c r="E2169" s="643" t="s">
        <v>296</v>
      </c>
      <c r="F2169" s="473">
        <v>0</v>
      </c>
      <c r="G2169" s="643" t="s">
        <v>297</v>
      </c>
      <c r="H2169" s="473">
        <v>0</v>
      </c>
      <c r="I2169" s="643" t="s">
        <v>298</v>
      </c>
      <c r="J2169" s="473">
        <v>0</v>
      </c>
    </row>
    <row r="2170" spans="1:10">
      <c r="A2170" s="643"/>
      <c r="B2170" s="643"/>
      <c r="C2170" s="643"/>
      <c r="D2170" s="643"/>
      <c r="E2170" s="643" t="s">
        <v>709</v>
      </c>
      <c r="F2170" s="473">
        <v>0.05</v>
      </c>
      <c r="G2170" s="643"/>
      <c r="H2170" s="881" t="s">
        <v>299</v>
      </c>
      <c r="I2170" s="881"/>
      <c r="J2170" s="473">
        <v>0.32</v>
      </c>
    </row>
    <row r="2171" spans="1:10" ht="1" customHeight="1">
      <c r="A2171" s="645"/>
      <c r="B2171" s="645"/>
      <c r="C2171" s="645"/>
      <c r="D2171" s="645"/>
      <c r="E2171" s="645"/>
      <c r="F2171" s="645"/>
      <c r="G2171" s="645"/>
      <c r="H2171" s="645"/>
      <c r="I2171" s="645"/>
      <c r="J2171" s="645"/>
    </row>
    <row r="2172" spans="1:10" ht="18" customHeight="1">
      <c r="A2172" s="644"/>
      <c r="B2172" s="636" t="s">
        <v>276</v>
      </c>
      <c r="C2172" s="644" t="s">
        <v>277</v>
      </c>
      <c r="D2172" s="644" t="s">
        <v>278</v>
      </c>
      <c r="E2172" s="882" t="s">
        <v>279</v>
      </c>
      <c r="F2172" s="882"/>
      <c r="G2172" s="639" t="s">
        <v>280</v>
      </c>
      <c r="H2172" s="636" t="s">
        <v>281</v>
      </c>
      <c r="I2172" s="636" t="s">
        <v>282</v>
      </c>
      <c r="J2172" s="636" t="s">
        <v>283</v>
      </c>
    </row>
    <row r="2173" spans="1:10" ht="39" customHeight="1">
      <c r="A2173" s="645" t="s">
        <v>158</v>
      </c>
      <c r="B2173" s="461" t="s">
        <v>1501</v>
      </c>
      <c r="C2173" s="645" t="s">
        <v>86</v>
      </c>
      <c r="D2173" s="645" t="s">
        <v>1502</v>
      </c>
      <c r="E2173" s="883" t="s">
        <v>1204</v>
      </c>
      <c r="F2173" s="883"/>
      <c r="G2173" s="462" t="s">
        <v>288</v>
      </c>
      <c r="H2173" s="463">
        <v>1</v>
      </c>
      <c r="I2173" s="464">
        <v>0.06</v>
      </c>
      <c r="J2173" s="464">
        <v>0.06</v>
      </c>
    </row>
    <row r="2174" spans="1:10" ht="26" customHeight="1">
      <c r="A2174" s="638" t="s">
        <v>291</v>
      </c>
      <c r="B2174" s="469" t="s">
        <v>1509</v>
      </c>
      <c r="C2174" s="638" t="s">
        <v>86</v>
      </c>
      <c r="D2174" s="638" t="s">
        <v>1510</v>
      </c>
      <c r="E2174" s="884" t="s">
        <v>716</v>
      </c>
      <c r="F2174" s="884"/>
      <c r="G2174" s="470" t="s">
        <v>324</v>
      </c>
      <c r="H2174" s="471">
        <v>1.4800000000000001E-5</v>
      </c>
      <c r="I2174" s="472">
        <v>4299.83</v>
      </c>
      <c r="J2174" s="472">
        <v>0.06</v>
      </c>
    </row>
    <row r="2175" spans="1:10" ht="25">
      <c r="A2175" s="643"/>
      <c r="B2175" s="643"/>
      <c r="C2175" s="643"/>
      <c r="D2175" s="643"/>
      <c r="E2175" s="643" t="s">
        <v>296</v>
      </c>
      <c r="F2175" s="473">
        <v>0</v>
      </c>
      <c r="G2175" s="643" t="s">
        <v>297</v>
      </c>
      <c r="H2175" s="473">
        <v>0</v>
      </c>
      <c r="I2175" s="643" t="s">
        <v>298</v>
      </c>
      <c r="J2175" s="473">
        <v>0</v>
      </c>
    </row>
    <row r="2176" spans="1:10">
      <c r="A2176" s="643"/>
      <c r="B2176" s="643"/>
      <c r="C2176" s="643"/>
      <c r="D2176" s="643"/>
      <c r="E2176" s="643" t="s">
        <v>709</v>
      </c>
      <c r="F2176" s="473">
        <v>0.01</v>
      </c>
      <c r="G2176" s="643"/>
      <c r="H2176" s="881" t="s">
        <v>299</v>
      </c>
      <c r="I2176" s="881"/>
      <c r="J2176" s="473">
        <v>7.0000000000000007E-2</v>
      </c>
    </row>
    <row r="2177" spans="1:10" ht="1" customHeight="1">
      <c r="A2177" s="645"/>
      <c r="B2177" s="645"/>
      <c r="C2177" s="645"/>
      <c r="D2177" s="645"/>
      <c r="E2177" s="645"/>
      <c r="F2177" s="645"/>
      <c r="G2177" s="645"/>
      <c r="H2177" s="645"/>
      <c r="I2177" s="645"/>
      <c r="J2177" s="645"/>
    </row>
    <row r="2178" spans="1:10" ht="18" customHeight="1">
      <c r="A2178" s="644"/>
      <c r="B2178" s="636" t="s">
        <v>276</v>
      </c>
      <c r="C2178" s="644" t="s">
        <v>277</v>
      </c>
      <c r="D2178" s="644" t="s">
        <v>278</v>
      </c>
      <c r="E2178" s="882" t="s">
        <v>279</v>
      </c>
      <c r="F2178" s="882"/>
      <c r="G2178" s="639" t="s">
        <v>280</v>
      </c>
      <c r="H2178" s="636" t="s">
        <v>281</v>
      </c>
      <c r="I2178" s="636" t="s">
        <v>282</v>
      </c>
      <c r="J2178" s="636" t="s">
        <v>283</v>
      </c>
    </row>
    <row r="2179" spans="1:10" ht="39" customHeight="1">
      <c r="A2179" s="645" t="s">
        <v>158</v>
      </c>
      <c r="B2179" s="461" t="s">
        <v>1505</v>
      </c>
      <c r="C2179" s="645" t="s">
        <v>86</v>
      </c>
      <c r="D2179" s="645" t="s">
        <v>1506</v>
      </c>
      <c r="E2179" s="883" t="s">
        <v>1204</v>
      </c>
      <c r="F2179" s="883"/>
      <c r="G2179" s="462" t="s">
        <v>288</v>
      </c>
      <c r="H2179" s="463">
        <v>1</v>
      </c>
      <c r="I2179" s="464">
        <v>0.25</v>
      </c>
      <c r="J2179" s="464">
        <v>0.25</v>
      </c>
    </row>
    <row r="2180" spans="1:10" ht="26" customHeight="1">
      <c r="A2180" s="638" t="s">
        <v>291</v>
      </c>
      <c r="B2180" s="469" t="s">
        <v>1509</v>
      </c>
      <c r="C2180" s="638" t="s">
        <v>86</v>
      </c>
      <c r="D2180" s="638" t="s">
        <v>1510</v>
      </c>
      <c r="E2180" s="884" t="s">
        <v>716</v>
      </c>
      <c r="F2180" s="884"/>
      <c r="G2180" s="470" t="s">
        <v>324</v>
      </c>
      <c r="H2180" s="471">
        <v>6.0000000000000002E-5</v>
      </c>
      <c r="I2180" s="472">
        <v>4299.83</v>
      </c>
      <c r="J2180" s="472">
        <v>0.25</v>
      </c>
    </row>
    <row r="2181" spans="1:10" ht="25">
      <c r="A2181" s="643"/>
      <c r="B2181" s="643"/>
      <c r="C2181" s="643"/>
      <c r="D2181" s="643"/>
      <c r="E2181" s="643" t="s">
        <v>296</v>
      </c>
      <c r="F2181" s="473">
        <v>0</v>
      </c>
      <c r="G2181" s="643" t="s">
        <v>297</v>
      </c>
      <c r="H2181" s="473">
        <v>0</v>
      </c>
      <c r="I2181" s="643" t="s">
        <v>298</v>
      </c>
      <c r="J2181" s="473">
        <v>0</v>
      </c>
    </row>
    <row r="2182" spans="1:10">
      <c r="A2182" s="643"/>
      <c r="B2182" s="643"/>
      <c r="C2182" s="643"/>
      <c r="D2182" s="643"/>
      <c r="E2182" s="643" t="s">
        <v>709</v>
      </c>
      <c r="F2182" s="473">
        <v>0.05</v>
      </c>
      <c r="G2182" s="643"/>
      <c r="H2182" s="881" t="s">
        <v>299</v>
      </c>
      <c r="I2182" s="881"/>
      <c r="J2182" s="473">
        <v>0.3</v>
      </c>
    </row>
    <row r="2183" spans="1:10" ht="1" customHeight="1">
      <c r="A2183" s="645"/>
      <c r="B2183" s="645"/>
      <c r="C2183" s="645"/>
      <c r="D2183" s="645"/>
      <c r="E2183" s="645"/>
      <c r="F2183" s="645"/>
      <c r="G2183" s="645"/>
      <c r="H2183" s="645"/>
      <c r="I2183" s="645"/>
      <c r="J2183" s="645"/>
    </row>
    <row r="2184" spans="1:10" ht="18" customHeight="1">
      <c r="A2184" s="644"/>
      <c r="B2184" s="636" t="s">
        <v>276</v>
      </c>
      <c r="C2184" s="644" t="s">
        <v>277</v>
      </c>
      <c r="D2184" s="644" t="s">
        <v>278</v>
      </c>
      <c r="E2184" s="882" t="s">
        <v>279</v>
      </c>
      <c r="F2184" s="882"/>
      <c r="G2184" s="639" t="s">
        <v>280</v>
      </c>
      <c r="H2184" s="636" t="s">
        <v>281</v>
      </c>
      <c r="I2184" s="636" t="s">
        <v>282</v>
      </c>
      <c r="J2184" s="636" t="s">
        <v>283</v>
      </c>
    </row>
    <row r="2185" spans="1:10" ht="39" customHeight="1">
      <c r="A2185" s="645" t="s">
        <v>158</v>
      </c>
      <c r="B2185" s="461" t="s">
        <v>1507</v>
      </c>
      <c r="C2185" s="645" t="s">
        <v>86</v>
      </c>
      <c r="D2185" s="645" t="s">
        <v>1508</v>
      </c>
      <c r="E2185" s="883" t="s">
        <v>1204</v>
      </c>
      <c r="F2185" s="883"/>
      <c r="G2185" s="462" t="s">
        <v>288</v>
      </c>
      <c r="H2185" s="463">
        <v>1</v>
      </c>
      <c r="I2185" s="464">
        <v>0.83</v>
      </c>
      <c r="J2185" s="464">
        <v>0.83</v>
      </c>
    </row>
    <row r="2186" spans="1:10" ht="26" customHeight="1">
      <c r="A2186" s="638" t="s">
        <v>291</v>
      </c>
      <c r="B2186" s="469" t="s">
        <v>1213</v>
      </c>
      <c r="C2186" s="638" t="s">
        <v>86</v>
      </c>
      <c r="D2186" s="638" t="s">
        <v>1214</v>
      </c>
      <c r="E2186" s="884" t="s">
        <v>293</v>
      </c>
      <c r="F2186" s="884"/>
      <c r="G2186" s="470" t="s">
        <v>1215</v>
      </c>
      <c r="H2186" s="471">
        <v>0.78</v>
      </c>
      <c r="I2186" s="472">
        <v>1.07</v>
      </c>
      <c r="J2186" s="472">
        <v>0.83</v>
      </c>
    </row>
    <row r="2187" spans="1:10" ht="25">
      <c r="A2187" s="643"/>
      <c r="B2187" s="643"/>
      <c r="C2187" s="643"/>
      <c r="D2187" s="643"/>
      <c r="E2187" s="643" t="s">
        <v>296</v>
      </c>
      <c r="F2187" s="473">
        <v>0</v>
      </c>
      <c r="G2187" s="643" t="s">
        <v>297</v>
      </c>
      <c r="H2187" s="473">
        <v>0</v>
      </c>
      <c r="I2187" s="643" t="s">
        <v>298</v>
      </c>
      <c r="J2187" s="473">
        <v>0</v>
      </c>
    </row>
    <row r="2188" spans="1:10">
      <c r="A2188" s="643"/>
      <c r="B2188" s="643"/>
      <c r="C2188" s="643"/>
      <c r="D2188" s="643"/>
      <c r="E2188" s="643" t="s">
        <v>709</v>
      </c>
      <c r="F2188" s="473">
        <v>0.17</v>
      </c>
      <c r="G2188" s="643"/>
      <c r="H2188" s="881" t="s">
        <v>299</v>
      </c>
      <c r="I2188" s="881"/>
      <c r="J2188" s="473">
        <v>1</v>
      </c>
    </row>
    <row r="2189" spans="1:10" ht="1" customHeight="1">
      <c r="A2189" s="645"/>
      <c r="B2189" s="645"/>
      <c r="C2189" s="645"/>
      <c r="D2189" s="645"/>
      <c r="E2189" s="645"/>
      <c r="F2189" s="645"/>
      <c r="G2189" s="645"/>
      <c r="H2189" s="645"/>
      <c r="I2189" s="645"/>
      <c r="J2189" s="645"/>
    </row>
    <row r="2190" spans="1:10" ht="18" customHeight="1">
      <c r="A2190" s="644"/>
      <c r="B2190" s="636" t="s">
        <v>276</v>
      </c>
      <c r="C2190" s="644" t="s">
        <v>277</v>
      </c>
      <c r="D2190" s="644" t="s">
        <v>278</v>
      </c>
      <c r="E2190" s="882" t="s">
        <v>279</v>
      </c>
      <c r="F2190" s="882"/>
      <c r="G2190" s="639" t="s">
        <v>280</v>
      </c>
      <c r="H2190" s="636" t="s">
        <v>281</v>
      </c>
      <c r="I2190" s="636" t="s">
        <v>282</v>
      </c>
      <c r="J2190" s="636" t="s">
        <v>283</v>
      </c>
    </row>
    <row r="2191" spans="1:10" ht="39" customHeight="1">
      <c r="A2191" s="645" t="s">
        <v>158</v>
      </c>
      <c r="B2191" s="461" t="s">
        <v>322</v>
      </c>
      <c r="C2191" s="645" t="s">
        <v>86</v>
      </c>
      <c r="D2191" s="645" t="s">
        <v>323</v>
      </c>
      <c r="E2191" s="883" t="s">
        <v>834</v>
      </c>
      <c r="F2191" s="883"/>
      <c r="G2191" s="462" t="s">
        <v>324</v>
      </c>
      <c r="H2191" s="463">
        <v>1</v>
      </c>
      <c r="I2191" s="464">
        <v>48.73</v>
      </c>
      <c r="J2191" s="464">
        <v>48.73</v>
      </c>
    </row>
    <row r="2192" spans="1:10" ht="39" customHeight="1">
      <c r="A2192" s="642" t="s">
        <v>285</v>
      </c>
      <c r="B2192" s="465" t="s">
        <v>1511</v>
      </c>
      <c r="C2192" s="642" t="s">
        <v>86</v>
      </c>
      <c r="D2192" s="642" t="s">
        <v>1512</v>
      </c>
      <c r="E2192" s="885" t="s">
        <v>834</v>
      </c>
      <c r="F2192" s="885"/>
      <c r="G2192" s="466" t="s">
        <v>324</v>
      </c>
      <c r="H2192" s="467">
        <v>1</v>
      </c>
      <c r="I2192" s="468">
        <v>10.56</v>
      </c>
      <c r="J2192" s="468">
        <v>10.56</v>
      </c>
    </row>
    <row r="2193" spans="1:10" ht="39" customHeight="1">
      <c r="A2193" s="642" t="s">
        <v>285</v>
      </c>
      <c r="B2193" s="465" t="s">
        <v>1513</v>
      </c>
      <c r="C2193" s="642" t="s">
        <v>86</v>
      </c>
      <c r="D2193" s="642" t="s">
        <v>1514</v>
      </c>
      <c r="E2193" s="885" t="s">
        <v>834</v>
      </c>
      <c r="F2193" s="885"/>
      <c r="G2193" s="466" t="s">
        <v>324</v>
      </c>
      <c r="H2193" s="467">
        <v>1</v>
      </c>
      <c r="I2193" s="468">
        <v>38.17</v>
      </c>
      <c r="J2193" s="468">
        <v>38.17</v>
      </c>
    </row>
    <row r="2194" spans="1:10" ht="25">
      <c r="A2194" s="643"/>
      <c r="B2194" s="643"/>
      <c r="C2194" s="643"/>
      <c r="D2194" s="643"/>
      <c r="E2194" s="643" t="s">
        <v>296</v>
      </c>
      <c r="F2194" s="473">
        <v>23.14</v>
      </c>
      <c r="G2194" s="643" t="s">
        <v>297</v>
      </c>
      <c r="H2194" s="473">
        <v>0</v>
      </c>
      <c r="I2194" s="643" t="s">
        <v>298</v>
      </c>
      <c r="J2194" s="473">
        <v>23.14</v>
      </c>
    </row>
    <row r="2195" spans="1:10">
      <c r="A2195" s="643"/>
      <c r="B2195" s="643"/>
      <c r="C2195" s="643"/>
      <c r="D2195" s="643"/>
      <c r="E2195" s="643" t="s">
        <v>709</v>
      </c>
      <c r="F2195" s="473">
        <v>10.08</v>
      </c>
      <c r="G2195" s="643"/>
      <c r="H2195" s="881" t="s">
        <v>299</v>
      </c>
      <c r="I2195" s="881"/>
      <c r="J2195" s="473">
        <v>58.81</v>
      </c>
    </row>
    <row r="2196" spans="1:10" ht="1" customHeight="1">
      <c r="A2196" s="645"/>
      <c r="B2196" s="645"/>
      <c r="C2196" s="645"/>
      <c r="D2196" s="645"/>
      <c r="E2196" s="645"/>
      <c r="F2196" s="645"/>
      <c r="G2196" s="645"/>
      <c r="H2196" s="645"/>
      <c r="I2196" s="645"/>
      <c r="J2196" s="645"/>
    </row>
    <row r="2197" spans="1:10" ht="18" customHeight="1">
      <c r="A2197" s="644"/>
      <c r="B2197" s="636" t="s">
        <v>276</v>
      </c>
      <c r="C2197" s="644" t="s">
        <v>277</v>
      </c>
      <c r="D2197" s="644" t="s">
        <v>278</v>
      </c>
      <c r="E2197" s="882" t="s">
        <v>279</v>
      </c>
      <c r="F2197" s="882"/>
      <c r="G2197" s="639" t="s">
        <v>280</v>
      </c>
      <c r="H2197" s="636" t="s">
        <v>281</v>
      </c>
      <c r="I2197" s="636" t="s">
        <v>282</v>
      </c>
      <c r="J2197" s="636" t="s">
        <v>283</v>
      </c>
    </row>
    <row r="2198" spans="1:10" ht="39" customHeight="1">
      <c r="A2198" s="645" t="s">
        <v>158</v>
      </c>
      <c r="B2198" s="461" t="s">
        <v>1513</v>
      </c>
      <c r="C2198" s="645" t="s">
        <v>86</v>
      </c>
      <c r="D2198" s="645" t="s">
        <v>1514</v>
      </c>
      <c r="E2198" s="883" t="s">
        <v>834</v>
      </c>
      <c r="F2198" s="883"/>
      <c r="G2198" s="462" t="s">
        <v>324</v>
      </c>
      <c r="H2198" s="463">
        <v>1</v>
      </c>
      <c r="I2198" s="464">
        <v>38.17</v>
      </c>
      <c r="J2198" s="464">
        <v>38.17</v>
      </c>
    </row>
    <row r="2199" spans="1:10" ht="26" customHeight="1">
      <c r="A2199" s="642" t="s">
        <v>285</v>
      </c>
      <c r="B2199" s="465" t="s">
        <v>1160</v>
      </c>
      <c r="C2199" s="642" t="s">
        <v>86</v>
      </c>
      <c r="D2199" s="642" t="s">
        <v>1161</v>
      </c>
      <c r="E2199" s="885" t="s">
        <v>828</v>
      </c>
      <c r="F2199" s="885"/>
      <c r="G2199" s="466" t="s">
        <v>288</v>
      </c>
      <c r="H2199" s="467">
        <v>0.48599999999999999</v>
      </c>
      <c r="I2199" s="468">
        <v>22.77</v>
      </c>
      <c r="J2199" s="468">
        <v>11.06</v>
      </c>
    </row>
    <row r="2200" spans="1:10" ht="24" customHeight="1">
      <c r="A2200" s="642" t="s">
        <v>285</v>
      </c>
      <c r="B2200" s="465" t="s">
        <v>1230</v>
      </c>
      <c r="C2200" s="642" t="s">
        <v>86</v>
      </c>
      <c r="D2200" s="642" t="s">
        <v>1231</v>
      </c>
      <c r="E2200" s="885" t="s">
        <v>828</v>
      </c>
      <c r="F2200" s="885"/>
      <c r="G2200" s="466" t="s">
        <v>288</v>
      </c>
      <c r="H2200" s="467">
        <v>0.48599999999999999</v>
      </c>
      <c r="I2200" s="468">
        <v>27.47</v>
      </c>
      <c r="J2200" s="468">
        <v>13.35</v>
      </c>
    </row>
    <row r="2201" spans="1:10" ht="24" customHeight="1">
      <c r="A2201" s="638" t="s">
        <v>291</v>
      </c>
      <c r="B2201" s="469" t="s">
        <v>1515</v>
      </c>
      <c r="C2201" s="638" t="s">
        <v>86</v>
      </c>
      <c r="D2201" s="638" t="s">
        <v>1516</v>
      </c>
      <c r="E2201" s="884" t="s">
        <v>293</v>
      </c>
      <c r="F2201" s="884"/>
      <c r="G2201" s="470" t="s">
        <v>324</v>
      </c>
      <c r="H2201" s="471">
        <v>1</v>
      </c>
      <c r="I2201" s="472">
        <v>7.32</v>
      </c>
      <c r="J2201" s="472">
        <v>7.32</v>
      </c>
    </row>
    <row r="2202" spans="1:10" ht="24" customHeight="1">
      <c r="A2202" s="638" t="s">
        <v>291</v>
      </c>
      <c r="B2202" s="469" t="s">
        <v>1517</v>
      </c>
      <c r="C2202" s="638" t="s">
        <v>86</v>
      </c>
      <c r="D2202" s="638" t="s">
        <v>1518</v>
      </c>
      <c r="E2202" s="884" t="s">
        <v>293</v>
      </c>
      <c r="F2202" s="884"/>
      <c r="G2202" s="470" t="s">
        <v>324</v>
      </c>
      <c r="H2202" s="471">
        <v>1</v>
      </c>
      <c r="I2202" s="472">
        <v>6.44</v>
      </c>
      <c r="J2202" s="472">
        <v>6.44</v>
      </c>
    </row>
    <row r="2203" spans="1:10" ht="25">
      <c r="A2203" s="643"/>
      <c r="B2203" s="643"/>
      <c r="C2203" s="643"/>
      <c r="D2203" s="643"/>
      <c r="E2203" s="643" t="s">
        <v>296</v>
      </c>
      <c r="F2203" s="473">
        <v>18.32</v>
      </c>
      <c r="G2203" s="643" t="s">
        <v>297</v>
      </c>
      <c r="H2203" s="473">
        <v>0</v>
      </c>
      <c r="I2203" s="643" t="s">
        <v>298</v>
      </c>
      <c r="J2203" s="473">
        <v>18.32</v>
      </c>
    </row>
    <row r="2204" spans="1:10">
      <c r="A2204" s="643"/>
      <c r="B2204" s="643"/>
      <c r="C2204" s="643"/>
      <c r="D2204" s="643"/>
      <c r="E2204" s="643" t="s">
        <v>709</v>
      </c>
      <c r="F2204" s="473">
        <v>7.9</v>
      </c>
      <c r="G2204" s="643"/>
      <c r="H2204" s="881" t="s">
        <v>299</v>
      </c>
      <c r="I2204" s="881"/>
      <c r="J2204" s="473">
        <v>46.07</v>
      </c>
    </row>
    <row r="2205" spans="1:10" ht="1" customHeight="1">
      <c r="A2205" s="645"/>
      <c r="B2205" s="645"/>
      <c r="C2205" s="645"/>
      <c r="D2205" s="645"/>
      <c r="E2205" s="645"/>
      <c r="F2205" s="645"/>
      <c r="G2205" s="645"/>
      <c r="H2205" s="645"/>
      <c r="I2205" s="645"/>
      <c r="J2205" s="645"/>
    </row>
    <row r="2206" spans="1:10" ht="18" customHeight="1">
      <c r="A2206" s="644"/>
      <c r="B2206" s="636" t="s">
        <v>276</v>
      </c>
      <c r="C2206" s="644" t="s">
        <v>277</v>
      </c>
      <c r="D2206" s="644" t="s">
        <v>278</v>
      </c>
      <c r="E2206" s="882" t="s">
        <v>279</v>
      </c>
      <c r="F2206" s="882"/>
      <c r="G2206" s="639" t="s">
        <v>280</v>
      </c>
      <c r="H2206" s="636" t="s">
        <v>281</v>
      </c>
      <c r="I2206" s="636" t="s">
        <v>282</v>
      </c>
      <c r="J2206" s="636" t="s">
        <v>283</v>
      </c>
    </row>
    <row r="2207" spans="1:10" ht="52" customHeight="1">
      <c r="A2207" s="645" t="s">
        <v>158</v>
      </c>
      <c r="B2207" s="461" t="s">
        <v>334</v>
      </c>
      <c r="C2207" s="645" t="s">
        <v>86</v>
      </c>
      <c r="D2207" s="645" t="s">
        <v>335</v>
      </c>
      <c r="E2207" s="883" t="s">
        <v>839</v>
      </c>
      <c r="F2207" s="883"/>
      <c r="G2207" s="462" t="s">
        <v>5</v>
      </c>
      <c r="H2207" s="463">
        <v>1</v>
      </c>
      <c r="I2207" s="464">
        <v>717.35</v>
      </c>
      <c r="J2207" s="464">
        <v>717.35</v>
      </c>
    </row>
    <row r="2208" spans="1:10" ht="24" customHeight="1">
      <c r="A2208" s="642" t="s">
        <v>285</v>
      </c>
      <c r="B2208" s="465" t="s">
        <v>480</v>
      </c>
      <c r="C2208" s="642" t="s">
        <v>86</v>
      </c>
      <c r="D2208" s="642" t="s">
        <v>481</v>
      </c>
      <c r="E2208" s="885" t="s">
        <v>828</v>
      </c>
      <c r="F2208" s="885"/>
      <c r="G2208" s="466" t="s">
        <v>288</v>
      </c>
      <c r="H2208" s="467">
        <v>5.0978640000000004</v>
      </c>
      <c r="I2208" s="468">
        <v>26.4</v>
      </c>
      <c r="J2208" s="468">
        <v>134.58000000000001</v>
      </c>
    </row>
    <row r="2209" spans="1:10" ht="24" customHeight="1">
      <c r="A2209" s="642" t="s">
        <v>285</v>
      </c>
      <c r="B2209" s="465" t="s">
        <v>289</v>
      </c>
      <c r="C2209" s="642" t="s">
        <v>86</v>
      </c>
      <c r="D2209" s="642" t="s">
        <v>290</v>
      </c>
      <c r="E2209" s="885" t="s">
        <v>828</v>
      </c>
      <c r="F2209" s="885"/>
      <c r="G2209" s="466" t="s">
        <v>288</v>
      </c>
      <c r="H2209" s="467">
        <v>2.5489320000000002</v>
      </c>
      <c r="I2209" s="468">
        <v>21.17</v>
      </c>
      <c r="J2209" s="468">
        <v>53.96</v>
      </c>
    </row>
    <row r="2210" spans="1:10" ht="26" customHeight="1">
      <c r="A2210" s="642" t="s">
        <v>285</v>
      </c>
      <c r="B2210" s="465" t="s">
        <v>517</v>
      </c>
      <c r="C2210" s="642" t="s">
        <v>86</v>
      </c>
      <c r="D2210" s="642" t="s">
        <v>518</v>
      </c>
      <c r="E2210" s="885" t="s">
        <v>870</v>
      </c>
      <c r="F2210" s="885"/>
      <c r="G2210" s="466" t="s">
        <v>4</v>
      </c>
      <c r="H2210" s="467">
        <v>2.1000000000000001E-2</v>
      </c>
      <c r="I2210" s="468">
        <v>750.35</v>
      </c>
      <c r="J2210" s="468">
        <v>15.75</v>
      </c>
    </row>
    <row r="2211" spans="1:10" ht="26" customHeight="1">
      <c r="A2211" s="638" t="s">
        <v>291</v>
      </c>
      <c r="B2211" s="469" t="s">
        <v>1519</v>
      </c>
      <c r="C2211" s="638" t="s">
        <v>86</v>
      </c>
      <c r="D2211" s="638" t="s">
        <v>1520</v>
      </c>
      <c r="E2211" s="884" t="s">
        <v>293</v>
      </c>
      <c r="F2211" s="884"/>
      <c r="G2211" s="470" t="s">
        <v>324</v>
      </c>
      <c r="H2211" s="471">
        <v>2.778</v>
      </c>
      <c r="I2211" s="472">
        <v>184.69</v>
      </c>
      <c r="J2211" s="472">
        <v>513.05999999999995</v>
      </c>
    </row>
    <row r="2212" spans="1:10" ht="25">
      <c r="A2212" s="643"/>
      <c r="B2212" s="643"/>
      <c r="C2212" s="643"/>
      <c r="D2212" s="643"/>
      <c r="E2212" s="643" t="s">
        <v>296</v>
      </c>
      <c r="F2212" s="473">
        <v>143.83000000000001</v>
      </c>
      <c r="G2212" s="643" t="s">
        <v>297</v>
      </c>
      <c r="H2212" s="473">
        <v>0</v>
      </c>
      <c r="I2212" s="643" t="s">
        <v>298</v>
      </c>
      <c r="J2212" s="473">
        <v>143.83000000000001</v>
      </c>
    </row>
    <row r="2213" spans="1:10">
      <c r="A2213" s="643"/>
      <c r="B2213" s="643"/>
      <c r="C2213" s="643"/>
      <c r="D2213" s="643"/>
      <c r="E2213" s="643" t="s">
        <v>709</v>
      </c>
      <c r="F2213" s="473">
        <v>148.49</v>
      </c>
      <c r="G2213" s="643"/>
      <c r="H2213" s="881" t="s">
        <v>299</v>
      </c>
      <c r="I2213" s="881"/>
      <c r="J2213" s="473">
        <v>865.84</v>
      </c>
    </row>
    <row r="2214" spans="1:10" ht="1" customHeight="1">
      <c r="A2214" s="645"/>
      <c r="B2214" s="645"/>
      <c r="C2214" s="645"/>
      <c r="D2214" s="645"/>
      <c r="E2214" s="645"/>
      <c r="F2214" s="645"/>
      <c r="G2214" s="645"/>
      <c r="H2214" s="645"/>
      <c r="I2214" s="645"/>
      <c r="J2214" s="645"/>
    </row>
    <row r="2215" spans="1:10" ht="18" customHeight="1">
      <c r="A2215" s="644"/>
      <c r="B2215" s="636" t="s">
        <v>276</v>
      </c>
      <c r="C2215" s="644" t="s">
        <v>277</v>
      </c>
      <c r="D2215" s="644" t="s">
        <v>278</v>
      </c>
      <c r="E2215" s="882" t="s">
        <v>279</v>
      </c>
      <c r="F2215" s="882"/>
      <c r="G2215" s="639" t="s">
        <v>280</v>
      </c>
      <c r="H2215" s="636" t="s">
        <v>281</v>
      </c>
      <c r="I2215" s="636" t="s">
        <v>282</v>
      </c>
      <c r="J2215" s="636" t="s">
        <v>283</v>
      </c>
    </row>
    <row r="2216" spans="1:10" ht="26" customHeight="1">
      <c r="A2216" s="645" t="s">
        <v>158</v>
      </c>
      <c r="B2216" s="461" t="s">
        <v>336</v>
      </c>
      <c r="C2216" s="645" t="s">
        <v>86</v>
      </c>
      <c r="D2216" s="645" t="s">
        <v>337</v>
      </c>
      <c r="E2216" s="883" t="s">
        <v>840</v>
      </c>
      <c r="F2216" s="883"/>
      <c r="G2216" s="462" t="s">
        <v>5</v>
      </c>
      <c r="H2216" s="463">
        <v>1</v>
      </c>
      <c r="I2216" s="464">
        <v>21.42</v>
      </c>
      <c r="J2216" s="464">
        <v>21.42</v>
      </c>
    </row>
    <row r="2217" spans="1:10" ht="24" customHeight="1">
      <c r="A2217" s="642" t="s">
        <v>285</v>
      </c>
      <c r="B2217" s="465" t="s">
        <v>480</v>
      </c>
      <c r="C2217" s="642" t="s">
        <v>86</v>
      </c>
      <c r="D2217" s="642" t="s">
        <v>481</v>
      </c>
      <c r="E2217" s="885" t="s">
        <v>828</v>
      </c>
      <c r="F2217" s="885"/>
      <c r="G2217" s="466" t="s">
        <v>288</v>
      </c>
      <c r="H2217" s="467">
        <v>0.16309999999999999</v>
      </c>
      <c r="I2217" s="468">
        <v>26.4</v>
      </c>
      <c r="J2217" s="468">
        <v>4.3</v>
      </c>
    </row>
    <row r="2218" spans="1:10" ht="24" customHeight="1">
      <c r="A2218" s="642" t="s">
        <v>285</v>
      </c>
      <c r="B2218" s="465" t="s">
        <v>289</v>
      </c>
      <c r="C2218" s="642" t="s">
        <v>86</v>
      </c>
      <c r="D2218" s="642" t="s">
        <v>290</v>
      </c>
      <c r="E2218" s="885" t="s">
        <v>828</v>
      </c>
      <c r="F2218" s="885"/>
      <c r="G2218" s="466" t="s">
        <v>288</v>
      </c>
      <c r="H2218" s="467">
        <v>4.4400000000000002E-2</v>
      </c>
      <c r="I2218" s="468">
        <v>21.17</v>
      </c>
      <c r="J2218" s="468">
        <v>0.93</v>
      </c>
    </row>
    <row r="2219" spans="1:10" ht="39" customHeight="1">
      <c r="A2219" s="642" t="s">
        <v>285</v>
      </c>
      <c r="B2219" s="465" t="s">
        <v>1316</v>
      </c>
      <c r="C2219" s="642" t="s">
        <v>86</v>
      </c>
      <c r="D2219" s="642" t="s">
        <v>1317</v>
      </c>
      <c r="E2219" s="885" t="s">
        <v>829</v>
      </c>
      <c r="F2219" s="885"/>
      <c r="G2219" s="466" t="s">
        <v>4</v>
      </c>
      <c r="H2219" s="467">
        <v>3.39E-2</v>
      </c>
      <c r="I2219" s="468">
        <v>477.86</v>
      </c>
      <c r="J2219" s="468">
        <v>16.190000000000001</v>
      </c>
    </row>
    <row r="2220" spans="1:10" ht="25">
      <c r="A2220" s="643"/>
      <c r="B2220" s="643"/>
      <c r="C2220" s="643"/>
      <c r="D2220" s="643"/>
      <c r="E2220" s="643" t="s">
        <v>296</v>
      </c>
      <c r="F2220" s="473">
        <v>5.7</v>
      </c>
      <c r="G2220" s="643" t="s">
        <v>297</v>
      </c>
      <c r="H2220" s="473">
        <v>0</v>
      </c>
      <c r="I2220" s="643" t="s">
        <v>298</v>
      </c>
      <c r="J2220" s="473">
        <v>5.7</v>
      </c>
    </row>
    <row r="2221" spans="1:10">
      <c r="A2221" s="643"/>
      <c r="B2221" s="643"/>
      <c r="C2221" s="643"/>
      <c r="D2221" s="643"/>
      <c r="E2221" s="643" t="s">
        <v>709</v>
      </c>
      <c r="F2221" s="473">
        <v>4.43</v>
      </c>
      <c r="G2221" s="643"/>
      <c r="H2221" s="881" t="s">
        <v>299</v>
      </c>
      <c r="I2221" s="881"/>
      <c r="J2221" s="473">
        <v>25.85</v>
      </c>
    </row>
    <row r="2222" spans="1:10" ht="1" customHeight="1">
      <c r="A2222" s="645"/>
      <c r="B2222" s="645"/>
      <c r="C2222" s="645"/>
      <c r="D2222" s="645"/>
      <c r="E2222" s="645"/>
      <c r="F2222" s="645"/>
      <c r="G2222" s="645"/>
      <c r="H2222" s="645"/>
      <c r="I2222" s="645"/>
      <c r="J2222" s="645"/>
    </row>
    <row r="2223" spans="1:10" ht="18" customHeight="1">
      <c r="A2223" s="644"/>
      <c r="B2223" s="636" t="s">
        <v>276</v>
      </c>
      <c r="C2223" s="644" t="s">
        <v>277</v>
      </c>
      <c r="D2223" s="644" t="s">
        <v>278</v>
      </c>
      <c r="E2223" s="882" t="s">
        <v>279</v>
      </c>
      <c r="F2223" s="882"/>
      <c r="G2223" s="639" t="s">
        <v>280</v>
      </c>
      <c r="H2223" s="636" t="s">
        <v>281</v>
      </c>
      <c r="I2223" s="636" t="s">
        <v>282</v>
      </c>
      <c r="J2223" s="636" t="s">
        <v>283</v>
      </c>
    </row>
    <row r="2224" spans="1:10" ht="26" customHeight="1">
      <c r="A2224" s="645" t="s">
        <v>158</v>
      </c>
      <c r="B2224" s="461" t="s">
        <v>338</v>
      </c>
      <c r="C2224" s="645" t="s">
        <v>86</v>
      </c>
      <c r="D2224" s="645" t="s">
        <v>339</v>
      </c>
      <c r="E2224" s="883" t="s">
        <v>840</v>
      </c>
      <c r="F2224" s="883"/>
      <c r="G2224" s="462" t="s">
        <v>5</v>
      </c>
      <c r="H2224" s="463">
        <v>1</v>
      </c>
      <c r="I2224" s="464">
        <v>41.61</v>
      </c>
      <c r="J2224" s="464">
        <v>41.61</v>
      </c>
    </row>
    <row r="2225" spans="1:10" ht="24" customHeight="1">
      <c r="A2225" s="642" t="s">
        <v>285</v>
      </c>
      <c r="B2225" s="465" t="s">
        <v>480</v>
      </c>
      <c r="C2225" s="642" t="s">
        <v>86</v>
      </c>
      <c r="D2225" s="642" t="s">
        <v>481</v>
      </c>
      <c r="E2225" s="885" t="s">
        <v>828</v>
      </c>
      <c r="F2225" s="885"/>
      <c r="G2225" s="466" t="s">
        <v>288</v>
      </c>
      <c r="H2225" s="467">
        <v>0.25414999999999999</v>
      </c>
      <c r="I2225" s="468">
        <v>26.4</v>
      </c>
      <c r="J2225" s="468">
        <v>6.7</v>
      </c>
    </row>
    <row r="2226" spans="1:10" ht="24" customHeight="1">
      <c r="A2226" s="642" t="s">
        <v>285</v>
      </c>
      <c r="B2226" s="465" t="s">
        <v>289</v>
      </c>
      <c r="C2226" s="642" t="s">
        <v>86</v>
      </c>
      <c r="D2226" s="642" t="s">
        <v>290</v>
      </c>
      <c r="E2226" s="885" t="s">
        <v>828</v>
      </c>
      <c r="F2226" s="885"/>
      <c r="G2226" s="466" t="s">
        <v>288</v>
      </c>
      <c r="H2226" s="467">
        <v>9.1899999999999996E-2</v>
      </c>
      <c r="I2226" s="468">
        <v>21.17</v>
      </c>
      <c r="J2226" s="468">
        <v>1.94</v>
      </c>
    </row>
    <row r="2227" spans="1:10" ht="39" customHeight="1">
      <c r="A2227" s="642" t="s">
        <v>285</v>
      </c>
      <c r="B2227" s="465" t="s">
        <v>1316</v>
      </c>
      <c r="C2227" s="642" t="s">
        <v>86</v>
      </c>
      <c r="D2227" s="642" t="s">
        <v>1317</v>
      </c>
      <c r="E2227" s="885" t="s">
        <v>829</v>
      </c>
      <c r="F2227" s="885"/>
      <c r="G2227" s="466" t="s">
        <v>4</v>
      </c>
      <c r="H2227" s="467">
        <v>6.9000000000000006E-2</v>
      </c>
      <c r="I2227" s="468">
        <v>477.86</v>
      </c>
      <c r="J2227" s="468">
        <v>32.97</v>
      </c>
    </row>
    <row r="2228" spans="1:10" ht="25">
      <c r="A2228" s="643"/>
      <c r="B2228" s="643"/>
      <c r="C2228" s="643"/>
      <c r="D2228" s="643"/>
      <c r="E2228" s="643" t="s">
        <v>296</v>
      </c>
      <c r="F2228" s="473">
        <v>10.09</v>
      </c>
      <c r="G2228" s="643" t="s">
        <v>297</v>
      </c>
      <c r="H2228" s="473">
        <v>0</v>
      </c>
      <c r="I2228" s="643" t="s">
        <v>298</v>
      </c>
      <c r="J2228" s="473">
        <v>10.09</v>
      </c>
    </row>
    <row r="2229" spans="1:10">
      <c r="A2229" s="643"/>
      <c r="B2229" s="643"/>
      <c r="C2229" s="643"/>
      <c r="D2229" s="643"/>
      <c r="E2229" s="643" t="s">
        <v>709</v>
      </c>
      <c r="F2229" s="473">
        <v>8.61</v>
      </c>
      <c r="G2229" s="643"/>
      <c r="H2229" s="881" t="s">
        <v>299</v>
      </c>
      <c r="I2229" s="881"/>
      <c r="J2229" s="473">
        <v>50.22</v>
      </c>
    </row>
    <row r="2230" spans="1:10" ht="1" customHeight="1">
      <c r="A2230" s="645"/>
      <c r="B2230" s="645"/>
      <c r="C2230" s="645"/>
      <c r="D2230" s="645"/>
      <c r="E2230" s="645"/>
      <c r="F2230" s="645"/>
      <c r="G2230" s="645"/>
      <c r="H2230" s="645"/>
      <c r="I2230" s="645"/>
      <c r="J2230" s="645"/>
    </row>
    <row r="2231" spans="1:10" ht="18" customHeight="1">
      <c r="A2231" s="644"/>
      <c r="B2231" s="636" t="s">
        <v>276</v>
      </c>
      <c r="C2231" s="644" t="s">
        <v>277</v>
      </c>
      <c r="D2231" s="644" t="s">
        <v>278</v>
      </c>
      <c r="E2231" s="882" t="s">
        <v>279</v>
      </c>
      <c r="F2231" s="882"/>
      <c r="G2231" s="639" t="s">
        <v>280</v>
      </c>
      <c r="H2231" s="636" t="s">
        <v>281</v>
      </c>
      <c r="I2231" s="636" t="s">
        <v>282</v>
      </c>
      <c r="J2231" s="636" t="s">
        <v>283</v>
      </c>
    </row>
    <row r="2232" spans="1:10" ht="52" customHeight="1">
      <c r="A2232" s="645" t="s">
        <v>158</v>
      </c>
      <c r="B2232" s="461" t="s">
        <v>342</v>
      </c>
      <c r="C2232" s="645" t="s">
        <v>86</v>
      </c>
      <c r="D2232" s="645" t="s">
        <v>343</v>
      </c>
      <c r="E2232" s="883" t="s">
        <v>315</v>
      </c>
      <c r="F2232" s="883"/>
      <c r="G2232" s="462" t="s">
        <v>324</v>
      </c>
      <c r="H2232" s="463">
        <v>1</v>
      </c>
      <c r="I2232" s="464">
        <v>165.95</v>
      </c>
      <c r="J2232" s="464">
        <v>165.95</v>
      </c>
    </row>
    <row r="2233" spans="1:10" ht="26" customHeight="1">
      <c r="A2233" s="642" t="s">
        <v>285</v>
      </c>
      <c r="B2233" s="465" t="s">
        <v>1160</v>
      </c>
      <c r="C2233" s="642" t="s">
        <v>86</v>
      </c>
      <c r="D2233" s="642" t="s">
        <v>1161</v>
      </c>
      <c r="E2233" s="885" t="s">
        <v>828</v>
      </c>
      <c r="F2233" s="885"/>
      <c r="G2233" s="466" t="s">
        <v>288</v>
      </c>
      <c r="H2233" s="467">
        <v>0.17269999999999999</v>
      </c>
      <c r="I2233" s="468">
        <v>22.77</v>
      </c>
      <c r="J2233" s="468">
        <v>3.93</v>
      </c>
    </row>
    <row r="2234" spans="1:10" ht="24" customHeight="1">
      <c r="A2234" s="642" t="s">
        <v>285</v>
      </c>
      <c r="B2234" s="465" t="s">
        <v>1230</v>
      </c>
      <c r="C2234" s="642" t="s">
        <v>86</v>
      </c>
      <c r="D2234" s="642" t="s">
        <v>1231</v>
      </c>
      <c r="E2234" s="885" t="s">
        <v>828</v>
      </c>
      <c r="F2234" s="885"/>
      <c r="G2234" s="466" t="s">
        <v>288</v>
      </c>
      <c r="H2234" s="467">
        <v>0.41439999999999999</v>
      </c>
      <c r="I2234" s="468">
        <v>27.47</v>
      </c>
      <c r="J2234" s="468">
        <v>11.38</v>
      </c>
    </row>
    <row r="2235" spans="1:10" ht="39" customHeight="1">
      <c r="A2235" s="638" t="s">
        <v>291</v>
      </c>
      <c r="B2235" s="469" t="s">
        <v>1521</v>
      </c>
      <c r="C2235" s="638" t="s">
        <v>86</v>
      </c>
      <c r="D2235" s="638" t="s">
        <v>1522</v>
      </c>
      <c r="E2235" s="884" t="s">
        <v>293</v>
      </c>
      <c r="F2235" s="884"/>
      <c r="G2235" s="470" t="s">
        <v>324</v>
      </c>
      <c r="H2235" s="471">
        <v>1</v>
      </c>
      <c r="I2235" s="472">
        <v>150.63999999999999</v>
      </c>
      <c r="J2235" s="472">
        <v>150.63999999999999</v>
      </c>
    </row>
    <row r="2236" spans="1:10" ht="25">
      <c r="A2236" s="643"/>
      <c r="B2236" s="643"/>
      <c r="C2236" s="643"/>
      <c r="D2236" s="643"/>
      <c r="E2236" s="643" t="s">
        <v>296</v>
      </c>
      <c r="F2236" s="473">
        <v>11.63</v>
      </c>
      <c r="G2236" s="643" t="s">
        <v>297</v>
      </c>
      <c r="H2236" s="473">
        <v>0</v>
      </c>
      <c r="I2236" s="643" t="s">
        <v>298</v>
      </c>
      <c r="J2236" s="473">
        <v>11.63</v>
      </c>
    </row>
    <row r="2237" spans="1:10">
      <c r="A2237" s="643"/>
      <c r="B2237" s="643"/>
      <c r="C2237" s="643"/>
      <c r="D2237" s="643"/>
      <c r="E2237" s="643" t="s">
        <v>709</v>
      </c>
      <c r="F2237" s="473">
        <v>34.35</v>
      </c>
      <c r="G2237" s="643"/>
      <c r="H2237" s="881" t="s">
        <v>299</v>
      </c>
      <c r="I2237" s="881"/>
      <c r="J2237" s="473">
        <v>200.3</v>
      </c>
    </row>
    <row r="2238" spans="1:10" ht="1" customHeight="1">
      <c r="A2238" s="645"/>
      <c r="B2238" s="645"/>
      <c r="C2238" s="645"/>
      <c r="D2238" s="645"/>
      <c r="E2238" s="645"/>
      <c r="F2238" s="645"/>
      <c r="G2238" s="645"/>
      <c r="H2238" s="645"/>
      <c r="I2238" s="645"/>
      <c r="J2238" s="645"/>
    </row>
    <row r="2239" spans="1:10" ht="18" customHeight="1">
      <c r="A2239" s="644"/>
      <c r="B2239" s="636" t="s">
        <v>276</v>
      </c>
      <c r="C2239" s="644" t="s">
        <v>277</v>
      </c>
      <c r="D2239" s="644" t="s">
        <v>278</v>
      </c>
      <c r="E2239" s="882" t="s">
        <v>279</v>
      </c>
      <c r="F2239" s="882"/>
      <c r="G2239" s="639" t="s">
        <v>280</v>
      </c>
      <c r="H2239" s="636" t="s">
        <v>281</v>
      </c>
      <c r="I2239" s="636" t="s">
        <v>282</v>
      </c>
      <c r="J2239" s="636" t="s">
        <v>283</v>
      </c>
    </row>
    <row r="2240" spans="1:10" ht="39" customHeight="1">
      <c r="A2240" s="645" t="s">
        <v>158</v>
      </c>
      <c r="B2240" s="461" t="s">
        <v>459</v>
      </c>
      <c r="C2240" s="645" t="s">
        <v>86</v>
      </c>
      <c r="D2240" s="645" t="s">
        <v>460</v>
      </c>
      <c r="E2240" s="883" t="s">
        <v>843</v>
      </c>
      <c r="F2240" s="883"/>
      <c r="G2240" s="462" t="s">
        <v>451</v>
      </c>
      <c r="H2240" s="463">
        <v>1</v>
      </c>
      <c r="I2240" s="464">
        <v>92.9</v>
      </c>
      <c r="J2240" s="464">
        <v>92.9</v>
      </c>
    </row>
    <row r="2241" spans="1:10" ht="26" customHeight="1">
      <c r="A2241" s="642" t="s">
        <v>285</v>
      </c>
      <c r="B2241" s="465" t="s">
        <v>1523</v>
      </c>
      <c r="C2241" s="642" t="s">
        <v>86</v>
      </c>
      <c r="D2241" s="642" t="s">
        <v>1524</v>
      </c>
      <c r="E2241" s="885" t="s">
        <v>828</v>
      </c>
      <c r="F2241" s="885"/>
      <c r="G2241" s="466" t="s">
        <v>288</v>
      </c>
      <c r="H2241" s="467">
        <v>1</v>
      </c>
      <c r="I2241" s="468">
        <v>29.61</v>
      </c>
      <c r="J2241" s="468">
        <v>29.61</v>
      </c>
    </row>
    <row r="2242" spans="1:10" ht="39" customHeight="1">
      <c r="A2242" s="642" t="s">
        <v>285</v>
      </c>
      <c r="B2242" s="465" t="s">
        <v>1525</v>
      </c>
      <c r="C2242" s="642" t="s">
        <v>86</v>
      </c>
      <c r="D2242" s="642" t="s">
        <v>1526</v>
      </c>
      <c r="E2242" s="885" t="s">
        <v>1204</v>
      </c>
      <c r="F2242" s="885"/>
      <c r="G2242" s="466" t="s">
        <v>288</v>
      </c>
      <c r="H2242" s="467">
        <v>1</v>
      </c>
      <c r="I2242" s="468">
        <v>46.8</v>
      </c>
      <c r="J2242" s="468">
        <v>46.8</v>
      </c>
    </row>
    <row r="2243" spans="1:10" ht="39" customHeight="1">
      <c r="A2243" s="642" t="s">
        <v>285</v>
      </c>
      <c r="B2243" s="465" t="s">
        <v>1527</v>
      </c>
      <c r="C2243" s="642" t="s">
        <v>86</v>
      </c>
      <c r="D2243" s="642" t="s">
        <v>1528</v>
      </c>
      <c r="E2243" s="885" t="s">
        <v>1204</v>
      </c>
      <c r="F2243" s="885"/>
      <c r="G2243" s="466" t="s">
        <v>288</v>
      </c>
      <c r="H2243" s="467">
        <v>1</v>
      </c>
      <c r="I2243" s="468">
        <v>16.489999999999998</v>
      </c>
      <c r="J2243" s="468">
        <v>16.489999999999998</v>
      </c>
    </row>
    <row r="2244" spans="1:10" ht="25">
      <c r="A2244" s="643"/>
      <c r="B2244" s="643"/>
      <c r="C2244" s="643"/>
      <c r="D2244" s="643"/>
      <c r="E2244" s="643" t="s">
        <v>296</v>
      </c>
      <c r="F2244" s="473">
        <v>24.57</v>
      </c>
      <c r="G2244" s="643" t="s">
        <v>297</v>
      </c>
      <c r="H2244" s="473">
        <v>0</v>
      </c>
      <c r="I2244" s="643" t="s">
        <v>298</v>
      </c>
      <c r="J2244" s="473">
        <v>24.57</v>
      </c>
    </row>
    <row r="2245" spans="1:10">
      <c r="A2245" s="643"/>
      <c r="B2245" s="643"/>
      <c r="C2245" s="643"/>
      <c r="D2245" s="643"/>
      <c r="E2245" s="643" t="s">
        <v>709</v>
      </c>
      <c r="F2245" s="473">
        <v>19.23</v>
      </c>
      <c r="G2245" s="643"/>
      <c r="H2245" s="881" t="s">
        <v>299</v>
      </c>
      <c r="I2245" s="881"/>
      <c r="J2245" s="473">
        <v>112.13</v>
      </c>
    </row>
    <row r="2246" spans="1:10" ht="1" customHeight="1">
      <c r="A2246" s="645"/>
      <c r="B2246" s="645"/>
      <c r="C2246" s="645"/>
      <c r="D2246" s="645"/>
      <c r="E2246" s="645"/>
      <c r="F2246" s="645"/>
      <c r="G2246" s="645"/>
      <c r="H2246" s="645"/>
      <c r="I2246" s="645"/>
      <c r="J2246" s="645"/>
    </row>
    <row r="2247" spans="1:10" ht="18" customHeight="1">
      <c r="A2247" s="644"/>
      <c r="B2247" s="636" t="s">
        <v>276</v>
      </c>
      <c r="C2247" s="644" t="s">
        <v>277</v>
      </c>
      <c r="D2247" s="644" t="s">
        <v>278</v>
      </c>
      <c r="E2247" s="882" t="s">
        <v>279</v>
      </c>
      <c r="F2247" s="882"/>
      <c r="G2247" s="639" t="s">
        <v>280</v>
      </c>
      <c r="H2247" s="636" t="s">
        <v>281</v>
      </c>
      <c r="I2247" s="636" t="s">
        <v>282</v>
      </c>
      <c r="J2247" s="636" t="s">
        <v>283</v>
      </c>
    </row>
    <row r="2248" spans="1:10" ht="39" customHeight="1">
      <c r="A2248" s="645" t="s">
        <v>158</v>
      </c>
      <c r="B2248" s="461" t="s">
        <v>426</v>
      </c>
      <c r="C2248" s="645" t="s">
        <v>86</v>
      </c>
      <c r="D2248" s="645" t="s">
        <v>427</v>
      </c>
      <c r="E2248" s="883" t="s">
        <v>843</v>
      </c>
      <c r="F2248" s="883"/>
      <c r="G2248" s="462" t="s">
        <v>428</v>
      </c>
      <c r="H2248" s="463">
        <v>1</v>
      </c>
      <c r="I2248" s="464">
        <v>256.26</v>
      </c>
      <c r="J2248" s="464">
        <v>256.26</v>
      </c>
    </row>
    <row r="2249" spans="1:10" ht="39" customHeight="1">
      <c r="A2249" s="642" t="s">
        <v>285</v>
      </c>
      <c r="B2249" s="465" t="s">
        <v>1529</v>
      </c>
      <c r="C2249" s="642" t="s">
        <v>86</v>
      </c>
      <c r="D2249" s="642" t="s">
        <v>1530</v>
      </c>
      <c r="E2249" s="885" t="s">
        <v>1204</v>
      </c>
      <c r="F2249" s="885"/>
      <c r="G2249" s="466" t="s">
        <v>288</v>
      </c>
      <c r="H2249" s="467">
        <v>1</v>
      </c>
      <c r="I2249" s="468">
        <v>88.13</v>
      </c>
      <c r="J2249" s="468">
        <v>88.13</v>
      </c>
    </row>
    <row r="2250" spans="1:10" ht="39" customHeight="1">
      <c r="A2250" s="642" t="s">
        <v>285</v>
      </c>
      <c r="B2250" s="465" t="s">
        <v>1531</v>
      </c>
      <c r="C2250" s="642" t="s">
        <v>86</v>
      </c>
      <c r="D2250" s="642" t="s">
        <v>1532</v>
      </c>
      <c r="E2250" s="885" t="s">
        <v>1204</v>
      </c>
      <c r="F2250" s="885"/>
      <c r="G2250" s="466" t="s">
        <v>288</v>
      </c>
      <c r="H2250" s="467">
        <v>1</v>
      </c>
      <c r="I2250" s="468">
        <v>75.23</v>
      </c>
      <c r="J2250" s="468">
        <v>75.23</v>
      </c>
    </row>
    <row r="2251" spans="1:10" ht="26" customHeight="1">
      <c r="A2251" s="642" t="s">
        <v>285</v>
      </c>
      <c r="B2251" s="465" t="s">
        <v>1523</v>
      </c>
      <c r="C2251" s="642" t="s">
        <v>86</v>
      </c>
      <c r="D2251" s="642" t="s">
        <v>1524</v>
      </c>
      <c r="E2251" s="885" t="s">
        <v>828</v>
      </c>
      <c r="F2251" s="885"/>
      <c r="G2251" s="466" t="s">
        <v>288</v>
      </c>
      <c r="H2251" s="467">
        <v>1</v>
      </c>
      <c r="I2251" s="468">
        <v>29.61</v>
      </c>
      <c r="J2251" s="468">
        <v>29.61</v>
      </c>
    </row>
    <row r="2252" spans="1:10" ht="39" customHeight="1">
      <c r="A2252" s="642" t="s">
        <v>285</v>
      </c>
      <c r="B2252" s="465" t="s">
        <v>1525</v>
      </c>
      <c r="C2252" s="642" t="s">
        <v>86</v>
      </c>
      <c r="D2252" s="642" t="s">
        <v>1526</v>
      </c>
      <c r="E2252" s="885" t="s">
        <v>1204</v>
      </c>
      <c r="F2252" s="885"/>
      <c r="G2252" s="466" t="s">
        <v>288</v>
      </c>
      <c r="H2252" s="467">
        <v>1</v>
      </c>
      <c r="I2252" s="468">
        <v>46.8</v>
      </c>
      <c r="J2252" s="468">
        <v>46.8</v>
      </c>
    </row>
    <row r="2253" spans="1:10" ht="39" customHeight="1">
      <c r="A2253" s="642" t="s">
        <v>285</v>
      </c>
      <c r="B2253" s="465" t="s">
        <v>1527</v>
      </c>
      <c r="C2253" s="642" t="s">
        <v>86</v>
      </c>
      <c r="D2253" s="642" t="s">
        <v>1528</v>
      </c>
      <c r="E2253" s="885" t="s">
        <v>1204</v>
      </c>
      <c r="F2253" s="885"/>
      <c r="G2253" s="466" t="s">
        <v>288</v>
      </c>
      <c r="H2253" s="467">
        <v>1</v>
      </c>
      <c r="I2253" s="468">
        <v>16.489999999999998</v>
      </c>
      <c r="J2253" s="468">
        <v>16.489999999999998</v>
      </c>
    </row>
    <row r="2254" spans="1:10" ht="25">
      <c r="A2254" s="643"/>
      <c r="B2254" s="643"/>
      <c r="C2254" s="643"/>
      <c r="D2254" s="643"/>
      <c r="E2254" s="643" t="s">
        <v>296</v>
      </c>
      <c r="F2254" s="473">
        <v>24.57</v>
      </c>
      <c r="G2254" s="643" t="s">
        <v>297</v>
      </c>
      <c r="H2254" s="473">
        <v>0</v>
      </c>
      <c r="I2254" s="643" t="s">
        <v>298</v>
      </c>
      <c r="J2254" s="473">
        <v>24.57</v>
      </c>
    </row>
    <row r="2255" spans="1:10">
      <c r="A2255" s="643"/>
      <c r="B2255" s="643"/>
      <c r="C2255" s="643"/>
      <c r="D2255" s="643"/>
      <c r="E2255" s="643" t="s">
        <v>709</v>
      </c>
      <c r="F2255" s="473">
        <v>53.04</v>
      </c>
      <c r="G2255" s="643"/>
      <c r="H2255" s="881" t="s">
        <v>299</v>
      </c>
      <c r="I2255" s="881"/>
      <c r="J2255" s="473">
        <v>309.3</v>
      </c>
    </row>
    <row r="2256" spans="1:10" ht="1" customHeight="1">
      <c r="A2256" s="645"/>
      <c r="B2256" s="645"/>
      <c r="C2256" s="645"/>
      <c r="D2256" s="645"/>
      <c r="E2256" s="645"/>
      <c r="F2256" s="645"/>
      <c r="G2256" s="645"/>
      <c r="H2256" s="645"/>
      <c r="I2256" s="645"/>
      <c r="J2256" s="645"/>
    </row>
    <row r="2257" spans="1:10" ht="18" customHeight="1">
      <c r="A2257" s="644"/>
      <c r="B2257" s="636" t="s">
        <v>276</v>
      </c>
      <c r="C2257" s="644" t="s">
        <v>277</v>
      </c>
      <c r="D2257" s="644" t="s">
        <v>278</v>
      </c>
      <c r="E2257" s="882" t="s">
        <v>279</v>
      </c>
      <c r="F2257" s="882"/>
      <c r="G2257" s="639" t="s">
        <v>280</v>
      </c>
      <c r="H2257" s="636" t="s">
        <v>281</v>
      </c>
      <c r="I2257" s="636" t="s">
        <v>282</v>
      </c>
      <c r="J2257" s="636" t="s">
        <v>283</v>
      </c>
    </row>
    <row r="2258" spans="1:10" ht="39" customHeight="1">
      <c r="A2258" s="645" t="s">
        <v>158</v>
      </c>
      <c r="B2258" s="461" t="s">
        <v>1525</v>
      </c>
      <c r="C2258" s="645" t="s">
        <v>86</v>
      </c>
      <c r="D2258" s="645" t="s">
        <v>1526</v>
      </c>
      <c r="E2258" s="883" t="s">
        <v>1204</v>
      </c>
      <c r="F2258" s="883"/>
      <c r="G2258" s="462" t="s">
        <v>288</v>
      </c>
      <c r="H2258" s="463">
        <v>1</v>
      </c>
      <c r="I2258" s="464">
        <v>46.8</v>
      </c>
      <c r="J2258" s="464">
        <v>46.8</v>
      </c>
    </row>
    <row r="2259" spans="1:10" ht="39" customHeight="1">
      <c r="A2259" s="638" t="s">
        <v>291</v>
      </c>
      <c r="B2259" s="469" t="s">
        <v>1533</v>
      </c>
      <c r="C2259" s="638" t="s">
        <v>86</v>
      </c>
      <c r="D2259" s="638" t="s">
        <v>1534</v>
      </c>
      <c r="E2259" s="884" t="s">
        <v>716</v>
      </c>
      <c r="F2259" s="884"/>
      <c r="G2259" s="470" t="s">
        <v>324</v>
      </c>
      <c r="H2259" s="471">
        <v>4.0000000000000003E-5</v>
      </c>
      <c r="I2259" s="472">
        <v>1170000</v>
      </c>
      <c r="J2259" s="472">
        <v>46.8</v>
      </c>
    </row>
    <row r="2260" spans="1:10" ht="25">
      <c r="A2260" s="643"/>
      <c r="B2260" s="643"/>
      <c r="C2260" s="643"/>
      <c r="D2260" s="643"/>
      <c r="E2260" s="643" t="s">
        <v>296</v>
      </c>
      <c r="F2260" s="473">
        <v>0</v>
      </c>
      <c r="G2260" s="643" t="s">
        <v>297</v>
      </c>
      <c r="H2260" s="473">
        <v>0</v>
      </c>
      <c r="I2260" s="643" t="s">
        <v>298</v>
      </c>
      <c r="J2260" s="473">
        <v>0</v>
      </c>
    </row>
    <row r="2261" spans="1:10">
      <c r="A2261" s="643"/>
      <c r="B2261" s="643"/>
      <c r="C2261" s="643"/>
      <c r="D2261" s="643"/>
      <c r="E2261" s="643" t="s">
        <v>709</v>
      </c>
      <c r="F2261" s="473">
        <v>9.68</v>
      </c>
      <c r="G2261" s="643"/>
      <c r="H2261" s="881" t="s">
        <v>299</v>
      </c>
      <c r="I2261" s="881"/>
      <c r="J2261" s="473">
        <v>56.48</v>
      </c>
    </row>
    <row r="2262" spans="1:10" ht="1" customHeight="1">
      <c r="A2262" s="645"/>
      <c r="B2262" s="645"/>
      <c r="C2262" s="645"/>
      <c r="D2262" s="645"/>
      <c r="E2262" s="645"/>
      <c r="F2262" s="645"/>
      <c r="G2262" s="645"/>
      <c r="H2262" s="645"/>
      <c r="I2262" s="645"/>
      <c r="J2262" s="645"/>
    </row>
    <row r="2263" spans="1:10" ht="18" customHeight="1">
      <c r="A2263" s="644"/>
      <c r="B2263" s="636" t="s">
        <v>276</v>
      </c>
      <c r="C2263" s="644" t="s">
        <v>277</v>
      </c>
      <c r="D2263" s="644" t="s">
        <v>278</v>
      </c>
      <c r="E2263" s="882" t="s">
        <v>279</v>
      </c>
      <c r="F2263" s="882"/>
      <c r="G2263" s="639" t="s">
        <v>280</v>
      </c>
      <c r="H2263" s="636" t="s">
        <v>281</v>
      </c>
      <c r="I2263" s="636" t="s">
        <v>282</v>
      </c>
      <c r="J2263" s="636" t="s">
        <v>283</v>
      </c>
    </row>
    <row r="2264" spans="1:10" ht="39" customHeight="1">
      <c r="A2264" s="645" t="s">
        <v>158</v>
      </c>
      <c r="B2264" s="461" t="s">
        <v>1527</v>
      </c>
      <c r="C2264" s="645" t="s">
        <v>86</v>
      </c>
      <c r="D2264" s="645" t="s">
        <v>1528</v>
      </c>
      <c r="E2264" s="883" t="s">
        <v>1204</v>
      </c>
      <c r="F2264" s="883"/>
      <c r="G2264" s="462" t="s">
        <v>288</v>
      </c>
      <c r="H2264" s="463">
        <v>1</v>
      </c>
      <c r="I2264" s="464">
        <v>16.489999999999998</v>
      </c>
      <c r="J2264" s="464">
        <v>16.489999999999998</v>
      </c>
    </row>
    <row r="2265" spans="1:10" ht="39" customHeight="1">
      <c r="A2265" s="638" t="s">
        <v>291</v>
      </c>
      <c r="B2265" s="469" t="s">
        <v>1533</v>
      </c>
      <c r="C2265" s="638" t="s">
        <v>86</v>
      </c>
      <c r="D2265" s="638" t="s">
        <v>1534</v>
      </c>
      <c r="E2265" s="884" t="s">
        <v>716</v>
      </c>
      <c r="F2265" s="884"/>
      <c r="G2265" s="470" t="s">
        <v>324</v>
      </c>
      <c r="H2265" s="471">
        <v>1.4100000000000001E-5</v>
      </c>
      <c r="I2265" s="472">
        <v>1170000</v>
      </c>
      <c r="J2265" s="472">
        <v>16.489999999999998</v>
      </c>
    </row>
    <row r="2266" spans="1:10" ht="25">
      <c r="A2266" s="643"/>
      <c r="B2266" s="643"/>
      <c r="C2266" s="643"/>
      <c r="D2266" s="643"/>
      <c r="E2266" s="643" t="s">
        <v>296</v>
      </c>
      <c r="F2266" s="473">
        <v>0</v>
      </c>
      <c r="G2266" s="643" t="s">
        <v>297</v>
      </c>
      <c r="H2266" s="473">
        <v>0</v>
      </c>
      <c r="I2266" s="643" t="s">
        <v>298</v>
      </c>
      <c r="J2266" s="473">
        <v>0</v>
      </c>
    </row>
    <row r="2267" spans="1:10">
      <c r="A2267" s="643"/>
      <c r="B2267" s="643"/>
      <c r="C2267" s="643"/>
      <c r="D2267" s="643"/>
      <c r="E2267" s="643" t="s">
        <v>709</v>
      </c>
      <c r="F2267" s="473">
        <v>3.41</v>
      </c>
      <c r="G2267" s="643"/>
      <c r="H2267" s="881" t="s">
        <v>299</v>
      </c>
      <c r="I2267" s="881"/>
      <c r="J2267" s="473">
        <v>19.899999999999999</v>
      </c>
    </row>
    <row r="2268" spans="1:10" ht="1" customHeight="1">
      <c r="A2268" s="645"/>
      <c r="B2268" s="645"/>
      <c r="C2268" s="645"/>
      <c r="D2268" s="645"/>
      <c r="E2268" s="645"/>
      <c r="F2268" s="645"/>
      <c r="G2268" s="645"/>
      <c r="H2268" s="645"/>
      <c r="I2268" s="645"/>
      <c r="J2268" s="645"/>
    </row>
    <row r="2269" spans="1:10" ht="18" customHeight="1">
      <c r="A2269" s="644"/>
      <c r="B2269" s="636" t="s">
        <v>276</v>
      </c>
      <c r="C2269" s="644" t="s">
        <v>277</v>
      </c>
      <c r="D2269" s="644" t="s">
        <v>278</v>
      </c>
      <c r="E2269" s="882" t="s">
        <v>279</v>
      </c>
      <c r="F2269" s="882"/>
      <c r="G2269" s="639" t="s">
        <v>280</v>
      </c>
      <c r="H2269" s="636" t="s">
        <v>281</v>
      </c>
      <c r="I2269" s="636" t="s">
        <v>282</v>
      </c>
      <c r="J2269" s="636" t="s">
        <v>283</v>
      </c>
    </row>
    <row r="2270" spans="1:10" ht="39" customHeight="1">
      <c r="A2270" s="645" t="s">
        <v>158</v>
      </c>
      <c r="B2270" s="461" t="s">
        <v>1531</v>
      </c>
      <c r="C2270" s="645" t="s">
        <v>86</v>
      </c>
      <c r="D2270" s="645" t="s">
        <v>1532</v>
      </c>
      <c r="E2270" s="883" t="s">
        <v>1204</v>
      </c>
      <c r="F2270" s="883"/>
      <c r="G2270" s="462" t="s">
        <v>288</v>
      </c>
      <c r="H2270" s="463">
        <v>1</v>
      </c>
      <c r="I2270" s="464">
        <v>75.23</v>
      </c>
      <c r="J2270" s="464">
        <v>75.23</v>
      </c>
    </row>
    <row r="2271" spans="1:10" ht="39" customHeight="1">
      <c r="A2271" s="638" t="s">
        <v>291</v>
      </c>
      <c r="B2271" s="469" t="s">
        <v>1533</v>
      </c>
      <c r="C2271" s="638" t="s">
        <v>86</v>
      </c>
      <c r="D2271" s="638" t="s">
        <v>1534</v>
      </c>
      <c r="E2271" s="884" t="s">
        <v>716</v>
      </c>
      <c r="F2271" s="884"/>
      <c r="G2271" s="470" t="s">
        <v>324</v>
      </c>
      <c r="H2271" s="471">
        <v>6.4300000000000004E-5</v>
      </c>
      <c r="I2271" s="472">
        <v>1170000</v>
      </c>
      <c r="J2271" s="472">
        <v>75.23</v>
      </c>
    </row>
    <row r="2272" spans="1:10" ht="25">
      <c r="A2272" s="643"/>
      <c r="B2272" s="643"/>
      <c r="C2272" s="643"/>
      <c r="D2272" s="643"/>
      <c r="E2272" s="643" t="s">
        <v>296</v>
      </c>
      <c r="F2272" s="473">
        <v>0</v>
      </c>
      <c r="G2272" s="643" t="s">
        <v>297</v>
      </c>
      <c r="H2272" s="473">
        <v>0</v>
      </c>
      <c r="I2272" s="643" t="s">
        <v>298</v>
      </c>
      <c r="J2272" s="473">
        <v>0</v>
      </c>
    </row>
    <row r="2273" spans="1:10">
      <c r="A2273" s="643"/>
      <c r="B2273" s="643"/>
      <c r="C2273" s="643"/>
      <c r="D2273" s="643"/>
      <c r="E2273" s="643" t="s">
        <v>709</v>
      </c>
      <c r="F2273" s="473">
        <v>15.57</v>
      </c>
      <c r="G2273" s="643"/>
      <c r="H2273" s="881" t="s">
        <v>299</v>
      </c>
      <c r="I2273" s="881"/>
      <c r="J2273" s="473">
        <v>90.8</v>
      </c>
    </row>
    <row r="2274" spans="1:10" ht="1" customHeight="1">
      <c r="A2274" s="645"/>
      <c r="B2274" s="645"/>
      <c r="C2274" s="645"/>
      <c r="D2274" s="645"/>
      <c r="E2274" s="645"/>
      <c r="F2274" s="645"/>
      <c r="G2274" s="645"/>
      <c r="H2274" s="645"/>
      <c r="I2274" s="645"/>
      <c r="J2274" s="645"/>
    </row>
    <row r="2275" spans="1:10" ht="18" customHeight="1">
      <c r="A2275" s="644"/>
      <c r="B2275" s="636" t="s">
        <v>276</v>
      </c>
      <c r="C2275" s="644" t="s">
        <v>277</v>
      </c>
      <c r="D2275" s="644" t="s">
        <v>278</v>
      </c>
      <c r="E2275" s="882" t="s">
        <v>279</v>
      </c>
      <c r="F2275" s="882"/>
      <c r="G2275" s="639" t="s">
        <v>280</v>
      </c>
      <c r="H2275" s="636" t="s">
        <v>281</v>
      </c>
      <c r="I2275" s="636" t="s">
        <v>282</v>
      </c>
      <c r="J2275" s="636" t="s">
        <v>283</v>
      </c>
    </row>
    <row r="2276" spans="1:10" ht="39" customHeight="1">
      <c r="A2276" s="645" t="s">
        <v>158</v>
      </c>
      <c r="B2276" s="461" t="s">
        <v>1529</v>
      </c>
      <c r="C2276" s="645" t="s">
        <v>86</v>
      </c>
      <c r="D2276" s="645" t="s">
        <v>1530</v>
      </c>
      <c r="E2276" s="883" t="s">
        <v>1204</v>
      </c>
      <c r="F2276" s="883"/>
      <c r="G2276" s="462" t="s">
        <v>288</v>
      </c>
      <c r="H2276" s="463">
        <v>1</v>
      </c>
      <c r="I2276" s="464">
        <v>88.13</v>
      </c>
      <c r="J2276" s="464">
        <v>88.13</v>
      </c>
    </row>
    <row r="2277" spans="1:10" ht="24" customHeight="1">
      <c r="A2277" s="638" t="s">
        <v>291</v>
      </c>
      <c r="B2277" s="469" t="s">
        <v>1252</v>
      </c>
      <c r="C2277" s="638" t="s">
        <v>86</v>
      </c>
      <c r="D2277" s="638" t="s">
        <v>1253</v>
      </c>
      <c r="E2277" s="884" t="s">
        <v>293</v>
      </c>
      <c r="F2277" s="884"/>
      <c r="G2277" s="470" t="s">
        <v>473</v>
      </c>
      <c r="H2277" s="471">
        <v>13.99</v>
      </c>
      <c r="I2277" s="472">
        <v>6.3</v>
      </c>
      <c r="J2277" s="472">
        <v>88.13</v>
      </c>
    </row>
    <row r="2278" spans="1:10" ht="25">
      <c r="A2278" s="643"/>
      <c r="B2278" s="643"/>
      <c r="C2278" s="643"/>
      <c r="D2278" s="643"/>
      <c r="E2278" s="643" t="s">
        <v>296</v>
      </c>
      <c r="F2278" s="473">
        <v>0</v>
      </c>
      <c r="G2278" s="643" t="s">
        <v>297</v>
      </c>
      <c r="H2278" s="473">
        <v>0</v>
      </c>
      <c r="I2278" s="643" t="s">
        <v>298</v>
      </c>
      <c r="J2278" s="473">
        <v>0</v>
      </c>
    </row>
    <row r="2279" spans="1:10">
      <c r="A2279" s="643"/>
      <c r="B2279" s="643"/>
      <c r="C2279" s="643"/>
      <c r="D2279" s="643"/>
      <c r="E2279" s="643" t="s">
        <v>709</v>
      </c>
      <c r="F2279" s="473">
        <v>18.239999999999998</v>
      </c>
      <c r="G2279" s="643"/>
      <c r="H2279" s="881" t="s">
        <v>299</v>
      </c>
      <c r="I2279" s="881"/>
      <c r="J2279" s="473">
        <v>106.37</v>
      </c>
    </row>
    <row r="2280" spans="1:10" ht="1" customHeight="1">
      <c r="A2280" s="645"/>
      <c r="B2280" s="645"/>
      <c r="C2280" s="645"/>
      <c r="D2280" s="645"/>
      <c r="E2280" s="645"/>
      <c r="F2280" s="645"/>
      <c r="G2280" s="645"/>
      <c r="H2280" s="645"/>
      <c r="I2280" s="645"/>
      <c r="J2280" s="645"/>
    </row>
    <row r="2281" spans="1:10" ht="18" customHeight="1">
      <c r="A2281" s="644"/>
      <c r="B2281" s="636" t="s">
        <v>276</v>
      </c>
      <c r="C2281" s="644" t="s">
        <v>277</v>
      </c>
      <c r="D2281" s="644" t="s">
        <v>278</v>
      </c>
      <c r="E2281" s="882" t="s">
        <v>279</v>
      </c>
      <c r="F2281" s="882"/>
      <c r="G2281" s="639" t="s">
        <v>280</v>
      </c>
      <c r="H2281" s="636" t="s">
        <v>281</v>
      </c>
      <c r="I2281" s="636" t="s">
        <v>282</v>
      </c>
      <c r="J2281" s="636" t="s">
        <v>283</v>
      </c>
    </row>
    <row r="2282" spans="1:10" ht="26" customHeight="1">
      <c r="A2282" s="645" t="s">
        <v>158</v>
      </c>
      <c r="B2282" s="461" t="s">
        <v>1236</v>
      </c>
      <c r="C2282" s="645" t="s">
        <v>86</v>
      </c>
      <c r="D2282" s="645" t="s">
        <v>1237</v>
      </c>
      <c r="E2282" s="883" t="s">
        <v>828</v>
      </c>
      <c r="F2282" s="883"/>
      <c r="G2282" s="462" t="s">
        <v>288</v>
      </c>
      <c r="H2282" s="463">
        <v>1</v>
      </c>
      <c r="I2282" s="464">
        <v>33.81</v>
      </c>
      <c r="J2282" s="464">
        <v>33.81</v>
      </c>
    </row>
    <row r="2283" spans="1:10" ht="26" customHeight="1">
      <c r="A2283" s="642" t="s">
        <v>285</v>
      </c>
      <c r="B2283" s="465" t="s">
        <v>1338</v>
      </c>
      <c r="C2283" s="642" t="s">
        <v>86</v>
      </c>
      <c r="D2283" s="642" t="s">
        <v>1339</v>
      </c>
      <c r="E2283" s="885" t="s">
        <v>828</v>
      </c>
      <c r="F2283" s="885"/>
      <c r="G2283" s="466" t="s">
        <v>288</v>
      </c>
      <c r="H2283" s="467">
        <v>1</v>
      </c>
      <c r="I2283" s="468">
        <v>0.14000000000000001</v>
      </c>
      <c r="J2283" s="468">
        <v>0.14000000000000001</v>
      </c>
    </row>
    <row r="2284" spans="1:10" ht="24" customHeight="1">
      <c r="A2284" s="638" t="s">
        <v>291</v>
      </c>
      <c r="B2284" s="469" t="s">
        <v>1340</v>
      </c>
      <c r="C2284" s="638" t="s">
        <v>86</v>
      </c>
      <c r="D2284" s="638" t="s">
        <v>1341</v>
      </c>
      <c r="E2284" s="884" t="s">
        <v>376</v>
      </c>
      <c r="F2284" s="884"/>
      <c r="G2284" s="470" t="s">
        <v>288</v>
      </c>
      <c r="H2284" s="471">
        <v>1</v>
      </c>
      <c r="I2284" s="472">
        <v>28.63</v>
      </c>
      <c r="J2284" s="472">
        <v>28.63</v>
      </c>
    </row>
    <row r="2285" spans="1:10" ht="24" customHeight="1">
      <c r="A2285" s="638" t="s">
        <v>291</v>
      </c>
      <c r="B2285" s="469" t="s">
        <v>1107</v>
      </c>
      <c r="C2285" s="638" t="s">
        <v>86</v>
      </c>
      <c r="D2285" s="638" t="s">
        <v>1108</v>
      </c>
      <c r="E2285" s="884" t="s">
        <v>1109</v>
      </c>
      <c r="F2285" s="884"/>
      <c r="G2285" s="470" t="s">
        <v>288</v>
      </c>
      <c r="H2285" s="471">
        <v>1</v>
      </c>
      <c r="I2285" s="472">
        <v>1.84</v>
      </c>
      <c r="J2285" s="472">
        <v>1.84</v>
      </c>
    </row>
    <row r="2286" spans="1:10" ht="24" customHeight="1">
      <c r="A2286" s="638" t="s">
        <v>291</v>
      </c>
      <c r="B2286" s="469" t="s">
        <v>1110</v>
      </c>
      <c r="C2286" s="638" t="s">
        <v>86</v>
      </c>
      <c r="D2286" s="638" t="s">
        <v>1111</v>
      </c>
      <c r="E2286" s="884" t="s">
        <v>1112</v>
      </c>
      <c r="F2286" s="884"/>
      <c r="G2286" s="470" t="s">
        <v>288</v>
      </c>
      <c r="H2286" s="471">
        <v>1</v>
      </c>
      <c r="I2286" s="472">
        <v>0.79</v>
      </c>
      <c r="J2286" s="472">
        <v>0.79</v>
      </c>
    </row>
    <row r="2287" spans="1:10" ht="24" customHeight="1">
      <c r="A2287" s="638" t="s">
        <v>291</v>
      </c>
      <c r="B2287" s="469" t="s">
        <v>1113</v>
      </c>
      <c r="C2287" s="638" t="s">
        <v>86</v>
      </c>
      <c r="D2287" s="638" t="s">
        <v>1114</v>
      </c>
      <c r="E2287" s="884" t="s">
        <v>1109</v>
      </c>
      <c r="F2287" s="884"/>
      <c r="G2287" s="470" t="s">
        <v>288</v>
      </c>
      <c r="H2287" s="471">
        <v>1</v>
      </c>
      <c r="I2287" s="472">
        <v>1.43</v>
      </c>
      <c r="J2287" s="472">
        <v>1.43</v>
      </c>
    </row>
    <row r="2288" spans="1:10" ht="24" customHeight="1">
      <c r="A2288" s="638" t="s">
        <v>291</v>
      </c>
      <c r="B2288" s="469" t="s">
        <v>1115</v>
      </c>
      <c r="C2288" s="638" t="s">
        <v>86</v>
      </c>
      <c r="D2288" s="638" t="s">
        <v>1116</v>
      </c>
      <c r="E2288" s="884" t="s">
        <v>1117</v>
      </c>
      <c r="F2288" s="884"/>
      <c r="G2288" s="470" t="s">
        <v>288</v>
      </c>
      <c r="H2288" s="471">
        <v>1</v>
      </c>
      <c r="I2288" s="472">
        <v>0.08</v>
      </c>
      <c r="J2288" s="472">
        <v>0.08</v>
      </c>
    </row>
    <row r="2289" spans="1:10" ht="26" customHeight="1">
      <c r="A2289" s="638" t="s">
        <v>291</v>
      </c>
      <c r="B2289" s="469" t="s">
        <v>1535</v>
      </c>
      <c r="C2289" s="638" t="s">
        <v>86</v>
      </c>
      <c r="D2289" s="638" t="s">
        <v>1536</v>
      </c>
      <c r="E2289" s="884" t="s">
        <v>716</v>
      </c>
      <c r="F2289" s="884"/>
      <c r="G2289" s="470" t="s">
        <v>288</v>
      </c>
      <c r="H2289" s="471">
        <v>1</v>
      </c>
      <c r="I2289" s="472">
        <v>0.01</v>
      </c>
      <c r="J2289" s="472">
        <v>0.01</v>
      </c>
    </row>
    <row r="2290" spans="1:10" ht="26" customHeight="1">
      <c r="A2290" s="638" t="s">
        <v>291</v>
      </c>
      <c r="B2290" s="469" t="s">
        <v>1537</v>
      </c>
      <c r="C2290" s="638" t="s">
        <v>86</v>
      </c>
      <c r="D2290" s="638" t="s">
        <v>1538</v>
      </c>
      <c r="E2290" s="884" t="s">
        <v>716</v>
      </c>
      <c r="F2290" s="884"/>
      <c r="G2290" s="470" t="s">
        <v>288</v>
      </c>
      <c r="H2290" s="471">
        <v>1</v>
      </c>
      <c r="I2290" s="472">
        <v>0.89</v>
      </c>
      <c r="J2290" s="472">
        <v>0.89</v>
      </c>
    </row>
    <row r="2291" spans="1:10" ht="25">
      <c r="A2291" s="643"/>
      <c r="B2291" s="643"/>
      <c r="C2291" s="643"/>
      <c r="D2291" s="643"/>
      <c r="E2291" s="643" t="s">
        <v>296</v>
      </c>
      <c r="F2291" s="473">
        <v>28.77</v>
      </c>
      <c r="G2291" s="643" t="s">
        <v>297</v>
      </c>
      <c r="H2291" s="473">
        <v>0</v>
      </c>
      <c r="I2291" s="643" t="s">
        <v>298</v>
      </c>
      <c r="J2291" s="473">
        <v>28.77</v>
      </c>
    </row>
    <row r="2292" spans="1:10">
      <c r="A2292" s="643"/>
      <c r="B2292" s="643"/>
      <c r="C2292" s="643"/>
      <c r="D2292" s="643"/>
      <c r="E2292" s="643" t="s">
        <v>709</v>
      </c>
      <c r="F2292" s="473">
        <v>6.99</v>
      </c>
      <c r="G2292" s="643"/>
      <c r="H2292" s="881" t="s">
        <v>299</v>
      </c>
      <c r="I2292" s="881"/>
      <c r="J2292" s="473">
        <v>40.799999999999997</v>
      </c>
    </row>
    <row r="2293" spans="1:10" ht="1" customHeight="1">
      <c r="A2293" s="645"/>
      <c r="B2293" s="645"/>
      <c r="C2293" s="645"/>
      <c r="D2293" s="645"/>
      <c r="E2293" s="645"/>
      <c r="F2293" s="645"/>
      <c r="G2293" s="645"/>
      <c r="H2293" s="645"/>
      <c r="I2293" s="645"/>
      <c r="J2293" s="645"/>
    </row>
    <row r="2294" spans="1:10" ht="18" customHeight="1">
      <c r="A2294" s="644"/>
      <c r="B2294" s="636" t="s">
        <v>276</v>
      </c>
      <c r="C2294" s="644" t="s">
        <v>277</v>
      </c>
      <c r="D2294" s="644" t="s">
        <v>278</v>
      </c>
      <c r="E2294" s="882" t="s">
        <v>279</v>
      </c>
      <c r="F2294" s="882"/>
      <c r="G2294" s="639" t="s">
        <v>280</v>
      </c>
      <c r="H2294" s="636" t="s">
        <v>281</v>
      </c>
      <c r="I2294" s="636" t="s">
        <v>282</v>
      </c>
      <c r="J2294" s="636" t="s">
        <v>283</v>
      </c>
    </row>
    <row r="2295" spans="1:10" ht="24" customHeight="1">
      <c r="A2295" s="645" t="s">
        <v>158</v>
      </c>
      <c r="B2295" s="461" t="s">
        <v>1268</v>
      </c>
      <c r="C2295" s="645" t="s">
        <v>86</v>
      </c>
      <c r="D2295" s="645" t="s">
        <v>1269</v>
      </c>
      <c r="E2295" s="883" t="s">
        <v>828</v>
      </c>
      <c r="F2295" s="883"/>
      <c r="G2295" s="462" t="s">
        <v>288</v>
      </c>
      <c r="H2295" s="463">
        <v>1</v>
      </c>
      <c r="I2295" s="464">
        <v>32.729999999999997</v>
      </c>
      <c r="J2295" s="464">
        <v>32.729999999999997</v>
      </c>
    </row>
    <row r="2296" spans="1:10" ht="26" customHeight="1">
      <c r="A2296" s="642" t="s">
        <v>285</v>
      </c>
      <c r="B2296" s="465" t="s">
        <v>1342</v>
      </c>
      <c r="C2296" s="642" t="s">
        <v>86</v>
      </c>
      <c r="D2296" s="642" t="s">
        <v>1343</v>
      </c>
      <c r="E2296" s="885" t="s">
        <v>828</v>
      </c>
      <c r="F2296" s="885"/>
      <c r="G2296" s="466" t="s">
        <v>288</v>
      </c>
      <c r="H2296" s="467">
        <v>1</v>
      </c>
      <c r="I2296" s="468">
        <v>0.14000000000000001</v>
      </c>
      <c r="J2296" s="468">
        <v>0.14000000000000001</v>
      </c>
    </row>
    <row r="2297" spans="1:10" ht="24" customHeight="1">
      <c r="A2297" s="638" t="s">
        <v>291</v>
      </c>
      <c r="B2297" s="469" t="s">
        <v>1344</v>
      </c>
      <c r="C2297" s="638" t="s">
        <v>86</v>
      </c>
      <c r="D2297" s="638" t="s">
        <v>1345</v>
      </c>
      <c r="E2297" s="884" t="s">
        <v>376</v>
      </c>
      <c r="F2297" s="884"/>
      <c r="G2297" s="470" t="s">
        <v>288</v>
      </c>
      <c r="H2297" s="471">
        <v>1</v>
      </c>
      <c r="I2297" s="472">
        <v>27.55</v>
      </c>
      <c r="J2297" s="472">
        <v>27.55</v>
      </c>
    </row>
    <row r="2298" spans="1:10" ht="24" customHeight="1">
      <c r="A2298" s="638" t="s">
        <v>291</v>
      </c>
      <c r="B2298" s="469" t="s">
        <v>1107</v>
      </c>
      <c r="C2298" s="638" t="s">
        <v>86</v>
      </c>
      <c r="D2298" s="638" t="s">
        <v>1108</v>
      </c>
      <c r="E2298" s="884" t="s">
        <v>1109</v>
      </c>
      <c r="F2298" s="884"/>
      <c r="G2298" s="470" t="s">
        <v>288</v>
      </c>
      <c r="H2298" s="471">
        <v>1</v>
      </c>
      <c r="I2298" s="472">
        <v>1.84</v>
      </c>
      <c r="J2298" s="472">
        <v>1.84</v>
      </c>
    </row>
    <row r="2299" spans="1:10" ht="24" customHeight="1">
      <c r="A2299" s="638" t="s">
        <v>291</v>
      </c>
      <c r="B2299" s="469" t="s">
        <v>1110</v>
      </c>
      <c r="C2299" s="638" t="s">
        <v>86</v>
      </c>
      <c r="D2299" s="638" t="s">
        <v>1111</v>
      </c>
      <c r="E2299" s="884" t="s">
        <v>1112</v>
      </c>
      <c r="F2299" s="884"/>
      <c r="G2299" s="470" t="s">
        <v>288</v>
      </c>
      <c r="H2299" s="471">
        <v>1</v>
      </c>
      <c r="I2299" s="472">
        <v>0.79</v>
      </c>
      <c r="J2299" s="472">
        <v>0.79</v>
      </c>
    </row>
    <row r="2300" spans="1:10" ht="24" customHeight="1">
      <c r="A2300" s="638" t="s">
        <v>291</v>
      </c>
      <c r="B2300" s="469" t="s">
        <v>1113</v>
      </c>
      <c r="C2300" s="638" t="s">
        <v>86</v>
      </c>
      <c r="D2300" s="638" t="s">
        <v>1114</v>
      </c>
      <c r="E2300" s="884" t="s">
        <v>1109</v>
      </c>
      <c r="F2300" s="884"/>
      <c r="G2300" s="470" t="s">
        <v>288</v>
      </c>
      <c r="H2300" s="471">
        <v>1</v>
      </c>
      <c r="I2300" s="472">
        <v>1.43</v>
      </c>
      <c r="J2300" s="472">
        <v>1.43</v>
      </c>
    </row>
    <row r="2301" spans="1:10" ht="24" customHeight="1">
      <c r="A2301" s="638" t="s">
        <v>291</v>
      </c>
      <c r="B2301" s="469" t="s">
        <v>1115</v>
      </c>
      <c r="C2301" s="638" t="s">
        <v>86</v>
      </c>
      <c r="D2301" s="638" t="s">
        <v>1116</v>
      </c>
      <c r="E2301" s="884" t="s">
        <v>1117</v>
      </c>
      <c r="F2301" s="884"/>
      <c r="G2301" s="470" t="s">
        <v>288</v>
      </c>
      <c r="H2301" s="471">
        <v>1</v>
      </c>
      <c r="I2301" s="472">
        <v>0.08</v>
      </c>
      <c r="J2301" s="472">
        <v>0.08</v>
      </c>
    </row>
    <row r="2302" spans="1:10" ht="26" customHeight="1">
      <c r="A2302" s="638" t="s">
        <v>291</v>
      </c>
      <c r="B2302" s="469" t="s">
        <v>1535</v>
      </c>
      <c r="C2302" s="638" t="s">
        <v>86</v>
      </c>
      <c r="D2302" s="638" t="s">
        <v>1536</v>
      </c>
      <c r="E2302" s="884" t="s">
        <v>716</v>
      </c>
      <c r="F2302" s="884"/>
      <c r="G2302" s="470" t="s">
        <v>288</v>
      </c>
      <c r="H2302" s="471">
        <v>1</v>
      </c>
      <c r="I2302" s="472">
        <v>0.01</v>
      </c>
      <c r="J2302" s="472">
        <v>0.01</v>
      </c>
    </row>
    <row r="2303" spans="1:10" ht="26" customHeight="1">
      <c r="A2303" s="638" t="s">
        <v>291</v>
      </c>
      <c r="B2303" s="469" t="s">
        <v>1537</v>
      </c>
      <c r="C2303" s="638" t="s">
        <v>86</v>
      </c>
      <c r="D2303" s="638" t="s">
        <v>1538</v>
      </c>
      <c r="E2303" s="884" t="s">
        <v>716</v>
      </c>
      <c r="F2303" s="884"/>
      <c r="G2303" s="470" t="s">
        <v>288</v>
      </c>
      <c r="H2303" s="471">
        <v>1</v>
      </c>
      <c r="I2303" s="472">
        <v>0.89</v>
      </c>
      <c r="J2303" s="472">
        <v>0.89</v>
      </c>
    </row>
    <row r="2304" spans="1:10" ht="25">
      <c r="A2304" s="643"/>
      <c r="B2304" s="643"/>
      <c r="C2304" s="643"/>
      <c r="D2304" s="643"/>
      <c r="E2304" s="643" t="s">
        <v>296</v>
      </c>
      <c r="F2304" s="473">
        <v>27.69</v>
      </c>
      <c r="G2304" s="643" t="s">
        <v>297</v>
      </c>
      <c r="H2304" s="473">
        <v>0</v>
      </c>
      <c r="I2304" s="643" t="s">
        <v>298</v>
      </c>
      <c r="J2304" s="473">
        <v>27.69</v>
      </c>
    </row>
    <row r="2305" spans="1:10">
      <c r="A2305" s="643"/>
      <c r="B2305" s="643"/>
      <c r="C2305" s="643"/>
      <c r="D2305" s="643"/>
      <c r="E2305" s="643" t="s">
        <v>709</v>
      </c>
      <c r="F2305" s="473">
        <v>6.77</v>
      </c>
      <c r="G2305" s="643"/>
      <c r="H2305" s="881" t="s">
        <v>299</v>
      </c>
      <c r="I2305" s="881"/>
      <c r="J2305" s="473">
        <v>39.5</v>
      </c>
    </row>
    <row r="2306" spans="1:10" ht="1" customHeight="1">
      <c r="A2306" s="645"/>
      <c r="B2306" s="645"/>
      <c r="C2306" s="645"/>
      <c r="D2306" s="645"/>
      <c r="E2306" s="645"/>
      <c r="F2306" s="645"/>
      <c r="G2306" s="645"/>
      <c r="H2306" s="645"/>
      <c r="I2306" s="645"/>
      <c r="J2306" s="645"/>
    </row>
    <row r="2307" spans="1:10" ht="18" customHeight="1">
      <c r="A2307" s="644"/>
      <c r="B2307" s="636" t="s">
        <v>276</v>
      </c>
      <c r="C2307" s="644" t="s">
        <v>277</v>
      </c>
      <c r="D2307" s="644" t="s">
        <v>278</v>
      </c>
      <c r="E2307" s="882" t="s">
        <v>279</v>
      </c>
      <c r="F2307" s="882"/>
      <c r="G2307" s="639" t="s">
        <v>280</v>
      </c>
      <c r="H2307" s="636" t="s">
        <v>281</v>
      </c>
      <c r="I2307" s="636" t="s">
        <v>282</v>
      </c>
      <c r="J2307" s="636" t="s">
        <v>283</v>
      </c>
    </row>
    <row r="2308" spans="1:10" ht="39" customHeight="1">
      <c r="A2308" s="645" t="s">
        <v>158</v>
      </c>
      <c r="B2308" s="461" t="s">
        <v>470</v>
      </c>
      <c r="C2308" s="645" t="s">
        <v>86</v>
      </c>
      <c r="D2308" s="645" t="s">
        <v>471</v>
      </c>
      <c r="E2308" s="883" t="s">
        <v>843</v>
      </c>
      <c r="F2308" s="883"/>
      <c r="G2308" s="462" t="s">
        <v>428</v>
      </c>
      <c r="H2308" s="463">
        <v>1</v>
      </c>
      <c r="I2308" s="464">
        <v>203.4</v>
      </c>
      <c r="J2308" s="464">
        <v>203.4</v>
      </c>
    </row>
    <row r="2309" spans="1:10" ht="26" customHeight="1">
      <c r="A2309" s="642" t="s">
        <v>285</v>
      </c>
      <c r="B2309" s="465" t="s">
        <v>1539</v>
      </c>
      <c r="C2309" s="642" t="s">
        <v>86</v>
      </c>
      <c r="D2309" s="642" t="s">
        <v>1540</v>
      </c>
      <c r="E2309" s="885" t="s">
        <v>828</v>
      </c>
      <c r="F2309" s="885"/>
      <c r="G2309" s="466" t="s">
        <v>288</v>
      </c>
      <c r="H2309" s="467">
        <v>1</v>
      </c>
      <c r="I2309" s="468">
        <v>22.22</v>
      </c>
      <c r="J2309" s="468">
        <v>22.22</v>
      </c>
    </row>
    <row r="2310" spans="1:10" ht="39" customHeight="1">
      <c r="A2310" s="642" t="s">
        <v>285</v>
      </c>
      <c r="B2310" s="465" t="s">
        <v>1541</v>
      </c>
      <c r="C2310" s="642" t="s">
        <v>86</v>
      </c>
      <c r="D2310" s="642" t="s">
        <v>1542</v>
      </c>
      <c r="E2310" s="885" t="s">
        <v>1204</v>
      </c>
      <c r="F2310" s="885"/>
      <c r="G2310" s="466" t="s">
        <v>288</v>
      </c>
      <c r="H2310" s="467">
        <v>1</v>
      </c>
      <c r="I2310" s="468">
        <v>57.97</v>
      </c>
      <c r="J2310" s="468">
        <v>57.97</v>
      </c>
    </row>
    <row r="2311" spans="1:10" ht="26" customHeight="1">
      <c r="A2311" s="642" t="s">
        <v>285</v>
      </c>
      <c r="B2311" s="465" t="s">
        <v>1543</v>
      </c>
      <c r="C2311" s="642" t="s">
        <v>86</v>
      </c>
      <c r="D2311" s="642" t="s">
        <v>1544</v>
      </c>
      <c r="E2311" s="885" t="s">
        <v>1204</v>
      </c>
      <c r="F2311" s="885"/>
      <c r="G2311" s="466" t="s">
        <v>288</v>
      </c>
      <c r="H2311" s="467">
        <v>1</v>
      </c>
      <c r="I2311" s="468">
        <v>21.02</v>
      </c>
      <c r="J2311" s="468">
        <v>21.02</v>
      </c>
    </row>
    <row r="2312" spans="1:10" ht="39" customHeight="1">
      <c r="A2312" s="642" t="s">
        <v>285</v>
      </c>
      <c r="B2312" s="465" t="s">
        <v>1545</v>
      </c>
      <c r="C2312" s="642" t="s">
        <v>86</v>
      </c>
      <c r="D2312" s="642" t="s">
        <v>1546</v>
      </c>
      <c r="E2312" s="885" t="s">
        <v>1204</v>
      </c>
      <c r="F2312" s="885"/>
      <c r="G2312" s="466" t="s">
        <v>288</v>
      </c>
      <c r="H2312" s="467">
        <v>1</v>
      </c>
      <c r="I2312" s="468">
        <v>68.239999999999995</v>
      </c>
      <c r="J2312" s="468">
        <v>68.239999999999995</v>
      </c>
    </row>
    <row r="2313" spans="1:10" ht="39" customHeight="1">
      <c r="A2313" s="642" t="s">
        <v>285</v>
      </c>
      <c r="B2313" s="465" t="s">
        <v>1547</v>
      </c>
      <c r="C2313" s="642" t="s">
        <v>86</v>
      </c>
      <c r="D2313" s="642" t="s">
        <v>1548</v>
      </c>
      <c r="E2313" s="885" t="s">
        <v>1204</v>
      </c>
      <c r="F2313" s="885"/>
      <c r="G2313" s="466" t="s">
        <v>288</v>
      </c>
      <c r="H2313" s="467">
        <v>1</v>
      </c>
      <c r="I2313" s="468">
        <v>33.950000000000003</v>
      </c>
      <c r="J2313" s="468">
        <v>33.950000000000003</v>
      </c>
    </row>
    <row r="2314" spans="1:10" ht="25">
      <c r="A2314" s="643"/>
      <c r="B2314" s="643"/>
      <c r="C2314" s="643"/>
      <c r="D2314" s="643"/>
      <c r="E2314" s="643" t="s">
        <v>296</v>
      </c>
      <c r="F2314" s="473">
        <v>17.18</v>
      </c>
      <c r="G2314" s="643" t="s">
        <v>297</v>
      </c>
      <c r="H2314" s="473">
        <v>0</v>
      </c>
      <c r="I2314" s="643" t="s">
        <v>298</v>
      </c>
      <c r="J2314" s="473">
        <v>17.18</v>
      </c>
    </row>
    <row r="2315" spans="1:10">
      <c r="A2315" s="643"/>
      <c r="B2315" s="643"/>
      <c r="C2315" s="643"/>
      <c r="D2315" s="643"/>
      <c r="E2315" s="643" t="s">
        <v>709</v>
      </c>
      <c r="F2315" s="473">
        <v>42.1</v>
      </c>
      <c r="G2315" s="643"/>
      <c r="H2315" s="881" t="s">
        <v>299</v>
      </c>
      <c r="I2315" s="881"/>
      <c r="J2315" s="473">
        <v>245.5</v>
      </c>
    </row>
    <row r="2316" spans="1:10" ht="1" customHeight="1">
      <c r="A2316" s="645"/>
      <c r="B2316" s="645"/>
      <c r="C2316" s="645"/>
      <c r="D2316" s="645"/>
      <c r="E2316" s="645"/>
      <c r="F2316" s="645"/>
      <c r="G2316" s="645"/>
      <c r="H2316" s="645"/>
      <c r="I2316" s="645"/>
      <c r="J2316" s="645"/>
    </row>
    <row r="2317" spans="1:10" ht="18" customHeight="1">
      <c r="A2317" s="644"/>
      <c r="B2317" s="636" t="s">
        <v>276</v>
      </c>
      <c r="C2317" s="644" t="s">
        <v>277</v>
      </c>
      <c r="D2317" s="644" t="s">
        <v>278</v>
      </c>
      <c r="E2317" s="882" t="s">
        <v>279</v>
      </c>
      <c r="F2317" s="882"/>
      <c r="G2317" s="639" t="s">
        <v>280</v>
      </c>
      <c r="H2317" s="636" t="s">
        <v>281</v>
      </c>
      <c r="I2317" s="636" t="s">
        <v>282</v>
      </c>
      <c r="J2317" s="636" t="s">
        <v>283</v>
      </c>
    </row>
    <row r="2318" spans="1:10" ht="39" customHeight="1">
      <c r="A2318" s="645" t="s">
        <v>158</v>
      </c>
      <c r="B2318" s="461" t="s">
        <v>1541</v>
      </c>
      <c r="C2318" s="645" t="s">
        <v>86</v>
      </c>
      <c r="D2318" s="645" t="s">
        <v>1542</v>
      </c>
      <c r="E2318" s="883" t="s">
        <v>1204</v>
      </c>
      <c r="F2318" s="883"/>
      <c r="G2318" s="462" t="s">
        <v>288</v>
      </c>
      <c r="H2318" s="463">
        <v>1</v>
      </c>
      <c r="I2318" s="464">
        <v>57.97</v>
      </c>
      <c r="J2318" s="464">
        <v>57.97</v>
      </c>
    </row>
    <row r="2319" spans="1:10" ht="26" customHeight="1">
      <c r="A2319" s="638" t="s">
        <v>291</v>
      </c>
      <c r="B2319" s="469" t="s">
        <v>1549</v>
      </c>
      <c r="C2319" s="638" t="s">
        <v>86</v>
      </c>
      <c r="D2319" s="638" t="s">
        <v>1550</v>
      </c>
      <c r="E2319" s="884" t="s">
        <v>716</v>
      </c>
      <c r="F2319" s="884"/>
      <c r="G2319" s="470" t="s">
        <v>324</v>
      </c>
      <c r="H2319" s="471">
        <v>6.0399999999999998E-5</v>
      </c>
      <c r="I2319" s="472">
        <v>959890.6</v>
      </c>
      <c r="J2319" s="472">
        <v>57.97</v>
      </c>
    </row>
    <row r="2320" spans="1:10" ht="25">
      <c r="A2320" s="643"/>
      <c r="B2320" s="643"/>
      <c r="C2320" s="643"/>
      <c r="D2320" s="643"/>
      <c r="E2320" s="643" t="s">
        <v>296</v>
      </c>
      <c r="F2320" s="473">
        <v>0</v>
      </c>
      <c r="G2320" s="643" t="s">
        <v>297</v>
      </c>
      <c r="H2320" s="473">
        <v>0</v>
      </c>
      <c r="I2320" s="643" t="s">
        <v>298</v>
      </c>
      <c r="J2320" s="473">
        <v>0</v>
      </c>
    </row>
    <row r="2321" spans="1:10">
      <c r="A2321" s="643"/>
      <c r="B2321" s="643"/>
      <c r="C2321" s="643"/>
      <c r="D2321" s="643"/>
      <c r="E2321" s="643" t="s">
        <v>709</v>
      </c>
      <c r="F2321" s="473">
        <v>11.99</v>
      </c>
      <c r="G2321" s="643"/>
      <c r="H2321" s="881" t="s">
        <v>299</v>
      </c>
      <c r="I2321" s="881"/>
      <c r="J2321" s="473">
        <v>69.959999999999994</v>
      </c>
    </row>
    <row r="2322" spans="1:10" ht="1" customHeight="1">
      <c r="A2322" s="645"/>
      <c r="B2322" s="645"/>
      <c r="C2322" s="645"/>
      <c r="D2322" s="645"/>
      <c r="E2322" s="645"/>
      <c r="F2322" s="645"/>
      <c r="G2322" s="645"/>
      <c r="H2322" s="645"/>
      <c r="I2322" s="645"/>
      <c r="J2322" s="645"/>
    </row>
    <row r="2323" spans="1:10" ht="18" customHeight="1">
      <c r="A2323" s="644"/>
      <c r="B2323" s="636" t="s">
        <v>276</v>
      </c>
      <c r="C2323" s="644" t="s">
        <v>277</v>
      </c>
      <c r="D2323" s="644" t="s">
        <v>278</v>
      </c>
      <c r="E2323" s="882" t="s">
        <v>279</v>
      </c>
      <c r="F2323" s="882"/>
      <c r="G2323" s="639" t="s">
        <v>280</v>
      </c>
      <c r="H2323" s="636" t="s">
        <v>281</v>
      </c>
      <c r="I2323" s="636" t="s">
        <v>282</v>
      </c>
      <c r="J2323" s="636" t="s">
        <v>283</v>
      </c>
    </row>
    <row r="2324" spans="1:10" ht="26" customHeight="1">
      <c r="A2324" s="645" t="s">
        <v>158</v>
      </c>
      <c r="B2324" s="461" t="s">
        <v>1543</v>
      </c>
      <c r="C2324" s="645" t="s">
        <v>86</v>
      </c>
      <c r="D2324" s="645" t="s">
        <v>1544</v>
      </c>
      <c r="E2324" s="883" t="s">
        <v>1204</v>
      </c>
      <c r="F2324" s="883"/>
      <c r="G2324" s="462" t="s">
        <v>288</v>
      </c>
      <c r="H2324" s="463">
        <v>1</v>
      </c>
      <c r="I2324" s="464">
        <v>21.02</v>
      </c>
      <c r="J2324" s="464">
        <v>21.02</v>
      </c>
    </row>
    <row r="2325" spans="1:10" ht="26" customHeight="1">
      <c r="A2325" s="638" t="s">
        <v>291</v>
      </c>
      <c r="B2325" s="469" t="s">
        <v>1549</v>
      </c>
      <c r="C2325" s="638" t="s">
        <v>86</v>
      </c>
      <c r="D2325" s="638" t="s">
        <v>1550</v>
      </c>
      <c r="E2325" s="884" t="s">
        <v>716</v>
      </c>
      <c r="F2325" s="884"/>
      <c r="G2325" s="470" t="s">
        <v>324</v>
      </c>
      <c r="H2325" s="471">
        <v>2.19E-5</v>
      </c>
      <c r="I2325" s="472">
        <v>959890.6</v>
      </c>
      <c r="J2325" s="472">
        <v>21.02</v>
      </c>
    </row>
    <row r="2326" spans="1:10" ht="25">
      <c r="A2326" s="643"/>
      <c r="B2326" s="643"/>
      <c r="C2326" s="643"/>
      <c r="D2326" s="643"/>
      <c r="E2326" s="643" t="s">
        <v>296</v>
      </c>
      <c r="F2326" s="473">
        <v>0</v>
      </c>
      <c r="G2326" s="643" t="s">
        <v>297</v>
      </c>
      <c r="H2326" s="473">
        <v>0</v>
      </c>
      <c r="I2326" s="643" t="s">
        <v>298</v>
      </c>
      <c r="J2326" s="473">
        <v>0</v>
      </c>
    </row>
    <row r="2327" spans="1:10">
      <c r="A2327" s="643"/>
      <c r="B2327" s="643"/>
      <c r="C2327" s="643"/>
      <c r="D2327" s="643"/>
      <c r="E2327" s="643" t="s">
        <v>709</v>
      </c>
      <c r="F2327" s="473">
        <v>4.3499999999999996</v>
      </c>
      <c r="G2327" s="643"/>
      <c r="H2327" s="881" t="s">
        <v>299</v>
      </c>
      <c r="I2327" s="881"/>
      <c r="J2327" s="473">
        <v>25.37</v>
      </c>
    </row>
    <row r="2328" spans="1:10" ht="1" customHeight="1">
      <c r="A2328" s="645"/>
      <c r="B2328" s="645"/>
      <c r="C2328" s="645"/>
      <c r="D2328" s="645"/>
      <c r="E2328" s="645"/>
      <c r="F2328" s="645"/>
      <c r="G2328" s="645"/>
      <c r="H2328" s="645"/>
      <c r="I2328" s="645"/>
      <c r="J2328" s="645"/>
    </row>
    <row r="2329" spans="1:10" ht="18" customHeight="1">
      <c r="A2329" s="644"/>
      <c r="B2329" s="636" t="s">
        <v>276</v>
      </c>
      <c r="C2329" s="644" t="s">
        <v>277</v>
      </c>
      <c r="D2329" s="644" t="s">
        <v>278</v>
      </c>
      <c r="E2329" s="882" t="s">
        <v>279</v>
      </c>
      <c r="F2329" s="882"/>
      <c r="G2329" s="639" t="s">
        <v>280</v>
      </c>
      <c r="H2329" s="636" t="s">
        <v>281</v>
      </c>
      <c r="I2329" s="636" t="s">
        <v>282</v>
      </c>
      <c r="J2329" s="636" t="s">
        <v>283</v>
      </c>
    </row>
    <row r="2330" spans="1:10" ht="39" customHeight="1">
      <c r="A2330" s="645" t="s">
        <v>158</v>
      </c>
      <c r="B2330" s="461" t="s">
        <v>1545</v>
      </c>
      <c r="C2330" s="645" t="s">
        <v>86</v>
      </c>
      <c r="D2330" s="645" t="s">
        <v>1546</v>
      </c>
      <c r="E2330" s="883" t="s">
        <v>1204</v>
      </c>
      <c r="F2330" s="883"/>
      <c r="G2330" s="462" t="s">
        <v>288</v>
      </c>
      <c r="H2330" s="463">
        <v>1</v>
      </c>
      <c r="I2330" s="464">
        <v>68.239999999999995</v>
      </c>
      <c r="J2330" s="464">
        <v>68.239999999999995</v>
      </c>
    </row>
    <row r="2331" spans="1:10" ht="26" customHeight="1">
      <c r="A2331" s="638" t="s">
        <v>291</v>
      </c>
      <c r="B2331" s="469" t="s">
        <v>1549</v>
      </c>
      <c r="C2331" s="638" t="s">
        <v>86</v>
      </c>
      <c r="D2331" s="638" t="s">
        <v>1550</v>
      </c>
      <c r="E2331" s="884" t="s">
        <v>716</v>
      </c>
      <c r="F2331" s="884"/>
      <c r="G2331" s="470" t="s">
        <v>324</v>
      </c>
      <c r="H2331" s="471">
        <v>7.1099999999999994E-5</v>
      </c>
      <c r="I2331" s="472">
        <v>959890.6</v>
      </c>
      <c r="J2331" s="472">
        <v>68.239999999999995</v>
      </c>
    </row>
    <row r="2332" spans="1:10" ht="25">
      <c r="A2332" s="643"/>
      <c r="B2332" s="643"/>
      <c r="C2332" s="643"/>
      <c r="D2332" s="643"/>
      <c r="E2332" s="643" t="s">
        <v>296</v>
      </c>
      <c r="F2332" s="473">
        <v>0</v>
      </c>
      <c r="G2332" s="643" t="s">
        <v>297</v>
      </c>
      <c r="H2332" s="473">
        <v>0</v>
      </c>
      <c r="I2332" s="643" t="s">
        <v>298</v>
      </c>
      <c r="J2332" s="473">
        <v>0</v>
      </c>
    </row>
    <row r="2333" spans="1:10">
      <c r="A2333" s="643"/>
      <c r="B2333" s="643"/>
      <c r="C2333" s="643"/>
      <c r="D2333" s="643"/>
      <c r="E2333" s="643" t="s">
        <v>709</v>
      </c>
      <c r="F2333" s="473">
        <v>14.12</v>
      </c>
      <c r="G2333" s="643"/>
      <c r="H2333" s="881" t="s">
        <v>299</v>
      </c>
      <c r="I2333" s="881"/>
      <c r="J2333" s="473">
        <v>82.36</v>
      </c>
    </row>
    <row r="2334" spans="1:10" ht="1" customHeight="1">
      <c r="A2334" s="645"/>
      <c r="B2334" s="645"/>
      <c r="C2334" s="645"/>
      <c r="D2334" s="645"/>
      <c r="E2334" s="645"/>
      <c r="F2334" s="645"/>
      <c r="G2334" s="645"/>
      <c r="H2334" s="645"/>
      <c r="I2334" s="645"/>
      <c r="J2334" s="645"/>
    </row>
    <row r="2335" spans="1:10" ht="18" customHeight="1">
      <c r="A2335" s="644"/>
      <c r="B2335" s="636" t="s">
        <v>276</v>
      </c>
      <c r="C2335" s="644" t="s">
        <v>277</v>
      </c>
      <c r="D2335" s="644" t="s">
        <v>278</v>
      </c>
      <c r="E2335" s="882" t="s">
        <v>279</v>
      </c>
      <c r="F2335" s="882"/>
      <c r="G2335" s="639" t="s">
        <v>280</v>
      </c>
      <c r="H2335" s="636" t="s">
        <v>281</v>
      </c>
      <c r="I2335" s="636" t="s">
        <v>282</v>
      </c>
      <c r="J2335" s="636" t="s">
        <v>283</v>
      </c>
    </row>
    <row r="2336" spans="1:10" ht="39" customHeight="1">
      <c r="A2336" s="645" t="s">
        <v>158</v>
      </c>
      <c r="B2336" s="461" t="s">
        <v>1547</v>
      </c>
      <c r="C2336" s="645" t="s">
        <v>86</v>
      </c>
      <c r="D2336" s="645" t="s">
        <v>1548</v>
      </c>
      <c r="E2336" s="883" t="s">
        <v>1204</v>
      </c>
      <c r="F2336" s="883"/>
      <c r="G2336" s="462" t="s">
        <v>288</v>
      </c>
      <c r="H2336" s="463">
        <v>1</v>
      </c>
      <c r="I2336" s="464">
        <v>33.950000000000003</v>
      </c>
      <c r="J2336" s="464">
        <v>33.950000000000003</v>
      </c>
    </row>
    <row r="2337" spans="1:10" ht="24" customHeight="1">
      <c r="A2337" s="638" t="s">
        <v>291</v>
      </c>
      <c r="B2337" s="469" t="s">
        <v>1252</v>
      </c>
      <c r="C2337" s="638" t="s">
        <v>86</v>
      </c>
      <c r="D2337" s="638" t="s">
        <v>1253</v>
      </c>
      <c r="E2337" s="884" t="s">
        <v>293</v>
      </c>
      <c r="F2337" s="884"/>
      <c r="G2337" s="470" t="s">
        <v>473</v>
      </c>
      <c r="H2337" s="471">
        <v>5.39</v>
      </c>
      <c r="I2337" s="472">
        <v>6.3</v>
      </c>
      <c r="J2337" s="472">
        <v>33.950000000000003</v>
      </c>
    </row>
    <row r="2338" spans="1:10" ht="25">
      <c r="A2338" s="643"/>
      <c r="B2338" s="643"/>
      <c r="C2338" s="643"/>
      <c r="D2338" s="643"/>
      <c r="E2338" s="643" t="s">
        <v>296</v>
      </c>
      <c r="F2338" s="473">
        <v>0</v>
      </c>
      <c r="G2338" s="643" t="s">
        <v>297</v>
      </c>
      <c r="H2338" s="473">
        <v>0</v>
      </c>
      <c r="I2338" s="643" t="s">
        <v>298</v>
      </c>
      <c r="J2338" s="473">
        <v>0</v>
      </c>
    </row>
    <row r="2339" spans="1:10">
      <c r="A2339" s="643"/>
      <c r="B2339" s="643"/>
      <c r="C2339" s="643"/>
      <c r="D2339" s="643"/>
      <c r="E2339" s="643" t="s">
        <v>709</v>
      </c>
      <c r="F2339" s="473">
        <v>7.02</v>
      </c>
      <c r="G2339" s="643"/>
      <c r="H2339" s="881" t="s">
        <v>299</v>
      </c>
      <c r="I2339" s="881"/>
      <c r="J2339" s="473">
        <v>40.97</v>
      </c>
    </row>
    <row r="2340" spans="1:10" ht="1" customHeight="1">
      <c r="A2340" s="645"/>
      <c r="B2340" s="645"/>
      <c r="C2340" s="645"/>
      <c r="D2340" s="645"/>
      <c r="E2340" s="645"/>
      <c r="F2340" s="645"/>
      <c r="G2340" s="645"/>
      <c r="H2340" s="645"/>
      <c r="I2340" s="645"/>
      <c r="J2340" s="645"/>
    </row>
    <row r="2341" spans="1:10" ht="18" customHeight="1">
      <c r="A2341" s="644"/>
      <c r="B2341" s="636" t="s">
        <v>276</v>
      </c>
      <c r="C2341" s="644" t="s">
        <v>277</v>
      </c>
      <c r="D2341" s="644" t="s">
        <v>278</v>
      </c>
      <c r="E2341" s="882" t="s">
        <v>279</v>
      </c>
      <c r="F2341" s="882"/>
      <c r="G2341" s="639" t="s">
        <v>280</v>
      </c>
      <c r="H2341" s="636" t="s">
        <v>281</v>
      </c>
      <c r="I2341" s="636" t="s">
        <v>282</v>
      </c>
      <c r="J2341" s="636" t="s">
        <v>283</v>
      </c>
    </row>
    <row r="2342" spans="1:10" ht="39" customHeight="1">
      <c r="A2342" s="645" t="s">
        <v>158</v>
      </c>
      <c r="B2342" s="461" t="s">
        <v>486</v>
      </c>
      <c r="C2342" s="645" t="s">
        <v>86</v>
      </c>
      <c r="D2342" s="645" t="s">
        <v>487</v>
      </c>
      <c r="E2342" s="883" t="s">
        <v>843</v>
      </c>
      <c r="F2342" s="883"/>
      <c r="G2342" s="462" t="s">
        <v>451</v>
      </c>
      <c r="H2342" s="463">
        <v>1</v>
      </c>
      <c r="I2342" s="464">
        <v>5.38</v>
      </c>
      <c r="J2342" s="464">
        <v>5.38</v>
      </c>
    </row>
    <row r="2343" spans="1:10" ht="39" customHeight="1">
      <c r="A2343" s="642" t="s">
        <v>285</v>
      </c>
      <c r="B2343" s="465" t="s">
        <v>1551</v>
      </c>
      <c r="C2343" s="642" t="s">
        <v>86</v>
      </c>
      <c r="D2343" s="642" t="s">
        <v>1552</v>
      </c>
      <c r="E2343" s="885" t="s">
        <v>1204</v>
      </c>
      <c r="F2343" s="885"/>
      <c r="G2343" s="466" t="s">
        <v>288</v>
      </c>
      <c r="H2343" s="467">
        <v>1</v>
      </c>
      <c r="I2343" s="468">
        <v>4.37</v>
      </c>
      <c r="J2343" s="468">
        <v>4.37</v>
      </c>
    </row>
    <row r="2344" spans="1:10" ht="39" customHeight="1">
      <c r="A2344" s="642" t="s">
        <v>285</v>
      </c>
      <c r="B2344" s="465" t="s">
        <v>1553</v>
      </c>
      <c r="C2344" s="642" t="s">
        <v>86</v>
      </c>
      <c r="D2344" s="642" t="s">
        <v>1554</v>
      </c>
      <c r="E2344" s="885" t="s">
        <v>1204</v>
      </c>
      <c r="F2344" s="885"/>
      <c r="G2344" s="466" t="s">
        <v>288</v>
      </c>
      <c r="H2344" s="467">
        <v>1</v>
      </c>
      <c r="I2344" s="468">
        <v>1.01</v>
      </c>
      <c r="J2344" s="468">
        <v>1.01</v>
      </c>
    </row>
    <row r="2345" spans="1:10" ht="25">
      <c r="A2345" s="643"/>
      <c r="B2345" s="643"/>
      <c r="C2345" s="643"/>
      <c r="D2345" s="643"/>
      <c r="E2345" s="643" t="s">
        <v>296</v>
      </c>
      <c r="F2345" s="473">
        <v>0</v>
      </c>
      <c r="G2345" s="643" t="s">
        <v>297</v>
      </c>
      <c r="H2345" s="473">
        <v>0</v>
      </c>
      <c r="I2345" s="643" t="s">
        <v>298</v>
      </c>
      <c r="J2345" s="473">
        <v>0</v>
      </c>
    </row>
    <row r="2346" spans="1:10">
      <c r="A2346" s="643"/>
      <c r="B2346" s="643"/>
      <c r="C2346" s="643"/>
      <c r="D2346" s="643"/>
      <c r="E2346" s="643" t="s">
        <v>709</v>
      </c>
      <c r="F2346" s="473">
        <v>1.1100000000000001</v>
      </c>
      <c r="G2346" s="643"/>
      <c r="H2346" s="881" t="s">
        <v>299</v>
      </c>
      <c r="I2346" s="881"/>
      <c r="J2346" s="473">
        <v>6.49</v>
      </c>
    </row>
    <row r="2347" spans="1:10" ht="1" customHeight="1">
      <c r="A2347" s="645"/>
      <c r="B2347" s="645"/>
      <c r="C2347" s="645"/>
      <c r="D2347" s="645"/>
      <c r="E2347" s="645"/>
      <c r="F2347" s="645"/>
      <c r="G2347" s="645"/>
      <c r="H2347" s="645"/>
      <c r="I2347" s="645"/>
      <c r="J2347" s="645"/>
    </row>
    <row r="2348" spans="1:10" ht="18" customHeight="1">
      <c r="A2348" s="644"/>
      <c r="B2348" s="636" t="s">
        <v>276</v>
      </c>
      <c r="C2348" s="644" t="s">
        <v>277</v>
      </c>
      <c r="D2348" s="644" t="s">
        <v>278</v>
      </c>
      <c r="E2348" s="882" t="s">
        <v>279</v>
      </c>
      <c r="F2348" s="882"/>
      <c r="G2348" s="639" t="s">
        <v>280</v>
      </c>
      <c r="H2348" s="636" t="s">
        <v>281</v>
      </c>
      <c r="I2348" s="636" t="s">
        <v>282</v>
      </c>
      <c r="J2348" s="636" t="s">
        <v>283</v>
      </c>
    </row>
    <row r="2349" spans="1:10" ht="39" customHeight="1">
      <c r="A2349" s="645" t="s">
        <v>158</v>
      </c>
      <c r="B2349" s="461" t="s">
        <v>484</v>
      </c>
      <c r="C2349" s="645" t="s">
        <v>86</v>
      </c>
      <c r="D2349" s="645" t="s">
        <v>485</v>
      </c>
      <c r="E2349" s="883" t="s">
        <v>843</v>
      </c>
      <c r="F2349" s="883"/>
      <c r="G2349" s="462" t="s">
        <v>428</v>
      </c>
      <c r="H2349" s="463">
        <v>1</v>
      </c>
      <c r="I2349" s="464">
        <v>19.93</v>
      </c>
      <c r="J2349" s="464">
        <v>19.93</v>
      </c>
    </row>
    <row r="2350" spans="1:10" ht="39" customHeight="1">
      <c r="A2350" s="642" t="s">
        <v>285</v>
      </c>
      <c r="B2350" s="465" t="s">
        <v>1551</v>
      </c>
      <c r="C2350" s="642" t="s">
        <v>86</v>
      </c>
      <c r="D2350" s="642" t="s">
        <v>1552</v>
      </c>
      <c r="E2350" s="885" t="s">
        <v>1204</v>
      </c>
      <c r="F2350" s="885"/>
      <c r="G2350" s="466" t="s">
        <v>288</v>
      </c>
      <c r="H2350" s="467">
        <v>1</v>
      </c>
      <c r="I2350" s="468">
        <v>4.37</v>
      </c>
      <c r="J2350" s="468">
        <v>4.37</v>
      </c>
    </row>
    <row r="2351" spans="1:10" ht="39" customHeight="1">
      <c r="A2351" s="642" t="s">
        <v>285</v>
      </c>
      <c r="B2351" s="465" t="s">
        <v>1553</v>
      </c>
      <c r="C2351" s="642" t="s">
        <v>86</v>
      </c>
      <c r="D2351" s="642" t="s">
        <v>1554</v>
      </c>
      <c r="E2351" s="885" t="s">
        <v>1204</v>
      </c>
      <c r="F2351" s="885"/>
      <c r="G2351" s="466" t="s">
        <v>288</v>
      </c>
      <c r="H2351" s="467">
        <v>1</v>
      </c>
      <c r="I2351" s="468">
        <v>1.01</v>
      </c>
      <c r="J2351" s="468">
        <v>1.01</v>
      </c>
    </row>
    <row r="2352" spans="1:10" ht="39" customHeight="1">
      <c r="A2352" s="642" t="s">
        <v>285</v>
      </c>
      <c r="B2352" s="465" t="s">
        <v>1555</v>
      </c>
      <c r="C2352" s="642" t="s">
        <v>86</v>
      </c>
      <c r="D2352" s="642" t="s">
        <v>1556</v>
      </c>
      <c r="E2352" s="885" t="s">
        <v>1204</v>
      </c>
      <c r="F2352" s="885"/>
      <c r="G2352" s="466" t="s">
        <v>288</v>
      </c>
      <c r="H2352" s="467">
        <v>1</v>
      </c>
      <c r="I2352" s="468">
        <v>4.79</v>
      </c>
      <c r="J2352" s="468">
        <v>4.79</v>
      </c>
    </row>
    <row r="2353" spans="1:10" ht="39" customHeight="1">
      <c r="A2353" s="642" t="s">
        <v>285</v>
      </c>
      <c r="B2353" s="465" t="s">
        <v>1557</v>
      </c>
      <c r="C2353" s="642" t="s">
        <v>86</v>
      </c>
      <c r="D2353" s="642" t="s">
        <v>1558</v>
      </c>
      <c r="E2353" s="885" t="s">
        <v>1204</v>
      </c>
      <c r="F2353" s="885"/>
      <c r="G2353" s="466" t="s">
        <v>288</v>
      </c>
      <c r="H2353" s="467">
        <v>1</v>
      </c>
      <c r="I2353" s="468">
        <v>9.76</v>
      </c>
      <c r="J2353" s="468">
        <v>9.76</v>
      </c>
    </row>
    <row r="2354" spans="1:10" ht="25">
      <c r="A2354" s="643"/>
      <c r="B2354" s="643"/>
      <c r="C2354" s="643"/>
      <c r="D2354" s="643"/>
      <c r="E2354" s="643" t="s">
        <v>296</v>
      </c>
      <c r="F2354" s="473">
        <v>0</v>
      </c>
      <c r="G2354" s="643" t="s">
        <v>297</v>
      </c>
      <c r="H2354" s="473">
        <v>0</v>
      </c>
      <c r="I2354" s="643" t="s">
        <v>298</v>
      </c>
      <c r="J2354" s="473">
        <v>0</v>
      </c>
    </row>
    <row r="2355" spans="1:10">
      <c r="A2355" s="643"/>
      <c r="B2355" s="643"/>
      <c r="C2355" s="643"/>
      <c r="D2355" s="643"/>
      <c r="E2355" s="643" t="s">
        <v>709</v>
      </c>
      <c r="F2355" s="473">
        <v>4.12</v>
      </c>
      <c r="G2355" s="643"/>
      <c r="H2355" s="881" t="s">
        <v>299</v>
      </c>
      <c r="I2355" s="881"/>
      <c r="J2355" s="473">
        <v>24.05</v>
      </c>
    </row>
    <row r="2356" spans="1:10" ht="1" customHeight="1">
      <c r="A2356" s="645"/>
      <c r="B2356" s="645"/>
      <c r="C2356" s="645"/>
      <c r="D2356" s="645"/>
      <c r="E2356" s="645"/>
      <c r="F2356" s="645"/>
      <c r="G2356" s="645"/>
      <c r="H2356" s="645"/>
      <c r="I2356" s="645"/>
      <c r="J2356" s="645"/>
    </row>
    <row r="2357" spans="1:10" ht="18" customHeight="1">
      <c r="A2357" s="644"/>
      <c r="B2357" s="636" t="s">
        <v>276</v>
      </c>
      <c r="C2357" s="644" t="s">
        <v>277</v>
      </c>
      <c r="D2357" s="644" t="s">
        <v>278</v>
      </c>
      <c r="E2357" s="882" t="s">
        <v>279</v>
      </c>
      <c r="F2357" s="882"/>
      <c r="G2357" s="639" t="s">
        <v>280</v>
      </c>
      <c r="H2357" s="636" t="s">
        <v>281</v>
      </c>
      <c r="I2357" s="636" t="s">
        <v>282</v>
      </c>
      <c r="J2357" s="636" t="s">
        <v>283</v>
      </c>
    </row>
    <row r="2358" spans="1:10" ht="39" customHeight="1">
      <c r="A2358" s="645" t="s">
        <v>158</v>
      </c>
      <c r="B2358" s="461" t="s">
        <v>1551</v>
      </c>
      <c r="C2358" s="645" t="s">
        <v>86</v>
      </c>
      <c r="D2358" s="645" t="s">
        <v>1552</v>
      </c>
      <c r="E2358" s="883" t="s">
        <v>1204</v>
      </c>
      <c r="F2358" s="883"/>
      <c r="G2358" s="462" t="s">
        <v>288</v>
      </c>
      <c r="H2358" s="463">
        <v>1</v>
      </c>
      <c r="I2358" s="464">
        <v>4.37</v>
      </c>
      <c r="J2358" s="464">
        <v>4.37</v>
      </c>
    </row>
    <row r="2359" spans="1:10" ht="26" customHeight="1">
      <c r="A2359" s="638" t="s">
        <v>291</v>
      </c>
      <c r="B2359" s="469" t="s">
        <v>1559</v>
      </c>
      <c r="C2359" s="638" t="s">
        <v>86</v>
      </c>
      <c r="D2359" s="638" t="s">
        <v>1560</v>
      </c>
      <c r="E2359" s="884" t="s">
        <v>293</v>
      </c>
      <c r="F2359" s="884"/>
      <c r="G2359" s="470" t="s">
        <v>324</v>
      </c>
      <c r="H2359" s="471">
        <v>6.3999999999999997E-5</v>
      </c>
      <c r="I2359" s="472">
        <v>68434.17</v>
      </c>
      <c r="J2359" s="472">
        <v>4.37</v>
      </c>
    </row>
    <row r="2360" spans="1:10" ht="25">
      <c r="A2360" s="643"/>
      <c r="B2360" s="643"/>
      <c r="C2360" s="643"/>
      <c r="D2360" s="643"/>
      <c r="E2360" s="643" t="s">
        <v>296</v>
      </c>
      <c r="F2360" s="473">
        <v>0</v>
      </c>
      <c r="G2360" s="643" t="s">
        <v>297</v>
      </c>
      <c r="H2360" s="473">
        <v>0</v>
      </c>
      <c r="I2360" s="643" t="s">
        <v>298</v>
      </c>
      <c r="J2360" s="473">
        <v>0</v>
      </c>
    </row>
    <row r="2361" spans="1:10">
      <c r="A2361" s="643"/>
      <c r="B2361" s="643"/>
      <c r="C2361" s="643"/>
      <c r="D2361" s="643"/>
      <c r="E2361" s="643" t="s">
        <v>709</v>
      </c>
      <c r="F2361" s="473">
        <v>0.9</v>
      </c>
      <c r="G2361" s="643"/>
      <c r="H2361" s="881" t="s">
        <v>299</v>
      </c>
      <c r="I2361" s="881"/>
      <c r="J2361" s="473">
        <v>5.27</v>
      </c>
    </row>
    <row r="2362" spans="1:10" ht="1" customHeight="1">
      <c r="A2362" s="645"/>
      <c r="B2362" s="645"/>
      <c r="C2362" s="645"/>
      <c r="D2362" s="645"/>
      <c r="E2362" s="645"/>
      <c r="F2362" s="645"/>
      <c r="G2362" s="645"/>
      <c r="H2362" s="645"/>
      <c r="I2362" s="645"/>
      <c r="J2362" s="645"/>
    </row>
    <row r="2363" spans="1:10" ht="18" customHeight="1">
      <c r="A2363" s="644"/>
      <c r="B2363" s="636" t="s">
        <v>276</v>
      </c>
      <c r="C2363" s="644" t="s">
        <v>277</v>
      </c>
      <c r="D2363" s="644" t="s">
        <v>278</v>
      </c>
      <c r="E2363" s="882" t="s">
        <v>279</v>
      </c>
      <c r="F2363" s="882"/>
      <c r="G2363" s="639" t="s">
        <v>280</v>
      </c>
      <c r="H2363" s="636" t="s">
        <v>281</v>
      </c>
      <c r="I2363" s="636" t="s">
        <v>282</v>
      </c>
      <c r="J2363" s="636" t="s">
        <v>283</v>
      </c>
    </row>
    <row r="2364" spans="1:10" ht="39" customHeight="1">
      <c r="A2364" s="645" t="s">
        <v>158</v>
      </c>
      <c r="B2364" s="461" t="s">
        <v>1553</v>
      </c>
      <c r="C2364" s="645" t="s">
        <v>86</v>
      </c>
      <c r="D2364" s="645" t="s">
        <v>1554</v>
      </c>
      <c r="E2364" s="883" t="s">
        <v>1204</v>
      </c>
      <c r="F2364" s="883"/>
      <c r="G2364" s="462" t="s">
        <v>288</v>
      </c>
      <c r="H2364" s="463">
        <v>1</v>
      </c>
      <c r="I2364" s="464">
        <v>1.01</v>
      </c>
      <c r="J2364" s="464">
        <v>1.01</v>
      </c>
    </row>
    <row r="2365" spans="1:10" ht="26" customHeight="1">
      <c r="A2365" s="638" t="s">
        <v>291</v>
      </c>
      <c r="B2365" s="469" t="s">
        <v>1559</v>
      </c>
      <c r="C2365" s="638" t="s">
        <v>86</v>
      </c>
      <c r="D2365" s="638" t="s">
        <v>1560</v>
      </c>
      <c r="E2365" s="884" t="s">
        <v>293</v>
      </c>
      <c r="F2365" s="884"/>
      <c r="G2365" s="470" t="s">
        <v>324</v>
      </c>
      <c r="H2365" s="471">
        <v>1.4800000000000001E-5</v>
      </c>
      <c r="I2365" s="472">
        <v>68434.17</v>
      </c>
      <c r="J2365" s="472">
        <v>1.01</v>
      </c>
    </row>
    <row r="2366" spans="1:10" ht="25">
      <c r="A2366" s="643"/>
      <c r="B2366" s="643"/>
      <c r="C2366" s="643"/>
      <c r="D2366" s="643"/>
      <c r="E2366" s="643" t="s">
        <v>296</v>
      </c>
      <c r="F2366" s="473">
        <v>0</v>
      </c>
      <c r="G2366" s="643" t="s">
        <v>297</v>
      </c>
      <c r="H2366" s="473">
        <v>0</v>
      </c>
      <c r="I2366" s="643" t="s">
        <v>298</v>
      </c>
      <c r="J2366" s="473">
        <v>0</v>
      </c>
    </row>
    <row r="2367" spans="1:10">
      <c r="A2367" s="643"/>
      <c r="B2367" s="643"/>
      <c r="C2367" s="643"/>
      <c r="D2367" s="643"/>
      <c r="E2367" s="643" t="s">
        <v>709</v>
      </c>
      <c r="F2367" s="473">
        <v>0.2</v>
      </c>
      <c r="G2367" s="643"/>
      <c r="H2367" s="881" t="s">
        <v>299</v>
      </c>
      <c r="I2367" s="881"/>
      <c r="J2367" s="473">
        <v>1.21</v>
      </c>
    </row>
    <row r="2368" spans="1:10" ht="1" customHeight="1">
      <c r="A2368" s="645"/>
      <c r="B2368" s="645"/>
      <c r="C2368" s="645"/>
      <c r="D2368" s="645"/>
      <c r="E2368" s="645"/>
      <c r="F2368" s="645"/>
      <c r="G2368" s="645"/>
      <c r="H2368" s="645"/>
      <c r="I2368" s="645"/>
      <c r="J2368" s="645"/>
    </row>
    <row r="2369" spans="1:10" ht="18" customHeight="1">
      <c r="A2369" s="644"/>
      <c r="B2369" s="636" t="s">
        <v>276</v>
      </c>
      <c r="C2369" s="644" t="s">
        <v>277</v>
      </c>
      <c r="D2369" s="644" t="s">
        <v>278</v>
      </c>
      <c r="E2369" s="882" t="s">
        <v>279</v>
      </c>
      <c r="F2369" s="882"/>
      <c r="G2369" s="639" t="s">
        <v>280</v>
      </c>
      <c r="H2369" s="636" t="s">
        <v>281</v>
      </c>
      <c r="I2369" s="636" t="s">
        <v>282</v>
      </c>
      <c r="J2369" s="636" t="s">
        <v>283</v>
      </c>
    </row>
    <row r="2370" spans="1:10" ht="39" customHeight="1">
      <c r="A2370" s="645" t="s">
        <v>158</v>
      </c>
      <c r="B2370" s="461" t="s">
        <v>1555</v>
      </c>
      <c r="C2370" s="645" t="s">
        <v>86</v>
      </c>
      <c r="D2370" s="645" t="s">
        <v>1556</v>
      </c>
      <c r="E2370" s="883" t="s">
        <v>1204</v>
      </c>
      <c r="F2370" s="883"/>
      <c r="G2370" s="462" t="s">
        <v>288</v>
      </c>
      <c r="H2370" s="463">
        <v>1</v>
      </c>
      <c r="I2370" s="464">
        <v>4.79</v>
      </c>
      <c r="J2370" s="464">
        <v>4.79</v>
      </c>
    </row>
    <row r="2371" spans="1:10" ht="26" customHeight="1">
      <c r="A2371" s="638" t="s">
        <v>291</v>
      </c>
      <c r="B2371" s="469" t="s">
        <v>1559</v>
      </c>
      <c r="C2371" s="638" t="s">
        <v>86</v>
      </c>
      <c r="D2371" s="638" t="s">
        <v>1560</v>
      </c>
      <c r="E2371" s="884" t="s">
        <v>293</v>
      </c>
      <c r="F2371" s="884"/>
      <c r="G2371" s="470" t="s">
        <v>324</v>
      </c>
      <c r="H2371" s="471">
        <v>6.9999999999999994E-5</v>
      </c>
      <c r="I2371" s="472">
        <v>68434.17</v>
      </c>
      <c r="J2371" s="472">
        <v>4.79</v>
      </c>
    </row>
    <row r="2372" spans="1:10" ht="25">
      <c r="A2372" s="643"/>
      <c r="B2372" s="643"/>
      <c r="C2372" s="643"/>
      <c r="D2372" s="643"/>
      <c r="E2372" s="643" t="s">
        <v>296</v>
      </c>
      <c r="F2372" s="473">
        <v>0</v>
      </c>
      <c r="G2372" s="643" t="s">
        <v>297</v>
      </c>
      <c r="H2372" s="473">
        <v>0</v>
      </c>
      <c r="I2372" s="643" t="s">
        <v>298</v>
      </c>
      <c r="J2372" s="473">
        <v>0</v>
      </c>
    </row>
    <row r="2373" spans="1:10">
      <c r="A2373" s="643"/>
      <c r="B2373" s="643"/>
      <c r="C2373" s="643"/>
      <c r="D2373" s="643"/>
      <c r="E2373" s="643" t="s">
        <v>709</v>
      </c>
      <c r="F2373" s="473">
        <v>0.99</v>
      </c>
      <c r="G2373" s="643"/>
      <c r="H2373" s="881" t="s">
        <v>299</v>
      </c>
      <c r="I2373" s="881"/>
      <c r="J2373" s="473">
        <v>5.78</v>
      </c>
    </row>
    <row r="2374" spans="1:10" ht="1" customHeight="1">
      <c r="A2374" s="645"/>
      <c r="B2374" s="645"/>
      <c r="C2374" s="645"/>
      <c r="D2374" s="645"/>
      <c r="E2374" s="645"/>
      <c r="F2374" s="645"/>
      <c r="G2374" s="645"/>
      <c r="H2374" s="645"/>
      <c r="I2374" s="645"/>
      <c r="J2374" s="645"/>
    </row>
    <row r="2375" spans="1:10" ht="18" customHeight="1">
      <c r="A2375" s="644"/>
      <c r="B2375" s="636" t="s">
        <v>276</v>
      </c>
      <c r="C2375" s="644" t="s">
        <v>277</v>
      </c>
      <c r="D2375" s="644" t="s">
        <v>278</v>
      </c>
      <c r="E2375" s="882" t="s">
        <v>279</v>
      </c>
      <c r="F2375" s="882"/>
      <c r="G2375" s="639" t="s">
        <v>280</v>
      </c>
      <c r="H2375" s="636" t="s">
        <v>281</v>
      </c>
      <c r="I2375" s="636" t="s">
        <v>282</v>
      </c>
      <c r="J2375" s="636" t="s">
        <v>283</v>
      </c>
    </row>
    <row r="2376" spans="1:10" ht="39" customHeight="1">
      <c r="A2376" s="645" t="s">
        <v>158</v>
      </c>
      <c r="B2376" s="461" t="s">
        <v>1557</v>
      </c>
      <c r="C2376" s="645" t="s">
        <v>86</v>
      </c>
      <c r="D2376" s="645" t="s">
        <v>1558</v>
      </c>
      <c r="E2376" s="883" t="s">
        <v>1204</v>
      </c>
      <c r="F2376" s="883"/>
      <c r="G2376" s="462" t="s">
        <v>288</v>
      </c>
      <c r="H2376" s="463">
        <v>1</v>
      </c>
      <c r="I2376" s="464">
        <v>9.76</v>
      </c>
      <c r="J2376" s="464">
        <v>9.76</v>
      </c>
    </row>
    <row r="2377" spans="1:10" ht="24" customHeight="1">
      <c r="A2377" s="638" t="s">
        <v>291</v>
      </c>
      <c r="B2377" s="469" t="s">
        <v>1252</v>
      </c>
      <c r="C2377" s="638" t="s">
        <v>86</v>
      </c>
      <c r="D2377" s="638" t="s">
        <v>1253</v>
      </c>
      <c r="E2377" s="884" t="s">
        <v>293</v>
      </c>
      <c r="F2377" s="884"/>
      <c r="G2377" s="470" t="s">
        <v>473</v>
      </c>
      <c r="H2377" s="471">
        <v>1.55</v>
      </c>
      <c r="I2377" s="472">
        <v>6.3</v>
      </c>
      <c r="J2377" s="472">
        <v>9.76</v>
      </c>
    </row>
    <row r="2378" spans="1:10" ht="25">
      <c r="A2378" s="643"/>
      <c r="B2378" s="643"/>
      <c r="C2378" s="643"/>
      <c r="D2378" s="643"/>
      <c r="E2378" s="643" t="s">
        <v>296</v>
      </c>
      <c r="F2378" s="473">
        <v>0</v>
      </c>
      <c r="G2378" s="643" t="s">
        <v>297</v>
      </c>
      <c r="H2378" s="473">
        <v>0</v>
      </c>
      <c r="I2378" s="643" t="s">
        <v>298</v>
      </c>
      <c r="J2378" s="473">
        <v>0</v>
      </c>
    </row>
    <row r="2379" spans="1:10">
      <c r="A2379" s="643"/>
      <c r="B2379" s="643"/>
      <c r="C2379" s="643"/>
      <c r="D2379" s="643"/>
      <c r="E2379" s="643" t="s">
        <v>709</v>
      </c>
      <c r="F2379" s="473">
        <v>2.02</v>
      </c>
      <c r="G2379" s="643"/>
      <c r="H2379" s="881" t="s">
        <v>299</v>
      </c>
      <c r="I2379" s="881"/>
      <c r="J2379" s="473">
        <v>11.78</v>
      </c>
    </row>
    <row r="2380" spans="1:10" ht="1" customHeight="1">
      <c r="A2380" s="645"/>
      <c r="B2380" s="645"/>
      <c r="C2380" s="645"/>
      <c r="D2380" s="645"/>
      <c r="E2380" s="645"/>
      <c r="F2380" s="645"/>
      <c r="G2380" s="645"/>
      <c r="H2380" s="645"/>
      <c r="I2380" s="645"/>
      <c r="J2380" s="645"/>
    </row>
    <row r="2381" spans="1:10" ht="18" customHeight="1">
      <c r="A2381" s="644"/>
      <c r="B2381" s="636" t="s">
        <v>276</v>
      </c>
      <c r="C2381" s="644" t="s">
        <v>277</v>
      </c>
      <c r="D2381" s="644" t="s">
        <v>278</v>
      </c>
      <c r="E2381" s="882" t="s">
        <v>279</v>
      </c>
      <c r="F2381" s="882"/>
      <c r="G2381" s="639" t="s">
        <v>280</v>
      </c>
      <c r="H2381" s="636" t="s">
        <v>281</v>
      </c>
      <c r="I2381" s="636" t="s">
        <v>282</v>
      </c>
      <c r="J2381" s="636" t="s">
        <v>283</v>
      </c>
    </row>
    <row r="2382" spans="1:10" ht="26" customHeight="1">
      <c r="A2382" s="645" t="s">
        <v>158</v>
      </c>
      <c r="B2382" s="461" t="s">
        <v>1150</v>
      </c>
      <c r="C2382" s="645" t="s">
        <v>86</v>
      </c>
      <c r="D2382" s="645" t="s">
        <v>1151</v>
      </c>
      <c r="E2382" s="883" t="s">
        <v>828</v>
      </c>
      <c r="F2382" s="883"/>
      <c r="G2382" s="462" t="s">
        <v>288</v>
      </c>
      <c r="H2382" s="463">
        <v>1</v>
      </c>
      <c r="I2382" s="464">
        <v>20.440000000000001</v>
      </c>
      <c r="J2382" s="464">
        <v>20.440000000000001</v>
      </c>
    </row>
    <row r="2383" spans="1:10" ht="39" customHeight="1">
      <c r="A2383" s="642" t="s">
        <v>285</v>
      </c>
      <c r="B2383" s="465" t="s">
        <v>1346</v>
      </c>
      <c r="C2383" s="642" t="s">
        <v>86</v>
      </c>
      <c r="D2383" s="642" t="s">
        <v>1347</v>
      </c>
      <c r="E2383" s="885" t="s">
        <v>828</v>
      </c>
      <c r="F2383" s="885"/>
      <c r="G2383" s="466" t="s">
        <v>288</v>
      </c>
      <c r="H2383" s="467">
        <v>1</v>
      </c>
      <c r="I2383" s="468">
        <v>0.12</v>
      </c>
      <c r="J2383" s="468">
        <v>0.12</v>
      </c>
    </row>
    <row r="2384" spans="1:10" ht="24" customHeight="1">
      <c r="A2384" s="638" t="s">
        <v>291</v>
      </c>
      <c r="B2384" s="469" t="s">
        <v>1107</v>
      </c>
      <c r="C2384" s="638" t="s">
        <v>86</v>
      </c>
      <c r="D2384" s="638" t="s">
        <v>1108</v>
      </c>
      <c r="E2384" s="884" t="s">
        <v>1109</v>
      </c>
      <c r="F2384" s="884"/>
      <c r="G2384" s="470" t="s">
        <v>288</v>
      </c>
      <c r="H2384" s="471">
        <v>1</v>
      </c>
      <c r="I2384" s="472">
        <v>1.84</v>
      </c>
      <c r="J2384" s="472">
        <v>1.84</v>
      </c>
    </row>
    <row r="2385" spans="1:10" ht="24" customHeight="1">
      <c r="A2385" s="638" t="s">
        <v>291</v>
      </c>
      <c r="B2385" s="469" t="s">
        <v>1110</v>
      </c>
      <c r="C2385" s="638" t="s">
        <v>86</v>
      </c>
      <c r="D2385" s="638" t="s">
        <v>1111</v>
      </c>
      <c r="E2385" s="884" t="s">
        <v>1112</v>
      </c>
      <c r="F2385" s="884"/>
      <c r="G2385" s="470" t="s">
        <v>288</v>
      </c>
      <c r="H2385" s="471">
        <v>1</v>
      </c>
      <c r="I2385" s="472">
        <v>0.79</v>
      </c>
      <c r="J2385" s="472">
        <v>0.79</v>
      </c>
    </row>
    <row r="2386" spans="1:10" ht="24" customHeight="1">
      <c r="A2386" s="638" t="s">
        <v>291</v>
      </c>
      <c r="B2386" s="469" t="s">
        <v>1113</v>
      </c>
      <c r="C2386" s="638" t="s">
        <v>86</v>
      </c>
      <c r="D2386" s="638" t="s">
        <v>1114</v>
      </c>
      <c r="E2386" s="884" t="s">
        <v>1109</v>
      </c>
      <c r="F2386" s="884"/>
      <c r="G2386" s="470" t="s">
        <v>288</v>
      </c>
      <c r="H2386" s="471">
        <v>1</v>
      </c>
      <c r="I2386" s="472">
        <v>1.43</v>
      </c>
      <c r="J2386" s="472">
        <v>1.43</v>
      </c>
    </row>
    <row r="2387" spans="1:10" ht="24" customHeight="1">
      <c r="A2387" s="638" t="s">
        <v>291</v>
      </c>
      <c r="B2387" s="469" t="s">
        <v>1115</v>
      </c>
      <c r="C2387" s="638" t="s">
        <v>86</v>
      </c>
      <c r="D2387" s="638" t="s">
        <v>1116</v>
      </c>
      <c r="E2387" s="884" t="s">
        <v>1117</v>
      </c>
      <c r="F2387" s="884"/>
      <c r="G2387" s="470" t="s">
        <v>288</v>
      </c>
      <c r="H2387" s="471">
        <v>1</v>
      </c>
      <c r="I2387" s="472">
        <v>0.08</v>
      </c>
      <c r="J2387" s="472">
        <v>0.08</v>
      </c>
    </row>
    <row r="2388" spans="1:10" ht="24" customHeight="1">
      <c r="A2388" s="638" t="s">
        <v>291</v>
      </c>
      <c r="B2388" s="469" t="s">
        <v>1348</v>
      </c>
      <c r="C2388" s="638" t="s">
        <v>86</v>
      </c>
      <c r="D2388" s="638" t="s">
        <v>1349</v>
      </c>
      <c r="E2388" s="884" t="s">
        <v>376</v>
      </c>
      <c r="F2388" s="884"/>
      <c r="G2388" s="470" t="s">
        <v>288</v>
      </c>
      <c r="H2388" s="471">
        <v>1</v>
      </c>
      <c r="I2388" s="472">
        <v>15.28</v>
      </c>
      <c r="J2388" s="472">
        <v>15.28</v>
      </c>
    </row>
    <row r="2389" spans="1:10" ht="26" customHeight="1">
      <c r="A2389" s="638" t="s">
        <v>291</v>
      </c>
      <c r="B2389" s="469" t="s">
        <v>1535</v>
      </c>
      <c r="C2389" s="638" t="s">
        <v>86</v>
      </c>
      <c r="D2389" s="638" t="s">
        <v>1536</v>
      </c>
      <c r="E2389" s="884" t="s">
        <v>716</v>
      </c>
      <c r="F2389" s="884"/>
      <c r="G2389" s="470" t="s">
        <v>288</v>
      </c>
      <c r="H2389" s="471">
        <v>1</v>
      </c>
      <c r="I2389" s="472">
        <v>0.01</v>
      </c>
      <c r="J2389" s="472">
        <v>0.01</v>
      </c>
    </row>
    <row r="2390" spans="1:10" ht="26" customHeight="1">
      <c r="A2390" s="638" t="s">
        <v>291</v>
      </c>
      <c r="B2390" s="469" t="s">
        <v>1537</v>
      </c>
      <c r="C2390" s="638" t="s">
        <v>86</v>
      </c>
      <c r="D2390" s="638" t="s">
        <v>1538</v>
      </c>
      <c r="E2390" s="884" t="s">
        <v>716</v>
      </c>
      <c r="F2390" s="884"/>
      <c r="G2390" s="470" t="s">
        <v>288</v>
      </c>
      <c r="H2390" s="471">
        <v>1</v>
      </c>
      <c r="I2390" s="472">
        <v>0.89</v>
      </c>
      <c r="J2390" s="472">
        <v>0.89</v>
      </c>
    </row>
    <row r="2391" spans="1:10" ht="25">
      <c r="A2391" s="643"/>
      <c r="B2391" s="643"/>
      <c r="C2391" s="643"/>
      <c r="D2391" s="643"/>
      <c r="E2391" s="643" t="s">
        <v>296</v>
      </c>
      <c r="F2391" s="473">
        <v>15.4</v>
      </c>
      <c r="G2391" s="643" t="s">
        <v>297</v>
      </c>
      <c r="H2391" s="473">
        <v>0</v>
      </c>
      <c r="I2391" s="643" t="s">
        <v>298</v>
      </c>
      <c r="J2391" s="473">
        <v>15.4</v>
      </c>
    </row>
    <row r="2392" spans="1:10">
      <c r="A2392" s="643"/>
      <c r="B2392" s="643"/>
      <c r="C2392" s="643"/>
      <c r="D2392" s="643"/>
      <c r="E2392" s="643" t="s">
        <v>709</v>
      </c>
      <c r="F2392" s="473">
        <v>4.2300000000000004</v>
      </c>
      <c r="G2392" s="643"/>
      <c r="H2392" s="881" t="s">
        <v>299</v>
      </c>
      <c r="I2392" s="881"/>
      <c r="J2392" s="473">
        <v>24.67</v>
      </c>
    </row>
    <row r="2393" spans="1:10" ht="1" customHeight="1">
      <c r="A2393" s="645"/>
      <c r="B2393" s="645"/>
      <c r="C2393" s="645"/>
      <c r="D2393" s="645"/>
      <c r="E2393" s="645"/>
      <c r="F2393" s="645"/>
      <c r="G2393" s="645"/>
      <c r="H2393" s="645"/>
      <c r="I2393" s="645"/>
      <c r="J2393" s="645"/>
    </row>
    <row r="2394" spans="1:10" ht="18" customHeight="1">
      <c r="A2394" s="644"/>
      <c r="B2394" s="636" t="s">
        <v>276</v>
      </c>
      <c r="C2394" s="644" t="s">
        <v>277</v>
      </c>
      <c r="D2394" s="644" t="s">
        <v>278</v>
      </c>
      <c r="E2394" s="882" t="s">
        <v>279</v>
      </c>
      <c r="F2394" s="882"/>
      <c r="G2394" s="639" t="s">
        <v>280</v>
      </c>
      <c r="H2394" s="636" t="s">
        <v>281</v>
      </c>
      <c r="I2394" s="636" t="s">
        <v>282</v>
      </c>
      <c r="J2394" s="636" t="s">
        <v>283</v>
      </c>
    </row>
    <row r="2395" spans="1:10" ht="26" customHeight="1">
      <c r="A2395" s="645" t="s">
        <v>158</v>
      </c>
      <c r="B2395" s="461" t="s">
        <v>1539</v>
      </c>
      <c r="C2395" s="645" t="s">
        <v>86</v>
      </c>
      <c r="D2395" s="645" t="s">
        <v>1540</v>
      </c>
      <c r="E2395" s="883" t="s">
        <v>828</v>
      </c>
      <c r="F2395" s="883"/>
      <c r="G2395" s="462" t="s">
        <v>288</v>
      </c>
      <c r="H2395" s="463">
        <v>1</v>
      </c>
      <c r="I2395" s="464">
        <v>22.22</v>
      </c>
      <c r="J2395" s="464">
        <v>22.22</v>
      </c>
    </row>
    <row r="2396" spans="1:10" ht="26" customHeight="1">
      <c r="A2396" s="642" t="s">
        <v>285</v>
      </c>
      <c r="B2396" s="465" t="s">
        <v>1350</v>
      </c>
      <c r="C2396" s="642" t="s">
        <v>86</v>
      </c>
      <c r="D2396" s="642" t="s">
        <v>1351</v>
      </c>
      <c r="E2396" s="885" t="s">
        <v>828</v>
      </c>
      <c r="F2396" s="885"/>
      <c r="G2396" s="466" t="s">
        <v>288</v>
      </c>
      <c r="H2396" s="467">
        <v>1</v>
      </c>
      <c r="I2396" s="468">
        <v>0.14000000000000001</v>
      </c>
      <c r="J2396" s="468">
        <v>0.14000000000000001</v>
      </c>
    </row>
    <row r="2397" spans="1:10" ht="24" customHeight="1">
      <c r="A2397" s="638" t="s">
        <v>291</v>
      </c>
      <c r="B2397" s="469" t="s">
        <v>1107</v>
      </c>
      <c r="C2397" s="638" t="s">
        <v>86</v>
      </c>
      <c r="D2397" s="638" t="s">
        <v>1108</v>
      </c>
      <c r="E2397" s="884" t="s">
        <v>1109</v>
      </c>
      <c r="F2397" s="884"/>
      <c r="G2397" s="470" t="s">
        <v>288</v>
      </c>
      <c r="H2397" s="471">
        <v>1</v>
      </c>
      <c r="I2397" s="472">
        <v>1.84</v>
      </c>
      <c r="J2397" s="472">
        <v>1.84</v>
      </c>
    </row>
    <row r="2398" spans="1:10" ht="24" customHeight="1">
      <c r="A2398" s="638" t="s">
        <v>291</v>
      </c>
      <c r="B2398" s="469" t="s">
        <v>1110</v>
      </c>
      <c r="C2398" s="638" t="s">
        <v>86</v>
      </c>
      <c r="D2398" s="638" t="s">
        <v>1111</v>
      </c>
      <c r="E2398" s="884" t="s">
        <v>1112</v>
      </c>
      <c r="F2398" s="884"/>
      <c r="G2398" s="470" t="s">
        <v>288</v>
      </c>
      <c r="H2398" s="471">
        <v>1</v>
      </c>
      <c r="I2398" s="472">
        <v>0.79</v>
      </c>
      <c r="J2398" s="472">
        <v>0.79</v>
      </c>
    </row>
    <row r="2399" spans="1:10" ht="24" customHeight="1">
      <c r="A2399" s="638" t="s">
        <v>291</v>
      </c>
      <c r="B2399" s="469" t="s">
        <v>1113</v>
      </c>
      <c r="C2399" s="638" t="s">
        <v>86</v>
      </c>
      <c r="D2399" s="638" t="s">
        <v>1114</v>
      </c>
      <c r="E2399" s="884" t="s">
        <v>1109</v>
      </c>
      <c r="F2399" s="884"/>
      <c r="G2399" s="470" t="s">
        <v>288</v>
      </c>
      <c r="H2399" s="471">
        <v>1</v>
      </c>
      <c r="I2399" s="472">
        <v>1.43</v>
      </c>
      <c r="J2399" s="472">
        <v>1.43</v>
      </c>
    </row>
    <row r="2400" spans="1:10" ht="24" customHeight="1">
      <c r="A2400" s="638" t="s">
        <v>291</v>
      </c>
      <c r="B2400" s="469" t="s">
        <v>1115</v>
      </c>
      <c r="C2400" s="638" t="s">
        <v>86</v>
      </c>
      <c r="D2400" s="638" t="s">
        <v>1116</v>
      </c>
      <c r="E2400" s="884" t="s">
        <v>1117</v>
      </c>
      <c r="F2400" s="884"/>
      <c r="G2400" s="470" t="s">
        <v>288</v>
      </c>
      <c r="H2400" s="471">
        <v>1</v>
      </c>
      <c r="I2400" s="472">
        <v>0.08</v>
      </c>
      <c r="J2400" s="472">
        <v>0.08</v>
      </c>
    </row>
    <row r="2401" spans="1:10" ht="26" customHeight="1">
      <c r="A2401" s="638" t="s">
        <v>291</v>
      </c>
      <c r="B2401" s="469" t="s">
        <v>1535</v>
      </c>
      <c r="C2401" s="638" t="s">
        <v>86</v>
      </c>
      <c r="D2401" s="638" t="s">
        <v>1536</v>
      </c>
      <c r="E2401" s="884" t="s">
        <v>716</v>
      </c>
      <c r="F2401" s="884"/>
      <c r="G2401" s="470" t="s">
        <v>288</v>
      </c>
      <c r="H2401" s="471">
        <v>1</v>
      </c>
      <c r="I2401" s="472">
        <v>0.01</v>
      </c>
      <c r="J2401" s="472">
        <v>0.01</v>
      </c>
    </row>
    <row r="2402" spans="1:10" ht="26" customHeight="1">
      <c r="A2402" s="638" t="s">
        <v>291</v>
      </c>
      <c r="B2402" s="469" t="s">
        <v>1537</v>
      </c>
      <c r="C2402" s="638" t="s">
        <v>86</v>
      </c>
      <c r="D2402" s="638" t="s">
        <v>1538</v>
      </c>
      <c r="E2402" s="884" t="s">
        <v>716</v>
      </c>
      <c r="F2402" s="884"/>
      <c r="G2402" s="470" t="s">
        <v>288</v>
      </c>
      <c r="H2402" s="471">
        <v>1</v>
      </c>
      <c r="I2402" s="472">
        <v>0.89</v>
      </c>
      <c r="J2402" s="472">
        <v>0.89</v>
      </c>
    </row>
    <row r="2403" spans="1:10" ht="26" customHeight="1">
      <c r="A2403" s="638" t="s">
        <v>291</v>
      </c>
      <c r="B2403" s="469" t="s">
        <v>1352</v>
      </c>
      <c r="C2403" s="638" t="s">
        <v>86</v>
      </c>
      <c r="D2403" s="638" t="s">
        <v>1353</v>
      </c>
      <c r="E2403" s="884" t="s">
        <v>376</v>
      </c>
      <c r="F2403" s="884"/>
      <c r="G2403" s="470" t="s">
        <v>288</v>
      </c>
      <c r="H2403" s="471">
        <v>1</v>
      </c>
      <c r="I2403" s="472">
        <v>17.04</v>
      </c>
      <c r="J2403" s="472">
        <v>17.04</v>
      </c>
    </row>
    <row r="2404" spans="1:10" ht="25">
      <c r="A2404" s="643"/>
      <c r="B2404" s="643"/>
      <c r="C2404" s="643"/>
      <c r="D2404" s="643"/>
      <c r="E2404" s="643" t="s">
        <v>296</v>
      </c>
      <c r="F2404" s="473">
        <v>17.18</v>
      </c>
      <c r="G2404" s="643" t="s">
        <v>297</v>
      </c>
      <c r="H2404" s="473">
        <v>0</v>
      </c>
      <c r="I2404" s="643" t="s">
        <v>298</v>
      </c>
      <c r="J2404" s="473">
        <v>17.18</v>
      </c>
    </row>
    <row r="2405" spans="1:10">
      <c r="A2405" s="643"/>
      <c r="B2405" s="643"/>
      <c r="C2405" s="643"/>
      <c r="D2405" s="643"/>
      <c r="E2405" s="643" t="s">
        <v>709</v>
      </c>
      <c r="F2405" s="473">
        <v>4.59</v>
      </c>
      <c r="G2405" s="643"/>
      <c r="H2405" s="881" t="s">
        <v>299</v>
      </c>
      <c r="I2405" s="881"/>
      <c r="J2405" s="473">
        <v>26.81</v>
      </c>
    </row>
    <row r="2406" spans="1:10" ht="1" customHeight="1">
      <c r="A2406" s="645"/>
      <c r="B2406" s="645"/>
      <c r="C2406" s="645"/>
      <c r="D2406" s="645"/>
      <c r="E2406" s="645"/>
      <c r="F2406" s="645"/>
      <c r="G2406" s="645"/>
      <c r="H2406" s="645"/>
      <c r="I2406" s="645"/>
      <c r="J2406" s="645"/>
    </row>
    <row r="2407" spans="1:10" ht="18" customHeight="1">
      <c r="A2407" s="644"/>
      <c r="B2407" s="636" t="s">
        <v>276</v>
      </c>
      <c r="C2407" s="644" t="s">
        <v>277</v>
      </c>
      <c r="D2407" s="644" t="s">
        <v>278</v>
      </c>
      <c r="E2407" s="882" t="s">
        <v>279</v>
      </c>
      <c r="F2407" s="882"/>
      <c r="G2407" s="639" t="s">
        <v>280</v>
      </c>
      <c r="H2407" s="636" t="s">
        <v>281</v>
      </c>
      <c r="I2407" s="636" t="s">
        <v>282</v>
      </c>
      <c r="J2407" s="636" t="s">
        <v>283</v>
      </c>
    </row>
    <row r="2408" spans="1:10" ht="26" customHeight="1">
      <c r="A2408" s="645" t="s">
        <v>158</v>
      </c>
      <c r="B2408" s="461" t="s">
        <v>1439</v>
      </c>
      <c r="C2408" s="645" t="s">
        <v>86</v>
      </c>
      <c r="D2408" s="645" t="s">
        <v>1440</v>
      </c>
      <c r="E2408" s="883" t="s">
        <v>828</v>
      </c>
      <c r="F2408" s="883"/>
      <c r="G2408" s="462" t="s">
        <v>288</v>
      </c>
      <c r="H2408" s="463">
        <v>1</v>
      </c>
      <c r="I2408" s="464">
        <v>25.02</v>
      </c>
      <c r="J2408" s="464">
        <v>25.02</v>
      </c>
    </row>
    <row r="2409" spans="1:10" ht="26" customHeight="1">
      <c r="A2409" s="642" t="s">
        <v>285</v>
      </c>
      <c r="B2409" s="465" t="s">
        <v>1354</v>
      </c>
      <c r="C2409" s="642" t="s">
        <v>86</v>
      </c>
      <c r="D2409" s="642" t="s">
        <v>1355</v>
      </c>
      <c r="E2409" s="885" t="s">
        <v>828</v>
      </c>
      <c r="F2409" s="885"/>
      <c r="G2409" s="466" t="s">
        <v>288</v>
      </c>
      <c r="H2409" s="467">
        <v>1</v>
      </c>
      <c r="I2409" s="468">
        <v>0.22</v>
      </c>
      <c r="J2409" s="468">
        <v>0.22</v>
      </c>
    </row>
    <row r="2410" spans="1:10" ht="24" customHeight="1">
      <c r="A2410" s="638" t="s">
        <v>291</v>
      </c>
      <c r="B2410" s="469" t="s">
        <v>1356</v>
      </c>
      <c r="C2410" s="638" t="s">
        <v>86</v>
      </c>
      <c r="D2410" s="638" t="s">
        <v>1357</v>
      </c>
      <c r="E2410" s="884" t="s">
        <v>376</v>
      </c>
      <c r="F2410" s="884"/>
      <c r="G2410" s="470" t="s">
        <v>288</v>
      </c>
      <c r="H2410" s="471">
        <v>1</v>
      </c>
      <c r="I2410" s="472">
        <v>19.760000000000002</v>
      </c>
      <c r="J2410" s="472">
        <v>19.760000000000002</v>
      </c>
    </row>
    <row r="2411" spans="1:10" ht="24" customHeight="1">
      <c r="A2411" s="638" t="s">
        <v>291</v>
      </c>
      <c r="B2411" s="469" t="s">
        <v>1107</v>
      </c>
      <c r="C2411" s="638" t="s">
        <v>86</v>
      </c>
      <c r="D2411" s="638" t="s">
        <v>1108</v>
      </c>
      <c r="E2411" s="884" t="s">
        <v>1109</v>
      </c>
      <c r="F2411" s="884"/>
      <c r="G2411" s="470" t="s">
        <v>288</v>
      </c>
      <c r="H2411" s="471">
        <v>1</v>
      </c>
      <c r="I2411" s="472">
        <v>1.84</v>
      </c>
      <c r="J2411" s="472">
        <v>1.84</v>
      </c>
    </row>
    <row r="2412" spans="1:10" ht="24" customHeight="1">
      <c r="A2412" s="638" t="s">
        <v>291</v>
      </c>
      <c r="B2412" s="469" t="s">
        <v>1110</v>
      </c>
      <c r="C2412" s="638" t="s">
        <v>86</v>
      </c>
      <c r="D2412" s="638" t="s">
        <v>1111</v>
      </c>
      <c r="E2412" s="884" t="s">
        <v>1112</v>
      </c>
      <c r="F2412" s="884"/>
      <c r="G2412" s="470" t="s">
        <v>288</v>
      </c>
      <c r="H2412" s="471">
        <v>1</v>
      </c>
      <c r="I2412" s="472">
        <v>0.79</v>
      </c>
      <c r="J2412" s="472">
        <v>0.79</v>
      </c>
    </row>
    <row r="2413" spans="1:10" ht="24" customHeight="1">
      <c r="A2413" s="638" t="s">
        <v>291</v>
      </c>
      <c r="B2413" s="469" t="s">
        <v>1113</v>
      </c>
      <c r="C2413" s="638" t="s">
        <v>86</v>
      </c>
      <c r="D2413" s="638" t="s">
        <v>1114</v>
      </c>
      <c r="E2413" s="884" t="s">
        <v>1109</v>
      </c>
      <c r="F2413" s="884"/>
      <c r="G2413" s="470" t="s">
        <v>288</v>
      </c>
      <c r="H2413" s="471">
        <v>1</v>
      </c>
      <c r="I2413" s="472">
        <v>1.43</v>
      </c>
      <c r="J2413" s="472">
        <v>1.43</v>
      </c>
    </row>
    <row r="2414" spans="1:10" ht="24" customHeight="1">
      <c r="A2414" s="638" t="s">
        <v>291</v>
      </c>
      <c r="B2414" s="469" t="s">
        <v>1115</v>
      </c>
      <c r="C2414" s="638" t="s">
        <v>86</v>
      </c>
      <c r="D2414" s="638" t="s">
        <v>1116</v>
      </c>
      <c r="E2414" s="884" t="s">
        <v>1117</v>
      </c>
      <c r="F2414" s="884"/>
      <c r="G2414" s="470" t="s">
        <v>288</v>
      </c>
      <c r="H2414" s="471">
        <v>1</v>
      </c>
      <c r="I2414" s="472">
        <v>0.08</v>
      </c>
      <c r="J2414" s="472">
        <v>0.08</v>
      </c>
    </row>
    <row r="2415" spans="1:10" ht="26" customHeight="1">
      <c r="A2415" s="638" t="s">
        <v>291</v>
      </c>
      <c r="B2415" s="469" t="s">
        <v>1535</v>
      </c>
      <c r="C2415" s="638" t="s">
        <v>86</v>
      </c>
      <c r="D2415" s="638" t="s">
        <v>1536</v>
      </c>
      <c r="E2415" s="884" t="s">
        <v>716</v>
      </c>
      <c r="F2415" s="884"/>
      <c r="G2415" s="470" t="s">
        <v>288</v>
      </c>
      <c r="H2415" s="471">
        <v>1</v>
      </c>
      <c r="I2415" s="472">
        <v>0.01</v>
      </c>
      <c r="J2415" s="472">
        <v>0.01</v>
      </c>
    </row>
    <row r="2416" spans="1:10" ht="26" customHeight="1">
      <c r="A2416" s="638" t="s">
        <v>291</v>
      </c>
      <c r="B2416" s="469" t="s">
        <v>1537</v>
      </c>
      <c r="C2416" s="638" t="s">
        <v>86</v>
      </c>
      <c r="D2416" s="638" t="s">
        <v>1538</v>
      </c>
      <c r="E2416" s="884" t="s">
        <v>716</v>
      </c>
      <c r="F2416" s="884"/>
      <c r="G2416" s="470" t="s">
        <v>288</v>
      </c>
      <c r="H2416" s="471">
        <v>1</v>
      </c>
      <c r="I2416" s="472">
        <v>0.89</v>
      </c>
      <c r="J2416" s="472">
        <v>0.89</v>
      </c>
    </row>
    <row r="2417" spans="1:10" ht="25">
      <c r="A2417" s="643"/>
      <c r="B2417" s="643"/>
      <c r="C2417" s="643"/>
      <c r="D2417" s="643"/>
      <c r="E2417" s="643" t="s">
        <v>296</v>
      </c>
      <c r="F2417" s="473">
        <v>19.98</v>
      </c>
      <c r="G2417" s="643" t="s">
        <v>297</v>
      </c>
      <c r="H2417" s="473">
        <v>0</v>
      </c>
      <c r="I2417" s="643" t="s">
        <v>298</v>
      </c>
      <c r="J2417" s="473">
        <v>19.98</v>
      </c>
    </row>
    <row r="2418" spans="1:10">
      <c r="A2418" s="643"/>
      <c r="B2418" s="643"/>
      <c r="C2418" s="643"/>
      <c r="D2418" s="643"/>
      <c r="E2418" s="643" t="s">
        <v>709</v>
      </c>
      <c r="F2418" s="473">
        <v>5.17</v>
      </c>
      <c r="G2418" s="643"/>
      <c r="H2418" s="881" t="s">
        <v>299</v>
      </c>
      <c r="I2418" s="881"/>
      <c r="J2418" s="473">
        <v>30.19</v>
      </c>
    </row>
    <row r="2419" spans="1:10" ht="1" customHeight="1">
      <c r="A2419" s="645"/>
      <c r="B2419" s="645"/>
      <c r="C2419" s="645"/>
      <c r="D2419" s="645"/>
      <c r="E2419" s="645"/>
      <c r="F2419" s="645"/>
      <c r="G2419" s="645"/>
      <c r="H2419" s="645"/>
      <c r="I2419" s="645"/>
      <c r="J2419" s="645"/>
    </row>
    <row r="2420" spans="1:10" ht="18" customHeight="1">
      <c r="A2420" s="644"/>
      <c r="B2420" s="636" t="s">
        <v>276</v>
      </c>
      <c r="C2420" s="644" t="s">
        <v>277</v>
      </c>
      <c r="D2420" s="644" t="s">
        <v>278</v>
      </c>
      <c r="E2420" s="882" t="s">
        <v>279</v>
      </c>
      <c r="F2420" s="882"/>
      <c r="G2420" s="639" t="s">
        <v>280</v>
      </c>
      <c r="H2420" s="636" t="s">
        <v>281</v>
      </c>
      <c r="I2420" s="636" t="s">
        <v>282</v>
      </c>
      <c r="J2420" s="636" t="s">
        <v>283</v>
      </c>
    </row>
    <row r="2421" spans="1:10" ht="24" customHeight="1">
      <c r="A2421" s="645" t="s">
        <v>158</v>
      </c>
      <c r="B2421" s="461" t="s">
        <v>1497</v>
      </c>
      <c r="C2421" s="645" t="s">
        <v>86</v>
      </c>
      <c r="D2421" s="645" t="s">
        <v>1498</v>
      </c>
      <c r="E2421" s="883" t="s">
        <v>828</v>
      </c>
      <c r="F2421" s="883"/>
      <c r="G2421" s="462" t="s">
        <v>288</v>
      </c>
      <c r="H2421" s="463">
        <v>1</v>
      </c>
      <c r="I2421" s="464">
        <v>21.81</v>
      </c>
      <c r="J2421" s="464">
        <v>21.81</v>
      </c>
    </row>
    <row r="2422" spans="1:10" ht="26" customHeight="1">
      <c r="A2422" s="642" t="s">
        <v>285</v>
      </c>
      <c r="B2422" s="465" t="s">
        <v>1358</v>
      </c>
      <c r="C2422" s="642" t="s">
        <v>86</v>
      </c>
      <c r="D2422" s="642" t="s">
        <v>1359</v>
      </c>
      <c r="E2422" s="885" t="s">
        <v>828</v>
      </c>
      <c r="F2422" s="885"/>
      <c r="G2422" s="466" t="s">
        <v>288</v>
      </c>
      <c r="H2422" s="467">
        <v>1</v>
      </c>
      <c r="I2422" s="468">
        <v>0.27</v>
      </c>
      <c r="J2422" s="468">
        <v>0.27</v>
      </c>
    </row>
    <row r="2423" spans="1:10" ht="24" customHeight="1">
      <c r="A2423" s="638" t="s">
        <v>291</v>
      </c>
      <c r="B2423" s="469" t="s">
        <v>1360</v>
      </c>
      <c r="C2423" s="638" t="s">
        <v>86</v>
      </c>
      <c r="D2423" s="638" t="s">
        <v>1361</v>
      </c>
      <c r="E2423" s="884" t="s">
        <v>376</v>
      </c>
      <c r="F2423" s="884"/>
      <c r="G2423" s="470" t="s">
        <v>288</v>
      </c>
      <c r="H2423" s="471">
        <v>1</v>
      </c>
      <c r="I2423" s="472">
        <v>16.5</v>
      </c>
      <c r="J2423" s="472">
        <v>16.5</v>
      </c>
    </row>
    <row r="2424" spans="1:10" ht="24" customHeight="1">
      <c r="A2424" s="638" t="s">
        <v>291</v>
      </c>
      <c r="B2424" s="469" t="s">
        <v>1107</v>
      </c>
      <c r="C2424" s="638" t="s">
        <v>86</v>
      </c>
      <c r="D2424" s="638" t="s">
        <v>1108</v>
      </c>
      <c r="E2424" s="884" t="s">
        <v>1109</v>
      </c>
      <c r="F2424" s="884"/>
      <c r="G2424" s="470" t="s">
        <v>288</v>
      </c>
      <c r="H2424" s="471">
        <v>1</v>
      </c>
      <c r="I2424" s="472">
        <v>1.84</v>
      </c>
      <c r="J2424" s="472">
        <v>1.84</v>
      </c>
    </row>
    <row r="2425" spans="1:10" ht="24" customHeight="1">
      <c r="A2425" s="638" t="s">
        <v>291</v>
      </c>
      <c r="B2425" s="469" t="s">
        <v>1110</v>
      </c>
      <c r="C2425" s="638" t="s">
        <v>86</v>
      </c>
      <c r="D2425" s="638" t="s">
        <v>1111</v>
      </c>
      <c r="E2425" s="884" t="s">
        <v>1112</v>
      </c>
      <c r="F2425" s="884"/>
      <c r="G2425" s="470" t="s">
        <v>288</v>
      </c>
      <c r="H2425" s="471">
        <v>1</v>
      </c>
      <c r="I2425" s="472">
        <v>0.79</v>
      </c>
      <c r="J2425" s="472">
        <v>0.79</v>
      </c>
    </row>
    <row r="2426" spans="1:10" ht="24" customHeight="1">
      <c r="A2426" s="638" t="s">
        <v>291</v>
      </c>
      <c r="B2426" s="469" t="s">
        <v>1113</v>
      </c>
      <c r="C2426" s="638" t="s">
        <v>86</v>
      </c>
      <c r="D2426" s="638" t="s">
        <v>1114</v>
      </c>
      <c r="E2426" s="884" t="s">
        <v>1109</v>
      </c>
      <c r="F2426" s="884"/>
      <c r="G2426" s="470" t="s">
        <v>288</v>
      </c>
      <c r="H2426" s="471">
        <v>1</v>
      </c>
      <c r="I2426" s="472">
        <v>1.43</v>
      </c>
      <c r="J2426" s="472">
        <v>1.43</v>
      </c>
    </row>
    <row r="2427" spans="1:10" ht="24" customHeight="1">
      <c r="A2427" s="638" t="s">
        <v>291</v>
      </c>
      <c r="B2427" s="469" t="s">
        <v>1115</v>
      </c>
      <c r="C2427" s="638" t="s">
        <v>86</v>
      </c>
      <c r="D2427" s="638" t="s">
        <v>1116</v>
      </c>
      <c r="E2427" s="884" t="s">
        <v>1117</v>
      </c>
      <c r="F2427" s="884"/>
      <c r="G2427" s="470" t="s">
        <v>288</v>
      </c>
      <c r="H2427" s="471">
        <v>1</v>
      </c>
      <c r="I2427" s="472">
        <v>0.08</v>
      </c>
      <c r="J2427" s="472">
        <v>0.08</v>
      </c>
    </row>
    <row r="2428" spans="1:10" ht="26" customHeight="1">
      <c r="A2428" s="638" t="s">
        <v>291</v>
      </c>
      <c r="B2428" s="469" t="s">
        <v>1535</v>
      </c>
      <c r="C2428" s="638" t="s">
        <v>86</v>
      </c>
      <c r="D2428" s="638" t="s">
        <v>1536</v>
      </c>
      <c r="E2428" s="884" t="s">
        <v>716</v>
      </c>
      <c r="F2428" s="884"/>
      <c r="G2428" s="470" t="s">
        <v>288</v>
      </c>
      <c r="H2428" s="471">
        <v>1</v>
      </c>
      <c r="I2428" s="472">
        <v>0.01</v>
      </c>
      <c r="J2428" s="472">
        <v>0.01</v>
      </c>
    </row>
    <row r="2429" spans="1:10" ht="26" customHeight="1">
      <c r="A2429" s="638" t="s">
        <v>291</v>
      </c>
      <c r="B2429" s="469" t="s">
        <v>1537</v>
      </c>
      <c r="C2429" s="638" t="s">
        <v>86</v>
      </c>
      <c r="D2429" s="638" t="s">
        <v>1538</v>
      </c>
      <c r="E2429" s="884" t="s">
        <v>716</v>
      </c>
      <c r="F2429" s="884"/>
      <c r="G2429" s="470" t="s">
        <v>288</v>
      </c>
      <c r="H2429" s="471">
        <v>1</v>
      </c>
      <c r="I2429" s="472">
        <v>0.89</v>
      </c>
      <c r="J2429" s="472">
        <v>0.89</v>
      </c>
    </row>
    <row r="2430" spans="1:10" ht="25">
      <c r="A2430" s="643"/>
      <c r="B2430" s="643"/>
      <c r="C2430" s="643"/>
      <c r="D2430" s="643"/>
      <c r="E2430" s="643" t="s">
        <v>296</v>
      </c>
      <c r="F2430" s="473">
        <v>16.77</v>
      </c>
      <c r="G2430" s="643" t="s">
        <v>297</v>
      </c>
      <c r="H2430" s="473">
        <v>0</v>
      </c>
      <c r="I2430" s="643" t="s">
        <v>298</v>
      </c>
      <c r="J2430" s="473">
        <v>16.77</v>
      </c>
    </row>
    <row r="2431" spans="1:10">
      <c r="A2431" s="643"/>
      <c r="B2431" s="643"/>
      <c r="C2431" s="643"/>
      <c r="D2431" s="643"/>
      <c r="E2431" s="643" t="s">
        <v>709</v>
      </c>
      <c r="F2431" s="473">
        <v>4.51</v>
      </c>
      <c r="G2431" s="643"/>
      <c r="H2431" s="881" t="s">
        <v>299</v>
      </c>
      <c r="I2431" s="881"/>
      <c r="J2431" s="473">
        <v>26.32</v>
      </c>
    </row>
    <row r="2432" spans="1:10" ht="1" customHeight="1">
      <c r="A2432" s="645"/>
      <c r="B2432" s="645"/>
      <c r="C2432" s="645"/>
      <c r="D2432" s="645"/>
      <c r="E2432" s="645"/>
      <c r="F2432" s="645"/>
      <c r="G2432" s="645"/>
      <c r="H2432" s="645"/>
      <c r="I2432" s="645"/>
      <c r="J2432" s="645"/>
    </row>
    <row r="2433" spans="1:10" ht="18" customHeight="1">
      <c r="A2433" s="644"/>
      <c r="B2433" s="636" t="s">
        <v>276</v>
      </c>
      <c r="C2433" s="644" t="s">
        <v>277</v>
      </c>
      <c r="D2433" s="644" t="s">
        <v>278</v>
      </c>
      <c r="E2433" s="882" t="s">
        <v>279</v>
      </c>
      <c r="F2433" s="882"/>
      <c r="G2433" s="639" t="s">
        <v>280</v>
      </c>
      <c r="H2433" s="636" t="s">
        <v>281</v>
      </c>
      <c r="I2433" s="636" t="s">
        <v>282</v>
      </c>
      <c r="J2433" s="636" t="s">
        <v>283</v>
      </c>
    </row>
    <row r="2434" spans="1:10" ht="26" customHeight="1">
      <c r="A2434" s="645" t="s">
        <v>158</v>
      </c>
      <c r="B2434" s="461" t="s">
        <v>1523</v>
      </c>
      <c r="C2434" s="645" t="s">
        <v>86</v>
      </c>
      <c r="D2434" s="645" t="s">
        <v>1524</v>
      </c>
      <c r="E2434" s="883" t="s">
        <v>828</v>
      </c>
      <c r="F2434" s="883"/>
      <c r="G2434" s="462" t="s">
        <v>288</v>
      </c>
      <c r="H2434" s="463">
        <v>1</v>
      </c>
      <c r="I2434" s="464">
        <v>29.61</v>
      </c>
      <c r="J2434" s="464">
        <v>29.61</v>
      </c>
    </row>
    <row r="2435" spans="1:10" ht="26" customHeight="1">
      <c r="A2435" s="642" t="s">
        <v>285</v>
      </c>
      <c r="B2435" s="465" t="s">
        <v>1362</v>
      </c>
      <c r="C2435" s="642" t="s">
        <v>86</v>
      </c>
      <c r="D2435" s="642" t="s">
        <v>1363</v>
      </c>
      <c r="E2435" s="885" t="s">
        <v>828</v>
      </c>
      <c r="F2435" s="885"/>
      <c r="G2435" s="466" t="s">
        <v>288</v>
      </c>
      <c r="H2435" s="467">
        <v>1</v>
      </c>
      <c r="I2435" s="468">
        <v>0.2</v>
      </c>
      <c r="J2435" s="468">
        <v>0.2</v>
      </c>
    </row>
    <row r="2436" spans="1:10" ht="24" customHeight="1">
      <c r="A2436" s="638" t="s">
        <v>291</v>
      </c>
      <c r="B2436" s="469" t="s">
        <v>1364</v>
      </c>
      <c r="C2436" s="638" t="s">
        <v>86</v>
      </c>
      <c r="D2436" s="638" t="s">
        <v>1365</v>
      </c>
      <c r="E2436" s="884" t="s">
        <v>376</v>
      </c>
      <c r="F2436" s="884"/>
      <c r="G2436" s="470" t="s">
        <v>288</v>
      </c>
      <c r="H2436" s="471">
        <v>1</v>
      </c>
      <c r="I2436" s="472">
        <v>24.37</v>
      </c>
      <c r="J2436" s="472">
        <v>24.37</v>
      </c>
    </row>
    <row r="2437" spans="1:10" ht="24" customHeight="1">
      <c r="A2437" s="638" t="s">
        <v>291</v>
      </c>
      <c r="B2437" s="469" t="s">
        <v>1107</v>
      </c>
      <c r="C2437" s="638" t="s">
        <v>86</v>
      </c>
      <c r="D2437" s="638" t="s">
        <v>1108</v>
      </c>
      <c r="E2437" s="884" t="s">
        <v>1109</v>
      </c>
      <c r="F2437" s="884"/>
      <c r="G2437" s="470" t="s">
        <v>288</v>
      </c>
      <c r="H2437" s="471">
        <v>1</v>
      </c>
      <c r="I2437" s="472">
        <v>1.84</v>
      </c>
      <c r="J2437" s="472">
        <v>1.84</v>
      </c>
    </row>
    <row r="2438" spans="1:10" ht="24" customHeight="1">
      <c r="A2438" s="638" t="s">
        <v>291</v>
      </c>
      <c r="B2438" s="469" t="s">
        <v>1110</v>
      </c>
      <c r="C2438" s="638" t="s">
        <v>86</v>
      </c>
      <c r="D2438" s="638" t="s">
        <v>1111</v>
      </c>
      <c r="E2438" s="884" t="s">
        <v>1112</v>
      </c>
      <c r="F2438" s="884"/>
      <c r="G2438" s="470" t="s">
        <v>288</v>
      </c>
      <c r="H2438" s="471">
        <v>1</v>
      </c>
      <c r="I2438" s="472">
        <v>0.79</v>
      </c>
      <c r="J2438" s="472">
        <v>0.79</v>
      </c>
    </row>
    <row r="2439" spans="1:10" ht="24" customHeight="1">
      <c r="A2439" s="638" t="s">
        <v>291</v>
      </c>
      <c r="B2439" s="469" t="s">
        <v>1113</v>
      </c>
      <c r="C2439" s="638" t="s">
        <v>86</v>
      </c>
      <c r="D2439" s="638" t="s">
        <v>1114</v>
      </c>
      <c r="E2439" s="884" t="s">
        <v>1109</v>
      </c>
      <c r="F2439" s="884"/>
      <c r="G2439" s="470" t="s">
        <v>288</v>
      </c>
      <c r="H2439" s="471">
        <v>1</v>
      </c>
      <c r="I2439" s="472">
        <v>1.43</v>
      </c>
      <c r="J2439" s="472">
        <v>1.43</v>
      </c>
    </row>
    <row r="2440" spans="1:10" ht="24" customHeight="1">
      <c r="A2440" s="638" t="s">
        <v>291</v>
      </c>
      <c r="B2440" s="469" t="s">
        <v>1115</v>
      </c>
      <c r="C2440" s="638" t="s">
        <v>86</v>
      </c>
      <c r="D2440" s="638" t="s">
        <v>1116</v>
      </c>
      <c r="E2440" s="884" t="s">
        <v>1117</v>
      </c>
      <c r="F2440" s="884"/>
      <c r="G2440" s="470" t="s">
        <v>288</v>
      </c>
      <c r="H2440" s="471">
        <v>1</v>
      </c>
      <c r="I2440" s="472">
        <v>0.08</v>
      </c>
      <c r="J2440" s="472">
        <v>0.08</v>
      </c>
    </row>
    <row r="2441" spans="1:10" ht="26" customHeight="1">
      <c r="A2441" s="638" t="s">
        <v>291</v>
      </c>
      <c r="B2441" s="469" t="s">
        <v>1535</v>
      </c>
      <c r="C2441" s="638" t="s">
        <v>86</v>
      </c>
      <c r="D2441" s="638" t="s">
        <v>1536</v>
      </c>
      <c r="E2441" s="884" t="s">
        <v>716</v>
      </c>
      <c r="F2441" s="884"/>
      <c r="G2441" s="470" t="s">
        <v>288</v>
      </c>
      <c r="H2441" s="471">
        <v>1</v>
      </c>
      <c r="I2441" s="472">
        <v>0.01</v>
      </c>
      <c r="J2441" s="472">
        <v>0.01</v>
      </c>
    </row>
    <row r="2442" spans="1:10" ht="26" customHeight="1">
      <c r="A2442" s="638" t="s">
        <v>291</v>
      </c>
      <c r="B2442" s="469" t="s">
        <v>1537</v>
      </c>
      <c r="C2442" s="638" t="s">
        <v>86</v>
      </c>
      <c r="D2442" s="638" t="s">
        <v>1538</v>
      </c>
      <c r="E2442" s="884" t="s">
        <v>716</v>
      </c>
      <c r="F2442" s="884"/>
      <c r="G2442" s="470" t="s">
        <v>288</v>
      </c>
      <c r="H2442" s="471">
        <v>1</v>
      </c>
      <c r="I2442" s="472">
        <v>0.89</v>
      </c>
      <c r="J2442" s="472">
        <v>0.89</v>
      </c>
    </row>
    <row r="2443" spans="1:10" ht="25">
      <c r="A2443" s="643"/>
      <c r="B2443" s="643"/>
      <c r="C2443" s="643"/>
      <c r="D2443" s="643"/>
      <c r="E2443" s="643" t="s">
        <v>296</v>
      </c>
      <c r="F2443" s="473">
        <v>24.57</v>
      </c>
      <c r="G2443" s="643" t="s">
        <v>297</v>
      </c>
      <c r="H2443" s="473">
        <v>0</v>
      </c>
      <c r="I2443" s="643" t="s">
        <v>298</v>
      </c>
      <c r="J2443" s="473">
        <v>24.57</v>
      </c>
    </row>
    <row r="2444" spans="1:10">
      <c r="A2444" s="643"/>
      <c r="B2444" s="643"/>
      <c r="C2444" s="643"/>
      <c r="D2444" s="643"/>
      <c r="E2444" s="643" t="s">
        <v>709</v>
      </c>
      <c r="F2444" s="473">
        <v>6.12</v>
      </c>
      <c r="G2444" s="643"/>
      <c r="H2444" s="881" t="s">
        <v>299</v>
      </c>
      <c r="I2444" s="881"/>
      <c r="J2444" s="473">
        <v>35.729999999999997</v>
      </c>
    </row>
    <row r="2445" spans="1:10" ht="1" customHeight="1">
      <c r="A2445" s="645"/>
      <c r="B2445" s="645"/>
      <c r="C2445" s="645"/>
      <c r="D2445" s="645"/>
      <c r="E2445" s="645"/>
      <c r="F2445" s="645"/>
      <c r="G2445" s="645"/>
      <c r="H2445" s="645"/>
      <c r="I2445" s="645"/>
      <c r="J2445" s="645"/>
    </row>
    <row r="2446" spans="1:10" ht="18" customHeight="1">
      <c r="A2446" s="644"/>
      <c r="B2446" s="636" t="s">
        <v>276</v>
      </c>
      <c r="C2446" s="644" t="s">
        <v>277</v>
      </c>
      <c r="D2446" s="644" t="s">
        <v>278</v>
      </c>
      <c r="E2446" s="882" t="s">
        <v>279</v>
      </c>
      <c r="F2446" s="882"/>
      <c r="G2446" s="639" t="s">
        <v>280</v>
      </c>
      <c r="H2446" s="636" t="s">
        <v>281</v>
      </c>
      <c r="I2446" s="636" t="s">
        <v>282</v>
      </c>
      <c r="J2446" s="636" t="s">
        <v>283</v>
      </c>
    </row>
    <row r="2447" spans="1:10" ht="26" customHeight="1">
      <c r="A2447" s="645" t="s">
        <v>158</v>
      </c>
      <c r="B2447" s="461" t="s">
        <v>1298</v>
      </c>
      <c r="C2447" s="645" t="s">
        <v>86</v>
      </c>
      <c r="D2447" s="645" t="s">
        <v>1299</v>
      </c>
      <c r="E2447" s="883" t="s">
        <v>828</v>
      </c>
      <c r="F2447" s="883"/>
      <c r="G2447" s="462" t="s">
        <v>288</v>
      </c>
      <c r="H2447" s="463">
        <v>1</v>
      </c>
      <c r="I2447" s="464">
        <v>22.54</v>
      </c>
      <c r="J2447" s="464">
        <v>22.54</v>
      </c>
    </row>
    <row r="2448" spans="1:10" ht="26" customHeight="1">
      <c r="A2448" s="642" t="s">
        <v>285</v>
      </c>
      <c r="B2448" s="465" t="s">
        <v>1366</v>
      </c>
      <c r="C2448" s="642" t="s">
        <v>86</v>
      </c>
      <c r="D2448" s="642" t="s">
        <v>1367</v>
      </c>
      <c r="E2448" s="885" t="s">
        <v>828</v>
      </c>
      <c r="F2448" s="885"/>
      <c r="G2448" s="466" t="s">
        <v>288</v>
      </c>
      <c r="H2448" s="467">
        <v>1</v>
      </c>
      <c r="I2448" s="468">
        <v>0.19</v>
      </c>
      <c r="J2448" s="468">
        <v>0.19</v>
      </c>
    </row>
    <row r="2449" spans="1:10" ht="26" customHeight="1">
      <c r="A2449" s="638" t="s">
        <v>291</v>
      </c>
      <c r="B2449" s="469" t="s">
        <v>1368</v>
      </c>
      <c r="C2449" s="638" t="s">
        <v>86</v>
      </c>
      <c r="D2449" s="638" t="s">
        <v>1369</v>
      </c>
      <c r="E2449" s="884" t="s">
        <v>376</v>
      </c>
      <c r="F2449" s="884"/>
      <c r="G2449" s="470" t="s">
        <v>288</v>
      </c>
      <c r="H2449" s="471">
        <v>1</v>
      </c>
      <c r="I2449" s="472">
        <v>17.309999999999999</v>
      </c>
      <c r="J2449" s="472">
        <v>17.309999999999999</v>
      </c>
    </row>
    <row r="2450" spans="1:10" ht="24" customHeight="1">
      <c r="A2450" s="638" t="s">
        <v>291</v>
      </c>
      <c r="B2450" s="469" t="s">
        <v>1107</v>
      </c>
      <c r="C2450" s="638" t="s">
        <v>86</v>
      </c>
      <c r="D2450" s="638" t="s">
        <v>1108</v>
      </c>
      <c r="E2450" s="884" t="s">
        <v>1109</v>
      </c>
      <c r="F2450" s="884"/>
      <c r="G2450" s="470" t="s">
        <v>288</v>
      </c>
      <c r="H2450" s="471">
        <v>1</v>
      </c>
      <c r="I2450" s="472">
        <v>1.84</v>
      </c>
      <c r="J2450" s="472">
        <v>1.84</v>
      </c>
    </row>
    <row r="2451" spans="1:10" ht="24" customHeight="1">
      <c r="A2451" s="638" t="s">
        <v>291</v>
      </c>
      <c r="B2451" s="469" t="s">
        <v>1110</v>
      </c>
      <c r="C2451" s="638" t="s">
        <v>86</v>
      </c>
      <c r="D2451" s="638" t="s">
        <v>1111</v>
      </c>
      <c r="E2451" s="884" t="s">
        <v>1112</v>
      </c>
      <c r="F2451" s="884"/>
      <c r="G2451" s="470" t="s">
        <v>288</v>
      </c>
      <c r="H2451" s="471">
        <v>1</v>
      </c>
      <c r="I2451" s="472">
        <v>0.79</v>
      </c>
      <c r="J2451" s="472">
        <v>0.79</v>
      </c>
    </row>
    <row r="2452" spans="1:10" ht="24" customHeight="1">
      <c r="A2452" s="638" t="s">
        <v>291</v>
      </c>
      <c r="B2452" s="469" t="s">
        <v>1113</v>
      </c>
      <c r="C2452" s="638" t="s">
        <v>86</v>
      </c>
      <c r="D2452" s="638" t="s">
        <v>1114</v>
      </c>
      <c r="E2452" s="884" t="s">
        <v>1109</v>
      </c>
      <c r="F2452" s="884"/>
      <c r="G2452" s="470" t="s">
        <v>288</v>
      </c>
      <c r="H2452" s="471">
        <v>1</v>
      </c>
      <c r="I2452" s="472">
        <v>1.43</v>
      </c>
      <c r="J2452" s="472">
        <v>1.43</v>
      </c>
    </row>
    <row r="2453" spans="1:10" ht="24" customHeight="1">
      <c r="A2453" s="638" t="s">
        <v>291</v>
      </c>
      <c r="B2453" s="469" t="s">
        <v>1115</v>
      </c>
      <c r="C2453" s="638" t="s">
        <v>86</v>
      </c>
      <c r="D2453" s="638" t="s">
        <v>1116</v>
      </c>
      <c r="E2453" s="884" t="s">
        <v>1117</v>
      </c>
      <c r="F2453" s="884"/>
      <c r="G2453" s="470" t="s">
        <v>288</v>
      </c>
      <c r="H2453" s="471">
        <v>1</v>
      </c>
      <c r="I2453" s="472">
        <v>0.08</v>
      </c>
      <c r="J2453" s="472">
        <v>0.08</v>
      </c>
    </row>
    <row r="2454" spans="1:10" ht="26" customHeight="1">
      <c r="A2454" s="638" t="s">
        <v>291</v>
      </c>
      <c r="B2454" s="469" t="s">
        <v>1535</v>
      </c>
      <c r="C2454" s="638" t="s">
        <v>86</v>
      </c>
      <c r="D2454" s="638" t="s">
        <v>1536</v>
      </c>
      <c r="E2454" s="884" t="s">
        <v>716</v>
      </c>
      <c r="F2454" s="884"/>
      <c r="G2454" s="470" t="s">
        <v>288</v>
      </c>
      <c r="H2454" s="471">
        <v>1</v>
      </c>
      <c r="I2454" s="472">
        <v>0.01</v>
      </c>
      <c r="J2454" s="472">
        <v>0.01</v>
      </c>
    </row>
    <row r="2455" spans="1:10" ht="26" customHeight="1">
      <c r="A2455" s="638" t="s">
        <v>291</v>
      </c>
      <c r="B2455" s="469" t="s">
        <v>1537</v>
      </c>
      <c r="C2455" s="638" t="s">
        <v>86</v>
      </c>
      <c r="D2455" s="638" t="s">
        <v>1538</v>
      </c>
      <c r="E2455" s="884" t="s">
        <v>716</v>
      </c>
      <c r="F2455" s="884"/>
      <c r="G2455" s="470" t="s">
        <v>288</v>
      </c>
      <c r="H2455" s="471">
        <v>1</v>
      </c>
      <c r="I2455" s="472">
        <v>0.89</v>
      </c>
      <c r="J2455" s="472">
        <v>0.89</v>
      </c>
    </row>
    <row r="2456" spans="1:10" ht="25">
      <c r="A2456" s="643"/>
      <c r="B2456" s="643"/>
      <c r="C2456" s="643"/>
      <c r="D2456" s="643"/>
      <c r="E2456" s="643" t="s">
        <v>296</v>
      </c>
      <c r="F2456" s="473">
        <v>17.5</v>
      </c>
      <c r="G2456" s="643" t="s">
        <v>297</v>
      </c>
      <c r="H2456" s="473">
        <v>0</v>
      </c>
      <c r="I2456" s="643" t="s">
        <v>298</v>
      </c>
      <c r="J2456" s="473">
        <v>17.5</v>
      </c>
    </row>
    <row r="2457" spans="1:10">
      <c r="A2457" s="643"/>
      <c r="B2457" s="643"/>
      <c r="C2457" s="643"/>
      <c r="D2457" s="643"/>
      <c r="E2457" s="643" t="s">
        <v>709</v>
      </c>
      <c r="F2457" s="473">
        <v>4.66</v>
      </c>
      <c r="G2457" s="643"/>
      <c r="H2457" s="881" t="s">
        <v>299</v>
      </c>
      <c r="I2457" s="881"/>
      <c r="J2457" s="473">
        <v>27.2</v>
      </c>
    </row>
    <row r="2458" spans="1:10" ht="1" customHeight="1">
      <c r="A2458" s="645"/>
      <c r="B2458" s="645"/>
      <c r="C2458" s="645"/>
      <c r="D2458" s="645"/>
      <c r="E2458" s="645"/>
      <c r="F2458" s="645"/>
      <c r="G2458" s="645"/>
      <c r="H2458" s="645"/>
      <c r="I2458" s="645"/>
      <c r="J2458" s="645"/>
    </row>
    <row r="2459" spans="1:10" ht="18" customHeight="1">
      <c r="A2459" s="644"/>
      <c r="B2459" s="636" t="s">
        <v>276</v>
      </c>
      <c r="C2459" s="644" t="s">
        <v>277</v>
      </c>
      <c r="D2459" s="644" t="s">
        <v>278</v>
      </c>
      <c r="E2459" s="882" t="s">
        <v>279</v>
      </c>
      <c r="F2459" s="882"/>
      <c r="G2459" s="639" t="s">
        <v>280</v>
      </c>
      <c r="H2459" s="636" t="s">
        <v>281</v>
      </c>
      <c r="I2459" s="636" t="s">
        <v>282</v>
      </c>
      <c r="J2459" s="636" t="s">
        <v>283</v>
      </c>
    </row>
    <row r="2460" spans="1:10" ht="26" customHeight="1">
      <c r="A2460" s="645" t="s">
        <v>158</v>
      </c>
      <c r="B2460" s="461" t="s">
        <v>1561</v>
      </c>
      <c r="C2460" s="645" t="s">
        <v>86</v>
      </c>
      <c r="D2460" s="645" t="s">
        <v>1562</v>
      </c>
      <c r="E2460" s="883" t="s">
        <v>828</v>
      </c>
      <c r="F2460" s="883"/>
      <c r="G2460" s="462" t="s">
        <v>288</v>
      </c>
      <c r="H2460" s="463">
        <v>1</v>
      </c>
      <c r="I2460" s="464">
        <v>22.22</v>
      </c>
      <c r="J2460" s="464">
        <v>22.22</v>
      </c>
    </row>
    <row r="2461" spans="1:10" ht="26" customHeight="1">
      <c r="A2461" s="642" t="s">
        <v>285</v>
      </c>
      <c r="B2461" s="465" t="s">
        <v>1370</v>
      </c>
      <c r="C2461" s="642" t="s">
        <v>86</v>
      </c>
      <c r="D2461" s="642" t="s">
        <v>1371</v>
      </c>
      <c r="E2461" s="885" t="s">
        <v>828</v>
      </c>
      <c r="F2461" s="885"/>
      <c r="G2461" s="466" t="s">
        <v>288</v>
      </c>
      <c r="H2461" s="467">
        <v>1</v>
      </c>
      <c r="I2461" s="468">
        <v>0.14000000000000001</v>
      </c>
      <c r="J2461" s="468">
        <v>0.14000000000000001</v>
      </c>
    </row>
    <row r="2462" spans="1:10" ht="24" customHeight="1">
      <c r="A2462" s="638" t="s">
        <v>291</v>
      </c>
      <c r="B2462" s="469" t="s">
        <v>1107</v>
      </c>
      <c r="C2462" s="638" t="s">
        <v>86</v>
      </c>
      <c r="D2462" s="638" t="s">
        <v>1108</v>
      </c>
      <c r="E2462" s="884" t="s">
        <v>1109</v>
      </c>
      <c r="F2462" s="884"/>
      <c r="G2462" s="470" t="s">
        <v>288</v>
      </c>
      <c r="H2462" s="471">
        <v>1</v>
      </c>
      <c r="I2462" s="472">
        <v>1.84</v>
      </c>
      <c r="J2462" s="472">
        <v>1.84</v>
      </c>
    </row>
    <row r="2463" spans="1:10" ht="24" customHeight="1">
      <c r="A2463" s="638" t="s">
        <v>291</v>
      </c>
      <c r="B2463" s="469" t="s">
        <v>1110</v>
      </c>
      <c r="C2463" s="638" t="s">
        <v>86</v>
      </c>
      <c r="D2463" s="638" t="s">
        <v>1111</v>
      </c>
      <c r="E2463" s="884" t="s">
        <v>1112</v>
      </c>
      <c r="F2463" s="884"/>
      <c r="G2463" s="470" t="s">
        <v>288</v>
      </c>
      <c r="H2463" s="471">
        <v>1</v>
      </c>
      <c r="I2463" s="472">
        <v>0.79</v>
      </c>
      <c r="J2463" s="472">
        <v>0.79</v>
      </c>
    </row>
    <row r="2464" spans="1:10" ht="24" customHeight="1">
      <c r="A2464" s="638" t="s">
        <v>291</v>
      </c>
      <c r="B2464" s="469" t="s">
        <v>1113</v>
      </c>
      <c r="C2464" s="638" t="s">
        <v>86</v>
      </c>
      <c r="D2464" s="638" t="s">
        <v>1114</v>
      </c>
      <c r="E2464" s="884" t="s">
        <v>1109</v>
      </c>
      <c r="F2464" s="884"/>
      <c r="G2464" s="470" t="s">
        <v>288</v>
      </c>
      <c r="H2464" s="471">
        <v>1</v>
      </c>
      <c r="I2464" s="472">
        <v>1.43</v>
      </c>
      <c r="J2464" s="472">
        <v>1.43</v>
      </c>
    </row>
    <row r="2465" spans="1:10" ht="24" customHeight="1">
      <c r="A2465" s="638" t="s">
        <v>291</v>
      </c>
      <c r="B2465" s="469" t="s">
        <v>1115</v>
      </c>
      <c r="C2465" s="638" t="s">
        <v>86</v>
      </c>
      <c r="D2465" s="638" t="s">
        <v>1116</v>
      </c>
      <c r="E2465" s="884" t="s">
        <v>1117</v>
      </c>
      <c r="F2465" s="884"/>
      <c r="G2465" s="470" t="s">
        <v>288</v>
      </c>
      <c r="H2465" s="471">
        <v>1</v>
      </c>
      <c r="I2465" s="472">
        <v>0.08</v>
      </c>
      <c r="J2465" s="472">
        <v>0.08</v>
      </c>
    </row>
    <row r="2466" spans="1:10" ht="26" customHeight="1">
      <c r="A2466" s="638" t="s">
        <v>291</v>
      </c>
      <c r="B2466" s="469" t="s">
        <v>1535</v>
      </c>
      <c r="C2466" s="638" t="s">
        <v>86</v>
      </c>
      <c r="D2466" s="638" t="s">
        <v>1536</v>
      </c>
      <c r="E2466" s="884" t="s">
        <v>716</v>
      </c>
      <c r="F2466" s="884"/>
      <c r="G2466" s="470" t="s">
        <v>288</v>
      </c>
      <c r="H2466" s="471">
        <v>1</v>
      </c>
      <c r="I2466" s="472">
        <v>0.01</v>
      </c>
      <c r="J2466" s="472">
        <v>0.01</v>
      </c>
    </row>
    <row r="2467" spans="1:10" ht="26" customHeight="1">
      <c r="A2467" s="638" t="s">
        <v>291</v>
      </c>
      <c r="B2467" s="469" t="s">
        <v>1537</v>
      </c>
      <c r="C2467" s="638" t="s">
        <v>86</v>
      </c>
      <c r="D2467" s="638" t="s">
        <v>1538</v>
      </c>
      <c r="E2467" s="884" t="s">
        <v>716</v>
      </c>
      <c r="F2467" s="884"/>
      <c r="G2467" s="470" t="s">
        <v>288</v>
      </c>
      <c r="H2467" s="471">
        <v>1</v>
      </c>
      <c r="I2467" s="472">
        <v>0.89</v>
      </c>
      <c r="J2467" s="472">
        <v>0.89</v>
      </c>
    </row>
    <row r="2468" spans="1:10" ht="26" customHeight="1">
      <c r="A2468" s="638" t="s">
        <v>291</v>
      </c>
      <c r="B2468" s="469" t="s">
        <v>1372</v>
      </c>
      <c r="C2468" s="638" t="s">
        <v>86</v>
      </c>
      <c r="D2468" s="638" t="s">
        <v>1373</v>
      </c>
      <c r="E2468" s="884" t="s">
        <v>376</v>
      </c>
      <c r="F2468" s="884"/>
      <c r="G2468" s="470" t="s">
        <v>288</v>
      </c>
      <c r="H2468" s="471">
        <v>1</v>
      </c>
      <c r="I2468" s="472">
        <v>17.04</v>
      </c>
      <c r="J2468" s="472">
        <v>17.04</v>
      </c>
    </row>
    <row r="2469" spans="1:10" ht="25">
      <c r="A2469" s="643"/>
      <c r="B2469" s="643"/>
      <c r="C2469" s="643"/>
      <c r="D2469" s="643"/>
      <c r="E2469" s="643" t="s">
        <v>296</v>
      </c>
      <c r="F2469" s="473">
        <v>17.18</v>
      </c>
      <c r="G2469" s="643" t="s">
        <v>297</v>
      </c>
      <c r="H2469" s="473">
        <v>0</v>
      </c>
      <c r="I2469" s="643" t="s">
        <v>298</v>
      </c>
      <c r="J2469" s="473">
        <v>17.18</v>
      </c>
    </row>
    <row r="2470" spans="1:10">
      <c r="A2470" s="643"/>
      <c r="B2470" s="643"/>
      <c r="C2470" s="643"/>
      <c r="D2470" s="643"/>
      <c r="E2470" s="643" t="s">
        <v>709</v>
      </c>
      <c r="F2470" s="473">
        <v>4.59</v>
      </c>
      <c r="G2470" s="643"/>
      <c r="H2470" s="881" t="s">
        <v>299</v>
      </c>
      <c r="I2470" s="881"/>
      <c r="J2470" s="473">
        <v>26.81</v>
      </c>
    </row>
    <row r="2471" spans="1:10" ht="1" customHeight="1">
      <c r="A2471" s="645"/>
      <c r="B2471" s="645"/>
      <c r="C2471" s="645"/>
      <c r="D2471" s="645"/>
      <c r="E2471" s="645"/>
      <c r="F2471" s="645"/>
      <c r="G2471" s="645"/>
      <c r="H2471" s="645"/>
      <c r="I2471" s="645"/>
      <c r="J2471" s="645"/>
    </row>
    <row r="2472" spans="1:10" ht="18" customHeight="1">
      <c r="A2472" s="644"/>
      <c r="B2472" s="636" t="s">
        <v>276</v>
      </c>
      <c r="C2472" s="644" t="s">
        <v>277</v>
      </c>
      <c r="D2472" s="644" t="s">
        <v>278</v>
      </c>
      <c r="E2472" s="882" t="s">
        <v>279</v>
      </c>
      <c r="F2472" s="882"/>
      <c r="G2472" s="639" t="s">
        <v>280</v>
      </c>
      <c r="H2472" s="636" t="s">
        <v>281</v>
      </c>
      <c r="I2472" s="636" t="s">
        <v>282</v>
      </c>
      <c r="J2472" s="636" t="s">
        <v>283</v>
      </c>
    </row>
    <row r="2473" spans="1:10" ht="26" customHeight="1">
      <c r="A2473" s="645" t="s">
        <v>158</v>
      </c>
      <c r="B2473" s="461" t="s">
        <v>1563</v>
      </c>
      <c r="C2473" s="645" t="s">
        <v>86</v>
      </c>
      <c r="D2473" s="645" t="s">
        <v>1564</v>
      </c>
      <c r="E2473" s="883" t="s">
        <v>828</v>
      </c>
      <c r="F2473" s="883"/>
      <c r="G2473" s="462" t="s">
        <v>288</v>
      </c>
      <c r="H2473" s="463">
        <v>1</v>
      </c>
      <c r="I2473" s="464">
        <v>22.22</v>
      </c>
      <c r="J2473" s="464">
        <v>22.22</v>
      </c>
    </row>
    <row r="2474" spans="1:10" ht="26" customHeight="1">
      <c r="A2474" s="642" t="s">
        <v>285</v>
      </c>
      <c r="B2474" s="465" t="s">
        <v>1374</v>
      </c>
      <c r="C2474" s="642" t="s">
        <v>86</v>
      </c>
      <c r="D2474" s="642" t="s">
        <v>1375</v>
      </c>
      <c r="E2474" s="885" t="s">
        <v>828</v>
      </c>
      <c r="F2474" s="885"/>
      <c r="G2474" s="466" t="s">
        <v>288</v>
      </c>
      <c r="H2474" s="467">
        <v>1</v>
      </c>
      <c r="I2474" s="468">
        <v>0.14000000000000001</v>
      </c>
      <c r="J2474" s="468">
        <v>0.14000000000000001</v>
      </c>
    </row>
    <row r="2475" spans="1:10" ht="24" customHeight="1">
      <c r="A2475" s="638" t="s">
        <v>291</v>
      </c>
      <c r="B2475" s="469" t="s">
        <v>1376</v>
      </c>
      <c r="C2475" s="638" t="s">
        <v>86</v>
      </c>
      <c r="D2475" s="638" t="s">
        <v>1377</v>
      </c>
      <c r="E2475" s="884" t="s">
        <v>376</v>
      </c>
      <c r="F2475" s="884"/>
      <c r="G2475" s="470" t="s">
        <v>288</v>
      </c>
      <c r="H2475" s="471">
        <v>1</v>
      </c>
      <c r="I2475" s="472">
        <v>17.04</v>
      </c>
      <c r="J2475" s="472">
        <v>17.04</v>
      </c>
    </row>
    <row r="2476" spans="1:10" ht="24" customHeight="1">
      <c r="A2476" s="638" t="s">
        <v>291</v>
      </c>
      <c r="B2476" s="469" t="s">
        <v>1107</v>
      </c>
      <c r="C2476" s="638" t="s">
        <v>86</v>
      </c>
      <c r="D2476" s="638" t="s">
        <v>1108</v>
      </c>
      <c r="E2476" s="884" t="s">
        <v>1109</v>
      </c>
      <c r="F2476" s="884"/>
      <c r="G2476" s="470" t="s">
        <v>288</v>
      </c>
      <c r="H2476" s="471">
        <v>1</v>
      </c>
      <c r="I2476" s="472">
        <v>1.84</v>
      </c>
      <c r="J2476" s="472">
        <v>1.84</v>
      </c>
    </row>
    <row r="2477" spans="1:10" ht="24" customHeight="1">
      <c r="A2477" s="638" t="s">
        <v>291</v>
      </c>
      <c r="B2477" s="469" t="s">
        <v>1110</v>
      </c>
      <c r="C2477" s="638" t="s">
        <v>86</v>
      </c>
      <c r="D2477" s="638" t="s">
        <v>1111</v>
      </c>
      <c r="E2477" s="884" t="s">
        <v>1112</v>
      </c>
      <c r="F2477" s="884"/>
      <c r="G2477" s="470" t="s">
        <v>288</v>
      </c>
      <c r="H2477" s="471">
        <v>1</v>
      </c>
      <c r="I2477" s="472">
        <v>0.79</v>
      </c>
      <c r="J2477" s="472">
        <v>0.79</v>
      </c>
    </row>
    <row r="2478" spans="1:10" ht="24" customHeight="1">
      <c r="A2478" s="638" t="s">
        <v>291</v>
      </c>
      <c r="B2478" s="469" t="s">
        <v>1113</v>
      </c>
      <c r="C2478" s="638" t="s">
        <v>86</v>
      </c>
      <c r="D2478" s="638" t="s">
        <v>1114</v>
      </c>
      <c r="E2478" s="884" t="s">
        <v>1109</v>
      </c>
      <c r="F2478" s="884"/>
      <c r="G2478" s="470" t="s">
        <v>288</v>
      </c>
      <c r="H2478" s="471">
        <v>1</v>
      </c>
      <c r="I2478" s="472">
        <v>1.43</v>
      </c>
      <c r="J2478" s="472">
        <v>1.43</v>
      </c>
    </row>
    <row r="2479" spans="1:10" ht="24" customHeight="1">
      <c r="A2479" s="638" t="s">
        <v>291</v>
      </c>
      <c r="B2479" s="469" t="s">
        <v>1115</v>
      </c>
      <c r="C2479" s="638" t="s">
        <v>86</v>
      </c>
      <c r="D2479" s="638" t="s">
        <v>1116</v>
      </c>
      <c r="E2479" s="884" t="s">
        <v>1117</v>
      </c>
      <c r="F2479" s="884"/>
      <c r="G2479" s="470" t="s">
        <v>288</v>
      </c>
      <c r="H2479" s="471">
        <v>1</v>
      </c>
      <c r="I2479" s="472">
        <v>0.08</v>
      </c>
      <c r="J2479" s="472">
        <v>0.08</v>
      </c>
    </row>
    <row r="2480" spans="1:10" ht="26" customHeight="1">
      <c r="A2480" s="638" t="s">
        <v>291</v>
      </c>
      <c r="B2480" s="469" t="s">
        <v>1535</v>
      </c>
      <c r="C2480" s="638" t="s">
        <v>86</v>
      </c>
      <c r="D2480" s="638" t="s">
        <v>1536</v>
      </c>
      <c r="E2480" s="884" t="s">
        <v>716</v>
      </c>
      <c r="F2480" s="884"/>
      <c r="G2480" s="470" t="s">
        <v>288</v>
      </c>
      <c r="H2480" s="471">
        <v>1</v>
      </c>
      <c r="I2480" s="472">
        <v>0.01</v>
      </c>
      <c r="J2480" s="472">
        <v>0.01</v>
      </c>
    </row>
    <row r="2481" spans="1:10" ht="26" customHeight="1">
      <c r="A2481" s="638" t="s">
        <v>291</v>
      </c>
      <c r="B2481" s="469" t="s">
        <v>1537</v>
      </c>
      <c r="C2481" s="638" t="s">
        <v>86</v>
      </c>
      <c r="D2481" s="638" t="s">
        <v>1538</v>
      </c>
      <c r="E2481" s="884" t="s">
        <v>716</v>
      </c>
      <c r="F2481" s="884"/>
      <c r="G2481" s="470" t="s">
        <v>288</v>
      </c>
      <c r="H2481" s="471">
        <v>1</v>
      </c>
      <c r="I2481" s="472">
        <v>0.89</v>
      </c>
      <c r="J2481" s="472">
        <v>0.89</v>
      </c>
    </row>
    <row r="2482" spans="1:10" ht="25">
      <c r="A2482" s="643"/>
      <c r="B2482" s="643"/>
      <c r="C2482" s="643"/>
      <c r="D2482" s="643"/>
      <c r="E2482" s="643" t="s">
        <v>296</v>
      </c>
      <c r="F2482" s="473">
        <v>17.18</v>
      </c>
      <c r="G2482" s="643" t="s">
        <v>297</v>
      </c>
      <c r="H2482" s="473">
        <v>0</v>
      </c>
      <c r="I2482" s="643" t="s">
        <v>298</v>
      </c>
      <c r="J2482" s="473">
        <v>17.18</v>
      </c>
    </row>
    <row r="2483" spans="1:10">
      <c r="A2483" s="643"/>
      <c r="B2483" s="643"/>
      <c r="C2483" s="643"/>
      <c r="D2483" s="643"/>
      <c r="E2483" s="643" t="s">
        <v>709</v>
      </c>
      <c r="F2483" s="473">
        <v>4.59</v>
      </c>
      <c r="G2483" s="643"/>
      <c r="H2483" s="881" t="s">
        <v>299</v>
      </c>
      <c r="I2483" s="881"/>
      <c r="J2483" s="473">
        <v>26.81</v>
      </c>
    </row>
    <row r="2484" spans="1:10" ht="1" customHeight="1">
      <c r="A2484" s="645"/>
      <c r="B2484" s="645"/>
      <c r="C2484" s="645"/>
      <c r="D2484" s="645"/>
      <c r="E2484" s="645"/>
      <c r="F2484" s="645"/>
      <c r="G2484" s="645"/>
      <c r="H2484" s="645"/>
      <c r="I2484" s="645"/>
      <c r="J2484" s="645"/>
    </row>
    <row r="2485" spans="1:10" ht="18" customHeight="1">
      <c r="A2485" s="644"/>
      <c r="B2485" s="636" t="s">
        <v>276</v>
      </c>
      <c r="C2485" s="644" t="s">
        <v>277</v>
      </c>
      <c r="D2485" s="644" t="s">
        <v>278</v>
      </c>
      <c r="E2485" s="882" t="s">
        <v>279</v>
      </c>
      <c r="F2485" s="882"/>
      <c r="G2485" s="639" t="s">
        <v>280</v>
      </c>
      <c r="H2485" s="636" t="s">
        <v>281</v>
      </c>
      <c r="I2485" s="636" t="s">
        <v>282</v>
      </c>
      <c r="J2485" s="636" t="s">
        <v>283</v>
      </c>
    </row>
    <row r="2486" spans="1:10" ht="26" customHeight="1">
      <c r="A2486" s="645" t="s">
        <v>158</v>
      </c>
      <c r="B2486" s="461" t="s">
        <v>1565</v>
      </c>
      <c r="C2486" s="645" t="s">
        <v>86</v>
      </c>
      <c r="D2486" s="645" t="s">
        <v>1566</v>
      </c>
      <c r="E2486" s="883" t="s">
        <v>828</v>
      </c>
      <c r="F2486" s="883"/>
      <c r="G2486" s="462" t="s">
        <v>288</v>
      </c>
      <c r="H2486" s="463">
        <v>1</v>
      </c>
      <c r="I2486" s="464">
        <v>22.05</v>
      </c>
      <c r="J2486" s="464">
        <v>22.05</v>
      </c>
    </row>
    <row r="2487" spans="1:10" ht="26" customHeight="1">
      <c r="A2487" s="642" t="s">
        <v>285</v>
      </c>
      <c r="B2487" s="465" t="s">
        <v>1378</v>
      </c>
      <c r="C2487" s="642" t="s">
        <v>86</v>
      </c>
      <c r="D2487" s="642" t="s">
        <v>1379</v>
      </c>
      <c r="E2487" s="885" t="s">
        <v>828</v>
      </c>
      <c r="F2487" s="885"/>
      <c r="G2487" s="466" t="s">
        <v>288</v>
      </c>
      <c r="H2487" s="467">
        <v>1</v>
      </c>
      <c r="I2487" s="468">
        <v>0.14000000000000001</v>
      </c>
      <c r="J2487" s="468">
        <v>0.14000000000000001</v>
      </c>
    </row>
    <row r="2488" spans="1:10" ht="24" customHeight="1">
      <c r="A2488" s="638" t="s">
        <v>291</v>
      </c>
      <c r="B2488" s="469" t="s">
        <v>1380</v>
      </c>
      <c r="C2488" s="638" t="s">
        <v>86</v>
      </c>
      <c r="D2488" s="638" t="s">
        <v>1381</v>
      </c>
      <c r="E2488" s="884" t="s">
        <v>376</v>
      </c>
      <c r="F2488" s="884"/>
      <c r="G2488" s="470" t="s">
        <v>288</v>
      </c>
      <c r="H2488" s="471">
        <v>1</v>
      </c>
      <c r="I2488" s="472">
        <v>16.87</v>
      </c>
      <c r="J2488" s="472">
        <v>16.87</v>
      </c>
    </row>
    <row r="2489" spans="1:10" ht="24" customHeight="1">
      <c r="A2489" s="638" t="s">
        <v>291</v>
      </c>
      <c r="B2489" s="469" t="s">
        <v>1107</v>
      </c>
      <c r="C2489" s="638" t="s">
        <v>86</v>
      </c>
      <c r="D2489" s="638" t="s">
        <v>1108</v>
      </c>
      <c r="E2489" s="884" t="s">
        <v>1109</v>
      </c>
      <c r="F2489" s="884"/>
      <c r="G2489" s="470" t="s">
        <v>288</v>
      </c>
      <c r="H2489" s="471">
        <v>1</v>
      </c>
      <c r="I2489" s="472">
        <v>1.84</v>
      </c>
      <c r="J2489" s="472">
        <v>1.84</v>
      </c>
    </row>
    <row r="2490" spans="1:10" ht="24" customHeight="1">
      <c r="A2490" s="638" t="s">
        <v>291</v>
      </c>
      <c r="B2490" s="469" t="s">
        <v>1110</v>
      </c>
      <c r="C2490" s="638" t="s">
        <v>86</v>
      </c>
      <c r="D2490" s="638" t="s">
        <v>1111</v>
      </c>
      <c r="E2490" s="884" t="s">
        <v>1112</v>
      </c>
      <c r="F2490" s="884"/>
      <c r="G2490" s="470" t="s">
        <v>288</v>
      </c>
      <c r="H2490" s="471">
        <v>1</v>
      </c>
      <c r="I2490" s="472">
        <v>0.79</v>
      </c>
      <c r="J2490" s="472">
        <v>0.79</v>
      </c>
    </row>
    <row r="2491" spans="1:10" ht="24" customHeight="1">
      <c r="A2491" s="638" t="s">
        <v>291</v>
      </c>
      <c r="B2491" s="469" t="s">
        <v>1113</v>
      </c>
      <c r="C2491" s="638" t="s">
        <v>86</v>
      </c>
      <c r="D2491" s="638" t="s">
        <v>1114</v>
      </c>
      <c r="E2491" s="884" t="s">
        <v>1109</v>
      </c>
      <c r="F2491" s="884"/>
      <c r="G2491" s="470" t="s">
        <v>288</v>
      </c>
      <c r="H2491" s="471">
        <v>1</v>
      </c>
      <c r="I2491" s="472">
        <v>1.43</v>
      </c>
      <c r="J2491" s="472">
        <v>1.43</v>
      </c>
    </row>
    <row r="2492" spans="1:10" ht="24" customHeight="1">
      <c r="A2492" s="638" t="s">
        <v>291</v>
      </c>
      <c r="B2492" s="469" t="s">
        <v>1115</v>
      </c>
      <c r="C2492" s="638" t="s">
        <v>86</v>
      </c>
      <c r="D2492" s="638" t="s">
        <v>1116</v>
      </c>
      <c r="E2492" s="884" t="s">
        <v>1117</v>
      </c>
      <c r="F2492" s="884"/>
      <c r="G2492" s="470" t="s">
        <v>288</v>
      </c>
      <c r="H2492" s="471">
        <v>1</v>
      </c>
      <c r="I2492" s="472">
        <v>0.08</v>
      </c>
      <c r="J2492" s="472">
        <v>0.08</v>
      </c>
    </row>
    <row r="2493" spans="1:10" ht="26" customHeight="1">
      <c r="A2493" s="638" t="s">
        <v>291</v>
      </c>
      <c r="B2493" s="469" t="s">
        <v>1535</v>
      </c>
      <c r="C2493" s="638" t="s">
        <v>86</v>
      </c>
      <c r="D2493" s="638" t="s">
        <v>1536</v>
      </c>
      <c r="E2493" s="884" t="s">
        <v>716</v>
      </c>
      <c r="F2493" s="884"/>
      <c r="G2493" s="470" t="s">
        <v>288</v>
      </c>
      <c r="H2493" s="471">
        <v>1</v>
      </c>
      <c r="I2493" s="472">
        <v>0.01</v>
      </c>
      <c r="J2493" s="472">
        <v>0.01</v>
      </c>
    </row>
    <row r="2494" spans="1:10" ht="26" customHeight="1">
      <c r="A2494" s="638" t="s">
        <v>291</v>
      </c>
      <c r="B2494" s="469" t="s">
        <v>1537</v>
      </c>
      <c r="C2494" s="638" t="s">
        <v>86</v>
      </c>
      <c r="D2494" s="638" t="s">
        <v>1538</v>
      </c>
      <c r="E2494" s="884" t="s">
        <v>716</v>
      </c>
      <c r="F2494" s="884"/>
      <c r="G2494" s="470" t="s">
        <v>288</v>
      </c>
      <c r="H2494" s="471">
        <v>1</v>
      </c>
      <c r="I2494" s="472">
        <v>0.89</v>
      </c>
      <c r="J2494" s="472">
        <v>0.89</v>
      </c>
    </row>
    <row r="2495" spans="1:10" ht="25">
      <c r="A2495" s="643"/>
      <c r="B2495" s="643"/>
      <c r="C2495" s="643"/>
      <c r="D2495" s="643"/>
      <c r="E2495" s="643" t="s">
        <v>296</v>
      </c>
      <c r="F2495" s="473">
        <v>17.010000000000002</v>
      </c>
      <c r="G2495" s="643" t="s">
        <v>297</v>
      </c>
      <c r="H2495" s="473">
        <v>0</v>
      </c>
      <c r="I2495" s="643" t="s">
        <v>298</v>
      </c>
      <c r="J2495" s="473">
        <v>17.010000000000002</v>
      </c>
    </row>
    <row r="2496" spans="1:10">
      <c r="A2496" s="643"/>
      <c r="B2496" s="643"/>
      <c r="C2496" s="643"/>
      <c r="D2496" s="643"/>
      <c r="E2496" s="643" t="s">
        <v>709</v>
      </c>
      <c r="F2496" s="473">
        <v>4.5599999999999996</v>
      </c>
      <c r="G2496" s="643"/>
      <c r="H2496" s="881" t="s">
        <v>299</v>
      </c>
      <c r="I2496" s="881"/>
      <c r="J2496" s="473">
        <v>26.61</v>
      </c>
    </row>
    <row r="2497" spans="1:10" ht="1" customHeight="1">
      <c r="A2497" s="645"/>
      <c r="B2497" s="645"/>
      <c r="C2497" s="645"/>
      <c r="D2497" s="645"/>
      <c r="E2497" s="645"/>
      <c r="F2497" s="645"/>
      <c r="G2497" s="645"/>
      <c r="H2497" s="645"/>
      <c r="I2497" s="645"/>
      <c r="J2497" s="645"/>
    </row>
    <row r="2498" spans="1:10" ht="18" customHeight="1">
      <c r="A2498" s="644"/>
      <c r="B2498" s="636" t="s">
        <v>276</v>
      </c>
      <c r="C2498" s="644" t="s">
        <v>277</v>
      </c>
      <c r="D2498" s="644" t="s">
        <v>278</v>
      </c>
      <c r="E2498" s="882" t="s">
        <v>279</v>
      </c>
      <c r="F2498" s="882"/>
      <c r="G2498" s="639" t="s">
        <v>280</v>
      </c>
      <c r="H2498" s="636" t="s">
        <v>281</v>
      </c>
      <c r="I2498" s="636" t="s">
        <v>282</v>
      </c>
      <c r="J2498" s="636" t="s">
        <v>283</v>
      </c>
    </row>
    <row r="2499" spans="1:10" ht="39" customHeight="1">
      <c r="A2499" s="645" t="s">
        <v>158</v>
      </c>
      <c r="B2499" s="461" t="s">
        <v>348</v>
      </c>
      <c r="C2499" s="645" t="s">
        <v>86</v>
      </c>
      <c r="D2499" s="645" t="s">
        <v>349</v>
      </c>
      <c r="E2499" s="883" t="s">
        <v>842</v>
      </c>
      <c r="F2499" s="883"/>
      <c r="G2499" s="462" t="s">
        <v>5</v>
      </c>
      <c r="H2499" s="463">
        <v>1</v>
      </c>
      <c r="I2499" s="464">
        <v>122.36</v>
      </c>
      <c r="J2499" s="464">
        <v>122.36</v>
      </c>
    </row>
    <row r="2500" spans="1:10" ht="26" customHeight="1">
      <c r="A2500" s="642" t="s">
        <v>285</v>
      </c>
      <c r="B2500" s="465" t="s">
        <v>787</v>
      </c>
      <c r="C2500" s="642" t="s">
        <v>86</v>
      </c>
      <c r="D2500" s="642" t="s">
        <v>788</v>
      </c>
      <c r="E2500" s="885" t="s">
        <v>828</v>
      </c>
      <c r="F2500" s="885"/>
      <c r="G2500" s="466" t="s">
        <v>288</v>
      </c>
      <c r="H2500" s="467">
        <v>0.68899999999999995</v>
      </c>
      <c r="I2500" s="468">
        <v>22.16</v>
      </c>
      <c r="J2500" s="468">
        <v>15.26</v>
      </c>
    </row>
    <row r="2501" spans="1:10" ht="24" customHeight="1">
      <c r="A2501" s="642" t="s">
        <v>285</v>
      </c>
      <c r="B2501" s="465" t="s">
        <v>286</v>
      </c>
      <c r="C2501" s="642" t="s">
        <v>86</v>
      </c>
      <c r="D2501" s="642" t="s">
        <v>287</v>
      </c>
      <c r="E2501" s="885" t="s">
        <v>828</v>
      </c>
      <c r="F2501" s="885"/>
      <c r="G2501" s="466" t="s">
        <v>288</v>
      </c>
      <c r="H2501" s="467">
        <v>1.0209999999999999</v>
      </c>
      <c r="I2501" s="468">
        <v>25.99</v>
      </c>
      <c r="J2501" s="468">
        <v>26.53</v>
      </c>
    </row>
    <row r="2502" spans="1:10" ht="39" customHeight="1">
      <c r="A2502" s="642" t="s">
        <v>285</v>
      </c>
      <c r="B2502" s="465" t="s">
        <v>1567</v>
      </c>
      <c r="C2502" s="642" t="s">
        <v>86</v>
      </c>
      <c r="D2502" s="642" t="s">
        <v>1568</v>
      </c>
      <c r="E2502" s="885" t="s">
        <v>843</v>
      </c>
      <c r="F2502" s="885"/>
      <c r="G2502" s="466" t="s">
        <v>428</v>
      </c>
      <c r="H2502" s="467">
        <v>2.53E-2</v>
      </c>
      <c r="I2502" s="468">
        <v>24.19</v>
      </c>
      <c r="J2502" s="468">
        <v>0.61</v>
      </c>
    </row>
    <row r="2503" spans="1:10" ht="39" customHeight="1">
      <c r="A2503" s="642" t="s">
        <v>285</v>
      </c>
      <c r="B2503" s="465" t="s">
        <v>1569</v>
      </c>
      <c r="C2503" s="642" t="s">
        <v>86</v>
      </c>
      <c r="D2503" s="642" t="s">
        <v>1570</v>
      </c>
      <c r="E2503" s="885" t="s">
        <v>843</v>
      </c>
      <c r="F2503" s="885"/>
      <c r="G2503" s="466" t="s">
        <v>451</v>
      </c>
      <c r="H2503" s="467">
        <v>0.1016</v>
      </c>
      <c r="I2503" s="468">
        <v>22.67</v>
      </c>
      <c r="J2503" s="468">
        <v>2.2999999999999998</v>
      </c>
    </row>
    <row r="2504" spans="1:10" ht="39" customHeight="1">
      <c r="A2504" s="642" t="s">
        <v>285</v>
      </c>
      <c r="B2504" s="465" t="s">
        <v>1312</v>
      </c>
      <c r="C2504" s="642" t="s">
        <v>86</v>
      </c>
      <c r="D2504" s="642" t="s">
        <v>1313</v>
      </c>
      <c r="E2504" s="885" t="s">
        <v>829</v>
      </c>
      <c r="F2504" s="885"/>
      <c r="G2504" s="466" t="s">
        <v>4</v>
      </c>
      <c r="H2504" s="467">
        <v>4.3E-3</v>
      </c>
      <c r="I2504" s="468">
        <v>544.32000000000005</v>
      </c>
      <c r="J2504" s="468">
        <v>2.34</v>
      </c>
    </row>
    <row r="2505" spans="1:10" ht="26" customHeight="1">
      <c r="A2505" s="638" t="s">
        <v>291</v>
      </c>
      <c r="B2505" s="469" t="s">
        <v>705</v>
      </c>
      <c r="C2505" s="638" t="s">
        <v>86</v>
      </c>
      <c r="D2505" s="638" t="s">
        <v>706</v>
      </c>
      <c r="E2505" s="884" t="s">
        <v>293</v>
      </c>
      <c r="F2505" s="884"/>
      <c r="G2505" s="470" t="s">
        <v>295</v>
      </c>
      <c r="H2505" s="471">
        <v>1.8032999999999999</v>
      </c>
      <c r="I2505" s="472">
        <v>11.58</v>
      </c>
      <c r="J2505" s="472">
        <v>20.88</v>
      </c>
    </row>
    <row r="2506" spans="1:10" ht="26" customHeight="1">
      <c r="A2506" s="638" t="s">
        <v>291</v>
      </c>
      <c r="B2506" s="469" t="s">
        <v>493</v>
      </c>
      <c r="C2506" s="638" t="s">
        <v>86</v>
      </c>
      <c r="D2506" s="638" t="s">
        <v>494</v>
      </c>
      <c r="E2506" s="884" t="s">
        <v>293</v>
      </c>
      <c r="F2506" s="884"/>
      <c r="G2506" s="470" t="s">
        <v>294</v>
      </c>
      <c r="H2506" s="471">
        <v>6.9000000000000006E-2</v>
      </c>
      <c r="I2506" s="472">
        <v>19.45</v>
      </c>
      <c r="J2506" s="472">
        <v>1.34</v>
      </c>
    </row>
    <row r="2507" spans="1:10" ht="26" customHeight="1">
      <c r="A2507" s="638" t="s">
        <v>291</v>
      </c>
      <c r="B2507" s="469" t="s">
        <v>1571</v>
      </c>
      <c r="C2507" s="638" t="s">
        <v>86</v>
      </c>
      <c r="D2507" s="638" t="s">
        <v>1572</v>
      </c>
      <c r="E2507" s="884" t="s">
        <v>293</v>
      </c>
      <c r="F2507" s="884"/>
      <c r="G2507" s="470" t="s">
        <v>295</v>
      </c>
      <c r="H2507" s="471">
        <v>1.8032999999999999</v>
      </c>
      <c r="I2507" s="472">
        <v>8.26</v>
      </c>
      <c r="J2507" s="472">
        <v>14.89</v>
      </c>
    </row>
    <row r="2508" spans="1:10" ht="39" customHeight="1">
      <c r="A2508" s="638" t="s">
        <v>291</v>
      </c>
      <c r="B2508" s="469" t="s">
        <v>1573</v>
      </c>
      <c r="C2508" s="638" t="s">
        <v>86</v>
      </c>
      <c r="D2508" s="638" t="s">
        <v>1574</v>
      </c>
      <c r="E2508" s="884" t="s">
        <v>293</v>
      </c>
      <c r="F2508" s="884"/>
      <c r="G2508" s="470" t="s">
        <v>5</v>
      </c>
      <c r="H2508" s="471">
        <v>1.050038</v>
      </c>
      <c r="I2508" s="472">
        <v>36.39</v>
      </c>
      <c r="J2508" s="472">
        <v>38.21</v>
      </c>
    </row>
    <row r="2509" spans="1:10" ht="25">
      <c r="A2509" s="643"/>
      <c r="B2509" s="643"/>
      <c r="C2509" s="643"/>
      <c r="D2509" s="643"/>
      <c r="E2509" s="643" t="s">
        <v>296</v>
      </c>
      <c r="F2509" s="473">
        <v>34.119999999999997</v>
      </c>
      <c r="G2509" s="643" t="s">
        <v>297</v>
      </c>
      <c r="H2509" s="473">
        <v>0</v>
      </c>
      <c r="I2509" s="643" t="s">
        <v>298</v>
      </c>
      <c r="J2509" s="473">
        <v>34.119999999999997</v>
      </c>
    </row>
    <row r="2510" spans="1:10">
      <c r="A2510" s="643"/>
      <c r="B2510" s="643"/>
      <c r="C2510" s="643"/>
      <c r="D2510" s="643"/>
      <c r="E2510" s="643" t="s">
        <v>709</v>
      </c>
      <c r="F2510" s="473">
        <v>25.32</v>
      </c>
      <c r="G2510" s="643"/>
      <c r="H2510" s="881" t="s">
        <v>299</v>
      </c>
      <c r="I2510" s="881"/>
      <c r="J2510" s="473">
        <v>147.68</v>
      </c>
    </row>
    <row r="2511" spans="1:10" ht="1" customHeight="1">
      <c r="A2511" s="645"/>
      <c r="B2511" s="645"/>
      <c r="C2511" s="645"/>
      <c r="D2511" s="645"/>
      <c r="E2511" s="645"/>
      <c r="F2511" s="645"/>
      <c r="G2511" s="645"/>
      <c r="H2511" s="645"/>
      <c r="I2511" s="645"/>
      <c r="J2511" s="645"/>
    </row>
    <row r="2512" spans="1:10" ht="18" customHeight="1">
      <c r="A2512" s="644"/>
      <c r="B2512" s="636" t="s">
        <v>276</v>
      </c>
      <c r="C2512" s="644" t="s">
        <v>277</v>
      </c>
      <c r="D2512" s="644" t="s">
        <v>278</v>
      </c>
      <c r="E2512" s="882" t="s">
        <v>279</v>
      </c>
      <c r="F2512" s="882"/>
      <c r="G2512" s="639" t="s">
        <v>280</v>
      </c>
      <c r="H2512" s="636" t="s">
        <v>281</v>
      </c>
      <c r="I2512" s="636" t="s">
        <v>282</v>
      </c>
      <c r="J2512" s="636" t="s">
        <v>283</v>
      </c>
    </row>
    <row r="2513" spans="1:10" ht="39" customHeight="1">
      <c r="A2513" s="645" t="s">
        <v>158</v>
      </c>
      <c r="B2513" s="461" t="s">
        <v>344</v>
      </c>
      <c r="C2513" s="645" t="s">
        <v>86</v>
      </c>
      <c r="D2513" s="645" t="s">
        <v>345</v>
      </c>
      <c r="E2513" s="883" t="s">
        <v>842</v>
      </c>
      <c r="F2513" s="883"/>
      <c r="G2513" s="462" t="s">
        <v>5</v>
      </c>
      <c r="H2513" s="463">
        <v>1</v>
      </c>
      <c r="I2513" s="464">
        <v>104.63</v>
      </c>
      <c r="J2513" s="464">
        <v>104.63</v>
      </c>
    </row>
    <row r="2514" spans="1:10" ht="26" customHeight="1">
      <c r="A2514" s="642" t="s">
        <v>285</v>
      </c>
      <c r="B2514" s="465" t="s">
        <v>787</v>
      </c>
      <c r="C2514" s="642" t="s">
        <v>86</v>
      </c>
      <c r="D2514" s="642" t="s">
        <v>788</v>
      </c>
      <c r="E2514" s="885" t="s">
        <v>828</v>
      </c>
      <c r="F2514" s="885"/>
      <c r="G2514" s="466" t="s">
        <v>288</v>
      </c>
      <c r="H2514" s="467">
        <v>0.55000000000000004</v>
      </c>
      <c r="I2514" s="468">
        <v>22.16</v>
      </c>
      <c r="J2514" s="468">
        <v>12.18</v>
      </c>
    </row>
    <row r="2515" spans="1:10" ht="24" customHeight="1">
      <c r="A2515" s="642" t="s">
        <v>285</v>
      </c>
      <c r="B2515" s="465" t="s">
        <v>286</v>
      </c>
      <c r="C2515" s="642" t="s">
        <v>86</v>
      </c>
      <c r="D2515" s="642" t="s">
        <v>287</v>
      </c>
      <c r="E2515" s="885" t="s">
        <v>828</v>
      </c>
      <c r="F2515" s="885"/>
      <c r="G2515" s="466" t="s">
        <v>288</v>
      </c>
      <c r="H2515" s="467">
        <v>0.81599999999999995</v>
      </c>
      <c r="I2515" s="468">
        <v>25.99</v>
      </c>
      <c r="J2515" s="468">
        <v>21.2</v>
      </c>
    </row>
    <row r="2516" spans="1:10" ht="39" customHeight="1">
      <c r="A2516" s="642" t="s">
        <v>285</v>
      </c>
      <c r="B2516" s="465" t="s">
        <v>1567</v>
      </c>
      <c r="C2516" s="642" t="s">
        <v>86</v>
      </c>
      <c r="D2516" s="642" t="s">
        <v>1568</v>
      </c>
      <c r="E2516" s="885" t="s">
        <v>843</v>
      </c>
      <c r="F2516" s="885"/>
      <c r="G2516" s="466" t="s">
        <v>428</v>
      </c>
      <c r="H2516" s="467">
        <v>1.8700000000000001E-2</v>
      </c>
      <c r="I2516" s="468">
        <v>24.19</v>
      </c>
      <c r="J2516" s="468">
        <v>0.45</v>
      </c>
    </row>
    <row r="2517" spans="1:10" ht="39" customHeight="1">
      <c r="A2517" s="642" t="s">
        <v>285</v>
      </c>
      <c r="B2517" s="465" t="s">
        <v>1569</v>
      </c>
      <c r="C2517" s="642" t="s">
        <v>86</v>
      </c>
      <c r="D2517" s="642" t="s">
        <v>1570</v>
      </c>
      <c r="E2517" s="885" t="s">
        <v>843</v>
      </c>
      <c r="F2517" s="885"/>
      <c r="G2517" s="466" t="s">
        <v>451</v>
      </c>
      <c r="H2517" s="467">
        <v>7.51E-2</v>
      </c>
      <c r="I2517" s="468">
        <v>22.67</v>
      </c>
      <c r="J2517" s="468">
        <v>1.7</v>
      </c>
    </row>
    <row r="2518" spans="1:10" ht="39" customHeight="1">
      <c r="A2518" s="642" t="s">
        <v>285</v>
      </c>
      <c r="B2518" s="465" t="s">
        <v>1312</v>
      </c>
      <c r="C2518" s="642" t="s">
        <v>86</v>
      </c>
      <c r="D2518" s="642" t="s">
        <v>1313</v>
      </c>
      <c r="E2518" s="885" t="s">
        <v>829</v>
      </c>
      <c r="F2518" s="885"/>
      <c r="G2518" s="466" t="s">
        <v>4</v>
      </c>
      <c r="H2518" s="467">
        <v>2.8999999999999998E-3</v>
      </c>
      <c r="I2518" s="468">
        <v>544.32000000000005</v>
      </c>
      <c r="J2518" s="468">
        <v>1.57</v>
      </c>
    </row>
    <row r="2519" spans="1:10" ht="26" customHeight="1">
      <c r="A2519" s="638" t="s">
        <v>291</v>
      </c>
      <c r="B2519" s="469" t="s">
        <v>705</v>
      </c>
      <c r="C2519" s="638" t="s">
        <v>86</v>
      </c>
      <c r="D2519" s="638" t="s">
        <v>706</v>
      </c>
      <c r="E2519" s="884" t="s">
        <v>293</v>
      </c>
      <c r="F2519" s="884"/>
      <c r="G2519" s="470" t="s">
        <v>295</v>
      </c>
      <c r="H2519" s="471">
        <v>1.2307999999999999</v>
      </c>
      <c r="I2519" s="472">
        <v>11.58</v>
      </c>
      <c r="J2519" s="472">
        <v>14.25</v>
      </c>
    </row>
    <row r="2520" spans="1:10" ht="26" customHeight="1">
      <c r="A2520" s="638" t="s">
        <v>291</v>
      </c>
      <c r="B2520" s="469" t="s">
        <v>493</v>
      </c>
      <c r="C2520" s="638" t="s">
        <v>86</v>
      </c>
      <c r="D2520" s="638" t="s">
        <v>494</v>
      </c>
      <c r="E2520" s="884" t="s">
        <v>293</v>
      </c>
      <c r="F2520" s="884"/>
      <c r="G2520" s="470" t="s">
        <v>294</v>
      </c>
      <c r="H2520" s="471">
        <v>5.7000000000000002E-2</v>
      </c>
      <c r="I2520" s="472">
        <v>19.45</v>
      </c>
      <c r="J2520" s="472">
        <v>1.1000000000000001</v>
      </c>
    </row>
    <row r="2521" spans="1:10" ht="26" customHeight="1">
      <c r="A2521" s="638" t="s">
        <v>291</v>
      </c>
      <c r="B2521" s="469" t="s">
        <v>1571</v>
      </c>
      <c r="C2521" s="638" t="s">
        <v>86</v>
      </c>
      <c r="D2521" s="638" t="s">
        <v>1572</v>
      </c>
      <c r="E2521" s="884" t="s">
        <v>293</v>
      </c>
      <c r="F2521" s="884"/>
      <c r="G2521" s="470" t="s">
        <v>295</v>
      </c>
      <c r="H2521" s="471">
        <v>1.6922999999999999</v>
      </c>
      <c r="I2521" s="472">
        <v>8.26</v>
      </c>
      <c r="J2521" s="472">
        <v>13.97</v>
      </c>
    </row>
    <row r="2522" spans="1:10" ht="39" customHeight="1">
      <c r="A2522" s="638" t="s">
        <v>291</v>
      </c>
      <c r="B2522" s="469" t="s">
        <v>1573</v>
      </c>
      <c r="C2522" s="638" t="s">
        <v>86</v>
      </c>
      <c r="D2522" s="638" t="s">
        <v>1574</v>
      </c>
      <c r="E2522" s="884" t="s">
        <v>293</v>
      </c>
      <c r="F2522" s="884"/>
      <c r="G2522" s="470" t="s">
        <v>5</v>
      </c>
      <c r="H2522" s="471">
        <v>1.050038</v>
      </c>
      <c r="I2522" s="472">
        <v>36.39</v>
      </c>
      <c r="J2522" s="472">
        <v>38.21</v>
      </c>
    </row>
    <row r="2523" spans="1:10" ht="25">
      <c r="A2523" s="643"/>
      <c r="B2523" s="643"/>
      <c r="C2523" s="643"/>
      <c r="D2523" s="643"/>
      <c r="E2523" s="643" t="s">
        <v>296</v>
      </c>
      <c r="F2523" s="473">
        <v>27.08</v>
      </c>
      <c r="G2523" s="643" t="s">
        <v>297</v>
      </c>
      <c r="H2523" s="473">
        <v>0</v>
      </c>
      <c r="I2523" s="643" t="s">
        <v>298</v>
      </c>
      <c r="J2523" s="473">
        <v>27.08</v>
      </c>
    </row>
    <row r="2524" spans="1:10">
      <c r="A2524" s="643"/>
      <c r="B2524" s="643"/>
      <c r="C2524" s="643"/>
      <c r="D2524" s="643"/>
      <c r="E2524" s="643" t="s">
        <v>709</v>
      </c>
      <c r="F2524" s="473">
        <v>21.65</v>
      </c>
      <c r="G2524" s="643"/>
      <c r="H2524" s="881" t="s">
        <v>299</v>
      </c>
      <c r="I2524" s="881"/>
      <c r="J2524" s="473">
        <v>126.28</v>
      </c>
    </row>
    <row r="2525" spans="1:10" ht="1" customHeight="1">
      <c r="A2525" s="645"/>
      <c r="B2525" s="645"/>
      <c r="C2525" s="645"/>
      <c r="D2525" s="645"/>
      <c r="E2525" s="645"/>
      <c r="F2525" s="645"/>
      <c r="G2525" s="645"/>
      <c r="H2525" s="645"/>
      <c r="I2525" s="645"/>
      <c r="J2525" s="645"/>
    </row>
    <row r="2526" spans="1:10" ht="18" customHeight="1">
      <c r="A2526" s="644"/>
      <c r="B2526" s="636" t="s">
        <v>276</v>
      </c>
      <c r="C2526" s="644" t="s">
        <v>277</v>
      </c>
      <c r="D2526" s="644" t="s">
        <v>278</v>
      </c>
      <c r="E2526" s="882" t="s">
        <v>279</v>
      </c>
      <c r="F2526" s="882"/>
      <c r="G2526" s="639" t="s">
        <v>280</v>
      </c>
      <c r="H2526" s="636" t="s">
        <v>281</v>
      </c>
      <c r="I2526" s="636" t="s">
        <v>282</v>
      </c>
      <c r="J2526" s="636" t="s">
        <v>283</v>
      </c>
    </row>
    <row r="2527" spans="1:10" ht="39" customHeight="1">
      <c r="A2527" s="645" t="s">
        <v>158</v>
      </c>
      <c r="B2527" s="461" t="s">
        <v>350</v>
      </c>
      <c r="C2527" s="645" t="s">
        <v>86</v>
      </c>
      <c r="D2527" s="645" t="s">
        <v>351</v>
      </c>
      <c r="E2527" s="883" t="s">
        <v>842</v>
      </c>
      <c r="F2527" s="883"/>
      <c r="G2527" s="462" t="s">
        <v>5</v>
      </c>
      <c r="H2527" s="463">
        <v>1</v>
      </c>
      <c r="I2527" s="464">
        <v>154.05000000000001</v>
      </c>
      <c r="J2527" s="464">
        <v>154.05000000000001</v>
      </c>
    </row>
    <row r="2528" spans="1:10" ht="26" customHeight="1">
      <c r="A2528" s="642" t="s">
        <v>285</v>
      </c>
      <c r="B2528" s="465" t="s">
        <v>787</v>
      </c>
      <c r="C2528" s="642" t="s">
        <v>86</v>
      </c>
      <c r="D2528" s="642" t="s">
        <v>788</v>
      </c>
      <c r="E2528" s="885" t="s">
        <v>828</v>
      </c>
      <c r="F2528" s="885"/>
      <c r="G2528" s="466" t="s">
        <v>288</v>
      </c>
      <c r="H2528" s="467">
        <v>0.995</v>
      </c>
      <c r="I2528" s="468">
        <v>22.16</v>
      </c>
      <c r="J2528" s="468">
        <v>22.04</v>
      </c>
    </row>
    <row r="2529" spans="1:10" ht="24" customHeight="1">
      <c r="A2529" s="642" t="s">
        <v>285</v>
      </c>
      <c r="B2529" s="465" t="s">
        <v>286</v>
      </c>
      <c r="C2529" s="642" t="s">
        <v>86</v>
      </c>
      <c r="D2529" s="642" t="s">
        <v>287</v>
      </c>
      <c r="E2529" s="885" t="s">
        <v>828</v>
      </c>
      <c r="F2529" s="885"/>
      <c r="G2529" s="466" t="s">
        <v>288</v>
      </c>
      <c r="H2529" s="467">
        <v>1.4750000000000001</v>
      </c>
      <c r="I2529" s="468">
        <v>25.99</v>
      </c>
      <c r="J2529" s="468">
        <v>38.33</v>
      </c>
    </row>
    <row r="2530" spans="1:10" ht="39" customHeight="1">
      <c r="A2530" s="642" t="s">
        <v>285</v>
      </c>
      <c r="B2530" s="465" t="s">
        <v>1567</v>
      </c>
      <c r="C2530" s="642" t="s">
        <v>86</v>
      </c>
      <c r="D2530" s="642" t="s">
        <v>1568</v>
      </c>
      <c r="E2530" s="885" t="s">
        <v>843</v>
      </c>
      <c r="F2530" s="885"/>
      <c r="G2530" s="466" t="s">
        <v>428</v>
      </c>
      <c r="H2530" s="467">
        <v>3.4599999999999999E-2</v>
      </c>
      <c r="I2530" s="468">
        <v>24.19</v>
      </c>
      <c r="J2530" s="468">
        <v>0.83</v>
      </c>
    </row>
    <row r="2531" spans="1:10" ht="39" customHeight="1">
      <c r="A2531" s="642" t="s">
        <v>285</v>
      </c>
      <c r="B2531" s="465" t="s">
        <v>1569</v>
      </c>
      <c r="C2531" s="642" t="s">
        <v>86</v>
      </c>
      <c r="D2531" s="642" t="s">
        <v>1570</v>
      </c>
      <c r="E2531" s="885" t="s">
        <v>843</v>
      </c>
      <c r="F2531" s="885"/>
      <c r="G2531" s="466" t="s">
        <v>451</v>
      </c>
      <c r="H2531" s="467">
        <v>0.1391</v>
      </c>
      <c r="I2531" s="468">
        <v>22.67</v>
      </c>
      <c r="J2531" s="468">
        <v>3.15</v>
      </c>
    </row>
    <row r="2532" spans="1:10" ht="39" customHeight="1">
      <c r="A2532" s="642" t="s">
        <v>285</v>
      </c>
      <c r="B2532" s="465" t="s">
        <v>1312</v>
      </c>
      <c r="C2532" s="642" t="s">
        <v>86</v>
      </c>
      <c r="D2532" s="642" t="s">
        <v>1313</v>
      </c>
      <c r="E2532" s="885" t="s">
        <v>829</v>
      </c>
      <c r="F2532" s="885"/>
      <c r="G2532" s="466" t="s">
        <v>4</v>
      </c>
      <c r="H2532" s="467">
        <v>6.1999999999999998E-3</v>
      </c>
      <c r="I2532" s="468">
        <v>544.32000000000005</v>
      </c>
      <c r="J2532" s="468">
        <v>3.37</v>
      </c>
    </row>
    <row r="2533" spans="1:10" ht="26" customHeight="1">
      <c r="A2533" s="638" t="s">
        <v>291</v>
      </c>
      <c r="B2533" s="469" t="s">
        <v>705</v>
      </c>
      <c r="C2533" s="638" t="s">
        <v>86</v>
      </c>
      <c r="D2533" s="638" t="s">
        <v>706</v>
      </c>
      <c r="E2533" s="884" t="s">
        <v>293</v>
      </c>
      <c r="F2533" s="884"/>
      <c r="G2533" s="470" t="s">
        <v>295</v>
      </c>
      <c r="H2533" s="471">
        <v>2.6139000000000001</v>
      </c>
      <c r="I2533" s="472">
        <v>11.58</v>
      </c>
      <c r="J2533" s="472">
        <v>30.26</v>
      </c>
    </row>
    <row r="2534" spans="1:10" ht="26" customHeight="1">
      <c r="A2534" s="638" t="s">
        <v>291</v>
      </c>
      <c r="B2534" s="469" t="s">
        <v>493</v>
      </c>
      <c r="C2534" s="638" t="s">
        <v>86</v>
      </c>
      <c r="D2534" s="638" t="s">
        <v>494</v>
      </c>
      <c r="E2534" s="884" t="s">
        <v>293</v>
      </c>
      <c r="F2534" s="884"/>
      <c r="G2534" s="470" t="s">
        <v>294</v>
      </c>
      <c r="H2534" s="471">
        <v>8.5999999999999993E-2</v>
      </c>
      <c r="I2534" s="472">
        <v>19.45</v>
      </c>
      <c r="J2534" s="472">
        <v>1.67</v>
      </c>
    </row>
    <row r="2535" spans="1:10" ht="26" customHeight="1">
      <c r="A2535" s="638" t="s">
        <v>291</v>
      </c>
      <c r="B2535" s="469" t="s">
        <v>1571</v>
      </c>
      <c r="C2535" s="638" t="s">
        <v>86</v>
      </c>
      <c r="D2535" s="638" t="s">
        <v>1572</v>
      </c>
      <c r="E2535" s="884" t="s">
        <v>293</v>
      </c>
      <c r="F2535" s="884"/>
      <c r="G2535" s="470" t="s">
        <v>295</v>
      </c>
      <c r="H2535" s="471">
        <v>1.9603999999999999</v>
      </c>
      <c r="I2535" s="472">
        <v>8.26</v>
      </c>
      <c r="J2535" s="472">
        <v>16.190000000000001</v>
      </c>
    </row>
    <row r="2536" spans="1:10" ht="39" customHeight="1">
      <c r="A2536" s="638" t="s">
        <v>291</v>
      </c>
      <c r="B2536" s="469" t="s">
        <v>1573</v>
      </c>
      <c r="C2536" s="638" t="s">
        <v>86</v>
      </c>
      <c r="D2536" s="638" t="s">
        <v>1574</v>
      </c>
      <c r="E2536" s="884" t="s">
        <v>293</v>
      </c>
      <c r="F2536" s="884"/>
      <c r="G2536" s="470" t="s">
        <v>5</v>
      </c>
      <c r="H2536" s="471">
        <v>1.050038</v>
      </c>
      <c r="I2536" s="472">
        <v>36.39</v>
      </c>
      <c r="J2536" s="472">
        <v>38.21</v>
      </c>
    </row>
    <row r="2537" spans="1:10" ht="25">
      <c r="A2537" s="643"/>
      <c r="B2537" s="643"/>
      <c r="C2537" s="643"/>
      <c r="D2537" s="643"/>
      <c r="E2537" s="643" t="s">
        <v>296</v>
      </c>
      <c r="F2537" s="473">
        <v>49.14</v>
      </c>
      <c r="G2537" s="643" t="s">
        <v>297</v>
      </c>
      <c r="H2537" s="473">
        <v>0</v>
      </c>
      <c r="I2537" s="643" t="s">
        <v>298</v>
      </c>
      <c r="J2537" s="473">
        <v>49.14</v>
      </c>
    </row>
    <row r="2538" spans="1:10">
      <c r="A2538" s="643"/>
      <c r="B2538" s="643"/>
      <c r="C2538" s="643"/>
      <c r="D2538" s="643"/>
      <c r="E2538" s="643" t="s">
        <v>709</v>
      </c>
      <c r="F2538" s="473">
        <v>31.88</v>
      </c>
      <c r="G2538" s="643"/>
      <c r="H2538" s="881" t="s">
        <v>299</v>
      </c>
      <c r="I2538" s="881"/>
      <c r="J2538" s="473">
        <v>185.93</v>
      </c>
    </row>
    <row r="2539" spans="1:10" ht="1" customHeight="1">
      <c r="A2539" s="645"/>
      <c r="B2539" s="645"/>
      <c r="C2539" s="645"/>
      <c r="D2539" s="645"/>
      <c r="E2539" s="645"/>
      <c r="F2539" s="645"/>
      <c r="G2539" s="645"/>
      <c r="H2539" s="645"/>
      <c r="I2539" s="645"/>
      <c r="J2539" s="645"/>
    </row>
    <row r="2540" spans="1:10" ht="18" customHeight="1">
      <c r="A2540" s="644"/>
      <c r="B2540" s="636" t="s">
        <v>276</v>
      </c>
      <c r="C2540" s="644" t="s">
        <v>277</v>
      </c>
      <c r="D2540" s="644" t="s">
        <v>278</v>
      </c>
      <c r="E2540" s="882" t="s">
        <v>279</v>
      </c>
      <c r="F2540" s="882"/>
      <c r="G2540" s="639" t="s">
        <v>280</v>
      </c>
      <c r="H2540" s="636" t="s">
        <v>281</v>
      </c>
      <c r="I2540" s="636" t="s">
        <v>282</v>
      </c>
      <c r="J2540" s="636" t="s">
        <v>283</v>
      </c>
    </row>
    <row r="2541" spans="1:10" ht="39" customHeight="1">
      <c r="A2541" s="645" t="s">
        <v>158</v>
      </c>
      <c r="B2541" s="461" t="s">
        <v>346</v>
      </c>
      <c r="C2541" s="645" t="s">
        <v>86</v>
      </c>
      <c r="D2541" s="645" t="s">
        <v>347</v>
      </c>
      <c r="E2541" s="883" t="s">
        <v>284</v>
      </c>
      <c r="F2541" s="883"/>
      <c r="G2541" s="462" t="s">
        <v>5</v>
      </c>
      <c r="H2541" s="463">
        <v>1</v>
      </c>
      <c r="I2541" s="464">
        <v>144.78</v>
      </c>
      <c r="J2541" s="464">
        <v>144.78</v>
      </c>
    </row>
    <row r="2542" spans="1:10" ht="26" customHeight="1">
      <c r="A2542" s="642" t="s">
        <v>285</v>
      </c>
      <c r="B2542" s="465" t="s">
        <v>787</v>
      </c>
      <c r="C2542" s="642" t="s">
        <v>86</v>
      </c>
      <c r="D2542" s="642" t="s">
        <v>788</v>
      </c>
      <c r="E2542" s="885" t="s">
        <v>828</v>
      </c>
      <c r="F2542" s="885"/>
      <c r="G2542" s="466" t="s">
        <v>288</v>
      </c>
      <c r="H2542" s="467">
        <v>0.28439999999999999</v>
      </c>
      <c r="I2542" s="468">
        <v>22.16</v>
      </c>
      <c r="J2542" s="468">
        <v>6.3</v>
      </c>
    </row>
    <row r="2543" spans="1:10" ht="24" customHeight="1">
      <c r="A2543" s="642" t="s">
        <v>285</v>
      </c>
      <c r="B2543" s="465" t="s">
        <v>286</v>
      </c>
      <c r="C2543" s="642" t="s">
        <v>86</v>
      </c>
      <c r="D2543" s="642" t="s">
        <v>287</v>
      </c>
      <c r="E2543" s="885" t="s">
        <v>828</v>
      </c>
      <c r="F2543" s="885"/>
      <c r="G2543" s="466" t="s">
        <v>288</v>
      </c>
      <c r="H2543" s="467">
        <v>0.85319999999999996</v>
      </c>
      <c r="I2543" s="468">
        <v>25.99</v>
      </c>
      <c r="J2543" s="468">
        <v>22.17</v>
      </c>
    </row>
    <row r="2544" spans="1:10" ht="39" customHeight="1">
      <c r="A2544" s="642" t="s">
        <v>285</v>
      </c>
      <c r="B2544" s="465" t="s">
        <v>1567</v>
      </c>
      <c r="C2544" s="642" t="s">
        <v>86</v>
      </c>
      <c r="D2544" s="642" t="s">
        <v>1568</v>
      </c>
      <c r="E2544" s="885" t="s">
        <v>843</v>
      </c>
      <c r="F2544" s="885"/>
      <c r="G2544" s="466" t="s">
        <v>428</v>
      </c>
      <c r="H2544" s="467">
        <v>7.6E-3</v>
      </c>
      <c r="I2544" s="468">
        <v>24.19</v>
      </c>
      <c r="J2544" s="468">
        <v>0.18</v>
      </c>
    </row>
    <row r="2545" spans="1:10" ht="39" customHeight="1">
      <c r="A2545" s="642" t="s">
        <v>285</v>
      </c>
      <c r="B2545" s="465" t="s">
        <v>1569</v>
      </c>
      <c r="C2545" s="642" t="s">
        <v>86</v>
      </c>
      <c r="D2545" s="642" t="s">
        <v>1570</v>
      </c>
      <c r="E2545" s="885" t="s">
        <v>843</v>
      </c>
      <c r="F2545" s="885"/>
      <c r="G2545" s="466" t="s">
        <v>451</v>
      </c>
      <c r="H2545" s="467">
        <v>3.32E-2</v>
      </c>
      <c r="I2545" s="468">
        <v>22.67</v>
      </c>
      <c r="J2545" s="468">
        <v>0.75</v>
      </c>
    </row>
    <row r="2546" spans="1:10" ht="39" customHeight="1">
      <c r="A2546" s="642" t="s">
        <v>285</v>
      </c>
      <c r="B2546" s="465" t="s">
        <v>1312</v>
      </c>
      <c r="C2546" s="642" t="s">
        <v>86</v>
      </c>
      <c r="D2546" s="642" t="s">
        <v>1313</v>
      </c>
      <c r="E2546" s="885" t="s">
        <v>829</v>
      </c>
      <c r="F2546" s="885"/>
      <c r="G2546" s="466" t="s">
        <v>4</v>
      </c>
      <c r="H2546" s="467">
        <v>1.5E-3</v>
      </c>
      <c r="I2546" s="468">
        <v>544.32000000000005</v>
      </c>
      <c r="J2546" s="468">
        <v>0.81</v>
      </c>
    </row>
    <row r="2547" spans="1:10" ht="26" customHeight="1">
      <c r="A2547" s="638" t="s">
        <v>291</v>
      </c>
      <c r="B2547" s="469" t="s">
        <v>1575</v>
      </c>
      <c r="C2547" s="638" t="s">
        <v>86</v>
      </c>
      <c r="D2547" s="638" t="s">
        <v>1576</v>
      </c>
      <c r="E2547" s="884" t="s">
        <v>293</v>
      </c>
      <c r="F2547" s="884"/>
      <c r="G2547" s="470" t="s">
        <v>295</v>
      </c>
      <c r="H2547" s="471">
        <v>1.6922999999999999</v>
      </c>
      <c r="I2547" s="472">
        <v>27.61</v>
      </c>
      <c r="J2547" s="472">
        <v>46.72</v>
      </c>
    </row>
    <row r="2548" spans="1:10" ht="39" customHeight="1">
      <c r="A2548" s="638" t="s">
        <v>291</v>
      </c>
      <c r="B2548" s="469" t="s">
        <v>1577</v>
      </c>
      <c r="C2548" s="638" t="s">
        <v>86</v>
      </c>
      <c r="D2548" s="638" t="s">
        <v>1578</v>
      </c>
      <c r="E2548" s="884" t="s">
        <v>293</v>
      </c>
      <c r="F2548" s="884"/>
      <c r="G2548" s="470" t="s">
        <v>295</v>
      </c>
      <c r="H2548" s="471">
        <v>1.2307999999999999</v>
      </c>
      <c r="I2548" s="472">
        <v>23.27</v>
      </c>
      <c r="J2548" s="472">
        <v>28.64</v>
      </c>
    </row>
    <row r="2549" spans="1:10" ht="26" customHeight="1">
      <c r="A2549" s="638" t="s">
        <v>291</v>
      </c>
      <c r="B2549" s="469" t="s">
        <v>493</v>
      </c>
      <c r="C2549" s="638" t="s">
        <v>86</v>
      </c>
      <c r="D2549" s="638" t="s">
        <v>494</v>
      </c>
      <c r="E2549" s="884" t="s">
        <v>293</v>
      </c>
      <c r="F2549" s="884"/>
      <c r="G2549" s="470" t="s">
        <v>294</v>
      </c>
      <c r="H2549" s="471">
        <v>5.1700000000000003E-2</v>
      </c>
      <c r="I2549" s="472">
        <v>19.45</v>
      </c>
      <c r="J2549" s="472">
        <v>1</v>
      </c>
    </row>
    <row r="2550" spans="1:10" ht="39" customHeight="1">
      <c r="A2550" s="638" t="s">
        <v>291</v>
      </c>
      <c r="B2550" s="469" t="s">
        <v>1573</v>
      </c>
      <c r="C2550" s="638" t="s">
        <v>86</v>
      </c>
      <c r="D2550" s="638" t="s">
        <v>1574</v>
      </c>
      <c r="E2550" s="884" t="s">
        <v>293</v>
      </c>
      <c r="F2550" s="884"/>
      <c r="G2550" s="470" t="s">
        <v>5</v>
      </c>
      <c r="H2550" s="471">
        <v>1.050038</v>
      </c>
      <c r="I2550" s="472">
        <v>36.39</v>
      </c>
      <c r="J2550" s="472">
        <v>38.21</v>
      </c>
    </row>
    <row r="2551" spans="1:10" ht="25">
      <c r="A2551" s="643"/>
      <c r="B2551" s="643"/>
      <c r="C2551" s="643"/>
      <c r="D2551" s="643"/>
      <c r="E2551" s="643" t="s">
        <v>296</v>
      </c>
      <c r="F2551" s="473">
        <v>22.48</v>
      </c>
      <c r="G2551" s="643" t="s">
        <v>297</v>
      </c>
      <c r="H2551" s="473">
        <v>0</v>
      </c>
      <c r="I2551" s="643" t="s">
        <v>298</v>
      </c>
      <c r="J2551" s="473">
        <v>22.48</v>
      </c>
    </row>
    <row r="2552" spans="1:10">
      <c r="A2552" s="643"/>
      <c r="B2552" s="643"/>
      <c r="C2552" s="643"/>
      <c r="D2552" s="643"/>
      <c r="E2552" s="643" t="s">
        <v>709</v>
      </c>
      <c r="F2552" s="473">
        <v>29.96</v>
      </c>
      <c r="G2552" s="643"/>
      <c r="H2552" s="881" t="s">
        <v>299</v>
      </c>
      <c r="I2552" s="881"/>
      <c r="J2552" s="473">
        <v>174.74</v>
      </c>
    </row>
    <row r="2553" spans="1:10" ht="1" customHeight="1">
      <c r="A2553" s="645"/>
      <c r="B2553" s="645"/>
      <c r="C2553" s="645"/>
      <c r="D2553" s="645"/>
      <c r="E2553" s="645"/>
      <c r="F2553" s="645"/>
      <c r="G2553" s="645"/>
      <c r="H2553" s="645"/>
      <c r="I2553" s="645"/>
      <c r="J2553" s="645"/>
    </row>
    <row r="2554" spans="1:10" ht="18" customHeight="1">
      <c r="A2554" s="644"/>
      <c r="B2554" s="636" t="s">
        <v>276</v>
      </c>
      <c r="C2554" s="644" t="s">
        <v>277</v>
      </c>
      <c r="D2554" s="644" t="s">
        <v>278</v>
      </c>
      <c r="E2554" s="882" t="s">
        <v>279</v>
      </c>
      <c r="F2554" s="882"/>
      <c r="G2554" s="639" t="s">
        <v>280</v>
      </c>
      <c r="H2554" s="636" t="s">
        <v>281</v>
      </c>
      <c r="I2554" s="636" t="s">
        <v>282</v>
      </c>
      <c r="J2554" s="636" t="s">
        <v>283</v>
      </c>
    </row>
    <row r="2555" spans="1:10" ht="24" customHeight="1">
      <c r="A2555" s="645" t="s">
        <v>158</v>
      </c>
      <c r="B2555" s="461" t="s">
        <v>480</v>
      </c>
      <c r="C2555" s="645" t="s">
        <v>86</v>
      </c>
      <c r="D2555" s="645" t="s">
        <v>481</v>
      </c>
      <c r="E2555" s="883" t="s">
        <v>828</v>
      </c>
      <c r="F2555" s="883"/>
      <c r="G2555" s="462" t="s">
        <v>288</v>
      </c>
      <c r="H2555" s="463">
        <v>1</v>
      </c>
      <c r="I2555" s="464">
        <v>26.4</v>
      </c>
      <c r="J2555" s="464">
        <v>26.4</v>
      </c>
    </row>
    <row r="2556" spans="1:10" ht="26" customHeight="1">
      <c r="A2556" s="642" t="s">
        <v>285</v>
      </c>
      <c r="B2556" s="465" t="s">
        <v>1382</v>
      </c>
      <c r="C2556" s="642" t="s">
        <v>86</v>
      </c>
      <c r="D2556" s="642" t="s">
        <v>1383</v>
      </c>
      <c r="E2556" s="885" t="s">
        <v>828</v>
      </c>
      <c r="F2556" s="885"/>
      <c r="G2556" s="466" t="s">
        <v>288</v>
      </c>
      <c r="H2556" s="467">
        <v>1</v>
      </c>
      <c r="I2556" s="468">
        <v>0.41</v>
      </c>
      <c r="J2556" s="468">
        <v>0.41</v>
      </c>
    </row>
    <row r="2557" spans="1:10" ht="24" customHeight="1">
      <c r="A2557" s="638" t="s">
        <v>291</v>
      </c>
      <c r="B2557" s="469" t="s">
        <v>1384</v>
      </c>
      <c r="C2557" s="638" t="s">
        <v>86</v>
      </c>
      <c r="D2557" s="638" t="s">
        <v>1385</v>
      </c>
      <c r="E2557" s="884" t="s">
        <v>376</v>
      </c>
      <c r="F2557" s="884"/>
      <c r="G2557" s="470" t="s">
        <v>288</v>
      </c>
      <c r="H2557" s="471">
        <v>1</v>
      </c>
      <c r="I2557" s="472">
        <v>19.760000000000002</v>
      </c>
      <c r="J2557" s="472">
        <v>19.760000000000002</v>
      </c>
    </row>
    <row r="2558" spans="1:10" ht="24" customHeight="1">
      <c r="A2558" s="638" t="s">
        <v>291</v>
      </c>
      <c r="B2558" s="469" t="s">
        <v>1107</v>
      </c>
      <c r="C2558" s="638" t="s">
        <v>86</v>
      </c>
      <c r="D2558" s="638" t="s">
        <v>1108</v>
      </c>
      <c r="E2558" s="884" t="s">
        <v>1109</v>
      </c>
      <c r="F2558" s="884"/>
      <c r="G2558" s="470" t="s">
        <v>288</v>
      </c>
      <c r="H2558" s="471">
        <v>1</v>
      </c>
      <c r="I2558" s="472">
        <v>1.84</v>
      </c>
      <c r="J2558" s="472">
        <v>1.84</v>
      </c>
    </row>
    <row r="2559" spans="1:10" ht="24" customHeight="1">
      <c r="A2559" s="638" t="s">
        <v>291</v>
      </c>
      <c r="B2559" s="469" t="s">
        <v>1110</v>
      </c>
      <c r="C2559" s="638" t="s">
        <v>86</v>
      </c>
      <c r="D2559" s="638" t="s">
        <v>1111</v>
      </c>
      <c r="E2559" s="884" t="s">
        <v>1112</v>
      </c>
      <c r="F2559" s="884"/>
      <c r="G2559" s="470" t="s">
        <v>288</v>
      </c>
      <c r="H2559" s="471">
        <v>1</v>
      </c>
      <c r="I2559" s="472">
        <v>0.79</v>
      </c>
      <c r="J2559" s="472">
        <v>0.79</v>
      </c>
    </row>
    <row r="2560" spans="1:10" ht="24" customHeight="1">
      <c r="A2560" s="638" t="s">
        <v>291</v>
      </c>
      <c r="B2560" s="469" t="s">
        <v>1113</v>
      </c>
      <c r="C2560" s="638" t="s">
        <v>86</v>
      </c>
      <c r="D2560" s="638" t="s">
        <v>1114</v>
      </c>
      <c r="E2560" s="884" t="s">
        <v>1109</v>
      </c>
      <c r="F2560" s="884"/>
      <c r="G2560" s="470" t="s">
        <v>288</v>
      </c>
      <c r="H2560" s="471">
        <v>1</v>
      </c>
      <c r="I2560" s="472">
        <v>1.43</v>
      </c>
      <c r="J2560" s="472">
        <v>1.43</v>
      </c>
    </row>
    <row r="2561" spans="1:10" ht="24" customHeight="1">
      <c r="A2561" s="638" t="s">
        <v>291</v>
      </c>
      <c r="B2561" s="469" t="s">
        <v>1115</v>
      </c>
      <c r="C2561" s="638" t="s">
        <v>86</v>
      </c>
      <c r="D2561" s="638" t="s">
        <v>1116</v>
      </c>
      <c r="E2561" s="884" t="s">
        <v>1117</v>
      </c>
      <c r="F2561" s="884"/>
      <c r="G2561" s="470" t="s">
        <v>288</v>
      </c>
      <c r="H2561" s="471">
        <v>1</v>
      </c>
      <c r="I2561" s="472">
        <v>0.08</v>
      </c>
      <c r="J2561" s="472">
        <v>0.08</v>
      </c>
    </row>
    <row r="2562" spans="1:10" ht="26" customHeight="1">
      <c r="A2562" s="638" t="s">
        <v>291</v>
      </c>
      <c r="B2562" s="469" t="s">
        <v>1579</v>
      </c>
      <c r="C2562" s="638" t="s">
        <v>86</v>
      </c>
      <c r="D2562" s="638" t="s">
        <v>1580</v>
      </c>
      <c r="E2562" s="884" t="s">
        <v>716</v>
      </c>
      <c r="F2562" s="884"/>
      <c r="G2562" s="470" t="s">
        <v>288</v>
      </c>
      <c r="H2562" s="471">
        <v>1</v>
      </c>
      <c r="I2562" s="472">
        <v>0.78</v>
      </c>
      <c r="J2562" s="472">
        <v>0.78</v>
      </c>
    </row>
    <row r="2563" spans="1:10" ht="26" customHeight="1">
      <c r="A2563" s="638" t="s">
        <v>291</v>
      </c>
      <c r="B2563" s="469" t="s">
        <v>1581</v>
      </c>
      <c r="C2563" s="638" t="s">
        <v>86</v>
      </c>
      <c r="D2563" s="638" t="s">
        <v>1582</v>
      </c>
      <c r="E2563" s="884" t="s">
        <v>716</v>
      </c>
      <c r="F2563" s="884"/>
      <c r="G2563" s="470" t="s">
        <v>288</v>
      </c>
      <c r="H2563" s="471">
        <v>1</v>
      </c>
      <c r="I2563" s="472">
        <v>1.31</v>
      </c>
      <c r="J2563" s="472">
        <v>1.31</v>
      </c>
    </row>
    <row r="2564" spans="1:10" ht="25">
      <c r="A2564" s="643"/>
      <c r="B2564" s="643"/>
      <c r="C2564" s="643"/>
      <c r="D2564" s="643"/>
      <c r="E2564" s="643" t="s">
        <v>296</v>
      </c>
      <c r="F2564" s="473">
        <v>20.170000000000002</v>
      </c>
      <c r="G2564" s="643" t="s">
        <v>297</v>
      </c>
      <c r="H2564" s="473">
        <v>0</v>
      </c>
      <c r="I2564" s="643" t="s">
        <v>298</v>
      </c>
      <c r="J2564" s="473">
        <v>20.170000000000002</v>
      </c>
    </row>
    <row r="2565" spans="1:10">
      <c r="A2565" s="643"/>
      <c r="B2565" s="643"/>
      <c r="C2565" s="643"/>
      <c r="D2565" s="643"/>
      <c r="E2565" s="643" t="s">
        <v>709</v>
      </c>
      <c r="F2565" s="473">
        <v>5.46</v>
      </c>
      <c r="G2565" s="643"/>
      <c r="H2565" s="881" t="s">
        <v>299</v>
      </c>
      <c r="I2565" s="881"/>
      <c r="J2565" s="473">
        <v>31.86</v>
      </c>
    </row>
    <row r="2566" spans="1:10" ht="1" customHeight="1">
      <c r="A2566" s="645"/>
      <c r="B2566" s="645"/>
      <c r="C2566" s="645"/>
      <c r="D2566" s="645"/>
      <c r="E2566" s="645"/>
      <c r="F2566" s="645"/>
      <c r="G2566" s="645"/>
      <c r="H2566" s="645"/>
      <c r="I2566" s="645"/>
      <c r="J2566" s="645"/>
    </row>
    <row r="2567" spans="1:10" ht="18" customHeight="1">
      <c r="A2567" s="644"/>
      <c r="B2567" s="636" t="s">
        <v>276</v>
      </c>
      <c r="C2567" s="644" t="s">
        <v>277</v>
      </c>
      <c r="D2567" s="644" t="s">
        <v>278</v>
      </c>
      <c r="E2567" s="882" t="s">
        <v>279</v>
      </c>
      <c r="F2567" s="882"/>
      <c r="G2567" s="639" t="s">
        <v>280</v>
      </c>
      <c r="H2567" s="636" t="s">
        <v>281</v>
      </c>
      <c r="I2567" s="636" t="s">
        <v>282</v>
      </c>
      <c r="J2567" s="636" t="s">
        <v>283</v>
      </c>
    </row>
    <row r="2568" spans="1:10" ht="24" customHeight="1">
      <c r="A2568" s="645" t="s">
        <v>158</v>
      </c>
      <c r="B2568" s="461" t="s">
        <v>1134</v>
      </c>
      <c r="C2568" s="645" t="s">
        <v>86</v>
      </c>
      <c r="D2568" s="645" t="s">
        <v>1135</v>
      </c>
      <c r="E2568" s="883" t="s">
        <v>828</v>
      </c>
      <c r="F2568" s="883"/>
      <c r="G2568" s="462" t="s">
        <v>288</v>
      </c>
      <c r="H2568" s="463">
        <v>1</v>
      </c>
      <c r="I2568" s="464">
        <v>28.09</v>
      </c>
      <c r="J2568" s="464">
        <v>28.09</v>
      </c>
    </row>
    <row r="2569" spans="1:10" ht="26" customHeight="1">
      <c r="A2569" s="642" t="s">
        <v>285</v>
      </c>
      <c r="B2569" s="465" t="s">
        <v>1386</v>
      </c>
      <c r="C2569" s="642" t="s">
        <v>86</v>
      </c>
      <c r="D2569" s="642" t="s">
        <v>1387</v>
      </c>
      <c r="E2569" s="885" t="s">
        <v>828</v>
      </c>
      <c r="F2569" s="885"/>
      <c r="G2569" s="466" t="s">
        <v>288</v>
      </c>
      <c r="H2569" s="467">
        <v>1</v>
      </c>
      <c r="I2569" s="468">
        <v>0.28999999999999998</v>
      </c>
      <c r="J2569" s="468">
        <v>0.28999999999999998</v>
      </c>
    </row>
    <row r="2570" spans="1:10" ht="24" customHeight="1">
      <c r="A2570" s="638" t="s">
        <v>291</v>
      </c>
      <c r="B2570" s="469" t="s">
        <v>1388</v>
      </c>
      <c r="C2570" s="638" t="s">
        <v>86</v>
      </c>
      <c r="D2570" s="638" t="s">
        <v>1389</v>
      </c>
      <c r="E2570" s="884" t="s">
        <v>376</v>
      </c>
      <c r="F2570" s="884"/>
      <c r="G2570" s="470" t="s">
        <v>288</v>
      </c>
      <c r="H2570" s="471">
        <v>1</v>
      </c>
      <c r="I2570" s="472">
        <v>19.760000000000002</v>
      </c>
      <c r="J2570" s="472">
        <v>19.760000000000002</v>
      </c>
    </row>
    <row r="2571" spans="1:10" ht="24" customHeight="1">
      <c r="A2571" s="638" t="s">
        <v>291</v>
      </c>
      <c r="B2571" s="469" t="s">
        <v>1107</v>
      </c>
      <c r="C2571" s="638" t="s">
        <v>86</v>
      </c>
      <c r="D2571" s="638" t="s">
        <v>1108</v>
      </c>
      <c r="E2571" s="884" t="s">
        <v>1109</v>
      </c>
      <c r="F2571" s="884"/>
      <c r="G2571" s="470" t="s">
        <v>288</v>
      </c>
      <c r="H2571" s="471">
        <v>1</v>
      </c>
      <c r="I2571" s="472">
        <v>1.84</v>
      </c>
      <c r="J2571" s="472">
        <v>1.84</v>
      </c>
    </row>
    <row r="2572" spans="1:10" ht="24" customHeight="1">
      <c r="A2572" s="638" t="s">
        <v>291</v>
      </c>
      <c r="B2572" s="469" t="s">
        <v>1110</v>
      </c>
      <c r="C2572" s="638" t="s">
        <v>86</v>
      </c>
      <c r="D2572" s="638" t="s">
        <v>1111</v>
      </c>
      <c r="E2572" s="884" t="s">
        <v>1112</v>
      </c>
      <c r="F2572" s="884"/>
      <c r="G2572" s="470" t="s">
        <v>288</v>
      </c>
      <c r="H2572" s="471">
        <v>1</v>
      </c>
      <c r="I2572" s="472">
        <v>0.79</v>
      </c>
      <c r="J2572" s="472">
        <v>0.79</v>
      </c>
    </row>
    <row r="2573" spans="1:10" ht="24" customHeight="1">
      <c r="A2573" s="638" t="s">
        <v>291</v>
      </c>
      <c r="B2573" s="469" t="s">
        <v>1113</v>
      </c>
      <c r="C2573" s="638" t="s">
        <v>86</v>
      </c>
      <c r="D2573" s="638" t="s">
        <v>1114</v>
      </c>
      <c r="E2573" s="884" t="s">
        <v>1109</v>
      </c>
      <c r="F2573" s="884"/>
      <c r="G2573" s="470" t="s">
        <v>288</v>
      </c>
      <c r="H2573" s="471">
        <v>1</v>
      </c>
      <c r="I2573" s="472">
        <v>1.43</v>
      </c>
      <c r="J2573" s="472">
        <v>1.43</v>
      </c>
    </row>
    <row r="2574" spans="1:10" ht="24" customHeight="1">
      <c r="A2574" s="638" t="s">
        <v>291</v>
      </c>
      <c r="B2574" s="469" t="s">
        <v>1115</v>
      </c>
      <c r="C2574" s="638" t="s">
        <v>86</v>
      </c>
      <c r="D2574" s="638" t="s">
        <v>1116</v>
      </c>
      <c r="E2574" s="884" t="s">
        <v>1117</v>
      </c>
      <c r="F2574" s="884"/>
      <c r="G2574" s="470" t="s">
        <v>288</v>
      </c>
      <c r="H2574" s="471">
        <v>1</v>
      </c>
      <c r="I2574" s="472">
        <v>0.08</v>
      </c>
      <c r="J2574" s="472">
        <v>0.08</v>
      </c>
    </row>
    <row r="2575" spans="1:10" ht="26" customHeight="1">
      <c r="A2575" s="638" t="s">
        <v>291</v>
      </c>
      <c r="B2575" s="469" t="s">
        <v>1583</v>
      </c>
      <c r="C2575" s="638" t="s">
        <v>86</v>
      </c>
      <c r="D2575" s="638" t="s">
        <v>1584</v>
      </c>
      <c r="E2575" s="884" t="s">
        <v>716</v>
      </c>
      <c r="F2575" s="884"/>
      <c r="G2575" s="470" t="s">
        <v>288</v>
      </c>
      <c r="H2575" s="471">
        <v>1</v>
      </c>
      <c r="I2575" s="472">
        <v>2.0499999999999998</v>
      </c>
      <c r="J2575" s="472">
        <v>2.0499999999999998</v>
      </c>
    </row>
    <row r="2576" spans="1:10" ht="26" customHeight="1">
      <c r="A2576" s="638" t="s">
        <v>291</v>
      </c>
      <c r="B2576" s="469" t="s">
        <v>1585</v>
      </c>
      <c r="C2576" s="638" t="s">
        <v>86</v>
      </c>
      <c r="D2576" s="638" t="s">
        <v>1586</v>
      </c>
      <c r="E2576" s="884" t="s">
        <v>716</v>
      </c>
      <c r="F2576" s="884"/>
      <c r="G2576" s="470" t="s">
        <v>288</v>
      </c>
      <c r="H2576" s="471">
        <v>1</v>
      </c>
      <c r="I2576" s="472">
        <v>1.85</v>
      </c>
      <c r="J2576" s="472">
        <v>1.85</v>
      </c>
    </row>
    <row r="2577" spans="1:10" ht="25">
      <c r="A2577" s="643"/>
      <c r="B2577" s="643"/>
      <c r="C2577" s="643"/>
      <c r="D2577" s="643"/>
      <c r="E2577" s="643" t="s">
        <v>296</v>
      </c>
      <c r="F2577" s="473">
        <v>20.05</v>
      </c>
      <c r="G2577" s="643" t="s">
        <v>297</v>
      </c>
      <c r="H2577" s="473">
        <v>0</v>
      </c>
      <c r="I2577" s="643" t="s">
        <v>298</v>
      </c>
      <c r="J2577" s="473">
        <v>20.05</v>
      </c>
    </row>
    <row r="2578" spans="1:10">
      <c r="A2578" s="643"/>
      <c r="B2578" s="643"/>
      <c r="C2578" s="643"/>
      <c r="D2578" s="643"/>
      <c r="E2578" s="643" t="s">
        <v>709</v>
      </c>
      <c r="F2578" s="473">
        <v>5.81</v>
      </c>
      <c r="G2578" s="643"/>
      <c r="H2578" s="881" t="s">
        <v>299</v>
      </c>
      <c r="I2578" s="881"/>
      <c r="J2578" s="473">
        <v>33.9</v>
      </c>
    </row>
    <row r="2579" spans="1:10" ht="1" customHeight="1">
      <c r="A2579" s="645"/>
      <c r="B2579" s="645"/>
      <c r="C2579" s="645"/>
      <c r="D2579" s="645"/>
      <c r="E2579" s="645"/>
      <c r="F2579" s="645"/>
      <c r="G2579" s="645"/>
      <c r="H2579" s="645"/>
      <c r="I2579" s="645"/>
      <c r="J2579" s="645"/>
    </row>
    <row r="2580" spans="1:10" ht="18" customHeight="1">
      <c r="A2580" s="644"/>
      <c r="B2580" s="636" t="s">
        <v>276</v>
      </c>
      <c r="C2580" s="644" t="s">
        <v>277</v>
      </c>
      <c r="D2580" s="644" t="s">
        <v>278</v>
      </c>
      <c r="E2580" s="882" t="s">
        <v>279</v>
      </c>
      <c r="F2580" s="882"/>
      <c r="G2580" s="639" t="s">
        <v>280</v>
      </c>
      <c r="H2580" s="636" t="s">
        <v>281</v>
      </c>
      <c r="I2580" s="636" t="s">
        <v>282</v>
      </c>
      <c r="J2580" s="636" t="s">
        <v>283</v>
      </c>
    </row>
    <row r="2581" spans="1:10" ht="39" customHeight="1">
      <c r="A2581" s="645" t="s">
        <v>158</v>
      </c>
      <c r="B2581" s="461" t="s">
        <v>311</v>
      </c>
      <c r="C2581" s="645" t="s">
        <v>86</v>
      </c>
      <c r="D2581" s="645" t="s">
        <v>312</v>
      </c>
      <c r="E2581" s="883" t="s">
        <v>833</v>
      </c>
      <c r="F2581" s="883"/>
      <c r="G2581" s="462" t="s">
        <v>5</v>
      </c>
      <c r="H2581" s="463">
        <v>1</v>
      </c>
      <c r="I2581" s="464">
        <v>685.79</v>
      </c>
      <c r="J2581" s="464">
        <v>685.79</v>
      </c>
    </row>
    <row r="2582" spans="1:10" ht="24" customHeight="1">
      <c r="A2582" s="642" t="s">
        <v>285</v>
      </c>
      <c r="B2582" s="465" t="s">
        <v>480</v>
      </c>
      <c r="C2582" s="642" t="s">
        <v>86</v>
      </c>
      <c r="D2582" s="642" t="s">
        <v>481</v>
      </c>
      <c r="E2582" s="885" t="s">
        <v>828</v>
      </c>
      <c r="F2582" s="885"/>
      <c r="G2582" s="466" t="s">
        <v>288</v>
      </c>
      <c r="H2582" s="467">
        <v>0.3826</v>
      </c>
      <c r="I2582" s="468">
        <v>26.4</v>
      </c>
      <c r="J2582" s="468">
        <v>10.1</v>
      </c>
    </row>
    <row r="2583" spans="1:10" ht="24" customHeight="1">
      <c r="A2583" s="642" t="s">
        <v>285</v>
      </c>
      <c r="B2583" s="465" t="s">
        <v>289</v>
      </c>
      <c r="C2583" s="642" t="s">
        <v>86</v>
      </c>
      <c r="D2583" s="642" t="s">
        <v>290</v>
      </c>
      <c r="E2583" s="885" t="s">
        <v>828</v>
      </c>
      <c r="F2583" s="885"/>
      <c r="G2583" s="466" t="s">
        <v>288</v>
      </c>
      <c r="H2583" s="467">
        <v>0.191</v>
      </c>
      <c r="I2583" s="468">
        <v>21.17</v>
      </c>
      <c r="J2583" s="468">
        <v>4.04</v>
      </c>
    </row>
    <row r="2584" spans="1:10" ht="26" customHeight="1">
      <c r="A2584" s="638" t="s">
        <v>291</v>
      </c>
      <c r="B2584" s="469" t="s">
        <v>1587</v>
      </c>
      <c r="C2584" s="638" t="s">
        <v>86</v>
      </c>
      <c r="D2584" s="638" t="s">
        <v>1588</v>
      </c>
      <c r="E2584" s="884" t="s">
        <v>293</v>
      </c>
      <c r="F2584" s="884"/>
      <c r="G2584" s="470" t="s">
        <v>1589</v>
      </c>
      <c r="H2584" s="471">
        <v>0.88290000000000002</v>
      </c>
      <c r="I2584" s="472">
        <v>36.21</v>
      </c>
      <c r="J2584" s="472">
        <v>31.96</v>
      </c>
    </row>
    <row r="2585" spans="1:10" ht="39" customHeight="1">
      <c r="A2585" s="638" t="s">
        <v>291</v>
      </c>
      <c r="B2585" s="469" t="s">
        <v>1590</v>
      </c>
      <c r="C2585" s="638" t="s">
        <v>86</v>
      </c>
      <c r="D2585" s="638" t="s">
        <v>1591</v>
      </c>
      <c r="E2585" s="884" t="s">
        <v>293</v>
      </c>
      <c r="F2585" s="884"/>
      <c r="G2585" s="470" t="s">
        <v>324</v>
      </c>
      <c r="H2585" s="471">
        <v>4.8166000000000002</v>
      </c>
      <c r="I2585" s="472">
        <v>0.61</v>
      </c>
      <c r="J2585" s="472">
        <v>2.93</v>
      </c>
    </row>
    <row r="2586" spans="1:10" ht="26" customHeight="1">
      <c r="A2586" s="638" t="s">
        <v>291</v>
      </c>
      <c r="B2586" s="469" t="s">
        <v>1592</v>
      </c>
      <c r="C2586" s="638" t="s">
        <v>86</v>
      </c>
      <c r="D2586" s="638" t="s">
        <v>1593</v>
      </c>
      <c r="E2586" s="884" t="s">
        <v>293</v>
      </c>
      <c r="F2586" s="884"/>
      <c r="G2586" s="470" t="s">
        <v>295</v>
      </c>
      <c r="H2586" s="471">
        <v>6.8503999999999996</v>
      </c>
      <c r="I2586" s="472">
        <v>27.49</v>
      </c>
      <c r="J2586" s="472">
        <v>188.31</v>
      </c>
    </row>
    <row r="2587" spans="1:10" ht="39" customHeight="1">
      <c r="A2587" s="638" t="s">
        <v>291</v>
      </c>
      <c r="B2587" s="469" t="s">
        <v>1594</v>
      </c>
      <c r="C2587" s="638" t="s">
        <v>86</v>
      </c>
      <c r="D2587" s="638" t="s">
        <v>1595</v>
      </c>
      <c r="E2587" s="884" t="s">
        <v>293</v>
      </c>
      <c r="F2587" s="884"/>
      <c r="G2587" s="470" t="s">
        <v>324</v>
      </c>
      <c r="H2587" s="471">
        <v>0.54730000000000001</v>
      </c>
      <c r="I2587" s="472">
        <v>819.4</v>
      </c>
      <c r="J2587" s="472">
        <v>448.45</v>
      </c>
    </row>
    <row r="2588" spans="1:10" ht="25">
      <c r="A2588" s="643"/>
      <c r="B2588" s="643"/>
      <c r="C2588" s="643"/>
      <c r="D2588" s="643"/>
      <c r="E2588" s="643" t="s">
        <v>296</v>
      </c>
      <c r="F2588" s="473">
        <v>10.58</v>
      </c>
      <c r="G2588" s="643" t="s">
        <v>297</v>
      </c>
      <c r="H2588" s="473">
        <v>0</v>
      </c>
      <c r="I2588" s="643" t="s">
        <v>298</v>
      </c>
      <c r="J2588" s="473">
        <v>10.58</v>
      </c>
    </row>
    <row r="2589" spans="1:10">
      <c r="A2589" s="643"/>
      <c r="B2589" s="643"/>
      <c r="C2589" s="643"/>
      <c r="D2589" s="643"/>
      <c r="E2589" s="643" t="s">
        <v>709</v>
      </c>
      <c r="F2589" s="473">
        <v>141.94999999999999</v>
      </c>
      <c r="G2589" s="643"/>
      <c r="H2589" s="881" t="s">
        <v>299</v>
      </c>
      <c r="I2589" s="881"/>
      <c r="J2589" s="473">
        <v>827.74</v>
      </c>
    </row>
    <row r="2590" spans="1:10" ht="1" customHeight="1">
      <c r="A2590" s="645"/>
      <c r="B2590" s="645"/>
      <c r="C2590" s="645"/>
      <c r="D2590" s="645"/>
      <c r="E2590" s="645"/>
      <c r="F2590" s="645"/>
      <c r="G2590" s="645"/>
      <c r="H2590" s="645"/>
      <c r="I2590" s="645"/>
      <c r="J2590" s="645"/>
    </row>
    <row r="2591" spans="1:10" ht="18" customHeight="1">
      <c r="A2591" s="644"/>
      <c r="B2591" s="636" t="s">
        <v>276</v>
      </c>
      <c r="C2591" s="644" t="s">
        <v>277</v>
      </c>
      <c r="D2591" s="644" t="s">
        <v>278</v>
      </c>
      <c r="E2591" s="882" t="s">
        <v>279</v>
      </c>
      <c r="F2591" s="882"/>
      <c r="G2591" s="639" t="s">
        <v>280</v>
      </c>
      <c r="H2591" s="636" t="s">
        <v>281</v>
      </c>
      <c r="I2591" s="636" t="s">
        <v>282</v>
      </c>
      <c r="J2591" s="636" t="s">
        <v>283</v>
      </c>
    </row>
    <row r="2592" spans="1:10" ht="26" customHeight="1">
      <c r="A2592" s="645" t="s">
        <v>158</v>
      </c>
      <c r="B2592" s="461" t="s">
        <v>1596</v>
      </c>
      <c r="C2592" s="645" t="s">
        <v>355</v>
      </c>
      <c r="D2592" s="645" t="s">
        <v>407</v>
      </c>
      <c r="E2592" s="883" t="s">
        <v>134</v>
      </c>
      <c r="F2592" s="883"/>
      <c r="G2592" s="462" t="s">
        <v>5</v>
      </c>
      <c r="H2592" s="463">
        <v>1</v>
      </c>
      <c r="I2592" s="464">
        <v>18.07</v>
      </c>
      <c r="J2592" s="464">
        <v>18.07</v>
      </c>
    </row>
    <row r="2593" spans="1:10" ht="15" customHeight="1">
      <c r="A2593" s="882" t="s">
        <v>356</v>
      </c>
      <c r="B2593" s="886" t="s">
        <v>276</v>
      </c>
      <c r="C2593" s="882" t="s">
        <v>277</v>
      </c>
      <c r="D2593" s="882" t="s">
        <v>357</v>
      </c>
      <c r="E2593" s="886" t="s">
        <v>358</v>
      </c>
      <c r="F2593" s="887" t="s">
        <v>359</v>
      </c>
      <c r="G2593" s="886"/>
      <c r="H2593" s="887" t="s">
        <v>360</v>
      </c>
      <c r="I2593" s="886"/>
      <c r="J2593" s="886" t="s">
        <v>361</v>
      </c>
    </row>
    <row r="2594" spans="1:10" ht="15" customHeight="1">
      <c r="A2594" s="886"/>
      <c r="B2594" s="886"/>
      <c r="C2594" s="886"/>
      <c r="D2594" s="886"/>
      <c r="E2594" s="886"/>
      <c r="F2594" s="636" t="s">
        <v>362</v>
      </c>
      <c r="G2594" s="636" t="s">
        <v>363</v>
      </c>
      <c r="H2594" s="636" t="s">
        <v>362</v>
      </c>
      <c r="I2594" s="636" t="s">
        <v>363</v>
      </c>
      <c r="J2594" s="886"/>
    </row>
    <row r="2595" spans="1:10" ht="26" customHeight="1">
      <c r="A2595" s="638" t="s">
        <v>291</v>
      </c>
      <c r="B2595" s="469" t="s">
        <v>1597</v>
      </c>
      <c r="C2595" s="638" t="s">
        <v>355</v>
      </c>
      <c r="D2595" s="638" t="s">
        <v>1598</v>
      </c>
      <c r="E2595" s="471">
        <v>1</v>
      </c>
      <c r="F2595" s="472">
        <v>1</v>
      </c>
      <c r="G2595" s="472">
        <v>0</v>
      </c>
      <c r="H2595" s="637">
        <v>48.961500000000001</v>
      </c>
      <c r="I2595" s="637">
        <v>43.104100000000003</v>
      </c>
      <c r="J2595" s="637">
        <v>48.961500000000001</v>
      </c>
    </row>
    <row r="2596" spans="1:10" ht="24" customHeight="1">
      <c r="A2596" s="638" t="s">
        <v>291</v>
      </c>
      <c r="B2596" s="469" t="s">
        <v>366</v>
      </c>
      <c r="C2596" s="638" t="s">
        <v>355</v>
      </c>
      <c r="D2596" s="638" t="s">
        <v>367</v>
      </c>
      <c r="E2596" s="471">
        <v>1</v>
      </c>
      <c r="F2596" s="472">
        <v>1</v>
      </c>
      <c r="G2596" s="472">
        <v>0</v>
      </c>
      <c r="H2596" s="637">
        <v>30.706600000000002</v>
      </c>
      <c r="I2596" s="637">
        <v>7.6116999999999999</v>
      </c>
      <c r="J2596" s="637">
        <v>30.706600000000002</v>
      </c>
    </row>
    <row r="2597" spans="1:10" ht="20" customHeight="1">
      <c r="A2597" s="876"/>
      <c r="B2597" s="876"/>
      <c r="C2597" s="876"/>
      <c r="D2597" s="876"/>
      <c r="E2597" s="876"/>
      <c r="F2597" s="876" t="s">
        <v>374</v>
      </c>
      <c r="G2597" s="876"/>
      <c r="H2597" s="876"/>
      <c r="I2597" s="876"/>
      <c r="J2597" s="474">
        <v>79.668099999999995</v>
      </c>
    </row>
    <row r="2598" spans="1:10" ht="20" customHeight="1">
      <c r="A2598" s="644" t="s">
        <v>375</v>
      </c>
      <c r="B2598" s="636" t="s">
        <v>276</v>
      </c>
      <c r="C2598" s="644" t="s">
        <v>277</v>
      </c>
      <c r="D2598" s="644" t="s">
        <v>376</v>
      </c>
      <c r="E2598" s="636" t="s">
        <v>358</v>
      </c>
      <c r="F2598" s="886" t="s">
        <v>377</v>
      </c>
      <c r="G2598" s="886"/>
      <c r="H2598" s="886"/>
      <c r="I2598" s="886"/>
      <c r="J2598" s="636" t="s">
        <v>361</v>
      </c>
    </row>
    <row r="2599" spans="1:10" ht="24" customHeight="1">
      <c r="A2599" s="638" t="s">
        <v>291</v>
      </c>
      <c r="B2599" s="469" t="s">
        <v>378</v>
      </c>
      <c r="C2599" s="638" t="s">
        <v>355</v>
      </c>
      <c r="D2599" s="638" t="s">
        <v>379</v>
      </c>
      <c r="E2599" s="471">
        <v>1</v>
      </c>
      <c r="F2599" s="638"/>
      <c r="G2599" s="638"/>
      <c r="H2599" s="638"/>
      <c r="I2599" s="637">
        <v>25.1952</v>
      </c>
      <c r="J2599" s="637">
        <v>25.1952</v>
      </c>
    </row>
    <row r="2600" spans="1:10" ht="24" customHeight="1">
      <c r="A2600" s="638" t="s">
        <v>291</v>
      </c>
      <c r="B2600" s="469" t="s">
        <v>1599</v>
      </c>
      <c r="C2600" s="638" t="s">
        <v>355</v>
      </c>
      <c r="D2600" s="638" t="s">
        <v>1600</v>
      </c>
      <c r="E2600" s="471">
        <v>2</v>
      </c>
      <c r="F2600" s="638"/>
      <c r="G2600" s="638"/>
      <c r="H2600" s="638"/>
      <c r="I2600" s="637">
        <v>33.545400000000001</v>
      </c>
      <c r="J2600" s="637">
        <v>67.090800000000002</v>
      </c>
    </row>
    <row r="2601" spans="1:10" ht="20" customHeight="1">
      <c r="A2601" s="876"/>
      <c r="B2601" s="876"/>
      <c r="C2601" s="876"/>
      <c r="D2601" s="876"/>
      <c r="E2601" s="876"/>
      <c r="F2601" s="876" t="s">
        <v>386</v>
      </c>
      <c r="G2601" s="876"/>
      <c r="H2601" s="876"/>
      <c r="I2601" s="876"/>
      <c r="J2601" s="474">
        <v>92.286000000000001</v>
      </c>
    </row>
    <row r="2602" spans="1:10" ht="20" customHeight="1">
      <c r="A2602" s="876"/>
      <c r="B2602" s="876"/>
      <c r="C2602" s="876"/>
      <c r="D2602" s="876"/>
      <c r="E2602" s="876"/>
      <c r="F2602" s="876" t="s">
        <v>387</v>
      </c>
      <c r="G2602" s="876"/>
      <c r="H2602" s="876"/>
      <c r="I2602" s="876"/>
      <c r="J2602" s="474">
        <v>0</v>
      </c>
    </row>
    <row r="2603" spans="1:10" ht="20" customHeight="1">
      <c r="A2603" s="876"/>
      <c r="B2603" s="876"/>
      <c r="C2603" s="876"/>
      <c r="D2603" s="876"/>
      <c r="E2603" s="876"/>
      <c r="F2603" s="876" t="s">
        <v>388</v>
      </c>
      <c r="G2603" s="876"/>
      <c r="H2603" s="876"/>
      <c r="I2603" s="876"/>
      <c r="J2603" s="474">
        <v>171.95410000000001</v>
      </c>
    </row>
    <row r="2604" spans="1:10" ht="20" customHeight="1">
      <c r="A2604" s="876"/>
      <c r="B2604" s="876"/>
      <c r="C2604" s="876"/>
      <c r="D2604" s="876"/>
      <c r="E2604" s="876"/>
      <c r="F2604" s="876" t="s">
        <v>389</v>
      </c>
      <c r="G2604" s="876"/>
      <c r="H2604" s="876"/>
      <c r="I2604" s="876"/>
      <c r="J2604" s="474">
        <v>0</v>
      </c>
    </row>
    <row r="2605" spans="1:10" ht="20" customHeight="1">
      <c r="A2605" s="876"/>
      <c r="B2605" s="876"/>
      <c r="C2605" s="876"/>
      <c r="D2605" s="876"/>
      <c r="E2605" s="876"/>
      <c r="F2605" s="876" t="s">
        <v>390</v>
      </c>
      <c r="G2605" s="876"/>
      <c r="H2605" s="876"/>
      <c r="I2605" s="876"/>
      <c r="J2605" s="474">
        <v>0</v>
      </c>
    </row>
    <row r="2606" spans="1:10" ht="20" customHeight="1">
      <c r="A2606" s="876"/>
      <c r="B2606" s="876"/>
      <c r="C2606" s="876"/>
      <c r="D2606" s="876"/>
      <c r="E2606" s="876"/>
      <c r="F2606" s="876" t="s">
        <v>391</v>
      </c>
      <c r="G2606" s="876"/>
      <c r="H2606" s="876"/>
      <c r="I2606" s="876"/>
      <c r="J2606" s="474">
        <v>19.149999999999999</v>
      </c>
    </row>
    <row r="2607" spans="1:10" ht="20" customHeight="1">
      <c r="A2607" s="876"/>
      <c r="B2607" s="876"/>
      <c r="C2607" s="876"/>
      <c r="D2607" s="876"/>
      <c r="E2607" s="876"/>
      <c r="F2607" s="876" t="s">
        <v>392</v>
      </c>
      <c r="G2607" s="876"/>
      <c r="H2607" s="876"/>
      <c r="I2607" s="876"/>
      <c r="J2607" s="474">
        <v>8.9793000000000003</v>
      </c>
    </row>
    <row r="2608" spans="1:10" ht="20" customHeight="1">
      <c r="A2608" s="644" t="s">
        <v>393</v>
      </c>
      <c r="B2608" s="636" t="s">
        <v>277</v>
      </c>
      <c r="C2608" s="644" t="s">
        <v>276</v>
      </c>
      <c r="D2608" s="644" t="s">
        <v>293</v>
      </c>
      <c r="E2608" s="636" t="s">
        <v>358</v>
      </c>
      <c r="F2608" s="636" t="s">
        <v>394</v>
      </c>
      <c r="G2608" s="886" t="s">
        <v>395</v>
      </c>
      <c r="H2608" s="886"/>
      <c r="I2608" s="886"/>
      <c r="J2608" s="636" t="s">
        <v>361</v>
      </c>
    </row>
    <row r="2609" spans="1:10" ht="24" customHeight="1">
      <c r="A2609" s="638" t="s">
        <v>291</v>
      </c>
      <c r="B2609" s="469" t="s">
        <v>355</v>
      </c>
      <c r="C2609" s="638" t="s">
        <v>1601</v>
      </c>
      <c r="D2609" s="638" t="s">
        <v>1602</v>
      </c>
      <c r="E2609" s="471">
        <v>0.112</v>
      </c>
      <c r="F2609" s="470" t="s">
        <v>398</v>
      </c>
      <c r="G2609" s="888">
        <v>81.092500000000001</v>
      </c>
      <c r="H2609" s="888"/>
      <c r="I2609" s="884"/>
      <c r="J2609" s="637">
        <v>9.0823999999999998</v>
      </c>
    </row>
    <row r="2610" spans="1:10" ht="20" customHeight="1">
      <c r="A2610" s="876"/>
      <c r="B2610" s="876"/>
      <c r="C2610" s="876"/>
      <c r="D2610" s="876"/>
      <c r="E2610" s="876"/>
      <c r="F2610" s="876" t="s">
        <v>403</v>
      </c>
      <c r="G2610" s="876"/>
      <c r="H2610" s="876"/>
      <c r="I2610" s="876"/>
      <c r="J2610" s="474">
        <v>9.0823999999999998</v>
      </c>
    </row>
    <row r="2611" spans="1:10" ht="20" customHeight="1">
      <c r="A2611" s="644" t="s">
        <v>409</v>
      </c>
      <c r="B2611" s="636" t="s">
        <v>277</v>
      </c>
      <c r="C2611" s="644" t="s">
        <v>291</v>
      </c>
      <c r="D2611" s="644" t="s">
        <v>410</v>
      </c>
      <c r="E2611" s="636" t="s">
        <v>276</v>
      </c>
      <c r="F2611" s="636" t="s">
        <v>358</v>
      </c>
      <c r="G2611" s="639" t="s">
        <v>394</v>
      </c>
      <c r="H2611" s="886" t="s">
        <v>395</v>
      </c>
      <c r="I2611" s="886"/>
      <c r="J2611" s="636" t="s">
        <v>361</v>
      </c>
    </row>
    <row r="2612" spans="1:10" ht="39" customHeight="1">
      <c r="A2612" s="642" t="s">
        <v>411</v>
      </c>
      <c r="B2612" s="465" t="s">
        <v>355</v>
      </c>
      <c r="C2612" s="642" t="s">
        <v>1601</v>
      </c>
      <c r="D2612" s="642" t="s">
        <v>413</v>
      </c>
      <c r="E2612" s="465">
        <v>5914655</v>
      </c>
      <c r="F2612" s="467">
        <v>1.1E-4</v>
      </c>
      <c r="G2612" s="466" t="s">
        <v>162</v>
      </c>
      <c r="H2612" s="889">
        <v>35.36</v>
      </c>
      <c r="I2612" s="885"/>
      <c r="J2612" s="641">
        <v>3.8999999999999998E-3</v>
      </c>
    </row>
    <row r="2613" spans="1:10" ht="20" customHeight="1">
      <c r="A2613" s="876"/>
      <c r="B2613" s="876"/>
      <c r="C2613" s="876"/>
      <c r="D2613" s="876"/>
      <c r="E2613" s="876"/>
      <c r="F2613" s="876" t="s">
        <v>414</v>
      </c>
      <c r="G2613" s="876"/>
      <c r="H2613" s="876"/>
      <c r="I2613" s="876"/>
      <c r="J2613" s="474">
        <v>3.8999999999999998E-3</v>
      </c>
    </row>
    <row r="2614" spans="1:10" ht="20" customHeight="1">
      <c r="A2614" s="644" t="s">
        <v>415</v>
      </c>
      <c r="B2614" s="636" t="s">
        <v>277</v>
      </c>
      <c r="C2614" s="644" t="s">
        <v>291</v>
      </c>
      <c r="D2614" s="644" t="s">
        <v>416</v>
      </c>
      <c r="E2614" s="636" t="s">
        <v>358</v>
      </c>
      <c r="F2614" s="636" t="s">
        <v>394</v>
      </c>
      <c r="G2614" s="887" t="s">
        <v>417</v>
      </c>
      <c r="H2614" s="886"/>
      <c r="I2614" s="886"/>
      <c r="J2614" s="636" t="s">
        <v>361</v>
      </c>
    </row>
    <row r="2615" spans="1:10" ht="20" customHeight="1">
      <c r="A2615" s="639"/>
      <c r="B2615" s="639"/>
      <c r="C2615" s="639"/>
      <c r="D2615" s="639"/>
      <c r="E2615" s="639"/>
      <c r="F2615" s="639"/>
      <c r="G2615" s="639" t="s">
        <v>418</v>
      </c>
      <c r="H2615" s="639" t="s">
        <v>419</v>
      </c>
      <c r="I2615" s="639" t="s">
        <v>420</v>
      </c>
      <c r="J2615" s="639"/>
    </row>
    <row r="2616" spans="1:10" ht="50" customHeight="1">
      <c r="A2616" s="642" t="s">
        <v>416</v>
      </c>
      <c r="B2616" s="465" t="s">
        <v>355</v>
      </c>
      <c r="C2616" s="642" t="s">
        <v>1601</v>
      </c>
      <c r="D2616" s="642" t="s">
        <v>1603</v>
      </c>
      <c r="E2616" s="467">
        <v>1.1E-4</v>
      </c>
      <c r="F2616" s="466" t="s">
        <v>163</v>
      </c>
      <c r="G2616" s="465" t="s">
        <v>1784</v>
      </c>
      <c r="H2616" s="465" t="s">
        <v>1785</v>
      </c>
      <c r="I2616" s="465" t="s">
        <v>1786</v>
      </c>
      <c r="J2616" s="641">
        <v>0</v>
      </c>
    </row>
    <row r="2617" spans="1:10" ht="20" customHeight="1">
      <c r="A2617" s="876"/>
      <c r="B2617" s="876"/>
      <c r="C2617" s="876"/>
      <c r="D2617" s="876"/>
      <c r="E2617" s="876"/>
      <c r="F2617" s="876" t="s">
        <v>424</v>
      </c>
      <c r="G2617" s="876"/>
      <c r="H2617" s="876"/>
      <c r="I2617" s="876"/>
      <c r="J2617" s="474">
        <v>0</v>
      </c>
    </row>
    <row r="2618" spans="1:10" ht="25">
      <c r="A2618" s="643"/>
      <c r="B2618" s="643"/>
      <c r="C2618" s="643"/>
      <c r="D2618" s="643"/>
      <c r="E2618" s="643" t="s">
        <v>296</v>
      </c>
      <c r="F2618" s="473">
        <v>4.8204437386393355</v>
      </c>
      <c r="G2618" s="643" t="s">
        <v>297</v>
      </c>
      <c r="H2618" s="473">
        <v>0</v>
      </c>
      <c r="I2618" s="643" t="s">
        <v>298</v>
      </c>
      <c r="J2618" s="473">
        <v>4.8204437386393355</v>
      </c>
    </row>
    <row r="2619" spans="1:10">
      <c r="A2619" s="643"/>
      <c r="B2619" s="643"/>
      <c r="C2619" s="643"/>
      <c r="D2619" s="643"/>
      <c r="E2619" s="643" t="s">
        <v>709</v>
      </c>
      <c r="F2619" s="473">
        <v>3.74</v>
      </c>
      <c r="G2619" s="643"/>
      <c r="H2619" s="881" t="s">
        <v>299</v>
      </c>
      <c r="I2619" s="881"/>
      <c r="J2619" s="473">
        <v>21.81</v>
      </c>
    </row>
    <row r="2620" spans="1:10" ht="1" customHeight="1">
      <c r="A2620" s="645"/>
      <c r="B2620" s="645"/>
      <c r="C2620" s="645"/>
      <c r="D2620" s="645"/>
      <c r="E2620" s="645"/>
      <c r="F2620" s="645"/>
      <c r="G2620" s="645"/>
      <c r="H2620" s="645"/>
      <c r="I2620" s="645"/>
      <c r="J2620" s="645"/>
    </row>
    <row r="2621" spans="1:10" ht="18" customHeight="1">
      <c r="A2621" s="644"/>
      <c r="B2621" s="636" t="s">
        <v>276</v>
      </c>
      <c r="C2621" s="644" t="s">
        <v>277</v>
      </c>
      <c r="D2621" s="644" t="s">
        <v>278</v>
      </c>
      <c r="E2621" s="882" t="s">
        <v>279</v>
      </c>
      <c r="F2621" s="882"/>
      <c r="G2621" s="639" t="s">
        <v>280</v>
      </c>
      <c r="H2621" s="636" t="s">
        <v>281</v>
      </c>
      <c r="I2621" s="636" t="s">
        <v>282</v>
      </c>
      <c r="J2621" s="636" t="s">
        <v>283</v>
      </c>
    </row>
    <row r="2622" spans="1:10" ht="39" customHeight="1">
      <c r="A2622" s="645" t="s">
        <v>158</v>
      </c>
      <c r="B2622" s="461" t="s">
        <v>1059</v>
      </c>
      <c r="C2622" s="645" t="s">
        <v>86</v>
      </c>
      <c r="D2622" s="645" t="s">
        <v>1060</v>
      </c>
      <c r="E2622" s="883" t="s">
        <v>843</v>
      </c>
      <c r="F2622" s="883"/>
      <c r="G2622" s="462" t="s">
        <v>451</v>
      </c>
      <c r="H2622" s="463">
        <v>1</v>
      </c>
      <c r="I2622" s="464">
        <v>69.3</v>
      </c>
      <c r="J2622" s="464">
        <v>69.3</v>
      </c>
    </row>
    <row r="2623" spans="1:10" ht="26" customHeight="1">
      <c r="A2623" s="642" t="s">
        <v>285</v>
      </c>
      <c r="B2623" s="465" t="s">
        <v>1563</v>
      </c>
      <c r="C2623" s="642" t="s">
        <v>86</v>
      </c>
      <c r="D2623" s="642" t="s">
        <v>1564</v>
      </c>
      <c r="E2623" s="885" t="s">
        <v>828</v>
      </c>
      <c r="F2623" s="885"/>
      <c r="G2623" s="466" t="s">
        <v>288</v>
      </c>
      <c r="H2623" s="467">
        <v>1</v>
      </c>
      <c r="I2623" s="468">
        <v>22.22</v>
      </c>
      <c r="J2623" s="468">
        <v>22.22</v>
      </c>
    </row>
    <row r="2624" spans="1:10" ht="39" customHeight="1">
      <c r="A2624" s="642" t="s">
        <v>285</v>
      </c>
      <c r="B2624" s="465" t="s">
        <v>1604</v>
      </c>
      <c r="C2624" s="642" t="s">
        <v>86</v>
      </c>
      <c r="D2624" s="642" t="s">
        <v>1605</v>
      </c>
      <c r="E2624" s="885" t="s">
        <v>1204</v>
      </c>
      <c r="F2624" s="885"/>
      <c r="G2624" s="466" t="s">
        <v>288</v>
      </c>
      <c r="H2624" s="467">
        <v>1</v>
      </c>
      <c r="I2624" s="468">
        <v>37.24</v>
      </c>
      <c r="J2624" s="468">
        <v>37.24</v>
      </c>
    </row>
    <row r="2625" spans="1:10" ht="39" customHeight="1">
      <c r="A2625" s="642" t="s">
        <v>285</v>
      </c>
      <c r="B2625" s="465" t="s">
        <v>1606</v>
      </c>
      <c r="C2625" s="642" t="s">
        <v>86</v>
      </c>
      <c r="D2625" s="642" t="s">
        <v>1607</v>
      </c>
      <c r="E2625" s="885" t="s">
        <v>1204</v>
      </c>
      <c r="F2625" s="885"/>
      <c r="G2625" s="466" t="s">
        <v>288</v>
      </c>
      <c r="H2625" s="467">
        <v>1</v>
      </c>
      <c r="I2625" s="468">
        <v>9.84</v>
      </c>
      <c r="J2625" s="468">
        <v>9.84</v>
      </c>
    </row>
    <row r="2626" spans="1:10" ht="25">
      <c r="A2626" s="643"/>
      <c r="B2626" s="643"/>
      <c r="C2626" s="643"/>
      <c r="D2626" s="643"/>
      <c r="E2626" s="643" t="s">
        <v>296</v>
      </c>
      <c r="F2626" s="473">
        <v>17.18</v>
      </c>
      <c r="G2626" s="643" t="s">
        <v>297</v>
      </c>
      <c r="H2626" s="473">
        <v>0</v>
      </c>
      <c r="I2626" s="643" t="s">
        <v>298</v>
      </c>
      <c r="J2626" s="473">
        <v>17.18</v>
      </c>
    </row>
    <row r="2627" spans="1:10">
      <c r="A2627" s="643"/>
      <c r="B2627" s="643"/>
      <c r="C2627" s="643"/>
      <c r="D2627" s="643"/>
      <c r="E2627" s="643" t="s">
        <v>709</v>
      </c>
      <c r="F2627" s="473">
        <v>14.34</v>
      </c>
      <c r="G2627" s="643"/>
      <c r="H2627" s="881" t="s">
        <v>299</v>
      </c>
      <c r="I2627" s="881"/>
      <c r="J2627" s="473">
        <v>83.64</v>
      </c>
    </row>
    <row r="2628" spans="1:10" ht="1" customHeight="1">
      <c r="A2628" s="645"/>
      <c r="B2628" s="645"/>
      <c r="C2628" s="645"/>
      <c r="D2628" s="645"/>
      <c r="E2628" s="645"/>
      <c r="F2628" s="645"/>
      <c r="G2628" s="645"/>
      <c r="H2628" s="645"/>
      <c r="I2628" s="645"/>
      <c r="J2628" s="645"/>
    </row>
    <row r="2629" spans="1:10" ht="18" customHeight="1">
      <c r="A2629" s="644"/>
      <c r="B2629" s="636" t="s">
        <v>276</v>
      </c>
      <c r="C2629" s="644" t="s">
        <v>277</v>
      </c>
      <c r="D2629" s="644" t="s">
        <v>278</v>
      </c>
      <c r="E2629" s="882" t="s">
        <v>279</v>
      </c>
      <c r="F2629" s="882"/>
      <c r="G2629" s="639" t="s">
        <v>280</v>
      </c>
      <c r="H2629" s="636" t="s">
        <v>281</v>
      </c>
      <c r="I2629" s="636" t="s">
        <v>282</v>
      </c>
      <c r="J2629" s="636" t="s">
        <v>283</v>
      </c>
    </row>
    <row r="2630" spans="1:10" ht="39" customHeight="1">
      <c r="A2630" s="645" t="s">
        <v>158</v>
      </c>
      <c r="B2630" s="461" t="s">
        <v>1057</v>
      </c>
      <c r="C2630" s="645" t="s">
        <v>86</v>
      </c>
      <c r="D2630" s="645" t="s">
        <v>1058</v>
      </c>
      <c r="E2630" s="883" t="s">
        <v>843</v>
      </c>
      <c r="F2630" s="883"/>
      <c r="G2630" s="462" t="s">
        <v>428</v>
      </c>
      <c r="H2630" s="463">
        <v>1</v>
      </c>
      <c r="I2630" s="464">
        <v>163.98</v>
      </c>
      <c r="J2630" s="464">
        <v>163.98</v>
      </c>
    </row>
    <row r="2631" spans="1:10" ht="39" customHeight="1">
      <c r="A2631" s="642" t="s">
        <v>285</v>
      </c>
      <c r="B2631" s="465" t="s">
        <v>1608</v>
      </c>
      <c r="C2631" s="642" t="s">
        <v>86</v>
      </c>
      <c r="D2631" s="642" t="s">
        <v>1609</v>
      </c>
      <c r="E2631" s="885" t="s">
        <v>1204</v>
      </c>
      <c r="F2631" s="885"/>
      <c r="G2631" s="466" t="s">
        <v>288</v>
      </c>
      <c r="H2631" s="467">
        <v>1</v>
      </c>
      <c r="I2631" s="468">
        <v>46.55</v>
      </c>
      <c r="J2631" s="468">
        <v>46.55</v>
      </c>
    </row>
    <row r="2632" spans="1:10" ht="52" customHeight="1">
      <c r="A2632" s="642" t="s">
        <v>285</v>
      </c>
      <c r="B2632" s="465" t="s">
        <v>1610</v>
      </c>
      <c r="C2632" s="642" t="s">
        <v>86</v>
      </c>
      <c r="D2632" s="642" t="s">
        <v>1611</v>
      </c>
      <c r="E2632" s="885" t="s">
        <v>1204</v>
      </c>
      <c r="F2632" s="885"/>
      <c r="G2632" s="466" t="s">
        <v>288</v>
      </c>
      <c r="H2632" s="467">
        <v>1</v>
      </c>
      <c r="I2632" s="468">
        <v>48.13</v>
      </c>
      <c r="J2632" s="468">
        <v>48.13</v>
      </c>
    </row>
    <row r="2633" spans="1:10" ht="26" customHeight="1">
      <c r="A2633" s="642" t="s">
        <v>285</v>
      </c>
      <c r="B2633" s="465" t="s">
        <v>1563</v>
      </c>
      <c r="C2633" s="642" t="s">
        <v>86</v>
      </c>
      <c r="D2633" s="642" t="s">
        <v>1564</v>
      </c>
      <c r="E2633" s="885" t="s">
        <v>828</v>
      </c>
      <c r="F2633" s="885"/>
      <c r="G2633" s="466" t="s">
        <v>288</v>
      </c>
      <c r="H2633" s="467">
        <v>1</v>
      </c>
      <c r="I2633" s="468">
        <v>22.22</v>
      </c>
      <c r="J2633" s="468">
        <v>22.22</v>
      </c>
    </row>
    <row r="2634" spans="1:10" ht="39" customHeight="1">
      <c r="A2634" s="642" t="s">
        <v>285</v>
      </c>
      <c r="B2634" s="465" t="s">
        <v>1604</v>
      </c>
      <c r="C2634" s="642" t="s">
        <v>86</v>
      </c>
      <c r="D2634" s="642" t="s">
        <v>1605</v>
      </c>
      <c r="E2634" s="885" t="s">
        <v>1204</v>
      </c>
      <c r="F2634" s="885"/>
      <c r="G2634" s="466" t="s">
        <v>288</v>
      </c>
      <c r="H2634" s="467">
        <v>1</v>
      </c>
      <c r="I2634" s="468">
        <v>37.24</v>
      </c>
      <c r="J2634" s="468">
        <v>37.24</v>
      </c>
    </row>
    <row r="2635" spans="1:10" ht="39" customHeight="1">
      <c r="A2635" s="642" t="s">
        <v>285</v>
      </c>
      <c r="B2635" s="465" t="s">
        <v>1606</v>
      </c>
      <c r="C2635" s="642" t="s">
        <v>86</v>
      </c>
      <c r="D2635" s="642" t="s">
        <v>1607</v>
      </c>
      <c r="E2635" s="885" t="s">
        <v>1204</v>
      </c>
      <c r="F2635" s="885"/>
      <c r="G2635" s="466" t="s">
        <v>288</v>
      </c>
      <c r="H2635" s="467">
        <v>1</v>
      </c>
      <c r="I2635" s="468">
        <v>9.84</v>
      </c>
      <c r="J2635" s="468">
        <v>9.84</v>
      </c>
    </row>
    <row r="2636" spans="1:10" ht="25">
      <c r="A2636" s="643"/>
      <c r="B2636" s="643"/>
      <c r="C2636" s="643"/>
      <c r="D2636" s="643"/>
      <c r="E2636" s="643" t="s">
        <v>296</v>
      </c>
      <c r="F2636" s="473">
        <v>17.18</v>
      </c>
      <c r="G2636" s="643" t="s">
        <v>297</v>
      </c>
      <c r="H2636" s="473">
        <v>0</v>
      </c>
      <c r="I2636" s="643" t="s">
        <v>298</v>
      </c>
      <c r="J2636" s="473">
        <v>17.18</v>
      </c>
    </row>
    <row r="2637" spans="1:10">
      <c r="A2637" s="643"/>
      <c r="B2637" s="643"/>
      <c r="C2637" s="643"/>
      <c r="D2637" s="643"/>
      <c r="E2637" s="643" t="s">
        <v>709</v>
      </c>
      <c r="F2637" s="473">
        <v>33.94</v>
      </c>
      <c r="G2637" s="643"/>
      <c r="H2637" s="881" t="s">
        <v>299</v>
      </c>
      <c r="I2637" s="881"/>
      <c r="J2637" s="473">
        <v>197.92</v>
      </c>
    </row>
    <row r="2638" spans="1:10" ht="1" customHeight="1">
      <c r="A2638" s="645"/>
      <c r="B2638" s="645"/>
      <c r="C2638" s="645"/>
      <c r="D2638" s="645"/>
      <c r="E2638" s="645"/>
      <c r="F2638" s="645"/>
      <c r="G2638" s="645"/>
      <c r="H2638" s="645"/>
      <c r="I2638" s="645"/>
      <c r="J2638" s="645"/>
    </row>
    <row r="2639" spans="1:10" ht="18" customHeight="1">
      <c r="A2639" s="644"/>
      <c r="B2639" s="636" t="s">
        <v>276</v>
      </c>
      <c r="C2639" s="644" t="s">
        <v>277</v>
      </c>
      <c r="D2639" s="644" t="s">
        <v>278</v>
      </c>
      <c r="E2639" s="882" t="s">
        <v>279</v>
      </c>
      <c r="F2639" s="882"/>
      <c r="G2639" s="639" t="s">
        <v>280</v>
      </c>
      <c r="H2639" s="636" t="s">
        <v>281</v>
      </c>
      <c r="I2639" s="636" t="s">
        <v>282</v>
      </c>
      <c r="J2639" s="636" t="s">
        <v>283</v>
      </c>
    </row>
    <row r="2640" spans="1:10" ht="39" customHeight="1">
      <c r="A2640" s="645" t="s">
        <v>158</v>
      </c>
      <c r="B2640" s="461" t="s">
        <v>1604</v>
      </c>
      <c r="C2640" s="645" t="s">
        <v>86</v>
      </c>
      <c r="D2640" s="645" t="s">
        <v>1605</v>
      </c>
      <c r="E2640" s="883" t="s">
        <v>1204</v>
      </c>
      <c r="F2640" s="883"/>
      <c r="G2640" s="462" t="s">
        <v>288</v>
      </c>
      <c r="H2640" s="463">
        <v>1</v>
      </c>
      <c r="I2640" s="464">
        <v>37.24</v>
      </c>
      <c r="J2640" s="464">
        <v>37.24</v>
      </c>
    </row>
    <row r="2641" spans="1:10" ht="39" customHeight="1">
      <c r="A2641" s="638" t="s">
        <v>291</v>
      </c>
      <c r="B2641" s="469" t="s">
        <v>1612</v>
      </c>
      <c r="C2641" s="638" t="s">
        <v>86</v>
      </c>
      <c r="D2641" s="638" t="s">
        <v>1613</v>
      </c>
      <c r="E2641" s="884" t="s">
        <v>1469</v>
      </c>
      <c r="F2641" s="884"/>
      <c r="G2641" s="470" t="s">
        <v>324</v>
      </c>
      <c r="H2641" s="471">
        <v>5.5999999999999999E-5</v>
      </c>
      <c r="I2641" s="472">
        <v>665000</v>
      </c>
      <c r="J2641" s="472">
        <v>37.24</v>
      </c>
    </row>
    <row r="2642" spans="1:10" ht="25">
      <c r="A2642" s="643"/>
      <c r="B2642" s="643"/>
      <c r="C2642" s="643"/>
      <c r="D2642" s="643"/>
      <c r="E2642" s="643" t="s">
        <v>296</v>
      </c>
      <c r="F2642" s="473">
        <v>0</v>
      </c>
      <c r="G2642" s="643" t="s">
        <v>297</v>
      </c>
      <c r="H2642" s="473">
        <v>0</v>
      </c>
      <c r="I2642" s="643" t="s">
        <v>298</v>
      </c>
      <c r="J2642" s="473">
        <v>0</v>
      </c>
    </row>
    <row r="2643" spans="1:10">
      <c r="A2643" s="643"/>
      <c r="B2643" s="643"/>
      <c r="C2643" s="643"/>
      <c r="D2643" s="643"/>
      <c r="E2643" s="643" t="s">
        <v>709</v>
      </c>
      <c r="F2643" s="473">
        <v>7.7</v>
      </c>
      <c r="G2643" s="643"/>
      <c r="H2643" s="881" t="s">
        <v>299</v>
      </c>
      <c r="I2643" s="881"/>
      <c r="J2643" s="473">
        <v>44.94</v>
      </c>
    </row>
    <row r="2644" spans="1:10" ht="1" customHeight="1">
      <c r="A2644" s="645"/>
      <c r="B2644" s="645"/>
      <c r="C2644" s="645"/>
      <c r="D2644" s="645"/>
      <c r="E2644" s="645"/>
      <c r="F2644" s="645"/>
      <c r="G2644" s="645"/>
      <c r="H2644" s="645"/>
      <c r="I2644" s="645"/>
      <c r="J2644" s="645"/>
    </row>
    <row r="2645" spans="1:10" ht="18" customHeight="1">
      <c r="A2645" s="644"/>
      <c r="B2645" s="636" t="s">
        <v>276</v>
      </c>
      <c r="C2645" s="644" t="s">
        <v>277</v>
      </c>
      <c r="D2645" s="644" t="s">
        <v>278</v>
      </c>
      <c r="E2645" s="882" t="s">
        <v>279</v>
      </c>
      <c r="F2645" s="882"/>
      <c r="G2645" s="639" t="s">
        <v>280</v>
      </c>
      <c r="H2645" s="636" t="s">
        <v>281</v>
      </c>
      <c r="I2645" s="636" t="s">
        <v>282</v>
      </c>
      <c r="J2645" s="636" t="s">
        <v>283</v>
      </c>
    </row>
    <row r="2646" spans="1:10" ht="39" customHeight="1">
      <c r="A2646" s="645" t="s">
        <v>158</v>
      </c>
      <c r="B2646" s="461" t="s">
        <v>1606</v>
      </c>
      <c r="C2646" s="645" t="s">
        <v>86</v>
      </c>
      <c r="D2646" s="645" t="s">
        <v>1607</v>
      </c>
      <c r="E2646" s="883" t="s">
        <v>1204</v>
      </c>
      <c r="F2646" s="883"/>
      <c r="G2646" s="462" t="s">
        <v>288</v>
      </c>
      <c r="H2646" s="463">
        <v>1</v>
      </c>
      <c r="I2646" s="464">
        <v>9.84</v>
      </c>
      <c r="J2646" s="464">
        <v>9.84</v>
      </c>
    </row>
    <row r="2647" spans="1:10" ht="39" customHeight="1">
      <c r="A2647" s="638" t="s">
        <v>291</v>
      </c>
      <c r="B2647" s="469" t="s">
        <v>1612</v>
      </c>
      <c r="C2647" s="638" t="s">
        <v>86</v>
      </c>
      <c r="D2647" s="638" t="s">
        <v>1613</v>
      </c>
      <c r="E2647" s="884" t="s">
        <v>1469</v>
      </c>
      <c r="F2647" s="884"/>
      <c r="G2647" s="470" t="s">
        <v>324</v>
      </c>
      <c r="H2647" s="471">
        <v>1.4800000000000001E-5</v>
      </c>
      <c r="I2647" s="472">
        <v>665000</v>
      </c>
      <c r="J2647" s="472">
        <v>9.84</v>
      </c>
    </row>
    <row r="2648" spans="1:10" ht="25">
      <c r="A2648" s="643"/>
      <c r="B2648" s="643"/>
      <c r="C2648" s="643"/>
      <c r="D2648" s="643"/>
      <c r="E2648" s="643" t="s">
        <v>296</v>
      </c>
      <c r="F2648" s="473">
        <v>0</v>
      </c>
      <c r="G2648" s="643" t="s">
        <v>297</v>
      </c>
      <c r="H2648" s="473">
        <v>0</v>
      </c>
      <c r="I2648" s="643" t="s">
        <v>298</v>
      </c>
      <c r="J2648" s="473">
        <v>0</v>
      </c>
    </row>
    <row r="2649" spans="1:10">
      <c r="A2649" s="643"/>
      <c r="B2649" s="643"/>
      <c r="C2649" s="643"/>
      <c r="D2649" s="643"/>
      <c r="E2649" s="643" t="s">
        <v>709</v>
      </c>
      <c r="F2649" s="473">
        <v>2.0299999999999998</v>
      </c>
      <c r="G2649" s="643"/>
      <c r="H2649" s="881" t="s">
        <v>299</v>
      </c>
      <c r="I2649" s="881"/>
      <c r="J2649" s="473">
        <v>11.87</v>
      </c>
    </row>
    <row r="2650" spans="1:10" ht="1" customHeight="1">
      <c r="A2650" s="645"/>
      <c r="B2650" s="645"/>
      <c r="C2650" s="645"/>
      <c r="D2650" s="645"/>
      <c r="E2650" s="645"/>
      <c r="F2650" s="645"/>
      <c r="G2650" s="645"/>
      <c r="H2650" s="645"/>
      <c r="I2650" s="645"/>
      <c r="J2650" s="645"/>
    </row>
    <row r="2651" spans="1:10" ht="18" customHeight="1">
      <c r="A2651" s="644"/>
      <c r="B2651" s="636" t="s">
        <v>276</v>
      </c>
      <c r="C2651" s="644" t="s">
        <v>277</v>
      </c>
      <c r="D2651" s="644" t="s">
        <v>278</v>
      </c>
      <c r="E2651" s="882" t="s">
        <v>279</v>
      </c>
      <c r="F2651" s="882"/>
      <c r="G2651" s="639" t="s">
        <v>280</v>
      </c>
      <c r="H2651" s="636" t="s">
        <v>281</v>
      </c>
      <c r="I2651" s="636" t="s">
        <v>282</v>
      </c>
      <c r="J2651" s="636" t="s">
        <v>283</v>
      </c>
    </row>
    <row r="2652" spans="1:10" ht="39" customHeight="1">
      <c r="A2652" s="645" t="s">
        <v>158</v>
      </c>
      <c r="B2652" s="461" t="s">
        <v>1608</v>
      </c>
      <c r="C2652" s="645" t="s">
        <v>86</v>
      </c>
      <c r="D2652" s="645" t="s">
        <v>1609</v>
      </c>
      <c r="E2652" s="883" t="s">
        <v>1204</v>
      </c>
      <c r="F2652" s="883"/>
      <c r="G2652" s="462" t="s">
        <v>288</v>
      </c>
      <c r="H2652" s="463">
        <v>1</v>
      </c>
      <c r="I2652" s="464">
        <v>46.55</v>
      </c>
      <c r="J2652" s="464">
        <v>46.55</v>
      </c>
    </row>
    <row r="2653" spans="1:10" ht="39" customHeight="1">
      <c r="A2653" s="638" t="s">
        <v>291</v>
      </c>
      <c r="B2653" s="469" t="s">
        <v>1612</v>
      </c>
      <c r="C2653" s="638" t="s">
        <v>86</v>
      </c>
      <c r="D2653" s="638" t="s">
        <v>1613</v>
      </c>
      <c r="E2653" s="884" t="s">
        <v>1469</v>
      </c>
      <c r="F2653" s="884"/>
      <c r="G2653" s="470" t="s">
        <v>324</v>
      </c>
      <c r="H2653" s="471">
        <v>6.9999999999999994E-5</v>
      </c>
      <c r="I2653" s="472">
        <v>665000</v>
      </c>
      <c r="J2653" s="472">
        <v>46.55</v>
      </c>
    </row>
    <row r="2654" spans="1:10" ht="25">
      <c r="A2654" s="643"/>
      <c r="B2654" s="643"/>
      <c r="C2654" s="643"/>
      <c r="D2654" s="643"/>
      <c r="E2654" s="643" t="s">
        <v>296</v>
      </c>
      <c r="F2654" s="473">
        <v>0</v>
      </c>
      <c r="G2654" s="643" t="s">
        <v>297</v>
      </c>
      <c r="H2654" s="473">
        <v>0</v>
      </c>
      <c r="I2654" s="643" t="s">
        <v>298</v>
      </c>
      <c r="J2654" s="473">
        <v>0</v>
      </c>
    </row>
    <row r="2655" spans="1:10">
      <c r="A2655" s="643"/>
      <c r="B2655" s="643"/>
      <c r="C2655" s="643"/>
      <c r="D2655" s="643"/>
      <c r="E2655" s="643" t="s">
        <v>709</v>
      </c>
      <c r="F2655" s="473">
        <v>9.6300000000000008</v>
      </c>
      <c r="G2655" s="643"/>
      <c r="H2655" s="881" t="s">
        <v>299</v>
      </c>
      <c r="I2655" s="881"/>
      <c r="J2655" s="473">
        <v>56.18</v>
      </c>
    </row>
    <row r="2656" spans="1:10" ht="1" customHeight="1">
      <c r="A2656" s="645"/>
      <c r="B2656" s="645"/>
      <c r="C2656" s="645"/>
      <c r="D2656" s="645"/>
      <c r="E2656" s="645"/>
      <c r="F2656" s="645"/>
      <c r="G2656" s="645"/>
      <c r="H2656" s="645"/>
      <c r="I2656" s="645"/>
      <c r="J2656" s="645"/>
    </row>
    <row r="2657" spans="1:10" ht="18" customHeight="1">
      <c r="A2657" s="644"/>
      <c r="B2657" s="636" t="s">
        <v>276</v>
      </c>
      <c r="C2657" s="644" t="s">
        <v>277</v>
      </c>
      <c r="D2657" s="644" t="s">
        <v>278</v>
      </c>
      <c r="E2657" s="882" t="s">
        <v>279</v>
      </c>
      <c r="F2657" s="882"/>
      <c r="G2657" s="639" t="s">
        <v>280</v>
      </c>
      <c r="H2657" s="636" t="s">
        <v>281</v>
      </c>
      <c r="I2657" s="636" t="s">
        <v>282</v>
      </c>
      <c r="J2657" s="636" t="s">
        <v>283</v>
      </c>
    </row>
    <row r="2658" spans="1:10" ht="52" customHeight="1">
      <c r="A2658" s="645" t="s">
        <v>158</v>
      </c>
      <c r="B2658" s="461" t="s">
        <v>1610</v>
      </c>
      <c r="C2658" s="645" t="s">
        <v>86</v>
      </c>
      <c r="D2658" s="645" t="s">
        <v>1611</v>
      </c>
      <c r="E2658" s="883" t="s">
        <v>1204</v>
      </c>
      <c r="F2658" s="883"/>
      <c r="G2658" s="462" t="s">
        <v>288</v>
      </c>
      <c r="H2658" s="463">
        <v>1</v>
      </c>
      <c r="I2658" s="464">
        <v>48.13</v>
      </c>
      <c r="J2658" s="464">
        <v>48.13</v>
      </c>
    </row>
    <row r="2659" spans="1:10" ht="24" customHeight="1">
      <c r="A2659" s="638" t="s">
        <v>291</v>
      </c>
      <c r="B2659" s="469" t="s">
        <v>1252</v>
      </c>
      <c r="C2659" s="638" t="s">
        <v>86</v>
      </c>
      <c r="D2659" s="638" t="s">
        <v>1253</v>
      </c>
      <c r="E2659" s="884" t="s">
        <v>293</v>
      </c>
      <c r="F2659" s="884"/>
      <c r="G2659" s="470" t="s">
        <v>473</v>
      </c>
      <c r="H2659" s="471">
        <v>7.64</v>
      </c>
      <c r="I2659" s="472">
        <v>6.3</v>
      </c>
      <c r="J2659" s="472">
        <v>48.13</v>
      </c>
    </row>
    <row r="2660" spans="1:10" ht="25">
      <c r="A2660" s="643"/>
      <c r="B2660" s="643"/>
      <c r="C2660" s="643"/>
      <c r="D2660" s="643"/>
      <c r="E2660" s="643" t="s">
        <v>296</v>
      </c>
      <c r="F2660" s="473">
        <v>0</v>
      </c>
      <c r="G2660" s="643" t="s">
        <v>297</v>
      </c>
      <c r="H2660" s="473">
        <v>0</v>
      </c>
      <c r="I2660" s="643" t="s">
        <v>298</v>
      </c>
      <c r="J2660" s="473">
        <v>0</v>
      </c>
    </row>
    <row r="2661" spans="1:10">
      <c r="A2661" s="643"/>
      <c r="B2661" s="643"/>
      <c r="C2661" s="643"/>
      <c r="D2661" s="643"/>
      <c r="E2661" s="643" t="s">
        <v>709</v>
      </c>
      <c r="F2661" s="473">
        <v>9.9600000000000009</v>
      </c>
      <c r="G2661" s="643"/>
      <c r="H2661" s="881" t="s">
        <v>299</v>
      </c>
      <c r="I2661" s="881"/>
      <c r="J2661" s="473">
        <v>58.09</v>
      </c>
    </row>
    <row r="2662" spans="1:10" ht="1" customHeight="1">
      <c r="A2662" s="645"/>
      <c r="B2662" s="645"/>
      <c r="C2662" s="645"/>
      <c r="D2662" s="645"/>
      <c r="E2662" s="645"/>
      <c r="F2662" s="645"/>
      <c r="G2662" s="645"/>
      <c r="H2662" s="645"/>
      <c r="I2662" s="645"/>
      <c r="J2662" s="645"/>
    </row>
    <row r="2663" spans="1:10" ht="18" customHeight="1">
      <c r="A2663" s="644"/>
      <c r="B2663" s="636" t="s">
        <v>276</v>
      </c>
      <c r="C2663" s="644" t="s">
        <v>277</v>
      </c>
      <c r="D2663" s="644" t="s">
        <v>278</v>
      </c>
      <c r="E2663" s="882" t="s">
        <v>279</v>
      </c>
      <c r="F2663" s="882"/>
      <c r="G2663" s="639" t="s">
        <v>280</v>
      </c>
      <c r="H2663" s="636" t="s">
        <v>281</v>
      </c>
      <c r="I2663" s="636" t="s">
        <v>282</v>
      </c>
      <c r="J2663" s="636" t="s">
        <v>283</v>
      </c>
    </row>
    <row r="2664" spans="1:10" ht="24" customHeight="1">
      <c r="A2664" s="645" t="s">
        <v>158</v>
      </c>
      <c r="B2664" s="461" t="s">
        <v>757</v>
      </c>
      <c r="C2664" s="645" t="s">
        <v>86</v>
      </c>
      <c r="D2664" s="645" t="s">
        <v>758</v>
      </c>
      <c r="E2664" s="883" t="s">
        <v>828</v>
      </c>
      <c r="F2664" s="883"/>
      <c r="G2664" s="462" t="s">
        <v>288</v>
      </c>
      <c r="H2664" s="463">
        <v>1</v>
      </c>
      <c r="I2664" s="464">
        <v>23.01</v>
      </c>
      <c r="J2664" s="464">
        <v>23.01</v>
      </c>
    </row>
    <row r="2665" spans="1:10" ht="26" customHeight="1">
      <c r="A2665" s="642" t="s">
        <v>285</v>
      </c>
      <c r="B2665" s="465" t="s">
        <v>1390</v>
      </c>
      <c r="C2665" s="642" t="s">
        <v>86</v>
      </c>
      <c r="D2665" s="642" t="s">
        <v>1391</v>
      </c>
      <c r="E2665" s="885" t="s">
        <v>828</v>
      </c>
      <c r="F2665" s="885"/>
      <c r="G2665" s="466" t="s">
        <v>288</v>
      </c>
      <c r="H2665" s="467">
        <v>1</v>
      </c>
      <c r="I2665" s="468">
        <v>0.09</v>
      </c>
      <c r="J2665" s="468">
        <v>0.09</v>
      </c>
    </row>
    <row r="2666" spans="1:10" ht="24" customHeight="1">
      <c r="A2666" s="638" t="s">
        <v>291</v>
      </c>
      <c r="B2666" s="469" t="s">
        <v>1392</v>
      </c>
      <c r="C2666" s="638" t="s">
        <v>86</v>
      </c>
      <c r="D2666" s="638" t="s">
        <v>1393</v>
      </c>
      <c r="E2666" s="884" t="s">
        <v>376</v>
      </c>
      <c r="F2666" s="884"/>
      <c r="G2666" s="470" t="s">
        <v>288</v>
      </c>
      <c r="H2666" s="471">
        <v>1</v>
      </c>
      <c r="I2666" s="472">
        <v>17.88</v>
      </c>
      <c r="J2666" s="472">
        <v>17.88</v>
      </c>
    </row>
    <row r="2667" spans="1:10" ht="24" customHeight="1">
      <c r="A2667" s="638" t="s">
        <v>291</v>
      </c>
      <c r="B2667" s="469" t="s">
        <v>1107</v>
      </c>
      <c r="C2667" s="638" t="s">
        <v>86</v>
      </c>
      <c r="D2667" s="638" t="s">
        <v>1108</v>
      </c>
      <c r="E2667" s="884" t="s">
        <v>1109</v>
      </c>
      <c r="F2667" s="884"/>
      <c r="G2667" s="470" t="s">
        <v>288</v>
      </c>
      <c r="H2667" s="471">
        <v>1</v>
      </c>
      <c r="I2667" s="472">
        <v>1.84</v>
      </c>
      <c r="J2667" s="472">
        <v>1.84</v>
      </c>
    </row>
    <row r="2668" spans="1:10" ht="24" customHeight="1">
      <c r="A2668" s="638" t="s">
        <v>291</v>
      </c>
      <c r="B2668" s="469" t="s">
        <v>1110</v>
      </c>
      <c r="C2668" s="638" t="s">
        <v>86</v>
      </c>
      <c r="D2668" s="638" t="s">
        <v>1111</v>
      </c>
      <c r="E2668" s="884" t="s">
        <v>1112</v>
      </c>
      <c r="F2668" s="884"/>
      <c r="G2668" s="470" t="s">
        <v>288</v>
      </c>
      <c r="H2668" s="471">
        <v>1</v>
      </c>
      <c r="I2668" s="472">
        <v>0.79</v>
      </c>
      <c r="J2668" s="472">
        <v>0.79</v>
      </c>
    </row>
    <row r="2669" spans="1:10" ht="24" customHeight="1">
      <c r="A2669" s="638" t="s">
        <v>291</v>
      </c>
      <c r="B2669" s="469" t="s">
        <v>1113</v>
      </c>
      <c r="C2669" s="638" t="s">
        <v>86</v>
      </c>
      <c r="D2669" s="638" t="s">
        <v>1114</v>
      </c>
      <c r="E2669" s="884" t="s">
        <v>1109</v>
      </c>
      <c r="F2669" s="884"/>
      <c r="G2669" s="470" t="s">
        <v>288</v>
      </c>
      <c r="H2669" s="471">
        <v>1</v>
      </c>
      <c r="I2669" s="472">
        <v>1.43</v>
      </c>
      <c r="J2669" s="472">
        <v>1.43</v>
      </c>
    </row>
    <row r="2670" spans="1:10" ht="24" customHeight="1">
      <c r="A2670" s="638" t="s">
        <v>291</v>
      </c>
      <c r="B2670" s="469" t="s">
        <v>1115</v>
      </c>
      <c r="C2670" s="638" t="s">
        <v>86</v>
      </c>
      <c r="D2670" s="638" t="s">
        <v>1116</v>
      </c>
      <c r="E2670" s="884" t="s">
        <v>1117</v>
      </c>
      <c r="F2670" s="884"/>
      <c r="G2670" s="470" t="s">
        <v>288</v>
      </c>
      <c r="H2670" s="471">
        <v>1</v>
      </c>
      <c r="I2670" s="472">
        <v>0.08</v>
      </c>
      <c r="J2670" s="472">
        <v>0.08</v>
      </c>
    </row>
    <row r="2671" spans="1:10" ht="26" customHeight="1">
      <c r="A2671" s="638" t="s">
        <v>291</v>
      </c>
      <c r="B2671" s="469" t="s">
        <v>1535</v>
      </c>
      <c r="C2671" s="638" t="s">
        <v>86</v>
      </c>
      <c r="D2671" s="638" t="s">
        <v>1536</v>
      </c>
      <c r="E2671" s="884" t="s">
        <v>716</v>
      </c>
      <c r="F2671" s="884"/>
      <c r="G2671" s="470" t="s">
        <v>288</v>
      </c>
      <c r="H2671" s="471">
        <v>1</v>
      </c>
      <c r="I2671" s="472">
        <v>0.01</v>
      </c>
      <c r="J2671" s="472">
        <v>0.01</v>
      </c>
    </row>
    <row r="2672" spans="1:10" ht="26" customHeight="1">
      <c r="A2672" s="638" t="s">
        <v>291</v>
      </c>
      <c r="B2672" s="469" t="s">
        <v>1537</v>
      </c>
      <c r="C2672" s="638" t="s">
        <v>86</v>
      </c>
      <c r="D2672" s="638" t="s">
        <v>1538</v>
      </c>
      <c r="E2672" s="884" t="s">
        <v>716</v>
      </c>
      <c r="F2672" s="884"/>
      <c r="G2672" s="470" t="s">
        <v>288</v>
      </c>
      <c r="H2672" s="471">
        <v>1</v>
      </c>
      <c r="I2672" s="472">
        <v>0.89</v>
      </c>
      <c r="J2672" s="472">
        <v>0.89</v>
      </c>
    </row>
    <row r="2673" spans="1:10" ht="25">
      <c r="A2673" s="643"/>
      <c r="B2673" s="643"/>
      <c r="C2673" s="643"/>
      <c r="D2673" s="643"/>
      <c r="E2673" s="643" t="s">
        <v>296</v>
      </c>
      <c r="F2673" s="473">
        <v>17.97</v>
      </c>
      <c r="G2673" s="643" t="s">
        <v>297</v>
      </c>
      <c r="H2673" s="473">
        <v>0</v>
      </c>
      <c r="I2673" s="643" t="s">
        <v>298</v>
      </c>
      <c r="J2673" s="473">
        <v>17.97</v>
      </c>
    </row>
    <row r="2674" spans="1:10">
      <c r="A2674" s="643"/>
      <c r="B2674" s="643"/>
      <c r="C2674" s="643"/>
      <c r="D2674" s="643"/>
      <c r="E2674" s="643" t="s">
        <v>709</v>
      </c>
      <c r="F2674" s="473">
        <v>4.76</v>
      </c>
      <c r="G2674" s="643"/>
      <c r="H2674" s="881" t="s">
        <v>299</v>
      </c>
      <c r="I2674" s="881"/>
      <c r="J2674" s="473">
        <v>27.77</v>
      </c>
    </row>
    <row r="2675" spans="1:10" ht="1" customHeight="1">
      <c r="A2675" s="645"/>
      <c r="B2675" s="645"/>
      <c r="C2675" s="645"/>
      <c r="D2675" s="645"/>
      <c r="E2675" s="645"/>
      <c r="F2675" s="645"/>
      <c r="G2675" s="645"/>
      <c r="H2675" s="645"/>
      <c r="I2675" s="645"/>
      <c r="J2675" s="645"/>
    </row>
    <row r="2676" spans="1:10" ht="18" customHeight="1">
      <c r="A2676" s="644"/>
      <c r="B2676" s="636" t="s">
        <v>276</v>
      </c>
      <c r="C2676" s="644" t="s">
        <v>277</v>
      </c>
      <c r="D2676" s="644" t="s">
        <v>278</v>
      </c>
      <c r="E2676" s="882" t="s">
        <v>279</v>
      </c>
      <c r="F2676" s="882"/>
      <c r="G2676" s="639" t="s">
        <v>280</v>
      </c>
      <c r="H2676" s="636" t="s">
        <v>281</v>
      </c>
      <c r="I2676" s="636" t="s">
        <v>282</v>
      </c>
      <c r="J2676" s="636" t="s">
        <v>283</v>
      </c>
    </row>
    <row r="2677" spans="1:10" ht="26" customHeight="1">
      <c r="A2677" s="645" t="s">
        <v>158</v>
      </c>
      <c r="B2677" s="461" t="s">
        <v>330</v>
      </c>
      <c r="C2677" s="645" t="s">
        <v>86</v>
      </c>
      <c r="D2677" s="645" t="s">
        <v>331</v>
      </c>
      <c r="E2677" s="883" t="s">
        <v>837</v>
      </c>
      <c r="F2677" s="883"/>
      <c r="G2677" s="462" t="s">
        <v>4</v>
      </c>
      <c r="H2677" s="463">
        <v>1</v>
      </c>
      <c r="I2677" s="464">
        <v>24.62</v>
      </c>
      <c r="J2677" s="464">
        <v>24.62</v>
      </c>
    </row>
    <row r="2678" spans="1:10" ht="65" customHeight="1">
      <c r="A2678" s="642" t="s">
        <v>285</v>
      </c>
      <c r="B2678" s="465" t="s">
        <v>455</v>
      </c>
      <c r="C2678" s="642" t="s">
        <v>86</v>
      </c>
      <c r="D2678" s="642" t="s">
        <v>456</v>
      </c>
      <c r="E2678" s="885" t="s">
        <v>843</v>
      </c>
      <c r="F2678" s="885"/>
      <c r="G2678" s="466" t="s">
        <v>428</v>
      </c>
      <c r="H2678" s="467">
        <v>5.4000000000000003E-3</v>
      </c>
      <c r="I2678" s="468">
        <v>332.96</v>
      </c>
      <c r="J2678" s="468">
        <v>1.79</v>
      </c>
    </row>
    <row r="2679" spans="1:10" ht="65" customHeight="1">
      <c r="A2679" s="642" t="s">
        <v>285</v>
      </c>
      <c r="B2679" s="465" t="s">
        <v>457</v>
      </c>
      <c r="C2679" s="642" t="s">
        <v>86</v>
      </c>
      <c r="D2679" s="642" t="s">
        <v>458</v>
      </c>
      <c r="E2679" s="885" t="s">
        <v>843</v>
      </c>
      <c r="F2679" s="885"/>
      <c r="G2679" s="466" t="s">
        <v>451</v>
      </c>
      <c r="H2679" s="467">
        <v>5.9999999999999995E-4</v>
      </c>
      <c r="I2679" s="468">
        <v>78.13</v>
      </c>
      <c r="J2679" s="468">
        <v>0.04</v>
      </c>
    </row>
    <row r="2680" spans="1:10" ht="24" customHeight="1">
      <c r="A2680" s="642" t="s">
        <v>285</v>
      </c>
      <c r="B2680" s="465" t="s">
        <v>289</v>
      </c>
      <c r="C2680" s="642" t="s">
        <v>86</v>
      </c>
      <c r="D2680" s="642" t="s">
        <v>290</v>
      </c>
      <c r="E2680" s="885" t="s">
        <v>828</v>
      </c>
      <c r="F2680" s="885"/>
      <c r="G2680" s="466" t="s">
        <v>288</v>
      </c>
      <c r="H2680" s="467">
        <v>0.78659999999999997</v>
      </c>
      <c r="I2680" s="468">
        <v>21.17</v>
      </c>
      <c r="J2680" s="468">
        <v>16.649999999999999</v>
      </c>
    </row>
    <row r="2681" spans="1:10" ht="39" customHeight="1">
      <c r="A2681" s="642" t="s">
        <v>285</v>
      </c>
      <c r="B2681" s="465" t="s">
        <v>506</v>
      </c>
      <c r="C2681" s="642" t="s">
        <v>86</v>
      </c>
      <c r="D2681" s="642" t="s">
        <v>507</v>
      </c>
      <c r="E2681" s="885" t="s">
        <v>843</v>
      </c>
      <c r="F2681" s="885"/>
      <c r="G2681" s="466" t="s">
        <v>428</v>
      </c>
      <c r="H2681" s="467">
        <v>0.19620000000000001</v>
      </c>
      <c r="I2681" s="468">
        <v>31.32</v>
      </c>
      <c r="J2681" s="468">
        <v>6.14</v>
      </c>
    </row>
    <row r="2682" spans="1:10" ht="25">
      <c r="A2682" s="643"/>
      <c r="B2682" s="643"/>
      <c r="C2682" s="643"/>
      <c r="D2682" s="643"/>
      <c r="E2682" s="643" t="s">
        <v>296</v>
      </c>
      <c r="F2682" s="473">
        <v>15.4</v>
      </c>
      <c r="G2682" s="643" t="s">
        <v>297</v>
      </c>
      <c r="H2682" s="473">
        <v>0</v>
      </c>
      <c r="I2682" s="643" t="s">
        <v>298</v>
      </c>
      <c r="J2682" s="473">
        <v>15.4</v>
      </c>
    </row>
    <row r="2683" spans="1:10">
      <c r="A2683" s="643"/>
      <c r="B2683" s="643"/>
      <c r="C2683" s="643"/>
      <c r="D2683" s="643"/>
      <c r="E2683" s="643" t="s">
        <v>709</v>
      </c>
      <c r="F2683" s="473">
        <v>5.09</v>
      </c>
      <c r="G2683" s="643"/>
      <c r="H2683" s="881" t="s">
        <v>299</v>
      </c>
      <c r="I2683" s="881"/>
      <c r="J2683" s="473">
        <v>29.71</v>
      </c>
    </row>
    <row r="2684" spans="1:10" ht="1" customHeight="1">
      <c r="A2684" s="645"/>
      <c r="B2684" s="645"/>
      <c r="C2684" s="645"/>
      <c r="D2684" s="645"/>
      <c r="E2684" s="645"/>
      <c r="F2684" s="645"/>
      <c r="G2684" s="645"/>
      <c r="H2684" s="645"/>
      <c r="I2684" s="645"/>
      <c r="J2684" s="645"/>
    </row>
    <row r="2685" spans="1:10" ht="18" customHeight="1">
      <c r="A2685" s="644"/>
      <c r="B2685" s="636" t="s">
        <v>276</v>
      </c>
      <c r="C2685" s="644" t="s">
        <v>277</v>
      </c>
      <c r="D2685" s="644" t="s">
        <v>278</v>
      </c>
      <c r="E2685" s="882" t="s">
        <v>279</v>
      </c>
      <c r="F2685" s="882"/>
      <c r="G2685" s="639" t="s">
        <v>280</v>
      </c>
      <c r="H2685" s="636" t="s">
        <v>281</v>
      </c>
      <c r="I2685" s="636" t="s">
        <v>282</v>
      </c>
      <c r="J2685" s="636" t="s">
        <v>283</v>
      </c>
    </row>
    <row r="2686" spans="1:10" ht="65" customHeight="1">
      <c r="A2686" s="645" t="s">
        <v>158</v>
      </c>
      <c r="B2686" s="461" t="s">
        <v>511</v>
      </c>
      <c r="C2686" s="645" t="s">
        <v>86</v>
      </c>
      <c r="D2686" s="645" t="s">
        <v>512</v>
      </c>
      <c r="E2686" s="883" t="s">
        <v>843</v>
      </c>
      <c r="F2686" s="883"/>
      <c r="G2686" s="462" t="s">
        <v>451</v>
      </c>
      <c r="H2686" s="463">
        <v>1</v>
      </c>
      <c r="I2686" s="464">
        <v>58.04</v>
      </c>
      <c r="J2686" s="464">
        <v>58.04</v>
      </c>
    </row>
    <row r="2687" spans="1:10" ht="26" customHeight="1">
      <c r="A2687" s="642" t="s">
        <v>285</v>
      </c>
      <c r="B2687" s="465" t="s">
        <v>1439</v>
      </c>
      <c r="C2687" s="642" t="s">
        <v>86</v>
      </c>
      <c r="D2687" s="642" t="s">
        <v>1440</v>
      </c>
      <c r="E2687" s="885" t="s">
        <v>828</v>
      </c>
      <c r="F2687" s="885"/>
      <c r="G2687" s="466" t="s">
        <v>288</v>
      </c>
      <c r="H2687" s="467">
        <v>1</v>
      </c>
      <c r="I2687" s="468">
        <v>25.02</v>
      </c>
      <c r="J2687" s="468">
        <v>25.02</v>
      </c>
    </row>
    <row r="2688" spans="1:10" ht="65" customHeight="1">
      <c r="A2688" s="642" t="s">
        <v>285</v>
      </c>
      <c r="B2688" s="465" t="s">
        <v>1614</v>
      </c>
      <c r="C2688" s="642" t="s">
        <v>86</v>
      </c>
      <c r="D2688" s="642" t="s">
        <v>1615</v>
      </c>
      <c r="E2688" s="885" t="s">
        <v>1204</v>
      </c>
      <c r="F2688" s="885"/>
      <c r="G2688" s="466" t="s">
        <v>288</v>
      </c>
      <c r="H2688" s="467">
        <v>1</v>
      </c>
      <c r="I2688" s="468">
        <v>26.12</v>
      </c>
      <c r="J2688" s="468">
        <v>26.12</v>
      </c>
    </row>
    <row r="2689" spans="1:10" ht="65" customHeight="1">
      <c r="A2689" s="642" t="s">
        <v>285</v>
      </c>
      <c r="B2689" s="465" t="s">
        <v>1616</v>
      </c>
      <c r="C2689" s="642" t="s">
        <v>86</v>
      </c>
      <c r="D2689" s="642" t="s">
        <v>1617</v>
      </c>
      <c r="E2689" s="885" t="s">
        <v>1204</v>
      </c>
      <c r="F2689" s="885"/>
      <c r="G2689" s="466" t="s">
        <v>288</v>
      </c>
      <c r="H2689" s="467">
        <v>1</v>
      </c>
      <c r="I2689" s="468">
        <v>6.9</v>
      </c>
      <c r="J2689" s="468">
        <v>6.9</v>
      </c>
    </row>
    <row r="2690" spans="1:10" ht="25">
      <c r="A2690" s="643"/>
      <c r="B2690" s="643"/>
      <c r="C2690" s="643"/>
      <c r="D2690" s="643"/>
      <c r="E2690" s="643" t="s">
        <v>296</v>
      </c>
      <c r="F2690" s="473">
        <v>19.98</v>
      </c>
      <c r="G2690" s="643" t="s">
        <v>297</v>
      </c>
      <c r="H2690" s="473">
        <v>0</v>
      </c>
      <c r="I2690" s="643" t="s">
        <v>298</v>
      </c>
      <c r="J2690" s="473">
        <v>19.98</v>
      </c>
    </row>
    <row r="2691" spans="1:10">
      <c r="A2691" s="643"/>
      <c r="B2691" s="643"/>
      <c r="C2691" s="643"/>
      <c r="D2691" s="643"/>
      <c r="E2691" s="643" t="s">
        <v>709</v>
      </c>
      <c r="F2691" s="473">
        <v>12.01</v>
      </c>
      <c r="G2691" s="643"/>
      <c r="H2691" s="881" t="s">
        <v>299</v>
      </c>
      <c r="I2691" s="881"/>
      <c r="J2691" s="473">
        <v>70.05</v>
      </c>
    </row>
    <row r="2692" spans="1:10" ht="1" customHeight="1">
      <c r="A2692" s="645"/>
      <c r="B2692" s="645"/>
      <c r="C2692" s="645"/>
      <c r="D2692" s="645"/>
      <c r="E2692" s="645"/>
      <c r="F2692" s="645"/>
      <c r="G2692" s="645"/>
      <c r="H2692" s="645"/>
      <c r="I2692" s="645"/>
      <c r="J2692" s="645"/>
    </row>
    <row r="2693" spans="1:10" ht="18" customHeight="1">
      <c r="A2693" s="644"/>
      <c r="B2693" s="636" t="s">
        <v>276</v>
      </c>
      <c r="C2693" s="644" t="s">
        <v>277</v>
      </c>
      <c r="D2693" s="644" t="s">
        <v>278</v>
      </c>
      <c r="E2693" s="882" t="s">
        <v>279</v>
      </c>
      <c r="F2693" s="882"/>
      <c r="G2693" s="639" t="s">
        <v>280</v>
      </c>
      <c r="H2693" s="636" t="s">
        <v>281</v>
      </c>
      <c r="I2693" s="636" t="s">
        <v>282</v>
      </c>
      <c r="J2693" s="636" t="s">
        <v>283</v>
      </c>
    </row>
    <row r="2694" spans="1:10" ht="65" customHeight="1">
      <c r="A2694" s="645" t="s">
        <v>158</v>
      </c>
      <c r="B2694" s="461" t="s">
        <v>509</v>
      </c>
      <c r="C2694" s="645" t="s">
        <v>86</v>
      </c>
      <c r="D2694" s="645" t="s">
        <v>510</v>
      </c>
      <c r="E2694" s="883" t="s">
        <v>843</v>
      </c>
      <c r="F2694" s="883"/>
      <c r="G2694" s="462" t="s">
        <v>428</v>
      </c>
      <c r="H2694" s="463">
        <v>1</v>
      </c>
      <c r="I2694" s="464">
        <v>144.41999999999999</v>
      </c>
      <c r="J2694" s="464">
        <v>144.41999999999999</v>
      </c>
    </row>
    <row r="2695" spans="1:10" ht="65" customHeight="1">
      <c r="A2695" s="642" t="s">
        <v>285</v>
      </c>
      <c r="B2695" s="465" t="s">
        <v>1618</v>
      </c>
      <c r="C2695" s="642" t="s">
        <v>86</v>
      </c>
      <c r="D2695" s="642" t="s">
        <v>1619</v>
      </c>
      <c r="E2695" s="885" t="s">
        <v>1204</v>
      </c>
      <c r="F2695" s="885"/>
      <c r="G2695" s="466" t="s">
        <v>288</v>
      </c>
      <c r="H2695" s="467">
        <v>1</v>
      </c>
      <c r="I2695" s="468">
        <v>53.73</v>
      </c>
      <c r="J2695" s="468">
        <v>53.73</v>
      </c>
    </row>
    <row r="2696" spans="1:10" ht="65" customHeight="1">
      <c r="A2696" s="642" t="s">
        <v>285</v>
      </c>
      <c r="B2696" s="465" t="s">
        <v>1620</v>
      </c>
      <c r="C2696" s="642" t="s">
        <v>86</v>
      </c>
      <c r="D2696" s="642" t="s">
        <v>1621</v>
      </c>
      <c r="E2696" s="885" t="s">
        <v>1204</v>
      </c>
      <c r="F2696" s="885"/>
      <c r="G2696" s="466" t="s">
        <v>288</v>
      </c>
      <c r="H2696" s="467">
        <v>1</v>
      </c>
      <c r="I2696" s="468">
        <v>32.65</v>
      </c>
      <c r="J2696" s="468">
        <v>32.65</v>
      </c>
    </row>
    <row r="2697" spans="1:10" ht="26" customHeight="1">
      <c r="A2697" s="642" t="s">
        <v>285</v>
      </c>
      <c r="B2697" s="465" t="s">
        <v>1439</v>
      </c>
      <c r="C2697" s="642" t="s">
        <v>86</v>
      </c>
      <c r="D2697" s="642" t="s">
        <v>1440</v>
      </c>
      <c r="E2697" s="885" t="s">
        <v>828</v>
      </c>
      <c r="F2697" s="885"/>
      <c r="G2697" s="466" t="s">
        <v>288</v>
      </c>
      <c r="H2697" s="467">
        <v>1</v>
      </c>
      <c r="I2697" s="468">
        <v>25.02</v>
      </c>
      <c r="J2697" s="468">
        <v>25.02</v>
      </c>
    </row>
    <row r="2698" spans="1:10" ht="65" customHeight="1">
      <c r="A2698" s="642" t="s">
        <v>285</v>
      </c>
      <c r="B2698" s="465" t="s">
        <v>1614</v>
      </c>
      <c r="C2698" s="642" t="s">
        <v>86</v>
      </c>
      <c r="D2698" s="642" t="s">
        <v>1615</v>
      </c>
      <c r="E2698" s="885" t="s">
        <v>1204</v>
      </c>
      <c r="F2698" s="885"/>
      <c r="G2698" s="466" t="s">
        <v>288</v>
      </c>
      <c r="H2698" s="467">
        <v>1</v>
      </c>
      <c r="I2698" s="468">
        <v>26.12</v>
      </c>
      <c r="J2698" s="468">
        <v>26.12</v>
      </c>
    </row>
    <row r="2699" spans="1:10" ht="65" customHeight="1">
      <c r="A2699" s="642" t="s">
        <v>285</v>
      </c>
      <c r="B2699" s="465" t="s">
        <v>1616</v>
      </c>
      <c r="C2699" s="642" t="s">
        <v>86</v>
      </c>
      <c r="D2699" s="642" t="s">
        <v>1617</v>
      </c>
      <c r="E2699" s="885" t="s">
        <v>1204</v>
      </c>
      <c r="F2699" s="885"/>
      <c r="G2699" s="466" t="s">
        <v>288</v>
      </c>
      <c r="H2699" s="467">
        <v>1</v>
      </c>
      <c r="I2699" s="468">
        <v>6.9</v>
      </c>
      <c r="J2699" s="468">
        <v>6.9</v>
      </c>
    </row>
    <row r="2700" spans="1:10" ht="25">
      <c r="A2700" s="643"/>
      <c r="B2700" s="643"/>
      <c r="C2700" s="643"/>
      <c r="D2700" s="643"/>
      <c r="E2700" s="643" t="s">
        <v>296</v>
      </c>
      <c r="F2700" s="473">
        <v>19.98</v>
      </c>
      <c r="G2700" s="643" t="s">
        <v>297</v>
      </c>
      <c r="H2700" s="473">
        <v>0</v>
      </c>
      <c r="I2700" s="643" t="s">
        <v>298</v>
      </c>
      <c r="J2700" s="473">
        <v>19.98</v>
      </c>
    </row>
    <row r="2701" spans="1:10">
      <c r="A2701" s="643"/>
      <c r="B2701" s="643"/>
      <c r="C2701" s="643"/>
      <c r="D2701" s="643"/>
      <c r="E2701" s="643" t="s">
        <v>709</v>
      </c>
      <c r="F2701" s="473">
        <v>29.89</v>
      </c>
      <c r="G2701" s="643"/>
      <c r="H2701" s="881" t="s">
        <v>299</v>
      </c>
      <c r="I2701" s="881"/>
      <c r="J2701" s="473">
        <v>174.31</v>
      </c>
    </row>
    <row r="2702" spans="1:10" ht="1" customHeight="1">
      <c r="A2702" s="645"/>
      <c r="B2702" s="645"/>
      <c r="C2702" s="645"/>
      <c r="D2702" s="645"/>
      <c r="E2702" s="645"/>
      <c r="F2702" s="645"/>
      <c r="G2702" s="645"/>
      <c r="H2702" s="645"/>
      <c r="I2702" s="645"/>
      <c r="J2702" s="645"/>
    </row>
    <row r="2703" spans="1:10" ht="18" customHeight="1">
      <c r="A2703" s="644"/>
      <c r="B2703" s="636" t="s">
        <v>276</v>
      </c>
      <c r="C2703" s="644" t="s">
        <v>277</v>
      </c>
      <c r="D2703" s="644" t="s">
        <v>278</v>
      </c>
      <c r="E2703" s="882" t="s">
        <v>279</v>
      </c>
      <c r="F2703" s="882"/>
      <c r="G2703" s="639" t="s">
        <v>280</v>
      </c>
      <c r="H2703" s="636" t="s">
        <v>281</v>
      </c>
      <c r="I2703" s="636" t="s">
        <v>282</v>
      </c>
      <c r="J2703" s="636" t="s">
        <v>283</v>
      </c>
    </row>
    <row r="2704" spans="1:10" ht="65" customHeight="1">
      <c r="A2704" s="645" t="s">
        <v>158</v>
      </c>
      <c r="B2704" s="461" t="s">
        <v>1614</v>
      </c>
      <c r="C2704" s="645" t="s">
        <v>86</v>
      </c>
      <c r="D2704" s="645" t="s">
        <v>1615</v>
      </c>
      <c r="E2704" s="883" t="s">
        <v>1204</v>
      </c>
      <c r="F2704" s="883"/>
      <c r="G2704" s="462" t="s">
        <v>288</v>
      </c>
      <c r="H2704" s="463">
        <v>1</v>
      </c>
      <c r="I2704" s="464">
        <v>26.12</v>
      </c>
      <c r="J2704" s="464">
        <v>26.12</v>
      </c>
    </row>
    <row r="2705" spans="1:10" ht="65" customHeight="1">
      <c r="A2705" s="638" t="s">
        <v>291</v>
      </c>
      <c r="B2705" s="469" t="s">
        <v>1622</v>
      </c>
      <c r="C2705" s="638" t="s">
        <v>86</v>
      </c>
      <c r="D2705" s="638" t="s">
        <v>1623</v>
      </c>
      <c r="E2705" s="884" t="s">
        <v>716</v>
      </c>
      <c r="F2705" s="884"/>
      <c r="G2705" s="470" t="s">
        <v>324</v>
      </c>
      <c r="H2705" s="471">
        <v>5.5999999999999999E-5</v>
      </c>
      <c r="I2705" s="472">
        <v>466463.38</v>
      </c>
      <c r="J2705" s="472">
        <v>26.12</v>
      </c>
    </row>
    <row r="2706" spans="1:10" ht="25">
      <c r="A2706" s="643"/>
      <c r="B2706" s="643"/>
      <c r="C2706" s="643"/>
      <c r="D2706" s="643"/>
      <c r="E2706" s="643" t="s">
        <v>296</v>
      </c>
      <c r="F2706" s="473">
        <v>0</v>
      </c>
      <c r="G2706" s="643" t="s">
        <v>297</v>
      </c>
      <c r="H2706" s="473">
        <v>0</v>
      </c>
      <c r="I2706" s="643" t="s">
        <v>298</v>
      </c>
      <c r="J2706" s="473">
        <v>0</v>
      </c>
    </row>
    <row r="2707" spans="1:10">
      <c r="A2707" s="643"/>
      <c r="B2707" s="643"/>
      <c r="C2707" s="643"/>
      <c r="D2707" s="643"/>
      <c r="E2707" s="643" t="s">
        <v>709</v>
      </c>
      <c r="F2707" s="473">
        <v>5.4</v>
      </c>
      <c r="G2707" s="643"/>
      <c r="H2707" s="881" t="s">
        <v>299</v>
      </c>
      <c r="I2707" s="881"/>
      <c r="J2707" s="473">
        <v>31.52</v>
      </c>
    </row>
    <row r="2708" spans="1:10" ht="1" customHeight="1">
      <c r="A2708" s="645"/>
      <c r="B2708" s="645"/>
      <c r="C2708" s="645"/>
      <c r="D2708" s="645"/>
      <c r="E2708" s="645"/>
      <c r="F2708" s="645"/>
      <c r="G2708" s="645"/>
      <c r="H2708" s="645"/>
      <c r="I2708" s="645"/>
      <c r="J2708" s="645"/>
    </row>
    <row r="2709" spans="1:10" ht="18" customHeight="1">
      <c r="A2709" s="644"/>
      <c r="B2709" s="636" t="s">
        <v>276</v>
      </c>
      <c r="C2709" s="644" t="s">
        <v>277</v>
      </c>
      <c r="D2709" s="644" t="s">
        <v>278</v>
      </c>
      <c r="E2709" s="882" t="s">
        <v>279</v>
      </c>
      <c r="F2709" s="882"/>
      <c r="G2709" s="639" t="s">
        <v>280</v>
      </c>
      <c r="H2709" s="636" t="s">
        <v>281</v>
      </c>
      <c r="I2709" s="636" t="s">
        <v>282</v>
      </c>
      <c r="J2709" s="636" t="s">
        <v>283</v>
      </c>
    </row>
    <row r="2710" spans="1:10" ht="65" customHeight="1">
      <c r="A2710" s="645" t="s">
        <v>158</v>
      </c>
      <c r="B2710" s="461" t="s">
        <v>1616</v>
      </c>
      <c r="C2710" s="645" t="s">
        <v>86</v>
      </c>
      <c r="D2710" s="645" t="s">
        <v>1617</v>
      </c>
      <c r="E2710" s="883" t="s">
        <v>1204</v>
      </c>
      <c r="F2710" s="883"/>
      <c r="G2710" s="462" t="s">
        <v>288</v>
      </c>
      <c r="H2710" s="463">
        <v>1</v>
      </c>
      <c r="I2710" s="464">
        <v>6.9</v>
      </c>
      <c r="J2710" s="464">
        <v>6.9</v>
      </c>
    </row>
    <row r="2711" spans="1:10" ht="65" customHeight="1">
      <c r="A2711" s="638" t="s">
        <v>291</v>
      </c>
      <c r="B2711" s="469" t="s">
        <v>1622</v>
      </c>
      <c r="C2711" s="638" t="s">
        <v>86</v>
      </c>
      <c r="D2711" s="638" t="s">
        <v>1623</v>
      </c>
      <c r="E2711" s="884" t="s">
        <v>716</v>
      </c>
      <c r="F2711" s="884"/>
      <c r="G2711" s="470" t="s">
        <v>324</v>
      </c>
      <c r="H2711" s="471">
        <v>1.4800000000000001E-5</v>
      </c>
      <c r="I2711" s="472">
        <v>466463.38</v>
      </c>
      <c r="J2711" s="472">
        <v>6.9</v>
      </c>
    </row>
    <row r="2712" spans="1:10" ht="25">
      <c r="A2712" s="643"/>
      <c r="B2712" s="643"/>
      <c r="C2712" s="643"/>
      <c r="D2712" s="643"/>
      <c r="E2712" s="643" t="s">
        <v>296</v>
      </c>
      <c r="F2712" s="473">
        <v>0</v>
      </c>
      <c r="G2712" s="643" t="s">
        <v>297</v>
      </c>
      <c r="H2712" s="473">
        <v>0</v>
      </c>
      <c r="I2712" s="643" t="s">
        <v>298</v>
      </c>
      <c r="J2712" s="473">
        <v>0</v>
      </c>
    </row>
    <row r="2713" spans="1:10">
      <c r="A2713" s="643"/>
      <c r="B2713" s="643"/>
      <c r="C2713" s="643"/>
      <c r="D2713" s="643"/>
      <c r="E2713" s="643" t="s">
        <v>709</v>
      </c>
      <c r="F2713" s="473">
        <v>1.42</v>
      </c>
      <c r="G2713" s="643"/>
      <c r="H2713" s="881" t="s">
        <v>299</v>
      </c>
      <c r="I2713" s="881"/>
      <c r="J2713" s="473">
        <v>8.32</v>
      </c>
    </row>
    <row r="2714" spans="1:10" ht="1" customHeight="1">
      <c r="A2714" s="645"/>
      <c r="B2714" s="645"/>
      <c r="C2714" s="645"/>
      <c r="D2714" s="645"/>
      <c r="E2714" s="645"/>
      <c r="F2714" s="645"/>
      <c r="G2714" s="645"/>
      <c r="H2714" s="645"/>
      <c r="I2714" s="645"/>
      <c r="J2714" s="645"/>
    </row>
    <row r="2715" spans="1:10" ht="18" customHeight="1">
      <c r="A2715" s="644"/>
      <c r="B2715" s="636" t="s">
        <v>276</v>
      </c>
      <c r="C2715" s="644" t="s">
        <v>277</v>
      </c>
      <c r="D2715" s="644" t="s">
        <v>278</v>
      </c>
      <c r="E2715" s="882" t="s">
        <v>279</v>
      </c>
      <c r="F2715" s="882"/>
      <c r="G2715" s="639" t="s">
        <v>280</v>
      </c>
      <c r="H2715" s="636" t="s">
        <v>281</v>
      </c>
      <c r="I2715" s="636" t="s">
        <v>282</v>
      </c>
      <c r="J2715" s="636" t="s">
        <v>283</v>
      </c>
    </row>
    <row r="2716" spans="1:10" ht="65" customHeight="1">
      <c r="A2716" s="645" t="s">
        <v>158</v>
      </c>
      <c r="B2716" s="461" t="s">
        <v>1620</v>
      </c>
      <c r="C2716" s="645" t="s">
        <v>86</v>
      </c>
      <c r="D2716" s="645" t="s">
        <v>1621</v>
      </c>
      <c r="E2716" s="883" t="s">
        <v>1204</v>
      </c>
      <c r="F2716" s="883"/>
      <c r="G2716" s="462" t="s">
        <v>288</v>
      </c>
      <c r="H2716" s="463">
        <v>1</v>
      </c>
      <c r="I2716" s="464">
        <v>32.65</v>
      </c>
      <c r="J2716" s="464">
        <v>32.65</v>
      </c>
    </row>
    <row r="2717" spans="1:10" ht="65" customHeight="1">
      <c r="A2717" s="638" t="s">
        <v>291</v>
      </c>
      <c r="B2717" s="469" t="s">
        <v>1622</v>
      </c>
      <c r="C2717" s="638" t="s">
        <v>86</v>
      </c>
      <c r="D2717" s="638" t="s">
        <v>1623</v>
      </c>
      <c r="E2717" s="884" t="s">
        <v>716</v>
      </c>
      <c r="F2717" s="884"/>
      <c r="G2717" s="470" t="s">
        <v>324</v>
      </c>
      <c r="H2717" s="471">
        <v>6.9999999999999994E-5</v>
      </c>
      <c r="I2717" s="472">
        <v>466463.38</v>
      </c>
      <c r="J2717" s="472">
        <v>32.65</v>
      </c>
    </row>
    <row r="2718" spans="1:10" ht="25">
      <c r="A2718" s="643"/>
      <c r="B2718" s="643"/>
      <c r="C2718" s="643"/>
      <c r="D2718" s="643"/>
      <c r="E2718" s="643" t="s">
        <v>296</v>
      </c>
      <c r="F2718" s="473">
        <v>0</v>
      </c>
      <c r="G2718" s="643" t="s">
        <v>297</v>
      </c>
      <c r="H2718" s="473">
        <v>0</v>
      </c>
      <c r="I2718" s="643" t="s">
        <v>298</v>
      </c>
      <c r="J2718" s="473">
        <v>0</v>
      </c>
    </row>
    <row r="2719" spans="1:10">
      <c r="A2719" s="643"/>
      <c r="B2719" s="643"/>
      <c r="C2719" s="643"/>
      <c r="D2719" s="643"/>
      <c r="E2719" s="643" t="s">
        <v>709</v>
      </c>
      <c r="F2719" s="473">
        <v>6.75</v>
      </c>
      <c r="G2719" s="643"/>
      <c r="H2719" s="881" t="s">
        <v>299</v>
      </c>
      <c r="I2719" s="881"/>
      <c r="J2719" s="473">
        <v>39.4</v>
      </c>
    </row>
    <row r="2720" spans="1:10" ht="1" customHeight="1">
      <c r="A2720" s="645"/>
      <c r="B2720" s="645"/>
      <c r="C2720" s="645"/>
      <c r="D2720" s="645"/>
      <c r="E2720" s="645"/>
      <c r="F2720" s="645"/>
      <c r="G2720" s="645"/>
      <c r="H2720" s="645"/>
      <c r="I2720" s="645"/>
      <c r="J2720" s="645"/>
    </row>
    <row r="2721" spans="1:10" ht="18" customHeight="1">
      <c r="A2721" s="644"/>
      <c r="B2721" s="636" t="s">
        <v>276</v>
      </c>
      <c r="C2721" s="644" t="s">
        <v>277</v>
      </c>
      <c r="D2721" s="644" t="s">
        <v>278</v>
      </c>
      <c r="E2721" s="882" t="s">
        <v>279</v>
      </c>
      <c r="F2721" s="882"/>
      <c r="G2721" s="639" t="s">
        <v>280</v>
      </c>
      <c r="H2721" s="636" t="s">
        <v>281</v>
      </c>
      <c r="I2721" s="636" t="s">
        <v>282</v>
      </c>
      <c r="J2721" s="636" t="s">
        <v>283</v>
      </c>
    </row>
    <row r="2722" spans="1:10" ht="65" customHeight="1">
      <c r="A2722" s="645" t="s">
        <v>158</v>
      </c>
      <c r="B2722" s="461" t="s">
        <v>1618</v>
      </c>
      <c r="C2722" s="645" t="s">
        <v>86</v>
      </c>
      <c r="D2722" s="645" t="s">
        <v>1619</v>
      </c>
      <c r="E2722" s="883" t="s">
        <v>1204</v>
      </c>
      <c r="F2722" s="883"/>
      <c r="G2722" s="462" t="s">
        <v>288</v>
      </c>
      <c r="H2722" s="463">
        <v>1</v>
      </c>
      <c r="I2722" s="464">
        <v>53.73</v>
      </c>
      <c r="J2722" s="464">
        <v>53.73</v>
      </c>
    </row>
    <row r="2723" spans="1:10" ht="24" customHeight="1">
      <c r="A2723" s="638" t="s">
        <v>291</v>
      </c>
      <c r="B2723" s="469" t="s">
        <v>1252</v>
      </c>
      <c r="C2723" s="638" t="s">
        <v>86</v>
      </c>
      <c r="D2723" s="638" t="s">
        <v>1253</v>
      </c>
      <c r="E2723" s="884" t="s">
        <v>293</v>
      </c>
      <c r="F2723" s="884"/>
      <c r="G2723" s="470" t="s">
        <v>473</v>
      </c>
      <c r="H2723" s="471">
        <v>8.5299999999999994</v>
      </c>
      <c r="I2723" s="472">
        <v>6.3</v>
      </c>
      <c r="J2723" s="472">
        <v>53.73</v>
      </c>
    </row>
    <row r="2724" spans="1:10" ht="25">
      <c r="A2724" s="643"/>
      <c r="B2724" s="643"/>
      <c r="C2724" s="643"/>
      <c r="D2724" s="643"/>
      <c r="E2724" s="643" t="s">
        <v>296</v>
      </c>
      <c r="F2724" s="473">
        <v>0</v>
      </c>
      <c r="G2724" s="643" t="s">
        <v>297</v>
      </c>
      <c r="H2724" s="473">
        <v>0</v>
      </c>
      <c r="I2724" s="643" t="s">
        <v>298</v>
      </c>
      <c r="J2724" s="473">
        <v>0</v>
      </c>
    </row>
    <row r="2725" spans="1:10">
      <c r="A2725" s="643"/>
      <c r="B2725" s="643"/>
      <c r="C2725" s="643"/>
      <c r="D2725" s="643"/>
      <c r="E2725" s="643" t="s">
        <v>709</v>
      </c>
      <c r="F2725" s="473">
        <v>11.12</v>
      </c>
      <c r="G2725" s="643"/>
      <c r="H2725" s="881" t="s">
        <v>299</v>
      </c>
      <c r="I2725" s="881"/>
      <c r="J2725" s="473">
        <v>64.849999999999994</v>
      </c>
    </row>
    <row r="2726" spans="1:10" ht="1" customHeight="1">
      <c r="A2726" s="645"/>
      <c r="B2726" s="645"/>
      <c r="C2726" s="645"/>
      <c r="D2726" s="645"/>
      <c r="E2726" s="645"/>
      <c r="F2726" s="645"/>
      <c r="G2726" s="645"/>
      <c r="H2726" s="645"/>
      <c r="I2726" s="645"/>
      <c r="J2726" s="645"/>
    </row>
    <row r="2727" spans="1:10" ht="18" customHeight="1">
      <c r="A2727" s="644"/>
      <c r="B2727" s="636" t="s">
        <v>276</v>
      </c>
      <c r="C2727" s="644" t="s">
        <v>277</v>
      </c>
      <c r="D2727" s="644" t="s">
        <v>278</v>
      </c>
      <c r="E2727" s="882" t="s">
        <v>279</v>
      </c>
      <c r="F2727" s="882"/>
      <c r="G2727" s="639" t="s">
        <v>280</v>
      </c>
      <c r="H2727" s="636" t="s">
        <v>281</v>
      </c>
      <c r="I2727" s="636" t="s">
        <v>282</v>
      </c>
      <c r="J2727" s="636" t="s">
        <v>283</v>
      </c>
    </row>
    <row r="2728" spans="1:10" ht="52" customHeight="1">
      <c r="A2728" s="645" t="s">
        <v>158</v>
      </c>
      <c r="B2728" s="461" t="s">
        <v>463</v>
      </c>
      <c r="C2728" s="645" t="s">
        <v>86</v>
      </c>
      <c r="D2728" s="645" t="s">
        <v>464</v>
      </c>
      <c r="E2728" s="883" t="s">
        <v>843</v>
      </c>
      <c r="F2728" s="883"/>
      <c r="G2728" s="462" t="s">
        <v>451</v>
      </c>
      <c r="H2728" s="463">
        <v>1</v>
      </c>
      <c r="I2728" s="464">
        <v>89.49</v>
      </c>
      <c r="J2728" s="464">
        <v>89.49</v>
      </c>
    </row>
    <row r="2729" spans="1:10" ht="26" customHeight="1">
      <c r="A2729" s="642" t="s">
        <v>285</v>
      </c>
      <c r="B2729" s="465" t="s">
        <v>1565</v>
      </c>
      <c r="C2729" s="642" t="s">
        <v>86</v>
      </c>
      <c r="D2729" s="642" t="s">
        <v>1566</v>
      </c>
      <c r="E2729" s="885" t="s">
        <v>828</v>
      </c>
      <c r="F2729" s="885"/>
      <c r="G2729" s="466" t="s">
        <v>288</v>
      </c>
      <c r="H2729" s="467">
        <v>1</v>
      </c>
      <c r="I2729" s="468">
        <v>22.05</v>
      </c>
      <c r="J2729" s="468">
        <v>22.05</v>
      </c>
    </row>
    <row r="2730" spans="1:10" ht="39" customHeight="1">
      <c r="A2730" s="642" t="s">
        <v>285</v>
      </c>
      <c r="B2730" s="465" t="s">
        <v>1624</v>
      </c>
      <c r="C2730" s="642" t="s">
        <v>86</v>
      </c>
      <c r="D2730" s="642" t="s">
        <v>1625</v>
      </c>
      <c r="E2730" s="885" t="s">
        <v>1204</v>
      </c>
      <c r="F2730" s="885"/>
      <c r="G2730" s="466" t="s">
        <v>288</v>
      </c>
      <c r="H2730" s="467">
        <v>1</v>
      </c>
      <c r="I2730" s="468">
        <v>14.26</v>
      </c>
      <c r="J2730" s="468">
        <v>14.26</v>
      </c>
    </row>
    <row r="2731" spans="1:10" ht="52" customHeight="1">
      <c r="A2731" s="642" t="s">
        <v>285</v>
      </c>
      <c r="B2731" s="465" t="s">
        <v>1626</v>
      </c>
      <c r="C2731" s="642" t="s">
        <v>86</v>
      </c>
      <c r="D2731" s="642" t="s">
        <v>1627</v>
      </c>
      <c r="E2731" s="885" t="s">
        <v>1204</v>
      </c>
      <c r="F2731" s="885"/>
      <c r="G2731" s="466" t="s">
        <v>288</v>
      </c>
      <c r="H2731" s="467">
        <v>1</v>
      </c>
      <c r="I2731" s="468">
        <v>53.18</v>
      </c>
      <c r="J2731" s="468">
        <v>53.18</v>
      </c>
    </row>
    <row r="2732" spans="1:10" ht="25">
      <c r="A2732" s="643"/>
      <c r="B2732" s="643"/>
      <c r="C2732" s="643"/>
      <c r="D2732" s="643"/>
      <c r="E2732" s="643" t="s">
        <v>296</v>
      </c>
      <c r="F2732" s="473">
        <v>17.010000000000002</v>
      </c>
      <c r="G2732" s="643" t="s">
        <v>297</v>
      </c>
      <c r="H2732" s="473">
        <v>0</v>
      </c>
      <c r="I2732" s="643" t="s">
        <v>298</v>
      </c>
      <c r="J2732" s="473">
        <v>17.010000000000002</v>
      </c>
    </row>
    <row r="2733" spans="1:10">
      <c r="A2733" s="643"/>
      <c r="B2733" s="643"/>
      <c r="C2733" s="643"/>
      <c r="D2733" s="643"/>
      <c r="E2733" s="643" t="s">
        <v>709</v>
      </c>
      <c r="F2733" s="473">
        <v>18.52</v>
      </c>
      <c r="G2733" s="643"/>
      <c r="H2733" s="881" t="s">
        <v>299</v>
      </c>
      <c r="I2733" s="881"/>
      <c r="J2733" s="473">
        <v>108.01</v>
      </c>
    </row>
    <row r="2734" spans="1:10" ht="1" customHeight="1">
      <c r="A2734" s="645"/>
      <c r="B2734" s="645"/>
      <c r="C2734" s="645"/>
      <c r="D2734" s="645"/>
      <c r="E2734" s="645"/>
      <c r="F2734" s="645"/>
      <c r="G2734" s="645"/>
      <c r="H2734" s="645"/>
      <c r="I2734" s="645"/>
      <c r="J2734" s="645"/>
    </row>
    <row r="2735" spans="1:10" ht="18" customHeight="1">
      <c r="A2735" s="644"/>
      <c r="B2735" s="636" t="s">
        <v>276</v>
      </c>
      <c r="C2735" s="644" t="s">
        <v>277</v>
      </c>
      <c r="D2735" s="644" t="s">
        <v>278</v>
      </c>
      <c r="E2735" s="882" t="s">
        <v>279</v>
      </c>
      <c r="F2735" s="882"/>
      <c r="G2735" s="639" t="s">
        <v>280</v>
      </c>
      <c r="H2735" s="636" t="s">
        <v>281</v>
      </c>
      <c r="I2735" s="636" t="s">
        <v>282</v>
      </c>
      <c r="J2735" s="636" t="s">
        <v>283</v>
      </c>
    </row>
    <row r="2736" spans="1:10" ht="52" customHeight="1">
      <c r="A2736" s="645" t="s">
        <v>158</v>
      </c>
      <c r="B2736" s="461" t="s">
        <v>461</v>
      </c>
      <c r="C2736" s="645" t="s">
        <v>86</v>
      </c>
      <c r="D2736" s="645" t="s">
        <v>462</v>
      </c>
      <c r="E2736" s="883" t="s">
        <v>843</v>
      </c>
      <c r="F2736" s="883"/>
      <c r="G2736" s="462" t="s">
        <v>428</v>
      </c>
      <c r="H2736" s="463">
        <v>1</v>
      </c>
      <c r="I2736" s="464">
        <v>223.26</v>
      </c>
      <c r="J2736" s="464">
        <v>223.26</v>
      </c>
    </row>
    <row r="2737" spans="1:10" ht="26" customHeight="1">
      <c r="A2737" s="642" t="s">
        <v>285</v>
      </c>
      <c r="B2737" s="465" t="s">
        <v>1565</v>
      </c>
      <c r="C2737" s="642" t="s">
        <v>86</v>
      </c>
      <c r="D2737" s="642" t="s">
        <v>1566</v>
      </c>
      <c r="E2737" s="885" t="s">
        <v>828</v>
      </c>
      <c r="F2737" s="885"/>
      <c r="G2737" s="466" t="s">
        <v>288</v>
      </c>
      <c r="H2737" s="467">
        <v>1</v>
      </c>
      <c r="I2737" s="468">
        <v>22.05</v>
      </c>
      <c r="J2737" s="468">
        <v>22.05</v>
      </c>
    </row>
    <row r="2738" spans="1:10" ht="52" customHeight="1">
      <c r="A2738" s="642" t="s">
        <v>285</v>
      </c>
      <c r="B2738" s="465" t="s">
        <v>1628</v>
      </c>
      <c r="C2738" s="642" t="s">
        <v>86</v>
      </c>
      <c r="D2738" s="642" t="s">
        <v>1629</v>
      </c>
      <c r="E2738" s="885" t="s">
        <v>1204</v>
      </c>
      <c r="F2738" s="885"/>
      <c r="G2738" s="466" t="s">
        <v>288</v>
      </c>
      <c r="H2738" s="467">
        <v>1</v>
      </c>
      <c r="I2738" s="468">
        <v>67.22</v>
      </c>
      <c r="J2738" s="468">
        <v>67.22</v>
      </c>
    </row>
    <row r="2739" spans="1:10" ht="52" customHeight="1">
      <c r="A2739" s="642" t="s">
        <v>285</v>
      </c>
      <c r="B2739" s="465" t="s">
        <v>1630</v>
      </c>
      <c r="C2739" s="642" t="s">
        <v>86</v>
      </c>
      <c r="D2739" s="642" t="s">
        <v>1631</v>
      </c>
      <c r="E2739" s="885" t="s">
        <v>1204</v>
      </c>
      <c r="F2739" s="885"/>
      <c r="G2739" s="466" t="s">
        <v>288</v>
      </c>
      <c r="H2739" s="467">
        <v>1</v>
      </c>
      <c r="I2739" s="468">
        <v>66.55</v>
      </c>
      <c r="J2739" s="468">
        <v>66.55</v>
      </c>
    </row>
    <row r="2740" spans="1:10" ht="39" customHeight="1">
      <c r="A2740" s="642" t="s">
        <v>285</v>
      </c>
      <c r="B2740" s="465" t="s">
        <v>1624</v>
      </c>
      <c r="C2740" s="642" t="s">
        <v>86</v>
      </c>
      <c r="D2740" s="642" t="s">
        <v>1625</v>
      </c>
      <c r="E2740" s="885" t="s">
        <v>1204</v>
      </c>
      <c r="F2740" s="885"/>
      <c r="G2740" s="466" t="s">
        <v>288</v>
      </c>
      <c r="H2740" s="467">
        <v>1</v>
      </c>
      <c r="I2740" s="468">
        <v>14.26</v>
      </c>
      <c r="J2740" s="468">
        <v>14.26</v>
      </c>
    </row>
    <row r="2741" spans="1:10" ht="52" customHeight="1">
      <c r="A2741" s="642" t="s">
        <v>285</v>
      </c>
      <c r="B2741" s="465" t="s">
        <v>1626</v>
      </c>
      <c r="C2741" s="642" t="s">
        <v>86</v>
      </c>
      <c r="D2741" s="642" t="s">
        <v>1627</v>
      </c>
      <c r="E2741" s="885" t="s">
        <v>1204</v>
      </c>
      <c r="F2741" s="885"/>
      <c r="G2741" s="466" t="s">
        <v>288</v>
      </c>
      <c r="H2741" s="467">
        <v>1</v>
      </c>
      <c r="I2741" s="468">
        <v>53.18</v>
      </c>
      <c r="J2741" s="468">
        <v>53.18</v>
      </c>
    </row>
    <row r="2742" spans="1:10" ht="25">
      <c r="A2742" s="643"/>
      <c r="B2742" s="643"/>
      <c r="C2742" s="643"/>
      <c r="D2742" s="643"/>
      <c r="E2742" s="643" t="s">
        <v>296</v>
      </c>
      <c r="F2742" s="473">
        <v>17.010000000000002</v>
      </c>
      <c r="G2742" s="643" t="s">
        <v>297</v>
      </c>
      <c r="H2742" s="473">
        <v>0</v>
      </c>
      <c r="I2742" s="643" t="s">
        <v>298</v>
      </c>
      <c r="J2742" s="473">
        <v>17.010000000000002</v>
      </c>
    </row>
    <row r="2743" spans="1:10">
      <c r="A2743" s="643"/>
      <c r="B2743" s="643"/>
      <c r="C2743" s="643"/>
      <c r="D2743" s="643"/>
      <c r="E2743" s="643" t="s">
        <v>709</v>
      </c>
      <c r="F2743" s="473">
        <v>46.21</v>
      </c>
      <c r="G2743" s="643"/>
      <c r="H2743" s="881" t="s">
        <v>299</v>
      </c>
      <c r="I2743" s="881"/>
      <c r="J2743" s="473">
        <v>269.47000000000003</v>
      </c>
    </row>
    <row r="2744" spans="1:10" ht="1" customHeight="1">
      <c r="A2744" s="645"/>
      <c r="B2744" s="645"/>
      <c r="C2744" s="645"/>
      <c r="D2744" s="645"/>
      <c r="E2744" s="645"/>
      <c r="F2744" s="645"/>
      <c r="G2744" s="645"/>
      <c r="H2744" s="645"/>
      <c r="I2744" s="645"/>
      <c r="J2744" s="645"/>
    </row>
    <row r="2745" spans="1:10" ht="18" customHeight="1">
      <c r="A2745" s="644"/>
      <c r="B2745" s="636" t="s">
        <v>276</v>
      </c>
      <c r="C2745" s="644" t="s">
        <v>277</v>
      </c>
      <c r="D2745" s="644" t="s">
        <v>278</v>
      </c>
      <c r="E2745" s="882" t="s">
        <v>279</v>
      </c>
      <c r="F2745" s="882"/>
      <c r="G2745" s="639" t="s">
        <v>280</v>
      </c>
      <c r="H2745" s="636" t="s">
        <v>281</v>
      </c>
      <c r="I2745" s="636" t="s">
        <v>282</v>
      </c>
      <c r="J2745" s="636" t="s">
        <v>283</v>
      </c>
    </row>
    <row r="2746" spans="1:10" ht="52" customHeight="1">
      <c r="A2746" s="645" t="s">
        <v>158</v>
      </c>
      <c r="B2746" s="461" t="s">
        <v>1626</v>
      </c>
      <c r="C2746" s="645" t="s">
        <v>86</v>
      </c>
      <c r="D2746" s="645" t="s">
        <v>1627</v>
      </c>
      <c r="E2746" s="883" t="s">
        <v>1204</v>
      </c>
      <c r="F2746" s="883"/>
      <c r="G2746" s="462" t="s">
        <v>288</v>
      </c>
      <c r="H2746" s="463">
        <v>1</v>
      </c>
      <c r="I2746" s="464">
        <v>53.18</v>
      </c>
      <c r="J2746" s="464">
        <v>53.18</v>
      </c>
    </row>
    <row r="2747" spans="1:10" ht="39" customHeight="1">
      <c r="A2747" s="638" t="s">
        <v>291</v>
      </c>
      <c r="B2747" s="469" t="s">
        <v>1632</v>
      </c>
      <c r="C2747" s="638" t="s">
        <v>86</v>
      </c>
      <c r="D2747" s="638" t="s">
        <v>1633</v>
      </c>
      <c r="E2747" s="884" t="s">
        <v>716</v>
      </c>
      <c r="F2747" s="884"/>
      <c r="G2747" s="470" t="s">
        <v>324</v>
      </c>
      <c r="H2747" s="471">
        <v>5.3300000000000001E-5</v>
      </c>
      <c r="I2747" s="472">
        <v>997825.41</v>
      </c>
      <c r="J2747" s="472">
        <v>53.18</v>
      </c>
    </row>
    <row r="2748" spans="1:10" ht="25">
      <c r="A2748" s="643"/>
      <c r="B2748" s="643"/>
      <c r="C2748" s="643"/>
      <c r="D2748" s="643"/>
      <c r="E2748" s="643" t="s">
        <v>296</v>
      </c>
      <c r="F2748" s="473">
        <v>0</v>
      </c>
      <c r="G2748" s="643" t="s">
        <v>297</v>
      </c>
      <c r="H2748" s="473">
        <v>0</v>
      </c>
      <c r="I2748" s="643" t="s">
        <v>298</v>
      </c>
      <c r="J2748" s="473">
        <v>0</v>
      </c>
    </row>
    <row r="2749" spans="1:10">
      <c r="A2749" s="643"/>
      <c r="B2749" s="643"/>
      <c r="C2749" s="643"/>
      <c r="D2749" s="643"/>
      <c r="E2749" s="643" t="s">
        <v>709</v>
      </c>
      <c r="F2749" s="473">
        <v>11</v>
      </c>
      <c r="G2749" s="643"/>
      <c r="H2749" s="881" t="s">
        <v>299</v>
      </c>
      <c r="I2749" s="881"/>
      <c r="J2749" s="473">
        <v>64.180000000000007</v>
      </c>
    </row>
    <row r="2750" spans="1:10" ht="1" customHeight="1">
      <c r="A2750" s="645"/>
      <c r="B2750" s="645"/>
      <c r="C2750" s="645"/>
      <c r="D2750" s="645"/>
      <c r="E2750" s="645"/>
      <c r="F2750" s="645"/>
      <c r="G2750" s="645"/>
      <c r="H2750" s="645"/>
      <c r="I2750" s="645"/>
      <c r="J2750" s="645"/>
    </row>
    <row r="2751" spans="1:10" ht="18" customHeight="1">
      <c r="A2751" s="644"/>
      <c r="B2751" s="636" t="s">
        <v>276</v>
      </c>
      <c r="C2751" s="644" t="s">
        <v>277</v>
      </c>
      <c r="D2751" s="644" t="s">
        <v>278</v>
      </c>
      <c r="E2751" s="882" t="s">
        <v>279</v>
      </c>
      <c r="F2751" s="882"/>
      <c r="G2751" s="639" t="s">
        <v>280</v>
      </c>
      <c r="H2751" s="636" t="s">
        <v>281</v>
      </c>
      <c r="I2751" s="636" t="s">
        <v>282</v>
      </c>
      <c r="J2751" s="636" t="s">
        <v>283</v>
      </c>
    </row>
    <row r="2752" spans="1:10" ht="39" customHeight="1">
      <c r="A2752" s="645" t="s">
        <v>158</v>
      </c>
      <c r="B2752" s="461" t="s">
        <v>1624</v>
      </c>
      <c r="C2752" s="645" t="s">
        <v>86</v>
      </c>
      <c r="D2752" s="645" t="s">
        <v>1625</v>
      </c>
      <c r="E2752" s="883" t="s">
        <v>1204</v>
      </c>
      <c r="F2752" s="883"/>
      <c r="G2752" s="462" t="s">
        <v>288</v>
      </c>
      <c r="H2752" s="463">
        <v>1</v>
      </c>
      <c r="I2752" s="464">
        <v>14.26</v>
      </c>
      <c r="J2752" s="464">
        <v>14.26</v>
      </c>
    </row>
    <row r="2753" spans="1:10" ht="39" customHeight="1">
      <c r="A2753" s="638" t="s">
        <v>291</v>
      </c>
      <c r="B2753" s="469" t="s">
        <v>1632</v>
      </c>
      <c r="C2753" s="638" t="s">
        <v>86</v>
      </c>
      <c r="D2753" s="638" t="s">
        <v>1633</v>
      </c>
      <c r="E2753" s="884" t="s">
        <v>716</v>
      </c>
      <c r="F2753" s="884"/>
      <c r="G2753" s="470" t="s">
        <v>324</v>
      </c>
      <c r="H2753" s="471">
        <v>1.43E-5</v>
      </c>
      <c r="I2753" s="472">
        <v>997825.41</v>
      </c>
      <c r="J2753" s="472">
        <v>14.26</v>
      </c>
    </row>
    <row r="2754" spans="1:10" ht="25">
      <c r="A2754" s="643"/>
      <c r="B2754" s="643"/>
      <c r="C2754" s="643"/>
      <c r="D2754" s="643"/>
      <c r="E2754" s="643" t="s">
        <v>296</v>
      </c>
      <c r="F2754" s="473">
        <v>0</v>
      </c>
      <c r="G2754" s="643" t="s">
        <v>297</v>
      </c>
      <c r="H2754" s="473">
        <v>0</v>
      </c>
      <c r="I2754" s="643" t="s">
        <v>298</v>
      </c>
      <c r="J2754" s="473">
        <v>0</v>
      </c>
    </row>
    <row r="2755" spans="1:10">
      <c r="A2755" s="643"/>
      <c r="B2755" s="643"/>
      <c r="C2755" s="643"/>
      <c r="D2755" s="643"/>
      <c r="E2755" s="643" t="s">
        <v>709</v>
      </c>
      <c r="F2755" s="473">
        <v>2.95</v>
      </c>
      <c r="G2755" s="643"/>
      <c r="H2755" s="881" t="s">
        <v>299</v>
      </c>
      <c r="I2755" s="881"/>
      <c r="J2755" s="473">
        <v>17.21</v>
      </c>
    </row>
    <row r="2756" spans="1:10" ht="1" customHeight="1">
      <c r="A2756" s="645"/>
      <c r="B2756" s="645"/>
      <c r="C2756" s="645"/>
      <c r="D2756" s="645"/>
      <c r="E2756" s="645"/>
      <c r="F2756" s="645"/>
      <c r="G2756" s="645"/>
      <c r="H2756" s="645"/>
      <c r="I2756" s="645"/>
      <c r="J2756" s="645"/>
    </row>
    <row r="2757" spans="1:10" ht="18" customHeight="1">
      <c r="A2757" s="644"/>
      <c r="B2757" s="636" t="s">
        <v>276</v>
      </c>
      <c r="C2757" s="644" t="s">
        <v>277</v>
      </c>
      <c r="D2757" s="644" t="s">
        <v>278</v>
      </c>
      <c r="E2757" s="882" t="s">
        <v>279</v>
      </c>
      <c r="F2757" s="882"/>
      <c r="G2757" s="639" t="s">
        <v>280</v>
      </c>
      <c r="H2757" s="636" t="s">
        <v>281</v>
      </c>
      <c r="I2757" s="636" t="s">
        <v>282</v>
      </c>
      <c r="J2757" s="636" t="s">
        <v>283</v>
      </c>
    </row>
    <row r="2758" spans="1:10" ht="52" customHeight="1">
      <c r="A2758" s="645" t="s">
        <v>158</v>
      </c>
      <c r="B2758" s="461" t="s">
        <v>1630</v>
      </c>
      <c r="C2758" s="645" t="s">
        <v>86</v>
      </c>
      <c r="D2758" s="645" t="s">
        <v>1631</v>
      </c>
      <c r="E2758" s="883" t="s">
        <v>1204</v>
      </c>
      <c r="F2758" s="883"/>
      <c r="G2758" s="462" t="s">
        <v>288</v>
      </c>
      <c r="H2758" s="463">
        <v>1</v>
      </c>
      <c r="I2758" s="464">
        <v>66.55</v>
      </c>
      <c r="J2758" s="464">
        <v>66.55</v>
      </c>
    </row>
    <row r="2759" spans="1:10" ht="39" customHeight="1">
      <c r="A2759" s="638" t="s">
        <v>291</v>
      </c>
      <c r="B2759" s="469" t="s">
        <v>1632</v>
      </c>
      <c r="C2759" s="638" t="s">
        <v>86</v>
      </c>
      <c r="D2759" s="638" t="s">
        <v>1633</v>
      </c>
      <c r="E2759" s="884" t="s">
        <v>716</v>
      </c>
      <c r="F2759" s="884"/>
      <c r="G2759" s="470" t="s">
        <v>324</v>
      </c>
      <c r="H2759" s="471">
        <v>6.6699999999999995E-5</v>
      </c>
      <c r="I2759" s="472">
        <v>997825.41</v>
      </c>
      <c r="J2759" s="472">
        <v>66.55</v>
      </c>
    </row>
    <row r="2760" spans="1:10" ht="25">
      <c r="A2760" s="643"/>
      <c r="B2760" s="643"/>
      <c r="C2760" s="643"/>
      <c r="D2760" s="643"/>
      <c r="E2760" s="643" t="s">
        <v>296</v>
      </c>
      <c r="F2760" s="473">
        <v>0</v>
      </c>
      <c r="G2760" s="643" t="s">
        <v>297</v>
      </c>
      <c r="H2760" s="473">
        <v>0</v>
      </c>
      <c r="I2760" s="643" t="s">
        <v>298</v>
      </c>
      <c r="J2760" s="473">
        <v>0</v>
      </c>
    </row>
    <row r="2761" spans="1:10">
      <c r="A2761" s="643"/>
      <c r="B2761" s="643"/>
      <c r="C2761" s="643"/>
      <c r="D2761" s="643"/>
      <c r="E2761" s="643" t="s">
        <v>709</v>
      </c>
      <c r="F2761" s="473">
        <v>13.77</v>
      </c>
      <c r="G2761" s="643"/>
      <c r="H2761" s="881" t="s">
        <v>299</v>
      </c>
      <c r="I2761" s="881"/>
      <c r="J2761" s="473">
        <v>80.319999999999993</v>
      </c>
    </row>
    <row r="2762" spans="1:10" ht="1" customHeight="1">
      <c r="A2762" s="645"/>
      <c r="B2762" s="645"/>
      <c r="C2762" s="645"/>
      <c r="D2762" s="645"/>
      <c r="E2762" s="645"/>
      <c r="F2762" s="645"/>
      <c r="G2762" s="645"/>
      <c r="H2762" s="645"/>
      <c r="I2762" s="645"/>
      <c r="J2762" s="645"/>
    </row>
    <row r="2763" spans="1:10" ht="18" customHeight="1">
      <c r="A2763" s="644"/>
      <c r="B2763" s="636" t="s">
        <v>276</v>
      </c>
      <c r="C2763" s="644" t="s">
        <v>277</v>
      </c>
      <c r="D2763" s="644" t="s">
        <v>278</v>
      </c>
      <c r="E2763" s="882" t="s">
        <v>279</v>
      </c>
      <c r="F2763" s="882"/>
      <c r="G2763" s="639" t="s">
        <v>280</v>
      </c>
      <c r="H2763" s="636" t="s">
        <v>281</v>
      </c>
      <c r="I2763" s="636" t="s">
        <v>282</v>
      </c>
      <c r="J2763" s="636" t="s">
        <v>283</v>
      </c>
    </row>
    <row r="2764" spans="1:10" ht="52" customHeight="1">
      <c r="A2764" s="645" t="s">
        <v>158</v>
      </c>
      <c r="B2764" s="461" t="s">
        <v>1628</v>
      </c>
      <c r="C2764" s="645" t="s">
        <v>86</v>
      </c>
      <c r="D2764" s="645" t="s">
        <v>1629</v>
      </c>
      <c r="E2764" s="883" t="s">
        <v>1204</v>
      </c>
      <c r="F2764" s="883"/>
      <c r="G2764" s="462" t="s">
        <v>288</v>
      </c>
      <c r="H2764" s="463">
        <v>1</v>
      </c>
      <c r="I2764" s="464">
        <v>67.22</v>
      </c>
      <c r="J2764" s="464">
        <v>67.22</v>
      </c>
    </row>
    <row r="2765" spans="1:10" ht="24" customHeight="1">
      <c r="A2765" s="638" t="s">
        <v>291</v>
      </c>
      <c r="B2765" s="469" t="s">
        <v>1252</v>
      </c>
      <c r="C2765" s="638" t="s">
        <v>86</v>
      </c>
      <c r="D2765" s="638" t="s">
        <v>1253</v>
      </c>
      <c r="E2765" s="884" t="s">
        <v>293</v>
      </c>
      <c r="F2765" s="884"/>
      <c r="G2765" s="470" t="s">
        <v>473</v>
      </c>
      <c r="H2765" s="471">
        <v>10.67</v>
      </c>
      <c r="I2765" s="472">
        <v>6.3</v>
      </c>
      <c r="J2765" s="472">
        <v>67.22</v>
      </c>
    </row>
    <row r="2766" spans="1:10" ht="25">
      <c r="A2766" s="643"/>
      <c r="B2766" s="643"/>
      <c r="C2766" s="643"/>
      <c r="D2766" s="643"/>
      <c r="E2766" s="643" t="s">
        <v>296</v>
      </c>
      <c r="F2766" s="473">
        <v>0</v>
      </c>
      <c r="G2766" s="643" t="s">
        <v>297</v>
      </c>
      <c r="H2766" s="473">
        <v>0</v>
      </c>
      <c r="I2766" s="643" t="s">
        <v>298</v>
      </c>
      <c r="J2766" s="473">
        <v>0</v>
      </c>
    </row>
    <row r="2767" spans="1:10">
      <c r="A2767" s="643"/>
      <c r="B2767" s="643"/>
      <c r="C2767" s="643"/>
      <c r="D2767" s="643"/>
      <c r="E2767" s="643" t="s">
        <v>709</v>
      </c>
      <c r="F2767" s="473">
        <v>13.91</v>
      </c>
      <c r="G2767" s="643"/>
      <c r="H2767" s="881" t="s">
        <v>299</v>
      </c>
      <c r="I2767" s="881"/>
      <c r="J2767" s="473">
        <v>81.13</v>
      </c>
    </row>
    <row r="2768" spans="1:10" ht="1" customHeight="1">
      <c r="A2768" s="645"/>
      <c r="B2768" s="645"/>
      <c r="C2768" s="645"/>
      <c r="D2768" s="645"/>
      <c r="E2768" s="645"/>
      <c r="F2768" s="645"/>
      <c r="G2768" s="645"/>
      <c r="H2768" s="645"/>
      <c r="I2768" s="645"/>
      <c r="J2768" s="645"/>
    </row>
    <row r="2769" spans="1:10" ht="18" customHeight="1">
      <c r="A2769" s="644"/>
      <c r="B2769" s="636" t="s">
        <v>276</v>
      </c>
      <c r="C2769" s="644" t="s">
        <v>277</v>
      </c>
      <c r="D2769" s="644" t="s">
        <v>278</v>
      </c>
      <c r="E2769" s="882" t="s">
        <v>279</v>
      </c>
      <c r="F2769" s="882"/>
      <c r="G2769" s="639" t="s">
        <v>280</v>
      </c>
      <c r="H2769" s="636" t="s">
        <v>281</v>
      </c>
      <c r="I2769" s="636" t="s">
        <v>282</v>
      </c>
      <c r="J2769" s="636" t="s">
        <v>283</v>
      </c>
    </row>
    <row r="2770" spans="1:10" ht="39" customHeight="1">
      <c r="A2770" s="645" t="s">
        <v>158</v>
      </c>
      <c r="B2770" s="461" t="s">
        <v>761</v>
      </c>
      <c r="C2770" s="645" t="s">
        <v>86</v>
      </c>
      <c r="D2770" s="645" t="s">
        <v>762</v>
      </c>
      <c r="E2770" s="883" t="s">
        <v>843</v>
      </c>
      <c r="F2770" s="883"/>
      <c r="G2770" s="462" t="s">
        <v>451</v>
      </c>
      <c r="H2770" s="463">
        <v>1</v>
      </c>
      <c r="I2770" s="464">
        <v>82.86</v>
      </c>
      <c r="J2770" s="464">
        <v>82.86</v>
      </c>
    </row>
    <row r="2771" spans="1:10" ht="26" customHeight="1">
      <c r="A2771" s="642" t="s">
        <v>285</v>
      </c>
      <c r="B2771" s="465" t="s">
        <v>1565</v>
      </c>
      <c r="C2771" s="642" t="s">
        <v>86</v>
      </c>
      <c r="D2771" s="642" t="s">
        <v>1566</v>
      </c>
      <c r="E2771" s="885" t="s">
        <v>828</v>
      </c>
      <c r="F2771" s="885"/>
      <c r="G2771" s="466" t="s">
        <v>288</v>
      </c>
      <c r="H2771" s="467">
        <v>1</v>
      </c>
      <c r="I2771" s="468">
        <v>22.05</v>
      </c>
      <c r="J2771" s="468">
        <v>22.05</v>
      </c>
    </row>
    <row r="2772" spans="1:10" ht="52" customHeight="1">
      <c r="A2772" s="642" t="s">
        <v>285</v>
      </c>
      <c r="B2772" s="465" t="s">
        <v>1634</v>
      </c>
      <c r="C2772" s="642" t="s">
        <v>86</v>
      </c>
      <c r="D2772" s="642" t="s">
        <v>1635</v>
      </c>
      <c r="E2772" s="885" t="s">
        <v>1204</v>
      </c>
      <c r="F2772" s="885"/>
      <c r="G2772" s="466" t="s">
        <v>288</v>
      </c>
      <c r="H2772" s="467">
        <v>1</v>
      </c>
      <c r="I2772" s="468">
        <v>47.95</v>
      </c>
      <c r="J2772" s="468">
        <v>47.95</v>
      </c>
    </row>
    <row r="2773" spans="1:10" ht="39" customHeight="1">
      <c r="A2773" s="642" t="s">
        <v>285</v>
      </c>
      <c r="B2773" s="465" t="s">
        <v>1636</v>
      </c>
      <c r="C2773" s="642" t="s">
        <v>86</v>
      </c>
      <c r="D2773" s="642" t="s">
        <v>1637</v>
      </c>
      <c r="E2773" s="885" t="s">
        <v>1204</v>
      </c>
      <c r="F2773" s="885"/>
      <c r="G2773" s="466" t="s">
        <v>288</v>
      </c>
      <c r="H2773" s="467">
        <v>1</v>
      </c>
      <c r="I2773" s="468">
        <v>12.86</v>
      </c>
      <c r="J2773" s="468">
        <v>12.86</v>
      </c>
    </row>
    <row r="2774" spans="1:10" ht="25">
      <c r="A2774" s="643"/>
      <c r="B2774" s="643"/>
      <c r="C2774" s="643"/>
      <c r="D2774" s="643"/>
      <c r="E2774" s="643" t="s">
        <v>296</v>
      </c>
      <c r="F2774" s="473">
        <v>17.010000000000002</v>
      </c>
      <c r="G2774" s="643" t="s">
        <v>297</v>
      </c>
      <c r="H2774" s="473">
        <v>0</v>
      </c>
      <c r="I2774" s="643" t="s">
        <v>298</v>
      </c>
      <c r="J2774" s="473">
        <v>17.010000000000002</v>
      </c>
    </row>
    <row r="2775" spans="1:10">
      <c r="A2775" s="643"/>
      <c r="B2775" s="643"/>
      <c r="C2775" s="643"/>
      <c r="D2775" s="643"/>
      <c r="E2775" s="643" t="s">
        <v>709</v>
      </c>
      <c r="F2775" s="473">
        <v>17.149999999999999</v>
      </c>
      <c r="G2775" s="643"/>
      <c r="H2775" s="881" t="s">
        <v>299</v>
      </c>
      <c r="I2775" s="881"/>
      <c r="J2775" s="473">
        <v>100.01</v>
      </c>
    </row>
    <row r="2776" spans="1:10" ht="1" customHeight="1">
      <c r="A2776" s="645"/>
      <c r="B2776" s="645"/>
      <c r="C2776" s="645"/>
      <c r="D2776" s="645"/>
      <c r="E2776" s="645"/>
      <c r="F2776" s="645"/>
      <c r="G2776" s="645"/>
      <c r="H2776" s="645"/>
      <c r="I2776" s="645"/>
      <c r="J2776" s="645"/>
    </row>
    <row r="2777" spans="1:10" ht="18" customHeight="1">
      <c r="A2777" s="644"/>
      <c r="B2777" s="636" t="s">
        <v>276</v>
      </c>
      <c r="C2777" s="644" t="s">
        <v>277</v>
      </c>
      <c r="D2777" s="644" t="s">
        <v>278</v>
      </c>
      <c r="E2777" s="882" t="s">
        <v>279</v>
      </c>
      <c r="F2777" s="882"/>
      <c r="G2777" s="639" t="s">
        <v>280</v>
      </c>
      <c r="H2777" s="636" t="s">
        <v>281</v>
      </c>
      <c r="I2777" s="636" t="s">
        <v>282</v>
      </c>
      <c r="J2777" s="636" t="s">
        <v>283</v>
      </c>
    </row>
    <row r="2778" spans="1:10" ht="39" customHeight="1">
      <c r="A2778" s="645" t="s">
        <v>158</v>
      </c>
      <c r="B2778" s="461" t="s">
        <v>759</v>
      </c>
      <c r="C2778" s="645" t="s">
        <v>86</v>
      </c>
      <c r="D2778" s="645" t="s">
        <v>760</v>
      </c>
      <c r="E2778" s="883" t="s">
        <v>843</v>
      </c>
      <c r="F2778" s="883"/>
      <c r="G2778" s="462" t="s">
        <v>428</v>
      </c>
      <c r="H2778" s="463">
        <v>1</v>
      </c>
      <c r="I2778" s="464">
        <v>236.86</v>
      </c>
      <c r="J2778" s="464">
        <v>236.86</v>
      </c>
    </row>
    <row r="2779" spans="1:10" ht="26" customHeight="1">
      <c r="A2779" s="642" t="s">
        <v>285</v>
      </c>
      <c r="B2779" s="465" t="s">
        <v>1565</v>
      </c>
      <c r="C2779" s="642" t="s">
        <v>86</v>
      </c>
      <c r="D2779" s="642" t="s">
        <v>1566</v>
      </c>
      <c r="E2779" s="885" t="s">
        <v>828</v>
      </c>
      <c r="F2779" s="885"/>
      <c r="G2779" s="466" t="s">
        <v>288</v>
      </c>
      <c r="H2779" s="467">
        <v>1</v>
      </c>
      <c r="I2779" s="468">
        <v>22.05</v>
      </c>
      <c r="J2779" s="468">
        <v>22.05</v>
      </c>
    </row>
    <row r="2780" spans="1:10" ht="52" customHeight="1">
      <c r="A2780" s="642" t="s">
        <v>285</v>
      </c>
      <c r="B2780" s="465" t="s">
        <v>1634</v>
      </c>
      <c r="C2780" s="642" t="s">
        <v>86</v>
      </c>
      <c r="D2780" s="642" t="s">
        <v>1635</v>
      </c>
      <c r="E2780" s="885" t="s">
        <v>1204</v>
      </c>
      <c r="F2780" s="885"/>
      <c r="G2780" s="466" t="s">
        <v>288</v>
      </c>
      <c r="H2780" s="467">
        <v>1</v>
      </c>
      <c r="I2780" s="468">
        <v>47.95</v>
      </c>
      <c r="J2780" s="468">
        <v>47.95</v>
      </c>
    </row>
    <row r="2781" spans="1:10" ht="39" customHeight="1">
      <c r="A2781" s="642" t="s">
        <v>285</v>
      </c>
      <c r="B2781" s="465" t="s">
        <v>1636</v>
      </c>
      <c r="C2781" s="642" t="s">
        <v>86</v>
      </c>
      <c r="D2781" s="642" t="s">
        <v>1637</v>
      </c>
      <c r="E2781" s="885" t="s">
        <v>1204</v>
      </c>
      <c r="F2781" s="885"/>
      <c r="G2781" s="466" t="s">
        <v>288</v>
      </c>
      <c r="H2781" s="467">
        <v>1</v>
      </c>
      <c r="I2781" s="468">
        <v>12.86</v>
      </c>
      <c r="J2781" s="468">
        <v>12.86</v>
      </c>
    </row>
    <row r="2782" spans="1:10" ht="39" customHeight="1">
      <c r="A2782" s="642" t="s">
        <v>285</v>
      </c>
      <c r="B2782" s="465" t="s">
        <v>1638</v>
      </c>
      <c r="C2782" s="642" t="s">
        <v>86</v>
      </c>
      <c r="D2782" s="642" t="s">
        <v>1639</v>
      </c>
      <c r="E2782" s="885" t="s">
        <v>1204</v>
      </c>
      <c r="F2782" s="885"/>
      <c r="G2782" s="466" t="s">
        <v>288</v>
      </c>
      <c r="H2782" s="467">
        <v>1</v>
      </c>
      <c r="I2782" s="468">
        <v>60.01</v>
      </c>
      <c r="J2782" s="468">
        <v>60.01</v>
      </c>
    </row>
    <row r="2783" spans="1:10" ht="52" customHeight="1">
      <c r="A2783" s="642" t="s">
        <v>285</v>
      </c>
      <c r="B2783" s="465" t="s">
        <v>1640</v>
      </c>
      <c r="C2783" s="642" t="s">
        <v>86</v>
      </c>
      <c r="D2783" s="642" t="s">
        <v>1641</v>
      </c>
      <c r="E2783" s="885" t="s">
        <v>1204</v>
      </c>
      <c r="F2783" s="885"/>
      <c r="G2783" s="466" t="s">
        <v>288</v>
      </c>
      <c r="H2783" s="467">
        <v>1</v>
      </c>
      <c r="I2783" s="468">
        <v>93.99</v>
      </c>
      <c r="J2783" s="468">
        <v>93.99</v>
      </c>
    </row>
    <row r="2784" spans="1:10" ht="25">
      <c r="A2784" s="643"/>
      <c r="B2784" s="643"/>
      <c r="C2784" s="643"/>
      <c r="D2784" s="643"/>
      <c r="E2784" s="643" t="s">
        <v>296</v>
      </c>
      <c r="F2784" s="473">
        <v>17.010000000000002</v>
      </c>
      <c r="G2784" s="643" t="s">
        <v>297</v>
      </c>
      <c r="H2784" s="473">
        <v>0</v>
      </c>
      <c r="I2784" s="643" t="s">
        <v>298</v>
      </c>
      <c r="J2784" s="473">
        <v>17.010000000000002</v>
      </c>
    </row>
    <row r="2785" spans="1:10">
      <c r="A2785" s="643"/>
      <c r="B2785" s="643"/>
      <c r="C2785" s="643"/>
      <c r="D2785" s="643"/>
      <c r="E2785" s="643" t="s">
        <v>709</v>
      </c>
      <c r="F2785" s="473">
        <v>49.03</v>
      </c>
      <c r="G2785" s="643"/>
      <c r="H2785" s="881" t="s">
        <v>299</v>
      </c>
      <c r="I2785" s="881"/>
      <c r="J2785" s="473">
        <v>285.89</v>
      </c>
    </row>
    <row r="2786" spans="1:10" ht="1" customHeight="1">
      <c r="A2786" s="645"/>
      <c r="B2786" s="645"/>
      <c r="C2786" s="645"/>
      <c r="D2786" s="645"/>
      <c r="E2786" s="645"/>
      <c r="F2786" s="645"/>
      <c r="G2786" s="645"/>
      <c r="H2786" s="645"/>
      <c r="I2786" s="645"/>
      <c r="J2786" s="645"/>
    </row>
    <row r="2787" spans="1:10" ht="18" customHeight="1">
      <c r="A2787" s="644"/>
      <c r="B2787" s="636" t="s">
        <v>276</v>
      </c>
      <c r="C2787" s="644" t="s">
        <v>277</v>
      </c>
      <c r="D2787" s="644" t="s">
        <v>278</v>
      </c>
      <c r="E2787" s="882" t="s">
        <v>279</v>
      </c>
      <c r="F2787" s="882"/>
      <c r="G2787" s="639" t="s">
        <v>280</v>
      </c>
      <c r="H2787" s="636" t="s">
        <v>281</v>
      </c>
      <c r="I2787" s="636" t="s">
        <v>282</v>
      </c>
      <c r="J2787" s="636" t="s">
        <v>283</v>
      </c>
    </row>
    <row r="2788" spans="1:10" ht="52" customHeight="1">
      <c r="A2788" s="645" t="s">
        <v>158</v>
      </c>
      <c r="B2788" s="461" t="s">
        <v>1634</v>
      </c>
      <c r="C2788" s="645" t="s">
        <v>86</v>
      </c>
      <c r="D2788" s="645" t="s">
        <v>1635</v>
      </c>
      <c r="E2788" s="883" t="s">
        <v>1204</v>
      </c>
      <c r="F2788" s="883"/>
      <c r="G2788" s="462" t="s">
        <v>288</v>
      </c>
      <c r="H2788" s="463">
        <v>1</v>
      </c>
      <c r="I2788" s="464">
        <v>47.95</v>
      </c>
      <c r="J2788" s="464">
        <v>47.95</v>
      </c>
    </row>
    <row r="2789" spans="1:10" ht="39" customHeight="1">
      <c r="A2789" s="638" t="s">
        <v>291</v>
      </c>
      <c r="B2789" s="469" t="s">
        <v>1642</v>
      </c>
      <c r="C2789" s="638" t="s">
        <v>86</v>
      </c>
      <c r="D2789" s="638" t="s">
        <v>1643</v>
      </c>
      <c r="E2789" s="884" t="s">
        <v>1469</v>
      </c>
      <c r="F2789" s="884"/>
      <c r="G2789" s="470" t="s">
        <v>324</v>
      </c>
      <c r="H2789" s="471">
        <v>5.3300000000000001E-5</v>
      </c>
      <c r="I2789" s="472">
        <v>899714.32</v>
      </c>
      <c r="J2789" s="472">
        <v>47.95</v>
      </c>
    </row>
    <row r="2790" spans="1:10" ht="25">
      <c r="A2790" s="643"/>
      <c r="B2790" s="643"/>
      <c r="C2790" s="643"/>
      <c r="D2790" s="643"/>
      <c r="E2790" s="643" t="s">
        <v>296</v>
      </c>
      <c r="F2790" s="473">
        <v>0</v>
      </c>
      <c r="G2790" s="643" t="s">
        <v>297</v>
      </c>
      <c r="H2790" s="473">
        <v>0</v>
      </c>
      <c r="I2790" s="643" t="s">
        <v>298</v>
      </c>
      <c r="J2790" s="473">
        <v>0</v>
      </c>
    </row>
    <row r="2791" spans="1:10">
      <c r="A2791" s="643"/>
      <c r="B2791" s="643"/>
      <c r="C2791" s="643"/>
      <c r="D2791" s="643"/>
      <c r="E2791" s="643" t="s">
        <v>709</v>
      </c>
      <c r="F2791" s="473">
        <v>9.92</v>
      </c>
      <c r="G2791" s="643"/>
      <c r="H2791" s="881" t="s">
        <v>299</v>
      </c>
      <c r="I2791" s="881"/>
      <c r="J2791" s="473">
        <v>57.87</v>
      </c>
    </row>
    <row r="2792" spans="1:10" ht="1" customHeight="1">
      <c r="A2792" s="645"/>
      <c r="B2792" s="645"/>
      <c r="C2792" s="645"/>
      <c r="D2792" s="645"/>
      <c r="E2792" s="645"/>
      <c r="F2792" s="645"/>
      <c r="G2792" s="645"/>
      <c r="H2792" s="645"/>
      <c r="I2792" s="645"/>
      <c r="J2792" s="645"/>
    </row>
    <row r="2793" spans="1:10" ht="18" customHeight="1">
      <c r="A2793" s="644"/>
      <c r="B2793" s="636" t="s">
        <v>276</v>
      </c>
      <c r="C2793" s="644" t="s">
        <v>277</v>
      </c>
      <c r="D2793" s="644" t="s">
        <v>278</v>
      </c>
      <c r="E2793" s="882" t="s">
        <v>279</v>
      </c>
      <c r="F2793" s="882"/>
      <c r="G2793" s="639" t="s">
        <v>280</v>
      </c>
      <c r="H2793" s="636" t="s">
        <v>281</v>
      </c>
      <c r="I2793" s="636" t="s">
        <v>282</v>
      </c>
      <c r="J2793" s="636" t="s">
        <v>283</v>
      </c>
    </row>
    <row r="2794" spans="1:10" ht="39" customHeight="1">
      <c r="A2794" s="645" t="s">
        <v>158</v>
      </c>
      <c r="B2794" s="461" t="s">
        <v>1636</v>
      </c>
      <c r="C2794" s="645" t="s">
        <v>86</v>
      </c>
      <c r="D2794" s="645" t="s">
        <v>1637</v>
      </c>
      <c r="E2794" s="883" t="s">
        <v>1204</v>
      </c>
      <c r="F2794" s="883"/>
      <c r="G2794" s="462" t="s">
        <v>288</v>
      </c>
      <c r="H2794" s="463">
        <v>1</v>
      </c>
      <c r="I2794" s="464">
        <v>12.86</v>
      </c>
      <c r="J2794" s="464">
        <v>12.86</v>
      </c>
    </row>
    <row r="2795" spans="1:10" ht="39" customHeight="1">
      <c r="A2795" s="638" t="s">
        <v>291</v>
      </c>
      <c r="B2795" s="469" t="s">
        <v>1642</v>
      </c>
      <c r="C2795" s="638" t="s">
        <v>86</v>
      </c>
      <c r="D2795" s="638" t="s">
        <v>1643</v>
      </c>
      <c r="E2795" s="884" t="s">
        <v>1469</v>
      </c>
      <c r="F2795" s="884"/>
      <c r="G2795" s="470" t="s">
        <v>324</v>
      </c>
      <c r="H2795" s="471">
        <v>1.43E-5</v>
      </c>
      <c r="I2795" s="472">
        <v>899714.32</v>
      </c>
      <c r="J2795" s="472">
        <v>12.86</v>
      </c>
    </row>
    <row r="2796" spans="1:10" ht="25">
      <c r="A2796" s="643"/>
      <c r="B2796" s="643"/>
      <c r="C2796" s="643"/>
      <c r="D2796" s="643"/>
      <c r="E2796" s="643" t="s">
        <v>296</v>
      </c>
      <c r="F2796" s="473">
        <v>0</v>
      </c>
      <c r="G2796" s="643" t="s">
        <v>297</v>
      </c>
      <c r="H2796" s="473">
        <v>0</v>
      </c>
      <c r="I2796" s="643" t="s">
        <v>298</v>
      </c>
      <c r="J2796" s="473">
        <v>0</v>
      </c>
    </row>
    <row r="2797" spans="1:10">
      <c r="A2797" s="643"/>
      <c r="B2797" s="643"/>
      <c r="C2797" s="643"/>
      <c r="D2797" s="643"/>
      <c r="E2797" s="643" t="s">
        <v>709</v>
      </c>
      <c r="F2797" s="473">
        <v>2.66</v>
      </c>
      <c r="G2797" s="643"/>
      <c r="H2797" s="881" t="s">
        <v>299</v>
      </c>
      <c r="I2797" s="881"/>
      <c r="J2797" s="473">
        <v>15.52</v>
      </c>
    </row>
    <row r="2798" spans="1:10" ht="1" customHeight="1">
      <c r="A2798" s="645"/>
      <c r="B2798" s="645"/>
      <c r="C2798" s="645"/>
      <c r="D2798" s="645"/>
      <c r="E2798" s="645"/>
      <c r="F2798" s="645"/>
      <c r="G2798" s="645"/>
      <c r="H2798" s="645"/>
      <c r="I2798" s="645"/>
      <c r="J2798" s="645"/>
    </row>
    <row r="2799" spans="1:10" ht="18" customHeight="1">
      <c r="A2799" s="644"/>
      <c r="B2799" s="636" t="s">
        <v>276</v>
      </c>
      <c r="C2799" s="644" t="s">
        <v>277</v>
      </c>
      <c r="D2799" s="644" t="s">
        <v>278</v>
      </c>
      <c r="E2799" s="882" t="s">
        <v>279</v>
      </c>
      <c r="F2799" s="882"/>
      <c r="G2799" s="639" t="s">
        <v>280</v>
      </c>
      <c r="H2799" s="636" t="s">
        <v>281</v>
      </c>
      <c r="I2799" s="636" t="s">
        <v>282</v>
      </c>
      <c r="J2799" s="636" t="s">
        <v>283</v>
      </c>
    </row>
    <row r="2800" spans="1:10" ht="39" customHeight="1">
      <c r="A2800" s="645" t="s">
        <v>158</v>
      </c>
      <c r="B2800" s="461" t="s">
        <v>1638</v>
      </c>
      <c r="C2800" s="645" t="s">
        <v>86</v>
      </c>
      <c r="D2800" s="645" t="s">
        <v>1639</v>
      </c>
      <c r="E2800" s="883" t="s">
        <v>1204</v>
      </c>
      <c r="F2800" s="883"/>
      <c r="G2800" s="462" t="s">
        <v>288</v>
      </c>
      <c r="H2800" s="463">
        <v>1</v>
      </c>
      <c r="I2800" s="464">
        <v>60.01</v>
      </c>
      <c r="J2800" s="464">
        <v>60.01</v>
      </c>
    </row>
    <row r="2801" spans="1:10" ht="39" customHeight="1">
      <c r="A2801" s="638" t="s">
        <v>291</v>
      </c>
      <c r="B2801" s="469" t="s">
        <v>1642</v>
      </c>
      <c r="C2801" s="638" t="s">
        <v>86</v>
      </c>
      <c r="D2801" s="638" t="s">
        <v>1643</v>
      </c>
      <c r="E2801" s="884" t="s">
        <v>1469</v>
      </c>
      <c r="F2801" s="884"/>
      <c r="G2801" s="470" t="s">
        <v>324</v>
      </c>
      <c r="H2801" s="471">
        <v>6.6699999999999995E-5</v>
      </c>
      <c r="I2801" s="472">
        <v>899714.32</v>
      </c>
      <c r="J2801" s="472">
        <v>60.01</v>
      </c>
    </row>
    <row r="2802" spans="1:10" ht="25">
      <c r="A2802" s="643"/>
      <c r="B2802" s="643"/>
      <c r="C2802" s="643"/>
      <c r="D2802" s="643"/>
      <c r="E2802" s="643" t="s">
        <v>296</v>
      </c>
      <c r="F2802" s="473">
        <v>0</v>
      </c>
      <c r="G2802" s="643" t="s">
        <v>297</v>
      </c>
      <c r="H2802" s="473">
        <v>0</v>
      </c>
      <c r="I2802" s="643" t="s">
        <v>298</v>
      </c>
      <c r="J2802" s="473">
        <v>0</v>
      </c>
    </row>
    <row r="2803" spans="1:10">
      <c r="A2803" s="643"/>
      <c r="B2803" s="643"/>
      <c r="C2803" s="643"/>
      <c r="D2803" s="643"/>
      <c r="E2803" s="643" t="s">
        <v>709</v>
      </c>
      <c r="F2803" s="473">
        <v>12.42</v>
      </c>
      <c r="G2803" s="643"/>
      <c r="H2803" s="881" t="s">
        <v>299</v>
      </c>
      <c r="I2803" s="881"/>
      <c r="J2803" s="473">
        <v>72.430000000000007</v>
      </c>
    </row>
    <row r="2804" spans="1:10" ht="1" customHeight="1">
      <c r="A2804" s="645"/>
      <c r="B2804" s="645"/>
      <c r="C2804" s="645"/>
      <c r="D2804" s="645"/>
      <c r="E2804" s="645"/>
      <c r="F2804" s="645"/>
      <c r="G2804" s="645"/>
      <c r="H2804" s="645"/>
      <c r="I2804" s="645"/>
      <c r="J2804" s="645"/>
    </row>
    <row r="2805" spans="1:10" ht="18" customHeight="1">
      <c r="A2805" s="644"/>
      <c r="B2805" s="636" t="s">
        <v>276</v>
      </c>
      <c r="C2805" s="644" t="s">
        <v>277</v>
      </c>
      <c r="D2805" s="644" t="s">
        <v>278</v>
      </c>
      <c r="E2805" s="882" t="s">
        <v>279</v>
      </c>
      <c r="F2805" s="882"/>
      <c r="G2805" s="639" t="s">
        <v>280</v>
      </c>
      <c r="H2805" s="636" t="s">
        <v>281</v>
      </c>
      <c r="I2805" s="636" t="s">
        <v>282</v>
      </c>
      <c r="J2805" s="636" t="s">
        <v>283</v>
      </c>
    </row>
    <row r="2806" spans="1:10" ht="52" customHeight="1">
      <c r="A2806" s="645" t="s">
        <v>158</v>
      </c>
      <c r="B2806" s="461" t="s">
        <v>1640</v>
      </c>
      <c r="C2806" s="645" t="s">
        <v>86</v>
      </c>
      <c r="D2806" s="645" t="s">
        <v>1641</v>
      </c>
      <c r="E2806" s="883" t="s">
        <v>1204</v>
      </c>
      <c r="F2806" s="883"/>
      <c r="G2806" s="462" t="s">
        <v>288</v>
      </c>
      <c r="H2806" s="463">
        <v>1</v>
      </c>
      <c r="I2806" s="464">
        <v>93.99</v>
      </c>
      <c r="J2806" s="464">
        <v>93.99</v>
      </c>
    </row>
    <row r="2807" spans="1:10" ht="24" customHeight="1">
      <c r="A2807" s="638" t="s">
        <v>291</v>
      </c>
      <c r="B2807" s="469" t="s">
        <v>1252</v>
      </c>
      <c r="C2807" s="638" t="s">
        <v>86</v>
      </c>
      <c r="D2807" s="638" t="s">
        <v>1253</v>
      </c>
      <c r="E2807" s="884" t="s">
        <v>293</v>
      </c>
      <c r="F2807" s="884"/>
      <c r="G2807" s="470" t="s">
        <v>473</v>
      </c>
      <c r="H2807" s="471">
        <v>14.92</v>
      </c>
      <c r="I2807" s="472">
        <v>6.3</v>
      </c>
      <c r="J2807" s="472">
        <v>93.99</v>
      </c>
    </row>
    <row r="2808" spans="1:10" ht="25">
      <c r="A2808" s="643"/>
      <c r="B2808" s="643"/>
      <c r="C2808" s="643"/>
      <c r="D2808" s="643"/>
      <c r="E2808" s="643" t="s">
        <v>296</v>
      </c>
      <c r="F2808" s="473">
        <v>0</v>
      </c>
      <c r="G2808" s="643" t="s">
        <v>297</v>
      </c>
      <c r="H2808" s="473">
        <v>0</v>
      </c>
      <c r="I2808" s="643" t="s">
        <v>298</v>
      </c>
      <c r="J2808" s="473">
        <v>0</v>
      </c>
    </row>
    <row r="2809" spans="1:10">
      <c r="A2809" s="643"/>
      <c r="B2809" s="643"/>
      <c r="C2809" s="643"/>
      <c r="D2809" s="643"/>
      <c r="E2809" s="643" t="s">
        <v>709</v>
      </c>
      <c r="F2809" s="473">
        <v>19.45</v>
      </c>
      <c r="G2809" s="643"/>
      <c r="H2809" s="881" t="s">
        <v>299</v>
      </c>
      <c r="I2809" s="881"/>
      <c r="J2809" s="473">
        <v>113.44</v>
      </c>
    </row>
    <row r="2810" spans="1:10" ht="1" customHeight="1">
      <c r="A2810" s="645"/>
      <c r="B2810" s="645"/>
      <c r="C2810" s="645"/>
      <c r="D2810" s="645"/>
      <c r="E2810" s="645"/>
      <c r="F2810" s="645"/>
      <c r="G2810" s="645"/>
      <c r="H2810" s="645"/>
      <c r="I2810" s="645"/>
      <c r="J2810" s="645"/>
    </row>
    <row r="2811" spans="1:10" ht="18" customHeight="1">
      <c r="A2811" s="644"/>
      <c r="B2811" s="636" t="s">
        <v>276</v>
      </c>
      <c r="C2811" s="644" t="s">
        <v>277</v>
      </c>
      <c r="D2811" s="644" t="s">
        <v>278</v>
      </c>
      <c r="E2811" s="882" t="s">
        <v>279</v>
      </c>
      <c r="F2811" s="882"/>
      <c r="G2811" s="639" t="s">
        <v>280</v>
      </c>
      <c r="H2811" s="636" t="s">
        <v>281</v>
      </c>
      <c r="I2811" s="636" t="s">
        <v>282</v>
      </c>
      <c r="J2811" s="636" t="s">
        <v>283</v>
      </c>
    </row>
    <row r="2812" spans="1:10" ht="52" customHeight="1">
      <c r="A2812" s="645" t="s">
        <v>158</v>
      </c>
      <c r="B2812" s="461" t="s">
        <v>852</v>
      </c>
      <c r="C2812" s="645" t="s">
        <v>86</v>
      </c>
      <c r="D2812" s="645" t="s">
        <v>853</v>
      </c>
      <c r="E2812" s="883" t="s">
        <v>843</v>
      </c>
      <c r="F2812" s="883"/>
      <c r="G2812" s="462" t="s">
        <v>451</v>
      </c>
      <c r="H2812" s="463">
        <v>1</v>
      </c>
      <c r="I2812" s="464">
        <v>62.7</v>
      </c>
      <c r="J2812" s="464">
        <v>62.7</v>
      </c>
    </row>
    <row r="2813" spans="1:10" ht="26" customHeight="1">
      <c r="A2813" s="642" t="s">
        <v>285</v>
      </c>
      <c r="B2813" s="465" t="s">
        <v>1565</v>
      </c>
      <c r="C2813" s="642" t="s">
        <v>86</v>
      </c>
      <c r="D2813" s="642" t="s">
        <v>1566</v>
      </c>
      <c r="E2813" s="885" t="s">
        <v>828</v>
      </c>
      <c r="F2813" s="885"/>
      <c r="G2813" s="466" t="s">
        <v>288</v>
      </c>
      <c r="H2813" s="467">
        <v>1</v>
      </c>
      <c r="I2813" s="468">
        <v>22.05</v>
      </c>
      <c r="J2813" s="468">
        <v>22.05</v>
      </c>
    </row>
    <row r="2814" spans="1:10" ht="52" customHeight="1">
      <c r="A2814" s="642" t="s">
        <v>285</v>
      </c>
      <c r="B2814" s="465" t="s">
        <v>1644</v>
      </c>
      <c r="C2814" s="642" t="s">
        <v>86</v>
      </c>
      <c r="D2814" s="642" t="s">
        <v>1645</v>
      </c>
      <c r="E2814" s="885" t="s">
        <v>1204</v>
      </c>
      <c r="F2814" s="885"/>
      <c r="G2814" s="466" t="s">
        <v>288</v>
      </c>
      <c r="H2814" s="467">
        <v>1</v>
      </c>
      <c r="I2814" s="468">
        <v>32.049999999999997</v>
      </c>
      <c r="J2814" s="468">
        <v>32.049999999999997</v>
      </c>
    </row>
    <row r="2815" spans="1:10" ht="52" customHeight="1">
      <c r="A2815" s="642" t="s">
        <v>285</v>
      </c>
      <c r="B2815" s="465" t="s">
        <v>1646</v>
      </c>
      <c r="C2815" s="642" t="s">
        <v>86</v>
      </c>
      <c r="D2815" s="642" t="s">
        <v>1647</v>
      </c>
      <c r="E2815" s="885" t="s">
        <v>1204</v>
      </c>
      <c r="F2815" s="885"/>
      <c r="G2815" s="466" t="s">
        <v>288</v>
      </c>
      <c r="H2815" s="467">
        <v>1</v>
      </c>
      <c r="I2815" s="468">
        <v>8.6</v>
      </c>
      <c r="J2815" s="468">
        <v>8.6</v>
      </c>
    </row>
    <row r="2816" spans="1:10" ht="25">
      <c r="A2816" s="643"/>
      <c r="B2816" s="643"/>
      <c r="C2816" s="643"/>
      <c r="D2816" s="643"/>
      <c r="E2816" s="643" t="s">
        <v>296</v>
      </c>
      <c r="F2816" s="473">
        <v>17.010000000000002</v>
      </c>
      <c r="G2816" s="643" t="s">
        <v>297</v>
      </c>
      <c r="H2816" s="473">
        <v>0</v>
      </c>
      <c r="I2816" s="643" t="s">
        <v>298</v>
      </c>
      <c r="J2816" s="473">
        <v>17.010000000000002</v>
      </c>
    </row>
    <row r="2817" spans="1:10">
      <c r="A2817" s="643"/>
      <c r="B2817" s="643"/>
      <c r="C2817" s="643"/>
      <c r="D2817" s="643"/>
      <c r="E2817" s="643" t="s">
        <v>709</v>
      </c>
      <c r="F2817" s="473">
        <v>12.97</v>
      </c>
      <c r="G2817" s="643"/>
      <c r="H2817" s="881" t="s">
        <v>299</v>
      </c>
      <c r="I2817" s="881"/>
      <c r="J2817" s="473">
        <v>75.67</v>
      </c>
    </row>
    <row r="2818" spans="1:10" ht="1" customHeight="1">
      <c r="A2818" s="645"/>
      <c r="B2818" s="645"/>
      <c r="C2818" s="645"/>
      <c r="D2818" s="645"/>
      <c r="E2818" s="645"/>
      <c r="F2818" s="645"/>
      <c r="G2818" s="645"/>
      <c r="H2818" s="645"/>
      <c r="I2818" s="645"/>
      <c r="J2818" s="645"/>
    </row>
    <row r="2819" spans="1:10" ht="18" customHeight="1">
      <c r="A2819" s="644"/>
      <c r="B2819" s="636" t="s">
        <v>276</v>
      </c>
      <c r="C2819" s="644" t="s">
        <v>277</v>
      </c>
      <c r="D2819" s="644" t="s">
        <v>278</v>
      </c>
      <c r="E2819" s="882" t="s">
        <v>279</v>
      </c>
      <c r="F2819" s="882"/>
      <c r="G2819" s="639" t="s">
        <v>280</v>
      </c>
      <c r="H2819" s="636" t="s">
        <v>281</v>
      </c>
      <c r="I2819" s="636" t="s">
        <v>282</v>
      </c>
      <c r="J2819" s="636" t="s">
        <v>283</v>
      </c>
    </row>
    <row r="2820" spans="1:10" ht="52" customHeight="1">
      <c r="A2820" s="645" t="s">
        <v>158</v>
      </c>
      <c r="B2820" s="461" t="s">
        <v>850</v>
      </c>
      <c r="C2820" s="645" t="s">
        <v>86</v>
      </c>
      <c r="D2820" s="645" t="s">
        <v>851</v>
      </c>
      <c r="E2820" s="883" t="s">
        <v>843</v>
      </c>
      <c r="F2820" s="883"/>
      <c r="G2820" s="462" t="s">
        <v>428</v>
      </c>
      <c r="H2820" s="463">
        <v>1</v>
      </c>
      <c r="I2820" s="464">
        <v>162.97</v>
      </c>
      <c r="J2820" s="464">
        <v>162.97</v>
      </c>
    </row>
    <row r="2821" spans="1:10" ht="52" customHeight="1">
      <c r="A2821" s="642" t="s">
        <v>285</v>
      </c>
      <c r="B2821" s="465" t="s">
        <v>1648</v>
      </c>
      <c r="C2821" s="642" t="s">
        <v>86</v>
      </c>
      <c r="D2821" s="642" t="s">
        <v>1649</v>
      </c>
      <c r="E2821" s="885" t="s">
        <v>1204</v>
      </c>
      <c r="F2821" s="885"/>
      <c r="G2821" s="466" t="s">
        <v>288</v>
      </c>
      <c r="H2821" s="467">
        <v>1</v>
      </c>
      <c r="I2821" s="468">
        <v>60.16</v>
      </c>
      <c r="J2821" s="468">
        <v>60.16</v>
      </c>
    </row>
    <row r="2822" spans="1:10" ht="52" customHeight="1">
      <c r="A2822" s="642" t="s">
        <v>285</v>
      </c>
      <c r="B2822" s="465" t="s">
        <v>1650</v>
      </c>
      <c r="C2822" s="642" t="s">
        <v>86</v>
      </c>
      <c r="D2822" s="642" t="s">
        <v>1651</v>
      </c>
      <c r="E2822" s="885" t="s">
        <v>1204</v>
      </c>
      <c r="F2822" s="885"/>
      <c r="G2822" s="466" t="s">
        <v>288</v>
      </c>
      <c r="H2822" s="467">
        <v>1</v>
      </c>
      <c r="I2822" s="468">
        <v>40.11</v>
      </c>
      <c r="J2822" s="468">
        <v>40.11</v>
      </c>
    </row>
    <row r="2823" spans="1:10" ht="26" customHeight="1">
      <c r="A2823" s="642" t="s">
        <v>285</v>
      </c>
      <c r="B2823" s="465" t="s">
        <v>1565</v>
      </c>
      <c r="C2823" s="642" t="s">
        <v>86</v>
      </c>
      <c r="D2823" s="642" t="s">
        <v>1566</v>
      </c>
      <c r="E2823" s="885" t="s">
        <v>828</v>
      </c>
      <c r="F2823" s="885"/>
      <c r="G2823" s="466" t="s">
        <v>288</v>
      </c>
      <c r="H2823" s="467">
        <v>1</v>
      </c>
      <c r="I2823" s="468">
        <v>22.05</v>
      </c>
      <c r="J2823" s="468">
        <v>22.05</v>
      </c>
    </row>
    <row r="2824" spans="1:10" ht="52" customHeight="1">
      <c r="A2824" s="642" t="s">
        <v>285</v>
      </c>
      <c r="B2824" s="465" t="s">
        <v>1644</v>
      </c>
      <c r="C2824" s="642" t="s">
        <v>86</v>
      </c>
      <c r="D2824" s="642" t="s">
        <v>1645</v>
      </c>
      <c r="E2824" s="885" t="s">
        <v>1204</v>
      </c>
      <c r="F2824" s="885"/>
      <c r="G2824" s="466" t="s">
        <v>288</v>
      </c>
      <c r="H2824" s="467">
        <v>1</v>
      </c>
      <c r="I2824" s="468">
        <v>32.049999999999997</v>
      </c>
      <c r="J2824" s="468">
        <v>32.049999999999997</v>
      </c>
    </row>
    <row r="2825" spans="1:10" ht="52" customHeight="1">
      <c r="A2825" s="642" t="s">
        <v>285</v>
      </c>
      <c r="B2825" s="465" t="s">
        <v>1646</v>
      </c>
      <c r="C2825" s="642" t="s">
        <v>86</v>
      </c>
      <c r="D2825" s="642" t="s">
        <v>1647</v>
      </c>
      <c r="E2825" s="885" t="s">
        <v>1204</v>
      </c>
      <c r="F2825" s="885"/>
      <c r="G2825" s="466" t="s">
        <v>288</v>
      </c>
      <c r="H2825" s="467">
        <v>1</v>
      </c>
      <c r="I2825" s="468">
        <v>8.6</v>
      </c>
      <c r="J2825" s="468">
        <v>8.6</v>
      </c>
    </row>
    <row r="2826" spans="1:10" ht="25">
      <c r="A2826" s="643"/>
      <c r="B2826" s="643"/>
      <c r="C2826" s="643"/>
      <c r="D2826" s="643"/>
      <c r="E2826" s="643" t="s">
        <v>296</v>
      </c>
      <c r="F2826" s="473">
        <v>17.010000000000002</v>
      </c>
      <c r="G2826" s="643" t="s">
        <v>297</v>
      </c>
      <c r="H2826" s="473">
        <v>0</v>
      </c>
      <c r="I2826" s="643" t="s">
        <v>298</v>
      </c>
      <c r="J2826" s="473">
        <v>17.010000000000002</v>
      </c>
    </row>
    <row r="2827" spans="1:10">
      <c r="A2827" s="643"/>
      <c r="B2827" s="643"/>
      <c r="C2827" s="643"/>
      <c r="D2827" s="643"/>
      <c r="E2827" s="643" t="s">
        <v>709</v>
      </c>
      <c r="F2827" s="473">
        <v>33.729999999999997</v>
      </c>
      <c r="G2827" s="643"/>
      <c r="H2827" s="881" t="s">
        <v>299</v>
      </c>
      <c r="I2827" s="881"/>
      <c r="J2827" s="473">
        <v>196.7</v>
      </c>
    </row>
    <row r="2828" spans="1:10" ht="1" customHeight="1">
      <c r="A2828" s="645"/>
      <c r="B2828" s="645"/>
      <c r="C2828" s="645"/>
      <c r="D2828" s="645"/>
      <c r="E2828" s="645"/>
      <c r="F2828" s="645"/>
      <c r="G2828" s="645"/>
      <c r="H2828" s="645"/>
      <c r="I2828" s="645"/>
      <c r="J2828" s="645"/>
    </row>
    <row r="2829" spans="1:10" ht="18" customHeight="1">
      <c r="A2829" s="644"/>
      <c r="B2829" s="636" t="s">
        <v>276</v>
      </c>
      <c r="C2829" s="644" t="s">
        <v>277</v>
      </c>
      <c r="D2829" s="644" t="s">
        <v>278</v>
      </c>
      <c r="E2829" s="882" t="s">
        <v>279</v>
      </c>
      <c r="F2829" s="882"/>
      <c r="G2829" s="639" t="s">
        <v>280</v>
      </c>
      <c r="H2829" s="636" t="s">
        <v>281</v>
      </c>
      <c r="I2829" s="636" t="s">
        <v>282</v>
      </c>
      <c r="J2829" s="636" t="s">
        <v>283</v>
      </c>
    </row>
    <row r="2830" spans="1:10" ht="52" customHeight="1">
      <c r="A2830" s="645" t="s">
        <v>158</v>
      </c>
      <c r="B2830" s="461" t="s">
        <v>1644</v>
      </c>
      <c r="C2830" s="645" t="s">
        <v>86</v>
      </c>
      <c r="D2830" s="645" t="s">
        <v>1645</v>
      </c>
      <c r="E2830" s="883" t="s">
        <v>1204</v>
      </c>
      <c r="F2830" s="883"/>
      <c r="G2830" s="462" t="s">
        <v>288</v>
      </c>
      <c r="H2830" s="463">
        <v>1</v>
      </c>
      <c r="I2830" s="464">
        <v>32.049999999999997</v>
      </c>
      <c r="J2830" s="464">
        <v>32.049999999999997</v>
      </c>
    </row>
    <row r="2831" spans="1:10" ht="52" customHeight="1">
      <c r="A2831" s="638" t="s">
        <v>291</v>
      </c>
      <c r="B2831" s="469" t="s">
        <v>1652</v>
      </c>
      <c r="C2831" s="638" t="s">
        <v>86</v>
      </c>
      <c r="D2831" s="638" t="s">
        <v>1653</v>
      </c>
      <c r="E2831" s="884" t="s">
        <v>1469</v>
      </c>
      <c r="F2831" s="884"/>
      <c r="G2831" s="470" t="s">
        <v>324</v>
      </c>
      <c r="H2831" s="471">
        <v>5.3300000000000001E-5</v>
      </c>
      <c r="I2831" s="472">
        <v>601465.48</v>
      </c>
      <c r="J2831" s="472">
        <v>32.049999999999997</v>
      </c>
    </row>
    <row r="2832" spans="1:10" ht="25">
      <c r="A2832" s="643"/>
      <c r="B2832" s="643"/>
      <c r="C2832" s="643"/>
      <c r="D2832" s="643"/>
      <c r="E2832" s="643" t="s">
        <v>296</v>
      </c>
      <c r="F2832" s="473">
        <v>0</v>
      </c>
      <c r="G2832" s="643" t="s">
        <v>297</v>
      </c>
      <c r="H2832" s="473">
        <v>0</v>
      </c>
      <c r="I2832" s="643" t="s">
        <v>298</v>
      </c>
      <c r="J2832" s="473">
        <v>0</v>
      </c>
    </row>
    <row r="2833" spans="1:10">
      <c r="A2833" s="643"/>
      <c r="B2833" s="643"/>
      <c r="C2833" s="643"/>
      <c r="D2833" s="643"/>
      <c r="E2833" s="643" t="s">
        <v>709</v>
      </c>
      <c r="F2833" s="473">
        <v>6.63</v>
      </c>
      <c r="G2833" s="643"/>
      <c r="H2833" s="881" t="s">
        <v>299</v>
      </c>
      <c r="I2833" s="881"/>
      <c r="J2833" s="473">
        <v>38.68</v>
      </c>
    </row>
    <row r="2834" spans="1:10" ht="1" customHeight="1">
      <c r="A2834" s="645"/>
      <c r="B2834" s="645"/>
      <c r="C2834" s="645"/>
      <c r="D2834" s="645"/>
      <c r="E2834" s="645"/>
      <c r="F2834" s="645"/>
      <c r="G2834" s="645"/>
      <c r="H2834" s="645"/>
      <c r="I2834" s="645"/>
      <c r="J2834" s="645"/>
    </row>
    <row r="2835" spans="1:10" ht="18" customHeight="1">
      <c r="A2835" s="644"/>
      <c r="B2835" s="636" t="s">
        <v>276</v>
      </c>
      <c r="C2835" s="644" t="s">
        <v>277</v>
      </c>
      <c r="D2835" s="644" t="s">
        <v>278</v>
      </c>
      <c r="E2835" s="882" t="s">
        <v>279</v>
      </c>
      <c r="F2835" s="882"/>
      <c r="G2835" s="639" t="s">
        <v>280</v>
      </c>
      <c r="H2835" s="636" t="s">
        <v>281</v>
      </c>
      <c r="I2835" s="636" t="s">
        <v>282</v>
      </c>
      <c r="J2835" s="636" t="s">
        <v>283</v>
      </c>
    </row>
    <row r="2836" spans="1:10" ht="52" customHeight="1">
      <c r="A2836" s="645" t="s">
        <v>158</v>
      </c>
      <c r="B2836" s="461" t="s">
        <v>1646</v>
      </c>
      <c r="C2836" s="645" t="s">
        <v>86</v>
      </c>
      <c r="D2836" s="645" t="s">
        <v>1647</v>
      </c>
      <c r="E2836" s="883" t="s">
        <v>1204</v>
      </c>
      <c r="F2836" s="883"/>
      <c r="G2836" s="462" t="s">
        <v>288</v>
      </c>
      <c r="H2836" s="463">
        <v>1</v>
      </c>
      <c r="I2836" s="464">
        <v>8.6</v>
      </c>
      <c r="J2836" s="464">
        <v>8.6</v>
      </c>
    </row>
    <row r="2837" spans="1:10" ht="52" customHeight="1">
      <c r="A2837" s="638" t="s">
        <v>291</v>
      </c>
      <c r="B2837" s="469" t="s">
        <v>1652</v>
      </c>
      <c r="C2837" s="638" t="s">
        <v>86</v>
      </c>
      <c r="D2837" s="638" t="s">
        <v>1653</v>
      </c>
      <c r="E2837" s="884" t="s">
        <v>1469</v>
      </c>
      <c r="F2837" s="884"/>
      <c r="G2837" s="470" t="s">
        <v>324</v>
      </c>
      <c r="H2837" s="471">
        <v>1.43E-5</v>
      </c>
      <c r="I2837" s="472">
        <v>601465.48</v>
      </c>
      <c r="J2837" s="472">
        <v>8.6</v>
      </c>
    </row>
    <row r="2838" spans="1:10" ht="25">
      <c r="A2838" s="643"/>
      <c r="B2838" s="643"/>
      <c r="C2838" s="643"/>
      <c r="D2838" s="643"/>
      <c r="E2838" s="643" t="s">
        <v>296</v>
      </c>
      <c r="F2838" s="473">
        <v>0</v>
      </c>
      <c r="G2838" s="643" t="s">
        <v>297</v>
      </c>
      <c r="H2838" s="473">
        <v>0</v>
      </c>
      <c r="I2838" s="643" t="s">
        <v>298</v>
      </c>
      <c r="J2838" s="473">
        <v>0</v>
      </c>
    </row>
    <row r="2839" spans="1:10">
      <c r="A2839" s="643"/>
      <c r="B2839" s="643"/>
      <c r="C2839" s="643"/>
      <c r="D2839" s="643"/>
      <c r="E2839" s="643" t="s">
        <v>709</v>
      </c>
      <c r="F2839" s="473">
        <v>1.78</v>
      </c>
      <c r="G2839" s="643"/>
      <c r="H2839" s="881" t="s">
        <v>299</v>
      </c>
      <c r="I2839" s="881"/>
      <c r="J2839" s="473">
        <v>10.38</v>
      </c>
    </row>
    <row r="2840" spans="1:10" ht="1" customHeight="1">
      <c r="A2840" s="645"/>
      <c r="B2840" s="645"/>
      <c r="C2840" s="645"/>
      <c r="D2840" s="645"/>
      <c r="E2840" s="645"/>
      <c r="F2840" s="645"/>
      <c r="G2840" s="645"/>
      <c r="H2840" s="645"/>
      <c r="I2840" s="645"/>
      <c r="J2840" s="645"/>
    </row>
    <row r="2841" spans="1:10" ht="18" customHeight="1">
      <c r="A2841" s="644"/>
      <c r="B2841" s="636" t="s">
        <v>276</v>
      </c>
      <c r="C2841" s="644" t="s">
        <v>277</v>
      </c>
      <c r="D2841" s="644" t="s">
        <v>278</v>
      </c>
      <c r="E2841" s="882" t="s">
        <v>279</v>
      </c>
      <c r="F2841" s="882"/>
      <c r="G2841" s="639" t="s">
        <v>280</v>
      </c>
      <c r="H2841" s="636" t="s">
        <v>281</v>
      </c>
      <c r="I2841" s="636" t="s">
        <v>282</v>
      </c>
      <c r="J2841" s="636" t="s">
        <v>283</v>
      </c>
    </row>
    <row r="2842" spans="1:10" ht="52" customHeight="1">
      <c r="A2842" s="645" t="s">
        <v>158</v>
      </c>
      <c r="B2842" s="461" t="s">
        <v>1650</v>
      </c>
      <c r="C2842" s="645" t="s">
        <v>86</v>
      </c>
      <c r="D2842" s="645" t="s">
        <v>1651</v>
      </c>
      <c r="E2842" s="883" t="s">
        <v>1204</v>
      </c>
      <c r="F2842" s="883"/>
      <c r="G2842" s="462" t="s">
        <v>288</v>
      </c>
      <c r="H2842" s="463">
        <v>1</v>
      </c>
      <c r="I2842" s="464">
        <v>40.11</v>
      </c>
      <c r="J2842" s="464">
        <v>40.11</v>
      </c>
    </row>
    <row r="2843" spans="1:10" ht="52" customHeight="1">
      <c r="A2843" s="638" t="s">
        <v>291</v>
      </c>
      <c r="B2843" s="469" t="s">
        <v>1652</v>
      </c>
      <c r="C2843" s="638" t="s">
        <v>86</v>
      </c>
      <c r="D2843" s="638" t="s">
        <v>1653</v>
      </c>
      <c r="E2843" s="884" t="s">
        <v>1469</v>
      </c>
      <c r="F2843" s="884"/>
      <c r="G2843" s="470" t="s">
        <v>324</v>
      </c>
      <c r="H2843" s="471">
        <v>6.6699999999999995E-5</v>
      </c>
      <c r="I2843" s="472">
        <v>601465.48</v>
      </c>
      <c r="J2843" s="472">
        <v>40.11</v>
      </c>
    </row>
    <row r="2844" spans="1:10" ht="25">
      <c r="A2844" s="643"/>
      <c r="B2844" s="643"/>
      <c r="C2844" s="643"/>
      <c r="D2844" s="643"/>
      <c r="E2844" s="643" t="s">
        <v>296</v>
      </c>
      <c r="F2844" s="473">
        <v>0</v>
      </c>
      <c r="G2844" s="643" t="s">
        <v>297</v>
      </c>
      <c r="H2844" s="473">
        <v>0</v>
      </c>
      <c r="I2844" s="643" t="s">
        <v>298</v>
      </c>
      <c r="J2844" s="473">
        <v>0</v>
      </c>
    </row>
    <row r="2845" spans="1:10">
      <c r="A2845" s="643"/>
      <c r="B2845" s="643"/>
      <c r="C2845" s="643"/>
      <c r="D2845" s="643"/>
      <c r="E2845" s="643" t="s">
        <v>709</v>
      </c>
      <c r="F2845" s="473">
        <v>8.3000000000000007</v>
      </c>
      <c r="G2845" s="643"/>
      <c r="H2845" s="881" t="s">
        <v>299</v>
      </c>
      <c r="I2845" s="881"/>
      <c r="J2845" s="473">
        <v>48.41</v>
      </c>
    </row>
    <row r="2846" spans="1:10" ht="1" customHeight="1">
      <c r="A2846" s="645"/>
      <c r="B2846" s="645"/>
      <c r="C2846" s="645"/>
      <c r="D2846" s="645"/>
      <c r="E2846" s="645"/>
      <c r="F2846" s="645"/>
      <c r="G2846" s="645"/>
      <c r="H2846" s="645"/>
      <c r="I2846" s="645"/>
      <c r="J2846" s="645"/>
    </row>
    <row r="2847" spans="1:10" ht="18" customHeight="1">
      <c r="A2847" s="644"/>
      <c r="B2847" s="636" t="s">
        <v>276</v>
      </c>
      <c r="C2847" s="644" t="s">
        <v>277</v>
      </c>
      <c r="D2847" s="644" t="s">
        <v>278</v>
      </c>
      <c r="E2847" s="882" t="s">
        <v>279</v>
      </c>
      <c r="F2847" s="882"/>
      <c r="G2847" s="639" t="s">
        <v>280</v>
      </c>
      <c r="H2847" s="636" t="s">
        <v>281</v>
      </c>
      <c r="I2847" s="636" t="s">
        <v>282</v>
      </c>
      <c r="J2847" s="636" t="s">
        <v>283</v>
      </c>
    </row>
    <row r="2848" spans="1:10" ht="52" customHeight="1">
      <c r="A2848" s="645" t="s">
        <v>158</v>
      </c>
      <c r="B2848" s="461" t="s">
        <v>1648</v>
      </c>
      <c r="C2848" s="645" t="s">
        <v>86</v>
      </c>
      <c r="D2848" s="645" t="s">
        <v>1649</v>
      </c>
      <c r="E2848" s="883" t="s">
        <v>1204</v>
      </c>
      <c r="F2848" s="883"/>
      <c r="G2848" s="462" t="s">
        <v>288</v>
      </c>
      <c r="H2848" s="463">
        <v>1</v>
      </c>
      <c r="I2848" s="464">
        <v>60.16</v>
      </c>
      <c r="J2848" s="464">
        <v>60.16</v>
      </c>
    </row>
    <row r="2849" spans="1:10" ht="24" customHeight="1">
      <c r="A2849" s="638" t="s">
        <v>291</v>
      </c>
      <c r="B2849" s="469" t="s">
        <v>1252</v>
      </c>
      <c r="C2849" s="638" t="s">
        <v>86</v>
      </c>
      <c r="D2849" s="638" t="s">
        <v>1253</v>
      </c>
      <c r="E2849" s="884" t="s">
        <v>293</v>
      </c>
      <c r="F2849" s="884"/>
      <c r="G2849" s="470" t="s">
        <v>473</v>
      </c>
      <c r="H2849" s="471">
        <v>9.5500000000000007</v>
      </c>
      <c r="I2849" s="472">
        <v>6.3</v>
      </c>
      <c r="J2849" s="472">
        <v>60.16</v>
      </c>
    </row>
    <row r="2850" spans="1:10" ht="25">
      <c r="A2850" s="643"/>
      <c r="B2850" s="643"/>
      <c r="C2850" s="643"/>
      <c r="D2850" s="643"/>
      <c r="E2850" s="643" t="s">
        <v>296</v>
      </c>
      <c r="F2850" s="473">
        <v>0</v>
      </c>
      <c r="G2850" s="643" t="s">
        <v>297</v>
      </c>
      <c r="H2850" s="473">
        <v>0</v>
      </c>
      <c r="I2850" s="643" t="s">
        <v>298</v>
      </c>
      <c r="J2850" s="473">
        <v>0</v>
      </c>
    </row>
    <row r="2851" spans="1:10">
      <c r="A2851" s="643"/>
      <c r="B2851" s="643"/>
      <c r="C2851" s="643"/>
      <c r="D2851" s="643"/>
      <c r="E2851" s="643" t="s">
        <v>709</v>
      </c>
      <c r="F2851" s="473">
        <v>12.45</v>
      </c>
      <c r="G2851" s="643"/>
      <c r="H2851" s="881" t="s">
        <v>299</v>
      </c>
      <c r="I2851" s="881"/>
      <c r="J2851" s="473">
        <v>72.61</v>
      </c>
    </row>
    <row r="2852" spans="1:10" ht="1" customHeight="1">
      <c r="A2852" s="645"/>
      <c r="B2852" s="645"/>
      <c r="C2852" s="645"/>
      <c r="D2852" s="645"/>
      <c r="E2852" s="645"/>
      <c r="F2852" s="645"/>
      <c r="G2852" s="645"/>
      <c r="H2852" s="645"/>
      <c r="I2852" s="645"/>
      <c r="J2852" s="645"/>
    </row>
    <row r="2853" spans="1:10" ht="18" customHeight="1">
      <c r="A2853" s="644"/>
      <c r="B2853" s="636" t="s">
        <v>276</v>
      </c>
      <c r="C2853" s="644" t="s">
        <v>277</v>
      </c>
      <c r="D2853" s="644" t="s">
        <v>278</v>
      </c>
      <c r="E2853" s="882" t="s">
        <v>279</v>
      </c>
      <c r="F2853" s="882"/>
      <c r="G2853" s="639" t="s">
        <v>280</v>
      </c>
      <c r="H2853" s="636" t="s">
        <v>281</v>
      </c>
      <c r="I2853" s="636" t="s">
        <v>282</v>
      </c>
      <c r="J2853" s="636" t="s">
        <v>283</v>
      </c>
    </row>
    <row r="2854" spans="1:10" ht="52" customHeight="1">
      <c r="A2854" s="645" t="s">
        <v>158</v>
      </c>
      <c r="B2854" s="461" t="s">
        <v>745</v>
      </c>
      <c r="C2854" s="645" t="s">
        <v>86</v>
      </c>
      <c r="D2854" s="645" t="s">
        <v>746</v>
      </c>
      <c r="E2854" s="883" t="s">
        <v>843</v>
      </c>
      <c r="F2854" s="883"/>
      <c r="G2854" s="462" t="s">
        <v>451</v>
      </c>
      <c r="H2854" s="463">
        <v>1</v>
      </c>
      <c r="I2854" s="464">
        <v>64.38</v>
      </c>
      <c r="J2854" s="464">
        <v>64.38</v>
      </c>
    </row>
    <row r="2855" spans="1:10" ht="52" customHeight="1">
      <c r="A2855" s="642" t="s">
        <v>285</v>
      </c>
      <c r="B2855" s="465" t="s">
        <v>1654</v>
      </c>
      <c r="C2855" s="642" t="s">
        <v>86</v>
      </c>
      <c r="D2855" s="642" t="s">
        <v>1655</v>
      </c>
      <c r="E2855" s="885" t="s">
        <v>1204</v>
      </c>
      <c r="F2855" s="885"/>
      <c r="G2855" s="466" t="s">
        <v>288</v>
      </c>
      <c r="H2855" s="467">
        <v>1</v>
      </c>
      <c r="I2855" s="468">
        <v>33.33</v>
      </c>
      <c r="J2855" s="468">
        <v>33.33</v>
      </c>
    </row>
    <row r="2856" spans="1:10" ht="52" customHeight="1">
      <c r="A2856" s="642" t="s">
        <v>285</v>
      </c>
      <c r="B2856" s="465" t="s">
        <v>1656</v>
      </c>
      <c r="C2856" s="642" t="s">
        <v>86</v>
      </c>
      <c r="D2856" s="642" t="s">
        <v>1657</v>
      </c>
      <c r="E2856" s="885" t="s">
        <v>1204</v>
      </c>
      <c r="F2856" s="885"/>
      <c r="G2856" s="466" t="s">
        <v>288</v>
      </c>
      <c r="H2856" s="467">
        <v>1</v>
      </c>
      <c r="I2856" s="468">
        <v>9</v>
      </c>
      <c r="J2856" s="468">
        <v>9</v>
      </c>
    </row>
    <row r="2857" spans="1:10" ht="26" customHeight="1">
      <c r="A2857" s="642" t="s">
        <v>285</v>
      </c>
      <c r="B2857" s="465" t="s">
        <v>1565</v>
      </c>
      <c r="C2857" s="642" t="s">
        <v>86</v>
      </c>
      <c r="D2857" s="642" t="s">
        <v>1566</v>
      </c>
      <c r="E2857" s="885" t="s">
        <v>828</v>
      </c>
      <c r="F2857" s="885"/>
      <c r="G2857" s="466" t="s">
        <v>288</v>
      </c>
      <c r="H2857" s="467">
        <v>1</v>
      </c>
      <c r="I2857" s="468">
        <v>22.05</v>
      </c>
      <c r="J2857" s="468">
        <v>22.05</v>
      </c>
    </row>
    <row r="2858" spans="1:10" ht="25">
      <c r="A2858" s="643"/>
      <c r="B2858" s="643"/>
      <c r="C2858" s="643"/>
      <c r="D2858" s="643"/>
      <c r="E2858" s="643" t="s">
        <v>296</v>
      </c>
      <c r="F2858" s="473">
        <v>17.010000000000002</v>
      </c>
      <c r="G2858" s="643" t="s">
        <v>297</v>
      </c>
      <c r="H2858" s="473">
        <v>0</v>
      </c>
      <c r="I2858" s="643" t="s">
        <v>298</v>
      </c>
      <c r="J2858" s="473">
        <v>17.010000000000002</v>
      </c>
    </row>
    <row r="2859" spans="1:10">
      <c r="A2859" s="643"/>
      <c r="B2859" s="643"/>
      <c r="C2859" s="643"/>
      <c r="D2859" s="643"/>
      <c r="E2859" s="643" t="s">
        <v>709</v>
      </c>
      <c r="F2859" s="473">
        <v>13.32</v>
      </c>
      <c r="G2859" s="643"/>
      <c r="H2859" s="881" t="s">
        <v>299</v>
      </c>
      <c r="I2859" s="881"/>
      <c r="J2859" s="473">
        <v>77.7</v>
      </c>
    </row>
    <row r="2860" spans="1:10" ht="1" customHeight="1">
      <c r="A2860" s="645"/>
      <c r="B2860" s="645"/>
      <c r="C2860" s="645"/>
      <c r="D2860" s="645"/>
      <c r="E2860" s="645"/>
      <c r="F2860" s="645"/>
      <c r="G2860" s="645"/>
      <c r="H2860" s="645"/>
      <c r="I2860" s="645"/>
      <c r="J2860" s="645"/>
    </row>
    <row r="2861" spans="1:10" ht="18" customHeight="1">
      <c r="A2861" s="644"/>
      <c r="B2861" s="636" t="s">
        <v>276</v>
      </c>
      <c r="C2861" s="644" t="s">
        <v>277</v>
      </c>
      <c r="D2861" s="644" t="s">
        <v>278</v>
      </c>
      <c r="E2861" s="882" t="s">
        <v>279</v>
      </c>
      <c r="F2861" s="882"/>
      <c r="G2861" s="639" t="s">
        <v>280</v>
      </c>
      <c r="H2861" s="636" t="s">
        <v>281</v>
      </c>
      <c r="I2861" s="636" t="s">
        <v>282</v>
      </c>
      <c r="J2861" s="636" t="s">
        <v>283</v>
      </c>
    </row>
    <row r="2862" spans="1:10" ht="52" customHeight="1">
      <c r="A2862" s="645" t="s">
        <v>158</v>
      </c>
      <c r="B2862" s="461" t="s">
        <v>739</v>
      </c>
      <c r="C2862" s="645" t="s">
        <v>86</v>
      </c>
      <c r="D2862" s="645" t="s">
        <v>740</v>
      </c>
      <c r="E2862" s="883" t="s">
        <v>843</v>
      </c>
      <c r="F2862" s="883"/>
      <c r="G2862" s="462" t="s">
        <v>428</v>
      </c>
      <c r="H2862" s="463">
        <v>1</v>
      </c>
      <c r="I2862" s="464">
        <v>166.25</v>
      </c>
      <c r="J2862" s="464">
        <v>166.25</v>
      </c>
    </row>
    <row r="2863" spans="1:10" ht="52" customHeight="1">
      <c r="A2863" s="642" t="s">
        <v>285</v>
      </c>
      <c r="B2863" s="465" t="s">
        <v>1658</v>
      </c>
      <c r="C2863" s="642" t="s">
        <v>86</v>
      </c>
      <c r="D2863" s="642" t="s">
        <v>1659</v>
      </c>
      <c r="E2863" s="885" t="s">
        <v>1204</v>
      </c>
      <c r="F2863" s="885"/>
      <c r="G2863" s="466" t="s">
        <v>288</v>
      </c>
      <c r="H2863" s="467">
        <v>1</v>
      </c>
      <c r="I2863" s="468">
        <v>41.71</v>
      </c>
      <c r="J2863" s="468">
        <v>41.71</v>
      </c>
    </row>
    <row r="2864" spans="1:10" ht="52" customHeight="1">
      <c r="A2864" s="642" t="s">
        <v>285</v>
      </c>
      <c r="B2864" s="465" t="s">
        <v>1654</v>
      </c>
      <c r="C2864" s="642" t="s">
        <v>86</v>
      </c>
      <c r="D2864" s="642" t="s">
        <v>1655</v>
      </c>
      <c r="E2864" s="885" t="s">
        <v>1204</v>
      </c>
      <c r="F2864" s="885"/>
      <c r="G2864" s="466" t="s">
        <v>288</v>
      </c>
      <c r="H2864" s="467">
        <v>1</v>
      </c>
      <c r="I2864" s="468">
        <v>33.33</v>
      </c>
      <c r="J2864" s="468">
        <v>33.33</v>
      </c>
    </row>
    <row r="2865" spans="1:10" ht="52" customHeight="1">
      <c r="A2865" s="642" t="s">
        <v>285</v>
      </c>
      <c r="B2865" s="465" t="s">
        <v>1656</v>
      </c>
      <c r="C2865" s="642" t="s">
        <v>86</v>
      </c>
      <c r="D2865" s="642" t="s">
        <v>1657</v>
      </c>
      <c r="E2865" s="885" t="s">
        <v>1204</v>
      </c>
      <c r="F2865" s="885"/>
      <c r="G2865" s="466" t="s">
        <v>288</v>
      </c>
      <c r="H2865" s="467">
        <v>1</v>
      </c>
      <c r="I2865" s="468">
        <v>9</v>
      </c>
      <c r="J2865" s="468">
        <v>9</v>
      </c>
    </row>
    <row r="2866" spans="1:10" ht="52" customHeight="1">
      <c r="A2866" s="642" t="s">
        <v>285</v>
      </c>
      <c r="B2866" s="465" t="s">
        <v>1660</v>
      </c>
      <c r="C2866" s="642" t="s">
        <v>86</v>
      </c>
      <c r="D2866" s="642" t="s">
        <v>1661</v>
      </c>
      <c r="E2866" s="885" t="s">
        <v>1204</v>
      </c>
      <c r="F2866" s="885"/>
      <c r="G2866" s="466" t="s">
        <v>288</v>
      </c>
      <c r="H2866" s="467">
        <v>1</v>
      </c>
      <c r="I2866" s="468">
        <v>60.16</v>
      </c>
      <c r="J2866" s="468">
        <v>60.16</v>
      </c>
    </row>
    <row r="2867" spans="1:10" ht="26" customHeight="1">
      <c r="A2867" s="642" t="s">
        <v>285</v>
      </c>
      <c r="B2867" s="465" t="s">
        <v>1565</v>
      </c>
      <c r="C2867" s="642" t="s">
        <v>86</v>
      </c>
      <c r="D2867" s="642" t="s">
        <v>1566</v>
      </c>
      <c r="E2867" s="885" t="s">
        <v>828</v>
      </c>
      <c r="F2867" s="885"/>
      <c r="G2867" s="466" t="s">
        <v>288</v>
      </c>
      <c r="H2867" s="467">
        <v>1</v>
      </c>
      <c r="I2867" s="468">
        <v>22.05</v>
      </c>
      <c r="J2867" s="468">
        <v>22.05</v>
      </c>
    </row>
    <row r="2868" spans="1:10" ht="25">
      <c r="A2868" s="643"/>
      <c r="B2868" s="643"/>
      <c r="C2868" s="643"/>
      <c r="D2868" s="643"/>
      <c r="E2868" s="643" t="s">
        <v>296</v>
      </c>
      <c r="F2868" s="473">
        <v>17.010000000000002</v>
      </c>
      <c r="G2868" s="643" t="s">
        <v>297</v>
      </c>
      <c r="H2868" s="473">
        <v>0</v>
      </c>
      <c r="I2868" s="643" t="s">
        <v>298</v>
      </c>
      <c r="J2868" s="473">
        <v>17.010000000000002</v>
      </c>
    </row>
    <row r="2869" spans="1:10">
      <c r="A2869" s="643"/>
      <c r="B2869" s="643"/>
      <c r="C2869" s="643"/>
      <c r="D2869" s="643"/>
      <c r="E2869" s="643" t="s">
        <v>709</v>
      </c>
      <c r="F2869" s="473">
        <v>34.409999999999997</v>
      </c>
      <c r="G2869" s="643"/>
      <c r="H2869" s="881" t="s">
        <v>299</v>
      </c>
      <c r="I2869" s="881"/>
      <c r="J2869" s="473">
        <v>200.66</v>
      </c>
    </row>
    <row r="2870" spans="1:10" ht="1" customHeight="1">
      <c r="A2870" s="645"/>
      <c r="B2870" s="645"/>
      <c r="C2870" s="645"/>
      <c r="D2870" s="645"/>
      <c r="E2870" s="645"/>
      <c r="F2870" s="645"/>
      <c r="G2870" s="645"/>
      <c r="H2870" s="645"/>
      <c r="I2870" s="645"/>
      <c r="J2870" s="645"/>
    </row>
    <row r="2871" spans="1:10" ht="18" customHeight="1">
      <c r="A2871" s="644"/>
      <c r="B2871" s="636" t="s">
        <v>276</v>
      </c>
      <c r="C2871" s="644" t="s">
        <v>277</v>
      </c>
      <c r="D2871" s="644" t="s">
        <v>278</v>
      </c>
      <c r="E2871" s="882" t="s">
        <v>279</v>
      </c>
      <c r="F2871" s="882"/>
      <c r="G2871" s="639" t="s">
        <v>280</v>
      </c>
      <c r="H2871" s="636" t="s">
        <v>281</v>
      </c>
      <c r="I2871" s="636" t="s">
        <v>282</v>
      </c>
      <c r="J2871" s="636" t="s">
        <v>283</v>
      </c>
    </row>
    <row r="2872" spans="1:10" ht="52" customHeight="1">
      <c r="A2872" s="645" t="s">
        <v>158</v>
      </c>
      <c r="B2872" s="461" t="s">
        <v>1654</v>
      </c>
      <c r="C2872" s="645" t="s">
        <v>86</v>
      </c>
      <c r="D2872" s="645" t="s">
        <v>1655</v>
      </c>
      <c r="E2872" s="883" t="s">
        <v>1204</v>
      </c>
      <c r="F2872" s="883"/>
      <c r="G2872" s="462" t="s">
        <v>288</v>
      </c>
      <c r="H2872" s="463">
        <v>1</v>
      </c>
      <c r="I2872" s="464">
        <v>33.33</v>
      </c>
      <c r="J2872" s="464">
        <v>33.33</v>
      </c>
    </row>
    <row r="2873" spans="1:10" ht="39" customHeight="1">
      <c r="A2873" s="638" t="s">
        <v>291</v>
      </c>
      <c r="B2873" s="469" t="s">
        <v>1662</v>
      </c>
      <c r="C2873" s="638" t="s">
        <v>86</v>
      </c>
      <c r="D2873" s="638" t="s">
        <v>1663</v>
      </c>
      <c r="E2873" s="884" t="s">
        <v>1469</v>
      </c>
      <c r="F2873" s="884"/>
      <c r="G2873" s="470" t="s">
        <v>324</v>
      </c>
      <c r="H2873" s="471">
        <v>5.3300000000000001E-5</v>
      </c>
      <c r="I2873" s="472">
        <v>625341.67000000004</v>
      </c>
      <c r="J2873" s="472">
        <v>33.33</v>
      </c>
    </row>
    <row r="2874" spans="1:10" ht="25">
      <c r="A2874" s="643"/>
      <c r="B2874" s="643"/>
      <c r="C2874" s="643"/>
      <c r="D2874" s="643"/>
      <c r="E2874" s="643" t="s">
        <v>296</v>
      </c>
      <c r="F2874" s="473">
        <v>0</v>
      </c>
      <c r="G2874" s="643" t="s">
        <v>297</v>
      </c>
      <c r="H2874" s="473">
        <v>0</v>
      </c>
      <c r="I2874" s="643" t="s">
        <v>298</v>
      </c>
      <c r="J2874" s="473">
        <v>0</v>
      </c>
    </row>
    <row r="2875" spans="1:10">
      <c r="A2875" s="643"/>
      <c r="B2875" s="643"/>
      <c r="C2875" s="643"/>
      <c r="D2875" s="643"/>
      <c r="E2875" s="643" t="s">
        <v>709</v>
      </c>
      <c r="F2875" s="473">
        <v>6.89</v>
      </c>
      <c r="G2875" s="643"/>
      <c r="H2875" s="881" t="s">
        <v>299</v>
      </c>
      <c r="I2875" s="881"/>
      <c r="J2875" s="473">
        <v>40.22</v>
      </c>
    </row>
    <row r="2876" spans="1:10" ht="1" customHeight="1">
      <c r="A2876" s="645"/>
      <c r="B2876" s="645"/>
      <c r="C2876" s="645"/>
      <c r="D2876" s="645"/>
      <c r="E2876" s="645"/>
      <c r="F2876" s="645"/>
      <c r="G2876" s="645"/>
      <c r="H2876" s="645"/>
      <c r="I2876" s="645"/>
      <c r="J2876" s="645"/>
    </row>
    <row r="2877" spans="1:10" ht="18" customHeight="1">
      <c r="A2877" s="644"/>
      <c r="B2877" s="636" t="s">
        <v>276</v>
      </c>
      <c r="C2877" s="644" t="s">
        <v>277</v>
      </c>
      <c r="D2877" s="644" t="s">
        <v>278</v>
      </c>
      <c r="E2877" s="882" t="s">
        <v>279</v>
      </c>
      <c r="F2877" s="882"/>
      <c r="G2877" s="639" t="s">
        <v>280</v>
      </c>
      <c r="H2877" s="636" t="s">
        <v>281</v>
      </c>
      <c r="I2877" s="636" t="s">
        <v>282</v>
      </c>
      <c r="J2877" s="636" t="s">
        <v>283</v>
      </c>
    </row>
    <row r="2878" spans="1:10" ht="52" customHeight="1">
      <c r="A2878" s="645" t="s">
        <v>158</v>
      </c>
      <c r="B2878" s="461" t="s">
        <v>1656</v>
      </c>
      <c r="C2878" s="645" t="s">
        <v>86</v>
      </c>
      <c r="D2878" s="645" t="s">
        <v>1657</v>
      </c>
      <c r="E2878" s="883" t="s">
        <v>1204</v>
      </c>
      <c r="F2878" s="883"/>
      <c r="G2878" s="462" t="s">
        <v>288</v>
      </c>
      <c r="H2878" s="463">
        <v>1</v>
      </c>
      <c r="I2878" s="464">
        <v>9</v>
      </c>
      <c r="J2878" s="464">
        <v>9</v>
      </c>
    </row>
    <row r="2879" spans="1:10" ht="39" customHeight="1">
      <c r="A2879" s="638" t="s">
        <v>291</v>
      </c>
      <c r="B2879" s="469" t="s">
        <v>1662</v>
      </c>
      <c r="C2879" s="638" t="s">
        <v>86</v>
      </c>
      <c r="D2879" s="638" t="s">
        <v>1663</v>
      </c>
      <c r="E2879" s="884" t="s">
        <v>1469</v>
      </c>
      <c r="F2879" s="884"/>
      <c r="G2879" s="470" t="s">
        <v>324</v>
      </c>
      <c r="H2879" s="471">
        <v>1.4399999999999999E-5</v>
      </c>
      <c r="I2879" s="472">
        <v>625341.67000000004</v>
      </c>
      <c r="J2879" s="472">
        <v>9</v>
      </c>
    </row>
    <row r="2880" spans="1:10" ht="25">
      <c r="A2880" s="643"/>
      <c r="B2880" s="643"/>
      <c r="C2880" s="643"/>
      <c r="D2880" s="643"/>
      <c r="E2880" s="643" t="s">
        <v>296</v>
      </c>
      <c r="F2880" s="473">
        <v>0</v>
      </c>
      <c r="G2880" s="643" t="s">
        <v>297</v>
      </c>
      <c r="H2880" s="473">
        <v>0</v>
      </c>
      <c r="I2880" s="643" t="s">
        <v>298</v>
      </c>
      <c r="J2880" s="473">
        <v>0</v>
      </c>
    </row>
    <row r="2881" spans="1:10">
      <c r="A2881" s="643"/>
      <c r="B2881" s="643"/>
      <c r="C2881" s="643"/>
      <c r="D2881" s="643"/>
      <c r="E2881" s="643" t="s">
        <v>709</v>
      </c>
      <c r="F2881" s="473">
        <v>1.86</v>
      </c>
      <c r="G2881" s="643"/>
      <c r="H2881" s="881" t="s">
        <v>299</v>
      </c>
      <c r="I2881" s="881"/>
      <c r="J2881" s="473">
        <v>10.86</v>
      </c>
    </row>
    <row r="2882" spans="1:10" ht="1" customHeight="1">
      <c r="A2882" s="645"/>
      <c r="B2882" s="645"/>
      <c r="C2882" s="645"/>
      <c r="D2882" s="645"/>
      <c r="E2882" s="645"/>
      <c r="F2882" s="645"/>
      <c r="G2882" s="645"/>
      <c r="H2882" s="645"/>
      <c r="I2882" s="645"/>
      <c r="J2882" s="645"/>
    </row>
    <row r="2883" spans="1:10" ht="18" customHeight="1">
      <c r="A2883" s="644"/>
      <c r="B2883" s="636" t="s">
        <v>276</v>
      </c>
      <c r="C2883" s="644" t="s">
        <v>277</v>
      </c>
      <c r="D2883" s="644" t="s">
        <v>278</v>
      </c>
      <c r="E2883" s="882" t="s">
        <v>279</v>
      </c>
      <c r="F2883" s="882"/>
      <c r="G2883" s="639" t="s">
        <v>280</v>
      </c>
      <c r="H2883" s="636" t="s">
        <v>281</v>
      </c>
      <c r="I2883" s="636" t="s">
        <v>282</v>
      </c>
      <c r="J2883" s="636" t="s">
        <v>283</v>
      </c>
    </row>
    <row r="2884" spans="1:10" ht="52" customHeight="1">
      <c r="A2884" s="645" t="s">
        <v>158</v>
      </c>
      <c r="B2884" s="461" t="s">
        <v>1658</v>
      </c>
      <c r="C2884" s="645" t="s">
        <v>86</v>
      </c>
      <c r="D2884" s="645" t="s">
        <v>1659</v>
      </c>
      <c r="E2884" s="883" t="s">
        <v>1204</v>
      </c>
      <c r="F2884" s="883"/>
      <c r="G2884" s="462" t="s">
        <v>288</v>
      </c>
      <c r="H2884" s="463">
        <v>1</v>
      </c>
      <c r="I2884" s="464">
        <v>41.71</v>
      </c>
      <c r="J2884" s="464">
        <v>41.71</v>
      </c>
    </row>
    <row r="2885" spans="1:10" ht="39" customHeight="1">
      <c r="A2885" s="638" t="s">
        <v>291</v>
      </c>
      <c r="B2885" s="469" t="s">
        <v>1662</v>
      </c>
      <c r="C2885" s="638" t="s">
        <v>86</v>
      </c>
      <c r="D2885" s="638" t="s">
        <v>1663</v>
      </c>
      <c r="E2885" s="884" t="s">
        <v>1469</v>
      </c>
      <c r="F2885" s="884"/>
      <c r="G2885" s="470" t="s">
        <v>324</v>
      </c>
      <c r="H2885" s="471">
        <v>6.6699999999999995E-5</v>
      </c>
      <c r="I2885" s="472">
        <v>625341.67000000004</v>
      </c>
      <c r="J2885" s="472">
        <v>41.71</v>
      </c>
    </row>
    <row r="2886" spans="1:10" ht="25">
      <c r="A2886" s="643"/>
      <c r="B2886" s="643"/>
      <c r="C2886" s="643"/>
      <c r="D2886" s="643"/>
      <c r="E2886" s="643" t="s">
        <v>296</v>
      </c>
      <c r="F2886" s="473">
        <v>0</v>
      </c>
      <c r="G2886" s="643" t="s">
        <v>297</v>
      </c>
      <c r="H2886" s="473">
        <v>0</v>
      </c>
      <c r="I2886" s="643" t="s">
        <v>298</v>
      </c>
      <c r="J2886" s="473">
        <v>0</v>
      </c>
    </row>
    <row r="2887" spans="1:10">
      <c r="A2887" s="643"/>
      <c r="B2887" s="643"/>
      <c r="C2887" s="643"/>
      <c r="D2887" s="643"/>
      <c r="E2887" s="643" t="s">
        <v>709</v>
      </c>
      <c r="F2887" s="473">
        <v>8.6300000000000008</v>
      </c>
      <c r="G2887" s="643"/>
      <c r="H2887" s="881" t="s">
        <v>299</v>
      </c>
      <c r="I2887" s="881"/>
      <c r="J2887" s="473">
        <v>50.34</v>
      </c>
    </row>
    <row r="2888" spans="1:10" ht="1" customHeight="1">
      <c r="A2888" s="645"/>
      <c r="B2888" s="645"/>
      <c r="C2888" s="645"/>
      <c r="D2888" s="645"/>
      <c r="E2888" s="645"/>
      <c r="F2888" s="645"/>
      <c r="G2888" s="645"/>
      <c r="H2888" s="645"/>
      <c r="I2888" s="645"/>
      <c r="J2888" s="645"/>
    </row>
    <row r="2889" spans="1:10" ht="18" customHeight="1">
      <c r="A2889" s="644"/>
      <c r="B2889" s="636" t="s">
        <v>276</v>
      </c>
      <c r="C2889" s="644" t="s">
        <v>277</v>
      </c>
      <c r="D2889" s="644" t="s">
        <v>278</v>
      </c>
      <c r="E2889" s="882" t="s">
        <v>279</v>
      </c>
      <c r="F2889" s="882"/>
      <c r="G2889" s="639" t="s">
        <v>280</v>
      </c>
      <c r="H2889" s="636" t="s">
        <v>281</v>
      </c>
      <c r="I2889" s="636" t="s">
        <v>282</v>
      </c>
      <c r="J2889" s="636" t="s">
        <v>283</v>
      </c>
    </row>
    <row r="2890" spans="1:10" ht="52" customHeight="1">
      <c r="A2890" s="645" t="s">
        <v>158</v>
      </c>
      <c r="B2890" s="461" t="s">
        <v>1660</v>
      </c>
      <c r="C2890" s="645" t="s">
        <v>86</v>
      </c>
      <c r="D2890" s="645" t="s">
        <v>1661</v>
      </c>
      <c r="E2890" s="883" t="s">
        <v>1204</v>
      </c>
      <c r="F2890" s="883"/>
      <c r="G2890" s="462" t="s">
        <v>288</v>
      </c>
      <c r="H2890" s="463">
        <v>1</v>
      </c>
      <c r="I2890" s="464">
        <v>60.16</v>
      </c>
      <c r="J2890" s="464">
        <v>60.16</v>
      </c>
    </row>
    <row r="2891" spans="1:10" ht="24" customHeight="1">
      <c r="A2891" s="638" t="s">
        <v>291</v>
      </c>
      <c r="B2891" s="469" t="s">
        <v>1252</v>
      </c>
      <c r="C2891" s="638" t="s">
        <v>86</v>
      </c>
      <c r="D2891" s="638" t="s">
        <v>1253</v>
      </c>
      <c r="E2891" s="884" t="s">
        <v>293</v>
      </c>
      <c r="F2891" s="884"/>
      <c r="G2891" s="470" t="s">
        <v>473</v>
      </c>
      <c r="H2891" s="471">
        <v>9.5500000000000007</v>
      </c>
      <c r="I2891" s="472">
        <v>6.3</v>
      </c>
      <c r="J2891" s="472">
        <v>60.16</v>
      </c>
    </row>
    <row r="2892" spans="1:10" ht="25">
      <c r="A2892" s="643"/>
      <c r="B2892" s="643"/>
      <c r="C2892" s="643"/>
      <c r="D2892" s="643"/>
      <c r="E2892" s="643" t="s">
        <v>296</v>
      </c>
      <c r="F2892" s="473">
        <v>0</v>
      </c>
      <c r="G2892" s="643" t="s">
        <v>297</v>
      </c>
      <c r="H2892" s="473">
        <v>0</v>
      </c>
      <c r="I2892" s="643" t="s">
        <v>298</v>
      </c>
      <c r="J2892" s="473">
        <v>0</v>
      </c>
    </row>
    <row r="2893" spans="1:10">
      <c r="A2893" s="643"/>
      <c r="B2893" s="643"/>
      <c r="C2893" s="643"/>
      <c r="D2893" s="643"/>
      <c r="E2893" s="643" t="s">
        <v>709</v>
      </c>
      <c r="F2893" s="473">
        <v>12.45</v>
      </c>
      <c r="G2893" s="643"/>
      <c r="H2893" s="881" t="s">
        <v>299</v>
      </c>
      <c r="I2893" s="881"/>
      <c r="J2893" s="473">
        <v>72.61</v>
      </c>
    </row>
    <row r="2894" spans="1:10" ht="1" customHeight="1">
      <c r="A2894" s="645"/>
      <c r="B2894" s="645"/>
      <c r="C2894" s="645"/>
      <c r="D2894" s="645"/>
      <c r="E2894" s="645"/>
      <c r="F2894" s="645"/>
      <c r="G2894" s="645"/>
      <c r="H2894" s="645"/>
      <c r="I2894" s="645"/>
      <c r="J2894" s="645"/>
    </row>
    <row r="2895" spans="1:10" ht="18" customHeight="1">
      <c r="A2895" s="644"/>
      <c r="B2895" s="636" t="s">
        <v>276</v>
      </c>
      <c r="C2895" s="644" t="s">
        <v>277</v>
      </c>
      <c r="D2895" s="644" t="s">
        <v>278</v>
      </c>
      <c r="E2895" s="882" t="s">
        <v>279</v>
      </c>
      <c r="F2895" s="882"/>
      <c r="G2895" s="639" t="s">
        <v>280</v>
      </c>
      <c r="H2895" s="636" t="s">
        <v>281</v>
      </c>
      <c r="I2895" s="636" t="s">
        <v>282</v>
      </c>
      <c r="J2895" s="636" t="s">
        <v>283</v>
      </c>
    </row>
    <row r="2896" spans="1:10" ht="39" customHeight="1">
      <c r="A2896" s="645" t="s">
        <v>158</v>
      </c>
      <c r="B2896" s="461" t="s">
        <v>1569</v>
      </c>
      <c r="C2896" s="645" t="s">
        <v>86</v>
      </c>
      <c r="D2896" s="645" t="s">
        <v>1570</v>
      </c>
      <c r="E2896" s="883" t="s">
        <v>843</v>
      </c>
      <c r="F2896" s="883"/>
      <c r="G2896" s="462" t="s">
        <v>451</v>
      </c>
      <c r="H2896" s="463">
        <v>1</v>
      </c>
      <c r="I2896" s="464">
        <v>22.67</v>
      </c>
      <c r="J2896" s="464">
        <v>22.67</v>
      </c>
    </row>
    <row r="2897" spans="1:10" ht="26" customHeight="1">
      <c r="A2897" s="642" t="s">
        <v>285</v>
      </c>
      <c r="B2897" s="465" t="s">
        <v>1298</v>
      </c>
      <c r="C2897" s="642" t="s">
        <v>86</v>
      </c>
      <c r="D2897" s="642" t="s">
        <v>1299</v>
      </c>
      <c r="E2897" s="885" t="s">
        <v>828</v>
      </c>
      <c r="F2897" s="885"/>
      <c r="G2897" s="466" t="s">
        <v>288</v>
      </c>
      <c r="H2897" s="467">
        <v>1</v>
      </c>
      <c r="I2897" s="468">
        <v>22.54</v>
      </c>
      <c r="J2897" s="468">
        <v>22.54</v>
      </c>
    </row>
    <row r="2898" spans="1:10" ht="39" customHeight="1">
      <c r="A2898" s="642" t="s">
        <v>285</v>
      </c>
      <c r="B2898" s="465" t="s">
        <v>1664</v>
      </c>
      <c r="C2898" s="642" t="s">
        <v>86</v>
      </c>
      <c r="D2898" s="642" t="s">
        <v>1665</v>
      </c>
      <c r="E2898" s="885" t="s">
        <v>1204</v>
      </c>
      <c r="F2898" s="885"/>
      <c r="G2898" s="466" t="s">
        <v>288</v>
      </c>
      <c r="H2898" s="467">
        <v>1</v>
      </c>
      <c r="I2898" s="468">
        <v>0.11</v>
      </c>
      <c r="J2898" s="468">
        <v>0.11</v>
      </c>
    </row>
    <row r="2899" spans="1:10" ht="39" customHeight="1">
      <c r="A2899" s="642" t="s">
        <v>285</v>
      </c>
      <c r="B2899" s="465" t="s">
        <v>1666</v>
      </c>
      <c r="C2899" s="642" t="s">
        <v>86</v>
      </c>
      <c r="D2899" s="642" t="s">
        <v>1667</v>
      </c>
      <c r="E2899" s="885" t="s">
        <v>1204</v>
      </c>
      <c r="F2899" s="885"/>
      <c r="G2899" s="466" t="s">
        <v>288</v>
      </c>
      <c r="H2899" s="467">
        <v>1</v>
      </c>
      <c r="I2899" s="468">
        <v>0.02</v>
      </c>
      <c r="J2899" s="468">
        <v>0.02</v>
      </c>
    </row>
    <row r="2900" spans="1:10" ht="25">
      <c r="A2900" s="643"/>
      <c r="B2900" s="643"/>
      <c r="C2900" s="643"/>
      <c r="D2900" s="643"/>
      <c r="E2900" s="643" t="s">
        <v>296</v>
      </c>
      <c r="F2900" s="473">
        <v>17.5</v>
      </c>
      <c r="G2900" s="643" t="s">
        <v>297</v>
      </c>
      <c r="H2900" s="473">
        <v>0</v>
      </c>
      <c r="I2900" s="643" t="s">
        <v>298</v>
      </c>
      <c r="J2900" s="473">
        <v>17.5</v>
      </c>
    </row>
    <row r="2901" spans="1:10">
      <c r="A2901" s="643"/>
      <c r="B2901" s="643"/>
      <c r="C2901" s="643"/>
      <c r="D2901" s="643"/>
      <c r="E2901" s="643" t="s">
        <v>709</v>
      </c>
      <c r="F2901" s="473">
        <v>4.6900000000000004</v>
      </c>
      <c r="G2901" s="643"/>
      <c r="H2901" s="881" t="s">
        <v>299</v>
      </c>
      <c r="I2901" s="881"/>
      <c r="J2901" s="473">
        <v>27.36</v>
      </c>
    </row>
    <row r="2902" spans="1:10" ht="1" customHeight="1">
      <c r="A2902" s="645"/>
      <c r="B2902" s="645"/>
      <c r="C2902" s="645"/>
      <c r="D2902" s="645"/>
      <c r="E2902" s="645"/>
      <c r="F2902" s="645"/>
      <c r="G2902" s="645"/>
      <c r="H2902" s="645"/>
      <c r="I2902" s="645"/>
      <c r="J2902" s="645"/>
    </row>
    <row r="2903" spans="1:10" ht="18" customHeight="1">
      <c r="A2903" s="644"/>
      <c r="B2903" s="636" t="s">
        <v>276</v>
      </c>
      <c r="C2903" s="644" t="s">
        <v>277</v>
      </c>
      <c r="D2903" s="644" t="s">
        <v>278</v>
      </c>
      <c r="E2903" s="882" t="s">
        <v>279</v>
      </c>
      <c r="F2903" s="882"/>
      <c r="G2903" s="639" t="s">
        <v>280</v>
      </c>
      <c r="H2903" s="636" t="s">
        <v>281</v>
      </c>
      <c r="I2903" s="636" t="s">
        <v>282</v>
      </c>
      <c r="J2903" s="636" t="s">
        <v>283</v>
      </c>
    </row>
    <row r="2904" spans="1:10" ht="39" customHeight="1">
      <c r="A2904" s="645" t="s">
        <v>158</v>
      </c>
      <c r="B2904" s="461" t="s">
        <v>1567</v>
      </c>
      <c r="C2904" s="645" t="s">
        <v>86</v>
      </c>
      <c r="D2904" s="645" t="s">
        <v>1568</v>
      </c>
      <c r="E2904" s="883" t="s">
        <v>843</v>
      </c>
      <c r="F2904" s="883"/>
      <c r="G2904" s="462" t="s">
        <v>428</v>
      </c>
      <c r="H2904" s="463">
        <v>1</v>
      </c>
      <c r="I2904" s="464">
        <v>24.19</v>
      </c>
      <c r="J2904" s="464">
        <v>24.19</v>
      </c>
    </row>
    <row r="2905" spans="1:10" ht="26" customHeight="1">
      <c r="A2905" s="642" t="s">
        <v>285</v>
      </c>
      <c r="B2905" s="465" t="s">
        <v>1298</v>
      </c>
      <c r="C2905" s="642" t="s">
        <v>86</v>
      </c>
      <c r="D2905" s="642" t="s">
        <v>1299</v>
      </c>
      <c r="E2905" s="885" t="s">
        <v>828</v>
      </c>
      <c r="F2905" s="885"/>
      <c r="G2905" s="466" t="s">
        <v>288</v>
      </c>
      <c r="H2905" s="467">
        <v>1</v>
      </c>
      <c r="I2905" s="468">
        <v>22.54</v>
      </c>
      <c r="J2905" s="468">
        <v>22.54</v>
      </c>
    </row>
    <row r="2906" spans="1:10" ht="39" customHeight="1">
      <c r="A2906" s="642" t="s">
        <v>285</v>
      </c>
      <c r="B2906" s="465" t="s">
        <v>1664</v>
      </c>
      <c r="C2906" s="642" t="s">
        <v>86</v>
      </c>
      <c r="D2906" s="642" t="s">
        <v>1665</v>
      </c>
      <c r="E2906" s="885" t="s">
        <v>1204</v>
      </c>
      <c r="F2906" s="885"/>
      <c r="G2906" s="466" t="s">
        <v>288</v>
      </c>
      <c r="H2906" s="467">
        <v>1</v>
      </c>
      <c r="I2906" s="468">
        <v>0.11</v>
      </c>
      <c r="J2906" s="468">
        <v>0.11</v>
      </c>
    </row>
    <row r="2907" spans="1:10" ht="39" customHeight="1">
      <c r="A2907" s="642" t="s">
        <v>285</v>
      </c>
      <c r="B2907" s="465" t="s">
        <v>1666</v>
      </c>
      <c r="C2907" s="642" t="s">
        <v>86</v>
      </c>
      <c r="D2907" s="642" t="s">
        <v>1667</v>
      </c>
      <c r="E2907" s="885" t="s">
        <v>1204</v>
      </c>
      <c r="F2907" s="885"/>
      <c r="G2907" s="466" t="s">
        <v>288</v>
      </c>
      <c r="H2907" s="467">
        <v>1</v>
      </c>
      <c r="I2907" s="468">
        <v>0.02</v>
      </c>
      <c r="J2907" s="468">
        <v>0.02</v>
      </c>
    </row>
    <row r="2908" spans="1:10" ht="39" customHeight="1">
      <c r="A2908" s="642" t="s">
        <v>285</v>
      </c>
      <c r="B2908" s="465" t="s">
        <v>1668</v>
      </c>
      <c r="C2908" s="642" t="s">
        <v>86</v>
      </c>
      <c r="D2908" s="642" t="s">
        <v>1669</v>
      </c>
      <c r="E2908" s="885" t="s">
        <v>1204</v>
      </c>
      <c r="F2908" s="885"/>
      <c r="G2908" s="466" t="s">
        <v>288</v>
      </c>
      <c r="H2908" s="467">
        <v>1</v>
      </c>
      <c r="I2908" s="468">
        <v>7.0000000000000007E-2</v>
      </c>
      <c r="J2908" s="468">
        <v>7.0000000000000007E-2</v>
      </c>
    </row>
    <row r="2909" spans="1:10" ht="39" customHeight="1">
      <c r="A2909" s="642" t="s">
        <v>285</v>
      </c>
      <c r="B2909" s="465" t="s">
        <v>1670</v>
      </c>
      <c r="C2909" s="642" t="s">
        <v>86</v>
      </c>
      <c r="D2909" s="642" t="s">
        <v>1671</v>
      </c>
      <c r="E2909" s="885" t="s">
        <v>1204</v>
      </c>
      <c r="F2909" s="885"/>
      <c r="G2909" s="466" t="s">
        <v>288</v>
      </c>
      <c r="H2909" s="467">
        <v>1</v>
      </c>
      <c r="I2909" s="468">
        <v>1.45</v>
      </c>
      <c r="J2909" s="468">
        <v>1.45</v>
      </c>
    </row>
    <row r="2910" spans="1:10" ht="25">
      <c r="A2910" s="643"/>
      <c r="B2910" s="643"/>
      <c r="C2910" s="643"/>
      <c r="D2910" s="643"/>
      <c r="E2910" s="643" t="s">
        <v>296</v>
      </c>
      <c r="F2910" s="473">
        <v>17.5</v>
      </c>
      <c r="G2910" s="643" t="s">
        <v>297</v>
      </c>
      <c r="H2910" s="473">
        <v>0</v>
      </c>
      <c r="I2910" s="643" t="s">
        <v>298</v>
      </c>
      <c r="J2910" s="473">
        <v>17.5</v>
      </c>
    </row>
    <row r="2911" spans="1:10">
      <c r="A2911" s="643"/>
      <c r="B2911" s="643"/>
      <c r="C2911" s="643"/>
      <c r="D2911" s="643"/>
      <c r="E2911" s="643" t="s">
        <v>709</v>
      </c>
      <c r="F2911" s="473">
        <v>5</v>
      </c>
      <c r="G2911" s="643"/>
      <c r="H2911" s="881" t="s">
        <v>299</v>
      </c>
      <c r="I2911" s="881"/>
      <c r="J2911" s="473">
        <v>29.19</v>
      </c>
    </row>
    <row r="2912" spans="1:10" ht="1" customHeight="1">
      <c r="A2912" s="645"/>
      <c r="B2912" s="645"/>
      <c r="C2912" s="645"/>
      <c r="D2912" s="645"/>
      <c r="E2912" s="645"/>
      <c r="F2912" s="645"/>
      <c r="G2912" s="645"/>
      <c r="H2912" s="645"/>
      <c r="I2912" s="645"/>
      <c r="J2912" s="645"/>
    </row>
    <row r="2913" spans="1:10" ht="18" customHeight="1">
      <c r="A2913" s="644"/>
      <c r="B2913" s="636" t="s">
        <v>276</v>
      </c>
      <c r="C2913" s="644" t="s">
        <v>277</v>
      </c>
      <c r="D2913" s="644" t="s">
        <v>278</v>
      </c>
      <c r="E2913" s="882" t="s">
        <v>279</v>
      </c>
      <c r="F2913" s="882"/>
      <c r="G2913" s="639" t="s">
        <v>280</v>
      </c>
      <c r="H2913" s="636" t="s">
        <v>281</v>
      </c>
      <c r="I2913" s="636" t="s">
        <v>282</v>
      </c>
      <c r="J2913" s="636" t="s">
        <v>283</v>
      </c>
    </row>
    <row r="2914" spans="1:10" ht="39" customHeight="1">
      <c r="A2914" s="645" t="s">
        <v>158</v>
      </c>
      <c r="B2914" s="461" t="s">
        <v>1664</v>
      </c>
      <c r="C2914" s="645" t="s">
        <v>86</v>
      </c>
      <c r="D2914" s="645" t="s">
        <v>1665</v>
      </c>
      <c r="E2914" s="883" t="s">
        <v>1204</v>
      </c>
      <c r="F2914" s="883"/>
      <c r="G2914" s="462" t="s">
        <v>288</v>
      </c>
      <c r="H2914" s="463">
        <v>1</v>
      </c>
      <c r="I2914" s="464">
        <v>0.11</v>
      </c>
      <c r="J2914" s="464">
        <v>0.11</v>
      </c>
    </row>
    <row r="2915" spans="1:10" ht="39" customHeight="1">
      <c r="A2915" s="638" t="s">
        <v>291</v>
      </c>
      <c r="B2915" s="469" t="s">
        <v>1672</v>
      </c>
      <c r="C2915" s="638" t="s">
        <v>86</v>
      </c>
      <c r="D2915" s="638" t="s">
        <v>1673</v>
      </c>
      <c r="E2915" s="884" t="s">
        <v>293</v>
      </c>
      <c r="F2915" s="884"/>
      <c r="G2915" s="470" t="s">
        <v>324</v>
      </c>
      <c r="H2915" s="471">
        <v>7.2000000000000002E-5</v>
      </c>
      <c r="I2915" s="472">
        <v>1533.38</v>
      </c>
      <c r="J2915" s="472">
        <v>0.11</v>
      </c>
    </row>
    <row r="2916" spans="1:10" ht="25">
      <c r="A2916" s="643"/>
      <c r="B2916" s="643"/>
      <c r="C2916" s="643"/>
      <c r="D2916" s="643"/>
      <c r="E2916" s="643" t="s">
        <v>296</v>
      </c>
      <c r="F2916" s="473">
        <v>0</v>
      </c>
      <c r="G2916" s="643" t="s">
        <v>297</v>
      </c>
      <c r="H2916" s="473">
        <v>0</v>
      </c>
      <c r="I2916" s="643" t="s">
        <v>298</v>
      </c>
      <c r="J2916" s="473">
        <v>0</v>
      </c>
    </row>
    <row r="2917" spans="1:10">
      <c r="A2917" s="643"/>
      <c r="B2917" s="643"/>
      <c r="C2917" s="643"/>
      <c r="D2917" s="643"/>
      <c r="E2917" s="643" t="s">
        <v>709</v>
      </c>
      <c r="F2917" s="473">
        <v>0.02</v>
      </c>
      <c r="G2917" s="643"/>
      <c r="H2917" s="881" t="s">
        <v>299</v>
      </c>
      <c r="I2917" s="881"/>
      <c r="J2917" s="473">
        <v>0.13</v>
      </c>
    </row>
    <row r="2918" spans="1:10" ht="1" customHeight="1">
      <c r="A2918" s="645"/>
      <c r="B2918" s="645"/>
      <c r="C2918" s="645"/>
      <c r="D2918" s="645"/>
      <c r="E2918" s="645"/>
      <c r="F2918" s="645"/>
      <c r="G2918" s="645"/>
      <c r="H2918" s="645"/>
      <c r="I2918" s="645"/>
      <c r="J2918" s="645"/>
    </row>
    <row r="2919" spans="1:10" ht="18" customHeight="1">
      <c r="A2919" s="644"/>
      <c r="B2919" s="636" t="s">
        <v>276</v>
      </c>
      <c r="C2919" s="644" t="s">
        <v>277</v>
      </c>
      <c r="D2919" s="644" t="s">
        <v>278</v>
      </c>
      <c r="E2919" s="882" t="s">
        <v>279</v>
      </c>
      <c r="F2919" s="882"/>
      <c r="G2919" s="639" t="s">
        <v>280</v>
      </c>
      <c r="H2919" s="636" t="s">
        <v>281</v>
      </c>
      <c r="I2919" s="636" t="s">
        <v>282</v>
      </c>
      <c r="J2919" s="636" t="s">
        <v>283</v>
      </c>
    </row>
    <row r="2920" spans="1:10" ht="39" customHeight="1">
      <c r="A2920" s="645" t="s">
        <v>158</v>
      </c>
      <c r="B2920" s="461" t="s">
        <v>1666</v>
      </c>
      <c r="C2920" s="645" t="s">
        <v>86</v>
      </c>
      <c r="D2920" s="645" t="s">
        <v>1667</v>
      </c>
      <c r="E2920" s="883" t="s">
        <v>1204</v>
      </c>
      <c r="F2920" s="883"/>
      <c r="G2920" s="462" t="s">
        <v>288</v>
      </c>
      <c r="H2920" s="463">
        <v>1</v>
      </c>
      <c r="I2920" s="464">
        <v>0.02</v>
      </c>
      <c r="J2920" s="464">
        <v>0.02</v>
      </c>
    </row>
    <row r="2921" spans="1:10" ht="39" customHeight="1">
      <c r="A2921" s="638" t="s">
        <v>291</v>
      </c>
      <c r="B2921" s="469" t="s">
        <v>1672</v>
      </c>
      <c r="C2921" s="638" t="s">
        <v>86</v>
      </c>
      <c r="D2921" s="638" t="s">
        <v>1673</v>
      </c>
      <c r="E2921" s="884" t="s">
        <v>293</v>
      </c>
      <c r="F2921" s="884"/>
      <c r="G2921" s="470" t="s">
        <v>324</v>
      </c>
      <c r="H2921" s="471">
        <v>1.4800000000000001E-5</v>
      </c>
      <c r="I2921" s="472">
        <v>1533.38</v>
      </c>
      <c r="J2921" s="472">
        <v>0.02</v>
      </c>
    </row>
    <row r="2922" spans="1:10" ht="25">
      <c r="A2922" s="643"/>
      <c r="B2922" s="643"/>
      <c r="C2922" s="643"/>
      <c r="D2922" s="643"/>
      <c r="E2922" s="643" t="s">
        <v>296</v>
      </c>
      <c r="F2922" s="473">
        <v>0</v>
      </c>
      <c r="G2922" s="643" t="s">
        <v>297</v>
      </c>
      <c r="H2922" s="473">
        <v>0</v>
      </c>
      <c r="I2922" s="643" t="s">
        <v>298</v>
      </c>
      <c r="J2922" s="473">
        <v>0</v>
      </c>
    </row>
    <row r="2923" spans="1:10">
      <c r="A2923" s="643"/>
      <c r="B2923" s="643"/>
      <c r="C2923" s="643"/>
      <c r="D2923" s="643"/>
      <c r="E2923" s="643" t="s">
        <v>709</v>
      </c>
      <c r="F2923" s="473">
        <v>0</v>
      </c>
      <c r="G2923" s="643"/>
      <c r="H2923" s="881" t="s">
        <v>299</v>
      </c>
      <c r="I2923" s="881"/>
      <c r="J2923" s="473">
        <v>0.02</v>
      </c>
    </row>
    <row r="2924" spans="1:10" ht="1" customHeight="1">
      <c r="A2924" s="645"/>
      <c r="B2924" s="645"/>
      <c r="C2924" s="645"/>
      <c r="D2924" s="645"/>
      <c r="E2924" s="645"/>
      <c r="F2924" s="645"/>
      <c r="G2924" s="645"/>
      <c r="H2924" s="645"/>
      <c r="I2924" s="645"/>
      <c r="J2924" s="645"/>
    </row>
    <row r="2925" spans="1:10" ht="18" customHeight="1">
      <c r="A2925" s="644"/>
      <c r="B2925" s="636" t="s">
        <v>276</v>
      </c>
      <c r="C2925" s="644" t="s">
        <v>277</v>
      </c>
      <c r="D2925" s="644" t="s">
        <v>278</v>
      </c>
      <c r="E2925" s="882" t="s">
        <v>279</v>
      </c>
      <c r="F2925" s="882"/>
      <c r="G2925" s="639" t="s">
        <v>280</v>
      </c>
      <c r="H2925" s="636" t="s">
        <v>281</v>
      </c>
      <c r="I2925" s="636" t="s">
        <v>282</v>
      </c>
      <c r="J2925" s="636" t="s">
        <v>283</v>
      </c>
    </row>
    <row r="2926" spans="1:10" ht="39" customHeight="1">
      <c r="A2926" s="645" t="s">
        <v>158</v>
      </c>
      <c r="B2926" s="461" t="s">
        <v>1668</v>
      </c>
      <c r="C2926" s="645" t="s">
        <v>86</v>
      </c>
      <c r="D2926" s="645" t="s">
        <v>1669</v>
      </c>
      <c r="E2926" s="883" t="s">
        <v>1204</v>
      </c>
      <c r="F2926" s="883"/>
      <c r="G2926" s="462" t="s">
        <v>288</v>
      </c>
      <c r="H2926" s="463">
        <v>1</v>
      </c>
      <c r="I2926" s="464">
        <v>7.0000000000000007E-2</v>
      </c>
      <c r="J2926" s="464">
        <v>7.0000000000000007E-2</v>
      </c>
    </row>
    <row r="2927" spans="1:10" ht="39" customHeight="1">
      <c r="A2927" s="638" t="s">
        <v>291</v>
      </c>
      <c r="B2927" s="469" t="s">
        <v>1672</v>
      </c>
      <c r="C2927" s="638" t="s">
        <v>86</v>
      </c>
      <c r="D2927" s="638" t="s">
        <v>1673</v>
      </c>
      <c r="E2927" s="884" t="s">
        <v>293</v>
      </c>
      <c r="F2927" s="884"/>
      <c r="G2927" s="470" t="s">
        <v>324</v>
      </c>
      <c r="H2927" s="471">
        <v>5.0000000000000002E-5</v>
      </c>
      <c r="I2927" s="472">
        <v>1533.38</v>
      </c>
      <c r="J2927" s="472">
        <v>7.0000000000000007E-2</v>
      </c>
    </row>
    <row r="2928" spans="1:10" ht="25">
      <c r="A2928" s="643"/>
      <c r="B2928" s="643"/>
      <c r="C2928" s="643"/>
      <c r="D2928" s="643"/>
      <c r="E2928" s="643" t="s">
        <v>296</v>
      </c>
      <c r="F2928" s="473">
        <v>0</v>
      </c>
      <c r="G2928" s="643" t="s">
        <v>297</v>
      </c>
      <c r="H2928" s="473">
        <v>0</v>
      </c>
      <c r="I2928" s="643" t="s">
        <v>298</v>
      </c>
      <c r="J2928" s="473">
        <v>0</v>
      </c>
    </row>
    <row r="2929" spans="1:10">
      <c r="A2929" s="643"/>
      <c r="B2929" s="643"/>
      <c r="C2929" s="643"/>
      <c r="D2929" s="643"/>
      <c r="E2929" s="643" t="s">
        <v>709</v>
      </c>
      <c r="F2929" s="473">
        <v>0.01</v>
      </c>
      <c r="G2929" s="643"/>
      <c r="H2929" s="881" t="s">
        <v>299</v>
      </c>
      <c r="I2929" s="881"/>
      <c r="J2929" s="473">
        <v>0.08</v>
      </c>
    </row>
    <row r="2930" spans="1:10" ht="1" customHeight="1">
      <c r="A2930" s="645"/>
      <c r="B2930" s="645"/>
      <c r="C2930" s="645"/>
      <c r="D2930" s="645"/>
      <c r="E2930" s="645"/>
      <c r="F2930" s="645"/>
      <c r="G2930" s="645"/>
      <c r="H2930" s="645"/>
      <c r="I2930" s="645"/>
      <c r="J2930" s="645"/>
    </row>
    <row r="2931" spans="1:10" ht="18" customHeight="1">
      <c r="A2931" s="644"/>
      <c r="B2931" s="636" t="s">
        <v>276</v>
      </c>
      <c r="C2931" s="644" t="s">
        <v>277</v>
      </c>
      <c r="D2931" s="644" t="s">
        <v>278</v>
      </c>
      <c r="E2931" s="882" t="s">
        <v>279</v>
      </c>
      <c r="F2931" s="882"/>
      <c r="G2931" s="639" t="s">
        <v>280</v>
      </c>
      <c r="H2931" s="636" t="s">
        <v>281</v>
      </c>
      <c r="I2931" s="636" t="s">
        <v>282</v>
      </c>
      <c r="J2931" s="636" t="s">
        <v>283</v>
      </c>
    </row>
    <row r="2932" spans="1:10" ht="39" customHeight="1">
      <c r="A2932" s="645" t="s">
        <v>158</v>
      </c>
      <c r="B2932" s="461" t="s">
        <v>1670</v>
      </c>
      <c r="C2932" s="645" t="s">
        <v>86</v>
      </c>
      <c r="D2932" s="645" t="s">
        <v>1671</v>
      </c>
      <c r="E2932" s="883" t="s">
        <v>1204</v>
      </c>
      <c r="F2932" s="883"/>
      <c r="G2932" s="462" t="s">
        <v>288</v>
      </c>
      <c r="H2932" s="463">
        <v>1</v>
      </c>
      <c r="I2932" s="464">
        <v>1.45</v>
      </c>
      <c r="J2932" s="464">
        <v>1.45</v>
      </c>
    </row>
    <row r="2933" spans="1:10" ht="26" customHeight="1">
      <c r="A2933" s="638" t="s">
        <v>291</v>
      </c>
      <c r="B2933" s="469" t="s">
        <v>1213</v>
      </c>
      <c r="C2933" s="638" t="s">
        <v>86</v>
      </c>
      <c r="D2933" s="638" t="s">
        <v>1214</v>
      </c>
      <c r="E2933" s="884" t="s">
        <v>293</v>
      </c>
      <c r="F2933" s="884"/>
      <c r="G2933" s="470" t="s">
        <v>1215</v>
      </c>
      <c r="H2933" s="471">
        <v>1.36</v>
      </c>
      <c r="I2933" s="472">
        <v>1.07</v>
      </c>
      <c r="J2933" s="472">
        <v>1.45</v>
      </c>
    </row>
    <row r="2934" spans="1:10" ht="25">
      <c r="A2934" s="643"/>
      <c r="B2934" s="643"/>
      <c r="C2934" s="643"/>
      <c r="D2934" s="643"/>
      <c r="E2934" s="643" t="s">
        <v>296</v>
      </c>
      <c r="F2934" s="473">
        <v>0</v>
      </c>
      <c r="G2934" s="643" t="s">
        <v>297</v>
      </c>
      <c r="H2934" s="473">
        <v>0</v>
      </c>
      <c r="I2934" s="643" t="s">
        <v>298</v>
      </c>
      <c r="J2934" s="473">
        <v>0</v>
      </c>
    </row>
    <row r="2935" spans="1:10">
      <c r="A2935" s="643"/>
      <c r="B2935" s="643"/>
      <c r="C2935" s="643"/>
      <c r="D2935" s="643"/>
      <c r="E2935" s="643" t="s">
        <v>709</v>
      </c>
      <c r="F2935" s="473">
        <v>0.3</v>
      </c>
      <c r="G2935" s="643"/>
      <c r="H2935" s="881" t="s">
        <v>299</v>
      </c>
      <c r="I2935" s="881"/>
      <c r="J2935" s="473">
        <v>1.75</v>
      </c>
    </row>
    <row r="2936" spans="1:10" ht="1" customHeight="1">
      <c r="A2936" s="645"/>
      <c r="B2936" s="645"/>
      <c r="C2936" s="645"/>
      <c r="D2936" s="645"/>
      <c r="E2936" s="645"/>
      <c r="F2936" s="645"/>
      <c r="G2936" s="645"/>
      <c r="H2936" s="645"/>
      <c r="I2936" s="645"/>
      <c r="J2936" s="645"/>
    </row>
    <row r="2937" spans="1:10" ht="18" customHeight="1">
      <c r="A2937" s="644"/>
      <c r="B2937" s="636" t="s">
        <v>276</v>
      </c>
      <c r="C2937" s="644" t="s">
        <v>277</v>
      </c>
      <c r="D2937" s="644" t="s">
        <v>278</v>
      </c>
      <c r="E2937" s="882" t="s">
        <v>279</v>
      </c>
      <c r="F2937" s="882"/>
      <c r="G2937" s="639" t="s">
        <v>280</v>
      </c>
      <c r="H2937" s="636" t="s">
        <v>281</v>
      </c>
      <c r="I2937" s="636" t="s">
        <v>282</v>
      </c>
      <c r="J2937" s="636" t="s">
        <v>283</v>
      </c>
    </row>
    <row r="2938" spans="1:10" ht="24" customHeight="1">
      <c r="A2938" s="645" t="s">
        <v>158</v>
      </c>
      <c r="B2938" s="461" t="s">
        <v>289</v>
      </c>
      <c r="C2938" s="645" t="s">
        <v>86</v>
      </c>
      <c r="D2938" s="645" t="s">
        <v>290</v>
      </c>
      <c r="E2938" s="883" t="s">
        <v>828</v>
      </c>
      <c r="F2938" s="883"/>
      <c r="G2938" s="462" t="s">
        <v>288</v>
      </c>
      <c r="H2938" s="463">
        <v>1</v>
      </c>
      <c r="I2938" s="464">
        <v>21.17</v>
      </c>
      <c r="J2938" s="464">
        <v>21.17</v>
      </c>
    </row>
    <row r="2939" spans="1:10" ht="26" customHeight="1">
      <c r="A2939" s="642" t="s">
        <v>285</v>
      </c>
      <c r="B2939" s="465" t="s">
        <v>1394</v>
      </c>
      <c r="C2939" s="642" t="s">
        <v>86</v>
      </c>
      <c r="D2939" s="642" t="s">
        <v>1395</v>
      </c>
      <c r="E2939" s="885" t="s">
        <v>828</v>
      </c>
      <c r="F2939" s="885"/>
      <c r="G2939" s="466" t="s">
        <v>288</v>
      </c>
      <c r="H2939" s="467">
        <v>1</v>
      </c>
      <c r="I2939" s="468">
        <v>0.31</v>
      </c>
      <c r="J2939" s="468">
        <v>0.31</v>
      </c>
    </row>
    <row r="2940" spans="1:10" ht="24" customHeight="1">
      <c r="A2940" s="638" t="s">
        <v>291</v>
      </c>
      <c r="B2940" s="469" t="s">
        <v>1396</v>
      </c>
      <c r="C2940" s="638" t="s">
        <v>86</v>
      </c>
      <c r="D2940" s="638" t="s">
        <v>1397</v>
      </c>
      <c r="E2940" s="884" t="s">
        <v>376</v>
      </c>
      <c r="F2940" s="884"/>
      <c r="G2940" s="470" t="s">
        <v>288</v>
      </c>
      <c r="H2940" s="471">
        <v>1</v>
      </c>
      <c r="I2940" s="472">
        <v>14.72</v>
      </c>
      <c r="J2940" s="472">
        <v>14.72</v>
      </c>
    </row>
    <row r="2941" spans="1:10" ht="24" customHeight="1">
      <c r="A2941" s="638" t="s">
        <v>291</v>
      </c>
      <c r="B2941" s="469" t="s">
        <v>1107</v>
      </c>
      <c r="C2941" s="638" t="s">
        <v>86</v>
      </c>
      <c r="D2941" s="638" t="s">
        <v>1108</v>
      </c>
      <c r="E2941" s="884" t="s">
        <v>1109</v>
      </c>
      <c r="F2941" s="884"/>
      <c r="G2941" s="470" t="s">
        <v>288</v>
      </c>
      <c r="H2941" s="471">
        <v>1</v>
      </c>
      <c r="I2941" s="472">
        <v>1.84</v>
      </c>
      <c r="J2941" s="472">
        <v>1.84</v>
      </c>
    </row>
    <row r="2942" spans="1:10" ht="24" customHeight="1">
      <c r="A2942" s="638" t="s">
        <v>291</v>
      </c>
      <c r="B2942" s="469" t="s">
        <v>1110</v>
      </c>
      <c r="C2942" s="638" t="s">
        <v>86</v>
      </c>
      <c r="D2942" s="638" t="s">
        <v>1111</v>
      </c>
      <c r="E2942" s="884" t="s">
        <v>1112</v>
      </c>
      <c r="F2942" s="884"/>
      <c r="G2942" s="470" t="s">
        <v>288</v>
      </c>
      <c r="H2942" s="471">
        <v>1</v>
      </c>
      <c r="I2942" s="472">
        <v>0.79</v>
      </c>
      <c r="J2942" s="472">
        <v>0.79</v>
      </c>
    </row>
    <row r="2943" spans="1:10" ht="24" customHeight="1">
      <c r="A2943" s="638" t="s">
        <v>291</v>
      </c>
      <c r="B2943" s="469" t="s">
        <v>1113</v>
      </c>
      <c r="C2943" s="638" t="s">
        <v>86</v>
      </c>
      <c r="D2943" s="638" t="s">
        <v>1114</v>
      </c>
      <c r="E2943" s="884" t="s">
        <v>1109</v>
      </c>
      <c r="F2943" s="884"/>
      <c r="G2943" s="470" t="s">
        <v>288</v>
      </c>
      <c r="H2943" s="471">
        <v>1</v>
      </c>
      <c r="I2943" s="472">
        <v>1.43</v>
      </c>
      <c r="J2943" s="472">
        <v>1.43</v>
      </c>
    </row>
    <row r="2944" spans="1:10" ht="24" customHeight="1">
      <c r="A2944" s="638" t="s">
        <v>291</v>
      </c>
      <c r="B2944" s="469" t="s">
        <v>1115</v>
      </c>
      <c r="C2944" s="638" t="s">
        <v>86</v>
      </c>
      <c r="D2944" s="638" t="s">
        <v>1116</v>
      </c>
      <c r="E2944" s="884" t="s">
        <v>1117</v>
      </c>
      <c r="F2944" s="884"/>
      <c r="G2944" s="470" t="s">
        <v>288</v>
      </c>
      <c r="H2944" s="471">
        <v>1</v>
      </c>
      <c r="I2944" s="472">
        <v>0.08</v>
      </c>
      <c r="J2944" s="472">
        <v>0.08</v>
      </c>
    </row>
    <row r="2945" spans="1:10" ht="26" customHeight="1">
      <c r="A2945" s="638" t="s">
        <v>291</v>
      </c>
      <c r="B2945" s="469" t="s">
        <v>1126</v>
      </c>
      <c r="C2945" s="638" t="s">
        <v>86</v>
      </c>
      <c r="D2945" s="638" t="s">
        <v>1127</v>
      </c>
      <c r="E2945" s="884" t="s">
        <v>716</v>
      </c>
      <c r="F2945" s="884"/>
      <c r="G2945" s="470" t="s">
        <v>288</v>
      </c>
      <c r="H2945" s="471">
        <v>1</v>
      </c>
      <c r="I2945" s="472">
        <v>0.61</v>
      </c>
      <c r="J2945" s="472">
        <v>0.61</v>
      </c>
    </row>
    <row r="2946" spans="1:10" ht="26" customHeight="1">
      <c r="A2946" s="638" t="s">
        <v>291</v>
      </c>
      <c r="B2946" s="469" t="s">
        <v>1128</v>
      </c>
      <c r="C2946" s="638" t="s">
        <v>86</v>
      </c>
      <c r="D2946" s="638" t="s">
        <v>1129</v>
      </c>
      <c r="E2946" s="884" t="s">
        <v>716</v>
      </c>
      <c r="F2946" s="884"/>
      <c r="G2946" s="470" t="s">
        <v>288</v>
      </c>
      <c r="H2946" s="471">
        <v>1</v>
      </c>
      <c r="I2946" s="472">
        <v>1.39</v>
      </c>
      <c r="J2946" s="472">
        <v>1.39</v>
      </c>
    </row>
    <row r="2947" spans="1:10" ht="25">
      <c r="A2947" s="643"/>
      <c r="B2947" s="643"/>
      <c r="C2947" s="643"/>
      <c r="D2947" s="643"/>
      <c r="E2947" s="643" t="s">
        <v>296</v>
      </c>
      <c r="F2947" s="473">
        <v>15.03</v>
      </c>
      <c r="G2947" s="643" t="s">
        <v>297</v>
      </c>
      <c r="H2947" s="473">
        <v>0</v>
      </c>
      <c r="I2947" s="643" t="s">
        <v>298</v>
      </c>
      <c r="J2947" s="473">
        <v>15.03</v>
      </c>
    </row>
    <row r="2948" spans="1:10">
      <c r="A2948" s="643"/>
      <c r="B2948" s="643"/>
      <c r="C2948" s="643"/>
      <c r="D2948" s="643"/>
      <c r="E2948" s="643" t="s">
        <v>709</v>
      </c>
      <c r="F2948" s="473">
        <v>4.38</v>
      </c>
      <c r="G2948" s="643"/>
      <c r="H2948" s="881" t="s">
        <v>299</v>
      </c>
      <c r="I2948" s="881"/>
      <c r="J2948" s="473">
        <v>25.55</v>
      </c>
    </row>
    <row r="2949" spans="1:10" ht="1" customHeight="1">
      <c r="A2949" s="645"/>
      <c r="B2949" s="645"/>
      <c r="C2949" s="645"/>
      <c r="D2949" s="645"/>
      <c r="E2949" s="645"/>
      <c r="F2949" s="645"/>
      <c r="G2949" s="645"/>
      <c r="H2949" s="645"/>
      <c r="I2949" s="645"/>
      <c r="J2949" s="645"/>
    </row>
    <row r="2950" spans="1:10" ht="18" customHeight="1">
      <c r="A2950" s="644"/>
      <c r="B2950" s="636" t="s">
        <v>276</v>
      </c>
      <c r="C2950" s="644" t="s">
        <v>277</v>
      </c>
      <c r="D2950" s="644" t="s">
        <v>278</v>
      </c>
      <c r="E2950" s="882" t="s">
        <v>279</v>
      </c>
      <c r="F2950" s="882"/>
      <c r="G2950" s="639" t="s">
        <v>280</v>
      </c>
      <c r="H2950" s="636" t="s">
        <v>281</v>
      </c>
      <c r="I2950" s="636" t="s">
        <v>282</v>
      </c>
      <c r="J2950" s="636" t="s">
        <v>283</v>
      </c>
    </row>
    <row r="2951" spans="1:10" ht="39" customHeight="1">
      <c r="A2951" s="645" t="s">
        <v>158</v>
      </c>
      <c r="B2951" s="461" t="s">
        <v>1511</v>
      </c>
      <c r="C2951" s="645" t="s">
        <v>86</v>
      </c>
      <c r="D2951" s="645" t="s">
        <v>1512</v>
      </c>
      <c r="E2951" s="883" t="s">
        <v>834</v>
      </c>
      <c r="F2951" s="883"/>
      <c r="G2951" s="462" t="s">
        <v>324</v>
      </c>
      <c r="H2951" s="463">
        <v>1</v>
      </c>
      <c r="I2951" s="464">
        <v>10.56</v>
      </c>
      <c r="J2951" s="464">
        <v>10.56</v>
      </c>
    </row>
    <row r="2952" spans="1:10" ht="26" customHeight="1">
      <c r="A2952" s="642" t="s">
        <v>285</v>
      </c>
      <c r="B2952" s="465" t="s">
        <v>1160</v>
      </c>
      <c r="C2952" s="642" t="s">
        <v>86</v>
      </c>
      <c r="D2952" s="642" t="s">
        <v>1161</v>
      </c>
      <c r="E2952" s="885" t="s">
        <v>828</v>
      </c>
      <c r="F2952" s="885"/>
      <c r="G2952" s="466" t="s">
        <v>288</v>
      </c>
      <c r="H2952" s="467">
        <v>0.128</v>
      </c>
      <c r="I2952" s="468">
        <v>22.77</v>
      </c>
      <c r="J2952" s="468">
        <v>2.91</v>
      </c>
    </row>
    <row r="2953" spans="1:10" ht="24" customHeight="1">
      <c r="A2953" s="642" t="s">
        <v>285</v>
      </c>
      <c r="B2953" s="465" t="s">
        <v>1230</v>
      </c>
      <c r="C2953" s="642" t="s">
        <v>86</v>
      </c>
      <c r="D2953" s="642" t="s">
        <v>1231</v>
      </c>
      <c r="E2953" s="885" t="s">
        <v>828</v>
      </c>
      <c r="F2953" s="885"/>
      <c r="G2953" s="466" t="s">
        <v>288</v>
      </c>
      <c r="H2953" s="467">
        <v>0.128</v>
      </c>
      <c r="I2953" s="468">
        <v>27.47</v>
      </c>
      <c r="J2953" s="468">
        <v>3.51</v>
      </c>
    </row>
    <row r="2954" spans="1:10" ht="26" customHeight="1">
      <c r="A2954" s="638" t="s">
        <v>291</v>
      </c>
      <c r="B2954" s="469" t="s">
        <v>1674</v>
      </c>
      <c r="C2954" s="638" t="s">
        <v>86</v>
      </c>
      <c r="D2954" s="638" t="s">
        <v>1675</v>
      </c>
      <c r="E2954" s="884" t="s">
        <v>293</v>
      </c>
      <c r="F2954" s="884"/>
      <c r="G2954" s="470" t="s">
        <v>324</v>
      </c>
      <c r="H2954" s="471">
        <v>1</v>
      </c>
      <c r="I2954" s="472">
        <v>2.73</v>
      </c>
      <c r="J2954" s="472">
        <v>2.73</v>
      </c>
    </row>
    <row r="2955" spans="1:10" ht="39" customHeight="1">
      <c r="A2955" s="638" t="s">
        <v>291</v>
      </c>
      <c r="B2955" s="469" t="s">
        <v>1676</v>
      </c>
      <c r="C2955" s="638" t="s">
        <v>86</v>
      </c>
      <c r="D2955" s="638" t="s">
        <v>1677</v>
      </c>
      <c r="E2955" s="884" t="s">
        <v>293</v>
      </c>
      <c r="F2955" s="884"/>
      <c r="G2955" s="470" t="s">
        <v>324</v>
      </c>
      <c r="H2955" s="471">
        <v>1</v>
      </c>
      <c r="I2955" s="472">
        <v>1.41</v>
      </c>
      <c r="J2955" s="472">
        <v>1.41</v>
      </c>
    </row>
    <row r="2956" spans="1:10" ht="25">
      <c r="A2956" s="643"/>
      <c r="B2956" s="643"/>
      <c r="C2956" s="643"/>
      <c r="D2956" s="643"/>
      <c r="E2956" s="643" t="s">
        <v>296</v>
      </c>
      <c r="F2956" s="473">
        <v>4.82</v>
      </c>
      <c r="G2956" s="643" t="s">
        <v>297</v>
      </c>
      <c r="H2956" s="473">
        <v>0</v>
      </c>
      <c r="I2956" s="643" t="s">
        <v>298</v>
      </c>
      <c r="J2956" s="473">
        <v>4.82</v>
      </c>
    </row>
    <row r="2957" spans="1:10">
      <c r="A2957" s="643"/>
      <c r="B2957" s="643"/>
      <c r="C2957" s="643"/>
      <c r="D2957" s="643"/>
      <c r="E2957" s="643" t="s">
        <v>709</v>
      </c>
      <c r="F2957" s="473">
        <v>2.1800000000000002</v>
      </c>
      <c r="G2957" s="643"/>
      <c r="H2957" s="881" t="s">
        <v>299</v>
      </c>
      <c r="I2957" s="881"/>
      <c r="J2957" s="473">
        <v>12.74</v>
      </c>
    </row>
    <row r="2958" spans="1:10" ht="1" customHeight="1">
      <c r="A2958" s="645"/>
      <c r="B2958" s="645"/>
      <c r="C2958" s="645"/>
      <c r="D2958" s="645"/>
      <c r="E2958" s="645"/>
      <c r="F2958" s="645"/>
      <c r="G2958" s="645"/>
      <c r="H2958" s="645"/>
      <c r="I2958" s="645"/>
      <c r="J2958" s="645"/>
    </row>
    <row r="2959" spans="1:10" ht="18" customHeight="1">
      <c r="A2959" s="644"/>
      <c r="B2959" s="636" t="s">
        <v>276</v>
      </c>
      <c r="C2959" s="644" t="s">
        <v>277</v>
      </c>
      <c r="D2959" s="644" t="s">
        <v>278</v>
      </c>
      <c r="E2959" s="882" t="s">
        <v>279</v>
      </c>
      <c r="F2959" s="882"/>
      <c r="G2959" s="639" t="s">
        <v>280</v>
      </c>
      <c r="H2959" s="636" t="s">
        <v>281</v>
      </c>
      <c r="I2959" s="636" t="s">
        <v>282</v>
      </c>
      <c r="J2959" s="636" t="s">
        <v>283</v>
      </c>
    </row>
    <row r="2960" spans="1:10" ht="24" customHeight="1">
      <c r="A2960" s="645" t="s">
        <v>158</v>
      </c>
      <c r="B2960" s="461" t="s">
        <v>1678</v>
      </c>
      <c r="C2960" s="645" t="s">
        <v>86</v>
      </c>
      <c r="D2960" s="645" t="s">
        <v>1679</v>
      </c>
      <c r="E2960" s="883" t="s">
        <v>828</v>
      </c>
      <c r="F2960" s="883"/>
      <c r="G2960" s="462" t="s">
        <v>288</v>
      </c>
      <c r="H2960" s="463">
        <v>1</v>
      </c>
      <c r="I2960" s="464">
        <v>25.75</v>
      </c>
      <c r="J2960" s="464">
        <v>25.75</v>
      </c>
    </row>
    <row r="2961" spans="1:10" ht="26" customHeight="1">
      <c r="A2961" s="642" t="s">
        <v>285</v>
      </c>
      <c r="B2961" s="465" t="s">
        <v>1398</v>
      </c>
      <c r="C2961" s="642" t="s">
        <v>86</v>
      </c>
      <c r="D2961" s="642" t="s">
        <v>1399</v>
      </c>
      <c r="E2961" s="885" t="s">
        <v>828</v>
      </c>
      <c r="F2961" s="885"/>
      <c r="G2961" s="466" t="s">
        <v>288</v>
      </c>
      <c r="H2961" s="467">
        <v>1</v>
      </c>
      <c r="I2961" s="468">
        <v>0.22</v>
      </c>
      <c r="J2961" s="468">
        <v>0.22</v>
      </c>
    </row>
    <row r="2962" spans="1:10" ht="24" customHeight="1">
      <c r="A2962" s="638" t="s">
        <v>291</v>
      </c>
      <c r="B2962" s="469" t="s">
        <v>1400</v>
      </c>
      <c r="C2962" s="638" t="s">
        <v>86</v>
      </c>
      <c r="D2962" s="638" t="s">
        <v>1401</v>
      </c>
      <c r="E2962" s="884" t="s">
        <v>376</v>
      </c>
      <c r="F2962" s="884"/>
      <c r="G2962" s="470" t="s">
        <v>288</v>
      </c>
      <c r="H2962" s="471">
        <v>1</v>
      </c>
      <c r="I2962" s="472">
        <v>19.52</v>
      </c>
      <c r="J2962" s="472">
        <v>19.52</v>
      </c>
    </row>
    <row r="2963" spans="1:10" ht="24" customHeight="1">
      <c r="A2963" s="638" t="s">
        <v>291</v>
      </c>
      <c r="B2963" s="469" t="s">
        <v>1107</v>
      </c>
      <c r="C2963" s="638" t="s">
        <v>86</v>
      </c>
      <c r="D2963" s="638" t="s">
        <v>1108</v>
      </c>
      <c r="E2963" s="884" t="s">
        <v>1109</v>
      </c>
      <c r="F2963" s="884"/>
      <c r="G2963" s="470" t="s">
        <v>288</v>
      </c>
      <c r="H2963" s="471">
        <v>1</v>
      </c>
      <c r="I2963" s="472">
        <v>1.84</v>
      </c>
      <c r="J2963" s="472">
        <v>1.84</v>
      </c>
    </row>
    <row r="2964" spans="1:10" ht="24" customHeight="1">
      <c r="A2964" s="638" t="s">
        <v>291</v>
      </c>
      <c r="B2964" s="469" t="s">
        <v>1110</v>
      </c>
      <c r="C2964" s="638" t="s">
        <v>86</v>
      </c>
      <c r="D2964" s="638" t="s">
        <v>1111</v>
      </c>
      <c r="E2964" s="884" t="s">
        <v>1112</v>
      </c>
      <c r="F2964" s="884"/>
      <c r="G2964" s="470" t="s">
        <v>288</v>
      </c>
      <c r="H2964" s="471">
        <v>1</v>
      </c>
      <c r="I2964" s="472">
        <v>0.79</v>
      </c>
      <c r="J2964" s="472">
        <v>0.79</v>
      </c>
    </row>
    <row r="2965" spans="1:10" ht="24" customHeight="1">
      <c r="A2965" s="638" t="s">
        <v>291</v>
      </c>
      <c r="B2965" s="469" t="s">
        <v>1113</v>
      </c>
      <c r="C2965" s="638" t="s">
        <v>86</v>
      </c>
      <c r="D2965" s="638" t="s">
        <v>1114</v>
      </c>
      <c r="E2965" s="884" t="s">
        <v>1109</v>
      </c>
      <c r="F2965" s="884"/>
      <c r="G2965" s="470" t="s">
        <v>288</v>
      </c>
      <c r="H2965" s="471">
        <v>1</v>
      </c>
      <c r="I2965" s="472">
        <v>1.43</v>
      </c>
      <c r="J2965" s="472">
        <v>1.43</v>
      </c>
    </row>
    <row r="2966" spans="1:10" ht="24" customHeight="1">
      <c r="A2966" s="638" t="s">
        <v>291</v>
      </c>
      <c r="B2966" s="469" t="s">
        <v>1115</v>
      </c>
      <c r="C2966" s="638" t="s">
        <v>86</v>
      </c>
      <c r="D2966" s="638" t="s">
        <v>1116</v>
      </c>
      <c r="E2966" s="884" t="s">
        <v>1117</v>
      </c>
      <c r="F2966" s="884"/>
      <c r="G2966" s="470" t="s">
        <v>288</v>
      </c>
      <c r="H2966" s="471">
        <v>1</v>
      </c>
      <c r="I2966" s="472">
        <v>0.08</v>
      </c>
      <c r="J2966" s="472">
        <v>0.08</v>
      </c>
    </row>
    <row r="2967" spans="1:10" ht="26" customHeight="1">
      <c r="A2967" s="638" t="s">
        <v>291</v>
      </c>
      <c r="B2967" s="469" t="s">
        <v>1118</v>
      </c>
      <c r="C2967" s="638" t="s">
        <v>86</v>
      </c>
      <c r="D2967" s="638" t="s">
        <v>1119</v>
      </c>
      <c r="E2967" s="884" t="s">
        <v>716</v>
      </c>
      <c r="F2967" s="884"/>
      <c r="G2967" s="470" t="s">
        <v>288</v>
      </c>
      <c r="H2967" s="471">
        <v>1</v>
      </c>
      <c r="I2967" s="472">
        <v>0.44</v>
      </c>
      <c r="J2967" s="472">
        <v>0.44</v>
      </c>
    </row>
    <row r="2968" spans="1:10" ht="26" customHeight="1">
      <c r="A2968" s="638" t="s">
        <v>291</v>
      </c>
      <c r="B2968" s="469" t="s">
        <v>1120</v>
      </c>
      <c r="C2968" s="638" t="s">
        <v>86</v>
      </c>
      <c r="D2968" s="638" t="s">
        <v>1121</v>
      </c>
      <c r="E2968" s="884" t="s">
        <v>716</v>
      </c>
      <c r="F2968" s="884"/>
      <c r="G2968" s="470" t="s">
        <v>288</v>
      </c>
      <c r="H2968" s="471">
        <v>1</v>
      </c>
      <c r="I2968" s="472">
        <v>1.43</v>
      </c>
      <c r="J2968" s="472">
        <v>1.43</v>
      </c>
    </row>
    <row r="2969" spans="1:10" ht="25">
      <c r="A2969" s="643"/>
      <c r="B2969" s="643"/>
      <c r="C2969" s="643"/>
      <c r="D2969" s="643"/>
      <c r="E2969" s="643" t="s">
        <v>296</v>
      </c>
      <c r="F2969" s="473">
        <v>19.739999999999998</v>
      </c>
      <c r="G2969" s="643" t="s">
        <v>297</v>
      </c>
      <c r="H2969" s="473">
        <v>0</v>
      </c>
      <c r="I2969" s="643" t="s">
        <v>298</v>
      </c>
      <c r="J2969" s="473">
        <v>19.739999999999998</v>
      </c>
    </row>
    <row r="2970" spans="1:10">
      <c r="A2970" s="643"/>
      <c r="B2970" s="643"/>
      <c r="C2970" s="643"/>
      <c r="D2970" s="643"/>
      <c r="E2970" s="643" t="s">
        <v>709</v>
      </c>
      <c r="F2970" s="473">
        <v>5.33</v>
      </c>
      <c r="G2970" s="643"/>
      <c r="H2970" s="881" t="s">
        <v>299</v>
      </c>
      <c r="I2970" s="881"/>
      <c r="J2970" s="473">
        <v>31.08</v>
      </c>
    </row>
    <row r="2971" spans="1:10" ht="1" customHeight="1">
      <c r="A2971" s="645"/>
      <c r="B2971" s="645"/>
      <c r="C2971" s="645"/>
      <c r="D2971" s="645"/>
      <c r="E2971" s="645"/>
      <c r="F2971" s="645"/>
      <c r="G2971" s="645"/>
      <c r="H2971" s="645"/>
      <c r="I2971" s="645"/>
      <c r="J2971" s="645"/>
    </row>
    <row r="2972" spans="1:10" ht="18" customHeight="1">
      <c r="A2972" s="644"/>
      <c r="B2972" s="636" t="s">
        <v>276</v>
      </c>
      <c r="C2972" s="644" t="s">
        <v>277</v>
      </c>
      <c r="D2972" s="644" t="s">
        <v>278</v>
      </c>
      <c r="E2972" s="882" t="s">
        <v>279</v>
      </c>
      <c r="F2972" s="882"/>
      <c r="G2972" s="639" t="s">
        <v>280</v>
      </c>
      <c r="H2972" s="636" t="s">
        <v>281</v>
      </c>
      <c r="I2972" s="636" t="s">
        <v>282</v>
      </c>
      <c r="J2972" s="636" t="s">
        <v>283</v>
      </c>
    </row>
    <row r="2973" spans="1:10" ht="52" customHeight="1">
      <c r="A2973" s="645" t="s">
        <v>158</v>
      </c>
      <c r="B2973" s="461" t="s">
        <v>332</v>
      </c>
      <c r="C2973" s="645" t="s">
        <v>86</v>
      </c>
      <c r="D2973" s="645" t="s">
        <v>333</v>
      </c>
      <c r="E2973" s="883" t="s">
        <v>838</v>
      </c>
      <c r="F2973" s="883"/>
      <c r="G2973" s="462" t="s">
        <v>5</v>
      </c>
      <c r="H2973" s="463">
        <v>1</v>
      </c>
      <c r="I2973" s="464">
        <v>50.61</v>
      </c>
      <c r="J2973" s="464">
        <v>50.61</v>
      </c>
    </row>
    <row r="2974" spans="1:10" ht="24" customHeight="1">
      <c r="A2974" s="642" t="s">
        <v>285</v>
      </c>
      <c r="B2974" s="465" t="s">
        <v>289</v>
      </c>
      <c r="C2974" s="642" t="s">
        <v>86</v>
      </c>
      <c r="D2974" s="642" t="s">
        <v>290</v>
      </c>
      <c r="E2974" s="885" t="s">
        <v>828</v>
      </c>
      <c r="F2974" s="885"/>
      <c r="G2974" s="466" t="s">
        <v>288</v>
      </c>
      <c r="H2974" s="467">
        <v>0.16600000000000001</v>
      </c>
      <c r="I2974" s="468">
        <v>21.17</v>
      </c>
      <c r="J2974" s="468">
        <v>3.51</v>
      </c>
    </row>
    <row r="2975" spans="1:10" ht="24" customHeight="1">
      <c r="A2975" s="642" t="s">
        <v>285</v>
      </c>
      <c r="B2975" s="465" t="s">
        <v>1678</v>
      </c>
      <c r="C2975" s="642" t="s">
        <v>86</v>
      </c>
      <c r="D2975" s="642" t="s">
        <v>1679</v>
      </c>
      <c r="E2975" s="885" t="s">
        <v>828</v>
      </c>
      <c r="F2975" s="885"/>
      <c r="G2975" s="466" t="s">
        <v>288</v>
      </c>
      <c r="H2975" s="467">
        <v>0.128</v>
      </c>
      <c r="I2975" s="468">
        <v>25.75</v>
      </c>
      <c r="J2975" s="468">
        <v>3.29</v>
      </c>
    </row>
    <row r="2976" spans="1:10" ht="39" customHeight="1">
      <c r="A2976" s="642" t="s">
        <v>285</v>
      </c>
      <c r="B2976" s="465" t="s">
        <v>1503</v>
      </c>
      <c r="C2976" s="642" t="s">
        <v>86</v>
      </c>
      <c r="D2976" s="642" t="s">
        <v>1504</v>
      </c>
      <c r="E2976" s="885" t="s">
        <v>843</v>
      </c>
      <c r="F2976" s="885"/>
      <c r="G2976" s="466" t="s">
        <v>428</v>
      </c>
      <c r="H2976" s="467">
        <v>5.3E-3</v>
      </c>
      <c r="I2976" s="468">
        <v>23.22</v>
      </c>
      <c r="J2976" s="468">
        <v>0.12</v>
      </c>
    </row>
    <row r="2977" spans="1:10" ht="39" customHeight="1">
      <c r="A2977" s="642" t="s">
        <v>285</v>
      </c>
      <c r="B2977" s="465" t="s">
        <v>1495</v>
      </c>
      <c r="C2977" s="642" t="s">
        <v>86</v>
      </c>
      <c r="D2977" s="642" t="s">
        <v>1496</v>
      </c>
      <c r="E2977" s="885" t="s">
        <v>843</v>
      </c>
      <c r="F2977" s="885"/>
      <c r="G2977" s="466" t="s">
        <v>451</v>
      </c>
      <c r="H2977" s="467">
        <v>7.3000000000000001E-3</v>
      </c>
      <c r="I2977" s="468">
        <v>22.14</v>
      </c>
      <c r="J2977" s="468">
        <v>0.16</v>
      </c>
    </row>
    <row r="2978" spans="1:10" ht="39" customHeight="1">
      <c r="A2978" s="638" t="s">
        <v>291</v>
      </c>
      <c r="B2978" s="469" t="s">
        <v>1680</v>
      </c>
      <c r="C2978" s="638" t="s">
        <v>86</v>
      </c>
      <c r="D2978" s="638" t="s">
        <v>1681</v>
      </c>
      <c r="E2978" s="884" t="s">
        <v>293</v>
      </c>
      <c r="F2978" s="884"/>
      <c r="G2978" s="470" t="s">
        <v>1682</v>
      </c>
      <c r="H2978" s="471">
        <v>1.26</v>
      </c>
      <c r="I2978" s="472">
        <v>0.19</v>
      </c>
      <c r="J2978" s="472">
        <v>0.23</v>
      </c>
    </row>
    <row r="2979" spans="1:10" ht="26" customHeight="1">
      <c r="A2979" s="638" t="s">
        <v>291</v>
      </c>
      <c r="B2979" s="469" t="s">
        <v>1683</v>
      </c>
      <c r="C2979" s="638" t="s">
        <v>86</v>
      </c>
      <c r="D2979" s="638" t="s">
        <v>1684</v>
      </c>
      <c r="E2979" s="884" t="s">
        <v>293</v>
      </c>
      <c r="F2979" s="884"/>
      <c r="G2979" s="470" t="s">
        <v>324</v>
      </c>
      <c r="H2979" s="471">
        <v>1.26</v>
      </c>
      <c r="I2979" s="472">
        <v>2.85</v>
      </c>
      <c r="J2979" s="472">
        <v>3.59</v>
      </c>
    </row>
    <row r="2980" spans="1:10" ht="26" customHeight="1">
      <c r="A2980" s="638" t="s">
        <v>291</v>
      </c>
      <c r="B2980" s="469" t="s">
        <v>1685</v>
      </c>
      <c r="C2980" s="638" t="s">
        <v>86</v>
      </c>
      <c r="D2980" s="638" t="s">
        <v>1686</v>
      </c>
      <c r="E2980" s="884" t="s">
        <v>293</v>
      </c>
      <c r="F2980" s="884"/>
      <c r="G2980" s="470" t="s">
        <v>5</v>
      </c>
      <c r="H2980" s="471">
        <v>1.357</v>
      </c>
      <c r="I2980" s="472">
        <v>29.27</v>
      </c>
      <c r="J2980" s="472">
        <v>39.71</v>
      </c>
    </row>
    <row r="2981" spans="1:10" ht="25">
      <c r="A2981" s="643"/>
      <c r="B2981" s="643"/>
      <c r="C2981" s="643"/>
      <c r="D2981" s="643"/>
      <c r="E2981" s="643" t="s">
        <v>296</v>
      </c>
      <c r="F2981" s="473">
        <v>5.21</v>
      </c>
      <c r="G2981" s="643" t="s">
        <v>297</v>
      </c>
      <c r="H2981" s="473">
        <v>0</v>
      </c>
      <c r="I2981" s="643" t="s">
        <v>298</v>
      </c>
      <c r="J2981" s="473">
        <v>5.21</v>
      </c>
    </row>
    <row r="2982" spans="1:10">
      <c r="A2982" s="643"/>
      <c r="B2982" s="643"/>
      <c r="C2982" s="643"/>
      <c r="D2982" s="643"/>
      <c r="E2982" s="643" t="s">
        <v>709</v>
      </c>
      <c r="F2982" s="473">
        <v>10.47</v>
      </c>
      <c r="G2982" s="643"/>
      <c r="H2982" s="881" t="s">
        <v>299</v>
      </c>
      <c r="I2982" s="881"/>
      <c r="J2982" s="473">
        <v>61.08</v>
      </c>
    </row>
    <row r="2983" spans="1:10" ht="1" customHeight="1">
      <c r="A2983" s="645"/>
      <c r="B2983" s="645"/>
      <c r="C2983" s="645"/>
      <c r="D2983" s="645"/>
      <c r="E2983" s="645"/>
      <c r="F2983" s="645"/>
      <c r="G2983" s="645"/>
      <c r="H2983" s="645"/>
      <c r="I2983" s="645"/>
      <c r="J2983" s="645"/>
    </row>
    <row r="2984" spans="1:10" ht="18" customHeight="1">
      <c r="A2984" s="644"/>
      <c r="B2984" s="636" t="s">
        <v>276</v>
      </c>
      <c r="C2984" s="644" t="s">
        <v>277</v>
      </c>
      <c r="D2984" s="644" t="s">
        <v>278</v>
      </c>
      <c r="E2984" s="882" t="s">
        <v>279</v>
      </c>
      <c r="F2984" s="882"/>
      <c r="G2984" s="639" t="s">
        <v>280</v>
      </c>
      <c r="H2984" s="636" t="s">
        <v>281</v>
      </c>
      <c r="I2984" s="636" t="s">
        <v>282</v>
      </c>
      <c r="J2984" s="636" t="s">
        <v>283</v>
      </c>
    </row>
    <row r="2985" spans="1:10" ht="24" customHeight="1">
      <c r="A2985" s="645" t="s">
        <v>158</v>
      </c>
      <c r="B2985" s="461" t="s">
        <v>721</v>
      </c>
      <c r="C2985" s="645" t="s">
        <v>86</v>
      </c>
      <c r="D2985" s="645" t="s">
        <v>722</v>
      </c>
      <c r="E2985" s="883" t="s">
        <v>828</v>
      </c>
      <c r="F2985" s="883"/>
      <c r="G2985" s="462" t="s">
        <v>713</v>
      </c>
      <c r="H2985" s="463">
        <v>1</v>
      </c>
      <c r="I2985" s="464">
        <v>3942.57</v>
      </c>
      <c r="J2985" s="464">
        <v>3942.57</v>
      </c>
    </row>
    <row r="2986" spans="1:10" ht="26" customHeight="1">
      <c r="A2986" s="642" t="s">
        <v>285</v>
      </c>
      <c r="B2986" s="465" t="s">
        <v>1402</v>
      </c>
      <c r="C2986" s="642" t="s">
        <v>86</v>
      </c>
      <c r="D2986" s="642" t="s">
        <v>1403</v>
      </c>
      <c r="E2986" s="885" t="s">
        <v>828</v>
      </c>
      <c r="F2986" s="885"/>
      <c r="G2986" s="466" t="s">
        <v>713</v>
      </c>
      <c r="H2986" s="467">
        <v>1</v>
      </c>
      <c r="I2986" s="468">
        <v>21.82</v>
      </c>
      <c r="J2986" s="468">
        <v>21.82</v>
      </c>
    </row>
    <row r="2987" spans="1:10" ht="24" customHeight="1">
      <c r="A2987" s="638" t="s">
        <v>291</v>
      </c>
      <c r="B2987" s="469" t="s">
        <v>1404</v>
      </c>
      <c r="C2987" s="638" t="s">
        <v>86</v>
      </c>
      <c r="D2987" s="638" t="s">
        <v>1405</v>
      </c>
      <c r="E2987" s="884" t="s">
        <v>376</v>
      </c>
      <c r="F2987" s="884"/>
      <c r="G2987" s="470" t="s">
        <v>713</v>
      </c>
      <c r="H2987" s="471">
        <v>1</v>
      </c>
      <c r="I2987" s="472">
        <v>3485.91</v>
      </c>
      <c r="J2987" s="472">
        <v>3485.91</v>
      </c>
    </row>
    <row r="2988" spans="1:10" ht="24" customHeight="1">
      <c r="A2988" s="638" t="s">
        <v>291</v>
      </c>
      <c r="B2988" s="469" t="s">
        <v>1142</v>
      </c>
      <c r="C2988" s="638" t="s">
        <v>86</v>
      </c>
      <c r="D2988" s="638" t="s">
        <v>1143</v>
      </c>
      <c r="E2988" s="884" t="s">
        <v>293</v>
      </c>
      <c r="F2988" s="884"/>
      <c r="G2988" s="470" t="s">
        <v>713</v>
      </c>
      <c r="H2988" s="471">
        <v>1</v>
      </c>
      <c r="I2988" s="472">
        <v>270.51</v>
      </c>
      <c r="J2988" s="472">
        <v>270.51</v>
      </c>
    </row>
    <row r="2989" spans="1:10" ht="24" customHeight="1">
      <c r="A2989" s="638" t="s">
        <v>291</v>
      </c>
      <c r="B2989" s="469" t="s">
        <v>1144</v>
      </c>
      <c r="C2989" s="638" t="s">
        <v>86</v>
      </c>
      <c r="D2989" s="638" t="s">
        <v>1145</v>
      </c>
      <c r="E2989" s="884" t="s">
        <v>293</v>
      </c>
      <c r="F2989" s="884"/>
      <c r="G2989" s="470" t="s">
        <v>713</v>
      </c>
      <c r="H2989" s="471">
        <v>1</v>
      </c>
      <c r="I2989" s="472">
        <v>15.46</v>
      </c>
      <c r="J2989" s="472">
        <v>15.46</v>
      </c>
    </row>
    <row r="2990" spans="1:10" ht="26" customHeight="1">
      <c r="A2990" s="638" t="s">
        <v>291</v>
      </c>
      <c r="B2990" s="469" t="s">
        <v>1184</v>
      </c>
      <c r="C2990" s="638" t="s">
        <v>86</v>
      </c>
      <c r="D2990" s="638" t="s">
        <v>1185</v>
      </c>
      <c r="E2990" s="884" t="s">
        <v>716</v>
      </c>
      <c r="F2990" s="884"/>
      <c r="G2990" s="470" t="s">
        <v>713</v>
      </c>
      <c r="H2990" s="471">
        <v>1</v>
      </c>
      <c r="I2990" s="472">
        <v>9.89</v>
      </c>
      <c r="J2990" s="472">
        <v>9.89</v>
      </c>
    </row>
    <row r="2991" spans="1:10" ht="26" customHeight="1">
      <c r="A2991" s="638" t="s">
        <v>291</v>
      </c>
      <c r="B2991" s="469" t="s">
        <v>1186</v>
      </c>
      <c r="C2991" s="638" t="s">
        <v>86</v>
      </c>
      <c r="D2991" s="638" t="s">
        <v>1187</v>
      </c>
      <c r="E2991" s="884" t="s">
        <v>716</v>
      </c>
      <c r="F2991" s="884"/>
      <c r="G2991" s="470" t="s">
        <v>713</v>
      </c>
      <c r="H2991" s="471">
        <v>1</v>
      </c>
      <c r="I2991" s="472">
        <v>138.97999999999999</v>
      </c>
      <c r="J2991" s="472">
        <v>138.97999999999999</v>
      </c>
    </row>
    <row r="2992" spans="1:10" ht="25">
      <c r="A2992" s="643"/>
      <c r="B2992" s="643"/>
      <c r="C2992" s="643"/>
      <c r="D2992" s="643"/>
      <c r="E2992" s="643" t="s">
        <v>296</v>
      </c>
      <c r="F2992" s="473">
        <v>3507.73</v>
      </c>
      <c r="G2992" s="643" t="s">
        <v>297</v>
      </c>
      <c r="H2992" s="473">
        <v>0</v>
      </c>
      <c r="I2992" s="643" t="s">
        <v>298</v>
      </c>
      <c r="J2992" s="473">
        <v>3507.73</v>
      </c>
    </row>
    <row r="2993" spans="1:10">
      <c r="A2993" s="643"/>
      <c r="B2993" s="643"/>
      <c r="C2993" s="643"/>
      <c r="D2993" s="643"/>
      <c r="E2993" s="643" t="s">
        <v>709</v>
      </c>
      <c r="F2993" s="473">
        <v>816.11</v>
      </c>
      <c r="G2993" s="643"/>
      <c r="H2993" s="881" t="s">
        <v>299</v>
      </c>
      <c r="I2993" s="881"/>
      <c r="J2993" s="473">
        <v>4758.68</v>
      </c>
    </row>
    <row r="2994" spans="1:10" ht="1" customHeight="1">
      <c r="A2994" s="645"/>
      <c r="B2994" s="645"/>
      <c r="C2994" s="645"/>
      <c r="D2994" s="645"/>
      <c r="E2994" s="645"/>
      <c r="F2994" s="645"/>
      <c r="G2994" s="645"/>
      <c r="H2994" s="645"/>
      <c r="I2994" s="645"/>
      <c r="J2994" s="645"/>
    </row>
    <row r="2995" spans="1:10" ht="18" customHeight="1">
      <c r="A2995" s="644"/>
      <c r="B2995" s="636" t="s">
        <v>276</v>
      </c>
      <c r="C2995" s="644" t="s">
        <v>277</v>
      </c>
      <c r="D2995" s="644" t="s">
        <v>278</v>
      </c>
      <c r="E2995" s="882" t="s">
        <v>279</v>
      </c>
      <c r="F2995" s="882"/>
      <c r="G2995" s="639" t="s">
        <v>280</v>
      </c>
      <c r="H2995" s="636" t="s">
        <v>281</v>
      </c>
      <c r="I2995" s="636" t="s">
        <v>282</v>
      </c>
      <c r="J2995" s="636" t="s">
        <v>283</v>
      </c>
    </row>
    <row r="2996" spans="1:10" ht="52" customHeight="1">
      <c r="A2996" s="645" t="s">
        <v>158</v>
      </c>
      <c r="B2996" s="461" t="s">
        <v>325</v>
      </c>
      <c r="C2996" s="645" t="s">
        <v>86</v>
      </c>
      <c r="D2996" s="645" t="s">
        <v>326</v>
      </c>
      <c r="E2996" s="883" t="s">
        <v>835</v>
      </c>
      <c r="F2996" s="883"/>
      <c r="G2996" s="462" t="s">
        <v>5</v>
      </c>
      <c r="H2996" s="463">
        <v>1</v>
      </c>
      <c r="I2996" s="464">
        <v>21.28</v>
      </c>
      <c r="J2996" s="464">
        <v>21.28</v>
      </c>
    </row>
    <row r="2997" spans="1:10" ht="26" customHeight="1">
      <c r="A2997" s="642" t="s">
        <v>285</v>
      </c>
      <c r="B2997" s="465" t="s">
        <v>787</v>
      </c>
      <c r="C2997" s="642" t="s">
        <v>86</v>
      </c>
      <c r="D2997" s="642" t="s">
        <v>788</v>
      </c>
      <c r="E2997" s="885" t="s">
        <v>828</v>
      </c>
      <c r="F2997" s="885"/>
      <c r="G2997" s="466" t="s">
        <v>288</v>
      </c>
      <c r="H2997" s="467">
        <v>6.5000000000000002E-2</v>
      </c>
      <c r="I2997" s="468">
        <v>22.16</v>
      </c>
      <c r="J2997" s="468">
        <v>1.44</v>
      </c>
    </row>
    <row r="2998" spans="1:10" ht="24" customHeight="1">
      <c r="A2998" s="642" t="s">
        <v>285</v>
      </c>
      <c r="B2998" s="465" t="s">
        <v>286</v>
      </c>
      <c r="C2998" s="642" t="s">
        <v>86</v>
      </c>
      <c r="D2998" s="642" t="s">
        <v>287</v>
      </c>
      <c r="E2998" s="885" t="s">
        <v>828</v>
      </c>
      <c r="F2998" s="885"/>
      <c r="G2998" s="466" t="s">
        <v>288</v>
      </c>
      <c r="H2998" s="467">
        <v>0.11799999999999999</v>
      </c>
      <c r="I2998" s="468">
        <v>25.99</v>
      </c>
      <c r="J2998" s="468">
        <v>3.06</v>
      </c>
    </row>
    <row r="2999" spans="1:10" ht="39" customHeight="1">
      <c r="A2999" s="642" t="s">
        <v>285</v>
      </c>
      <c r="B2999" s="465" t="s">
        <v>1503</v>
      </c>
      <c r="C2999" s="642" t="s">
        <v>86</v>
      </c>
      <c r="D2999" s="642" t="s">
        <v>1504</v>
      </c>
      <c r="E2999" s="885" t="s">
        <v>843</v>
      </c>
      <c r="F2999" s="885"/>
      <c r="G2999" s="466" t="s">
        <v>428</v>
      </c>
      <c r="H2999" s="467">
        <v>4.5999999999999999E-3</v>
      </c>
      <c r="I2999" s="468">
        <v>23.22</v>
      </c>
      <c r="J2999" s="468">
        <v>0.1</v>
      </c>
    </row>
    <row r="3000" spans="1:10" ht="39" customHeight="1">
      <c r="A3000" s="642" t="s">
        <v>285</v>
      </c>
      <c r="B3000" s="465" t="s">
        <v>1495</v>
      </c>
      <c r="C3000" s="642" t="s">
        <v>86</v>
      </c>
      <c r="D3000" s="642" t="s">
        <v>1496</v>
      </c>
      <c r="E3000" s="885" t="s">
        <v>843</v>
      </c>
      <c r="F3000" s="885"/>
      <c r="G3000" s="466" t="s">
        <v>451</v>
      </c>
      <c r="H3000" s="467">
        <v>6.4000000000000003E-3</v>
      </c>
      <c r="I3000" s="468">
        <v>22.14</v>
      </c>
      <c r="J3000" s="468">
        <v>0.14000000000000001</v>
      </c>
    </row>
    <row r="3001" spans="1:10" ht="26" customHeight="1">
      <c r="A3001" s="638" t="s">
        <v>291</v>
      </c>
      <c r="B3001" s="469" t="s">
        <v>1687</v>
      </c>
      <c r="C3001" s="638" t="s">
        <v>86</v>
      </c>
      <c r="D3001" s="638" t="s">
        <v>1688</v>
      </c>
      <c r="E3001" s="884" t="s">
        <v>293</v>
      </c>
      <c r="F3001" s="884"/>
      <c r="G3001" s="470" t="s">
        <v>295</v>
      </c>
      <c r="H3001" s="471">
        <v>0.63400000000000001</v>
      </c>
      <c r="I3001" s="472">
        <v>25.17</v>
      </c>
      <c r="J3001" s="472">
        <v>15.95</v>
      </c>
    </row>
    <row r="3002" spans="1:10" ht="26" customHeight="1">
      <c r="A3002" s="638" t="s">
        <v>291</v>
      </c>
      <c r="B3002" s="469" t="s">
        <v>1689</v>
      </c>
      <c r="C3002" s="638" t="s">
        <v>86</v>
      </c>
      <c r="D3002" s="638" t="s">
        <v>1690</v>
      </c>
      <c r="E3002" s="884" t="s">
        <v>293</v>
      </c>
      <c r="F3002" s="884"/>
      <c r="G3002" s="470" t="s">
        <v>294</v>
      </c>
      <c r="H3002" s="471">
        <v>0.03</v>
      </c>
      <c r="I3002" s="472">
        <v>19.93</v>
      </c>
      <c r="J3002" s="472">
        <v>0.59</v>
      </c>
    </row>
    <row r="3003" spans="1:10" ht="25">
      <c r="A3003" s="643"/>
      <c r="B3003" s="643"/>
      <c r="C3003" s="643"/>
      <c r="D3003" s="643"/>
      <c r="E3003" s="643" t="s">
        <v>296</v>
      </c>
      <c r="F3003" s="473">
        <v>3.56</v>
      </c>
      <c r="G3003" s="643" t="s">
        <v>297</v>
      </c>
      <c r="H3003" s="473">
        <v>0</v>
      </c>
      <c r="I3003" s="643" t="s">
        <v>298</v>
      </c>
      <c r="J3003" s="473">
        <v>3.56</v>
      </c>
    </row>
    <row r="3004" spans="1:10">
      <c r="A3004" s="643"/>
      <c r="B3004" s="643"/>
      <c r="C3004" s="643"/>
      <c r="D3004" s="643"/>
      <c r="E3004" s="643" t="s">
        <v>709</v>
      </c>
      <c r="F3004" s="473">
        <v>4.4000000000000004</v>
      </c>
      <c r="G3004" s="643"/>
      <c r="H3004" s="881" t="s">
        <v>299</v>
      </c>
      <c r="I3004" s="881"/>
      <c r="J3004" s="473">
        <v>25.68</v>
      </c>
    </row>
    <row r="3005" spans="1:10" ht="1" customHeight="1">
      <c r="A3005" s="645"/>
      <c r="B3005" s="645"/>
      <c r="C3005" s="645"/>
      <c r="D3005" s="645"/>
      <c r="E3005" s="645"/>
      <c r="F3005" s="645"/>
      <c r="G3005" s="645"/>
      <c r="H3005" s="645"/>
      <c r="I3005" s="645"/>
      <c r="J3005" s="645"/>
    </row>
    <row r="3006" spans="1:10" ht="18" customHeight="1">
      <c r="A3006" s="644"/>
      <c r="B3006" s="636" t="s">
        <v>276</v>
      </c>
      <c r="C3006" s="644" t="s">
        <v>277</v>
      </c>
      <c r="D3006" s="644" t="s">
        <v>278</v>
      </c>
      <c r="E3006" s="882" t="s">
        <v>279</v>
      </c>
      <c r="F3006" s="882"/>
      <c r="G3006" s="639" t="s">
        <v>280</v>
      </c>
      <c r="H3006" s="636" t="s">
        <v>281</v>
      </c>
      <c r="I3006" s="636" t="s">
        <v>282</v>
      </c>
      <c r="J3006" s="636" t="s">
        <v>283</v>
      </c>
    </row>
    <row r="3007" spans="1:10" ht="39" customHeight="1">
      <c r="A3007" s="645" t="s">
        <v>158</v>
      </c>
      <c r="B3007" s="461" t="s">
        <v>584</v>
      </c>
      <c r="C3007" s="645" t="s">
        <v>86</v>
      </c>
      <c r="D3007" s="645" t="s">
        <v>585</v>
      </c>
      <c r="E3007" s="883" t="s">
        <v>843</v>
      </c>
      <c r="F3007" s="883"/>
      <c r="G3007" s="462" t="s">
        <v>451</v>
      </c>
      <c r="H3007" s="463">
        <v>1</v>
      </c>
      <c r="I3007" s="464">
        <v>85.26</v>
      </c>
      <c r="J3007" s="464">
        <v>85.26</v>
      </c>
    </row>
    <row r="3008" spans="1:10" ht="24" customHeight="1">
      <c r="A3008" s="642" t="s">
        <v>285</v>
      </c>
      <c r="B3008" s="465" t="s">
        <v>1691</v>
      </c>
      <c r="C3008" s="642" t="s">
        <v>86</v>
      </c>
      <c r="D3008" s="642" t="s">
        <v>1692</v>
      </c>
      <c r="E3008" s="885" t="s">
        <v>828</v>
      </c>
      <c r="F3008" s="885"/>
      <c r="G3008" s="466" t="s">
        <v>288</v>
      </c>
      <c r="H3008" s="467">
        <v>1</v>
      </c>
      <c r="I3008" s="468">
        <v>22.54</v>
      </c>
      <c r="J3008" s="468">
        <v>22.54</v>
      </c>
    </row>
    <row r="3009" spans="1:10" ht="39" customHeight="1">
      <c r="A3009" s="642" t="s">
        <v>285</v>
      </c>
      <c r="B3009" s="465" t="s">
        <v>1693</v>
      </c>
      <c r="C3009" s="642" t="s">
        <v>86</v>
      </c>
      <c r="D3009" s="642" t="s">
        <v>1694</v>
      </c>
      <c r="E3009" s="885" t="s">
        <v>1204</v>
      </c>
      <c r="F3009" s="885"/>
      <c r="G3009" s="466" t="s">
        <v>288</v>
      </c>
      <c r="H3009" s="467">
        <v>1</v>
      </c>
      <c r="I3009" s="468">
        <v>43.54</v>
      </c>
      <c r="J3009" s="468">
        <v>43.54</v>
      </c>
    </row>
    <row r="3010" spans="1:10" ht="39" customHeight="1">
      <c r="A3010" s="642" t="s">
        <v>285</v>
      </c>
      <c r="B3010" s="465" t="s">
        <v>1695</v>
      </c>
      <c r="C3010" s="642" t="s">
        <v>86</v>
      </c>
      <c r="D3010" s="642" t="s">
        <v>1696</v>
      </c>
      <c r="E3010" s="885" t="s">
        <v>1204</v>
      </c>
      <c r="F3010" s="885"/>
      <c r="G3010" s="466" t="s">
        <v>288</v>
      </c>
      <c r="H3010" s="467">
        <v>1</v>
      </c>
      <c r="I3010" s="468">
        <v>19.18</v>
      </c>
      <c r="J3010" s="468">
        <v>19.18</v>
      </c>
    </row>
    <row r="3011" spans="1:10" ht="25">
      <c r="A3011" s="643"/>
      <c r="B3011" s="643"/>
      <c r="C3011" s="643"/>
      <c r="D3011" s="643"/>
      <c r="E3011" s="643" t="s">
        <v>296</v>
      </c>
      <c r="F3011" s="473">
        <v>17.5</v>
      </c>
      <c r="G3011" s="643" t="s">
        <v>297</v>
      </c>
      <c r="H3011" s="473">
        <v>0</v>
      </c>
      <c r="I3011" s="643" t="s">
        <v>298</v>
      </c>
      <c r="J3011" s="473">
        <v>17.5</v>
      </c>
    </row>
    <row r="3012" spans="1:10">
      <c r="A3012" s="643"/>
      <c r="B3012" s="643"/>
      <c r="C3012" s="643"/>
      <c r="D3012" s="643"/>
      <c r="E3012" s="643" t="s">
        <v>709</v>
      </c>
      <c r="F3012" s="473">
        <v>17.64</v>
      </c>
      <c r="G3012" s="643"/>
      <c r="H3012" s="881" t="s">
        <v>299</v>
      </c>
      <c r="I3012" s="881"/>
      <c r="J3012" s="473">
        <v>102.9</v>
      </c>
    </row>
    <row r="3013" spans="1:10" ht="1" customHeight="1">
      <c r="A3013" s="645"/>
      <c r="B3013" s="645"/>
      <c r="C3013" s="645"/>
      <c r="D3013" s="645"/>
      <c r="E3013" s="645"/>
      <c r="F3013" s="645"/>
      <c r="G3013" s="645"/>
      <c r="H3013" s="645"/>
      <c r="I3013" s="645"/>
      <c r="J3013" s="645"/>
    </row>
    <row r="3014" spans="1:10" ht="18" customHeight="1">
      <c r="A3014" s="644"/>
      <c r="B3014" s="636" t="s">
        <v>276</v>
      </c>
      <c r="C3014" s="644" t="s">
        <v>277</v>
      </c>
      <c r="D3014" s="644" t="s">
        <v>278</v>
      </c>
      <c r="E3014" s="882" t="s">
        <v>279</v>
      </c>
      <c r="F3014" s="882"/>
      <c r="G3014" s="639" t="s">
        <v>280</v>
      </c>
      <c r="H3014" s="636" t="s">
        <v>281</v>
      </c>
      <c r="I3014" s="636" t="s">
        <v>282</v>
      </c>
      <c r="J3014" s="636" t="s">
        <v>283</v>
      </c>
    </row>
    <row r="3015" spans="1:10" ht="39" customHeight="1">
      <c r="A3015" s="645" t="s">
        <v>158</v>
      </c>
      <c r="B3015" s="461" t="s">
        <v>582</v>
      </c>
      <c r="C3015" s="645" t="s">
        <v>86</v>
      </c>
      <c r="D3015" s="645" t="s">
        <v>583</v>
      </c>
      <c r="E3015" s="883" t="s">
        <v>843</v>
      </c>
      <c r="F3015" s="883"/>
      <c r="G3015" s="462" t="s">
        <v>428</v>
      </c>
      <c r="H3015" s="463">
        <v>1</v>
      </c>
      <c r="I3015" s="464">
        <v>261.82</v>
      </c>
      <c r="J3015" s="464">
        <v>261.82</v>
      </c>
    </row>
    <row r="3016" spans="1:10" ht="39" customHeight="1">
      <c r="A3016" s="642" t="s">
        <v>285</v>
      </c>
      <c r="B3016" s="465" t="s">
        <v>1697</v>
      </c>
      <c r="C3016" s="642" t="s">
        <v>86</v>
      </c>
      <c r="D3016" s="642" t="s">
        <v>1698</v>
      </c>
      <c r="E3016" s="885" t="s">
        <v>1204</v>
      </c>
      <c r="F3016" s="885"/>
      <c r="G3016" s="466" t="s">
        <v>288</v>
      </c>
      <c r="H3016" s="467">
        <v>1</v>
      </c>
      <c r="I3016" s="468">
        <v>77.84</v>
      </c>
      <c r="J3016" s="468">
        <v>77.84</v>
      </c>
    </row>
    <row r="3017" spans="1:10" ht="39" customHeight="1">
      <c r="A3017" s="642" t="s">
        <v>285</v>
      </c>
      <c r="B3017" s="465" t="s">
        <v>1699</v>
      </c>
      <c r="C3017" s="642" t="s">
        <v>86</v>
      </c>
      <c r="D3017" s="642" t="s">
        <v>1700</v>
      </c>
      <c r="E3017" s="885" t="s">
        <v>1204</v>
      </c>
      <c r="F3017" s="885"/>
      <c r="G3017" s="466" t="s">
        <v>288</v>
      </c>
      <c r="H3017" s="467">
        <v>1</v>
      </c>
      <c r="I3017" s="468">
        <v>98.72</v>
      </c>
      <c r="J3017" s="468">
        <v>98.72</v>
      </c>
    </row>
    <row r="3018" spans="1:10" ht="24" customHeight="1">
      <c r="A3018" s="642" t="s">
        <v>285</v>
      </c>
      <c r="B3018" s="465" t="s">
        <v>1691</v>
      </c>
      <c r="C3018" s="642" t="s">
        <v>86</v>
      </c>
      <c r="D3018" s="642" t="s">
        <v>1692</v>
      </c>
      <c r="E3018" s="885" t="s">
        <v>828</v>
      </c>
      <c r="F3018" s="885"/>
      <c r="G3018" s="466" t="s">
        <v>288</v>
      </c>
      <c r="H3018" s="467">
        <v>1</v>
      </c>
      <c r="I3018" s="468">
        <v>22.54</v>
      </c>
      <c r="J3018" s="468">
        <v>22.54</v>
      </c>
    </row>
    <row r="3019" spans="1:10" ht="39" customHeight="1">
      <c r="A3019" s="642" t="s">
        <v>285</v>
      </c>
      <c r="B3019" s="465" t="s">
        <v>1693</v>
      </c>
      <c r="C3019" s="642" t="s">
        <v>86</v>
      </c>
      <c r="D3019" s="642" t="s">
        <v>1694</v>
      </c>
      <c r="E3019" s="885" t="s">
        <v>1204</v>
      </c>
      <c r="F3019" s="885"/>
      <c r="G3019" s="466" t="s">
        <v>288</v>
      </c>
      <c r="H3019" s="467">
        <v>1</v>
      </c>
      <c r="I3019" s="468">
        <v>43.54</v>
      </c>
      <c r="J3019" s="468">
        <v>43.54</v>
      </c>
    </row>
    <row r="3020" spans="1:10" ht="39" customHeight="1">
      <c r="A3020" s="642" t="s">
        <v>285</v>
      </c>
      <c r="B3020" s="465" t="s">
        <v>1695</v>
      </c>
      <c r="C3020" s="642" t="s">
        <v>86</v>
      </c>
      <c r="D3020" s="642" t="s">
        <v>1696</v>
      </c>
      <c r="E3020" s="885" t="s">
        <v>1204</v>
      </c>
      <c r="F3020" s="885"/>
      <c r="G3020" s="466" t="s">
        <v>288</v>
      </c>
      <c r="H3020" s="467">
        <v>1</v>
      </c>
      <c r="I3020" s="468">
        <v>19.18</v>
      </c>
      <c r="J3020" s="468">
        <v>19.18</v>
      </c>
    </row>
    <row r="3021" spans="1:10" ht="25">
      <c r="A3021" s="643"/>
      <c r="B3021" s="643"/>
      <c r="C3021" s="643"/>
      <c r="D3021" s="643"/>
      <c r="E3021" s="643" t="s">
        <v>296</v>
      </c>
      <c r="F3021" s="473">
        <v>17.5</v>
      </c>
      <c r="G3021" s="643" t="s">
        <v>297</v>
      </c>
      <c r="H3021" s="473">
        <v>0</v>
      </c>
      <c r="I3021" s="643" t="s">
        <v>298</v>
      </c>
      <c r="J3021" s="473">
        <v>17.5</v>
      </c>
    </row>
    <row r="3022" spans="1:10">
      <c r="A3022" s="643"/>
      <c r="B3022" s="643"/>
      <c r="C3022" s="643"/>
      <c r="D3022" s="643"/>
      <c r="E3022" s="643" t="s">
        <v>709</v>
      </c>
      <c r="F3022" s="473">
        <v>54.19</v>
      </c>
      <c r="G3022" s="643"/>
      <c r="H3022" s="881" t="s">
        <v>299</v>
      </c>
      <c r="I3022" s="881"/>
      <c r="J3022" s="473">
        <v>316.01</v>
      </c>
    </row>
    <row r="3023" spans="1:10" ht="1" customHeight="1">
      <c r="A3023" s="645"/>
      <c r="B3023" s="645"/>
      <c r="C3023" s="645"/>
      <c r="D3023" s="645"/>
      <c r="E3023" s="645"/>
      <c r="F3023" s="645"/>
      <c r="G3023" s="645"/>
      <c r="H3023" s="645"/>
      <c r="I3023" s="645"/>
      <c r="J3023" s="645"/>
    </row>
    <row r="3024" spans="1:10" ht="18" customHeight="1">
      <c r="A3024" s="644"/>
      <c r="B3024" s="636" t="s">
        <v>276</v>
      </c>
      <c r="C3024" s="644" t="s">
        <v>277</v>
      </c>
      <c r="D3024" s="644" t="s">
        <v>278</v>
      </c>
      <c r="E3024" s="882" t="s">
        <v>279</v>
      </c>
      <c r="F3024" s="882"/>
      <c r="G3024" s="639" t="s">
        <v>280</v>
      </c>
      <c r="H3024" s="636" t="s">
        <v>281</v>
      </c>
      <c r="I3024" s="636" t="s">
        <v>282</v>
      </c>
      <c r="J3024" s="636" t="s">
        <v>283</v>
      </c>
    </row>
    <row r="3025" spans="1:10" ht="39" customHeight="1">
      <c r="A3025" s="645" t="s">
        <v>158</v>
      </c>
      <c r="B3025" s="461" t="s">
        <v>1693</v>
      </c>
      <c r="C3025" s="645" t="s">
        <v>86</v>
      </c>
      <c r="D3025" s="645" t="s">
        <v>1694</v>
      </c>
      <c r="E3025" s="883" t="s">
        <v>1204</v>
      </c>
      <c r="F3025" s="883"/>
      <c r="G3025" s="462" t="s">
        <v>288</v>
      </c>
      <c r="H3025" s="463">
        <v>1</v>
      </c>
      <c r="I3025" s="464">
        <v>43.54</v>
      </c>
      <c r="J3025" s="464">
        <v>43.54</v>
      </c>
    </row>
    <row r="3026" spans="1:10" ht="39" customHeight="1">
      <c r="A3026" s="638" t="s">
        <v>291</v>
      </c>
      <c r="B3026" s="469" t="s">
        <v>1701</v>
      </c>
      <c r="C3026" s="638" t="s">
        <v>86</v>
      </c>
      <c r="D3026" s="638" t="s">
        <v>1702</v>
      </c>
      <c r="E3026" s="884" t="s">
        <v>716</v>
      </c>
      <c r="F3026" s="884"/>
      <c r="G3026" s="470" t="s">
        <v>324</v>
      </c>
      <c r="H3026" s="471">
        <v>3.1099999999999997E-5</v>
      </c>
      <c r="I3026" s="472">
        <v>1400000</v>
      </c>
      <c r="J3026" s="472">
        <v>43.54</v>
      </c>
    </row>
    <row r="3027" spans="1:10" ht="25">
      <c r="A3027" s="643"/>
      <c r="B3027" s="643"/>
      <c r="C3027" s="643"/>
      <c r="D3027" s="643"/>
      <c r="E3027" s="643" t="s">
        <v>296</v>
      </c>
      <c r="F3027" s="473">
        <v>0</v>
      </c>
      <c r="G3027" s="643" t="s">
        <v>297</v>
      </c>
      <c r="H3027" s="473">
        <v>0</v>
      </c>
      <c r="I3027" s="643" t="s">
        <v>298</v>
      </c>
      <c r="J3027" s="473">
        <v>0</v>
      </c>
    </row>
    <row r="3028" spans="1:10">
      <c r="A3028" s="643"/>
      <c r="B3028" s="643"/>
      <c r="C3028" s="643"/>
      <c r="D3028" s="643"/>
      <c r="E3028" s="643" t="s">
        <v>709</v>
      </c>
      <c r="F3028" s="473">
        <v>9.01</v>
      </c>
      <c r="G3028" s="643"/>
      <c r="H3028" s="881" t="s">
        <v>299</v>
      </c>
      <c r="I3028" s="881"/>
      <c r="J3028" s="473">
        <v>52.55</v>
      </c>
    </row>
    <row r="3029" spans="1:10" ht="1" customHeight="1">
      <c r="A3029" s="645"/>
      <c r="B3029" s="645"/>
      <c r="C3029" s="645"/>
      <c r="D3029" s="645"/>
      <c r="E3029" s="645"/>
      <c r="F3029" s="645"/>
      <c r="G3029" s="645"/>
      <c r="H3029" s="645"/>
      <c r="I3029" s="645"/>
      <c r="J3029" s="645"/>
    </row>
    <row r="3030" spans="1:10" ht="18" customHeight="1">
      <c r="A3030" s="644"/>
      <c r="B3030" s="636" t="s">
        <v>276</v>
      </c>
      <c r="C3030" s="644" t="s">
        <v>277</v>
      </c>
      <c r="D3030" s="644" t="s">
        <v>278</v>
      </c>
      <c r="E3030" s="882" t="s">
        <v>279</v>
      </c>
      <c r="F3030" s="882"/>
      <c r="G3030" s="639" t="s">
        <v>280</v>
      </c>
      <c r="H3030" s="636" t="s">
        <v>281</v>
      </c>
      <c r="I3030" s="636" t="s">
        <v>282</v>
      </c>
      <c r="J3030" s="636" t="s">
        <v>283</v>
      </c>
    </row>
    <row r="3031" spans="1:10" ht="39" customHeight="1">
      <c r="A3031" s="645" t="s">
        <v>158</v>
      </c>
      <c r="B3031" s="461" t="s">
        <v>1695</v>
      </c>
      <c r="C3031" s="645" t="s">
        <v>86</v>
      </c>
      <c r="D3031" s="645" t="s">
        <v>1696</v>
      </c>
      <c r="E3031" s="883" t="s">
        <v>1204</v>
      </c>
      <c r="F3031" s="883"/>
      <c r="G3031" s="462" t="s">
        <v>288</v>
      </c>
      <c r="H3031" s="463">
        <v>1</v>
      </c>
      <c r="I3031" s="464">
        <v>19.18</v>
      </c>
      <c r="J3031" s="464">
        <v>19.18</v>
      </c>
    </row>
    <row r="3032" spans="1:10" ht="39" customHeight="1">
      <c r="A3032" s="638" t="s">
        <v>291</v>
      </c>
      <c r="B3032" s="469" t="s">
        <v>1701</v>
      </c>
      <c r="C3032" s="638" t="s">
        <v>86</v>
      </c>
      <c r="D3032" s="638" t="s">
        <v>1702</v>
      </c>
      <c r="E3032" s="884" t="s">
        <v>716</v>
      </c>
      <c r="F3032" s="884"/>
      <c r="G3032" s="470" t="s">
        <v>324</v>
      </c>
      <c r="H3032" s="471">
        <v>1.3699999999999999E-5</v>
      </c>
      <c r="I3032" s="472">
        <v>1400000</v>
      </c>
      <c r="J3032" s="472">
        <v>19.18</v>
      </c>
    </row>
    <row r="3033" spans="1:10" ht="25">
      <c r="A3033" s="643"/>
      <c r="B3033" s="643"/>
      <c r="C3033" s="643"/>
      <c r="D3033" s="643"/>
      <c r="E3033" s="643" t="s">
        <v>296</v>
      </c>
      <c r="F3033" s="473">
        <v>0</v>
      </c>
      <c r="G3033" s="643" t="s">
        <v>297</v>
      </c>
      <c r="H3033" s="473">
        <v>0</v>
      </c>
      <c r="I3033" s="643" t="s">
        <v>298</v>
      </c>
      <c r="J3033" s="473">
        <v>0</v>
      </c>
    </row>
    <row r="3034" spans="1:10">
      <c r="A3034" s="643"/>
      <c r="B3034" s="643"/>
      <c r="C3034" s="643"/>
      <c r="D3034" s="643"/>
      <c r="E3034" s="643" t="s">
        <v>709</v>
      </c>
      <c r="F3034" s="473">
        <v>3.97</v>
      </c>
      <c r="G3034" s="643"/>
      <c r="H3034" s="881" t="s">
        <v>299</v>
      </c>
      <c r="I3034" s="881"/>
      <c r="J3034" s="473">
        <v>23.15</v>
      </c>
    </row>
    <row r="3035" spans="1:10" ht="1" customHeight="1">
      <c r="A3035" s="645"/>
      <c r="B3035" s="645"/>
      <c r="C3035" s="645"/>
      <c r="D3035" s="645"/>
      <c r="E3035" s="645"/>
      <c r="F3035" s="645"/>
      <c r="G3035" s="645"/>
      <c r="H3035" s="645"/>
      <c r="I3035" s="645"/>
      <c r="J3035" s="645"/>
    </row>
    <row r="3036" spans="1:10" ht="18" customHeight="1">
      <c r="A3036" s="644"/>
      <c r="B3036" s="636" t="s">
        <v>276</v>
      </c>
      <c r="C3036" s="644" t="s">
        <v>277</v>
      </c>
      <c r="D3036" s="644" t="s">
        <v>278</v>
      </c>
      <c r="E3036" s="882" t="s">
        <v>279</v>
      </c>
      <c r="F3036" s="882"/>
      <c r="G3036" s="639" t="s">
        <v>280</v>
      </c>
      <c r="H3036" s="636" t="s">
        <v>281</v>
      </c>
      <c r="I3036" s="636" t="s">
        <v>282</v>
      </c>
      <c r="J3036" s="636" t="s">
        <v>283</v>
      </c>
    </row>
    <row r="3037" spans="1:10" ht="39" customHeight="1">
      <c r="A3037" s="645" t="s">
        <v>158</v>
      </c>
      <c r="B3037" s="461" t="s">
        <v>1697</v>
      </c>
      <c r="C3037" s="645" t="s">
        <v>86</v>
      </c>
      <c r="D3037" s="645" t="s">
        <v>1698</v>
      </c>
      <c r="E3037" s="883" t="s">
        <v>1204</v>
      </c>
      <c r="F3037" s="883"/>
      <c r="G3037" s="462" t="s">
        <v>288</v>
      </c>
      <c r="H3037" s="463">
        <v>1</v>
      </c>
      <c r="I3037" s="464">
        <v>77.84</v>
      </c>
      <c r="J3037" s="464">
        <v>77.84</v>
      </c>
    </row>
    <row r="3038" spans="1:10" ht="39" customHeight="1">
      <c r="A3038" s="638" t="s">
        <v>291</v>
      </c>
      <c r="B3038" s="469" t="s">
        <v>1701</v>
      </c>
      <c r="C3038" s="638" t="s">
        <v>86</v>
      </c>
      <c r="D3038" s="638" t="s">
        <v>1702</v>
      </c>
      <c r="E3038" s="884" t="s">
        <v>716</v>
      </c>
      <c r="F3038" s="884"/>
      <c r="G3038" s="470" t="s">
        <v>324</v>
      </c>
      <c r="H3038" s="471">
        <v>5.5600000000000003E-5</v>
      </c>
      <c r="I3038" s="472">
        <v>1400000</v>
      </c>
      <c r="J3038" s="472">
        <v>77.84</v>
      </c>
    </row>
    <row r="3039" spans="1:10" ht="25">
      <c r="A3039" s="643"/>
      <c r="B3039" s="643"/>
      <c r="C3039" s="643"/>
      <c r="D3039" s="643"/>
      <c r="E3039" s="643" t="s">
        <v>296</v>
      </c>
      <c r="F3039" s="473">
        <v>0</v>
      </c>
      <c r="G3039" s="643" t="s">
        <v>297</v>
      </c>
      <c r="H3039" s="473">
        <v>0</v>
      </c>
      <c r="I3039" s="643" t="s">
        <v>298</v>
      </c>
      <c r="J3039" s="473">
        <v>0</v>
      </c>
    </row>
    <row r="3040" spans="1:10">
      <c r="A3040" s="643"/>
      <c r="B3040" s="643"/>
      <c r="C3040" s="643"/>
      <c r="D3040" s="643"/>
      <c r="E3040" s="643" t="s">
        <v>709</v>
      </c>
      <c r="F3040" s="473">
        <v>16.11</v>
      </c>
      <c r="G3040" s="643"/>
      <c r="H3040" s="881" t="s">
        <v>299</v>
      </c>
      <c r="I3040" s="881"/>
      <c r="J3040" s="473">
        <v>93.95</v>
      </c>
    </row>
    <row r="3041" spans="1:10" ht="1" customHeight="1">
      <c r="A3041" s="645"/>
      <c r="B3041" s="645"/>
      <c r="C3041" s="645"/>
      <c r="D3041" s="645"/>
      <c r="E3041" s="645"/>
      <c r="F3041" s="645"/>
      <c r="G3041" s="645"/>
      <c r="H3041" s="645"/>
      <c r="I3041" s="645"/>
      <c r="J3041" s="645"/>
    </row>
    <row r="3042" spans="1:10" ht="18" customHeight="1">
      <c r="A3042" s="644"/>
      <c r="B3042" s="636" t="s">
        <v>276</v>
      </c>
      <c r="C3042" s="644" t="s">
        <v>277</v>
      </c>
      <c r="D3042" s="644" t="s">
        <v>278</v>
      </c>
      <c r="E3042" s="882" t="s">
        <v>279</v>
      </c>
      <c r="F3042" s="882"/>
      <c r="G3042" s="639" t="s">
        <v>280</v>
      </c>
      <c r="H3042" s="636" t="s">
        <v>281</v>
      </c>
      <c r="I3042" s="636" t="s">
        <v>282</v>
      </c>
      <c r="J3042" s="636" t="s">
        <v>283</v>
      </c>
    </row>
    <row r="3043" spans="1:10" ht="39" customHeight="1">
      <c r="A3043" s="645" t="s">
        <v>158</v>
      </c>
      <c r="B3043" s="461" t="s">
        <v>1699</v>
      </c>
      <c r="C3043" s="645" t="s">
        <v>86</v>
      </c>
      <c r="D3043" s="645" t="s">
        <v>1700</v>
      </c>
      <c r="E3043" s="883" t="s">
        <v>1204</v>
      </c>
      <c r="F3043" s="883"/>
      <c r="G3043" s="462" t="s">
        <v>288</v>
      </c>
      <c r="H3043" s="463">
        <v>1</v>
      </c>
      <c r="I3043" s="464">
        <v>98.72</v>
      </c>
      <c r="J3043" s="464">
        <v>98.72</v>
      </c>
    </row>
    <row r="3044" spans="1:10" ht="24" customHeight="1">
      <c r="A3044" s="638" t="s">
        <v>291</v>
      </c>
      <c r="B3044" s="469" t="s">
        <v>1252</v>
      </c>
      <c r="C3044" s="638" t="s">
        <v>86</v>
      </c>
      <c r="D3044" s="638" t="s">
        <v>1253</v>
      </c>
      <c r="E3044" s="884" t="s">
        <v>293</v>
      </c>
      <c r="F3044" s="884"/>
      <c r="G3044" s="470" t="s">
        <v>473</v>
      </c>
      <c r="H3044" s="471">
        <v>15.67</v>
      </c>
      <c r="I3044" s="472">
        <v>6.3</v>
      </c>
      <c r="J3044" s="472">
        <v>98.72</v>
      </c>
    </row>
    <row r="3045" spans="1:10" ht="25">
      <c r="A3045" s="643"/>
      <c r="B3045" s="643"/>
      <c r="C3045" s="643"/>
      <c r="D3045" s="643"/>
      <c r="E3045" s="643" t="s">
        <v>296</v>
      </c>
      <c r="F3045" s="473">
        <v>0</v>
      </c>
      <c r="G3045" s="643" t="s">
        <v>297</v>
      </c>
      <c r="H3045" s="473">
        <v>0</v>
      </c>
      <c r="I3045" s="643" t="s">
        <v>298</v>
      </c>
      <c r="J3045" s="473">
        <v>0</v>
      </c>
    </row>
    <row r="3046" spans="1:10">
      <c r="A3046" s="643"/>
      <c r="B3046" s="643"/>
      <c r="C3046" s="643"/>
      <c r="D3046" s="643"/>
      <c r="E3046" s="643" t="s">
        <v>709</v>
      </c>
      <c r="F3046" s="473">
        <v>20.43</v>
      </c>
      <c r="G3046" s="643"/>
      <c r="H3046" s="881" t="s">
        <v>299</v>
      </c>
      <c r="I3046" s="881"/>
      <c r="J3046" s="473">
        <v>119.15</v>
      </c>
    </row>
    <row r="3047" spans="1:10" ht="1" customHeight="1">
      <c r="A3047" s="645"/>
      <c r="B3047" s="645"/>
      <c r="C3047" s="645"/>
      <c r="D3047" s="645"/>
      <c r="E3047" s="645"/>
      <c r="F3047" s="645"/>
      <c r="G3047" s="645"/>
      <c r="H3047" s="645"/>
      <c r="I3047" s="645"/>
      <c r="J3047" s="645"/>
    </row>
    <row r="3048" spans="1:10" ht="18" customHeight="1">
      <c r="A3048" s="644"/>
      <c r="B3048" s="636" t="s">
        <v>276</v>
      </c>
      <c r="C3048" s="644" t="s">
        <v>277</v>
      </c>
      <c r="D3048" s="644" t="s">
        <v>278</v>
      </c>
      <c r="E3048" s="882" t="s">
        <v>279</v>
      </c>
      <c r="F3048" s="882"/>
      <c r="G3048" s="639" t="s">
        <v>280</v>
      </c>
      <c r="H3048" s="636" t="s">
        <v>281</v>
      </c>
      <c r="I3048" s="636" t="s">
        <v>282</v>
      </c>
      <c r="J3048" s="636" t="s">
        <v>283</v>
      </c>
    </row>
    <row r="3049" spans="1:10" ht="26" customHeight="1">
      <c r="A3049" s="645" t="s">
        <v>158</v>
      </c>
      <c r="B3049" s="461" t="s">
        <v>737</v>
      </c>
      <c r="C3049" s="645" t="s">
        <v>86</v>
      </c>
      <c r="D3049" s="645" t="s">
        <v>738</v>
      </c>
      <c r="E3049" s="883" t="s">
        <v>843</v>
      </c>
      <c r="F3049" s="883"/>
      <c r="G3049" s="462" t="s">
        <v>428</v>
      </c>
      <c r="H3049" s="463">
        <v>1</v>
      </c>
      <c r="I3049" s="464">
        <v>274.11</v>
      </c>
      <c r="J3049" s="464">
        <v>274.11</v>
      </c>
    </row>
    <row r="3050" spans="1:10" ht="26" customHeight="1">
      <c r="A3050" s="642" t="s">
        <v>285</v>
      </c>
      <c r="B3050" s="465" t="s">
        <v>1703</v>
      </c>
      <c r="C3050" s="642" t="s">
        <v>86</v>
      </c>
      <c r="D3050" s="642" t="s">
        <v>1704</v>
      </c>
      <c r="E3050" s="885" t="s">
        <v>1204</v>
      </c>
      <c r="F3050" s="885"/>
      <c r="G3050" s="466" t="s">
        <v>288</v>
      </c>
      <c r="H3050" s="467">
        <v>1</v>
      </c>
      <c r="I3050" s="468">
        <v>77.36</v>
      </c>
      <c r="J3050" s="468">
        <v>77.36</v>
      </c>
    </row>
    <row r="3051" spans="1:10" ht="39" customHeight="1">
      <c r="A3051" s="642" t="s">
        <v>285</v>
      </c>
      <c r="B3051" s="465" t="s">
        <v>1705</v>
      </c>
      <c r="C3051" s="642" t="s">
        <v>86</v>
      </c>
      <c r="D3051" s="642" t="s">
        <v>1706</v>
      </c>
      <c r="E3051" s="885" t="s">
        <v>1204</v>
      </c>
      <c r="F3051" s="885"/>
      <c r="G3051" s="466" t="s">
        <v>288</v>
      </c>
      <c r="H3051" s="467">
        <v>1</v>
      </c>
      <c r="I3051" s="468">
        <v>111.88</v>
      </c>
      <c r="J3051" s="468">
        <v>111.88</v>
      </c>
    </row>
    <row r="3052" spans="1:10" ht="24" customHeight="1">
      <c r="A3052" s="642" t="s">
        <v>285</v>
      </c>
      <c r="B3052" s="465" t="s">
        <v>1691</v>
      </c>
      <c r="C3052" s="642" t="s">
        <v>86</v>
      </c>
      <c r="D3052" s="642" t="s">
        <v>1692</v>
      </c>
      <c r="E3052" s="885" t="s">
        <v>828</v>
      </c>
      <c r="F3052" s="885"/>
      <c r="G3052" s="466" t="s">
        <v>288</v>
      </c>
      <c r="H3052" s="467">
        <v>1</v>
      </c>
      <c r="I3052" s="468">
        <v>22.54</v>
      </c>
      <c r="J3052" s="468">
        <v>22.54</v>
      </c>
    </row>
    <row r="3053" spans="1:10" ht="39" customHeight="1">
      <c r="A3053" s="642" t="s">
        <v>285</v>
      </c>
      <c r="B3053" s="465" t="s">
        <v>1707</v>
      </c>
      <c r="C3053" s="642" t="s">
        <v>86</v>
      </c>
      <c r="D3053" s="642" t="s">
        <v>1708</v>
      </c>
      <c r="E3053" s="885" t="s">
        <v>1204</v>
      </c>
      <c r="F3053" s="885"/>
      <c r="G3053" s="466" t="s">
        <v>288</v>
      </c>
      <c r="H3053" s="467">
        <v>1</v>
      </c>
      <c r="I3053" s="468">
        <v>43.27</v>
      </c>
      <c r="J3053" s="468">
        <v>43.27</v>
      </c>
    </row>
    <row r="3054" spans="1:10" ht="26" customHeight="1">
      <c r="A3054" s="642" t="s">
        <v>285</v>
      </c>
      <c r="B3054" s="465" t="s">
        <v>1709</v>
      </c>
      <c r="C3054" s="642" t="s">
        <v>86</v>
      </c>
      <c r="D3054" s="642" t="s">
        <v>1710</v>
      </c>
      <c r="E3054" s="885" t="s">
        <v>1204</v>
      </c>
      <c r="F3054" s="885"/>
      <c r="G3054" s="466" t="s">
        <v>288</v>
      </c>
      <c r="H3054" s="467">
        <v>1</v>
      </c>
      <c r="I3054" s="468">
        <v>19.059999999999999</v>
      </c>
      <c r="J3054" s="468">
        <v>19.059999999999999</v>
      </c>
    </row>
    <row r="3055" spans="1:10" ht="25">
      <c r="A3055" s="643"/>
      <c r="B3055" s="643"/>
      <c r="C3055" s="643"/>
      <c r="D3055" s="643"/>
      <c r="E3055" s="643" t="s">
        <v>296</v>
      </c>
      <c r="F3055" s="473">
        <v>17.5</v>
      </c>
      <c r="G3055" s="643" t="s">
        <v>297</v>
      </c>
      <c r="H3055" s="473">
        <v>0</v>
      </c>
      <c r="I3055" s="643" t="s">
        <v>298</v>
      </c>
      <c r="J3055" s="473">
        <v>17.5</v>
      </c>
    </row>
    <row r="3056" spans="1:10">
      <c r="A3056" s="643"/>
      <c r="B3056" s="643"/>
      <c r="C3056" s="643"/>
      <c r="D3056" s="643"/>
      <c r="E3056" s="643" t="s">
        <v>709</v>
      </c>
      <c r="F3056" s="473">
        <v>56.74</v>
      </c>
      <c r="G3056" s="643"/>
      <c r="H3056" s="881" t="s">
        <v>299</v>
      </c>
      <c r="I3056" s="881"/>
      <c r="J3056" s="473">
        <v>330.85</v>
      </c>
    </row>
    <row r="3057" spans="1:10" ht="1" customHeight="1">
      <c r="A3057" s="645"/>
      <c r="B3057" s="645"/>
      <c r="C3057" s="645"/>
      <c r="D3057" s="645"/>
      <c r="E3057" s="645"/>
      <c r="F3057" s="645"/>
      <c r="G3057" s="645"/>
      <c r="H3057" s="645"/>
      <c r="I3057" s="645"/>
      <c r="J3057" s="645"/>
    </row>
    <row r="3058" spans="1:10" ht="18" customHeight="1">
      <c r="A3058" s="644"/>
      <c r="B3058" s="636" t="s">
        <v>276</v>
      </c>
      <c r="C3058" s="644" t="s">
        <v>277</v>
      </c>
      <c r="D3058" s="644" t="s">
        <v>278</v>
      </c>
      <c r="E3058" s="882" t="s">
        <v>279</v>
      </c>
      <c r="F3058" s="882"/>
      <c r="G3058" s="639" t="s">
        <v>280</v>
      </c>
      <c r="H3058" s="636" t="s">
        <v>281</v>
      </c>
      <c r="I3058" s="636" t="s">
        <v>282</v>
      </c>
      <c r="J3058" s="636" t="s">
        <v>283</v>
      </c>
    </row>
    <row r="3059" spans="1:10" ht="39" customHeight="1">
      <c r="A3059" s="645" t="s">
        <v>158</v>
      </c>
      <c r="B3059" s="461" t="s">
        <v>1707</v>
      </c>
      <c r="C3059" s="645" t="s">
        <v>86</v>
      </c>
      <c r="D3059" s="645" t="s">
        <v>1708</v>
      </c>
      <c r="E3059" s="883" t="s">
        <v>1204</v>
      </c>
      <c r="F3059" s="883"/>
      <c r="G3059" s="462" t="s">
        <v>288</v>
      </c>
      <c r="H3059" s="463">
        <v>1</v>
      </c>
      <c r="I3059" s="464">
        <v>43.27</v>
      </c>
      <c r="J3059" s="464">
        <v>43.27</v>
      </c>
    </row>
    <row r="3060" spans="1:10" ht="39" customHeight="1">
      <c r="A3060" s="638" t="s">
        <v>291</v>
      </c>
      <c r="B3060" s="469" t="s">
        <v>1711</v>
      </c>
      <c r="C3060" s="638" t="s">
        <v>86</v>
      </c>
      <c r="D3060" s="638" t="s">
        <v>1712</v>
      </c>
      <c r="E3060" s="884" t="s">
        <v>716</v>
      </c>
      <c r="F3060" s="884"/>
      <c r="G3060" s="470" t="s">
        <v>324</v>
      </c>
      <c r="H3060" s="471">
        <v>3.1099999999999997E-5</v>
      </c>
      <c r="I3060" s="472">
        <v>1391437.18</v>
      </c>
      <c r="J3060" s="472">
        <v>43.27</v>
      </c>
    </row>
    <row r="3061" spans="1:10" ht="25">
      <c r="A3061" s="643"/>
      <c r="B3061" s="643"/>
      <c r="C3061" s="643"/>
      <c r="D3061" s="643"/>
      <c r="E3061" s="643" t="s">
        <v>296</v>
      </c>
      <c r="F3061" s="473">
        <v>0</v>
      </c>
      <c r="G3061" s="643" t="s">
        <v>297</v>
      </c>
      <c r="H3061" s="473">
        <v>0</v>
      </c>
      <c r="I3061" s="643" t="s">
        <v>298</v>
      </c>
      <c r="J3061" s="473">
        <v>0</v>
      </c>
    </row>
    <row r="3062" spans="1:10">
      <c r="A3062" s="643"/>
      <c r="B3062" s="643"/>
      <c r="C3062" s="643"/>
      <c r="D3062" s="643"/>
      <c r="E3062" s="643" t="s">
        <v>709</v>
      </c>
      <c r="F3062" s="473">
        <v>8.9499999999999993</v>
      </c>
      <c r="G3062" s="643"/>
      <c r="H3062" s="881" t="s">
        <v>299</v>
      </c>
      <c r="I3062" s="881"/>
      <c r="J3062" s="473">
        <v>52.22</v>
      </c>
    </row>
    <row r="3063" spans="1:10" ht="1" customHeight="1">
      <c r="A3063" s="645"/>
      <c r="B3063" s="645"/>
      <c r="C3063" s="645"/>
      <c r="D3063" s="645"/>
      <c r="E3063" s="645"/>
      <c r="F3063" s="645"/>
      <c r="G3063" s="645"/>
      <c r="H3063" s="645"/>
      <c r="I3063" s="645"/>
      <c r="J3063" s="645"/>
    </row>
    <row r="3064" spans="1:10" ht="18" customHeight="1">
      <c r="A3064" s="644"/>
      <c r="B3064" s="636" t="s">
        <v>276</v>
      </c>
      <c r="C3064" s="644" t="s">
        <v>277</v>
      </c>
      <c r="D3064" s="644" t="s">
        <v>278</v>
      </c>
      <c r="E3064" s="882" t="s">
        <v>279</v>
      </c>
      <c r="F3064" s="882"/>
      <c r="G3064" s="639" t="s">
        <v>280</v>
      </c>
      <c r="H3064" s="636" t="s">
        <v>281</v>
      </c>
      <c r="I3064" s="636" t="s">
        <v>282</v>
      </c>
      <c r="J3064" s="636" t="s">
        <v>283</v>
      </c>
    </row>
    <row r="3065" spans="1:10" ht="26" customHeight="1">
      <c r="A3065" s="645" t="s">
        <v>158</v>
      </c>
      <c r="B3065" s="461" t="s">
        <v>1709</v>
      </c>
      <c r="C3065" s="645" t="s">
        <v>86</v>
      </c>
      <c r="D3065" s="645" t="s">
        <v>1710</v>
      </c>
      <c r="E3065" s="883" t="s">
        <v>1204</v>
      </c>
      <c r="F3065" s="883"/>
      <c r="G3065" s="462" t="s">
        <v>288</v>
      </c>
      <c r="H3065" s="463">
        <v>1</v>
      </c>
      <c r="I3065" s="464">
        <v>19.059999999999999</v>
      </c>
      <c r="J3065" s="464">
        <v>19.059999999999999</v>
      </c>
    </row>
    <row r="3066" spans="1:10" ht="39" customHeight="1">
      <c r="A3066" s="638" t="s">
        <v>291</v>
      </c>
      <c r="B3066" s="469" t="s">
        <v>1711</v>
      </c>
      <c r="C3066" s="638" t="s">
        <v>86</v>
      </c>
      <c r="D3066" s="638" t="s">
        <v>1712</v>
      </c>
      <c r="E3066" s="884" t="s">
        <v>716</v>
      </c>
      <c r="F3066" s="884"/>
      <c r="G3066" s="470" t="s">
        <v>324</v>
      </c>
      <c r="H3066" s="471">
        <v>1.3699999999999999E-5</v>
      </c>
      <c r="I3066" s="472">
        <v>1391437.18</v>
      </c>
      <c r="J3066" s="472">
        <v>19.059999999999999</v>
      </c>
    </row>
    <row r="3067" spans="1:10" ht="25">
      <c r="A3067" s="643"/>
      <c r="B3067" s="643"/>
      <c r="C3067" s="643"/>
      <c r="D3067" s="643"/>
      <c r="E3067" s="643" t="s">
        <v>296</v>
      </c>
      <c r="F3067" s="473">
        <v>0</v>
      </c>
      <c r="G3067" s="643" t="s">
        <v>297</v>
      </c>
      <c r="H3067" s="473">
        <v>0</v>
      </c>
      <c r="I3067" s="643" t="s">
        <v>298</v>
      </c>
      <c r="J3067" s="473">
        <v>0</v>
      </c>
    </row>
    <row r="3068" spans="1:10">
      <c r="A3068" s="643"/>
      <c r="B3068" s="643"/>
      <c r="C3068" s="643"/>
      <c r="D3068" s="643"/>
      <c r="E3068" s="643" t="s">
        <v>709</v>
      </c>
      <c r="F3068" s="473">
        <v>3.94</v>
      </c>
      <c r="G3068" s="643"/>
      <c r="H3068" s="881" t="s">
        <v>299</v>
      </c>
      <c r="I3068" s="881"/>
      <c r="J3068" s="473">
        <v>23</v>
      </c>
    </row>
    <row r="3069" spans="1:10" ht="1" customHeight="1">
      <c r="A3069" s="645"/>
      <c r="B3069" s="645"/>
      <c r="C3069" s="645"/>
      <c r="D3069" s="645"/>
      <c r="E3069" s="645"/>
      <c r="F3069" s="645"/>
      <c r="G3069" s="645"/>
      <c r="H3069" s="645"/>
      <c r="I3069" s="645"/>
      <c r="J3069" s="645"/>
    </row>
    <row r="3070" spans="1:10" ht="18" customHeight="1">
      <c r="A3070" s="644"/>
      <c r="B3070" s="636" t="s">
        <v>276</v>
      </c>
      <c r="C3070" s="644" t="s">
        <v>277</v>
      </c>
      <c r="D3070" s="644" t="s">
        <v>278</v>
      </c>
      <c r="E3070" s="882" t="s">
        <v>279</v>
      </c>
      <c r="F3070" s="882"/>
      <c r="G3070" s="639" t="s">
        <v>280</v>
      </c>
      <c r="H3070" s="636" t="s">
        <v>281</v>
      </c>
      <c r="I3070" s="636" t="s">
        <v>282</v>
      </c>
      <c r="J3070" s="636" t="s">
        <v>283</v>
      </c>
    </row>
    <row r="3071" spans="1:10" ht="26" customHeight="1">
      <c r="A3071" s="645" t="s">
        <v>158</v>
      </c>
      <c r="B3071" s="461" t="s">
        <v>1703</v>
      </c>
      <c r="C3071" s="645" t="s">
        <v>86</v>
      </c>
      <c r="D3071" s="645" t="s">
        <v>1704</v>
      </c>
      <c r="E3071" s="883" t="s">
        <v>1204</v>
      </c>
      <c r="F3071" s="883"/>
      <c r="G3071" s="462" t="s">
        <v>288</v>
      </c>
      <c r="H3071" s="463">
        <v>1</v>
      </c>
      <c r="I3071" s="464">
        <v>77.36</v>
      </c>
      <c r="J3071" s="464">
        <v>77.36</v>
      </c>
    </row>
    <row r="3072" spans="1:10" ht="39" customHeight="1">
      <c r="A3072" s="638" t="s">
        <v>291</v>
      </c>
      <c r="B3072" s="469" t="s">
        <v>1711</v>
      </c>
      <c r="C3072" s="638" t="s">
        <v>86</v>
      </c>
      <c r="D3072" s="638" t="s">
        <v>1712</v>
      </c>
      <c r="E3072" s="884" t="s">
        <v>716</v>
      </c>
      <c r="F3072" s="884"/>
      <c r="G3072" s="470" t="s">
        <v>324</v>
      </c>
      <c r="H3072" s="471">
        <v>5.5600000000000003E-5</v>
      </c>
      <c r="I3072" s="472">
        <v>1391437.18</v>
      </c>
      <c r="J3072" s="472">
        <v>77.36</v>
      </c>
    </row>
    <row r="3073" spans="1:10" ht="25">
      <c r="A3073" s="643"/>
      <c r="B3073" s="643"/>
      <c r="C3073" s="643"/>
      <c r="D3073" s="643"/>
      <c r="E3073" s="643" t="s">
        <v>296</v>
      </c>
      <c r="F3073" s="473">
        <v>0</v>
      </c>
      <c r="G3073" s="643" t="s">
        <v>297</v>
      </c>
      <c r="H3073" s="473">
        <v>0</v>
      </c>
      <c r="I3073" s="643" t="s">
        <v>298</v>
      </c>
      <c r="J3073" s="473">
        <v>0</v>
      </c>
    </row>
    <row r="3074" spans="1:10">
      <c r="A3074" s="643"/>
      <c r="B3074" s="643"/>
      <c r="C3074" s="643"/>
      <c r="D3074" s="643"/>
      <c r="E3074" s="643" t="s">
        <v>709</v>
      </c>
      <c r="F3074" s="473">
        <v>16.010000000000002</v>
      </c>
      <c r="G3074" s="643"/>
      <c r="H3074" s="881" t="s">
        <v>299</v>
      </c>
      <c r="I3074" s="881"/>
      <c r="J3074" s="473">
        <v>93.37</v>
      </c>
    </row>
    <row r="3075" spans="1:10" ht="1" customHeight="1">
      <c r="A3075" s="645"/>
      <c r="B3075" s="645"/>
      <c r="C3075" s="645"/>
      <c r="D3075" s="645"/>
      <c r="E3075" s="645"/>
      <c r="F3075" s="645"/>
      <c r="G3075" s="645"/>
      <c r="H3075" s="645"/>
      <c r="I3075" s="645"/>
      <c r="J3075" s="645"/>
    </row>
    <row r="3076" spans="1:10" ht="18" customHeight="1">
      <c r="A3076" s="644"/>
      <c r="B3076" s="636" t="s">
        <v>276</v>
      </c>
      <c r="C3076" s="644" t="s">
        <v>277</v>
      </c>
      <c r="D3076" s="644" t="s">
        <v>278</v>
      </c>
      <c r="E3076" s="882" t="s">
        <v>279</v>
      </c>
      <c r="F3076" s="882"/>
      <c r="G3076" s="639" t="s">
        <v>280</v>
      </c>
      <c r="H3076" s="636" t="s">
        <v>281</v>
      </c>
      <c r="I3076" s="636" t="s">
        <v>282</v>
      </c>
      <c r="J3076" s="636" t="s">
        <v>283</v>
      </c>
    </row>
    <row r="3077" spans="1:10" ht="39" customHeight="1">
      <c r="A3077" s="645" t="s">
        <v>158</v>
      </c>
      <c r="B3077" s="461" t="s">
        <v>1705</v>
      </c>
      <c r="C3077" s="645" t="s">
        <v>86</v>
      </c>
      <c r="D3077" s="645" t="s">
        <v>1706</v>
      </c>
      <c r="E3077" s="883" t="s">
        <v>1204</v>
      </c>
      <c r="F3077" s="883"/>
      <c r="G3077" s="462" t="s">
        <v>288</v>
      </c>
      <c r="H3077" s="463">
        <v>1</v>
      </c>
      <c r="I3077" s="464">
        <v>111.88</v>
      </c>
      <c r="J3077" s="464">
        <v>111.88</v>
      </c>
    </row>
    <row r="3078" spans="1:10" ht="24" customHeight="1">
      <c r="A3078" s="638" t="s">
        <v>291</v>
      </c>
      <c r="B3078" s="469" t="s">
        <v>1252</v>
      </c>
      <c r="C3078" s="638" t="s">
        <v>86</v>
      </c>
      <c r="D3078" s="638" t="s">
        <v>1253</v>
      </c>
      <c r="E3078" s="884" t="s">
        <v>293</v>
      </c>
      <c r="F3078" s="884"/>
      <c r="G3078" s="470" t="s">
        <v>473</v>
      </c>
      <c r="H3078" s="471">
        <v>17.760000000000002</v>
      </c>
      <c r="I3078" s="472">
        <v>6.3</v>
      </c>
      <c r="J3078" s="472">
        <v>111.88</v>
      </c>
    </row>
    <row r="3079" spans="1:10" ht="25">
      <c r="A3079" s="643"/>
      <c r="B3079" s="643"/>
      <c r="C3079" s="643"/>
      <c r="D3079" s="643"/>
      <c r="E3079" s="643" t="s">
        <v>296</v>
      </c>
      <c r="F3079" s="473">
        <v>0</v>
      </c>
      <c r="G3079" s="643" t="s">
        <v>297</v>
      </c>
      <c r="H3079" s="473">
        <v>0</v>
      </c>
      <c r="I3079" s="643" t="s">
        <v>298</v>
      </c>
      <c r="J3079" s="473">
        <v>0</v>
      </c>
    </row>
    <row r="3080" spans="1:10">
      <c r="A3080" s="643"/>
      <c r="B3080" s="643"/>
      <c r="C3080" s="643"/>
      <c r="D3080" s="643"/>
      <c r="E3080" s="643" t="s">
        <v>709</v>
      </c>
      <c r="F3080" s="473">
        <v>23.15</v>
      </c>
      <c r="G3080" s="643"/>
      <c r="H3080" s="881" t="s">
        <v>299</v>
      </c>
      <c r="I3080" s="881"/>
      <c r="J3080" s="473">
        <v>135.03</v>
      </c>
    </row>
    <row r="3081" spans="1:10" ht="1" customHeight="1">
      <c r="A3081" s="645"/>
      <c r="B3081" s="645"/>
      <c r="C3081" s="645"/>
      <c r="D3081" s="645"/>
      <c r="E3081" s="645"/>
      <c r="F3081" s="645"/>
      <c r="G3081" s="645"/>
      <c r="H3081" s="645"/>
      <c r="I3081" s="645"/>
      <c r="J3081" s="645"/>
    </row>
    <row r="3082" spans="1:10" ht="18" customHeight="1">
      <c r="A3082" s="644"/>
      <c r="B3082" s="636" t="s">
        <v>276</v>
      </c>
      <c r="C3082" s="644" t="s">
        <v>277</v>
      </c>
      <c r="D3082" s="644" t="s">
        <v>278</v>
      </c>
      <c r="E3082" s="882" t="s">
        <v>279</v>
      </c>
      <c r="F3082" s="882"/>
      <c r="G3082" s="639" t="s">
        <v>280</v>
      </c>
      <c r="H3082" s="636" t="s">
        <v>281</v>
      </c>
      <c r="I3082" s="636" t="s">
        <v>282</v>
      </c>
      <c r="J3082" s="636" t="s">
        <v>283</v>
      </c>
    </row>
    <row r="3083" spans="1:10" ht="39" customHeight="1">
      <c r="A3083" s="645" t="s">
        <v>158</v>
      </c>
      <c r="B3083" s="461" t="s">
        <v>763</v>
      </c>
      <c r="C3083" s="645" t="s">
        <v>86</v>
      </c>
      <c r="D3083" s="645" t="s">
        <v>764</v>
      </c>
      <c r="E3083" s="883" t="s">
        <v>843</v>
      </c>
      <c r="F3083" s="883"/>
      <c r="G3083" s="462" t="s">
        <v>451</v>
      </c>
      <c r="H3083" s="463">
        <v>1</v>
      </c>
      <c r="I3083" s="464">
        <v>44.91</v>
      </c>
      <c r="J3083" s="464">
        <v>44.91</v>
      </c>
    </row>
    <row r="3084" spans="1:10" ht="24" customHeight="1">
      <c r="A3084" s="642" t="s">
        <v>285</v>
      </c>
      <c r="B3084" s="465" t="s">
        <v>1691</v>
      </c>
      <c r="C3084" s="642" t="s">
        <v>86</v>
      </c>
      <c r="D3084" s="642" t="s">
        <v>1692</v>
      </c>
      <c r="E3084" s="885" t="s">
        <v>828</v>
      </c>
      <c r="F3084" s="885"/>
      <c r="G3084" s="466" t="s">
        <v>288</v>
      </c>
      <c r="H3084" s="467">
        <v>1</v>
      </c>
      <c r="I3084" s="468">
        <v>22.54</v>
      </c>
      <c r="J3084" s="468">
        <v>22.54</v>
      </c>
    </row>
    <row r="3085" spans="1:10" ht="39" customHeight="1">
      <c r="A3085" s="642" t="s">
        <v>285</v>
      </c>
      <c r="B3085" s="465" t="s">
        <v>1713</v>
      </c>
      <c r="C3085" s="642" t="s">
        <v>86</v>
      </c>
      <c r="D3085" s="642" t="s">
        <v>1714</v>
      </c>
      <c r="E3085" s="885" t="s">
        <v>1204</v>
      </c>
      <c r="F3085" s="885"/>
      <c r="G3085" s="466" t="s">
        <v>288</v>
      </c>
      <c r="H3085" s="467">
        <v>1</v>
      </c>
      <c r="I3085" s="468">
        <v>17.649999999999999</v>
      </c>
      <c r="J3085" s="468">
        <v>17.649999999999999</v>
      </c>
    </row>
    <row r="3086" spans="1:10" ht="39" customHeight="1">
      <c r="A3086" s="642" t="s">
        <v>285</v>
      </c>
      <c r="B3086" s="465" t="s">
        <v>1715</v>
      </c>
      <c r="C3086" s="642" t="s">
        <v>86</v>
      </c>
      <c r="D3086" s="642" t="s">
        <v>1716</v>
      </c>
      <c r="E3086" s="885" t="s">
        <v>1204</v>
      </c>
      <c r="F3086" s="885"/>
      <c r="G3086" s="466" t="s">
        <v>288</v>
      </c>
      <c r="H3086" s="467">
        <v>1</v>
      </c>
      <c r="I3086" s="468">
        <v>4.72</v>
      </c>
      <c r="J3086" s="468">
        <v>4.72</v>
      </c>
    </row>
    <row r="3087" spans="1:10" ht="25">
      <c r="A3087" s="643"/>
      <c r="B3087" s="643"/>
      <c r="C3087" s="643"/>
      <c r="D3087" s="643"/>
      <c r="E3087" s="643" t="s">
        <v>296</v>
      </c>
      <c r="F3087" s="473">
        <v>17.5</v>
      </c>
      <c r="G3087" s="643" t="s">
        <v>297</v>
      </c>
      <c r="H3087" s="473">
        <v>0</v>
      </c>
      <c r="I3087" s="643" t="s">
        <v>298</v>
      </c>
      <c r="J3087" s="473">
        <v>17.5</v>
      </c>
    </row>
    <row r="3088" spans="1:10">
      <c r="A3088" s="643"/>
      <c r="B3088" s="643"/>
      <c r="C3088" s="643"/>
      <c r="D3088" s="643"/>
      <c r="E3088" s="643" t="s">
        <v>709</v>
      </c>
      <c r="F3088" s="473">
        <v>9.2899999999999991</v>
      </c>
      <c r="G3088" s="643"/>
      <c r="H3088" s="881" t="s">
        <v>299</v>
      </c>
      <c r="I3088" s="881"/>
      <c r="J3088" s="473">
        <v>54.2</v>
      </c>
    </row>
    <row r="3089" spans="1:10" ht="1" customHeight="1">
      <c r="A3089" s="645"/>
      <c r="B3089" s="645"/>
      <c r="C3089" s="645"/>
      <c r="D3089" s="645"/>
      <c r="E3089" s="645"/>
      <c r="F3089" s="645"/>
      <c r="G3089" s="645"/>
      <c r="H3089" s="645"/>
      <c r="I3089" s="645"/>
      <c r="J3089" s="645"/>
    </row>
    <row r="3090" spans="1:10" ht="18" customHeight="1">
      <c r="A3090" s="644"/>
      <c r="B3090" s="636" t="s">
        <v>276</v>
      </c>
      <c r="C3090" s="644" t="s">
        <v>277</v>
      </c>
      <c r="D3090" s="644" t="s">
        <v>278</v>
      </c>
      <c r="E3090" s="882" t="s">
        <v>279</v>
      </c>
      <c r="F3090" s="882"/>
      <c r="G3090" s="639" t="s">
        <v>280</v>
      </c>
      <c r="H3090" s="636" t="s">
        <v>281</v>
      </c>
      <c r="I3090" s="636" t="s">
        <v>282</v>
      </c>
      <c r="J3090" s="636" t="s">
        <v>283</v>
      </c>
    </row>
    <row r="3091" spans="1:10" ht="39" customHeight="1">
      <c r="A3091" s="645" t="s">
        <v>158</v>
      </c>
      <c r="B3091" s="461" t="s">
        <v>765</v>
      </c>
      <c r="C3091" s="645" t="s">
        <v>86</v>
      </c>
      <c r="D3091" s="645" t="s">
        <v>766</v>
      </c>
      <c r="E3091" s="883" t="s">
        <v>843</v>
      </c>
      <c r="F3091" s="883"/>
      <c r="G3091" s="462" t="s">
        <v>428</v>
      </c>
      <c r="H3091" s="463">
        <v>1</v>
      </c>
      <c r="I3091" s="464">
        <v>135.15</v>
      </c>
      <c r="J3091" s="464">
        <v>135.15</v>
      </c>
    </row>
    <row r="3092" spans="1:10" ht="24" customHeight="1">
      <c r="A3092" s="642" t="s">
        <v>285</v>
      </c>
      <c r="B3092" s="465" t="s">
        <v>1691</v>
      </c>
      <c r="C3092" s="642" t="s">
        <v>86</v>
      </c>
      <c r="D3092" s="642" t="s">
        <v>1692</v>
      </c>
      <c r="E3092" s="885" t="s">
        <v>828</v>
      </c>
      <c r="F3092" s="885"/>
      <c r="G3092" s="466" t="s">
        <v>288</v>
      </c>
      <c r="H3092" s="467">
        <v>1</v>
      </c>
      <c r="I3092" s="468">
        <v>22.54</v>
      </c>
      <c r="J3092" s="468">
        <v>22.54</v>
      </c>
    </row>
    <row r="3093" spans="1:10" ht="39" customHeight="1">
      <c r="A3093" s="642" t="s">
        <v>285</v>
      </c>
      <c r="B3093" s="465" t="s">
        <v>1713</v>
      </c>
      <c r="C3093" s="642" t="s">
        <v>86</v>
      </c>
      <c r="D3093" s="642" t="s">
        <v>1714</v>
      </c>
      <c r="E3093" s="885" t="s">
        <v>1204</v>
      </c>
      <c r="F3093" s="885"/>
      <c r="G3093" s="466" t="s">
        <v>288</v>
      </c>
      <c r="H3093" s="467">
        <v>1</v>
      </c>
      <c r="I3093" s="468">
        <v>17.649999999999999</v>
      </c>
      <c r="J3093" s="468">
        <v>17.649999999999999</v>
      </c>
    </row>
    <row r="3094" spans="1:10" ht="39" customHeight="1">
      <c r="A3094" s="642" t="s">
        <v>285</v>
      </c>
      <c r="B3094" s="465" t="s">
        <v>1715</v>
      </c>
      <c r="C3094" s="642" t="s">
        <v>86</v>
      </c>
      <c r="D3094" s="642" t="s">
        <v>1716</v>
      </c>
      <c r="E3094" s="885" t="s">
        <v>1204</v>
      </c>
      <c r="F3094" s="885"/>
      <c r="G3094" s="466" t="s">
        <v>288</v>
      </c>
      <c r="H3094" s="467">
        <v>1</v>
      </c>
      <c r="I3094" s="468">
        <v>4.72</v>
      </c>
      <c r="J3094" s="468">
        <v>4.72</v>
      </c>
    </row>
    <row r="3095" spans="1:10" ht="39" customHeight="1">
      <c r="A3095" s="642" t="s">
        <v>285</v>
      </c>
      <c r="B3095" s="465" t="s">
        <v>1717</v>
      </c>
      <c r="C3095" s="642" t="s">
        <v>86</v>
      </c>
      <c r="D3095" s="642" t="s">
        <v>1718</v>
      </c>
      <c r="E3095" s="885" t="s">
        <v>1204</v>
      </c>
      <c r="F3095" s="885"/>
      <c r="G3095" s="466" t="s">
        <v>288</v>
      </c>
      <c r="H3095" s="467">
        <v>1</v>
      </c>
      <c r="I3095" s="468">
        <v>19.309999999999999</v>
      </c>
      <c r="J3095" s="468">
        <v>19.309999999999999</v>
      </c>
    </row>
    <row r="3096" spans="1:10" ht="39" customHeight="1">
      <c r="A3096" s="642" t="s">
        <v>285</v>
      </c>
      <c r="B3096" s="465" t="s">
        <v>1719</v>
      </c>
      <c r="C3096" s="642" t="s">
        <v>86</v>
      </c>
      <c r="D3096" s="642" t="s">
        <v>1720</v>
      </c>
      <c r="E3096" s="885" t="s">
        <v>1204</v>
      </c>
      <c r="F3096" s="885"/>
      <c r="G3096" s="466" t="s">
        <v>288</v>
      </c>
      <c r="H3096" s="467">
        <v>1</v>
      </c>
      <c r="I3096" s="468">
        <v>70.930000000000007</v>
      </c>
      <c r="J3096" s="468">
        <v>70.930000000000007</v>
      </c>
    </row>
    <row r="3097" spans="1:10" ht="25">
      <c r="A3097" s="643"/>
      <c r="B3097" s="643"/>
      <c r="C3097" s="643"/>
      <c r="D3097" s="643"/>
      <c r="E3097" s="643" t="s">
        <v>296</v>
      </c>
      <c r="F3097" s="473">
        <v>17.5</v>
      </c>
      <c r="G3097" s="643" t="s">
        <v>297</v>
      </c>
      <c r="H3097" s="473">
        <v>0</v>
      </c>
      <c r="I3097" s="643" t="s">
        <v>298</v>
      </c>
      <c r="J3097" s="473">
        <v>17.5</v>
      </c>
    </row>
    <row r="3098" spans="1:10">
      <c r="A3098" s="643"/>
      <c r="B3098" s="643"/>
      <c r="C3098" s="643"/>
      <c r="D3098" s="643"/>
      <c r="E3098" s="643" t="s">
        <v>709</v>
      </c>
      <c r="F3098" s="473">
        <v>27.97</v>
      </c>
      <c r="G3098" s="643"/>
      <c r="H3098" s="881" t="s">
        <v>299</v>
      </c>
      <c r="I3098" s="881"/>
      <c r="J3098" s="473">
        <v>163.12</v>
      </c>
    </row>
    <row r="3099" spans="1:10" ht="1" customHeight="1">
      <c r="A3099" s="645"/>
      <c r="B3099" s="645"/>
      <c r="C3099" s="645"/>
      <c r="D3099" s="645"/>
      <c r="E3099" s="645"/>
      <c r="F3099" s="645"/>
      <c r="G3099" s="645"/>
      <c r="H3099" s="645"/>
      <c r="I3099" s="645"/>
      <c r="J3099" s="645"/>
    </row>
    <row r="3100" spans="1:10" ht="18" customHeight="1">
      <c r="A3100" s="644"/>
      <c r="B3100" s="636" t="s">
        <v>276</v>
      </c>
      <c r="C3100" s="644" t="s">
        <v>277</v>
      </c>
      <c r="D3100" s="644" t="s">
        <v>278</v>
      </c>
      <c r="E3100" s="882" t="s">
        <v>279</v>
      </c>
      <c r="F3100" s="882"/>
      <c r="G3100" s="639" t="s">
        <v>280</v>
      </c>
      <c r="H3100" s="636" t="s">
        <v>281</v>
      </c>
      <c r="I3100" s="636" t="s">
        <v>282</v>
      </c>
      <c r="J3100" s="636" t="s">
        <v>283</v>
      </c>
    </row>
    <row r="3101" spans="1:10" ht="39" customHeight="1">
      <c r="A3101" s="645" t="s">
        <v>158</v>
      </c>
      <c r="B3101" s="461" t="s">
        <v>1713</v>
      </c>
      <c r="C3101" s="645" t="s">
        <v>86</v>
      </c>
      <c r="D3101" s="645" t="s">
        <v>1714</v>
      </c>
      <c r="E3101" s="883" t="s">
        <v>1204</v>
      </c>
      <c r="F3101" s="883"/>
      <c r="G3101" s="462" t="s">
        <v>288</v>
      </c>
      <c r="H3101" s="463">
        <v>1</v>
      </c>
      <c r="I3101" s="464">
        <v>17.649999999999999</v>
      </c>
      <c r="J3101" s="464">
        <v>17.649999999999999</v>
      </c>
    </row>
    <row r="3102" spans="1:10" ht="26" customHeight="1">
      <c r="A3102" s="638" t="s">
        <v>291</v>
      </c>
      <c r="B3102" s="469" t="s">
        <v>1721</v>
      </c>
      <c r="C3102" s="638" t="s">
        <v>86</v>
      </c>
      <c r="D3102" s="638" t="s">
        <v>1722</v>
      </c>
      <c r="E3102" s="884" t="s">
        <v>716</v>
      </c>
      <c r="F3102" s="884"/>
      <c r="G3102" s="470" t="s">
        <v>324</v>
      </c>
      <c r="H3102" s="471">
        <v>5.3300000000000001E-5</v>
      </c>
      <c r="I3102" s="472">
        <v>265000</v>
      </c>
      <c r="J3102" s="472">
        <v>14.12</v>
      </c>
    </row>
    <row r="3103" spans="1:10" ht="26" customHeight="1">
      <c r="A3103" s="638" t="s">
        <v>291</v>
      </c>
      <c r="B3103" s="469" t="s">
        <v>1723</v>
      </c>
      <c r="C3103" s="638" t="s">
        <v>86</v>
      </c>
      <c r="D3103" s="638" t="s">
        <v>1724</v>
      </c>
      <c r="E3103" s="884" t="s">
        <v>1469</v>
      </c>
      <c r="F3103" s="884"/>
      <c r="G3103" s="470" t="s">
        <v>324</v>
      </c>
      <c r="H3103" s="471">
        <v>5.3300000000000001E-5</v>
      </c>
      <c r="I3103" s="472">
        <v>66385.2</v>
      </c>
      <c r="J3103" s="472">
        <v>3.53</v>
      </c>
    </row>
    <row r="3104" spans="1:10" ht="25">
      <c r="A3104" s="643"/>
      <c r="B3104" s="643"/>
      <c r="C3104" s="643"/>
      <c r="D3104" s="643"/>
      <c r="E3104" s="643" t="s">
        <v>296</v>
      </c>
      <c r="F3104" s="473">
        <v>0</v>
      </c>
      <c r="G3104" s="643" t="s">
        <v>297</v>
      </c>
      <c r="H3104" s="473">
        <v>0</v>
      </c>
      <c r="I3104" s="643" t="s">
        <v>298</v>
      </c>
      <c r="J3104" s="473">
        <v>0</v>
      </c>
    </row>
    <row r="3105" spans="1:10">
      <c r="A3105" s="643"/>
      <c r="B3105" s="643"/>
      <c r="C3105" s="643"/>
      <c r="D3105" s="643"/>
      <c r="E3105" s="643" t="s">
        <v>709</v>
      </c>
      <c r="F3105" s="473">
        <v>3.65</v>
      </c>
      <c r="G3105" s="643"/>
      <c r="H3105" s="881" t="s">
        <v>299</v>
      </c>
      <c r="I3105" s="881"/>
      <c r="J3105" s="473">
        <v>21.3</v>
      </c>
    </row>
    <row r="3106" spans="1:10" ht="1" customHeight="1">
      <c r="A3106" s="645"/>
      <c r="B3106" s="645"/>
      <c r="C3106" s="645"/>
      <c r="D3106" s="645"/>
      <c r="E3106" s="645"/>
      <c r="F3106" s="645"/>
      <c r="G3106" s="645"/>
      <c r="H3106" s="645"/>
      <c r="I3106" s="645"/>
      <c r="J3106" s="645"/>
    </row>
    <row r="3107" spans="1:10" ht="18" customHeight="1">
      <c r="A3107" s="644"/>
      <c r="B3107" s="636" t="s">
        <v>276</v>
      </c>
      <c r="C3107" s="644" t="s">
        <v>277</v>
      </c>
      <c r="D3107" s="644" t="s">
        <v>278</v>
      </c>
      <c r="E3107" s="882" t="s">
        <v>279</v>
      </c>
      <c r="F3107" s="882"/>
      <c r="G3107" s="639" t="s">
        <v>280</v>
      </c>
      <c r="H3107" s="636" t="s">
        <v>281</v>
      </c>
      <c r="I3107" s="636" t="s">
        <v>282</v>
      </c>
      <c r="J3107" s="636" t="s">
        <v>283</v>
      </c>
    </row>
    <row r="3108" spans="1:10" ht="39" customHeight="1">
      <c r="A3108" s="645" t="s">
        <v>158</v>
      </c>
      <c r="B3108" s="461" t="s">
        <v>1715</v>
      </c>
      <c r="C3108" s="645" t="s">
        <v>86</v>
      </c>
      <c r="D3108" s="645" t="s">
        <v>1716</v>
      </c>
      <c r="E3108" s="883" t="s">
        <v>1204</v>
      </c>
      <c r="F3108" s="883"/>
      <c r="G3108" s="462" t="s">
        <v>288</v>
      </c>
      <c r="H3108" s="463">
        <v>1</v>
      </c>
      <c r="I3108" s="464">
        <v>4.72</v>
      </c>
      <c r="J3108" s="464">
        <v>4.72</v>
      </c>
    </row>
    <row r="3109" spans="1:10" ht="26" customHeight="1">
      <c r="A3109" s="638" t="s">
        <v>291</v>
      </c>
      <c r="B3109" s="469" t="s">
        <v>1721</v>
      </c>
      <c r="C3109" s="638" t="s">
        <v>86</v>
      </c>
      <c r="D3109" s="638" t="s">
        <v>1722</v>
      </c>
      <c r="E3109" s="884" t="s">
        <v>716</v>
      </c>
      <c r="F3109" s="884"/>
      <c r="G3109" s="470" t="s">
        <v>324</v>
      </c>
      <c r="H3109" s="471">
        <v>1.43E-5</v>
      </c>
      <c r="I3109" s="472">
        <v>265000</v>
      </c>
      <c r="J3109" s="472">
        <v>3.78</v>
      </c>
    </row>
    <row r="3110" spans="1:10" ht="26" customHeight="1">
      <c r="A3110" s="638" t="s">
        <v>291</v>
      </c>
      <c r="B3110" s="469" t="s">
        <v>1723</v>
      </c>
      <c r="C3110" s="638" t="s">
        <v>86</v>
      </c>
      <c r="D3110" s="638" t="s">
        <v>1724</v>
      </c>
      <c r="E3110" s="884" t="s">
        <v>1469</v>
      </c>
      <c r="F3110" s="884"/>
      <c r="G3110" s="470" t="s">
        <v>324</v>
      </c>
      <c r="H3110" s="471">
        <v>1.43E-5</v>
      </c>
      <c r="I3110" s="472">
        <v>66385.2</v>
      </c>
      <c r="J3110" s="472">
        <v>0.94</v>
      </c>
    </row>
    <row r="3111" spans="1:10" ht="25">
      <c r="A3111" s="643"/>
      <c r="B3111" s="643"/>
      <c r="C3111" s="643"/>
      <c r="D3111" s="643"/>
      <c r="E3111" s="643" t="s">
        <v>296</v>
      </c>
      <c r="F3111" s="473">
        <v>0</v>
      </c>
      <c r="G3111" s="643" t="s">
        <v>297</v>
      </c>
      <c r="H3111" s="473">
        <v>0</v>
      </c>
      <c r="I3111" s="643" t="s">
        <v>298</v>
      </c>
      <c r="J3111" s="473">
        <v>0</v>
      </c>
    </row>
    <row r="3112" spans="1:10">
      <c r="A3112" s="643"/>
      <c r="B3112" s="643"/>
      <c r="C3112" s="643"/>
      <c r="D3112" s="643"/>
      <c r="E3112" s="643" t="s">
        <v>709</v>
      </c>
      <c r="F3112" s="473">
        <v>0.97</v>
      </c>
      <c r="G3112" s="643"/>
      <c r="H3112" s="881" t="s">
        <v>299</v>
      </c>
      <c r="I3112" s="881"/>
      <c r="J3112" s="473">
        <v>5.69</v>
      </c>
    </row>
    <row r="3113" spans="1:10" ht="1" customHeight="1">
      <c r="A3113" s="645"/>
      <c r="B3113" s="645"/>
      <c r="C3113" s="645"/>
      <c r="D3113" s="645"/>
      <c r="E3113" s="645"/>
      <c r="F3113" s="645"/>
      <c r="G3113" s="645"/>
      <c r="H3113" s="645"/>
      <c r="I3113" s="645"/>
      <c r="J3113" s="645"/>
    </row>
    <row r="3114" spans="1:10" ht="18" customHeight="1">
      <c r="A3114" s="644"/>
      <c r="B3114" s="636" t="s">
        <v>276</v>
      </c>
      <c r="C3114" s="644" t="s">
        <v>277</v>
      </c>
      <c r="D3114" s="644" t="s">
        <v>278</v>
      </c>
      <c r="E3114" s="882" t="s">
        <v>279</v>
      </c>
      <c r="F3114" s="882"/>
      <c r="G3114" s="639" t="s">
        <v>280</v>
      </c>
      <c r="H3114" s="636" t="s">
        <v>281</v>
      </c>
      <c r="I3114" s="636" t="s">
        <v>282</v>
      </c>
      <c r="J3114" s="636" t="s">
        <v>283</v>
      </c>
    </row>
    <row r="3115" spans="1:10" ht="39" customHeight="1">
      <c r="A3115" s="645" t="s">
        <v>158</v>
      </c>
      <c r="B3115" s="461" t="s">
        <v>1717</v>
      </c>
      <c r="C3115" s="645" t="s">
        <v>86</v>
      </c>
      <c r="D3115" s="645" t="s">
        <v>1718</v>
      </c>
      <c r="E3115" s="883" t="s">
        <v>1204</v>
      </c>
      <c r="F3115" s="883"/>
      <c r="G3115" s="462" t="s">
        <v>288</v>
      </c>
      <c r="H3115" s="463">
        <v>1</v>
      </c>
      <c r="I3115" s="464">
        <v>19.309999999999999</v>
      </c>
      <c r="J3115" s="464">
        <v>19.309999999999999</v>
      </c>
    </row>
    <row r="3116" spans="1:10" ht="26" customHeight="1">
      <c r="A3116" s="638" t="s">
        <v>291</v>
      </c>
      <c r="B3116" s="469" t="s">
        <v>1721</v>
      </c>
      <c r="C3116" s="638" t="s">
        <v>86</v>
      </c>
      <c r="D3116" s="638" t="s">
        <v>1722</v>
      </c>
      <c r="E3116" s="884" t="s">
        <v>716</v>
      </c>
      <c r="F3116" s="884"/>
      <c r="G3116" s="470" t="s">
        <v>324</v>
      </c>
      <c r="H3116" s="471">
        <v>5.8300000000000001E-5</v>
      </c>
      <c r="I3116" s="472">
        <v>265000</v>
      </c>
      <c r="J3116" s="472">
        <v>15.44</v>
      </c>
    </row>
    <row r="3117" spans="1:10" ht="26" customHeight="1">
      <c r="A3117" s="638" t="s">
        <v>291</v>
      </c>
      <c r="B3117" s="469" t="s">
        <v>1723</v>
      </c>
      <c r="C3117" s="638" t="s">
        <v>86</v>
      </c>
      <c r="D3117" s="638" t="s">
        <v>1724</v>
      </c>
      <c r="E3117" s="884" t="s">
        <v>1469</v>
      </c>
      <c r="F3117" s="884"/>
      <c r="G3117" s="470" t="s">
        <v>324</v>
      </c>
      <c r="H3117" s="471">
        <v>5.8300000000000001E-5</v>
      </c>
      <c r="I3117" s="472">
        <v>66385.2</v>
      </c>
      <c r="J3117" s="472">
        <v>3.87</v>
      </c>
    </row>
    <row r="3118" spans="1:10" ht="25">
      <c r="A3118" s="643"/>
      <c r="B3118" s="643"/>
      <c r="C3118" s="643"/>
      <c r="D3118" s="643"/>
      <c r="E3118" s="643" t="s">
        <v>296</v>
      </c>
      <c r="F3118" s="473">
        <v>0</v>
      </c>
      <c r="G3118" s="643" t="s">
        <v>297</v>
      </c>
      <c r="H3118" s="473">
        <v>0</v>
      </c>
      <c r="I3118" s="643" t="s">
        <v>298</v>
      </c>
      <c r="J3118" s="473">
        <v>0</v>
      </c>
    </row>
    <row r="3119" spans="1:10">
      <c r="A3119" s="643"/>
      <c r="B3119" s="643"/>
      <c r="C3119" s="643"/>
      <c r="D3119" s="643"/>
      <c r="E3119" s="643" t="s">
        <v>709</v>
      </c>
      <c r="F3119" s="473">
        <v>3.99</v>
      </c>
      <c r="G3119" s="643"/>
      <c r="H3119" s="881" t="s">
        <v>299</v>
      </c>
      <c r="I3119" s="881"/>
      <c r="J3119" s="473">
        <v>23.3</v>
      </c>
    </row>
    <row r="3120" spans="1:10" ht="1" customHeight="1">
      <c r="A3120" s="645"/>
      <c r="B3120" s="645"/>
      <c r="C3120" s="645"/>
      <c r="D3120" s="645"/>
      <c r="E3120" s="645"/>
      <c r="F3120" s="645"/>
      <c r="G3120" s="645"/>
      <c r="H3120" s="645"/>
      <c r="I3120" s="645"/>
      <c r="J3120" s="645"/>
    </row>
    <row r="3121" spans="1:10" ht="18" customHeight="1">
      <c r="A3121" s="644"/>
      <c r="B3121" s="636" t="s">
        <v>276</v>
      </c>
      <c r="C3121" s="644" t="s">
        <v>277</v>
      </c>
      <c r="D3121" s="644" t="s">
        <v>278</v>
      </c>
      <c r="E3121" s="882" t="s">
        <v>279</v>
      </c>
      <c r="F3121" s="882"/>
      <c r="G3121" s="639" t="s">
        <v>280</v>
      </c>
      <c r="H3121" s="636" t="s">
        <v>281</v>
      </c>
      <c r="I3121" s="636" t="s">
        <v>282</v>
      </c>
      <c r="J3121" s="636" t="s">
        <v>283</v>
      </c>
    </row>
    <row r="3122" spans="1:10" ht="39" customHeight="1">
      <c r="A3122" s="645" t="s">
        <v>158</v>
      </c>
      <c r="B3122" s="461" t="s">
        <v>1719</v>
      </c>
      <c r="C3122" s="645" t="s">
        <v>86</v>
      </c>
      <c r="D3122" s="645" t="s">
        <v>1720</v>
      </c>
      <c r="E3122" s="883" t="s">
        <v>1204</v>
      </c>
      <c r="F3122" s="883"/>
      <c r="G3122" s="462" t="s">
        <v>288</v>
      </c>
      <c r="H3122" s="463">
        <v>1</v>
      </c>
      <c r="I3122" s="464">
        <v>70.930000000000007</v>
      </c>
      <c r="J3122" s="464">
        <v>70.930000000000007</v>
      </c>
    </row>
    <row r="3123" spans="1:10" ht="24" customHeight="1">
      <c r="A3123" s="638" t="s">
        <v>291</v>
      </c>
      <c r="B3123" s="469" t="s">
        <v>1252</v>
      </c>
      <c r="C3123" s="638" t="s">
        <v>86</v>
      </c>
      <c r="D3123" s="638" t="s">
        <v>1253</v>
      </c>
      <c r="E3123" s="884" t="s">
        <v>293</v>
      </c>
      <c r="F3123" s="884"/>
      <c r="G3123" s="470" t="s">
        <v>473</v>
      </c>
      <c r="H3123" s="471">
        <v>11.26</v>
      </c>
      <c r="I3123" s="472">
        <v>6.3</v>
      </c>
      <c r="J3123" s="472">
        <v>70.930000000000007</v>
      </c>
    </row>
    <row r="3124" spans="1:10" ht="25">
      <c r="A3124" s="643"/>
      <c r="B3124" s="643"/>
      <c r="C3124" s="643"/>
      <c r="D3124" s="643"/>
      <c r="E3124" s="643" t="s">
        <v>296</v>
      </c>
      <c r="F3124" s="473">
        <v>0</v>
      </c>
      <c r="G3124" s="643" t="s">
        <v>297</v>
      </c>
      <c r="H3124" s="473">
        <v>0</v>
      </c>
      <c r="I3124" s="643" t="s">
        <v>298</v>
      </c>
      <c r="J3124" s="473">
        <v>0</v>
      </c>
    </row>
    <row r="3125" spans="1:10">
      <c r="A3125" s="643"/>
      <c r="B3125" s="643"/>
      <c r="C3125" s="643"/>
      <c r="D3125" s="643"/>
      <c r="E3125" s="643" t="s">
        <v>709</v>
      </c>
      <c r="F3125" s="473">
        <v>14.68</v>
      </c>
      <c r="G3125" s="643"/>
      <c r="H3125" s="881" t="s">
        <v>299</v>
      </c>
      <c r="I3125" s="881"/>
      <c r="J3125" s="473">
        <v>85.61</v>
      </c>
    </row>
    <row r="3126" spans="1:10" ht="1" customHeight="1">
      <c r="A3126" s="645"/>
      <c r="B3126" s="645"/>
      <c r="C3126" s="645"/>
      <c r="D3126" s="645"/>
      <c r="E3126" s="645"/>
      <c r="F3126" s="645"/>
      <c r="G3126" s="645"/>
      <c r="H3126" s="645"/>
      <c r="I3126" s="645"/>
      <c r="J3126" s="645"/>
    </row>
    <row r="3127" spans="1:10" ht="18" customHeight="1">
      <c r="A3127" s="644"/>
      <c r="B3127" s="636" t="s">
        <v>276</v>
      </c>
      <c r="C3127" s="644" t="s">
        <v>277</v>
      </c>
      <c r="D3127" s="644" t="s">
        <v>278</v>
      </c>
      <c r="E3127" s="882" t="s">
        <v>279</v>
      </c>
      <c r="F3127" s="882"/>
      <c r="G3127" s="639" t="s">
        <v>280</v>
      </c>
      <c r="H3127" s="636" t="s">
        <v>281</v>
      </c>
      <c r="I3127" s="636" t="s">
        <v>282</v>
      </c>
      <c r="J3127" s="636" t="s">
        <v>283</v>
      </c>
    </row>
    <row r="3128" spans="1:10" ht="26" customHeight="1">
      <c r="A3128" s="645" t="s">
        <v>158</v>
      </c>
      <c r="B3128" s="461" t="s">
        <v>743</v>
      </c>
      <c r="C3128" s="645" t="s">
        <v>86</v>
      </c>
      <c r="D3128" s="645" t="s">
        <v>744</v>
      </c>
      <c r="E3128" s="883" t="s">
        <v>843</v>
      </c>
      <c r="F3128" s="883"/>
      <c r="G3128" s="462" t="s">
        <v>451</v>
      </c>
      <c r="H3128" s="463">
        <v>1</v>
      </c>
      <c r="I3128" s="464">
        <v>40.44</v>
      </c>
      <c r="J3128" s="464">
        <v>40.44</v>
      </c>
    </row>
    <row r="3129" spans="1:10" ht="24" customHeight="1">
      <c r="A3129" s="642" t="s">
        <v>285</v>
      </c>
      <c r="B3129" s="465" t="s">
        <v>1691</v>
      </c>
      <c r="C3129" s="642" t="s">
        <v>86</v>
      </c>
      <c r="D3129" s="642" t="s">
        <v>1692</v>
      </c>
      <c r="E3129" s="885" t="s">
        <v>828</v>
      </c>
      <c r="F3129" s="885"/>
      <c r="G3129" s="466" t="s">
        <v>288</v>
      </c>
      <c r="H3129" s="467">
        <v>1</v>
      </c>
      <c r="I3129" s="468">
        <v>22.54</v>
      </c>
      <c r="J3129" s="468">
        <v>22.54</v>
      </c>
    </row>
    <row r="3130" spans="1:10" ht="26" customHeight="1">
      <c r="A3130" s="642" t="s">
        <v>285</v>
      </c>
      <c r="B3130" s="465" t="s">
        <v>1725</v>
      </c>
      <c r="C3130" s="642" t="s">
        <v>86</v>
      </c>
      <c r="D3130" s="642" t="s">
        <v>1726</v>
      </c>
      <c r="E3130" s="885" t="s">
        <v>1204</v>
      </c>
      <c r="F3130" s="885"/>
      <c r="G3130" s="466" t="s">
        <v>288</v>
      </c>
      <c r="H3130" s="467">
        <v>1</v>
      </c>
      <c r="I3130" s="468">
        <v>14.12</v>
      </c>
      <c r="J3130" s="468">
        <v>14.12</v>
      </c>
    </row>
    <row r="3131" spans="1:10" ht="26" customHeight="1">
      <c r="A3131" s="642" t="s">
        <v>285</v>
      </c>
      <c r="B3131" s="465" t="s">
        <v>1727</v>
      </c>
      <c r="C3131" s="642" t="s">
        <v>86</v>
      </c>
      <c r="D3131" s="642" t="s">
        <v>1728</v>
      </c>
      <c r="E3131" s="885" t="s">
        <v>1204</v>
      </c>
      <c r="F3131" s="885"/>
      <c r="G3131" s="466" t="s">
        <v>288</v>
      </c>
      <c r="H3131" s="467">
        <v>1</v>
      </c>
      <c r="I3131" s="468">
        <v>3.78</v>
      </c>
      <c r="J3131" s="468">
        <v>3.78</v>
      </c>
    </row>
    <row r="3132" spans="1:10" ht="25">
      <c r="A3132" s="643"/>
      <c r="B3132" s="643"/>
      <c r="C3132" s="643"/>
      <c r="D3132" s="643"/>
      <c r="E3132" s="643" t="s">
        <v>296</v>
      </c>
      <c r="F3132" s="473">
        <v>17.5</v>
      </c>
      <c r="G3132" s="643" t="s">
        <v>297</v>
      </c>
      <c r="H3132" s="473">
        <v>0</v>
      </c>
      <c r="I3132" s="643" t="s">
        <v>298</v>
      </c>
      <c r="J3132" s="473">
        <v>17.5</v>
      </c>
    </row>
    <row r="3133" spans="1:10">
      <c r="A3133" s="643"/>
      <c r="B3133" s="643"/>
      <c r="C3133" s="643"/>
      <c r="D3133" s="643"/>
      <c r="E3133" s="643" t="s">
        <v>709</v>
      </c>
      <c r="F3133" s="473">
        <v>8.3699999999999992</v>
      </c>
      <c r="G3133" s="643"/>
      <c r="H3133" s="881" t="s">
        <v>299</v>
      </c>
      <c r="I3133" s="881"/>
      <c r="J3133" s="473">
        <v>48.81</v>
      </c>
    </row>
    <row r="3134" spans="1:10" ht="1" customHeight="1">
      <c r="A3134" s="645"/>
      <c r="B3134" s="645"/>
      <c r="C3134" s="645"/>
      <c r="D3134" s="645"/>
      <c r="E3134" s="645"/>
      <c r="F3134" s="645"/>
      <c r="G3134" s="645"/>
      <c r="H3134" s="645"/>
      <c r="I3134" s="645"/>
      <c r="J3134" s="645"/>
    </row>
    <row r="3135" spans="1:10" ht="18" customHeight="1">
      <c r="A3135" s="644"/>
      <c r="B3135" s="636" t="s">
        <v>276</v>
      </c>
      <c r="C3135" s="644" t="s">
        <v>277</v>
      </c>
      <c r="D3135" s="644" t="s">
        <v>278</v>
      </c>
      <c r="E3135" s="882" t="s">
        <v>279</v>
      </c>
      <c r="F3135" s="882"/>
      <c r="G3135" s="639" t="s">
        <v>280</v>
      </c>
      <c r="H3135" s="636" t="s">
        <v>281</v>
      </c>
      <c r="I3135" s="636" t="s">
        <v>282</v>
      </c>
      <c r="J3135" s="636" t="s">
        <v>283</v>
      </c>
    </row>
    <row r="3136" spans="1:10" ht="26" customHeight="1">
      <c r="A3136" s="645" t="s">
        <v>158</v>
      </c>
      <c r="B3136" s="461" t="s">
        <v>741</v>
      </c>
      <c r="C3136" s="645" t="s">
        <v>86</v>
      </c>
      <c r="D3136" s="645" t="s">
        <v>742</v>
      </c>
      <c r="E3136" s="883" t="s">
        <v>843</v>
      </c>
      <c r="F3136" s="883"/>
      <c r="G3136" s="462" t="s">
        <v>428</v>
      </c>
      <c r="H3136" s="463">
        <v>1</v>
      </c>
      <c r="I3136" s="464">
        <v>126.81</v>
      </c>
      <c r="J3136" s="464">
        <v>126.81</v>
      </c>
    </row>
    <row r="3137" spans="1:10" ht="26" customHeight="1">
      <c r="A3137" s="642" t="s">
        <v>285</v>
      </c>
      <c r="B3137" s="465" t="s">
        <v>1729</v>
      </c>
      <c r="C3137" s="642" t="s">
        <v>86</v>
      </c>
      <c r="D3137" s="642" t="s">
        <v>1730</v>
      </c>
      <c r="E3137" s="885" t="s">
        <v>1204</v>
      </c>
      <c r="F3137" s="885"/>
      <c r="G3137" s="466" t="s">
        <v>288</v>
      </c>
      <c r="H3137" s="467">
        <v>1</v>
      </c>
      <c r="I3137" s="468">
        <v>15.44</v>
      </c>
      <c r="J3137" s="468">
        <v>15.44</v>
      </c>
    </row>
    <row r="3138" spans="1:10" ht="39" customHeight="1">
      <c r="A3138" s="642" t="s">
        <v>285</v>
      </c>
      <c r="B3138" s="465" t="s">
        <v>1731</v>
      </c>
      <c r="C3138" s="642" t="s">
        <v>86</v>
      </c>
      <c r="D3138" s="642" t="s">
        <v>1732</v>
      </c>
      <c r="E3138" s="885" t="s">
        <v>1204</v>
      </c>
      <c r="F3138" s="885"/>
      <c r="G3138" s="466" t="s">
        <v>288</v>
      </c>
      <c r="H3138" s="467">
        <v>1</v>
      </c>
      <c r="I3138" s="468">
        <v>70.930000000000007</v>
      </c>
      <c r="J3138" s="468">
        <v>70.930000000000007</v>
      </c>
    </row>
    <row r="3139" spans="1:10" ht="24" customHeight="1">
      <c r="A3139" s="642" t="s">
        <v>285</v>
      </c>
      <c r="B3139" s="465" t="s">
        <v>1691</v>
      </c>
      <c r="C3139" s="642" t="s">
        <v>86</v>
      </c>
      <c r="D3139" s="642" t="s">
        <v>1692</v>
      </c>
      <c r="E3139" s="885" t="s">
        <v>828</v>
      </c>
      <c r="F3139" s="885"/>
      <c r="G3139" s="466" t="s">
        <v>288</v>
      </c>
      <c r="H3139" s="467">
        <v>1</v>
      </c>
      <c r="I3139" s="468">
        <v>22.54</v>
      </c>
      <c r="J3139" s="468">
        <v>22.54</v>
      </c>
    </row>
    <row r="3140" spans="1:10" ht="26" customHeight="1">
      <c r="A3140" s="642" t="s">
        <v>285</v>
      </c>
      <c r="B3140" s="465" t="s">
        <v>1725</v>
      </c>
      <c r="C3140" s="642" t="s">
        <v>86</v>
      </c>
      <c r="D3140" s="642" t="s">
        <v>1726</v>
      </c>
      <c r="E3140" s="885" t="s">
        <v>1204</v>
      </c>
      <c r="F3140" s="885"/>
      <c r="G3140" s="466" t="s">
        <v>288</v>
      </c>
      <c r="H3140" s="467">
        <v>1</v>
      </c>
      <c r="I3140" s="468">
        <v>14.12</v>
      </c>
      <c r="J3140" s="468">
        <v>14.12</v>
      </c>
    </row>
    <row r="3141" spans="1:10" ht="26" customHeight="1">
      <c r="A3141" s="642" t="s">
        <v>285</v>
      </c>
      <c r="B3141" s="465" t="s">
        <v>1727</v>
      </c>
      <c r="C3141" s="642" t="s">
        <v>86</v>
      </c>
      <c r="D3141" s="642" t="s">
        <v>1728</v>
      </c>
      <c r="E3141" s="885" t="s">
        <v>1204</v>
      </c>
      <c r="F3141" s="885"/>
      <c r="G3141" s="466" t="s">
        <v>288</v>
      </c>
      <c r="H3141" s="467">
        <v>1</v>
      </c>
      <c r="I3141" s="468">
        <v>3.78</v>
      </c>
      <c r="J3141" s="468">
        <v>3.78</v>
      </c>
    </row>
    <row r="3142" spans="1:10" ht="25">
      <c r="A3142" s="643"/>
      <c r="B3142" s="643"/>
      <c r="C3142" s="643"/>
      <c r="D3142" s="643"/>
      <c r="E3142" s="643" t="s">
        <v>296</v>
      </c>
      <c r="F3142" s="473">
        <v>17.5</v>
      </c>
      <c r="G3142" s="643" t="s">
        <v>297</v>
      </c>
      <c r="H3142" s="473">
        <v>0</v>
      </c>
      <c r="I3142" s="643" t="s">
        <v>298</v>
      </c>
      <c r="J3142" s="473">
        <v>17.5</v>
      </c>
    </row>
    <row r="3143" spans="1:10">
      <c r="A3143" s="643"/>
      <c r="B3143" s="643"/>
      <c r="C3143" s="643"/>
      <c r="D3143" s="643"/>
      <c r="E3143" s="643" t="s">
        <v>709</v>
      </c>
      <c r="F3143" s="473">
        <v>26.24</v>
      </c>
      <c r="G3143" s="643"/>
      <c r="H3143" s="881" t="s">
        <v>299</v>
      </c>
      <c r="I3143" s="881"/>
      <c r="J3143" s="473">
        <v>153.05000000000001</v>
      </c>
    </row>
    <row r="3144" spans="1:10" ht="1" customHeight="1">
      <c r="A3144" s="645"/>
      <c r="B3144" s="645"/>
      <c r="C3144" s="645"/>
      <c r="D3144" s="645"/>
      <c r="E3144" s="645"/>
      <c r="F3144" s="645"/>
      <c r="G3144" s="645"/>
      <c r="H3144" s="645"/>
      <c r="I3144" s="645"/>
      <c r="J3144" s="645"/>
    </row>
    <row r="3145" spans="1:10" ht="18" customHeight="1">
      <c r="A3145" s="644"/>
      <c r="B3145" s="636" t="s">
        <v>276</v>
      </c>
      <c r="C3145" s="644" t="s">
        <v>277</v>
      </c>
      <c r="D3145" s="644" t="s">
        <v>278</v>
      </c>
      <c r="E3145" s="882" t="s">
        <v>279</v>
      </c>
      <c r="F3145" s="882"/>
      <c r="G3145" s="639" t="s">
        <v>280</v>
      </c>
      <c r="H3145" s="636" t="s">
        <v>281</v>
      </c>
      <c r="I3145" s="636" t="s">
        <v>282</v>
      </c>
      <c r="J3145" s="636" t="s">
        <v>283</v>
      </c>
    </row>
    <row r="3146" spans="1:10" ht="26" customHeight="1">
      <c r="A3146" s="645" t="s">
        <v>158</v>
      </c>
      <c r="B3146" s="461" t="s">
        <v>1725</v>
      </c>
      <c r="C3146" s="645" t="s">
        <v>86</v>
      </c>
      <c r="D3146" s="645" t="s">
        <v>1726</v>
      </c>
      <c r="E3146" s="883" t="s">
        <v>1204</v>
      </c>
      <c r="F3146" s="883"/>
      <c r="G3146" s="462" t="s">
        <v>288</v>
      </c>
      <c r="H3146" s="463">
        <v>1</v>
      </c>
      <c r="I3146" s="464">
        <v>14.12</v>
      </c>
      <c r="J3146" s="464">
        <v>14.12</v>
      </c>
    </row>
    <row r="3147" spans="1:10" ht="26" customHeight="1">
      <c r="A3147" s="638" t="s">
        <v>291</v>
      </c>
      <c r="B3147" s="469" t="s">
        <v>1721</v>
      </c>
      <c r="C3147" s="638" t="s">
        <v>86</v>
      </c>
      <c r="D3147" s="638" t="s">
        <v>1722</v>
      </c>
      <c r="E3147" s="884" t="s">
        <v>716</v>
      </c>
      <c r="F3147" s="884"/>
      <c r="G3147" s="470" t="s">
        <v>324</v>
      </c>
      <c r="H3147" s="471">
        <v>5.3300000000000001E-5</v>
      </c>
      <c r="I3147" s="472">
        <v>265000</v>
      </c>
      <c r="J3147" s="472">
        <v>14.12</v>
      </c>
    </row>
    <row r="3148" spans="1:10" ht="25">
      <c r="A3148" s="643"/>
      <c r="B3148" s="643"/>
      <c r="C3148" s="643"/>
      <c r="D3148" s="643"/>
      <c r="E3148" s="643" t="s">
        <v>296</v>
      </c>
      <c r="F3148" s="473">
        <v>0</v>
      </c>
      <c r="G3148" s="643" t="s">
        <v>297</v>
      </c>
      <c r="H3148" s="473">
        <v>0</v>
      </c>
      <c r="I3148" s="643" t="s">
        <v>298</v>
      </c>
      <c r="J3148" s="473">
        <v>0</v>
      </c>
    </row>
    <row r="3149" spans="1:10">
      <c r="A3149" s="643"/>
      <c r="B3149" s="643"/>
      <c r="C3149" s="643"/>
      <c r="D3149" s="643"/>
      <c r="E3149" s="643" t="s">
        <v>709</v>
      </c>
      <c r="F3149" s="473">
        <v>2.92</v>
      </c>
      <c r="G3149" s="643"/>
      <c r="H3149" s="881" t="s">
        <v>299</v>
      </c>
      <c r="I3149" s="881"/>
      <c r="J3149" s="473">
        <v>17.04</v>
      </c>
    </row>
    <row r="3150" spans="1:10" ht="1" customHeight="1">
      <c r="A3150" s="645"/>
      <c r="B3150" s="645"/>
      <c r="C3150" s="645"/>
      <c r="D3150" s="645"/>
      <c r="E3150" s="645"/>
      <c r="F3150" s="645"/>
      <c r="G3150" s="645"/>
      <c r="H3150" s="645"/>
      <c r="I3150" s="645"/>
      <c r="J3150" s="645"/>
    </row>
    <row r="3151" spans="1:10" ht="18" customHeight="1">
      <c r="A3151" s="644"/>
      <c r="B3151" s="636" t="s">
        <v>276</v>
      </c>
      <c r="C3151" s="644" t="s">
        <v>277</v>
      </c>
      <c r="D3151" s="644" t="s">
        <v>278</v>
      </c>
      <c r="E3151" s="882" t="s">
        <v>279</v>
      </c>
      <c r="F3151" s="882"/>
      <c r="G3151" s="639" t="s">
        <v>280</v>
      </c>
      <c r="H3151" s="636" t="s">
        <v>281</v>
      </c>
      <c r="I3151" s="636" t="s">
        <v>282</v>
      </c>
      <c r="J3151" s="636" t="s">
        <v>283</v>
      </c>
    </row>
    <row r="3152" spans="1:10" ht="26" customHeight="1">
      <c r="A3152" s="645" t="s">
        <v>158</v>
      </c>
      <c r="B3152" s="461" t="s">
        <v>1727</v>
      </c>
      <c r="C3152" s="645" t="s">
        <v>86</v>
      </c>
      <c r="D3152" s="645" t="s">
        <v>1728</v>
      </c>
      <c r="E3152" s="883" t="s">
        <v>1204</v>
      </c>
      <c r="F3152" s="883"/>
      <c r="G3152" s="462" t="s">
        <v>288</v>
      </c>
      <c r="H3152" s="463">
        <v>1</v>
      </c>
      <c r="I3152" s="464">
        <v>3.78</v>
      </c>
      <c r="J3152" s="464">
        <v>3.78</v>
      </c>
    </row>
    <row r="3153" spans="1:10" ht="26" customHeight="1">
      <c r="A3153" s="638" t="s">
        <v>291</v>
      </c>
      <c r="B3153" s="469" t="s">
        <v>1721</v>
      </c>
      <c r="C3153" s="638" t="s">
        <v>86</v>
      </c>
      <c r="D3153" s="638" t="s">
        <v>1722</v>
      </c>
      <c r="E3153" s="884" t="s">
        <v>716</v>
      </c>
      <c r="F3153" s="884"/>
      <c r="G3153" s="470" t="s">
        <v>324</v>
      </c>
      <c r="H3153" s="471">
        <v>1.43E-5</v>
      </c>
      <c r="I3153" s="472">
        <v>265000</v>
      </c>
      <c r="J3153" s="472">
        <v>3.78</v>
      </c>
    </row>
    <row r="3154" spans="1:10" ht="25">
      <c r="A3154" s="643"/>
      <c r="B3154" s="643"/>
      <c r="C3154" s="643"/>
      <c r="D3154" s="643"/>
      <c r="E3154" s="643" t="s">
        <v>296</v>
      </c>
      <c r="F3154" s="473">
        <v>0</v>
      </c>
      <c r="G3154" s="643" t="s">
        <v>297</v>
      </c>
      <c r="H3154" s="473">
        <v>0</v>
      </c>
      <c r="I3154" s="643" t="s">
        <v>298</v>
      </c>
      <c r="J3154" s="473">
        <v>0</v>
      </c>
    </row>
    <row r="3155" spans="1:10">
      <c r="A3155" s="643"/>
      <c r="B3155" s="643"/>
      <c r="C3155" s="643"/>
      <c r="D3155" s="643"/>
      <c r="E3155" s="643" t="s">
        <v>709</v>
      </c>
      <c r="F3155" s="473">
        <v>0.78</v>
      </c>
      <c r="G3155" s="643"/>
      <c r="H3155" s="881" t="s">
        <v>299</v>
      </c>
      <c r="I3155" s="881"/>
      <c r="J3155" s="473">
        <v>4.5599999999999996</v>
      </c>
    </row>
    <row r="3156" spans="1:10" ht="1" customHeight="1">
      <c r="A3156" s="645"/>
      <c r="B3156" s="645"/>
      <c r="C3156" s="645"/>
      <c r="D3156" s="645"/>
      <c r="E3156" s="645"/>
      <c r="F3156" s="645"/>
      <c r="G3156" s="645"/>
      <c r="H3156" s="645"/>
      <c r="I3156" s="645"/>
      <c r="J3156" s="645"/>
    </row>
    <row r="3157" spans="1:10" ht="18" customHeight="1">
      <c r="A3157" s="644"/>
      <c r="B3157" s="636" t="s">
        <v>276</v>
      </c>
      <c r="C3157" s="644" t="s">
        <v>277</v>
      </c>
      <c r="D3157" s="644" t="s">
        <v>278</v>
      </c>
      <c r="E3157" s="882" t="s">
        <v>279</v>
      </c>
      <c r="F3157" s="882"/>
      <c r="G3157" s="639" t="s">
        <v>280</v>
      </c>
      <c r="H3157" s="636" t="s">
        <v>281</v>
      </c>
      <c r="I3157" s="636" t="s">
        <v>282</v>
      </c>
      <c r="J3157" s="636" t="s">
        <v>283</v>
      </c>
    </row>
    <row r="3158" spans="1:10" ht="26" customHeight="1">
      <c r="A3158" s="645" t="s">
        <v>158</v>
      </c>
      <c r="B3158" s="461" t="s">
        <v>1729</v>
      </c>
      <c r="C3158" s="645" t="s">
        <v>86</v>
      </c>
      <c r="D3158" s="645" t="s">
        <v>1730</v>
      </c>
      <c r="E3158" s="883" t="s">
        <v>1204</v>
      </c>
      <c r="F3158" s="883"/>
      <c r="G3158" s="462" t="s">
        <v>288</v>
      </c>
      <c r="H3158" s="463">
        <v>1</v>
      </c>
      <c r="I3158" s="464">
        <v>15.44</v>
      </c>
      <c r="J3158" s="464">
        <v>15.44</v>
      </c>
    </row>
    <row r="3159" spans="1:10" ht="26" customHeight="1">
      <c r="A3159" s="638" t="s">
        <v>291</v>
      </c>
      <c r="B3159" s="469" t="s">
        <v>1721</v>
      </c>
      <c r="C3159" s="638" t="s">
        <v>86</v>
      </c>
      <c r="D3159" s="638" t="s">
        <v>1722</v>
      </c>
      <c r="E3159" s="884" t="s">
        <v>716</v>
      </c>
      <c r="F3159" s="884"/>
      <c r="G3159" s="470" t="s">
        <v>324</v>
      </c>
      <c r="H3159" s="471">
        <v>5.8300000000000001E-5</v>
      </c>
      <c r="I3159" s="472">
        <v>265000</v>
      </c>
      <c r="J3159" s="472">
        <v>15.44</v>
      </c>
    </row>
    <row r="3160" spans="1:10" ht="25">
      <c r="A3160" s="643"/>
      <c r="B3160" s="643"/>
      <c r="C3160" s="643"/>
      <c r="D3160" s="643"/>
      <c r="E3160" s="643" t="s">
        <v>296</v>
      </c>
      <c r="F3160" s="473">
        <v>0</v>
      </c>
      <c r="G3160" s="643" t="s">
        <v>297</v>
      </c>
      <c r="H3160" s="473">
        <v>0</v>
      </c>
      <c r="I3160" s="643" t="s">
        <v>298</v>
      </c>
      <c r="J3160" s="473">
        <v>0</v>
      </c>
    </row>
    <row r="3161" spans="1:10">
      <c r="A3161" s="643"/>
      <c r="B3161" s="643"/>
      <c r="C3161" s="643"/>
      <c r="D3161" s="643"/>
      <c r="E3161" s="643" t="s">
        <v>709</v>
      </c>
      <c r="F3161" s="473">
        <v>3.19</v>
      </c>
      <c r="G3161" s="643"/>
      <c r="H3161" s="881" t="s">
        <v>299</v>
      </c>
      <c r="I3161" s="881"/>
      <c r="J3161" s="473">
        <v>18.63</v>
      </c>
    </row>
    <row r="3162" spans="1:10" ht="1" customHeight="1">
      <c r="A3162" s="645"/>
      <c r="B3162" s="645"/>
      <c r="C3162" s="645"/>
      <c r="D3162" s="645"/>
      <c r="E3162" s="645"/>
      <c r="F3162" s="645"/>
      <c r="G3162" s="645"/>
      <c r="H3162" s="645"/>
      <c r="I3162" s="645"/>
      <c r="J3162" s="645"/>
    </row>
    <row r="3163" spans="1:10" ht="18" customHeight="1">
      <c r="A3163" s="644"/>
      <c r="B3163" s="636" t="s">
        <v>276</v>
      </c>
      <c r="C3163" s="644" t="s">
        <v>277</v>
      </c>
      <c r="D3163" s="644" t="s">
        <v>278</v>
      </c>
      <c r="E3163" s="882" t="s">
        <v>279</v>
      </c>
      <c r="F3163" s="882"/>
      <c r="G3163" s="639" t="s">
        <v>280</v>
      </c>
      <c r="H3163" s="636" t="s">
        <v>281</v>
      </c>
      <c r="I3163" s="636" t="s">
        <v>282</v>
      </c>
      <c r="J3163" s="636" t="s">
        <v>283</v>
      </c>
    </row>
    <row r="3164" spans="1:10" ht="39" customHeight="1">
      <c r="A3164" s="645" t="s">
        <v>158</v>
      </c>
      <c r="B3164" s="461" t="s">
        <v>1731</v>
      </c>
      <c r="C3164" s="645" t="s">
        <v>86</v>
      </c>
      <c r="D3164" s="645" t="s">
        <v>1732</v>
      </c>
      <c r="E3164" s="883" t="s">
        <v>1204</v>
      </c>
      <c r="F3164" s="883"/>
      <c r="G3164" s="462" t="s">
        <v>288</v>
      </c>
      <c r="H3164" s="463">
        <v>1</v>
      </c>
      <c r="I3164" s="464">
        <v>70.930000000000007</v>
      </c>
      <c r="J3164" s="464">
        <v>70.930000000000007</v>
      </c>
    </row>
    <row r="3165" spans="1:10" ht="24" customHeight="1">
      <c r="A3165" s="638" t="s">
        <v>291</v>
      </c>
      <c r="B3165" s="469" t="s">
        <v>1252</v>
      </c>
      <c r="C3165" s="638" t="s">
        <v>86</v>
      </c>
      <c r="D3165" s="638" t="s">
        <v>1253</v>
      </c>
      <c r="E3165" s="884" t="s">
        <v>293</v>
      </c>
      <c r="F3165" s="884"/>
      <c r="G3165" s="470" t="s">
        <v>473</v>
      </c>
      <c r="H3165" s="471">
        <v>11.26</v>
      </c>
      <c r="I3165" s="472">
        <v>6.3</v>
      </c>
      <c r="J3165" s="472">
        <v>70.930000000000007</v>
      </c>
    </row>
    <row r="3166" spans="1:10" ht="25">
      <c r="A3166" s="643"/>
      <c r="B3166" s="643"/>
      <c r="C3166" s="643"/>
      <c r="D3166" s="643"/>
      <c r="E3166" s="643" t="s">
        <v>296</v>
      </c>
      <c r="F3166" s="473">
        <v>0</v>
      </c>
      <c r="G3166" s="643" t="s">
        <v>297</v>
      </c>
      <c r="H3166" s="473">
        <v>0</v>
      </c>
      <c r="I3166" s="643" t="s">
        <v>298</v>
      </c>
      <c r="J3166" s="473">
        <v>0</v>
      </c>
    </row>
    <row r="3167" spans="1:10">
      <c r="A3167" s="643"/>
      <c r="B3167" s="643"/>
      <c r="C3167" s="643"/>
      <c r="D3167" s="643"/>
      <c r="E3167" s="643" t="s">
        <v>709</v>
      </c>
      <c r="F3167" s="473">
        <v>14.68</v>
      </c>
      <c r="G3167" s="643"/>
      <c r="H3167" s="881" t="s">
        <v>299</v>
      </c>
      <c r="I3167" s="881"/>
      <c r="J3167" s="473">
        <v>85.61</v>
      </c>
    </row>
    <row r="3168" spans="1:10" ht="1" customHeight="1">
      <c r="A3168" s="645"/>
      <c r="B3168" s="645"/>
      <c r="C3168" s="645"/>
      <c r="D3168" s="645"/>
      <c r="E3168" s="645"/>
      <c r="F3168" s="645"/>
      <c r="G3168" s="645"/>
      <c r="H3168" s="645"/>
      <c r="I3168" s="645"/>
      <c r="J3168" s="645"/>
    </row>
    <row r="3169" spans="1:10" ht="18" customHeight="1">
      <c r="A3169" s="644"/>
      <c r="B3169" s="636" t="s">
        <v>276</v>
      </c>
      <c r="C3169" s="644" t="s">
        <v>277</v>
      </c>
      <c r="D3169" s="644" t="s">
        <v>278</v>
      </c>
      <c r="E3169" s="882" t="s">
        <v>279</v>
      </c>
      <c r="F3169" s="882"/>
      <c r="G3169" s="639" t="s">
        <v>280</v>
      </c>
      <c r="H3169" s="636" t="s">
        <v>281</v>
      </c>
      <c r="I3169" s="636" t="s">
        <v>282</v>
      </c>
      <c r="J3169" s="636" t="s">
        <v>283</v>
      </c>
    </row>
    <row r="3170" spans="1:10" ht="24" customHeight="1">
      <c r="A3170" s="645" t="s">
        <v>158</v>
      </c>
      <c r="B3170" s="461" t="s">
        <v>1691</v>
      </c>
      <c r="C3170" s="645" t="s">
        <v>86</v>
      </c>
      <c r="D3170" s="645" t="s">
        <v>1692</v>
      </c>
      <c r="E3170" s="883" t="s">
        <v>828</v>
      </c>
      <c r="F3170" s="883"/>
      <c r="G3170" s="462" t="s">
        <v>288</v>
      </c>
      <c r="H3170" s="463">
        <v>1</v>
      </c>
      <c r="I3170" s="464">
        <v>22.54</v>
      </c>
      <c r="J3170" s="464">
        <v>22.54</v>
      </c>
    </row>
    <row r="3171" spans="1:10" ht="26" customHeight="1">
      <c r="A3171" s="642" t="s">
        <v>285</v>
      </c>
      <c r="B3171" s="465" t="s">
        <v>1406</v>
      </c>
      <c r="C3171" s="642" t="s">
        <v>86</v>
      </c>
      <c r="D3171" s="642" t="s">
        <v>1407</v>
      </c>
      <c r="E3171" s="885" t="s">
        <v>828</v>
      </c>
      <c r="F3171" s="885"/>
      <c r="G3171" s="466" t="s">
        <v>288</v>
      </c>
      <c r="H3171" s="467">
        <v>1</v>
      </c>
      <c r="I3171" s="468">
        <v>0.19</v>
      </c>
      <c r="J3171" s="468">
        <v>0.19</v>
      </c>
    </row>
    <row r="3172" spans="1:10" ht="26" customHeight="1">
      <c r="A3172" s="638" t="s">
        <v>291</v>
      </c>
      <c r="B3172" s="469" t="s">
        <v>1368</v>
      </c>
      <c r="C3172" s="638" t="s">
        <v>86</v>
      </c>
      <c r="D3172" s="638" t="s">
        <v>1369</v>
      </c>
      <c r="E3172" s="884" t="s">
        <v>376</v>
      </c>
      <c r="F3172" s="884"/>
      <c r="G3172" s="470" t="s">
        <v>288</v>
      </c>
      <c r="H3172" s="471">
        <v>1</v>
      </c>
      <c r="I3172" s="472">
        <v>17.309999999999999</v>
      </c>
      <c r="J3172" s="472">
        <v>17.309999999999999</v>
      </c>
    </row>
    <row r="3173" spans="1:10" ht="24" customHeight="1">
      <c r="A3173" s="638" t="s">
        <v>291</v>
      </c>
      <c r="B3173" s="469" t="s">
        <v>1107</v>
      </c>
      <c r="C3173" s="638" t="s">
        <v>86</v>
      </c>
      <c r="D3173" s="638" t="s">
        <v>1108</v>
      </c>
      <c r="E3173" s="884" t="s">
        <v>1109</v>
      </c>
      <c r="F3173" s="884"/>
      <c r="G3173" s="470" t="s">
        <v>288</v>
      </c>
      <c r="H3173" s="471">
        <v>1</v>
      </c>
      <c r="I3173" s="472">
        <v>1.84</v>
      </c>
      <c r="J3173" s="472">
        <v>1.84</v>
      </c>
    </row>
    <row r="3174" spans="1:10" ht="24" customHeight="1">
      <c r="A3174" s="638" t="s">
        <v>291</v>
      </c>
      <c r="B3174" s="469" t="s">
        <v>1110</v>
      </c>
      <c r="C3174" s="638" t="s">
        <v>86</v>
      </c>
      <c r="D3174" s="638" t="s">
        <v>1111</v>
      </c>
      <c r="E3174" s="884" t="s">
        <v>1112</v>
      </c>
      <c r="F3174" s="884"/>
      <c r="G3174" s="470" t="s">
        <v>288</v>
      </c>
      <c r="H3174" s="471">
        <v>1</v>
      </c>
      <c r="I3174" s="472">
        <v>0.79</v>
      </c>
      <c r="J3174" s="472">
        <v>0.79</v>
      </c>
    </row>
    <row r="3175" spans="1:10" ht="24" customHeight="1">
      <c r="A3175" s="638" t="s">
        <v>291</v>
      </c>
      <c r="B3175" s="469" t="s">
        <v>1113</v>
      </c>
      <c r="C3175" s="638" t="s">
        <v>86</v>
      </c>
      <c r="D3175" s="638" t="s">
        <v>1114</v>
      </c>
      <c r="E3175" s="884" t="s">
        <v>1109</v>
      </c>
      <c r="F3175" s="884"/>
      <c r="G3175" s="470" t="s">
        <v>288</v>
      </c>
      <c r="H3175" s="471">
        <v>1</v>
      </c>
      <c r="I3175" s="472">
        <v>1.43</v>
      </c>
      <c r="J3175" s="472">
        <v>1.43</v>
      </c>
    </row>
    <row r="3176" spans="1:10" ht="24" customHeight="1">
      <c r="A3176" s="638" t="s">
        <v>291</v>
      </c>
      <c r="B3176" s="469" t="s">
        <v>1115</v>
      </c>
      <c r="C3176" s="638" t="s">
        <v>86</v>
      </c>
      <c r="D3176" s="638" t="s">
        <v>1116</v>
      </c>
      <c r="E3176" s="884" t="s">
        <v>1117</v>
      </c>
      <c r="F3176" s="884"/>
      <c r="G3176" s="470" t="s">
        <v>288</v>
      </c>
      <c r="H3176" s="471">
        <v>1</v>
      </c>
      <c r="I3176" s="472">
        <v>0.08</v>
      </c>
      <c r="J3176" s="472">
        <v>0.08</v>
      </c>
    </row>
    <row r="3177" spans="1:10" ht="26" customHeight="1">
      <c r="A3177" s="638" t="s">
        <v>291</v>
      </c>
      <c r="B3177" s="469" t="s">
        <v>1535</v>
      </c>
      <c r="C3177" s="638" t="s">
        <v>86</v>
      </c>
      <c r="D3177" s="638" t="s">
        <v>1536</v>
      </c>
      <c r="E3177" s="884" t="s">
        <v>716</v>
      </c>
      <c r="F3177" s="884"/>
      <c r="G3177" s="470" t="s">
        <v>288</v>
      </c>
      <c r="H3177" s="471">
        <v>1</v>
      </c>
      <c r="I3177" s="472">
        <v>0.01</v>
      </c>
      <c r="J3177" s="472">
        <v>0.01</v>
      </c>
    </row>
    <row r="3178" spans="1:10" ht="26" customHeight="1">
      <c r="A3178" s="638" t="s">
        <v>291</v>
      </c>
      <c r="B3178" s="469" t="s">
        <v>1537</v>
      </c>
      <c r="C3178" s="638" t="s">
        <v>86</v>
      </c>
      <c r="D3178" s="638" t="s">
        <v>1538</v>
      </c>
      <c r="E3178" s="884" t="s">
        <v>716</v>
      </c>
      <c r="F3178" s="884"/>
      <c r="G3178" s="470" t="s">
        <v>288</v>
      </c>
      <c r="H3178" s="471">
        <v>1</v>
      </c>
      <c r="I3178" s="472">
        <v>0.89</v>
      </c>
      <c r="J3178" s="472">
        <v>0.89</v>
      </c>
    </row>
    <row r="3179" spans="1:10" ht="25">
      <c r="A3179" s="643"/>
      <c r="B3179" s="643"/>
      <c r="C3179" s="643"/>
      <c r="D3179" s="643"/>
      <c r="E3179" s="643" t="s">
        <v>296</v>
      </c>
      <c r="F3179" s="473">
        <v>17.5</v>
      </c>
      <c r="G3179" s="643" t="s">
        <v>297</v>
      </c>
      <c r="H3179" s="473">
        <v>0</v>
      </c>
      <c r="I3179" s="643" t="s">
        <v>298</v>
      </c>
      <c r="J3179" s="473">
        <v>17.5</v>
      </c>
    </row>
    <row r="3180" spans="1:10">
      <c r="A3180" s="643"/>
      <c r="B3180" s="643"/>
      <c r="C3180" s="643"/>
      <c r="D3180" s="643"/>
      <c r="E3180" s="643" t="s">
        <v>709</v>
      </c>
      <c r="F3180" s="473">
        <v>4.66</v>
      </c>
      <c r="G3180" s="643"/>
      <c r="H3180" s="881" t="s">
        <v>299</v>
      </c>
      <c r="I3180" s="881"/>
      <c r="J3180" s="473">
        <v>27.2</v>
      </c>
    </row>
    <row r="3181" spans="1:10" ht="1" customHeight="1">
      <c r="A3181" s="645"/>
      <c r="B3181" s="645"/>
      <c r="C3181" s="645"/>
      <c r="D3181" s="645"/>
      <c r="E3181" s="645"/>
      <c r="F3181" s="645"/>
      <c r="G3181" s="645"/>
      <c r="H3181" s="645"/>
      <c r="I3181" s="645"/>
      <c r="J3181" s="645"/>
    </row>
    <row r="3182" spans="1:10" ht="18" customHeight="1">
      <c r="A3182" s="644"/>
      <c r="B3182" s="636" t="s">
        <v>276</v>
      </c>
      <c r="C3182" s="644" t="s">
        <v>277</v>
      </c>
      <c r="D3182" s="644" t="s">
        <v>278</v>
      </c>
      <c r="E3182" s="882" t="s">
        <v>279</v>
      </c>
      <c r="F3182" s="882"/>
      <c r="G3182" s="639" t="s">
        <v>280</v>
      </c>
      <c r="H3182" s="636" t="s">
        <v>281</v>
      </c>
      <c r="I3182" s="636" t="s">
        <v>282</v>
      </c>
      <c r="J3182" s="636" t="s">
        <v>283</v>
      </c>
    </row>
    <row r="3183" spans="1:10" ht="26" customHeight="1">
      <c r="A3183" s="645" t="s">
        <v>158</v>
      </c>
      <c r="B3183" s="461" t="s">
        <v>1733</v>
      </c>
      <c r="C3183" s="645" t="s">
        <v>355</v>
      </c>
      <c r="D3183" s="645" t="s">
        <v>1734</v>
      </c>
      <c r="E3183" s="883" t="s">
        <v>134</v>
      </c>
      <c r="F3183" s="883"/>
      <c r="G3183" s="462" t="s">
        <v>163</v>
      </c>
      <c r="H3183" s="463">
        <v>1</v>
      </c>
      <c r="I3183" s="464">
        <v>1.3</v>
      </c>
      <c r="J3183" s="464">
        <v>1.3</v>
      </c>
    </row>
    <row r="3184" spans="1:10" ht="15" customHeight="1">
      <c r="A3184" s="882" t="s">
        <v>356</v>
      </c>
      <c r="B3184" s="886" t="s">
        <v>276</v>
      </c>
      <c r="C3184" s="882" t="s">
        <v>277</v>
      </c>
      <c r="D3184" s="882" t="s">
        <v>357</v>
      </c>
      <c r="E3184" s="886" t="s">
        <v>358</v>
      </c>
      <c r="F3184" s="887" t="s">
        <v>359</v>
      </c>
      <c r="G3184" s="886"/>
      <c r="H3184" s="887" t="s">
        <v>360</v>
      </c>
      <c r="I3184" s="886"/>
      <c r="J3184" s="886" t="s">
        <v>361</v>
      </c>
    </row>
    <row r="3185" spans="1:10" ht="15" customHeight="1">
      <c r="A3185" s="886"/>
      <c r="B3185" s="886"/>
      <c r="C3185" s="886"/>
      <c r="D3185" s="886"/>
      <c r="E3185" s="886"/>
      <c r="F3185" s="636" t="s">
        <v>362</v>
      </c>
      <c r="G3185" s="636" t="s">
        <v>363</v>
      </c>
      <c r="H3185" s="636" t="s">
        <v>362</v>
      </c>
      <c r="I3185" s="636" t="s">
        <v>363</v>
      </c>
      <c r="J3185" s="886"/>
    </row>
    <row r="3186" spans="1:10" ht="26" customHeight="1">
      <c r="A3186" s="638" t="s">
        <v>291</v>
      </c>
      <c r="B3186" s="469" t="s">
        <v>453</v>
      </c>
      <c r="C3186" s="638" t="s">
        <v>355</v>
      </c>
      <c r="D3186" s="638" t="s">
        <v>454</v>
      </c>
      <c r="E3186" s="471">
        <v>1</v>
      </c>
      <c r="F3186" s="472">
        <v>1</v>
      </c>
      <c r="G3186" s="472">
        <v>0</v>
      </c>
      <c r="H3186" s="637">
        <v>312.17899999999997</v>
      </c>
      <c r="I3186" s="637">
        <v>92.300799999999995</v>
      </c>
      <c r="J3186" s="637">
        <v>312.17899999999997</v>
      </c>
    </row>
    <row r="3187" spans="1:10" ht="20" customHeight="1">
      <c r="A3187" s="876"/>
      <c r="B3187" s="876"/>
      <c r="C3187" s="876"/>
      <c r="D3187" s="876"/>
      <c r="E3187" s="876"/>
      <c r="F3187" s="876" t="s">
        <v>374</v>
      </c>
      <c r="G3187" s="876"/>
      <c r="H3187" s="876"/>
      <c r="I3187" s="876"/>
      <c r="J3187" s="474">
        <v>312.17899999999997</v>
      </c>
    </row>
    <row r="3188" spans="1:10" ht="20" customHeight="1">
      <c r="A3188" s="876"/>
      <c r="B3188" s="876"/>
      <c r="C3188" s="876"/>
      <c r="D3188" s="876"/>
      <c r="E3188" s="876"/>
      <c r="F3188" s="876" t="s">
        <v>388</v>
      </c>
      <c r="G3188" s="876"/>
      <c r="H3188" s="876"/>
      <c r="I3188" s="876"/>
      <c r="J3188" s="474">
        <v>312.17899999999997</v>
      </c>
    </row>
    <row r="3189" spans="1:10" ht="20" customHeight="1">
      <c r="A3189" s="876"/>
      <c r="B3189" s="876"/>
      <c r="C3189" s="876"/>
      <c r="D3189" s="876"/>
      <c r="E3189" s="876"/>
      <c r="F3189" s="876" t="s">
        <v>389</v>
      </c>
      <c r="G3189" s="876"/>
      <c r="H3189" s="876"/>
      <c r="I3189" s="876"/>
      <c r="J3189" s="474">
        <v>3.5200000000000002E-2</v>
      </c>
    </row>
    <row r="3190" spans="1:10" ht="20" customHeight="1">
      <c r="A3190" s="876"/>
      <c r="B3190" s="876"/>
      <c r="C3190" s="876"/>
      <c r="D3190" s="876"/>
      <c r="E3190" s="876"/>
      <c r="F3190" s="876" t="s">
        <v>390</v>
      </c>
      <c r="G3190" s="876"/>
      <c r="H3190" s="876"/>
      <c r="I3190" s="876"/>
      <c r="J3190" s="474">
        <v>4.41E-2</v>
      </c>
    </row>
    <row r="3191" spans="1:10" ht="20" customHeight="1">
      <c r="A3191" s="876"/>
      <c r="B3191" s="876"/>
      <c r="C3191" s="876"/>
      <c r="D3191" s="876"/>
      <c r="E3191" s="876"/>
      <c r="F3191" s="876" t="s">
        <v>391</v>
      </c>
      <c r="G3191" s="876"/>
      <c r="H3191" s="876"/>
      <c r="I3191" s="876"/>
      <c r="J3191" s="474">
        <v>249</v>
      </c>
    </row>
    <row r="3192" spans="1:10" ht="20" customHeight="1">
      <c r="A3192" s="876"/>
      <c r="B3192" s="876"/>
      <c r="C3192" s="876"/>
      <c r="D3192" s="876"/>
      <c r="E3192" s="876"/>
      <c r="F3192" s="876" t="s">
        <v>392</v>
      </c>
      <c r="G3192" s="876"/>
      <c r="H3192" s="876"/>
      <c r="I3192" s="876"/>
      <c r="J3192" s="474">
        <v>1.2537</v>
      </c>
    </row>
    <row r="3193" spans="1:10" ht="25">
      <c r="A3193" s="643"/>
      <c r="B3193" s="643"/>
      <c r="C3193" s="643"/>
      <c r="D3193" s="643"/>
      <c r="E3193" s="643" t="s">
        <v>296</v>
      </c>
      <c r="F3193" s="473">
        <v>0</v>
      </c>
      <c r="G3193" s="643" t="s">
        <v>297</v>
      </c>
      <c r="H3193" s="473">
        <v>0</v>
      </c>
      <c r="I3193" s="643" t="s">
        <v>298</v>
      </c>
      <c r="J3193" s="473">
        <v>0</v>
      </c>
    </row>
    <row r="3194" spans="1:10">
      <c r="A3194" s="643"/>
      <c r="B3194" s="643"/>
      <c r="C3194" s="643"/>
      <c r="D3194" s="643"/>
      <c r="E3194" s="643" t="s">
        <v>709</v>
      </c>
      <c r="F3194" s="473">
        <v>0.26</v>
      </c>
      <c r="G3194" s="643"/>
      <c r="H3194" s="881" t="s">
        <v>299</v>
      </c>
      <c r="I3194" s="881"/>
      <c r="J3194" s="473">
        <v>1.56</v>
      </c>
    </row>
    <row r="3195" spans="1:10" ht="1" customHeight="1">
      <c r="A3195" s="645"/>
      <c r="B3195" s="645"/>
      <c r="C3195" s="645"/>
      <c r="D3195" s="645"/>
      <c r="E3195" s="645"/>
      <c r="F3195" s="645"/>
      <c r="G3195" s="645"/>
      <c r="H3195" s="645"/>
      <c r="I3195" s="645"/>
      <c r="J3195" s="645"/>
    </row>
    <row r="3196" spans="1:10" ht="18" customHeight="1">
      <c r="A3196" s="644"/>
      <c r="B3196" s="636" t="s">
        <v>276</v>
      </c>
      <c r="C3196" s="644" t="s">
        <v>277</v>
      </c>
      <c r="D3196" s="644" t="s">
        <v>278</v>
      </c>
      <c r="E3196" s="882" t="s">
        <v>279</v>
      </c>
      <c r="F3196" s="882"/>
      <c r="G3196" s="639" t="s">
        <v>280</v>
      </c>
      <c r="H3196" s="636" t="s">
        <v>281</v>
      </c>
      <c r="I3196" s="636" t="s">
        <v>282</v>
      </c>
      <c r="J3196" s="636" t="s">
        <v>283</v>
      </c>
    </row>
    <row r="3197" spans="1:10" ht="26" customHeight="1">
      <c r="A3197" s="645" t="s">
        <v>158</v>
      </c>
      <c r="B3197" s="461" t="s">
        <v>1735</v>
      </c>
      <c r="C3197" s="645" t="s">
        <v>355</v>
      </c>
      <c r="D3197" s="645" t="s">
        <v>1736</v>
      </c>
      <c r="E3197" s="883" t="s">
        <v>134</v>
      </c>
      <c r="F3197" s="883"/>
      <c r="G3197" s="462" t="s">
        <v>163</v>
      </c>
      <c r="H3197" s="463">
        <v>1</v>
      </c>
      <c r="I3197" s="464">
        <v>1.04</v>
      </c>
      <c r="J3197" s="464">
        <v>1.04</v>
      </c>
    </row>
    <row r="3198" spans="1:10" ht="15" customHeight="1">
      <c r="A3198" s="882" t="s">
        <v>356</v>
      </c>
      <c r="B3198" s="886" t="s">
        <v>276</v>
      </c>
      <c r="C3198" s="882" t="s">
        <v>277</v>
      </c>
      <c r="D3198" s="882" t="s">
        <v>357</v>
      </c>
      <c r="E3198" s="886" t="s">
        <v>358</v>
      </c>
      <c r="F3198" s="887" t="s">
        <v>359</v>
      </c>
      <c r="G3198" s="886"/>
      <c r="H3198" s="887" t="s">
        <v>360</v>
      </c>
      <c r="I3198" s="886"/>
      <c r="J3198" s="886" t="s">
        <v>361</v>
      </c>
    </row>
    <row r="3199" spans="1:10" ht="15" customHeight="1">
      <c r="A3199" s="886"/>
      <c r="B3199" s="886"/>
      <c r="C3199" s="886"/>
      <c r="D3199" s="886"/>
      <c r="E3199" s="886"/>
      <c r="F3199" s="636" t="s">
        <v>362</v>
      </c>
      <c r="G3199" s="636" t="s">
        <v>363</v>
      </c>
      <c r="H3199" s="636" t="s">
        <v>362</v>
      </c>
      <c r="I3199" s="636" t="s">
        <v>363</v>
      </c>
      <c r="J3199" s="886"/>
    </row>
    <row r="3200" spans="1:10" ht="26" customHeight="1">
      <c r="A3200" s="638" t="s">
        <v>291</v>
      </c>
      <c r="B3200" s="469" t="s">
        <v>453</v>
      </c>
      <c r="C3200" s="638" t="s">
        <v>355</v>
      </c>
      <c r="D3200" s="638" t="s">
        <v>454</v>
      </c>
      <c r="E3200" s="471">
        <v>1</v>
      </c>
      <c r="F3200" s="472">
        <v>1</v>
      </c>
      <c r="G3200" s="472">
        <v>0</v>
      </c>
      <c r="H3200" s="637">
        <v>312.17899999999997</v>
      </c>
      <c r="I3200" s="637">
        <v>92.300799999999995</v>
      </c>
      <c r="J3200" s="637">
        <v>312.17899999999997</v>
      </c>
    </row>
    <row r="3201" spans="1:10" ht="20" customHeight="1">
      <c r="A3201" s="876"/>
      <c r="B3201" s="876"/>
      <c r="C3201" s="876"/>
      <c r="D3201" s="876"/>
      <c r="E3201" s="876"/>
      <c r="F3201" s="876" t="s">
        <v>374</v>
      </c>
      <c r="G3201" s="876"/>
      <c r="H3201" s="876"/>
      <c r="I3201" s="876"/>
      <c r="J3201" s="474">
        <v>312.17899999999997</v>
      </c>
    </row>
    <row r="3202" spans="1:10" ht="20" customHeight="1">
      <c r="A3202" s="876"/>
      <c r="B3202" s="876"/>
      <c r="C3202" s="876"/>
      <c r="D3202" s="876"/>
      <c r="E3202" s="876"/>
      <c r="F3202" s="876" t="s">
        <v>388</v>
      </c>
      <c r="G3202" s="876"/>
      <c r="H3202" s="876"/>
      <c r="I3202" s="876"/>
      <c r="J3202" s="474">
        <v>312.17899999999997</v>
      </c>
    </row>
    <row r="3203" spans="1:10" ht="20" customHeight="1">
      <c r="A3203" s="876"/>
      <c r="B3203" s="876"/>
      <c r="C3203" s="876"/>
      <c r="D3203" s="876"/>
      <c r="E3203" s="876"/>
      <c r="F3203" s="876" t="s">
        <v>389</v>
      </c>
      <c r="G3203" s="876"/>
      <c r="H3203" s="876"/>
      <c r="I3203" s="876"/>
      <c r="J3203" s="474">
        <v>3.5200000000000002E-2</v>
      </c>
    </row>
    <row r="3204" spans="1:10" ht="20" customHeight="1">
      <c r="A3204" s="876"/>
      <c r="B3204" s="876"/>
      <c r="C3204" s="876"/>
      <c r="D3204" s="876"/>
      <c r="E3204" s="876"/>
      <c r="F3204" s="876" t="s">
        <v>390</v>
      </c>
      <c r="G3204" s="876"/>
      <c r="H3204" s="876"/>
      <c r="I3204" s="876"/>
      <c r="J3204" s="474">
        <v>3.5299999999999998E-2</v>
      </c>
    </row>
    <row r="3205" spans="1:10" ht="20" customHeight="1">
      <c r="A3205" s="876"/>
      <c r="B3205" s="876"/>
      <c r="C3205" s="876"/>
      <c r="D3205" s="876"/>
      <c r="E3205" s="876"/>
      <c r="F3205" s="876" t="s">
        <v>391</v>
      </c>
      <c r="G3205" s="876"/>
      <c r="H3205" s="876"/>
      <c r="I3205" s="876"/>
      <c r="J3205" s="474">
        <v>311.25</v>
      </c>
    </row>
    <row r="3206" spans="1:10" ht="20" customHeight="1">
      <c r="A3206" s="876"/>
      <c r="B3206" s="876"/>
      <c r="C3206" s="876"/>
      <c r="D3206" s="876"/>
      <c r="E3206" s="876"/>
      <c r="F3206" s="876" t="s">
        <v>392</v>
      </c>
      <c r="G3206" s="876"/>
      <c r="H3206" s="876"/>
      <c r="I3206" s="876"/>
      <c r="J3206" s="474">
        <v>1.0029999999999999</v>
      </c>
    </row>
    <row r="3207" spans="1:10" ht="25">
      <c r="A3207" s="643"/>
      <c r="B3207" s="643"/>
      <c r="C3207" s="643"/>
      <c r="D3207" s="643"/>
      <c r="E3207" s="643" t="s">
        <v>296</v>
      </c>
      <c r="F3207" s="473">
        <v>0</v>
      </c>
      <c r="G3207" s="643" t="s">
        <v>297</v>
      </c>
      <c r="H3207" s="473">
        <v>0</v>
      </c>
      <c r="I3207" s="643" t="s">
        <v>298</v>
      </c>
      <c r="J3207" s="473">
        <v>0</v>
      </c>
    </row>
    <row r="3208" spans="1:10">
      <c r="A3208" s="643"/>
      <c r="B3208" s="643"/>
      <c r="C3208" s="643"/>
      <c r="D3208" s="643"/>
      <c r="E3208" s="643" t="s">
        <v>709</v>
      </c>
      <c r="F3208" s="473">
        <v>0.21</v>
      </c>
      <c r="G3208" s="643"/>
      <c r="H3208" s="881" t="s">
        <v>299</v>
      </c>
      <c r="I3208" s="881"/>
      <c r="J3208" s="473">
        <v>1.25</v>
      </c>
    </row>
    <row r="3209" spans="1:10" ht="1" customHeight="1">
      <c r="A3209" s="645"/>
      <c r="B3209" s="645"/>
      <c r="C3209" s="645"/>
      <c r="D3209" s="645"/>
      <c r="E3209" s="645"/>
      <c r="F3209" s="645"/>
      <c r="G3209" s="645"/>
      <c r="H3209" s="645"/>
      <c r="I3209" s="645"/>
      <c r="J3209" s="645"/>
    </row>
    <row r="3210" spans="1:10" ht="18" customHeight="1">
      <c r="A3210" s="644"/>
      <c r="B3210" s="636" t="s">
        <v>276</v>
      </c>
      <c r="C3210" s="644" t="s">
        <v>277</v>
      </c>
      <c r="D3210" s="644" t="s">
        <v>278</v>
      </c>
      <c r="E3210" s="882" t="s">
        <v>279</v>
      </c>
      <c r="F3210" s="882"/>
      <c r="G3210" s="639" t="s">
        <v>280</v>
      </c>
      <c r="H3210" s="636" t="s">
        <v>281</v>
      </c>
      <c r="I3210" s="636" t="s">
        <v>282</v>
      </c>
      <c r="J3210" s="636" t="s">
        <v>283</v>
      </c>
    </row>
    <row r="3211" spans="1:10" ht="26" customHeight="1">
      <c r="A3211" s="645" t="s">
        <v>158</v>
      </c>
      <c r="B3211" s="461" t="s">
        <v>452</v>
      </c>
      <c r="C3211" s="645" t="s">
        <v>355</v>
      </c>
      <c r="D3211" s="645" t="s">
        <v>665</v>
      </c>
      <c r="E3211" s="883" t="s">
        <v>134</v>
      </c>
      <c r="F3211" s="883"/>
      <c r="G3211" s="462" t="s">
        <v>163</v>
      </c>
      <c r="H3211" s="463">
        <v>1</v>
      </c>
      <c r="I3211" s="464">
        <v>0.84</v>
      </c>
      <c r="J3211" s="464">
        <v>0.84</v>
      </c>
    </row>
    <row r="3212" spans="1:10" ht="15" customHeight="1">
      <c r="A3212" s="882" t="s">
        <v>356</v>
      </c>
      <c r="B3212" s="886" t="s">
        <v>276</v>
      </c>
      <c r="C3212" s="882" t="s">
        <v>277</v>
      </c>
      <c r="D3212" s="882" t="s">
        <v>357</v>
      </c>
      <c r="E3212" s="886" t="s">
        <v>358</v>
      </c>
      <c r="F3212" s="887" t="s">
        <v>359</v>
      </c>
      <c r="G3212" s="886"/>
      <c r="H3212" s="887" t="s">
        <v>360</v>
      </c>
      <c r="I3212" s="886"/>
      <c r="J3212" s="886" t="s">
        <v>361</v>
      </c>
    </row>
    <row r="3213" spans="1:10" ht="15" customHeight="1">
      <c r="A3213" s="886"/>
      <c r="B3213" s="886"/>
      <c r="C3213" s="886"/>
      <c r="D3213" s="886"/>
      <c r="E3213" s="886"/>
      <c r="F3213" s="636" t="s">
        <v>362</v>
      </c>
      <c r="G3213" s="636" t="s">
        <v>363</v>
      </c>
      <c r="H3213" s="636" t="s">
        <v>362</v>
      </c>
      <c r="I3213" s="636" t="s">
        <v>363</v>
      </c>
      <c r="J3213" s="886"/>
    </row>
    <row r="3214" spans="1:10" ht="26" customHeight="1">
      <c r="A3214" s="638" t="s">
        <v>291</v>
      </c>
      <c r="B3214" s="469" t="s">
        <v>453</v>
      </c>
      <c r="C3214" s="638" t="s">
        <v>355</v>
      </c>
      <c r="D3214" s="638" t="s">
        <v>454</v>
      </c>
      <c r="E3214" s="471">
        <v>1</v>
      </c>
      <c r="F3214" s="472">
        <v>1</v>
      </c>
      <c r="G3214" s="472">
        <v>0</v>
      </c>
      <c r="H3214" s="637">
        <v>312.17899999999997</v>
      </c>
      <c r="I3214" s="637">
        <v>92.300799999999995</v>
      </c>
      <c r="J3214" s="637">
        <v>312.17899999999997</v>
      </c>
    </row>
    <row r="3215" spans="1:10" ht="20" customHeight="1">
      <c r="A3215" s="876"/>
      <c r="B3215" s="876"/>
      <c r="C3215" s="876"/>
      <c r="D3215" s="876"/>
      <c r="E3215" s="876"/>
      <c r="F3215" s="876" t="s">
        <v>374</v>
      </c>
      <c r="G3215" s="876"/>
      <c r="H3215" s="876"/>
      <c r="I3215" s="876"/>
      <c r="J3215" s="474">
        <v>312.17899999999997</v>
      </c>
    </row>
    <row r="3216" spans="1:10" ht="20" customHeight="1">
      <c r="A3216" s="876"/>
      <c r="B3216" s="876"/>
      <c r="C3216" s="876"/>
      <c r="D3216" s="876"/>
      <c r="E3216" s="876"/>
      <c r="F3216" s="876" t="s">
        <v>388</v>
      </c>
      <c r="G3216" s="876"/>
      <c r="H3216" s="876"/>
      <c r="I3216" s="876"/>
      <c r="J3216" s="474">
        <v>312.17899999999997</v>
      </c>
    </row>
    <row r="3217" spans="1:10" ht="20" customHeight="1">
      <c r="A3217" s="876"/>
      <c r="B3217" s="876"/>
      <c r="C3217" s="876"/>
      <c r="D3217" s="876"/>
      <c r="E3217" s="876"/>
      <c r="F3217" s="876" t="s">
        <v>389</v>
      </c>
      <c r="G3217" s="876"/>
      <c r="H3217" s="876"/>
      <c r="I3217" s="876"/>
      <c r="J3217" s="474">
        <v>0</v>
      </c>
    </row>
    <row r="3218" spans="1:10" ht="20" customHeight="1">
      <c r="A3218" s="876"/>
      <c r="B3218" s="876"/>
      <c r="C3218" s="876"/>
      <c r="D3218" s="876"/>
      <c r="E3218" s="876"/>
      <c r="F3218" s="876" t="s">
        <v>390</v>
      </c>
      <c r="G3218" s="876"/>
      <c r="H3218" s="876"/>
      <c r="I3218" s="876"/>
      <c r="J3218" s="474">
        <v>0</v>
      </c>
    </row>
    <row r="3219" spans="1:10" ht="20" customHeight="1">
      <c r="A3219" s="876"/>
      <c r="B3219" s="876"/>
      <c r="C3219" s="876"/>
      <c r="D3219" s="876"/>
      <c r="E3219" s="876"/>
      <c r="F3219" s="876" t="s">
        <v>391</v>
      </c>
      <c r="G3219" s="876"/>
      <c r="H3219" s="876"/>
      <c r="I3219" s="876"/>
      <c r="J3219" s="474">
        <v>373.5</v>
      </c>
    </row>
    <row r="3220" spans="1:10" ht="20" customHeight="1">
      <c r="A3220" s="876"/>
      <c r="B3220" s="876"/>
      <c r="C3220" s="876"/>
      <c r="D3220" s="876"/>
      <c r="E3220" s="876"/>
      <c r="F3220" s="876" t="s">
        <v>392</v>
      </c>
      <c r="G3220" s="876"/>
      <c r="H3220" s="876"/>
      <c r="I3220" s="876"/>
      <c r="J3220" s="474">
        <v>0.83579999999999999</v>
      </c>
    </row>
    <row r="3221" spans="1:10" ht="25">
      <c r="A3221" s="643"/>
      <c r="B3221" s="643"/>
      <c r="C3221" s="643"/>
      <c r="D3221" s="643"/>
      <c r="E3221" s="643" t="s">
        <v>296</v>
      </c>
      <c r="F3221" s="473">
        <v>0</v>
      </c>
      <c r="G3221" s="643" t="s">
        <v>297</v>
      </c>
      <c r="H3221" s="473">
        <v>0</v>
      </c>
      <c r="I3221" s="643" t="s">
        <v>298</v>
      </c>
      <c r="J3221" s="473">
        <v>0</v>
      </c>
    </row>
    <row r="3222" spans="1:10">
      <c r="A3222" s="643"/>
      <c r="B3222" s="643"/>
      <c r="C3222" s="643"/>
      <c r="D3222" s="643"/>
      <c r="E3222" s="643" t="s">
        <v>709</v>
      </c>
      <c r="F3222" s="473">
        <v>0.17</v>
      </c>
      <c r="G3222" s="643"/>
      <c r="H3222" s="881" t="s">
        <v>299</v>
      </c>
      <c r="I3222" s="881"/>
      <c r="J3222" s="473">
        <v>1.01</v>
      </c>
    </row>
    <row r="3223" spans="1:10" ht="1" customHeight="1">
      <c r="A3223" s="645"/>
      <c r="B3223" s="645"/>
      <c r="C3223" s="645"/>
      <c r="D3223" s="645"/>
      <c r="E3223" s="645"/>
      <c r="F3223" s="645"/>
      <c r="G3223" s="645"/>
      <c r="H3223" s="645"/>
      <c r="I3223" s="645"/>
      <c r="J3223" s="645"/>
    </row>
    <row r="3224" spans="1:10" ht="18" customHeight="1">
      <c r="A3224" s="644"/>
      <c r="B3224" s="636" t="s">
        <v>276</v>
      </c>
      <c r="C3224" s="644" t="s">
        <v>277</v>
      </c>
      <c r="D3224" s="644" t="s">
        <v>278</v>
      </c>
      <c r="E3224" s="882" t="s">
        <v>279</v>
      </c>
      <c r="F3224" s="882"/>
      <c r="G3224" s="639" t="s">
        <v>280</v>
      </c>
      <c r="H3224" s="636" t="s">
        <v>281</v>
      </c>
      <c r="I3224" s="636" t="s">
        <v>282</v>
      </c>
      <c r="J3224" s="636" t="s">
        <v>283</v>
      </c>
    </row>
    <row r="3225" spans="1:10" ht="26" customHeight="1">
      <c r="A3225" s="645" t="s">
        <v>158</v>
      </c>
      <c r="B3225" s="461" t="s">
        <v>1737</v>
      </c>
      <c r="C3225" s="645" t="s">
        <v>355</v>
      </c>
      <c r="D3225" s="645" t="s">
        <v>1738</v>
      </c>
      <c r="E3225" s="883" t="s">
        <v>134</v>
      </c>
      <c r="F3225" s="883"/>
      <c r="G3225" s="462" t="s">
        <v>163</v>
      </c>
      <c r="H3225" s="463">
        <v>1</v>
      </c>
      <c r="I3225" s="464">
        <v>1.4</v>
      </c>
      <c r="J3225" s="464">
        <v>1.4</v>
      </c>
    </row>
    <row r="3226" spans="1:10" ht="15" customHeight="1">
      <c r="A3226" s="882" t="s">
        <v>356</v>
      </c>
      <c r="B3226" s="886" t="s">
        <v>276</v>
      </c>
      <c r="C3226" s="882" t="s">
        <v>277</v>
      </c>
      <c r="D3226" s="882" t="s">
        <v>357</v>
      </c>
      <c r="E3226" s="886" t="s">
        <v>358</v>
      </c>
      <c r="F3226" s="887" t="s">
        <v>359</v>
      </c>
      <c r="G3226" s="886"/>
      <c r="H3226" s="887" t="s">
        <v>360</v>
      </c>
      <c r="I3226" s="886"/>
      <c r="J3226" s="886" t="s">
        <v>361</v>
      </c>
    </row>
    <row r="3227" spans="1:10" ht="15" customHeight="1">
      <c r="A3227" s="886"/>
      <c r="B3227" s="886"/>
      <c r="C3227" s="886"/>
      <c r="D3227" s="886"/>
      <c r="E3227" s="886"/>
      <c r="F3227" s="636" t="s">
        <v>362</v>
      </c>
      <c r="G3227" s="636" t="s">
        <v>363</v>
      </c>
      <c r="H3227" s="636" t="s">
        <v>362</v>
      </c>
      <c r="I3227" s="636" t="s">
        <v>363</v>
      </c>
      <c r="J3227" s="886"/>
    </row>
    <row r="3228" spans="1:10" ht="26" customHeight="1">
      <c r="A3228" s="638" t="s">
        <v>291</v>
      </c>
      <c r="B3228" s="469" t="s">
        <v>1410</v>
      </c>
      <c r="C3228" s="638" t="s">
        <v>355</v>
      </c>
      <c r="D3228" s="638" t="s">
        <v>1411</v>
      </c>
      <c r="E3228" s="471">
        <v>1</v>
      </c>
      <c r="F3228" s="472">
        <v>1</v>
      </c>
      <c r="G3228" s="472">
        <v>0</v>
      </c>
      <c r="H3228" s="637">
        <v>202.69720000000001</v>
      </c>
      <c r="I3228" s="637">
        <v>80.909899999999993</v>
      </c>
      <c r="J3228" s="637">
        <v>202.69720000000001</v>
      </c>
    </row>
    <row r="3229" spans="1:10" ht="20" customHeight="1">
      <c r="A3229" s="876"/>
      <c r="B3229" s="876"/>
      <c r="C3229" s="876"/>
      <c r="D3229" s="876"/>
      <c r="E3229" s="876"/>
      <c r="F3229" s="876" t="s">
        <v>374</v>
      </c>
      <c r="G3229" s="876"/>
      <c r="H3229" s="876"/>
      <c r="I3229" s="876"/>
      <c r="J3229" s="474">
        <v>202.69720000000001</v>
      </c>
    </row>
    <row r="3230" spans="1:10" ht="20" customHeight="1">
      <c r="A3230" s="876"/>
      <c r="B3230" s="876"/>
      <c r="C3230" s="876"/>
      <c r="D3230" s="876"/>
      <c r="E3230" s="876"/>
      <c r="F3230" s="876" t="s">
        <v>388</v>
      </c>
      <c r="G3230" s="876"/>
      <c r="H3230" s="876"/>
      <c r="I3230" s="876"/>
      <c r="J3230" s="474">
        <v>202.69720000000001</v>
      </c>
    </row>
    <row r="3231" spans="1:10" ht="20" customHeight="1">
      <c r="A3231" s="876"/>
      <c r="B3231" s="876"/>
      <c r="C3231" s="876"/>
      <c r="D3231" s="876"/>
      <c r="E3231" s="876"/>
      <c r="F3231" s="876" t="s">
        <v>389</v>
      </c>
      <c r="G3231" s="876"/>
      <c r="H3231" s="876"/>
      <c r="I3231" s="876"/>
      <c r="J3231" s="474">
        <v>3.5200000000000002E-2</v>
      </c>
    </row>
    <row r="3232" spans="1:10" ht="20" customHeight="1">
      <c r="A3232" s="876"/>
      <c r="B3232" s="876"/>
      <c r="C3232" s="876"/>
      <c r="D3232" s="876"/>
      <c r="E3232" s="876"/>
      <c r="F3232" s="876" t="s">
        <v>390</v>
      </c>
      <c r="G3232" s="876"/>
      <c r="H3232" s="876"/>
      <c r="I3232" s="876"/>
      <c r="J3232" s="474">
        <v>4.7699999999999999E-2</v>
      </c>
    </row>
    <row r="3233" spans="1:10" ht="20" customHeight="1">
      <c r="A3233" s="876"/>
      <c r="B3233" s="876"/>
      <c r="C3233" s="876"/>
      <c r="D3233" s="876"/>
      <c r="E3233" s="876"/>
      <c r="F3233" s="876" t="s">
        <v>391</v>
      </c>
      <c r="G3233" s="876"/>
      <c r="H3233" s="876"/>
      <c r="I3233" s="876"/>
      <c r="J3233" s="474">
        <v>149.4</v>
      </c>
    </row>
    <row r="3234" spans="1:10" ht="20" customHeight="1">
      <c r="A3234" s="876"/>
      <c r="B3234" s="876"/>
      <c r="C3234" s="876"/>
      <c r="D3234" s="876"/>
      <c r="E3234" s="876"/>
      <c r="F3234" s="876" t="s">
        <v>392</v>
      </c>
      <c r="G3234" s="876"/>
      <c r="H3234" s="876"/>
      <c r="I3234" s="876"/>
      <c r="J3234" s="474">
        <v>1.3567</v>
      </c>
    </row>
    <row r="3235" spans="1:10" ht="25">
      <c r="A3235" s="643"/>
      <c r="B3235" s="643"/>
      <c r="C3235" s="643"/>
      <c r="D3235" s="643"/>
      <c r="E3235" s="643" t="s">
        <v>296</v>
      </c>
      <c r="F3235" s="473">
        <v>0</v>
      </c>
      <c r="G3235" s="643" t="s">
        <v>297</v>
      </c>
      <c r="H3235" s="473">
        <v>0</v>
      </c>
      <c r="I3235" s="643" t="s">
        <v>298</v>
      </c>
      <c r="J3235" s="473">
        <v>0</v>
      </c>
    </row>
    <row r="3236" spans="1:10">
      <c r="A3236" s="643"/>
      <c r="B3236" s="643"/>
      <c r="C3236" s="643"/>
      <c r="D3236" s="643"/>
      <c r="E3236" s="643" t="s">
        <v>709</v>
      </c>
      <c r="F3236" s="473">
        <v>0.28000000000000003</v>
      </c>
      <c r="G3236" s="643"/>
      <c r="H3236" s="881" t="s">
        <v>299</v>
      </c>
      <c r="I3236" s="881"/>
      <c r="J3236" s="473">
        <v>1.68</v>
      </c>
    </row>
    <row r="3237" spans="1:10" ht="1" customHeight="1">
      <c r="A3237" s="645"/>
      <c r="B3237" s="645"/>
      <c r="C3237" s="645"/>
      <c r="D3237" s="645"/>
      <c r="E3237" s="645"/>
      <c r="F3237" s="645"/>
      <c r="G3237" s="645"/>
      <c r="H3237" s="645"/>
      <c r="I3237" s="645"/>
      <c r="J3237" s="645"/>
    </row>
    <row r="3238" spans="1:10" ht="18" customHeight="1">
      <c r="A3238" s="644"/>
      <c r="B3238" s="636" t="s">
        <v>276</v>
      </c>
      <c r="C3238" s="644" t="s">
        <v>277</v>
      </c>
      <c r="D3238" s="644" t="s">
        <v>278</v>
      </c>
      <c r="E3238" s="882" t="s">
        <v>279</v>
      </c>
      <c r="F3238" s="882"/>
      <c r="G3238" s="639" t="s">
        <v>280</v>
      </c>
      <c r="H3238" s="636" t="s">
        <v>281</v>
      </c>
      <c r="I3238" s="636" t="s">
        <v>282</v>
      </c>
      <c r="J3238" s="636" t="s">
        <v>283</v>
      </c>
    </row>
    <row r="3239" spans="1:10" ht="26" customHeight="1">
      <c r="A3239" s="645" t="s">
        <v>158</v>
      </c>
      <c r="B3239" s="461" t="s">
        <v>1739</v>
      </c>
      <c r="C3239" s="645" t="s">
        <v>355</v>
      </c>
      <c r="D3239" s="645" t="s">
        <v>1740</v>
      </c>
      <c r="E3239" s="883" t="s">
        <v>134</v>
      </c>
      <c r="F3239" s="883"/>
      <c r="G3239" s="462" t="s">
        <v>163</v>
      </c>
      <c r="H3239" s="463">
        <v>1</v>
      </c>
      <c r="I3239" s="464">
        <v>1.1200000000000001</v>
      </c>
      <c r="J3239" s="464">
        <v>1.1200000000000001</v>
      </c>
    </row>
    <row r="3240" spans="1:10" ht="15" customHeight="1">
      <c r="A3240" s="882" t="s">
        <v>356</v>
      </c>
      <c r="B3240" s="886" t="s">
        <v>276</v>
      </c>
      <c r="C3240" s="882" t="s">
        <v>277</v>
      </c>
      <c r="D3240" s="882" t="s">
        <v>357</v>
      </c>
      <c r="E3240" s="886" t="s">
        <v>358</v>
      </c>
      <c r="F3240" s="887" t="s">
        <v>359</v>
      </c>
      <c r="G3240" s="886"/>
      <c r="H3240" s="887" t="s">
        <v>360</v>
      </c>
      <c r="I3240" s="886"/>
      <c r="J3240" s="886" t="s">
        <v>361</v>
      </c>
    </row>
    <row r="3241" spans="1:10" ht="15" customHeight="1">
      <c r="A3241" s="886"/>
      <c r="B3241" s="886"/>
      <c r="C3241" s="886"/>
      <c r="D3241" s="886"/>
      <c r="E3241" s="886"/>
      <c r="F3241" s="636" t="s">
        <v>362</v>
      </c>
      <c r="G3241" s="636" t="s">
        <v>363</v>
      </c>
      <c r="H3241" s="636" t="s">
        <v>362</v>
      </c>
      <c r="I3241" s="636" t="s">
        <v>363</v>
      </c>
      <c r="J3241" s="886"/>
    </row>
    <row r="3242" spans="1:10" ht="26" customHeight="1">
      <c r="A3242" s="638" t="s">
        <v>291</v>
      </c>
      <c r="B3242" s="469" t="s">
        <v>1410</v>
      </c>
      <c r="C3242" s="638" t="s">
        <v>355</v>
      </c>
      <c r="D3242" s="638" t="s">
        <v>1411</v>
      </c>
      <c r="E3242" s="471">
        <v>1</v>
      </c>
      <c r="F3242" s="472">
        <v>1</v>
      </c>
      <c r="G3242" s="472">
        <v>0</v>
      </c>
      <c r="H3242" s="637">
        <v>202.69720000000001</v>
      </c>
      <c r="I3242" s="637">
        <v>80.909899999999993</v>
      </c>
      <c r="J3242" s="637">
        <v>202.69720000000001</v>
      </c>
    </row>
    <row r="3243" spans="1:10" ht="20" customHeight="1">
      <c r="A3243" s="876"/>
      <c r="B3243" s="876"/>
      <c r="C3243" s="876"/>
      <c r="D3243" s="876"/>
      <c r="E3243" s="876"/>
      <c r="F3243" s="876" t="s">
        <v>374</v>
      </c>
      <c r="G3243" s="876"/>
      <c r="H3243" s="876"/>
      <c r="I3243" s="876"/>
      <c r="J3243" s="474">
        <v>202.69720000000001</v>
      </c>
    </row>
    <row r="3244" spans="1:10" ht="20" customHeight="1">
      <c r="A3244" s="876"/>
      <c r="B3244" s="876"/>
      <c r="C3244" s="876"/>
      <c r="D3244" s="876"/>
      <c r="E3244" s="876"/>
      <c r="F3244" s="876" t="s">
        <v>388</v>
      </c>
      <c r="G3244" s="876"/>
      <c r="H3244" s="876"/>
      <c r="I3244" s="876"/>
      <c r="J3244" s="474">
        <v>202.69720000000001</v>
      </c>
    </row>
    <row r="3245" spans="1:10" ht="20" customHeight="1">
      <c r="A3245" s="876"/>
      <c r="B3245" s="876"/>
      <c r="C3245" s="876"/>
      <c r="D3245" s="876"/>
      <c r="E3245" s="876"/>
      <c r="F3245" s="876" t="s">
        <v>389</v>
      </c>
      <c r="G3245" s="876"/>
      <c r="H3245" s="876"/>
      <c r="I3245" s="876"/>
      <c r="J3245" s="474">
        <v>3.5200000000000002E-2</v>
      </c>
    </row>
    <row r="3246" spans="1:10" ht="20" customHeight="1">
      <c r="A3246" s="876"/>
      <c r="B3246" s="876"/>
      <c r="C3246" s="876"/>
      <c r="D3246" s="876"/>
      <c r="E3246" s="876"/>
      <c r="F3246" s="876" t="s">
        <v>390</v>
      </c>
      <c r="G3246" s="876"/>
      <c r="H3246" s="876"/>
      <c r="I3246" s="876"/>
      <c r="J3246" s="474">
        <v>3.8199999999999998E-2</v>
      </c>
    </row>
    <row r="3247" spans="1:10" ht="20" customHeight="1">
      <c r="A3247" s="876"/>
      <c r="B3247" s="876"/>
      <c r="C3247" s="876"/>
      <c r="D3247" s="876"/>
      <c r="E3247" s="876"/>
      <c r="F3247" s="876" t="s">
        <v>391</v>
      </c>
      <c r="G3247" s="876"/>
      <c r="H3247" s="876"/>
      <c r="I3247" s="876"/>
      <c r="J3247" s="474">
        <v>186.75</v>
      </c>
    </row>
    <row r="3248" spans="1:10" ht="20" customHeight="1">
      <c r="A3248" s="876"/>
      <c r="B3248" s="876"/>
      <c r="C3248" s="876"/>
      <c r="D3248" s="876"/>
      <c r="E3248" s="876"/>
      <c r="F3248" s="876" t="s">
        <v>392</v>
      </c>
      <c r="G3248" s="876"/>
      <c r="H3248" s="876"/>
      <c r="I3248" s="876"/>
      <c r="J3248" s="474">
        <v>1.0853999999999999</v>
      </c>
    </row>
    <row r="3249" spans="1:10" ht="25">
      <c r="A3249" s="643"/>
      <c r="B3249" s="643"/>
      <c r="C3249" s="643"/>
      <c r="D3249" s="643"/>
      <c r="E3249" s="643" t="s">
        <v>296</v>
      </c>
      <c r="F3249" s="473">
        <v>0</v>
      </c>
      <c r="G3249" s="643" t="s">
        <v>297</v>
      </c>
      <c r="H3249" s="473">
        <v>0</v>
      </c>
      <c r="I3249" s="643" t="s">
        <v>298</v>
      </c>
      <c r="J3249" s="473">
        <v>0</v>
      </c>
    </row>
    <row r="3250" spans="1:10">
      <c r="A3250" s="643"/>
      <c r="B3250" s="643"/>
      <c r="C3250" s="643"/>
      <c r="D3250" s="643"/>
      <c r="E3250" s="643" t="s">
        <v>709</v>
      </c>
      <c r="F3250" s="473">
        <v>0.23</v>
      </c>
      <c r="G3250" s="643"/>
      <c r="H3250" s="881" t="s">
        <v>299</v>
      </c>
      <c r="I3250" s="881"/>
      <c r="J3250" s="473">
        <v>1.35</v>
      </c>
    </row>
    <row r="3251" spans="1:10" ht="1" customHeight="1">
      <c r="A3251" s="645"/>
      <c r="B3251" s="645"/>
      <c r="C3251" s="645"/>
      <c r="D3251" s="645"/>
      <c r="E3251" s="645"/>
      <c r="F3251" s="645"/>
      <c r="G3251" s="645"/>
      <c r="H3251" s="645"/>
      <c r="I3251" s="645"/>
      <c r="J3251" s="645"/>
    </row>
    <row r="3252" spans="1:10" ht="18" customHeight="1">
      <c r="A3252" s="644"/>
      <c r="B3252" s="636" t="s">
        <v>276</v>
      </c>
      <c r="C3252" s="644" t="s">
        <v>277</v>
      </c>
      <c r="D3252" s="644" t="s">
        <v>278</v>
      </c>
      <c r="E3252" s="882" t="s">
        <v>279</v>
      </c>
      <c r="F3252" s="882"/>
      <c r="G3252" s="639" t="s">
        <v>280</v>
      </c>
      <c r="H3252" s="636" t="s">
        <v>281</v>
      </c>
      <c r="I3252" s="636" t="s">
        <v>282</v>
      </c>
      <c r="J3252" s="636" t="s">
        <v>283</v>
      </c>
    </row>
    <row r="3253" spans="1:10" ht="26" customHeight="1">
      <c r="A3253" s="645" t="s">
        <v>158</v>
      </c>
      <c r="B3253" s="461" t="s">
        <v>1741</v>
      </c>
      <c r="C3253" s="645" t="s">
        <v>355</v>
      </c>
      <c r="D3253" s="645" t="s">
        <v>1742</v>
      </c>
      <c r="E3253" s="883" t="s">
        <v>134</v>
      </c>
      <c r="F3253" s="883"/>
      <c r="G3253" s="462" t="s">
        <v>163</v>
      </c>
      <c r="H3253" s="463">
        <v>1</v>
      </c>
      <c r="I3253" s="464">
        <v>0.9</v>
      </c>
      <c r="J3253" s="464">
        <v>0.9</v>
      </c>
    </row>
    <row r="3254" spans="1:10" ht="15" customHeight="1">
      <c r="A3254" s="882" t="s">
        <v>356</v>
      </c>
      <c r="B3254" s="886" t="s">
        <v>276</v>
      </c>
      <c r="C3254" s="882" t="s">
        <v>277</v>
      </c>
      <c r="D3254" s="882" t="s">
        <v>357</v>
      </c>
      <c r="E3254" s="886" t="s">
        <v>358</v>
      </c>
      <c r="F3254" s="887" t="s">
        <v>359</v>
      </c>
      <c r="G3254" s="886"/>
      <c r="H3254" s="887" t="s">
        <v>360</v>
      </c>
      <c r="I3254" s="886"/>
      <c r="J3254" s="886" t="s">
        <v>361</v>
      </c>
    </row>
    <row r="3255" spans="1:10" ht="15" customHeight="1">
      <c r="A3255" s="886"/>
      <c r="B3255" s="886"/>
      <c r="C3255" s="886"/>
      <c r="D3255" s="886"/>
      <c r="E3255" s="886"/>
      <c r="F3255" s="636" t="s">
        <v>362</v>
      </c>
      <c r="G3255" s="636" t="s">
        <v>363</v>
      </c>
      <c r="H3255" s="636" t="s">
        <v>362</v>
      </c>
      <c r="I3255" s="636" t="s">
        <v>363</v>
      </c>
      <c r="J3255" s="886"/>
    </row>
    <row r="3256" spans="1:10" ht="26" customHeight="1">
      <c r="A3256" s="638" t="s">
        <v>291</v>
      </c>
      <c r="B3256" s="469" t="s">
        <v>1410</v>
      </c>
      <c r="C3256" s="638" t="s">
        <v>355</v>
      </c>
      <c r="D3256" s="638" t="s">
        <v>1411</v>
      </c>
      <c r="E3256" s="471">
        <v>1</v>
      </c>
      <c r="F3256" s="472">
        <v>1</v>
      </c>
      <c r="G3256" s="472">
        <v>0</v>
      </c>
      <c r="H3256" s="637">
        <v>202.69720000000001</v>
      </c>
      <c r="I3256" s="637">
        <v>80.909899999999993</v>
      </c>
      <c r="J3256" s="637">
        <v>202.69720000000001</v>
      </c>
    </row>
    <row r="3257" spans="1:10" ht="20" customHeight="1">
      <c r="A3257" s="876"/>
      <c r="B3257" s="876"/>
      <c r="C3257" s="876"/>
      <c r="D3257" s="876"/>
      <c r="E3257" s="876"/>
      <c r="F3257" s="876" t="s">
        <v>374</v>
      </c>
      <c r="G3257" s="876"/>
      <c r="H3257" s="876"/>
      <c r="I3257" s="876"/>
      <c r="J3257" s="474">
        <v>202.69720000000001</v>
      </c>
    </row>
    <row r="3258" spans="1:10" ht="20" customHeight="1">
      <c r="A3258" s="876"/>
      <c r="B3258" s="876"/>
      <c r="C3258" s="876"/>
      <c r="D3258" s="876"/>
      <c r="E3258" s="876"/>
      <c r="F3258" s="876" t="s">
        <v>388</v>
      </c>
      <c r="G3258" s="876"/>
      <c r="H3258" s="876"/>
      <c r="I3258" s="876"/>
      <c r="J3258" s="474">
        <v>202.69720000000001</v>
      </c>
    </row>
    <row r="3259" spans="1:10" ht="20" customHeight="1">
      <c r="A3259" s="876"/>
      <c r="B3259" s="876"/>
      <c r="C3259" s="876"/>
      <c r="D3259" s="876"/>
      <c r="E3259" s="876"/>
      <c r="F3259" s="876" t="s">
        <v>389</v>
      </c>
      <c r="G3259" s="876"/>
      <c r="H3259" s="876"/>
      <c r="I3259" s="876"/>
      <c r="J3259" s="474">
        <v>0</v>
      </c>
    </row>
    <row r="3260" spans="1:10" ht="20" customHeight="1">
      <c r="A3260" s="876"/>
      <c r="B3260" s="876"/>
      <c r="C3260" s="876"/>
      <c r="D3260" s="876"/>
      <c r="E3260" s="876"/>
      <c r="F3260" s="876" t="s">
        <v>390</v>
      </c>
      <c r="G3260" s="876"/>
      <c r="H3260" s="876"/>
      <c r="I3260" s="876"/>
      <c r="J3260" s="474">
        <v>0</v>
      </c>
    </row>
    <row r="3261" spans="1:10" ht="20" customHeight="1">
      <c r="A3261" s="876"/>
      <c r="B3261" s="876"/>
      <c r="C3261" s="876"/>
      <c r="D3261" s="876"/>
      <c r="E3261" s="876"/>
      <c r="F3261" s="876" t="s">
        <v>391</v>
      </c>
      <c r="G3261" s="876"/>
      <c r="H3261" s="876"/>
      <c r="I3261" s="876"/>
      <c r="J3261" s="474">
        <v>224.1</v>
      </c>
    </row>
    <row r="3262" spans="1:10" ht="20" customHeight="1">
      <c r="A3262" s="876"/>
      <c r="B3262" s="876"/>
      <c r="C3262" s="876"/>
      <c r="D3262" s="876"/>
      <c r="E3262" s="876"/>
      <c r="F3262" s="876" t="s">
        <v>392</v>
      </c>
      <c r="G3262" s="876"/>
      <c r="H3262" s="876"/>
      <c r="I3262" s="876"/>
      <c r="J3262" s="474">
        <v>0.90449999999999997</v>
      </c>
    </row>
    <row r="3263" spans="1:10" ht="25">
      <c r="A3263" s="643"/>
      <c r="B3263" s="643"/>
      <c r="C3263" s="643"/>
      <c r="D3263" s="643"/>
      <c r="E3263" s="643" t="s">
        <v>296</v>
      </c>
      <c r="F3263" s="473">
        <v>0</v>
      </c>
      <c r="G3263" s="643" t="s">
        <v>297</v>
      </c>
      <c r="H3263" s="473">
        <v>0</v>
      </c>
      <c r="I3263" s="643" t="s">
        <v>298</v>
      </c>
      <c r="J3263" s="473">
        <v>0</v>
      </c>
    </row>
    <row r="3264" spans="1:10">
      <c r="A3264" s="643"/>
      <c r="B3264" s="643"/>
      <c r="C3264" s="643"/>
      <c r="D3264" s="643"/>
      <c r="E3264" s="643" t="s">
        <v>709</v>
      </c>
      <c r="F3264" s="473">
        <v>0.18</v>
      </c>
      <c r="G3264" s="643"/>
      <c r="H3264" s="881" t="s">
        <v>299</v>
      </c>
      <c r="I3264" s="881"/>
      <c r="J3264" s="473">
        <v>1.08</v>
      </c>
    </row>
    <row r="3265" spans="1:10" ht="1" customHeight="1">
      <c r="A3265" s="645"/>
      <c r="B3265" s="645"/>
      <c r="C3265" s="645"/>
      <c r="D3265" s="645"/>
      <c r="E3265" s="645"/>
      <c r="F3265" s="645"/>
      <c r="G3265" s="645"/>
      <c r="H3265" s="645"/>
      <c r="I3265" s="645"/>
      <c r="J3265" s="645"/>
    </row>
    <row r="3266" spans="1:10" ht="18" customHeight="1">
      <c r="A3266" s="644"/>
      <c r="B3266" s="636" t="s">
        <v>276</v>
      </c>
      <c r="C3266" s="644" t="s">
        <v>277</v>
      </c>
      <c r="D3266" s="644" t="s">
        <v>278</v>
      </c>
      <c r="E3266" s="882" t="s">
        <v>279</v>
      </c>
      <c r="F3266" s="882"/>
      <c r="G3266" s="639" t="s">
        <v>280</v>
      </c>
      <c r="H3266" s="636" t="s">
        <v>281</v>
      </c>
      <c r="I3266" s="636" t="s">
        <v>282</v>
      </c>
      <c r="J3266" s="636" t="s">
        <v>283</v>
      </c>
    </row>
    <row r="3267" spans="1:10" ht="26" customHeight="1">
      <c r="A3267" s="645" t="s">
        <v>158</v>
      </c>
      <c r="B3267" s="461" t="s">
        <v>1743</v>
      </c>
      <c r="C3267" s="645" t="s">
        <v>355</v>
      </c>
      <c r="D3267" s="645" t="s">
        <v>1744</v>
      </c>
      <c r="E3267" s="883" t="s">
        <v>134</v>
      </c>
      <c r="F3267" s="883"/>
      <c r="G3267" s="462" t="s">
        <v>163</v>
      </c>
      <c r="H3267" s="463">
        <v>1</v>
      </c>
      <c r="I3267" s="464">
        <v>1.1499999999999999</v>
      </c>
      <c r="J3267" s="464">
        <v>1.1499999999999999</v>
      </c>
    </row>
    <row r="3268" spans="1:10" ht="15" customHeight="1">
      <c r="A3268" s="882" t="s">
        <v>356</v>
      </c>
      <c r="B3268" s="886" t="s">
        <v>276</v>
      </c>
      <c r="C3268" s="882" t="s">
        <v>277</v>
      </c>
      <c r="D3268" s="882" t="s">
        <v>357</v>
      </c>
      <c r="E3268" s="886" t="s">
        <v>358</v>
      </c>
      <c r="F3268" s="887" t="s">
        <v>359</v>
      </c>
      <c r="G3268" s="886"/>
      <c r="H3268" s="887" t="s">
        <v>360</v>
      </c>
      <c r="I3268" s="886"/>
      <c r="J3268" s="886" t="s">
        <v>361</v>
      </c>
    </row>
    <row r="3269" spans="1:10" ht="15" customHeight="1">
      <c r="A3269" s="886"/>
      <c r="B3269" s="886"/>
      <c r="C3269" s="886"/>
      <c r="D3269" s="886"/>
      <c r="E3269" s="886"/>
      <c r="F3269" s="636" t="s">
        <v>362</v>
      </c>
      <c r="G3269" s="636" t="s">
        <v>363</v>
      </c>
      <c r="H3269" s="636" t="s">
        <v>362</v>
      </c>
      <c r="I3269" s="636" t="s">
        <v>363</v>
      </c>
      <c r="J3269" s="886"/>
    </row>
    <row r="3270" spans="1:10" ht="26" customHeight="1">
      <c r="A3270" s="638" t="s">
        <v>291</v>
      </c>
      <c r="B3270" s="469" t="s">
        <v>1099</v>
      </c>
      <c r="C3270" s="638" t="s">
        <v>355</v>
      </c>
      <c r="D3270" s="638" t="s">
        <v>1100</v>
      </c>
      <c r="E3270" s="471">
        <v>1</v>
      </c>
      <c r="F3270" s="472">
        <v>1</v>
      </c>
      <c r="G3270" s="472">
        <v>0</v>
      </c>
      <c r="H3270" s="637">
        <v>286.9778</v>
      </c>
      <c r="I3270" s="637">
        <v>88.356700000000004</v>
      </c>
      <c r="J3270" s="637">
        <v>286.9778</v>
      </c>
    </row>
    <row r="3271" spans="1:10" ht="20" customHeight="1">
      <c r="A3271" s="876"/>
      <c r="B3271" s="876"/>
      <c r="C3271" s="876"/>
      <c r="D3271" s="876"/>
      <c r="E3271" s="876"/>
      <c r="F3271" s="876" t="s">
        <v>374</v>
      </c>
      <c r="G3271" s="876"/>
      <c r="H3271" s="876"/>
      <c r="I3271" s="876"/>
      <c r="J3271" s="474">
        <v>286.9778</v>
      </c>
    </row>
    <row r="3272" spans="1:10" ht="20" customHeight="1">
      <c r="A3272" s="876"/>
      <c r="B3272" s="876"/>
      <c r="C3272" s="876"/>
      <c r="D3272" s="876"/>
      <c r="E3272" s="876"/>
      <c r="F3272" s="876" t="s">
        <v>388</v>
      </c>
      <c r="G3272" s="876"/>
      <c r="H3272" s="876"/>
      <c r="I3272" s="876"/>
      <c r="J3272" s="474">
        <v>286.9778</v>
      </c>
    </row>
    <row r="3273" spans="1:10" ht="20" customHeight="1">
      <c r="A3273" s="876"/>
      <c r="B3273" s="876"/>
      <c r="C3273" s="876"/>
      <c r="D3273" s="876"/>
      <c r="E3273" s="876"/>
      <c r="F3273" s="876" t="s">
        <v>389</v>
      </c>
      <c r="G3273" s="876"/>
      <c r="H3273" s="876"/>
      <c r="I3273" s="876"/>
      <c r="J3273" s="474">
        <v>3.5200000000000002E-2</v>
      </c>
    </row>
    <row r="3274" spans="1:10" ht="20" customHeight="1">
      <c r="A3274" s="876"/>
      <c r="B3274" s="876"/>
      <c r="C3274" s="876"/>
      <c r="D3274" s="876"/>
      <c r="E3274" s="876"/>
      <c r="F3274" s="876" t="s">
        <v>390</v>
      </c>
      <c r="G3274" s="876"/>
      <c r="H3274" s="876"/>
      <c r="I3274" s="876"/>
      <c r="J3274" s="474">
        <v>3.8899999999999997E-2</v>
      </c>
    </row>
    <row r="3275" spans="1:10" ht="20" customHeight="1">
      <c r="A3275" s="876"/>
      <c r="B3275" s="876"/>
      <c r="C3275" s="876"/>
      <c r="D3275" s="876"/>
      <c r="E3275" s="876"/>
      <c r="F3275" s="876" t="s">
        <v>391</v>
      </c>
      <c r="G3275" s="876"/>
      <c r="H3275" s="876"/>
      <c r="I3275" s="876"/>
      <c r="J3275" s="474">
        <v>259.04000000000002</v>
      </c>
    </row>
    <row r="3276" spans="1:10" ht="20" customHeight="1">
      <c r="A3276" s="876"/>
      <c r="B3276" s="876"/>
      <c r="C3276" s="876"/>
      <c r="D3276" s="876"/>
      <c r="E3276" s="876"/>
      <c r="F3276" s="876" t="s">
        <v>392</v>
      </c>
      <c r="G3276" s="876"/>
      <c r="H3276" s="876"/>
      <c r="I3276" s="876"/>
      <c r="J3276" s="474">
        <v>1.1079000000000001</v>
      </c>
    </row>
    <row r="3277" spans="1:10" ht="25">
      <c r="A3277" s="643"/>
      <c r="B3277" s="643"/>
      <c r="C3277" s="643"/>
      <c r="D3277" s="643"/>
      <c r="E3277" s="643" t="s">
        <v>296</v>
      </c>
      <c r="F3277" s="473">
        <v>0</v>
      </c>
      <c r="G3277" s="643" t="s">
        <v>297</v>
      </c>
      <c r="H3277" s="473">
        <v>0</v>
      </c>
      <c r="I3277" s="643" t="s">
        <v>298</v>
      </c>
      <c r="J3277" s="473">
        <v>0</v>
      </c>
    </row>
    <row r="3278" spans="1:10">
      <c r="A3278" s="643"/>
      <c r="B3278" s="643"/>
      <c r="C3278" s="643"/>
      <c r="D3278" s="643"/>
      <c r="E3278" s="643" t="s">
        <v>709</v>
      </c>
      <c r="F3278" s="473">
        <v>0.23</v>
      </c>
      <c r="G3278" s="643"/>
      <c r="H3278" s="881" t="s">
        <v>299</v>
      </c>
      <c r="I3278" s="881"/>
      <c r="J3278" s="473">
        <v>1.38</v>
      </c>
    </row>
    <row r="3279" spans="1:10" ht="1" customHeight="1">
      <c r="A3279" s="645"/>
      <c r="B3279" s="645"/>
      <c r="C3279" s="645"/>
      <c r="D3279" s="645"/>
      <c r="E3279" s="645"/>
      <c r="F3279" s="645"/>
      <c r="G3279" s="645"/>
      <c r="H3279" s="645"/>
      <c r="I3279" s="645"/>
      <c r="J3279" s="645"/>
    </row>
    <row r="3280" spans="1:10" ht="18" customHeight="1">
      <c r="A3280" s="644"/>
      <c r="B3280" s="636" t="s">
        <v>276</v>
      </c>
      <c r="C3280" s="644" t="s">
        <v>277</v>
      </c>
      <c r="D3280" s="644" t="s">
        <v>278</v>
      </c>
      <c r="E3280" s="882" t="s">
        <v>279</v>
      </c>
      <c r="F3280" s="882"/>
      <c r="G3280" s="639" t="s">
        <v>280</v>
      </c>
      <c r="H3280" s="636" t="s">
        <v>281</v>
      </c>
      <c r="I3280" s="636" t="s">
        <v>282</v>
      </c>
      <c r="J3280" s="636" t="s">
        <v>283</v>
      </c>
    </row>
    <row r="3281" spans="1:10" ht="26" customHeight="1">
      <c r="A3281" s="645" t="s">
        <v>158</v>
      </c>
      <c r="B3281" s="461" t="s">
        <v>1745</v>
      </c>
      <c r="C3281" s="645" t="s">
        <v>355</v>
      </c>
      <c r="D3281" s="645" t="s">
        <v>1746</v>
      </c>
      <c r="E3281" s="883" t="s">
        <v>134</v>
      </c>
      <c r="F3281" s="883"/>
      <c r="G3281" s="462" t="s">
        <v>163</v>
      </c>
      <c r="H3281" s="463">
        <v>1</v>
      </c>
      <c r="I3281" s="464">
        <v>0.92</v>
      </c>
      <c r="J3281" s="464">
        <v>0.92</v>
      </c>
    </row>
    <row r="3282" spans="1:10" ht="15" customHeight="1">
      <c r="A3282" s="882" t="s">
        <v>356</v>
      </c>
      <c r="B3282" s="886" t="s">
        <v>276</v>
      </c>
      <c r="C3282" s="882" t="s">
        <v>277</v>
      </c>
      <c r="D3282" s="882" t="s">
        <v>357</v>
      </c>
      <c r="E3282" s="886" t="s">
        <v>358</v>
      </c>
      <c r="F3282" s="887" t="s">
        <v>359</v>
      </c>
      <c r="G3282" s="886"/>
      <c r="H3282" s="887" t="s">
        <v>360</v>
      </c>
      <c r="I3282" s="886"/>
      <c r="J3282" s="886" t="s">
        <v>361</v>
      </c>
    </row>
    <row r="3283" spans="1:10" ht="15" customHeight="1">
      <c r="A3283" s="886"/>
      <c r="B3283" s="886"/>
      <c r="C3283" s="886"/>
      <c r="D3283" s="886"/>
      <c r="E3283" s="886"/>
      <c r="F3283" s="636" t="s">
        <v>362</v>
      </c>
      <c r="G3283" s="636" t="s">
        <v>363</v>
      </c>
      <c r="H3283" s="636" t="s">
        <v>362</v>
      </c>
      <c r="I3283" s="636" t="s">
        <v>363</v>
      </c>
      <c r="J3283" s="886"/>
    </row>
    <row r="3284" spans="1:10" ht="26" customHeight="1">
      <c r="A3284" s="638" t="s">
        <v>291</v>
      </c>
      <c r="B3284" s="469" t="s">
        <v>1099</v>
      </c>
      <c r="C3284" s="638" t="s">
        <v>355</v>
      </c>
      <c r="D3284" s="638" t="s">
        <v>1100</v>
      </c>
      <c r="E3284" s="471">
        <v>1</v>
      </c>
      <c r="F3284" s="472">
        <v>1</v>
      </c>
      <c r="G3284" s="472">
        <v>0</v>
      </c>
      <c r="H3284" s="637">
        <v>286.9778</v>
      </c>
      <c r="I3284" s="637">
        <v>88.356700000000004</v>
      </c>
      <c r="J3284" s="637">
        <v>286.9778</v>
      </c>
    </row>
    <row r="3285" spans="1:10" ht="20" customHeight="1">
      <c r="A3285" s="876"/>
      <c r="B3285" s="876"/>
      <c r="C3285" s="876"/>
      <c r="D3285" s="876"/>
      <c r="E3285" s="876"/>
      <c r="F3285" s="876" t="s">
        <v>374</v>
      </c>
      <c r="G3285" s="876"/>
      <c r="H3285" s="876"/>
      <c r="I3285" s="876"/>
      <c r="J3285" s="474">
        <v>286.9778</v>
      </c>
    </row>
    <row r="3286" spans="1:10" ht="20" customHeight="1">
      <c r="A3286" s="876"/>
      <c r="B3286" s="876"/>
      <c r="C3286" s="876"/>
      <c r="D3286" s="876"/>
      <c r="E3286" s="876"/>
      <c r="F3286" s="876" t="s">
        <v>388</v>
      </c>
      <c r="G3286" s="876"/>
      <c r="H3286" s="876"/>
      <c r="I3286" s="876"/>
      <c r="J3286" s="474">
        <v>286.9778</v>
      </c>
    </row>
    <row r="3287" spans="1:10" ht="20" customHeight="1">
      <c r="A3287" s="876"/>
      <c r="B3287" s="876"/>
      <c r="C3287" s="876"/>
      <c r="D3287" s="876"/>
      <c r="E3287" s="876"/>
      <c r="F3287" s="876" t="s">
        <v>389</v>
      </c>
      <c r="G3287" s="876"/>
      <c r="H3287" s="876"/>
      <c r="I3287" s="876"/>
      <c r="J3287" s="474">
        <v>3.5200000000000002E-2</v>
      </c>
    </row>
    <row r="3288" spans="1:10" ht="20" customHeight="1">
      <c r="A3288" s="876"/>
      <c r="B3288" s="876"/>
      <c r="C3288" s="876"/>
      <c r="D3288" s="876"/>
      <c r="E3288" s="876"/>
      <c r="F3288" s="876" t="s">
        <v>390</v>
      </c>
      <c r="G3288" s="876"/>
      <c r="H3288" s="876"/>
      <c r="I3288" s="876"/>
      <c r="J3288" s="474">
        <v>3.1199999999999999E-2</v>
      </c>
    </row>
    <row r="3289" spans="1:10" ht="20" customHeight="1">
      <c r="A3289" s="876"/>
      <c r="B3289" s="876"/>
      <c r="C3289" s="876"/>
      <c r="D3289" s="876"/>
      <c r="E3289" s="876"/>
      <c r="F3289" s="876" t="s">
        <v>391</v>
      </c>
      <c r="G3289" s="876"/>
      <c r="H3289" s="876"/>
      <c r="I3289" s="876"/>
      <c r="J3289" s="474">
        <v>323.8</v>
      </c>
    </row>
    <row r="3290" spans="1:10" ht="20" customHeight="1">
      <c r="A3290" s="876"/>
      <c r="B3290" s="876"/>
      <c r="C3290" s="876"/>
      <c r="D3290" s="876"/>
      <c r="E3290" s="876"/>
      <c r="F3290" s="876" t="s">
        <v>392</v>
      </c>
      <c r="G3290" s="876"/>
      <c r="H3290" s="876"/>
      <c r="I3290" s="876"/>
      <c r="J3290" s="474">
        <v>0.88629999999999998</v>
      </c>
    </row>
    <row r="3291" spans="1:10" ht="25">
      <c r="A3291" s="643"/>
      <c r="B3291" s="643"/>
      <c r="C3291" s="643"/>
      <c r="D3291" s="643"/>
      <c r="E3291" s="643" t="s">
        <v>296</v>
      </c>
      <c r="F3291" s="473">
        <v>0</v>
      </c>
      <c r="G3291" s="643" t="s">
        <v>297</v>
      </c>
      <c r="H3291" s="473">
        <v>0</v>
      </c>
      <c r="I3291" s="643" t="s">
        <v>298</v>
      </c>
      <c r="J3291" s="473">
        <v>0</v>
      </c>
    </row>
    <row r="3292" spans="1:10">
      <c r="A3292" s="643"/>
      <c r="B3292" s="643"/>
      <c r="C3292" s="643"/>
      <c r="D3292" s="643"/>
      <c r="E3292" s="643" t="s">
        <v>709</v>
      </c>
      <c r="F3292" s="473">
        <v>0.19</v>
      </c>
      <c r="G3292" s="643"/>
      <c r="H3292" s="881" t="s">
        <v>299</v>
      </c>
      <c r="I3292" s="881"/>
      <c r="J3292" s="473">
        <v>1.1100000000000001</v>
      </c>
    </row>
    <row r="3293" spans="1:10" ht="1" customHeight="1">
      <c r="A3293" s="645"/>
      <c r="B3293" s="645"/>
      <c r="C3293" s="645"/>
      <c r="D3293" s="645"/>
      <c r="E3293" s="645"/>
      <c r="F3293" s="645"/>
      <c r="G3293" s="645"/>
      <c r="H3293" s="645"/>
      <c r="I3293" s="645"/>
      <c r="J3293" s="645"/>
    </row>
    <row r="3294" spans="1:10" ht="18" customHeight="1">
      <c r="A3294" s="644"/>
      <c r="B3294" s="636" t="s">
        <v>276</v>
      </c>
      <c r="C3294" s="644" t="s">
        <v>277</v>
      </c>
      <c r="D3294" s="644" t="s">
        <v>278</v>
      </c>
      <c r="E3294" s="882" t="s">
        <v>279</v>
      </c>
      <c r="F3294" s="882"/>
      <c r="G3294" s="639" t="s">
        <v>280</v>
      </c>
      <c r="H3294" s="636" t="s">
        <v>281</v>
      </c>
      <c r="I3294" s="636" t="s">
        <v>282</v>
      </c>
      <c r="J3294" s="636" t="s">
        <v>283</v>
      </c>
    </row>
    <row r="3295" spans="1:10" ht="26" customHeight="1">
      <c r="A3295" s="645" t="s">
        <v>158</v>
      </c>
      <c r="B3295" s="461" t="s">
        <v>1747</v>
      </c>
      <c r="C3295" s="645" t="s">
        <v>355</v>
      </c>
      <c r="D3295" s="645" t="s">
        <v>1748</v>
      </c>
      <c r="E3295" s="883" t="s">
        <v>134</v>
      </c>
      <c r="F3295" s="883"/>
      <c r="G3295" s="462" t="s">
        <v>163</v>
      </c>
      <c r="H3295" s="463">
        <v>1</v>
      </c>
      <c r="I3295" s="464">
        <v>0.74</v>
      </c>
      <c r="J3295" s="464">
        <v>0.74</v>
      </c>
    </row>
    <row r="3296" spans="1:10" ht="15" customHeight="1">
      <c r="A3296" s="882" t="s">
        <v>356</v>
      </c>
      <c r="B3296" s="886" t="s">
        <v>276</v>
      </c>
      <c r="C3296" s="882" t="s">
        <v>277</v>
      </c>
      <c r="D3296" s="882" t="s">
        <v>357</v>
      </c>
      <c r="E3296" s="886" t="s">
        <v>358</v>
      </c>
      <c r="F3296" s="887" t="s">
        <v>359</v>
      </c>
      <c r="G3296" s="886"/>
      <c r="H3296" s="887" t="s">
        <v>360</v>
      </c>
      <c r="I3296" s="886"/>
      <c r="J3296" s="886" t="s">
        <v>361</v>
      </c>
    </row>
    <row r="3297" spans="1:10" ht="15" customHeight="1">
      <c r="A3297" s="886"/>
      <c r="B3297" s="886"/>
      <c r="C3297" s="886"/>
      <c r="D3297" s="886"/>
      <c r="E3297" s="886"/>
      <c r="F3297" s="636" t="s">
        <v>362</v>
      </c>
      <c r="G3297" s="636" t="s">
        <v>363</v>
      </c>
      <c r="H3297" s="636" t="s">
        <v>362</v>
      </c>
      <c r="I3297" s="636" t="s">
        <v>363</v>
      </c>
      <c r="J3297" s="886"/>
    </row>
    <row r="3298" spans="1:10" ht="26" customHeight="1">
      <c r="A3298" s="638" t="s">
        <v>291</v>
      </c>
      <c r="B3298" s="469" t="s">
        <v>1099</v>
      </c>
      <c r="C3298" s="638" t="s">
        <v>355</v>
      </c>
      <c r="D3298" s="638" t="s">
        <v>1100</v>
      </c>
      <c r="E3298" s="471">
        <v>1</v>
      </c>
      <c r="F3298" s="472">
        <v>1</v>
      </c>
      <c r="G3298" s="472">
        <v>0</v>
      </c>
      <c r="H3298" s="637">
        <v>286.9778</v>
      </c>
      <c r="I3298" s="637">
        <v>88.356700000000004</v>
      </c>
      <c r="J3298" s="637">
        <v>286.9778</v>
      </c>
    </row>
    <row r="3299" spans="1:10" ht="20" customHeight="1">
      <c r="A3299" s="876"/>
      <c r="B3299" s="876"/>
      <c r="C3299" s="876"/>
      <c r="D3299" s="876"/>
      <c r="E3299" s="876"/>
      <c r="F3299" s="876" t="s">
        <v>374</v>
      </c>
      <c r="G3299" s="876"/>
      <c r="H3299" s="876"/>
      <c r="I3299" s="876"/>
      <c r="J3299" s="474">
        <v>286.9778</v>
      </c>
    </row>
    <row r="3300" spans="1:10" ht="20" customHeight="1">
      <c r="A3300" s="876"/>
      <c r="B3300" s="876"/>
      <c r="C3300" s="876"/>
      <c r="D3300" s="876"/>
      <c r="E3300" s="876"/>
      <c r="F3300" s="876" t="s">
        <v>388</v>
      </c>
      <c r="G3300" s="876"/>
      <c r="H3300" s="876"/>
      <c r="I3300" s="876"/>
      <c r="J3300" s="474">
        <v>286.9778</v>
      </c>
    </row>
    <row r="3301" spans="1:10" ht="20" customHeight="1">
      <c r="A3301" s="876"/>
      <c r="B3301" s="876"/>
      <c r="C3301" s="876"/>
      <c r="D3301" s="876"/>
      <c r="E3301" s="876"/>
      <c r="F3301" s="876" t="s">
        <v>389</v>
      </c>
      <c r="G3301" s="876"/>
      <c r="H3301" s="876"/>
      <c r="I3301" s="876"/>
      <c r="J3301" s="474">
        <v>0</v>
      </c>
    </row>
    <row r="3302" spans="1:10" ht="20" customHeight="1">
      <c r="A3302" s="876"/>
      <c r="B3302" s="876"/>
      <c r="C3302" s="876"/>
      <c r="D3302" s="876"/>
      <c r="E3302" s="876"/>
      <c r="F3302" s="876" t="s">
        <v>390</v>
      </c>
      <c r="G3302" s="876"/>
      <c r="H3302" s="876"/>
      <c r="I3302" s="876"/>
      <c r="J3302" s="474">
        <v>0</v>
      </c>
    </row>
    <row r="3303" spans="1:10" ht="20" customHeight="1">
      <c r="A3303" s="876"/>
      <c r="B3303" s="876"/>
      <c r="C3303" s="876"/>
      <c r="D3303" s="876"/>
      <c r="E3303" s="876"/>
      <c r="F3303" s="876" t="s">
        <v>391</v>
      </c>
      <c r="G3303" s="876"/>
      <c r="H3303" s="876"/>
      <c r="I3303" s="876"/>
      <c r="J3303" s="474">
        <v>388.56</v>
      </c>
    </row>
    <row r="3304" spans="1:10" ht="20" customHeight="1">
      <c r="A3304" s="876"/>
      <c r="B3304" s="876"/>
      <c r="C3304" s="876"/>
      <c r="D3304" s="876"/>
      <c r="E3304" s="876"/>
      <c r="F3304" s="876" t="s">
        <v>392</v>
      </c>
      <c r="G3304" s="876"/>
      <c r="H3304" s="876"/>
      <c r="I3304" s="876"/>
      <c r="J3304" s="474">
        <v>0.73860000000000003</v>
      </c>
    </row>
    <row r="3305" spans="1:10" ht="25">
      <c r="A3305" s="643"/>
      <c r="B3305" s="643"/>
      <c r="C3305" s="643"/>
      <c r="D3305" s="643"/>
      <c r="E3305" s="643" t="s">
        <v>296</v>
      </c>
      <c r="F3305" s="473">
        <v>0</v>
      </c>
      <c r="G3305" s="643" t="s">
        <v>297</v>
      </c>
      <c r="H3305" s="473">
        <v>0</v>
      </c>
      <c r="I3305" s="643" t="s">
        <v>298</v>
      </c>
      <c r="J3305" s="473">
        <v>0</v>
      </c>
    </row>
    <row r="3306" spans="1:10">
      <c r="A3306" s="643"/>
      <c r="B3306" s="643"/>
      <c r="C3306" s="643"/>
      <c r="D3306" s="643"/>
      <c r="E3306" s="643" t="s">
        <v>709</v>
      </c>
      <c r="F3306" s="473">
        <v>0.15</v>
      </c>
      <c r="G3306" s="643"/>
      <c r="H3306" s="881" t="s">
        <v>299</v>
      </c>
      <c r="I3306" s="881"/>
      <c r="J3306" s="473">
        <v>0.89</v>
      </c>
    </row>
    <row r="3307" spans="1:10" ht="1" customHeight="1">
      <c r="A3307" s="645"/>
      <c r="B3307" s="645"/>
      <c r="C3307" s="645"/>
      <c r="D3307" s="645"/>
      <c r="E3307" s="645"/>
      <c r="F3307" s="645"/>
      <c r="G3307" s="645"/>
      <c r="H3307" s="645"/>
      <c r="I3307" s="645"/>
      <c r="J3307" s="645"/>
    </row>
    <row r="3308" spans="1:10" ht="18" customHeight="1">
      <c r="A3308" s="644"/>
      <c r="B3308" s="636" t="s">
        <v>276</v>
      </c>
      <c r="C3308" s="644" t="s">
        <v>277</v>
      </c>
      <c r="D3308" s="644" t="s">
        <v>278</v>
      </c>
      <c r="E3308" s="882" t="s">
        <v>279</v>
      </c>
      <c r="F3308" s="882"/>
      <c r="G3308" s="639" t="s">
        <v>280</v>
      </c>
      <c r="H3308" s="636" t="s">
        <v>281</v>
      </c>
      <c r="I3308" s="636" t="s">
        <v>282</v>
      </c>
      <c r="J3308" s="636" t="s">
        <v>283</v>
      </c>
    </row>
    <row r="3309" spans="1:10" ht="39" customHeight="1">
      <c r="A3309" s="645" t="s">
        <v>158</v>
      </c>
      <c r="B3309" s="461" t="s">
        <v>860</v>
      </c>
      <c r="C3309" s="645" t="s">
        <v>86</v>
      </c>
      <c r="D3309" s="645" t="s">
        <v>861</v>
      </c>
      <c r="E3309" s="883" t="s">
        <v>843</v>
      </c>
      <c r="F3309" s="883"/>
      <c r="G3309" s="462" t="s">
        <v>451</v>
      </c>
      <c r="H3309" s="463">
        <v>1</v>
      </c>
      <c r="I3309" s="464">
        <v>4.6900000000000004</v>
      </c>
      <c r="J3309" s="464">
        <v>4.6900000000000004</v>
      </c>
    </row>
    <row r="3310" spans="1:10" ht="39" customHeight="1">
      <c r="A3310" s="642" t="s">
        <v>285</v>
      </c>
      <c r="B3310" s="465" t="s">
        <v>1749</v>
      </c>
      <c r="C3310" s="642" t="s">
        <v>86</v>
      </c>
      <c r="D3310" s="642" t="s">
        <v>1750</v>
      </c>
      <c r="E3310" s="885" t="s">
        <v>1204</v>
      </c>
      <c r="F3310" s="885"/>
      <c r="G3310" s="466" t="s">
        <v>288</v>
      </c>
      <c r="H3310" s="467">
        <v>1</v>
      </c>
      <c r="I3310" s="468">
        <v>3.71</v>
      </c>
      <c r="J3310" s="468">
        <v>3.71</v>
      </c>
    </row>
    <row r="3311" spans="1:10" ht="39" customHeight="1">
      <c r="A3311" s="642" t="s">
        <v>285</v>
      </c>
      <c r="B3311" s="465" t="s">
        <v>1751</v>
      </c>
      <c r="C3311" s="642" t="s">
        <v>86</v>
      </c>
      <c r="D3311" s="642" t="s">
        <v>1752</v>
      </c>
      <c r="E3311" s="885" t="s">
        <v>1204</v>
      </c>
      <c r="F3311" s="885"/>
      <c r="G3311" s="466" t="s">
        <v>288</v>
      </c>
      <c r="H3311" s="467">
        <v>1</v>
      </c>
      <c r="I3311" s="468">
        <v>0.98</v>
      </c>
      <c r="J3311" s="468">
        <v>0.98</v>
      </c>
    </row>
    <row r="3312" spans="1:10" ht="25">
      <c r="A3312" s="643"/>
      <c r="B3312" s="643"/>
      <c r="C3312" s="643"/>
      <c r="D3312" s="643"/>
      <c r="E3312" s="643" t="s">
        <v>296</v>
      </c>
      <c r="F3312" s="473">
        <v>0</v>
      </c>
      <c r="G3312" s="643" t="s">
        <v>297</v>
      </c>
      <c r="H3312" s="473">
        <v>0</v>
      </c>
      <c r="I3312" s="643" t="s">
        <v>298</v>
      </c>
      <c r="J3312" s="473">
        <v>0</v>
      </c>
    </row>
    <row r="3313" spans="1:10">
      <c r="A3313" s="643"/>
      <c r="B3313" s="643"/>
      <c r="C3313" s="643"/>
      <c r="D3313" s="643"/>
      <c r="E3313" s="643" t="s">
        <v>709</v>
      </c>
      <c r="F3313" s="473">
        <v>0.97</v>
      </c>
      <c r="G3313" s="643"/>
      <c r="H3313" s="881" t="s">
        <v>299</v>
      </c>
      <c r="I3313" s="881"/>
      <c r="J3313" s="473">
        <v>5.66</v>
      </c>
    </row>
    <row r="3314" spans="1:10" ht="1" customHeight="1">
      <c r="A3314" s="645"/>
      <c r="B3314" s="645"/>
      <c r="C3314" s="645"/>
      <c r="D3314" s="645"/>
      <c r="E3314" s="645"/>
      <c r="F3314" s="645"/>
      <c r="G3314" s="645"/>
      <c r="H3314" s="645"/>
      <c r="I3314" s="645"/>
      <c r="J3314" s="645"/>
    </row>
    <row r="3315" spans="1:10" ht="18" customHeight="1">
      <c r="A3315" s="644"/>
      <c r="B3315" s="636" t="s">
        <v>276</v>
      </c>
      <c r="C3315" s="644" t="s">
        <v>277</v>
      </c>
      <c r="D3315" s="644" t="s">
        <v>278</v>
      </c>
      <c r="E3315" s="882" t="s">
        <v>279</v>
      </c>
      <c r="F3315" s="882"/>
      <c r="G3315" s="639" t="s">
        <v>280</v>
      </c>
      <c r="H3315" s="636" t="s">
        <v>281</v>
      </c>
      <c r="I3315" s="636" t="s">
        <v>282</v>
      </c>
      <c r="J3315" s="636" t="s">
        <v>283</v>
      </c>
    </row>
    <row r="3316" spans="1:10" ht="39" customHeight="1">
      <c r="A3316" s="645" t="s">
        <v>158</v>
      </c>
      <c r="B3316" s="461" t="s">
        <v>858</v>
      </c>
      <c r="C3316" s="645" t="s">
        <v>86</v>
      </c>
      <c r="D3316" s="645" t="s">
        <v>859</v>
      </c>
      <c r="E3316" s="883" t="s">
        <v>843</v>
      </c>
      <c r="F3316" s="883"/>
      <c r="G3316" s="462" t="s">
        <v>428</v>
      </c>
      <c r="H3316" s="463">
        <v>1</v>
      </c>
      <c r="I3316" s="464">
        <v>9.33</v>
      </c>
      <c r="J3316" s="464">
        <v>9.33</v>
      </c>
    </row>
    <row r="3317" spans="1:10" ht="39" customHeight="1">
      <c r="A3317" s="642" t="s">
        <v>285</v>
      </c>
      <c r="B3317" s="465" t="s">
        <v>1753</v>
      </c>
      <c r="C3317" s="642" t="s">
        <v>86</v>
      </c>
      <c r="D3317" s="642" t="s">
        <v>1754</v>
      </c>
      <c r="E3317" s="885" t="s">
        <v>1204</v>
      </c>
      <c r="F3317" s="885"/>
      <c r="G3317" s="466" t="s">
        <v>288</v>
      </c>
      <c r="H3317" s="467">
        <v>1</v>
      </c>
      <c r="I3317" s="468">
        <v>4.6399999999999997</v>
      </c>
      <c r="J3317" s="468">
        <v>4.6399999999999997</v>
      </c>
    </row>
    <row r="3318" spans="1:10" ht="39" customHeight="1">
      <c r="A3318" s="642" t="s">
        <v>285</v>
      </c>
      <c r="B3318" s="465" t="s">
        <v>1749</v>
      </c>
      <c r="C3318" s="642" t="s">
        <v>86</v>
      </c>
      <c r="D3318" s="642" t="s">
        <v>1750</v>
      </c>
      <c r="E3318" s="885" t="s">
        <v>1204</v>
      </c>
      <c r="F3318" s="885"/>
      <c r="G3318" s="466" t="s">
        <v>288</v>
      </c>
      <c r="H3318" s="467">
        <v>1</v>
      </c>
      <c r="I3318" s="468">
        <v>3.71</v>
      </c>
      <c r="J3318" s="468">
        <v>3.71</v>
      </c>
    </row>
    <row r="3319" spans="1:10" ht="39" customHeight="1">
      <c r="A3319" s="642" t="s">
        <v>285</v>
      </c>
      <c r="B3319" s="465" t="s">
        <v>1751</v>
      </c>
      <c r="C3319" s="642" t="s">
        <v>86</v>
      </c>
      <c r="D3319" s="642" t="s">
        <v>1752</v>
      </c>
      <c r="E3319" s="885" t="s">
        <v>1204</v>
      </c>
      <c r="F3319" s="885"/>
      <c r="G3319" s="466" t="s">
        <v>288</v>
      </c>
      <c r="H3319" s="467">
        <v>1</v>
      </c>
      <c r="I3319" s="468">
        <v>0.98</v>
      </c>
      <c r="J3319" s="468">
        <v>0.98</v>
      </c>
    </row>
    <row r="3320" spans="1:10" ht="25">
      <c r="A3320" s="643"/>
      <c r="B3320" s="643"/>
      <c r="C3320" s="643"/>
      <c r="D3320" s="643"/>
      <c r="E3320" s="643" t="s">
        <v>296</v>
      </c>
      <c r="F3320" s="473">
        <v>0</v>
      </c>
      <c r="G3320" s="643" t="s">
        <v>297</v>
      </c>
      <c r="H3320" s="473">
        <v>0</v>
      </c>
      <c r="I3320" s="643" t="s">
        <v>298</v>
      </c>
      <c r="J3320" s="473">
        <v>0</v>
      </c>
    </row>
    <row r="3321" spans="1:10">
      <c r="A3321" s="643"/>
      <c r="B3321" s="643"/>
      <c r="C3321" s="643"/>
      <c r="D3321" s="643"/>
      <c r="E3321" s="643" t="s">
        <v>709</v>
      </c>
      <c r="F3321" s="473">
        <v>1.93</v>
      </c>
      <c r="G3321" s="643"/>
      <c r="H3321" s="881" t="s">
        <v>299</v>
      </c>
      <c r="I3321" s="881"/>
      <c r="J3321" s="473">
        <v>11.26</v>
      </c>
    </row>
    <row r="3322" spans="1:10" ht="1" customHeight="1">
      <c r="A3322" s="645"/>
      <c r="B3322" s="645"/>
      <c r="C3322" s="645"/>
      <c r="D3322" s="645"/>
      <c r="E3322" s="645"/>
      <c r="F3322" s="645"/>
      <c r="G3322" s="645"/>
      <c r="H3322" s="645"/>
      <c r="I3322" s="645"/>
      <c r="J3322" s="645"/>
    </row>
    <row r="3323" spans="1:10" ht="18" customHeight="1">
      <c r="A3323" s="644"/>
      <c r="B3323" s="636" t="s">
        <v>276</v>
      </c>
      <c r="C3323" s="644" t="s">
        <v>277</v>
      </c>
      <c r="D3323" s="644" t="s">
        <v>278</v>
      </c>
      <c r="E3323" s="882" t="s">
        <v>279</v>
      </c>
      <c r="F3323" s="882"/>
      <c r="G3323" s="639" t="s">
        <v>280</v>
      </c>
      <c r="H3323" s="636" t="s">
        <v>281</v>
      </c>
      <c r="I3323" s="636" t="s">
        <v>282</v>
      </c>
      <c r="J3323" s="636" t="s">
        <v>283</v>
      </c>
    </row>
    <row r="3324" spans="1:10" ht="39" customHeight="1">
      <c r="A3324" s="645" t="s">
        <v>158</v>
      </c>
      <c r="B3324" s="461" t="s">
        <v>1749</v>
      </c>
      <c r="C3324" s="645" t="s">
        <v>86</v>
      </c>
      <c r="D3324" s="645" t="s">
        <v>1750</v>
      </c>
      <c r="E3324" s="883" t="s">
        <v>1204</v>
      </c>
      <c r="F3324" s="883"/>
      <c r="G3324" s="462" t="s">
        <v>288</v>
      </c>
      <c r="H3324" s="463">
        <v>1</v>
      </c>
      <c r="I3324" s="464">
        <v>3.71</v>
      </c>
      <c r="J3324" s="464">
        <v>3.71</v>
      </c>
    </row>
    <row r="3325" spans="1:10" ht="26" customHeight="1">
      <c r="A3325" s="638" t="s">
        <v>291</v>
      </c>
      <c r="B3325" s="469" t="s">
        <v>1723</v>
      </c>
      <c r="C3325" s="638" t="s">
        <v>86</v>
      </c>
      <c r="D3325" s="638" t="s">
        <v>1724</v>
      </c>
      <c r="E3325" s="884" t="s">
        <v>1469</v>
      </c>
      <c r="F3325" s="884"/>
      <c r="G3325" s="470" t="s">
        <v>324</v>
      </c>
      <c r="H3325" s="471">
        <v>5.5999999999999999E-5</v>
      </c>
      <c r="I3325" s="472">
        <v>66385.2</v>
      </c>
      <c r="J3325" s="472">
        <v>3.71</v>
      </c>
    </row>
    <row r="3326" spans="1:10" ht="25">
      <c r="A3326" s="643"/>
      <c r="B3326" s="643"/>
      <c r="C3326" s="643"/>
      <c r="D3326" s="643"/>
      <c r="E3326" s="643" t="s">
        <v>296</v>
      </c>
      <c r="F3326" s="473">
        <v>0</v>
      </c>
      <c r="G3326" s="643" t="s">
        <v>297</v>
      </c>
      <c r="H3326" s="473">
        <v>0</v>
      </c>
      <c r="I3326" s="643" t="s">
        <v>298</v>
      </c>
      <c r="J3326" s="473">
        <v>0</v>
      </c>
    </row>
    <row r="3327" spans="1:10">
      <c r="A3327" s="643"/>
      <c r="B3327" s="643"/>
      <c r="C3327" s="643"/>
      <c r="D3327" s="643"/>
      <c r="E3327" s="643" t="s">
        <v>709</v>
      </c>
      <c r="F3327" s="473">
        <v>0.76</v>
      </c>
      <c r="G3327" s="643"/>
      <c r="H3327" s="881" t="s">
        <v>299</v>
      </c>
      <c r="I3327" s="881"/>
      <c r="J3327" s="473">
        <v>4.47</v>
      </c>
    </row>
    <row r="3328" spans="1:10" ht="1" customHeight="1">
      <c r="A3328" s="645"/>
      <c r="B3328" s="645"/>
      <c r="C3328" s="645"/>
      <c r="D3328" s="645"/>
      <c r="E3328" s="645"/>
      <c r="F3328" s="645"/>
      <c r="G3328" s="645"/>
      <c r="H3328" s="645"/>
      <c r="I3328" s="645"/>
      <c r="J3328" s="645"/>
    </row>
    <row r="3329" spans="1:10" ht="18" customHeight="1">
      <c r="A3329" s="644"/>
      <c r="B3329" s="636" t="s">
        <v>276</v>
      </c>
      <c r="C3329" s="644" t="s">
        <v>277</v>
      </c>
      <c r="D3329" s="644" t="s">
        <v>278</v>
      </c>
      <c r="E3329" s="882" t="s">
        <v>279</v>
      </c>
      <c r="F3329" s="882"/>
      <c r="G3329" s="639" t="s">
        <v>280</v>
      </c>
      <c r="H3329" s="636" t="s">
        <v>281</v>
      </c>
      <c r="I3329" s="636" t="s">
        <v>282</v>
      </c>
      <c r="J3329" s="636" t="s">
        <v>283</v>
      </c>
    </row>
    <row r="3330" spans="1:10" ht="39" customHeight="1">
      <c r="A3330" s="645" t="s">
        <v>158</v>
      </c>
      <c r="B3330" s="461" t="s">
        <v>1751</v>
      </c>
      <c r="C3330" s="645" t="s">
        <v>86</v>
      </c>
      <c r="D3330" s="645" t="s">
        <v>1752</v>
      </c>
      <c r="E3330" s="883" t="s">
        <v>1204</v>
      </c>
      <c r="F3330" s="883"/>
      <c r="G3330" s="462" t="s">
        <v>288</v>
      </c>
      <c r="H3330" s="463">
        <v>1</v>
      </c>
      <c r="I3330" s="464">
        <v>0.98</v>
      </c>
      <c r="J3330" s="464">
        <v>0.98</v>
      </c>
    </row>
    <row r="3331" spans="1:10" ht="26" customHeight="1">
      <c r="A3331" s="638" t="s">
        <v>291</v>
      </c>
      <c r="B3331" s="469" t="s">
        <v>1723</v>
      </c>
      <c r="C3331" s="638" t="s">
        <v>86</v>
      </c>
      <c r="D3331" s="638" t="s">
        <v>1724</v>
      </c>
      <c r="E3331" s="884" t="s">
        <v>1469</v>
      </c>
      <c r="F3331" s="884"/>
      <c r="G3331" s="470" t="s">
        <v>324</v>
      </c>
      <c r="H3331" s="471">
        <v>1.4800000000000001E-5</v>
      </c>
      <c r="I3331" s="472">
        <v>66385.2</v>
      </c>
      <c r="J3331" s="472">
        <v>0.98</v>
      </c>
    </row>
    <row r="3332" spans="1:10" ht="25">
      <c r="A3332" s="643"/>
      <c r="B3332" s="643"/>
      <c r="C3332" s="643"/>
      <c r="D3332" s="643"/>
      <c r="E3332" s="643" t="s">
        <v>296</v>
      </c>
      <c r="F3332" s="473">
        <v>0</v>
      </c>
      <c r="G3332" s="643" t="s">
        <v>297</v>
      </c>
      <c r="H3332" s="473">
        <v>0</v>
      </c>
      <c r="I3332" s="643" t="s">
        <v>298</v>
      </c>
      <c r="J3332" s="473">
        <v>0</v>
      </c>
    </row>
    <row r="3333" spans="1:10">
      <c r="A3333" s="643"/>
      <c r="B3333" s="643"/>
      <c r="C3333" s="643"/>
      <c r="D3333" s="643"/>
      <c r="E3333" s="643" t="s">
        <v>709</v>
      </c>
      <c r="F3333" s="473">
        <v>0.2</v>
      </c>
      <c r="G3333" s="643"/>
      <c r="H3333" s="881" t="s">
        <v>299</v>
      </c>
      <c r="I3333" s="881"/>
      <c r="J3333" s="473">
        <v>1.18</v>
      </c>
    </row>
    <row r="3334" spans="1:10" ht="1" customHeight="1">
      <c r="A3334" s="645"/>
      <c r="B3334" s="645"/>
      <c r="C3334" s="645"/>
      <c r="D3334" s="645"/>
      <c r="E3334" s="645"/>
      <c r="F3334" s="645"/>
      <c r="G3334" s="645"/>
      <c r="H3334" s="645"/>
      <c r="I3334" s="645"/>
      <c r="J3334" s="645"/>
    </row>
    <row r="3335" spans="1:10" ht="18" customHeight="1">
      <c r="A3335" s="644"/>
      <c r="B3335" s="636" t="s">
        <v>276</v>
      </c>
      <c r="C3335" s="644" t="s">
        <v>277</v>
      </c>
      <c r="D3335" s="644" t="s">
        <v>278</v>
      </c>
      <c r="E3335" s="882" t="s">
        <v>279</v>
      </c>
      <c r="F3335" s="882"/>
      <c r="G3335" s="639" t="s">
        <v>280</v>
      </c>
      <c r="H3335" s="636" t="s">
        <v>281</v>
      </c>
      <c r="I3335" s="636" t="s">
        <v>282</v>
      </c>
      <c r="J3335" s="636" t="s">
        <v>283</v>
      </c>
    </row>
    <row r="3336" spans="1:10" ht="39" customHeight="1">
      <c r="A3336" s="645" t="s">
        <v>158</v>
      </c>
      <c r="B3336" s="461" t="s">
        <v>1753</v>
      </c>
      <c r="C3336" s="645" t="s">
        <v>86</v>
      </c>
      <c r="D3336" s="645" t="s">
        <v>1754</v>
      </c>
      <c r="E3336" s="883" t="s">
        <v>1204</v>
      </c>
      <c r="F3336" s="883"/>
      <c r="G3336" s="462" t="s">
        <v>288</v>
      </c>
      <c r="H3336" s="463">
        <v>1</v>
      </c>
      <c r="I3336" s="464">
        <v>4.6399999999999997</v>
      </c>
      <c r="J3336" s="464">
        <v>4.6399999999999997</v>
      </c>
    </row>
    <row r="3337" spans="1:10" ht="26" customHeight="1">
      <c r="A3337" s="638" t="s">
        <v>291</v>
      </c>
      <c r="B3337" s="469" t="s">
        <v>1723</v>
      </c>
      <c r="C3337" s="638" t="s">
        <v>86</v>
      </c>
      <c r="D3337" s="638" t="s">
        <v>1724</v>
      </c>
      <c r="E3337" s="884" t="s">
        <v>1469</v>
      </c>
      <c r="F3337" s="884"/>
      <c r="G3337" s="470" t="s">
        <v>324</v>
      </c>
      <c r="H3337" s="471">
        <v>6.9999999999999994E-5</v>
      </c>
      <c r="I3337" s="472">
        <v>66385.2</v>
      </c>
      <c r="J3337" s="472">
        <v>4.6399999999999997</v>
      </c>
    </row>
    <row r="3338" spans="1:10" ht="25">
      <c r="A3338" s="643"/>
      <c r="B3338" s="643"/>
      <c r="C3338" s="643"/>
      <c r="D3338" s="643"/>
      <c r="E3338" s="643" t="s">
        <v>296</v>
      </c>
      <c r="F3338" s="473">
        <v>0</v>
      </c>
      <c r="G3338" s="643" t="s">
        <v>297</v>
      </c>
      <c r="H3338" s="473">
        <v>0</v>
      </c>
      <c r="I3338" s="643" t="s">
        <v>298</v>
      </c>
      <c r="J3338" s="473">
        <v>0</v>
      </c>
    </row>
    <row r="3339" spans="1:10">
      <c r="A3339" s="643"/>
      <c r="B3339" s="643"/>
      <c r="C3339" s="643"/>
      <c r="D3339" s="643"/>
      <c r="E3339" s="643" t="s">
        <v>709</v>
      </c>
      <c r="F3339" s="473">
        <v>0.96</v>
      </c>
      <c r="G3339" s="643"/>
      <c r="H3339" s="881" t="s">
        <v>299</v>
      </c>
      <c r="I3339" s="881"/>
      <c r="J3339" s="473">
        <v>5.6</v>
      </c>
    </row>
    <row r="3340" spans="1:10" ht="1" customHeight="1">
      <c r="A3340" s="645"/>
      <c r="B3340" s="645"/>
      <c r="C3340" s="645"/>
      <c r="D3340" s="645"/>
      <c r="E3340" s="645"/>
      <c r="F3340" s="645"/>
      <c r="G3340" s="645"/>
      <c r="H3340" s="645"/>
      <c r="I3340" s="645"/>
      <c r="J3340" s="645"/>
    </row>
    <row r="3341" spans="1:10" ht="18" customHeight="1">
      <c r="A3341" s="644"/>
      <c r="B3341" s="636" t="s">
        <v>276</v>
      </c>
      <c r="C3341" s="644" t="s">
        <v>277</v>
      </c>
      <c r="D3341" s="644" t="s">
        <v>278</v>
      </c>
      <c r="E3341" s="882" t="s">
        <v>279</v>
      </c>
      <c r="F3341" s="882"/>
      <c r="G3341" s="639" t="s">
        <v>280</v>
      </c>
      <c r="H3341" s="636" t="s">
        <v>281</v>
      </c>
      <c r="I3341" s="636" t="s">
        <v>282</v>
      </c>
      <c r="J3341" s="636" t="s">
        <v>283</v>
      </c>
    </row>
    <row r="3342" spans="1:10" ht="39" customHeight="1">
      <c r="A3342" s="645" t="s">
        <v>158</v>
      </c>
      <c r="B3342" s="461" t="s">
        <v>755</v>
      </c>
      <c r="C3342" s="645" t="s">
        <v>86</v>
      </c>
      <c r="D3342" s="645" t="s">
        <v>756</v>
      </c>
      <c r="E3342" s="883" t="s">
        <v>843</v>
      </c>
      <c r="F3342" s="883"/>
      <c r="G3342" s="462" t="s">
        <v>451</v>
      </c>
      <c r="H3342" s="463">
        <v>1</v>
      </c>
      <c r="I3342" s="464">
        <v>128.83000000000001</v>
      </c>
      <c r="J3342" s="464">
        <v>128.83000000000001</v>
      </c>
    </row>
    <row r="3343" spans="1:10" ht="26" customHeight="1">
      <c r="A3343" s="642" t="s">
        <v>285</v>
      </c>
      <c r="B3343" s="465" t="s">
        <v>1561</v>
      </c>
      <c r="C3343" s="642" t="s">
        <v>86</v>
      </c>
      <c r="D3343" s="642" t="s">
        <v>1562</v>
      </c>
      <c r="E3343" s="885" t="s">
        <v>828</v>
      </c>
      <c r="F3343" s="885"/>
      <c r="G3343" s="466" t="s">
        <v>288</v>
      </c>
      <c r="H3343" s="467">
        <v>1</v>
      </c>
      <c r="I3343" s="468">
        <v>22.22</v>
      </c>
      <c r="J3343" s="468">
        <v>22.22</v>
      </c>
    </row>
    <row r="3344" spans="1:10" ht="39" customHeight="1">
      <c r="A3344" s="642" t="s">
        <v>285</v>
      </c>
      <c r="B3344" s="465" t="s">
        <v>1755</v>
      </c>
      <c r="C3344" s="642" t="s">
        <v>86</v>
      </c>
      <c r="D3344" s="642" t="s">
        <v>1756</v>
      </c>
      <c r="E3344" s="885" t="s">
        <v>1204</v>
      </c>
      <c r="F3344" s="885"/>
      <c r="G3344" s="466" t="s">
        <v>288</v>
      </c>
      <c r="H3344" s="467">
        <v>1</v>
      </c>
      <c r="I3344" s="468">
        <v>78.83</v>
      </c>
      <c r="J3344" s="468">
        <v>78.83</v>
      </c>
    </row>
    <row r="3345" spans="1:10" ht="39" customHeight="1">
      <c r="A3345" s="642" t="s">
        <v>285</v>
      </c>
      <c r="B3345" s="465" t="s">
        <v>1757</v>
      </c>
      <c r="C3345" s="642" t="s">
        <v>86</v>
      </c>
      <c r="D3345" s="642" t="s">
        <v>1758</v>
      </c>
      <c r="E3345" s="885" t="s">
        <v>1204</v>
      </c>
      <c r="F3345" s="885"/>
      <c r="G3345" s="466" t="s">
        <v>288</v>
      </c>
      <c r="H3345" s="467">
        <v>1</v>
      </c>
      <c r="I3345" s="468">
        <v>27.78</v>
      </c>
      <c r="J3345" s="468">
        <v>27.78</v>
      </c>
    </row>
    <row r="3346" spans="1:10" ht="25">
      <c r="A3346" s="643"/>
      <c r="B3346" s="643"/>
      <c r="C3346" s="643"/>
      <c r="D3346" s="643"/>
      <c r="E3346" s="643" t="s">
        <v>296</v>
      </c>
      <c r="F3346" s="473">
        <v>17.18</v>
      </c>
      <c r="G3346" s="643" t="s">
        <v>297</v>
      </c>
      <c r="H3346" s="473">
        <v>0</v>
      </c>
      <c r="I3346" s="643" t="s">
        <v>298</v>
      </c>
      <c r="J3346" s="473">
        <v>17.18</v>
      </c>
    </row>
    <row r="3347" spans="1:10">
      <c r="A3347" s="643"/>
      <c r="B3347" s="643"/>
      <c r="C3347" s="643"/>
      <c r="D3347" s="643"/>
      <c r="E3347" s="643" t="s">
        <v>709</v>
      </c>
      <c r="F3347" s="473">
        <v>26.66</v>
      </c>
      <c r="G3347" s="643"/>
      <c r="H3347" s="881" t="s">
        <v>299</v>
      </c>
      <c r="I3347" s="881"/>
      <c r="J3347" s="473">
        <v>155.49</v>
      </c>
    </row>
    <row r="3348" spans="1:10" ht="1" customHeight="1">
      <c r="A3348" s="645"/>
      <c r="B3348" s="645"/>
      <c r="C3348" s="645"/>
      <c r="D3348" s="645"/>
      <c r="E3348" s="645"/>
      <c r="F3348" s="645"/>
      <c r="G3348" s="645"/>
      <c r="H3348" s="645"/>
      <c r="I3348" s="645"/>
      <c r="J3348" s="645"/>
    </row>
    <row r="3349" spans="1:10" ht="18" customHeight="1">
      <c r="A3349" s="644"/>
      <c r="B3349" s="636" t="s">
        <v>276</v>
      </c>
      <c r="C3349" s="644" t="s">
        <v>277</v>
      </c>
      <c r="D3349" s="644" t="s">
        <v>278</v>
      </c>
      <c r="E3349" s="882" t="s">
        <v>279</v>
      </c>
      <c r="F3349" s="882"/>
      <c r="G3349" s="639" t="s">
        <v>280</v>
      </c>
      <c r="H3349" s="636" t="s">
        <v>281</v>
      </c>
      <c r="I3349" s="636" t="s">
        <v>282</v>
      </c>
      <c r="J3349" s="636" t="s">
        <v>283</v>
      </c>
    </row>
    <row r="3350" spans="1:10" ht="39" customHeight="1">
      <c r="A3350" s="645" t="s">
        <v>158</v>
      </c>
      <c r="B3350" s="461" t="s">
        <v>753</v>
      </c>
      <c r="C3350" s="645" t="s">
        <v>86</v>
      </c>
      <c r="D3350" s="645" t="s">
        <v>754</v>
      </c>
      <c r="E3350" s="883" t="s">
        <v>843</v>
      </c>
      <c r="F3350" s="883"/>
      <c r="G3350" s="462" t="s">
        <v>428</v>
      </c>
      <c r="H3350" s="463">
        <v>1</v>
      </c>
      <c r="I3350" s="464">
        <v>349.29</v>
      </c>
      <c r="J3350" s="464">
        <v>349.29</v>
      </c>
    </row>
    <row r="3351" spans="1:10" ht="39" customHeight="1">
      <c r="A3351" s="642" t="s">
        <v>285</v>
      </c>
      <c r="B3351" s="465" t="s">
        <v>1759</v>
      </c>
      <c r="C3351" s="642" t="s">
        <v>86</v>
      </c>
      <c r="D3351" s="642" t="s">
        <v>1760</v>
      </c>
      <c r="E3351" s="885" t="s">
        <v>1204</v>
      </c>
      <c r="F3351" s="885"/>
      <c r="G3351" s="466" t="s">
        <v>288</v>
      </c>
      <c r="H3351" s="467">
        <v>1</v>
      </c>
      <c r="I3351" s="468">
        <v>126.72</v>
      </c>
      <c r="J3351" s="468">
        <v>126.72</v>
      </c>
    </row>
    <row r="3352" spans="1:10" ht="52" customHeight="1">
      <c r="A3352" s="642" t="s">
        <v>285</v>
      </c>
      <c r="B3352" s="465" t="s">
        <v>1761</v>
      </c>
      <c r="C3352" s="642" t="s">
        <v>86</v>
      </c>
      <c r="D3352" s="642" t="s">
        <v>1762</v>
      </c>
      <c r="E3352" s="885" t="s">
        <v>1204</v>
      </c>
      <c r="F3352" s="885"/>
      <c r="G3352" s="466" t="s">
        <v>288</v>
      </c>
      <c r="H3352" s="467">
        <v>1</v>
      </c>
      <c r="I3352" s="468">
        <v>93.74</v>
      </c>
      <c r="J3352" s="468">
        <v>93.74</v>
      </c>
    </row>
    <row r="3353" spans="1:10" ht="26" customHeight="1">
      <c r="A3353" s="642" t="s">
        <v>285</v>
      </c>
      <c r="B3353" s="465" t="s">
        <v>1561</v>
      </c>
      <c r="C3353" s="642" t="s">
        <v>86</v>
      </c>
      <c r="D3353" s="642" t="s">
        <v>1562</v>
      </c>
      <c r="E3353" s="885" t="s">
        <v>828</v>
      </c>
      <c r="F3353" s="885"/>
      <c r="G3353" s="466" t="s">
        <v>288</v>
      </c>
      <c r="H3353" s="467">
        <v>1</v>
      </c>
      <c r="I3353" s="468">
        <v>22.22</v>
      </c>
      <c r="J3353" s="468">
        <v>22.22</v>
      </c>
    </row>
    <row r="3354" spans="1:10" ht="39" customHeight="1">
      <c r="A3354" s="642" t="s">
        <v>285</v>
      </c>
      <c r="B3354" s="465" t="s">
        <v>1755</v>
      </c>
      <c r="C3354" s="642" t="s">
        <v>86</v>
      </c>
      <c r="D3354" s="642" t="s">
        <v>1756</v>
      </c>
      <c r="E3354" s="885" t="s">
        <v>1204</v>
      </c>
      <c r="F3354" s="885"/>
      <c r="G3354" s="466" t="s">
        <v>288</v>
      </c>
      <c r="H3354" s="467">
        <v>1</v>
      </c>
      <c r="I3354" s="468">
        <v>78.83</v>
      </c>
      <c r="J3354" s="468">
        <v>78.83</v>
      </c>
    </row>
    <row r="3355" spans="1:10" ht="39" customHeight="1">
      <c r="A3355" s="642" t="s">
        <v>285</v>
      </c>
      <c r="B3355" s="465" t="s">
        <v>1757</v>
      </c>
      <c r="C3355" s="642" t="s">
        <v>86</v>
      </c>
      <c r="D3355" s="642" t="s">
        <v>1758</v>
      </c>
      <c r="E3355" s="885" t="s">
        <v>1204</v>
      </c>
      <c r="F3355" s="885"/>
      <c r="G3355" s="466" t="s">
        <v>288</v>
      </c>
      <c r="H3355" s="467">
        <v>1</v>
      </c>
      <c r="I3355" s="468">
        <v>27.78</v>
      </c>
      <c r="J3355" s="468">
        <v>27.78</v>
      </c>
    </row>
    <row r="3356" spans="1:10" ht="25">
      <c r="A3356" s="643"/>
      <c r="B3356" s="643"/>
      <c r="C3356" s="643"/>
      <c r="D3356" s="643"/>
      <c r="E3356" s="643" t="s">
        <v>296</v>
      </c>
      <c r="F3356" s="473">
        <v>17.18</v>
      </c>
      <c r="G3356" s="643" t="s">
        <v>297</v>
      </c>
      <c r="H3356" s="473">
        <v>0</v>
      </c>
      <c r="I3356" s="643" t="s">
        <v>298</v>
      </c>
      <c r="J3356" s="473">
        <v>17.18</v>
      </c>
    </row>
    <row r="3357" spans="1:10">
      <c r="A3357" s="643"/>
      <c r="B3357" s="643"/>
      <c r="C3357" s="643"/>
      <c r="D3357" s="643"/>
      <c r="E3357" s="643" t="s">
        <v>709</v>
      </c>
      <c r="F3357" s="473">
        <v>72.3</v>
      </c>
      <c r="G3357" s="643"/>
      <c r="H3357" s="881" t="s">
        <v>299</v>
      </c>
      <c r="I3357" s="881"/>
      <c r="J3357" s="473">
        <v>421.59</v>
      </c>
    </row>
    <row r="3358" spans="1:10" ht="1" customHeight="1">
      <c r="A3358" s="645"/>
      <c r="B3358" s="645"/>
      <c r="C3358" s="645"/>
      <c r="D3358" s="645"/>
      <c r="E3358" s="645"/>
      <c r="F3358" s="645"/>
      <c r="G3358" s="645"/>
      <c r="H3358" s="645"/>
      <c r="I3358" s="645"/>
      <c r="J3358" s="645"/>
    </row>
    <row r="3359" spans="1:10" ht="18" customHeight="1">
      <c r="A3359" s="644"/>
      <c r="B3359" s="636" t="s">
        <v>276</v>
      </c>
      <c r="C3359" s="644" t="s">
        <v>277</v>
      </c>
      <c r="D3359" s="644" t="s">
        <v>278</v>
      </c>
      <c r="E3359" s="882" t="s">
        <v>279</v>
      </c>
      <c r="F3359" s="882"/>
      <c r="G3359" s="639" t="s">
        <v>280</v>
      </c>
      <c r="H3359" s="636" t="s">
        <v>281</v>
      </c>
      <c r="I3359" s="636" t="s">
        <v>282</v>
      </c>
      <c r="J3359" s="636" t="s">
        <v>283</v>
      </c>
    </row>
    <row r="3360" spans="1:10" ht="39" customHeight="1">
      <c r="A3360" s="645" t="s">
        <v>158</v>
      </c>
      <c r="B3360" s="461" t="s">
        <v>1755</v>
      </c>
      <c r="C3360" s="645" t="s">
        <v>86</v>
      </c>
      <c r="D3360" s="645" t="s">
        <v>1756</v>
      </c>
      <c r="E3360" s="883" t="s">
        <v>1204</v>
      </c>
      <c r="F3360" s="883"/>
      <c r="G3360" s="462" t="s">
        <v>288</v>
      </c>
      <c r="H3360" s="463">
        <v>1</v>
      </c>
      <c r="I3360" s="464">
        <v>78.83</v>
      </c>
      <c r="J3360" s="464">
        <v>78.83</v>
      </c>
    </row>
    <row r="3361" spans="1:10" ht="39" customHeight="1">
      <c r="A3361" s="638" t="s">
        <v>291</v>
      </c>
      <c r="B3361" s="469" t="s">
        <v>1763</v>
      </c>
      <c r="C3361" s="638" t="s">
        <v>86</v>
      </c>
      <c r="D3361" s="638" t="s">
        <v>1764</v>
      </c>
      <c r="E3361" s="884" t="s">
        <v>1469</v>
      </c>
      <c r="F3361" s="884"/>
      <c r="G3361" s="470" t="s">
        <v>324</v>
      </c>
      <c r="H3361" s="471">
        <v>4.0000000000000003E-5</v>
      </c>
      <c r="I3361" s="472">
        <v>1970840.88</v>
      </c>
      <c r="J3361" s="472">
        <v>78.83</v>
      </c>
    </row>
    <row r="3362" spans="1:10" ht="25">
      <c r="A3362" s="643"/>
      <c r="B3362" s="643"/>
      <c r="C3362" s="643"/>
      <c r="D3362" s="643"/>
      <c r="E3362" s="643" t="s">
        <v>296</v>
      </c>
      <c r="F3362" s="473">
        <v>0</v>
      </c>
      <c r="G3362" s="643" t="s">
        <v>297</v>
      </c>
      <c r="H3362" s="473">
        <v>0</v>
      </c>
      <c r="I3362" s="643" t="s">
        <v>298</v>
      </c>
      <c r="J3362" s="473">
        <v>0</v>
      </c>
    </row>
    <row r="3363" spans="1:10">
      <c r="A3363" s="643"/>
      <c r="B3363" s="643"/>
      <c r="C3363" s="643"/>
      <c r="D3363" s="643"/>
      <c r="E3363" s="643" t="s">
        <v>709</v>
      </c>
      <c r="F3363" s="473">
        <v>16.309999999999999</v>
      </c>
      <c r="G3363" s="643"/>
      <c r="H3363" s="881" t="s">
        <v>299</v>
      </c>
      <c r="I3363" s="881"/>
      <c r="J3363" s="473">
        <v>95.14</v>
      </c>
    </row>
    <row r="3364" spans="1:10" ht="1" customHeight="1">
      <c r="A3364" s="645"/>
      <c r="B3364" s="645"/>
      <c r="C3364" s="645"/>
      <c r="D3364" s="645"/>
      <c r="E3364" s="645"/>
      <c r="F3364" s="645"/>
      <c r="G3364" s="645"/>
      <c r="H3364" s="645"/>
      <c r="I3364" s="645"/>
      <c r="J3364" s="645"/>
    </row>
    <row r="3365" spans="1:10" ht="18" customHeight="1">
      <c r="A3365" s="644"/>
      <c r="B3365" s="636" t="s">
        <v>276</v>
      </c>
      <c r="C3365" s="644" t="s">
        <v>277</v>
      </c>
      <c r="D3365" s="644" t="s">
        <v>278</v>
      </c>
      <c r="E3365" s="882" t="s">
        <v>279</v>
      </c>
      <c r="F3365" s="882"/>
      <c r="G3365" s="639" t="s">
        <v>280</v>
      </c>
      <c r="H3365" s="636" t="s">
        <v>281</v>
      </c>
      <c r="I3365" s="636" t="s">
        <v>282</v>
      </c>
      <c r="J3365" s="636" t="s">
        <v>283</v>
      </c>
    </row>
    <row r="3366" spans="1:10" ht="39" customHeight="1">
      <c r="A3366" s="645" t="s">
        <v>158</v>
      </c>
      <c r="B3366" s="461" t="s">
        <v>1757</v>
      </c>
      <c r="C3366" s="645" t="s">
        <v>86</v>
      </c>
      <c r="D3366" s="645" t="s">
        <v>1758</v>
      </c>
      <c r="E3366" s="883" t="s">
        <v>1204</v>
      </c>
      <c r="F3366" s="883"/>
      <c r="G3366" s="462" t="s">
        <v>288</v>
      </c>
      <c r="H3366" s="463">
        <v>1</v>
      </c>
      <c r="I3366" s="464">
        <v>27.78</v>
      </c>
      <c r="J3366" s="464">
        <v>27.78</v>
      </c>
    </row>
    <row r="3367" spans="1:10" ht="39" customHeight="1">
      <c r="A3367" s="638" t="s">
        <v>291</v>
      </c>
      <c r="B3367" s="469" t="s">
        <v>1763</v>
      </c>
      <c r="C3367" s="638" t="s">
        <v>86</v>
      </c>
      <c r="D3367" s="638" t="s">
        <v>1764</v>
      </c>
      <c r="E3367" s="884" t="s">
        <v>1469</v>
      </c>
      <c r="F3367" s="884"/>
      <c r="G3367" s="470" t="s">
        <v>324</v>
      </c>
      <c r="H3367" s="471">
        <v>1.4100000000000001E-5</v>
      </c>
      <c r="I3367" s="472">
        <v>1970840.88</v>
      </c>
      <c r="J3367" s="472">
        <v>27.78</v>
      </c>
    </row>
    <row r="3368" spans="1:10" ht="25">
      <c r="A3368" s="643"/>
      <c r="B3368" s="643"/>
      <c r="C3368" s="643"/>
      <c r="D3368" s="643"/>
      <c r="E3368" s="643" t="s">
        <v>296</v>
      </c>
      <c r="F3368" s="473">
        <v>0</v>
      </c>
      <c r="G3368" s="643" t="s">
        <v>297</v>
      </c>
      <c r="H3368" s="473">
        <v>0</v>
      </c>
      <c r="I3368" s="643" t="s">
        <v>298</v>
      </c>
      <c r="J3368" s="473">
        <v>0</v>
      </c>
    </row>
    <row r="3369" spans="1:10">
      <c r="A3369" s="643"/>
      <c r="B3369" s="643"/>
      <c r="C3369" s="643"/>
      <c r="D3369" s="643"/>
      <c r="E3369" s="643" t="s">
        <v>709</v>
      </c>
      <c r="F3369" s="473">
        <v>5.75</v>
      </c>
      <c r="G3369" s="643"/>
      <c r="H3369" s="881" t="s">
        <v>299</v>
      </c>
      <c r="I3369" s="881"/>
      <c r="J3369" s="473">
        <v>33.53</v>
      </c>
    </row>
    <row r="3370" spans="1:10" ht="1" customHeight="1">
      <c r="A3370" s="645"/>
      <c r="B3370" s="645"/>
      <c r="C3370" s="645"/>
      <c r="D3370" s="645"/>
      <c r="E3370" s="645"/>
      <c r="F3370" s="645"/>
      <c r="G3370" s="645"/>
      <c r="H3370" s="645"/>
      <c r="I3370" s="645"/>
      <c r="J3370" s="645"/>
    </row>
    <row r="3371" spans="1:10" ht="18" customHeight="1">
      <c r="A3371" s="644"/>
      <c r="B3371" s="636" t="s">
        <v>276</v>
      </c>
      <c r="C3371" s="644" t="s">
        <v>277</v>
      </c>
      <c r="D3371" s="644" t="s">
        <v>278</v>
      </c>
      <c r="E3371" s="882" t="s">
        <v>279</v>
      </c>
      <c r="F3371" s="882"/>
      <c r="G3371" s="639" t="s">
        <v>280</v>
      </c>
      <c r="H3371" s="636" t="s">
        <v>281</v>
      </c>
      <c r="I3371" s="636" t="s">
        <v>282</v>
      </c>
      <c r="J3371" s="636" t="s">
        <v>283</v>
      </c>
    </row>
    <row r="3372" spans="1:10" ht="39" customHeight="1">
      <c r="A3372" s="645" t="s">
        <v>158</v>
      </c>
      <c r="B3372" s="461" t="s">
        <v>1759</v>
      </c>
      <c r="C3372" s="645" t="s">
        <v>86</v>
      </c>
      <c r="D3372" s="645" t="s">
        <v>1760</v>
      </c>
      <c r="E3372" s="883" t="s">
        <v>1204</v>
      </c>
      <c r="F3372" s="883"/>
      <c r="G3372" s="462" t="s">
        <v>288</v>
      </c>
      <c r="H3372" s="463">
        <v>1</v>
      </c>
      <c r="I3372" s="464">
        <v>126.72</v>
      </c>
      <c r="J3372" s="464">
        <v>126.72</v>
      </c>
    </row>
    <row r="3373" spans="1:10" ht="39" customHeight="1">
      <c r="A3373" s="638" t="s">
        <v>291</v>
      </c>
      <c r="B3373" s="469" t="s">
        <v>1763</v>
      </c>
      <c r="C3373" s="638" t="s">
        <v>86</v>
      </c>
      <c r="D3373" s="638" t="s">
        <v>1764</v>
      </c>
      <c r="E3373" s="884" t="s">
        <v>1469</v>
      </c>
      <c r="F3373" s="884"/>
      <c r="G3373" s="470" t="s">
        <v>324</v>
      </c>
      <c r="H3373" s="471">
        <v>6.4300000000000004E-5</v>
      </c>
      <c r="I3373" s="472">
        <v>1970840.88</v>
      </c>
      <c r="J3373" s="472">
        <v>126.72</v>
      </c>
    </row>
    <row r="3374" spans="1:10" ht="25">
      <c r="A3374" s="643"/>
      <c r="B3374" s="643"/>
      <c r="C3374" s="643"/>
      <c r="D3374" s="643"/>
      <c r="E3374" s="643" t="s">
        <v>296</v>
      </c>
      <c r="F3374" s="473">
        <v>0</v>
      </c>
      <c r="G3374" s="643" t="s">
        <v>297</v>
      </c>
      <c r="H3374" s="473">
        <v>0</v>
      </c>
      <c r="I3374" s="643" t="s">
        <v>298</v>
      </c>
      <c r="J3374" s="473">
        <v>0</v>
      </c>
    </row>
    <row r="3375" spans="1:10">
      <c r="A3375" s="643"/>
      <c r="B3375" s="643"/>
      <c r="C3375" s="643"/>
      <c r="D3375" s="643"/>
      <c r="E3375" s="643" t="s">
        <v>709</v>
      </c>
      <c r="F3375" s="473">
        <v>26.23</v>
      </c>
      <c r="G3375" s="643"/>
      <c r="H3375" s="881" t="s">
        <v>299</v>
      </c>
      <c r="I3375" s="881"/>
      <c r="J3375" s="473">
        <v>152.94999999999999</v>
      </c>
    </row>
    <row r="3376" spans="1:10" ht="1" customHeight="1">
      <c r="A3376" s="645"/>
      <c r="B3376" s="645"/>
      <c r="C3376" s="645"/>
      <c r="D3376" s="645"/>
      <c r="E3376" s="645"/>
      <c r="F3376" s="645"/>
      <c r="G3376" s="645"/>
      <c r="H3376" s="645"/>
      <c r="I3376" s="645"/>
      <c r="J3376" s="645"/>
    </row>
    <row r="3377" spans="1:10" ht="18" customHeight="1">
      <c r="A3377" s="644"/>
      <c r="B3377" s="636" t="s">
        <v>276</v>
      </c>
      <c r="C3377" s="644" t="s">
        <v>277</v>
      </c>
      <c r="D3377" s="644" t="s">
        <v>278</v>
      </c>
      <c r="E3377" s="882" t="s">
        <v>279</v>
      </c>
      <c r="F3377" s="882"/>
      <c r="G3377" s="639" t="s">
        <v>280</v>
      </c>
      <c r="H3377" s="636" t="s">
        <v>281</v>
      </c>
      <c r="I3377" s="636" t="s">
        <v>282</v>
      </c>
      <c r="J3377" s="636" t="s">
        <v>283</v>
      </c>
    </row>
    <row r="3378" spans="1:10" ht="52" customHeight="1">
      <c r="A3378" s="645" t="s">
        <v>158</v>
      </c>
      <c r="B3378" s="461" t="s">
        <v>1761</v>
      </c>
      <c r="C3378" s="645" t="s">
        <v>86</v>
      </c>
      <c r="D3378" s="645" t="s">
        <v>1762</v>
      </c>
      <c r="E3378" s="883" t="s">
        <v>1204</v>
      </c>
      <c r="F3378" s="883"/>
      <c r="G3378" s="462" t="s">
        <v>288</v>
      </c>
      <c r="H3378" s="463">
        <v>1</v>
      </c>
      <c r="I3378" s="464">
        <v>93.74</v>
      </c>
      <c r="J3378" s="464">
        <v>93.74</v>
      </c>
    </row>
    <row r="3379" spans="1:10" ht="24" customHeight="1">
      <c r="A3379" s="638" t="s">
        <v>291</v>
      </c>
      <c r="B3379" s="469" t="s">
        <v>1252</v>
      </c>
      <c r="C3379" s="638" t="s">
        <v>86</v>
      </c>
      <c r="D3379" s="638" t="s">
        <v>1253</v>
      </c>
      <c r="E3379" s="884" t="s">
        <v>293</v>
      </c>
      <c r="F3379" s="884"/>
      <c r="G3379" s="470" t="s">
        <v>473</v>
      </c>
      <c r="H3379" s="471">
        <v>14.88</v>
      </c>
      <c r="I3379" s="472">
        <v>6.3</v>
      </c>
      <c r="J3379" s="472">
        <v>93.74</v>
      </c>
    </row>
    <row r="3380" spans="1:10" ht="25">
      <c r="A3380" s="643"/>
      <c r="B3380" s="643"/>
      <c r="C3380" s="643"/>
      <c r="D3380" s="643"/>
      <c r="E3380" s="643" t="s">
        <v>296</v>
      </c>
      <c r="F3380" s="473">
        <v>0</v>
      </c>
      <c r="G3380" s="643" t="s">
        <v>297</v>
      </c>
      <c r="H3380" s="473">
        <v>0</v>
      </c>
      <c r="I3380" s="643" t="s">
        <v>298</v>
      </c>
      <c r="J3380" s="473">
        <v>0</v>
      </c>
    </row>
    <row r="3381" spans="1:10">
      <c r="A3381" s="643"/>
      <c r="B3381" s="643"/>
      <c r="C3381" s="643"/>
      <c r="D3381" s="643"/>
      <c r="E3381" s="643" t="s">
        <v>709</v>
      </c>
      <c r="F3381" s="473">
        <v>19.399999999999999</v>
      </c>
      <c r="G3381" s="643"/>
      <c r="H3381" s="881" t="s">
        <v>299</v>
      </c>
      <c r="I3381" s="881"/>
      <c r="J3381" s="473">
        <v>113.14</v>
      </c>
    </row>
    <row r="3382" spans="1:10" ht="1" customHeight="1">
      <c r="A3382" s="645"/>
      <c r="B3382" s="645"/>
      <c r="C3382" s="645"/>
      <c r="D3382" s="645"/>
      <c r="E3382" s="645"/>
      <c r="F3382" s="645"/>
      <c r="G3382" s="645"/>
      <c r="H3382" s="645"/>
      <c r="I3382" s="645"/>
      <c r="J3382" s="645"/>
    </row>
    <row r="3383" spans="1:10">
      <c r="A3383" s="627"/>
      <c r="B3383" s="627"/>
      <c r="C3383" s="627"/>
      <c r="D3383" s="627"/>
      <c r="E3383" s="627"/>
      <c r="F3383" s="627"/>
      <c r="G3383" s="627"/>
      <c r="H3383" s="627"/>
      <c r="I3383" s="627"/>
      <c r="J3383" s="627"/>
    </row>
    <row r="3384" spans="1:10" ht="13">
      <c r="A3384" s="876"/>
      <c r="B3384" s="876"/>
      <c r="C3384" s="876"/>
      <c r="D3384" s="628"/>
      <c r="E3384" s="640"/>
      <c r="F3384" s="877" t="s">
        <v>1765</v>
      </c>
      <c r="G3384" s="876"/>
      <c r="H3384" s="878">
        <v>797594.13</v>
      </c>
      <c r="I3384" s="876"/>
      <c r="J3384" s="876"/>
    </row>
    <row r="3385" spans="1:10" ht="13">
      <c r="A3385" s="876"/>
      <c r="B3385" s="876"/>
      <c r="C3385" s="876"/>
      <c r="D3385" s="628"/>
      <c r="E3385" s="640"/>
      <c r="F3385" s="877" t="s">
        <v>1766</v>
      </c>
      <c r="G3385" s="876"/>
      <c r="H3385" s="878">
        <v>163999.15</v>
      </c>
      <c r="I3385" s="876"/>
      <c r="J3385" s="876"/>
    </row>
    <row r="3386" spans="1:10" ht="13">
      <c r="A3386" s="876"/>
      <c r="B3386" s="876"/>
      <c r="C3386" s="876"/>
      <c r="D3386" s="628"/>
      <c r="E3386" s="640"/>
      <c r="F3386" s="877" t="s">
        <v>1767</v>
      </c>
      <c r="G3386" s="876"/>
      <c r="H3386" s="878">
        <v>961593.28</v>
      </c>
      <c r="I3386" s="876"/>
      <c r="J3386" s="876"/>
    </row>
    <row r="3387" spans="1:10" ht="60" customHeight="1">
      <c r="A3387" s="646"/>
      <c r="B3387" s="646"/>
      <c r="C3387" s="646"/>
      <c r="D3387" s="646"/>
      <c r="E3387" s="646"/>
      <c r="F3387" s="646"/>
      <c r="G3387" s="646"/>
      <c r="H3387" s="646"/>
      <c r="I3387" s="646"/>
      <c r="J3387" s="646"/>
    </row>
    <row r="3388" spans="1:10" ht="70" customHeight="1">
      <c r="A3388" s="879" t="s">
        <v>1768</v>
      </c>
      <c r="B3388" s="880"/>
      <c r="C3388" s="880"/>
      <c r="D3388" s="880"/>
      <c r="E3388" s="880"/>
      <c r="F3388" s="880"/>
      <c r="G3388" s="880"/>
      <c r="H3388" s="880"/>
      <c r="I3388" s="880"/>
      <c r="J3388" s="880"/>
    </row>
  </sheetData>
  <mergeCells count="3158">
    <mergeCell ref="A3262:E3262"/>
    <mergeCell ref="F3262:I3262"/>
    <mergeCell ref="H3264:I3264"/>
    <mergeCell ref="E3266:F3266"/>
    <mergeCell ref="E3267:F3267"/>
    <mergeCell ref="A3268:A3269"/>
    <mergeCell ref="B3268:B3269"/>
    <mergeCell ref="C3268:C3269"/>
    <mergeCell ref="D3268:D3269"/>
    <mergeCell ref="E3252:F3252"/>
    <mergeCell ref="E3253:F3253"/>
    <mergeCell ref="E3239:F3239"/>
    <mergeCell ref="A3243:E3243"/>
    <mergeCell ref="F3243:I3243"/>
    <mergeCell ref="A3244:E3244"/>
    <mergeCell ref="F3244:I3244"/>
    <mergeCell ref="A3245:E3245"/>
    <mergeCell ref="F3245:I3245"/>
    <mergeCell ref="A3246:E3246"/>
    <mergeCell ref="F3246:I3246"/>
    <mergeCell ref="A3247:E3247"/>
    <mergeCell ref="F3247:I3247"/>
    <mergeCell ref="A3248:E3248"/>
    <mergeCell ref="F3248:I3248"/>
    <mergeCell ref="H3250:I3250"/>
    <mergeCell ref="A3254:A3255"/>
    <mergeCell ref="A3205:E3205"/>
    <mergeCell ref="F3205:I3205"/>
    <mergeCell ref="A3206:E3206"/>
    <mergeCell ref="F3206:I3206"/>
    <mergeCell ref="H3208:I3208"/>
    <mergeCell ref="A3219:E3219"/>
    <mergeCell ref="F3219:I3219"/>
    <mergeCell ref="A3220:E3220"/>
    <mergeCell ref="F3220:I3220"/>
    <mergeCell ref="H3222:I3222"/>
    <mergeCell ref="E3224:F3224"/>
    <mergeCell ref="E3225:F3225"/>
    <mergeCell ref="A3226:A3227"/>
    <mergeCell ref="B3226:B3227"/>
    <mergeCell ref="C3226:C3227"/>
    <mergeCell ref="D3226:D3227"/>
    <mergeCell ref="E3226:E3227"/>
    <mergeCell ref="F3226:G3226"/>
    <mergeCell ref="H3226:I3226"/>
    <mergeCell ref="E3182:F3182"/>
    <mergeCell ref="E3183:F3183"/>
    <mergeCell ref="A3184:A3185"/>
    <mergeCell ref="B3184:B3185"/>
    <mergeCell ref="C3184:C3185"/>
    <mergeCell ref="D3184:D3185"/>
    <mergeCell ref="E3184:E3185"/>
    <mergeCell ref="F3184:G3184"/>
    <mergeCell ref="H3184:I3184"/>
    <mergeCell ref="A3201:E3201"/>
    <mergeCell ref="F3201:I3201"/>
    <mergeCell ref="A3202:E3202"/>
    <mergeCell ref="F3202:I3202"/>
    <mergeCell ref="A3203:E3203"/>
    <mergeCell ref="F3203:I3203"/>
    <mergeCell ref="A3204:E3204"/>
    <mergeCell ref="F3204:I3204"/>
    <mergeCell ref="E3152:F3152"/>
    <mergeCell ref="E3153:F3153"/>
    <mergeCell ref="E3164:F3164"/>
    <mergeCell ref="E3165:F3165"/>
    <mergeCell ref="H3155:I3155"/>
    <mergeCell ref="E3157:F3157"/>
    <mergeCell ref="E3158:F3158"/>
    <mergeCell ref="E3159:F3159"/>
    <mergeCell ref="H3161:I3161"/>
    <mergeCell ref="E3163:F3163"/>
    <mergeCell ref="H3167:I3167"/>
    <mergeCell ref="E3178:F3178"/>
    <mergeCell ref="H3180:I3180"/>
    <mergeCell ref="E3169:F3169"/>
    <mergeCell ref="E3170:F3170"/>
    <mergeCell ref="E3171:F3171"/>
    <mergeCell ref="E3172:F3172"/>
    <mergeCell ref="E3173:F3173"/>
    <mergeCell ref="E3174:F3174"/>
    <mergeCell ref="E3175:F3175"/>
    <mergeCell ref="E3176:F3176"/>
    <mergeCell ref="E3177:F3177"/>
    <mergeCell ref="H3125:I3125"/>
    <mergeCell ref="E3136:F3136"/>
    <mergeCell ref="E3137:F3137"/>
    <mergeCell ref="E3127:F3127"/>
    <mergeCell ref="E3128:F3128"/>
    <mergeCell ref="E3129:F3129"/>
    <mergeCell ref="E3130:F3130"/>
    <mergeCell ref="E3131:F3131"/>
    <mergeCell ref="H3133:I3133"/>
    <mergeCell ref="E3135:F3135"/>
    <mergeCell ref="E3138:F3138"/>
    <mergeCell ref="E3139:F3139"/>
    <mergeCell ref="E3151:F3151"/>
    <mergeCell ref="E3140:F3140"/>
    <mergeCell ref="E3141:F3141"/>
    <mergeCell ref="H3143:I3143"/>
    <mergeCell ref="E3145:F3145"/>
    <mergeCell ref="E3146:F3146"/>
    <mergeCell ref="E3147:F3147"/>
    <mergeCell ref="H3149:I3149"/>
    <mergeCell ref="E3108:F3108"/>
    <mergeCell ref="E3109:F3109"/>
    <mergeCell ref="E3096:F3096"/>
    <mergeCell ref="H3098:I3098"/>
    <mergeCell ref="E3100:F3100"/>
    <mergeCell ref="E3101:F3101"/>
    <mergeCell ref="E3102:F3102"/>
    <mergeCell ref="E3103:F3103"/>
    <mergeCell ref="H3105:I3105"/>
    <mergeCell ref="E3107:F3107"/>
    <mergeCell ref="E3110:F3110"/>
    <mergeCell ref="E3122:F3122"/>
    <mergeCell ref="E3123:F3123"/>
    <mergeCell ref="H3112:I3112"/>
    <mergeCell ref="E3114:F3114"/>
    <mergeCell ref="E3115:F3115"/>
    <mergeCell ref="E3116:F3116"/>
    <mergeCell ref="E3117:F3117"/>
    <mergeCell ref="H3119:I3119"/>
    <mergeCell ref="E3121:F3121"/>
    <mergeCell ref="E3070:F3070"/>
    <mergeCell ref="E3071:F3071"/>
    <mergeCell ref="E3072:F3072"/>
    <mergeCell ref="H3074:I3074"/>
    <mergeCell ref="E3076:F3076"/>
    <mergeCell ref="E3077:F3077"/>
    <mergeCell ref="E3078:F3078"/>
    <mergeCell ref="H3080:I3080"/>
    <mergeCell ref="E3082:F3082"/>
    <mergeCell ref="E3094:F3094"/>
    <mergeCell ref="E3095:F3095"/>
    <mergeCell ref="E3083:F3083"/>
    <mergeCell ref="E3084:F3084"/>
    <mergeCell ref="E3085:F3085"/>
    <mergeCell ref="E3086:F3086"/>
    <mergeCell ref="H3088:I3088"/>
    <mergeCell ref="E3090:F3090"/>
    <mergeCell ref="E3091:F3091"/>
    <mergeCell ref="E3092:F3092"/>
    <mergeCell ref="E3093:F3093"/>
    <mergeCell ref="E3052:F3052"/>
    <mergeCell ref="E3053:F3053"/>
    <mergeCell ref="E3042:F3042"/>
    <mergeCell ref="E3043:F3043"/>
    <mergeCell ref="E3044:F3044"/>
    <mergeCell ref="H3046:I3046"/>
    <mergeCell ref="E3048:F3048"/>
    <mergeCell ref="E3049:F3049"/>
    <mergeCell ref="E3050:F3050"/>
    <mergeCell ref="E3051:F3051"/>
    <mergeCell ref="E3054:F3054"/>
    <mergeCell ref="E3066:F3066"/>
    <mergeCell ref="H3068:I3068"/>
    <mergeCell ref="H3056:I3056"/>
    <mergeCell ref="E3058:F3058"/>
    <mergeCell ref="E3059:F3059"/>
    <mergeCell ref="E3060:F3060"/>
    <mergeCell ref="H3062:I3062"/>
    <mergeCell ref="E3064:F3064"/>
    <mergeCell ref="E3065:F3065"/>
    <mergeCell ref="E3025:F3025"/>
    <mergeCell ref="E3026:F3026"/>
    <mergeCell ref="E3001:F3001"/>
    <mergeCell ref="E3002:F3002"/>
    <mergeCell ref="E3007:F3007"/>
    <mergeCell ref="E3008:F3008"/>
    <mergeCell ref="E3009:F3009"/>
    <mergeCell ref="H3022:I3022"/>
    <mergeCell ref="E3024:F3024"/>
    <mergeCell ref="E3038:F3038"/>
    <mergeCell ref="H3040:I3040"/>
    <mergeCell ref="E3030:F3030"/>
    <mergeCell ref="E3031:F3031"/>
    <mergeCell ref="E3032:F3032"/>
    <mergeCell ref="H3028:I3028"/>
    <mergeCell ref="H3034:I3034"/>
    <mergeCell ref="E3036:F3036"/>
    <mergeCell ref="E3037:F3037"/>
    <mergeCell ref="E2974:F2974"/>
    <mergeCell ref="E2975:F2975"/>
    <mergeCell ref="E2991:F2991"/>
    <mergeCell ref="E2995:F2995"/>
    <mergeCell ref="E2996:F2996"/>
    <mergeCell ref="E2997:F2997"/>
    <mergeCell ref="E2977:F2977"/>
    <mergeCell ref="E2978:F2978"/>
    <mergeCell ref="E2979:F2979"/>
    <mergeCell ref="E2984:F2984"/>
    <mergeCell ref="E2985:F2985"/>
    <mergeCell ref="E2986:F2986"/>
    <mergeCell ref="E2987:F2987"/>
    <mergeCell ref="E3014:F3014"/>
    <mergeCell ref="E3015:F3015"/>
    <mergeCell ref="E3019:F3019"/>
    <mergeCell ref="E3020:F3020"/>
    <mergeCell ref="E2946:F2946"/>
    <mergeCell ref="E2950:F2950"/>
    <mergeCell ref="E2927:F2927"/>
    <mergeCell ref="E2932:F2932"/>
    <mergeCell ref="E2933:F2933"/>
    <mergeCell ref="E2938:F2938"/>
    <mergeCell ref="E2939:F2939"/>
    <mergeCell ref="H2948:I2948"/>
    <mergeCell ref="E2964:F2964"/>
    <mergeCell ref="E2965:F2965"/>
    <mergeCell ref="E2966:F2966"/>
    <mergeCell ref="E2972:F2972"/>
    <mergeCell ref="E2973:F2973"/>
    <mergeCell ref="E2951:F2951"/>
    <mergeCell ref="E2952:F2952"/>
    <mergeCell ref="E2959:F2959"/>
    <mergeCell ref="E2963:F2963"/>
    <mergeCell ref="E2953:F2953"/>
    <mergeCell ref="E2954:F2954"/>
    <mergeCell ref="E2955:F2955"/>
    <mergeCell ref="H2957:I2957"/>
    <mergeCell ref="E2960:F2960"/>
    <mergeCell ref="E2961:F2961"/>
    <mergeCell ref="E2962:F2962"/>
    <mergeCell ref="E2967:F2967"/>
    <mergeCell ref="E2968:F2968"/>
    <mergeCell ref="H2970:I2970"/>
    <mergeCell ref="E2873:F2873"/>
    <mergeCell ref="E2853:F2853"/>
    <mergeCell ref="E2854:F2854"/>
    <mergeCell ref="E2855:F2855"/>
    <mergeCell ref="E2856:F2856"/>
    <mergeCell ref="E2857:F2857"/>
    <mergeCell ref="E2862:F2862"/>
    <mergeCell ref="E2863:F2863"/>
    <mergeCell ref="H2859:I2859"/>
    <mergeCell ref="E2861:F2861"/>
    <mergeCell ref="E2867:F2867"/>
    <mergeCell ref="H2869:I2869"/>
    <mergeCell ref="E2898:F2898"/>
    <mergeCell ref="E2899:F2899"/>
    <mergeCell ref="H2875:I2875"/>
    <mergeCell ref="E2877:F2877"/>
    <mergeCell ref="E2878:F2878"/>
    <mergeCell ref="E2879:F2879"/>
    <mergeCell ref="H2881:I2881"/>
    <mergeCell ref="E2883:F2883"/>
    <mergeCell ref="E2884:F2884"/>
    <mergeCell ref="E2885:F2885"/>
    <mergeCell ref="H2887:I2887"/>
    <mergeCell ref="E2889:F2889"/>
    <mergeCell ref="E2890:F2890"/>
    <mergeCell ref="E2891:F2891"/>
    <mergeCell ref="H2893:I2893"/>
    <mergeCell ref="E2895:F2895"/>
    <mergeCell ref="E2847:F2847"/>
    <mergeCell ref="E2831:F2831"/>
    <mergeCell ref="E2835:F2835"/>
    <mergeCell ref="E2836:F2836"/>
    <mergeCell ref="E2841:F2841"/>
    <mergeCell ref="H2833:I2833"/>
    <mergeCell ref="E2837:F2837"/>
    <mergeCell ref="H2839:I2839"/>
    <mergeCell ref="H2845:I2845"/>
    <mergeCell ref="E2848:F2848"/>
    <mergeCell ref="E2849:F2849"/>
    <mergeCell ref="H2851:I2851"/>
    <mergeCell ref="E2864:F2864"/>
    <mergeCell ref="E2865:F2865"/>
    <mergeCell ref="E2866:F2866"/>
    <mergeCell ref="E2871:F2871"/>
    <mergeCell ref="E2872:F2872"/>
    <mergeCell ref="E2822:F2822"/>
    <mergeCell ref="E2823:F2823"/>
    <mergeCell ref="E2824:F2824"/>
    <mergeCell ref="E2829:F2829"/>
    <mergeCell ref="E2830:F2830"/>
    <mergeCell ref="E2811:F2811"/>
    <mergeCell ref="E2815:F2815"/>
    <mergeCell ref="E2819:F2819"/>
    <mergeCell ref="H2809:I2809"/>
    <mergeCell ref="E2812:F2812"/>
    <mergeCell ref="E2813:F2813"/>
    <mergeCell ref="E2814:F2814"/>
    <mergeCell ref="H2817:I2817"/>
    <mergeCell ref="E2825:F2825"/>
    <mergeCell ref="H2827:I2827"/>
    <mergeCell ref="E2842:F2842"/>
    <mergeCell ref="E2843:F2843"/>
    <mergeCell ref="E2799:F2799"/>
    <mergeCell ref="E2800:F2800"/>
    <mergeCell ref="E2801:F2801"/>
    <mergeCell ref="E2806:F2806"/>
    <mergeCell ref="E2807:F2807"/>
    <mergeCell ref="E2787:F2787"/>
    <mergeCell ref="E2788:F2788"/>
    <mergeCell ref="E2789:F2789"/>
    <mergeCell ref="H2791:I2791"/>
    <mergeCell ref="E2793:F2793"/>
    <mergeCell ref="E2794:F2794"/>
    <mergeCell ref="E2795:F2795"/>
    <mergeCell ref="H2797:I2797"/>
    <mergeCell ref="H2803:I2803"/>
    <mergeCell ref="E2805:F2805"/>
    <mergeCell ref="E2820:F2820"/>
    <mergeCell ref="E2821:F2821"/>
    <mergeCell ref="E2777:F2777"/>
    <mergeCell ref="E2781:F2781"/>
    <mergeCell ref="E2782:F2782"/>
    <mergeCell ref="E2783:F2783"/>
    <mergeCell ref="H2785:I2785"/>
    <mergeCell ref="E2763:F2763"/>
    <mergeCell ref="E2764:F2764"/>
    <mergeCell ref="E2765:F2765"/>
    <mergeCell ref="H2767:I2767"/>
    <mergeCell ref="E2769:F2769"/>
    <mergeCell ref="E2770:F2770"/>
    <mergeCell ref="E2771:F2771"/>
    <mergeCell ref="H2761:I2761"/>
    <mergeCell ref="E2772:F2772"/>
    <mergeCell ref="E2773:F2773"/>
    <mergeCell ref="H2775:I2775"/>
    <mergeCell ref="E2778:F2778"/>
    <mergeCell ref="E2779:F2779"/>
    <mergeCell ref="E2780:F2780"/>
    <mergeCell ref="E2751:F2751"/>
    <mergeCell ref="E2752:F2752"/>
    <mergeCell ref="E2753:F2753"/>
    <mergeCell ref="E2759:F2759"/>
    <mergeCell ref="E2735:F2735"/>
    <mergeCell ref="E2739:F2739"/>
    <mergeCell ref="E2740:F2740"/>
    <mergeCell ref="E2741:F2741"/>
    <mergeCell ref="H2743:I2743"/>
    <mergeCell ref="E2745:F2745"/>
    <mergeCell ref="E2746:F2746"/>
    <mergeCell ref="E2747:F2747"/>
    <mergeCell ref="E2736:F2736"/>
    <mergeCell ref="E2737:F2737"/>
    <mergeCell ref="E2738:F2738"/>
    <mergeCell ref="H2755:I2755"/>
    <mergeCell ref="E2757:F2757"/>
    <mergeCell ref="E2758:F2758"/>
    <mergeCell ref="E2722:F2722"/>
    <mergeCell ref="E2723:F2723"/>
    <mergeCell ref="H2725:I2725"/>
    <mergeCell ref="E2727:F2727"/>
    <mergeCell ref="E2728:F2728"/>
    <mergeCell ref="E2729:F2729"/>
    <mergeCell ref="E2711:F2711"/>
    <mergeCell ref="E2717:F2717"/>
    <mergeCell ref="E2721:F2721"/>
    <mergeCell ref="H2713:I2713"/>
    <mergeCell ref="E2715:F2715"/>
    <mergeCell ref="E2716:F2716"/>
    <mergeCell ref="H2719:I2719"/>
    <mergeCell ref="E2730:F2730"/>
    <mergeCell ref="E2731:F2731"/>
    <mergeCell ref="H2733:I2733"/>
    <mergeCell ref="H2749:I2749"/>
    <mergeCell ref="E2698:F2698"/>
    <mergeCell ref="E2699:F2699"/>
    <mergeCell ref="H2701:I2701"/>
    <mergeCell ref="E2703:F2703"/>
    <mergeCell ref="E2704:F2704"/>
    <mergeCell ref="E2705:F2705"/>
    <mergeCell ref="H2707:I2707"/>
    <mergeCell ref="E2709:F2709"/>
    <mergeCell ref="E2710:F2710"/>
    <mergeCell ref="E2685:F2685"/>
    <mergeCell ref="E2686:F2686"/>
    <mergeCell ref="E2687:F2687"/>
    <mergeCell ref="E2693:F2693"/>
    <mergeCell ref="E2697:F2697"/>
    <mergeCell ref="E2688:F2688"/>
    <mergeCell ref="E2689:F2689"/>
    <mergeCell ref="H2691:I2691"/>
    <mergeCell ref="E2694:F2694"/>
    <mergeCell ref="E2695:F2695"/>
    <mergeCell ref="E2696:F2696"/>
    <mergeCell ref="H2627:I2627"/>
    <mergeCell ref="E2651:F2651"/>
    <mergeCell ref="E2657:F2657"/>
    <mergeCell ref="E2635:F2635"/>
    <mergeCell ref="E2639:F2639"/>
    <mergeCell ref="E2645:F2645"/>
    <mergeCell ref="E2676:F2676"/>
    <mergeCell ref="E2677:F2677"/>
    <mergeCell ref="E2678:F2678"/>
    <mergeCell ref="E2679:F2679"/>
    <mergeCell ref="E2680:F2680"/>
    <mergeCell ref="E2681:F2681"/>
    <mergeCell ref="H2683:I2683"/>
    <mergeCell ref="E2663:F2663"/>
    <mergeCell ref="E2667:F2667"/>
    <mergeCell ref="E2668:F2668"/>
    <mergeCell ref="E2669:F2669"/>
    <mergeCell ref="E2670:F2670"/>
    <mergeCell ref="E2671:F2671"/>
    <mergeCell ref="E2665:F2665"/>
    <mergeCell ref="E2666:F2666"/>
    <mergeCell ref="E2672:F2672"/>
    <mergeCell ref="H2674:I2674"/>
    <mergeCell ref="E2585:F2585"/>
    <mergeCell ref="E2586:F2586"/>
    <mergeCell ref="E2587:F2587"/>
    <mergeCell ref="H2589:I2589"/>
    <mergeCell ref="E2591:F2591"/>
    <mergeCell ref="E2592:F2592"/>
    <mergeCell ref="A2604:E2604"/>
    <mergeCell ref="F2604:I2604"/>
    <mergeCell ref="A2605:E2605"/>
    <mergeCell ref="F2605:I2605"/>
    <mergeCell ref="A2606:E2606"/>
    <mergeCell ref="F2606:I2606"/>
    <mergeCell ref="A2607:E2607"/>
    <mergeCell ref="F2607:I2607"/>
    <mergeCell ref="G2608:I2608"/>
    <mergeCell ref="E2625:F2625"/>
    <mergeCell ref="E2629:F2629"/>
    <mergeCell ref="H2611:I2611"/>
    <mergeCell ref="E2621:F2621"/>
    <mergeCell ref="G2609:I2609"/>
    <mergeCell ref="A2610:E2610"/>
    <mergeCell ref="F2610:I2610"/>
    <mergeCell ref="H2612:I2612"/>
    <mergeCell ref="A2613:E2613"/>
    <mergeCell ref="F2613:I2613"/>
    <mergeCell ref="G2614:I2614"/>
    <mergeCell ref="A2617:E2617"/>
    <mergeCell ref="F2617:I2617"/>
    <mergeCell ref="H2619:I2619"/>
    <mergeCell ref="E2622:F2622"/>
    <mergeCell ref="E2623:F2623"/>
    <mergeCell ref="E2624:F2624"/>
    <mergeCell ref="E2572:F2572"/>
    <mergeCell ref="E2573:F2573"/>
    <mergeCell ref="E2583:F2583"/>
    <mergeCell ref="E2584:F2584"/>
    <mergeCell ref="E2559:F2559"/>
    <mergeCell ref="E2560:F2560"/>
    <mergeCell ref="E2561:F2561"/>
    <mergeCell ref="E2567:F2567"/>
    <mergeCell ref="E2571:F2571"/>
    <mergeCell ref="E2562:F2562"/>
    <mergeCell ref="E2563:F2563"/>
    <mergeCell ref="H2565:I2565"/>
    <mergeCell ref="E2568:F2568"/>
    <mergeCell ref="E2569:F2569"/>
    <mergeCell ref="E2570:F2570"/>
    <mergeCell ref="E2574:F2574"/>
    <mergeCell ref="E2575:F2575"/>
    <mergeCell ref="E2576:F2576"/>
    <mergeCell ref="H2578:I2578"/>
    <mergeCell ref="E2580:F2580"/>
    <mergeCell ref="E2581:F2581"/>
    <mergeCell ref="E2582:F2582"/>
    <mergeCell ref="H2510:I2510"/>
    <mergeCell ref="E2526:F2526"/>
    <mergeCell ref="E2527:F2527"/>
    <mergeCell ref="E2528:F2528"/>
    <mergeCell ref="E2532:F2532"/>
    <mergeCell ref="E2533:F2533"/>
    <mergeCell ref="E2534:F2534"/>
    <mergeCell ref="E2513:F2513"/>
    <mergeCell ref="E2514:F2514"/>
    <mergeCell ref="E2515:F2515"/>
    <mergeCell ref="E2519:F2519"/>
    <mergeCell ref="E2520:F2520"/>
    <mergeCell ref="E2521:F2521"/>
    <mergeCell ref="E2522:F2522"/>
    <mergeCell ref="E2549:F2549"/>
    <mergeCell ref="E2550:F2550"/>
    <mergeCell ref="E2554:F2554"/>
    <mergeCell ref="E2535:F2535"/>
    <mergeCell ref="E2536:F2536"/>
    <mergeCell ref="E2541:F2541"/>
    <mergeCell ref="E2542:F2542"/>
    <mergeCell ref="E2543:F2543"/>
    <mergeCell ref="E2544:F2544"/>
    <mergeCell ref="E2545:F2545"/>
    <mergeCell ref="E2503:F2503"/>
    <mergeCell ref="E2507:F2507"/>
    <mergeCell ref="E2508:F2508"/>
    <mergeCell ref="E2487:F2487"/>
    <mergeCell ref="E2488:F2488"/>
    <mergeCell ref="E2489:F2489"/>
    <mergeCell ref="E2490:F2490"/>
    <mergeCell ref="E2491:F2491"/>
    <mergeCell ref="E2492:F2492"/>
    <mergeCell ref="E2493:F2493"/>
    <mergeCell ref="E2494:F2494"/>
    <mergeCell ref="H2496:I2496"/>
    <mergeCell ref="E2498:F2498"/>
    <mergeCell ref="E2499:F2499"/>
    <mergeCell ref="E2500:F2500"/>
    <mergeCell ref="E2504:F2504"/>
    <mergeCell ref="E2505:F2505"/>
    <mergeCell ref="E2506:F2506"/>
    <mergeCell ref="E2480:F2480"/>
    <mergeCell ref="E2481:F2481"/>
    <mergeCell ref="H2483:I2483"/>
    <mergeCell ref="E2485:F2485"/>
    <mergeCell ref="E2486:F2486"/>
    <mergeCell ref="E2465:F2465"/>
    <mergeCell ref="E2466:F2466"/>
    <mergeCell ref="E2467:F2467"/>
    <mergeCell ref="E2468:F2468"/>
    <mergeCell ref="H2470:I2470"/>
    <mergeCell ref="E2472:F2472"/>
    <mergeCell ref="E2473:F2473"/>
    <mergeCell ref="E2474:F2474"/>
    <mergeCell ref="E2475:F2475"/>
    <mergeCell ref="E2476:F2476"/>
    <mergeCell ref="E2501:F2501"/>
    <mergeCell ref="E2502:F2502"/>
    <mergeCell ref="E2449:F2449"/>
    <mergeCell ref="E2450:F2450"/>
    <mergeCell ref="E2451:F2451"/>
    <mergeCell ref="E2452:F2452"/>
    <mergeCell ref="E2453:F2453"/>
    <mergeCell ref="E2454:F2454"/>
    <mergeCell ref="E2455:F2455"/>
    <mergeCell ref="H2457:I2457"/>
    <mergeCell ref="E2459:F2459"/>
    <mergeCell ref="E2460:F2460"/>
    <mergeCell ref="E2461:F2461"/>
    <mergeCell ref="E2462:F2462"/>
    <mergeCell ref="E2463:F2463"/>
    <mergeCell ref="E2464:F2464"/>
    <mergeCell ref="E2477:F2477"/>
    <mergeCell ref="E2478:F2478"/>
    <mergeCell ref="E2479:F2479"/>
    <mergeCell ref="E2439:F2439"/>
    <mergeCell ref="E2440:F2440"/>
    <mergeCell ref="E2441:F2441"/>
    <mergeCell ref="E2442:F2442"/>
    <mergeCell ref="E2447:F2447"/>
    <mergeCell ref="E2448:F2448"/>
    <mergeCell ref="E2428:F2428"/>
    <mergeCell ref="E2429:F2429"/>
    <mergeCell ref="E2436:F2436"/>
    <mergeCell ref="E2437:F2437"/>
    <mergeCell ref="E2438:F2438"/>
    <mergeCell ref="H2431:I2431"/>
    <mergeCell ref="E2433:F2433"/>
    <mergeCell ref="E2434:F2434"/>
    <mergeCell ref="E2435:F2435"/>
    <mergeCell ref="H2444:I2444"/>
    <mergeCell ref="E2446:F2446"/>
    <mergeCell ref="H2405:I2405"/>
    <mergeCell ref="E2423:F2423"/>
    <mergeCell ref="E2424:F2424"/>
    <mergeCell ref="E2425:F2425"/>
    <mergeCell ref="E2426:F2426"/>
    <mergeCell ref="E2427:F2427"/>
    <mergeCell ref="E2410:F2410"/>
    <mergeCell ref="E2411:F2411"/>
    <mergeCell ref="E2412:F2412"/>
    <mergeCell ref="E2413:F2413"/>
    <mergeCell ref="E2414:F2414"/>
    <mergeCell ref="E2415:F2415"/>
    <mergeCell ref="E2416:F2416"/>
    <mergeCell ref="E2407:F2407"/>
    <mergeCell ref="E2408:F2408"/>
    <mergeCell ref="E2409:F2409"/>
    <mergeCell ref="H2418:I2418"/>
    <mergeCell ref="E2420:F2420"/>
    <mergeCell ref="E2421:F2421"/>
    <mergeCell ref="E2422:F2422"/>
    <mergeCell ref="H2373:I2373"/>
    <mergeCell ref="H2379:I2379"/>
    <mergeCell ref="E2381:F2381"/>
    <mergeCell ref="E2397:F2397"/>
    <mergeCell ref="E2398:F2398"/>
    <mergeCell ref="E2399:F2399"/>
    <mergeCell ref="E2400:F2400"/>
    <mergeCell ref="E2401:F2401"/>
    <mergeCell ref="E2402:F2402"/>
    <mergeCell ref="E2403:F2403"/>
    <mergeCell ref="E2386:F2386"/>
    <mergeCell ref="E2387:F2387"/>
    <mergeCell ref="E2388:F2388"/>
    <mergeCell ref="E2389:F2389"/>
    <mergeCell ref="E2390:F2390"/>
    <mergeCell ref="E2396:F2396"/>
    <mergeCell ref="H2392:I2392"/>
    <mergeCell ref="E2394:F2394"/>
    <mergeCell ref="E2395:F2395"/>
    <mergeCell ref="E2357:F2357"/>
    <mergeCell ref="E2358:F2358"/>
    <mergeCell ref="E2359:F2359"/>
    <mergeCell ref="E2363:F2363"/>
    <mergeCell ref="E2344:F2344"/>
    <mergeCell ref="E2348:F2348"/>
    <mergeCell ref="E2349:F2349"/>
    <mergeCell ref="E2350:F2350"/>
    <mergeCell ref="E2375:F2375"/>
    <mergeCell ref="E2376:F2376"/>
    <mergeCell ref="E2377:F2377"/>
    <mergeCell ref="E2382:F2382"/>
    <mergeCell ref="E2383:F2383"/>
    <mergeCell ref="E2384:F2384"/>
    <mergeCell ref="E2385:F2385"/>
    <mergeCell ref="E2364:F2364"/>
    <mergeCell ref="E2369:F2369"/>
    <mergeCell ref="E2370:F2370"/>
    <mergeCell ref="E2371:F2371"/>
    <mergeCell ref="E2296:F2296"/>
    <mergeCell ref="E2297:F2297"/>
    <mergeCell ref="E2298:F2298"/>
    <mergeCell ref="E2281:F2281"/>
    <mergeCell ref="E2282:F2282"/>
    <mergeCell ref="E2283:F2283"/>
    <mergeCell ref="E2284:F2284"/>
    <mergeCell ref="E2285:F2285"/>
    <mergeCell ref="E2289:F2289"/>
    <mergeCell ref="E2290:F2290"/>
    <mergeCell ref="E2286:F2286"/>
    <mergeCell ref="E2287:F2287"/>
    <mergeCell ref="E2288:F2288"/>
    <mergeCell ref="H2292:I2292"/>
    <mergeCell ref="E2299:F2299"/>
    <mergeCell ref="E2300:F2300"/>
    <mergeCell ref="E2311:F2311"/>
    <mergeCell ref="E2302:F2302"/>
    <mergeCell ref="E2303:F2303"/>
    <mergeCell ref="E2307:F2307"/>
    <mergeCell ref="E2308:F2308"/>
    <mergeCell ref="E2309:F2309"/>
    <mergeCell ref="E2310:F2310"/>
    <mergeCell ref="E2269:F2269"/>
    <mergeCell ref="E2270:F2270"/>
    <mergeCell ref="E2271:F2271"/>
    <mergeCell ref="E2276:F2276"/>
    <mergeCell ref="E2277:F2277"/>
    <mergeCell ref="E2258:F2258"/>
    <mergeCell ref="E2259:F2259"/>
    <mergeCell ref="H2261:I2261"/>
    <mergeCell ref="E2263:F2263"/>
    <mergeCell ref="E2264:F2264"/>
    <mergeCell ref="E2265:F2265"/>
    <mergeCell ref="H2267:I2267"/>
    <mergeCell ref="H2273:I2273"/>
    <mergeCell ref="E2275:F2275"/>
    <mergeCell ref="H2279:I2279"/>
    <mergeCell ref="E2294:F2294"/>
    <mergeCell ref="E2295:F2295"/>
    <mergeCell ref="E2234:F2234"/>
    <mergeCell ref="E2235:F2235"/>
    <mergeCell ref="H2237:I2237"/>
    <mergeCell ref="E2250:F2250"/>
    <mergeCell ref="E2251:F2251"/>
    <mergeCell ref="E2252:F2252"/>
    <mergeCell ref="E2253:F2253"/>
    <mergeCell ref="E2257:F2257"/>
    <mergeCell ref="E2239:F2239"/>
    <mergeCell ref="E2240:F2240"/>
    <mergeCell ref="E2241:F2241"/>
    <mergeCell ref="E2242:F2242"/>
    <mergeCell ref="E2243:F2243"/>
    <mergeCell ref="H2245:I2245"/>
    <mergeCell ref="E2247:F2247"/>
    <mergeCell ref="E2248:F2248"/>
    <mergeCell ref="E2249:F2249"/>
    <mergeCell ref="H2255:I2255"/>
    <mergeCell ref="E2191:F2191"/>
    <mergeCell ref="E2192:F2192"/>
    <mergeCell ref="E2193:F2193"/>
    <mergeCell ref="H2195:I2195"/>
    <mergeCell ref="E2197:F2197"/>
    <mergeCell ref="E2198:F2198"/>
    <mergeCell ref="E2225:F2225"/>
    <mergeCell ref="E2226:F2226"/>
    <mergeCell ref="E2227:F2227"/>
    <mergeCell ref="H2229:I2229"/>
    <mergeCell ref="E2231:F2231"/>
    <mergeCell ref="E2232:F2232"/>
    <mergeCell ref="E2233:F2233"/>
    <mergeCell ref="E2215:F2215"/>
    <mergeCell ref="E2219:F2219"/>
    <mergeCell ref="H2213:I2213"/>
    <mergeCell ref="E2216:F2216"/>
    <mergeCell ref="E2217:F2217"/>
    <mergeCell ref="E2218:F2218"/>
    <mergeCell ref="H2221:I2221"/>
    <mergeCell ref="E2223:F2223"/>
    <mergeCell ref="E2224:F2224"/>
    <mergeCell ref="H2136:I2136"/>
    <mergeCell ref="A2137:E2137"/>
    <mergeCell ref="F2137:I2137"/>
    <mergeCell ref="G2138:I2138"/>
    <mergeCell ref="E2151:F2151"/>
    <mergeCell ref="E2152:F2152"/>
    <mergeCell ref="E2156:F2156"/>
    <mergeCell ref="E2157:F2157"/>
    <mergeCell ref="E2158:F2158"/>
    <mergeCell ref="E2159:F2159"/>
    <mergeCell ref="E2150:F2150"/>
    <mergeCell ref="A2144:E2144"/>
    <mergeCell ref="F2144:I2144"/>
    <mergeCell ref="H2146:I2146"/>
    <mergeCell ref="E2148:F2148"/>
    <mergeCell ref="E2149:F2149"/>
    <mergeCell ref="H2154:I2154"/>
    <mergeCell ref="A2086:E2086"/>
    <mergeCell ref="F2086:I2086"/>
    <mergeCell ref="A2087:E2087"/>
    <mergeCell ref="F2087:I2087"/>
    <mergeCell ref="E2103:F2103"/>
    <mergeCell ref="E2104:F2104"/>
    <mergeCell ref="E2105:F2105"/>
    <mergeCell ref="E2109:F2109"/>
    <mergeCell ref="H2111:I2111"/>
    <mergeCell ref="E2095:F2095"/>
    <mergeCell ref="E2096:F2096"/>
    <mergeCell ref="E2097:F2097"/>
    <mergeCell ref="H2135:I2135"/>
    <mergeCell ref="G2126:I2126"/>
    <mergeCell ref="G2127:I2127"/>
    <mergeCell ref="G2128:I2128"/>
    <mergeCell ref="G2129:I2129"/>
    <mergeCell ref="G2130:I2130"/>
    <mergeCell ref="A2131:E2131"/>
    <mergeCell ref="F2131:I2131"/>
    <mergeCell ref="H2132:I2132"/>
    <mergeCell ref="H2133:I2133"/>
    <mergeCell ref="H2134:I2134"/>
    <mergeCell ref="E2080:F2080"/>
    <mergeCell ref="E2066:F2066"/>
    <mergeCell ref="E2067:F2067"/>
    <mergeCell ref="E2073:F2073"/>
    <mergeCell ref="E2074:F2074"/>
    <mergeCell ref="E2075:F2075"/>
    <mergeCell ref="H2077:I2077"/>
    <mergeCell ref="E2068:F2068"/>
    <mergeCell ref="E2069:F2069"/>
    <mergeCell ref="H2071:I2071"/>
    <mergeCell ref="F2081:I2081"/>
    <mergeCell ref="A2083:E2083"/>
    <mergeCell ref="F2083:I2083"/>
    <mergeCell ref="A2084:E2084"/>
    <mergeCell ref="F2084:I2084"/>
    <mergeCell ref="A2085:E2085"/>
    <mergeCell ref="F2085:I2085"/>
    <mergeCell ref="E2055:F2055"/>
    <mergeCell ref="E2062:F2062"/>
    <mergeCell ref="E2046:F2046"/>
    <mergeCell ref="E2047:F2047"/>
    <mergeCell ref="E2048:F2048"/>
    <mergeCell ref="E2053:F2053"/>
    <mergeCell ref="E2054:F2054"/>
    <mergeCell ref="H2043:I2043"/>
    <mergeCell ref="E2045:F2045"/>
    <mergeCell ref="H2050:I2050"/>
    <mergeCell ref="E2052:F2052"/>
    <mergeCell ref="H2057:I2057"/>
    <mergeCell ref="E2059:F2059"/>
    <mergeCell ref="E2060:F2060"/>
    <mergeCell ref="E2061:F2061"/>
    <mergeCell ref="H2064:I2064"/>
    <mergeCell ref="E2079:F2079"/>
    <mergeCell ref="E2029:F2029"/>
    <mergeCell ref="E2030:F2030"/>
    <mergeCell ref="H2032:I2032"/>
    <mergeCell ref="E2034:F2034"/>
    <mergeCell ref="E2035:F2035"/>
    <mergeCell ref="E2036:F2036"/>
    <mergeCell ref="E2040:F2040"/>
    <mergeCell ref="E2041:F2041"/>
    <mergeCell ref="E2028:F2028"/>
    <mergeCell ref="H2017:I2017"/>
    <mergeCell ref="E2019:F2019"/>
    <mergeCell ref="E2020:F2020"/>
    <mergeCell ref="E2021:F2021"/>
    <mergeCell ref="H2023:I2023"/>
    <mergeCell ref="E2025:F2025"/>
    <mergeCell ref="E2026:F2026"/>
    <mergeCell ref="E2027:F2027"/>
    <mergeCell ref="E2037:F2037"/>
    <mergeCell ref="E2038:F2038"/>
    <mergeCell ref="E2039:F2039"/>
    <mergeCell ref="E1978:F1978"/>
    <mergeCell ref="E1979:F1979"/>
    <mergeCell ref="E1980:F1980"/>
    <mergeCell ref="E1981:F1981"/>
    <mergeCell ref="H1983:I1983"/>
    <mergeCell ref="E1985:F1985"/>
    <mergeCell ref="E1986:F1986"/>
    <mergeCell ref="E1987:F1987"/>
    <mergeCell ref="E1988:F1988"/>
    <mergeCell ref="E1989:F1989"/>
    <mergeCell ref="E1990:F1990"/>
    <mergeCell ref="E2007:F2007"/>
    <mergeCell ref="E2008:F2008"/>
    <mergeCell ref="E2013:F2013"/>
    <mergeCell ref="E2014:F2014"/>
    <mergeCell ref="E2015:F2015"/>
    <mergeCell ref="E1991:F1991"/>
    <mergeCell ref="H1993:I1993"/>
    <mergeCell ref="E1995:F1995"/>
    <mergeCell ref="E1996:F1996"/>
    <mergeCell ref="E1997:F1997"/>
    <mergeCell ref="H1999:I1999"/>
    <mergeCell ref="E2001:F2001"/>
    <mergeCell ref="E2002:F2002"/>
    <mergeCell ref="E2003:F2003"/>
    <mergeCell ref="H2005:I2005"/>
    <mergeCell ref="E2009:F2009"/>
    <mergeCell ref="H2011:I2011"/>
    <mergeCell ref="E1953:F1953"/>
    <mergeCell ref="E1959:F1959"/>
    <mergeCell ref="E1954:F1954"/>
    <mergeCell ref="E1955:F1955"/>
    <mergeCell ref="H1957:I1957"/>
    <mergeCell ref="E1960:F1960"/>
    <mergeCell ref="E1961:F1961"/>
    <mergeCell ref="H1963:I1963"/>
    <mergeCell ref="E1965:F1965"/>
    <mergeCell ref="E1966:F1966"/>
    <mergeCell ref="E1967:F1967"/>
    <mergeCell ref="H1969:I1969"/>
    <mergeCell ref="E1971:F1971"/>
    <mergeCell ref="E1972:F1972"/>
    <mergeCell ref="E1973:F1973"/>
    <mergeCell ref="H1975:I1975"/>
    <mergeCell ref="E1977:F1977"/>
    <mergeCell ref="E1908:F1908"/>
    <mergeCell ref="E1909:F1909"/>
    <mergeCell ref="E1915:F1915"/>
    <mergeCell ref="E1916:F1916"/>
    <mergeCell ref="E1917:F1917"/>
    <mergeCell ref="E1918:F1918"/>
    <mergeCell ref="E1895:F1895"/>
    <mergeCell ref="E1896:F1896"/>
    <mergeCell ref="E1901:F1901"/>
    <mergeCell ref="E1902:F1902"/>
    <mergeCell ref="E1903:F1903"/>
    <mergeCell ref="E1904:F1904"/>
    <mergeCell ref="H1898:I1898"/>
    <mergeCell ref="E1900:F1900"/>
    <mergeCell ref="E1905:F1905"/>
    <mergeCell ref="E1906:F1906"/>
    <mergeCell ref="E1907:F1907"/>
    <mergeCell ref="H1911:I1911"/>
    <mergeCell ref="E1913:F1913"/>
    <mergeCell ref="E1914:F1914"/>
    <mergeCell ref="E1869:F1869"/>
    <mergeCell ref="E1870:F1870"/>
    <mergeCell ref="H1849:I1849"/>
    <mergeCell ref="E1884:F1884"/>
    <mergeCell ref="E1885:F1885"/>
    <mergeCell ref="E1886:F1886"/>
    <mergeCell ref="E1892:F1892"/>
    <mergeCell ref="E1893:F1893"/>
    <mergeCell ref="E1894:F1894"/>
    <mergeCell ref="E1871:F1871"/>
    <mergeCell ref="E1876:F1876"/>
    <mergeCell ref="E1877:F1877"/>
    <mergeCell ref="E1872:F1872"/>
    <mergeCell ref="H1874:I1874"/>
    <mergeCell ref="E1878:F1878"/>
    <mergeCell ref="E1879:F1879"/>
    <mergeCell ref="E1880:F1880"/>
    <mergeCell ref="H1882:I1882"/>
    <mergeCell ref="E1887:F1887"/>
    <mergeCell ref="E1888:F1888"/>
    <mergeCell ref="H1890:I1890"/>
    <mergeCell ref="A1837:E1837"/>
    <mergeCell ref="F1837:I1837"/>
    <mergeCell ref="A1838:E1838"/>
    <mergeCell ref="F1838:I1838"/>
    <mergeCell ref="A1839:E1839"/>
    <mergeCell ref="F1839:I1839"/>
    <mergeCell ref="A1840:E1840"/>
    <mergeCell ref="F1840:I1840"/>
    <mergeCell ref="A1841:E1841"/>
    <mergeCell ref="F1841:I1841"/>
    <mergeCell ref="A1842:E1842"/>
    <mergeCell ref="F1842:I1842"/>
    <mergeCell ref="A1843:E1843"/>
    <mergeCell ref="F1843:I1843"/>
    <mergeCell ref="H1861:I1861"/>
    <mergeCell ref="E1863:F1863"/>
    <mergeCell ref="E1864:F1864"/>
    <mergeCell ref="A1752:E1752"/>
    <mergeCell ref="F1752:I1752"/>
    <mergeCell ref="A1753:E1753"/>
    <mergeCell ref="F1753:I1753"/>
    <mergeCell ref="A1754:E1754"/>
    <mergeCell ref="F1754:I1754"/>
    <mergeCell ref="A1755:E1755"/>
    <mergeCell ref="F1755:I1755"/>
    <mergeCell ref="A1756:E1756"/>
    <mergeCell ref="F1756:I1756"/>
    <mergeCell ref="G1757:I1757"/>
    <mergeCell ref="G1758:I1758"/>
    <mergeCell ref="G1759:I1759"/>
    <mergeCell ref="G1760:I1760"/>
    <mergeCell ref="E1782:F1782"/>
    <mergeCell ref="E1783:F1783"/>
    <mergeCell ref="H1813:I1813"/>
    <mergeCell ref="G1801:I1801"/>
    <mergeCell ref="G1802:I1802"/>
    <mergeCell ref="G1803:I1803"/>
    <mergeCell ref="G1804:I1804"/>
    <mergeCell ref="G1805:I1805"/>
    <mergeCell ref="G1806:I1806"/>
    <mergeCell ref="A1807:E1807"/>
    <mergeCell ref="F1807:I1807"/>
    <mergeCell ref="H1808:I1808"/>
    <mergeCell ref="H1809:I1809"/>
    <mergeCell ref="H1810:I1810"/>
    <mergeCell ref="H1811:I1811"/>
    <mergeCell ref="H1812:I1812"/>
    <mergeCell ref="A1725:E1725"/>
    <mergeCell ref="F1725:I1725"/>
    <mergeCell ref="F1726:I1726"/>
    <mergeCell ref="A1728:E1728"/>
    <mergeCell ref="F1728:I1728"/>
    <mergeCell ref="A1729:E1729"/>
    <mergeCell ref="F1729:I1729"/>
    <mergeCell ref="A1730:E1730"/>
    <mergeCell ref="F1730:I1730"/>
    <mergeCell ref="A1731:E1731"/>
    <mergeCell ref="F1731:I1731"/>
    <mergeCell ref="A1732:E1732"/>
    <mergeCell ref="F1732:I1732"/>
    <mergeCell ref="A1733:E1733"/>
    <mergeCell ref="F1733:I1733"/>
    <mergeCell ref="A1734:E1734"/>
    <mergeCell ref="F1734:I1734"/>
    <mergeCell ref="A1695:E1695"/>
    <mergeCell ref="F1695:I1695"/>
    <mergeCell ref="A1696:E1696"/>
    <mergeCell ref="F1696:I1696"/>
    <mergeCell ref="A1697:E1697"/>
    <mergeCell ref="F1697:I1697"/>
    <mergeCell ref="A1698:E1698"/>
    <mergeCell ref="F1698:I1698"/>
    <mergeCell ref="H1700:I1700"/>
    <mergeCell ref="E1702:F1702"/>
    <mergeCell ref="E1720:F1720"/>
    <mergeCell ref="E1721:F1721"/>
    <mergeCell ref="H1704:I1704"/>
    <mergeCell ref="A1707:E1707"/>
    <mergeCell ref="F1707:I1707"/>
    <mergeCell ref="A1715:E1715"/>
    <mergeCell ref="F1715:I1715"/>
    <mergeCell ref="E1703:F1703"/>
    <mergeCell ref="A1704:A1705"/>
    <mergeCell ref="B1704:B1705"/>
    <mergeCell ref="C1704:C1705"/>
    <mergeCell ref="D1704:D1705"/>
    <mergeCell ref="E1704:E1705"/>
    <mergeCell ref="F1704:G1704"/>
    <mergeCell ref="A1689:E1689"/>
    <mergeCell ref="F1689:I1689"/>
    <mergeCell ref="A1686:A1687"/>
    <mergeCell ref="B1686:B1687"/>
    <mergeCell ref="C1686:C1687"/>
    <mergeCell ref="D1686:D1687"/>
    <mergeCell ref="E1686:E1687"/>
    <mergeCell ref="F1686:G1686"/>
    <mergeCell ref="H1686:I1686"/>
    <mergeCell ref="J1686:J1687"/>
    <mergeCell ref="F1690:I1690"/>
    <mergeCell ref="A1692:E1692"/>
    <mergeCell ref="F1692:I1692"/>
    <mergeCell ref="A1693:E1693"/>
    <mergeCell ref="F1693:I1693"/>
    <mergeCell ref="A1694:E1694"/>
    <mergeCell ref="F1694:I1694"/>
    <mergeCell ref="E1648:F1648"/>
    <mergeCell ref="E1658:F1658"/>
    <mergeCell ref="H1650:I1650"/>
    <mergeCell ref="E1652:F1652"/>
    <mergeCell ref="E1653:F1653"/>
    <mergeCell ref="E1654:F1654"/>
    <mergeCell ref="H1656:I1656"/>
    <mergeCell ref="E1659:F1659"/>
    <mergeCell ref="E1660:F1660"/>
    <mergeCell ref="H1662:I1662"/>
    <mergeCell ref="E1664:F1664"/>
    <mergeCell ref="E1665:F1665"/>
    <mergeCell ref="E1666:F1666"/>
    <mergeCell ref="H1668:I1668"/>
    <mergeCell ref="E1670:F1670"/>
    <mergeCell ref="E1671:F1671"/>
    <mergeCell ref="A1672:A1673"/>
    <mergeCell ref="B1672:B1673"/>
    <mergeCell ref="C1672:C1673"/>
    <mergeCell ref="D1672:D1673"/>
    <mergeCell ref="E1672:E1673"/>
    <mergeCell ref="F1672:G1672"/>
    <mergeCell ref="E1604:F1604"/>
    <mergeCell ref="E1605:F1605"/>
    <mergeCell ref="E1580:F1580"/>
    <mergeCell ref="E1581:F1581"/>
    <mergeCell ref="E1586:F1586"/>
    <mergeCell ref="E1587:F1587"/>
    <mergeCell ref="E1592:F1592"/>
    <mergeCell ref="H1602:I1602"/>
    <mergeCell ref="E1622:F1622"/>
    <mergeCell ref="E1623:F1623"/>
    <mergeCell ref="E1628:F1628"/>
    <mergeCell ref="E1629:F1629"/>
    <mergeCell ref="E1610:F1610"/>
    <mergeCell ref="E1611:F1611"/>
    <mergeCell ref="E1616:F1616"/>
    <mergeCell ref="E1617:F1617"/>
    <mergeCell ref="E1634:F1634"/>
    <mergeCell ref="E1550:F1550"/>
    <mergeCell ref="E1551:F1551"/>
    <mergeCell ref="E1526:F1526"/>
    <mergeCell ref="E1527:F1527"/>
    <mergeCell ref="E1532:F1532"/>
    <mergeCell ref="E1533:F1533"/>
    <mergeCell ref="E1538:F1538"/>
    <mergeCell ref="H1548:I1548"/>
    <mergeCell ref="E1568:F1568"/>
    <mergeCell ref="E1569:F1569"/>
    <mergeCell ref="E1574:F1574"/>
    <mergeCell ref="E1575:F1575"/>
    <mergeCell ref="E1556:F1556"/>
    <mergeCell ref="E1557:F1557"/>
    <mergeCell ref="E1562:F1562"/>
    <mergeCell ref="E1563:F1563"/>
    <mergeCell ref="E1593:F1593"/>
    <mergeCell ref="E1489:F1489"/>
    <mergeCell ref="E1490:F1490"/>
    <mergeCell ref="E1491:F1491"/>
    <mergeCell ref="E1496:F1496"/>
    <mergeCell ref="E1497:F1497"/>
    <mergeCell ref="E1477:F1477"/>
    <mergeCell ref="E1478:F1478"/>
    <mergeCell ref="E1479:F1479"/>
    <mergeCell ref="E1483:F1483"/>
    <mergeCell ref="H1473:I1473"/>
    <mergeCell ref="E1475:F1475"/>
    <mergeCell ref="E1476:F1476"/>
    <mergeCell ref="E1480:F1480"/>
    <mergeCell ref="E1481:F1481"/>
    <mergeCell ref="E1482:F1482"/>
    <mergeCell ref="H1485:I1485"/>
    <mergeCell ref="E1487:F1487"/>
    <mergeCell ref="E1488:F1488"/>
    <mergeCell ref="E1492:F1492"/>
    <mergeCell ref="H1494:I1494"/>
    <mergeCell ref="E1467:F1467"/>
    <mergeCell ref="E1471:F1471"/>
    <mergeCell ref="E1448:F1448"/>
    <mergeCell ref="E1449:F1449"/>
    <mergeCell ref="E1450:F1450"/>
    <mergeCell ref="E1456:F1456"/>
    <mergeCell ref="E1457:F1457"/>
    <mergeCell ref="E1458:F1458"/>
    <mergeCell ref="H1452:I1452"/>
    <mergeCell ref="E1454:F1454"/>
    <mergeCell ref="E1455:F1455"/>
    <mergeCell ref="H1461:I1461"/>
    <mergeCell ref="E1463:F1463"/>
    <mergeCell ref="E1464:F1464"/>
    <mergeCell ref="E1468:F1468"/>
    <mergeCell ref="E1469:F1469"/>
    <mergeCell ref="E1470:F1470"/>
    <mergeCell ref="E1437:F1437"/>
    <mergeCell ref="E1438:F1438"/>
    <mergeCell ref="E1444:F1444"/>
    <mergeCell ref="E1426:F1426"/>
    <mergeCell ref="E1432:F1432"/>
    <mergeCell ref="E1436:F1436"/>
    <mergeCell ref="H1428:I1428"/>
    <mergeCell ref="E1430:F1430"/>
    <mergeCell ref="E1431:F1431"/>
    <mergeCell ref="H1434:I1434"/>
    <mergeCell ref="H1440:I1440"/>
    <mergeCell ref="E1442:F1442"/>
    <mergeCell ref="E1443:F1443"/>
    <mergeCell ref="H1446:I1446"/>
    <mergeCell ref="E1459:F1459"/>
    <mergeCell ref="E1465:F1465"/>
    <mergeCell ref="E1466:F1466"/>
    <mergeCell ref="E1423:F1423"/>
    <mergeCell ref="E1424:F1424"/>
    <mergeCell ref="E1425:F1425"/>
    <mergeCell ref="E1401:F1401"/>
    <mergeCell ref="E1407:F1407"/>
    <mergeCell ref="E1411:F1411"/>
    <mergeCell ref="E1412:F1412"/>
    <mergeCell ref="E1402:F1402"/>
    <mergeCell ref="E1403:F1403"/>
    <mergeCell ref="H1405:I1405"/>
    <mergeCell ref="E1408:F1408"/>
    <mergeCell ref="E1409:F1409"/>
    <mergeCell ref="E1410:F1410"/>
    <mergeCell ref="E1414:F1414"/>
    <mergeCell ref="E1415:F1415"/>
    <mergeCell ref="E1416:F1416"/>
    <mergeCell ref="H1418:I1418"/>
    <mergeCell ref="E1420:F1420"/>
    <mergeCell ref="E1421:F1421"/>
    <mergeCell ref="E1422:F1422"/>
    <mergeCell ref="E1389:F1389"/>
    <mergeCell ref="E1390:F1390"/>
    <mergeCell ref="E1394:F1394"/>
    <mergeCell ref="E1395:F1395"/>
    <mergeCell ref="E1380:F1380"/>
    <mergeCell ref="E1381:F1381"/>
    <mergeCell ref="E1382:F1382"/>
    <mergeCell ref="E1383:F1383"/>
    <mergeCell ref="H1378:I1378"/>
    <mergeCell ref="H1385:I1385"/>
    <mergeCell ref="E1387:F1387"/>
    <mergeCell ref="E1388:F1388"/>
    <mergeCell ref="H1392:I1392"/>
    <mergeCell ref="E1396:F1396"/>
    <mergeCell ref="E1397:F1397"/>
    <mergeCell ref="H1399:I1399"/>
    <mergeCell ref="E1413:F1413"/>
    <mergeCell ref="E1365:F1365"/>
    <mergeCell ref="E1366:F1366"/>
    <mergeCell ref="E1376:F1376"/>
    <mergeCell ref="E1352:F1352"/>
    <mergeCell ref="H1354:I1354"/>
    <mergeCell ref="E1356:F1356"/>
    <mergeCell ref="E1357:F1357"/>
    <mergeCell ref="E1358:F1358"/>
    <mergeCell ref="E1363:F1363"/>
    <mergeCell ref="E1364:F1364"/>
    <mergeCell ref="E1367:F1367"/>
    <mergeCell ref="E1368:F1368"/>
    <mergeCell ref="E1369:F1369"/>
    <mergeCell ref="H1371:I1371"/>
    <mergeCell ref="E1373:F1373"/>
    <mergeCell ref="E1374:F1374"/>
    <mergeCell ref="E1375:F1375"/>
    <mergeCell ref="E1297:F1297"/>
    <mergeCell ref="E1298:F1298"/>
    <mergeCell ref="E1281:F1281"/>
    <mergeCell ref="E1282:F1282"/>
    <mergeCell ref="E1288:F1288"/>
    <mergeCell ref="E1289:F1289"/>
    <mergeCell ref="E1290:F1290"/>
    <mergeCell ref="E1295:F1295"/>
    <mergeCell ref="E1296:F1296"/>
    <mergeCell ref="H1300:I1300"/>
    <mergeCell ref="E1302:F1302"/>
    <mergeCell ref="E1318:F1318"/>
    <mergeCell ref="E1319:F1319"/>
    <mergeCell ref="E1320:F1320"/>
    <mergeCell ref="E1321:F1321"/>
    <mergeCell ref="E1304:F1304"/>
    <mergeCell ref="E1311:F1311"/>
    <mergeCell ref="E1312:F1312"/>
    <mergeCell ref="E1313:F1313"/>
    <mergeCell ref="E1229:F1229"/>
    <mergeCell ref="E1230:F1230"/>
    <mergeCell ref="E1243:F1243"/>
    <mergeCell ref="E1244:F1244"/>
    <mergeCell ref="E1250:F1250"/>
    <mergeCell ref="E1234:F1234"/>
    <mergeCell ref="E1235:F1235"/>
    <mergeCell ref="E1236:F1236"/>
    <mergeCell ref="E1237:F1237"/>
    <mergeCell ref="H1232:I1232"/>
    <mergeCell ref="H1239:I1239"/>
    <mergeCell ref="E1241:F1241"/>
    <mergeCell ref="E1242:F1242"/>
    <mergeCell ref="H1246:I1246"/>
    <mergeCell ref="E1248:F1248"/>
    <mergeCell ref="E1249:F1249"/>
    <mergeCell ref="H1252:I1252"/>
    <mergeCell ref="E1196:F1196"/>
    <mergeCell ref="E1203:F1203"/>
    <mergeCell ref="E1204:F1204"/>
    <mergeCell ref="E1205:F1205"/>
    <mergeCell ref="E1185:F1185"/>
    <mergeCell ref="E1191:F1191"/>
    <mergeCell ref="E1192:F1192"/>
    <mergeCell ref="H1198:I1198"/>
    <mergeCell ref="E1200:F1200"/>
    <mergeCell ref="E1201:F1201"/>
    <mergeCell ref="E1202:F1202"/>
    <mergeCell ref="E1223:F1223"/>
    <mergeCell ref="E1227:F1227"/>
    <mergeCell ref="E1228:F1228"/>
    <mergeCell ref="E1210:F1210"/>
    <mergeCell ref="E1211:F1211"/>
    <mergeCell ref="E1212:F1212"/>
    <mergeCell ref="E1213:F1213"/>
    <mergeCell ref="H1207:I1207"/>
    <mergeCell ref="E1209:F1209"/>
    <mergeCell ref="E1214:F1214"/>
    <mergeCell ref="E1215:F1215"/>
    <mergeCell ref="E1216:F1216"/>
    <mergeCell ref="H1218:I1218"/>
    <mergeCell ref="E1220:F1220"/>
    <mergeCell ref="E1221:F1221"/>
    <mergeCell ref="E1222:F1222"/>
    <mergeCell ref="H1225:I1225"/>
    <mergeCell ref="E1121:F1121"/>
    <mergeCell ref="E1122:F1122"/>
    <mergeCell ref="E1123:F1123"/>
    <mergeCell ref="H1125:I1125"/>
    <mergeCell ref="E1127:F1127"/>
    <mergeCell ref="E1128:F1128"/>
    <mergeCell ref="E1129:F1129"/>
    <mergeCell ref="E1114:F1114"/>
    <mergeCell ref="E1120:F1120"/>
    <mergeCell ref="E1113:F1113"/>
    <mergeCell ref="H1116:I1116"/>
    <mergeCell ref="E1118:F1118"/>
    <mergeCell ref="E1119:F1119"/>
    <mergeCell ref="H1131:I1131"/>
    <mergeCell ref="E1154:F1154"/>
    <mergeCell ref="E1133:F1133"/>
    <mergeCell ref="E1134:F1134"/>
    <mergeCell ref="E1135:F1135"/>
    <mergeCell ref="H1137:I1137"/>
    <mergeCell ref="E1139:F1139"/>
    <mergeCell ref="E1140:F1140"/>
    <mergeCell ref="E1141:F1141"/>
    <mergeCell ref="H1143:I1143"/>
    <mergeCell ref="E1145:F1145"/>
    <mergeCell ref="E1146:F1146"/>
    <mergeCell ref="E1147:F1147"/>
    <mergeCell ref="H1149:I1149"/>
    <mergeCell ref="E1151:F1151"/>
    <mergeCell ref="E1152:F1152"/>
    <mergeCell ref="H1073:I1073"/>
    <mergeCell ref="A1074:E1074"/>
    <mergeCell ref="F1074:I1074"/>
    <mergeCell ref="G1075:I1075"/>
    <mergeCell ref="A1079:E1079"/>
    <mergeCell ref="F1079:I1079"/>
    <mergeCell ref="H1081:I1081"/>
    <mergeCell ref="H1100:I1100"/>
    <mergeCell ref="E1083:F1083"/>
    <mergeCell ref="E1084:F1084"/>
    <mergeCell ref="F1085:I1085"/>
    <mergeCell ref="A1088:E1088"/>
    <mergeCell ref="F1088:I1088"/>
    <mergeCell ref="A1089:E1089"/>
    <mergeCell ref="F1089:I1089"/>
    <mergeCell ref="A1090:E1090"/>
    <mergeCell ref="F1090:I1090"/>
    <mergeCell ref="A1091:E1091"/>
    <mergeCell ref="F1091:I1091"/>
    <mergeCell ref="A1092:E1092"/>
    <mergeCell ref="F1092:I1092"/>
    <mergeCell ref="A1093:E1093"/>
    <mergeCell ref="F1093:I1093"/>
    <mergeCell ref="A1039:E1039"/>
    <mergeCell ref="F1039:I1039"/>
    <mergeCell ref="A1043:E1043"/>
    <mergeCell ref="F1043:I1043"/>
    <mergeCell ref="H1033:I1033"/>
    <mergeCell ref="E1035:F1035"/>
    <mergeCell ref="E1036:F1036"/>
    <mergeCell ref="F1037:I1037"/>
    <mergeCell ref="A1040:E1040"/>
    <mergeCell ref="F1040:I1040"/>
    <mergeCell ref="A1041:E1041"/>
    <mergeCell ref="F1041:I1041"/>
    <mergeCell ref="A1042:E1042"/>
    <mergeCell ref="F1042:I1042"/>
    <mergeCell ref="A1060:E1060"/>
    <mergeCell ref="F1060:I1060"/>
    <mergeCell ref="A1061:E1061"/>
    <mergeCell ref="F1061:I1061"/>
    <mergeCell ref="F1057:I1057"/>
    <mergeCell ref="A1044:E1044"/>
    <mergeCell ref="F1044:I1044"/>
    <mergeCell ref="A1045:E1045"/>
    <mergeCell ref="F1045:I1045"/>
    <mergeCell ref="H1047:I1047"/>
    <mergeCell ref="E1049:F1049"/>
    <mergeCell ref="E1050:F1050"/>
    <mergeCell ref="A1051:A1052"/>
    <mergeCell ref="B1051:B1052"/>
    <mergeCell ref="C1051:C1052"/>
    <mergeCell ref="D1051:D1052"/>
    <mergeCell ref="E1051:E1052"/>
    <mergeCell ref="F1051:G1051"/>
    <mergeCell ref="A1025:E1025"/>
    <mergeCell ref="F1025:I1025"/>
    <mergeCell ref="F1026:I1026"/>
    <mergeCell ref="A1029:E1029"/>
    <mergeCell ref="F1029:I1029"/>
    <mergeCell ref="A1030:E1030"/>
    <mergeCell ref="F1030:I1030"/>
    <mergeCell ref="A1031:E1031"/>
    <mergeCell ref="F1031:I1031"/>
    <mergeCell ref="E1018:F1018"/>
    <mergeCell ref="A1022:E1022"/>
    <mergeCell ref="F1022:I1022"/>
    <mergeCell ref="F1023:I1023"/>
    <mergeCell ref="A1026:E1026"/>
    <mergeCell ref="A1027:E1027"/>
    <mergeCell ref="F1027:I1027"/>
    <mergeCell ref="A1028:E1028"/>
    <mergeCell ref="F1028:I1028"/>
    <mergeCell ref="E988:F988"/>
    <mergeCell ref="E989:F989"/>
    <mergeCell ref="E990:F990"/>
    <mergeCell ref="E991:F991"/>
    <mergeCell ref="E992:F992"/>
    <mergeCell ref="E993:F993"/>
    <mergeCell ref="E994:F994"/>
    <mergeCell ref="E995:F995"/>
    <mergeCell ref="H997:I997"/>
    <mergeCell ref="E999:F999"/>
    <mergeCell ref="E1000:F1000"/>
    <mergeCell ref="A1001:A1002"/>
    <mergeCell ref="B1001:B1002"/>
    <mergeCell ref="C1001:C1002"/>
    <mergeCell ref="D1001:D1002"/>
    <mergeCell ref="A1011:E1011"/>
    <mergeCell ref="F1011:I1011"/>
    <mergeCell ref="A1008:E1008"/>
    <mergeCell ref="F1008:I1008"/>
    <mergeCell ref="A1009:E1009"/>
    <mergeCell ref="F1009:I1009"/>
    <mergeCell ref="A1010:E1010"/>
    <mergeCell ref="F1010:I1010"/>
    <mergeCell ref="E978:F978"/>
    <mergeCell ref="E979:F979"/>
    <mergeCell ref="E980:F980"/>
    <mergeCell ref="E981:F981"/>
    <mergeCell ref="E982:F982"/>
    <mergeCell ref="E967:F967"/>
    <mergeCell ref="E968:F968"/>
    <mergeCell ref="E969:F969"/>
    <mergeCell ref="E970:F970"/>
    <mergeCell ref="E971:F971"/>
    <mergeCell ref="H973:I973"/>
    <mergeCell ref="E975:F975"/>
    <mergeCell ref="E976:F976"/>
    <mergeCell ref="E977:F977"/>
    <mergeCell ref="E983:F983"/>
    <mergeCell ref="E984:F984"/>
    <mergeCell ref="H986:I986"/>
    <mergeCell ref="H944:I944"/>
    <mergeCell ref="E956:F956"/>
    <mergeCell ref="E957:F957"/>
    <mergeCell ref="E958:F958"/>
    <mergeCell ref="H960:I960"/>
    <mergeCell ref="E962:F962"/>
    <mergeCell ref="E963:F963"/>
    <mergeCell ref="E964:F964"/>
    <mergeCell ref="E965:F965"/>
    <mergeCell ref="E966:F966"/>
    <mergeCell ref="E949:F949"/>
    <mergeCell ref="E950:F950"/>
    <mergeCell ref="E954:F954"/>
    <mergeCell ref="E955:F955"/>
    <mergeCell ref="E946:F946"/>
    <mergeCell ref="E947:F947"/>
    <mergeCell ref="E948:F948"/>
    <mergeCell ref="H952:I952"/>
    <mergeCell ref="E920:F920"/>
    <mergeCell ref="H922:I922"/>
    <mergeCell ref="E935:F935"/>
    <mergeCell ref="E936:F936"/>
    <mergeCell ref="E937:F937"/>
    <mergeCell ref="E941:F941"/>
    <mergeCell ref="E942:F942"/>
    <mergeCell ref="E924:F924"/>
    <mergeCell ref="E925:F925"/>
    <mergeCell ref="E926:F926"/>
    <mergeCell ref="E927:F927"/>
    <mergeCell ref="E928:F928"/>
    <mergeCell ref="E929:F929"/>
    <mergeCell ref="E930:F930"/>
    <mergeCell ref="E931:F931"/>
    <mergeCell ref="H933:I933"/>
    <mergeCell ref="E938:F938"/>
    <mergeCell ref="E939:F939"/>
    <mergeCell ref="E940:F940"/>
    <mergeCell ref="E912:F912"/>
    <mergeCell ref="E916:F916"/>
    <mergeCell ref="E917:F917"/>
    <mergeCell ref="E918:F918"/>
    <mergeCell ref="E899:F899"/>
    <mergeCell ref="E903:F903"/>
    <mergeCell ref="E907:F907"/>
    <mergeCell ref="E911:F911"/>
    <mergeCell ref="E900:F900"/>
    <mergeCell ref="E901:F901"/>
    <mergeCell ref="E902:F902"/>
    <mergeCell ref="H905:I905"/>
    <mergeCell ref="E908:F908"/>
    <mergeCell ref="E909:F909"/>
    <mergeCell ref="E910:F910"/>
    <mergeCell ref="H914:I914"/>
    <mergeCell ref="E919:F919"/>
    <mergeCell ref="H860:I860"/>
    <mergeCell ref="E862:F862"/>
    <mergeCell ref="E863:F863"/>
    <mergeCell ref="A864:A865"/>
    <mergeCell ref="B864:B865"/>
    <mergeCell ref="C864:C865"/>
    <mergeCell ref="D864:D865"/>
    <mergeCell ref="E864:E865"/>
    <mergeCell ref="E888:F888"/>
    <mergeCell ref="E889:F889"/>
    <mergeCell ref="E890:F890"/>
    <mergeCell ref="H892:I892"/>
    <mergeCell ref="E894:F894"/>
    <mergeCell ref="E895:F895"/>
    <mergeCell ref="E896:F896"/>
    <mergeCell ref="E897:F897"/>
    <mergeCell ref="E898:F898"/>
    <mergeCell ref="H879:I879"/>
    <mergeCell ref="E881:F881"/>
    <mergeCell ref="E882:F882"/>
    <mergeCell ref="E883:F883"/>
    <mergeCell ref="E884:F884"/>
    <mergeCell ref="E885:F885"/>
    <mergeCell ref="E886:F886"/>
    <mergeCell ref="E887:F887"/>
    <mergeCell ref="A877:E877"/>
    <mergeCell ref="F877:I877"/>
    <mergeCell ref="J763:J764"/>
    <mergeCell ref="H790:I790"/>
    <mergeCell ref="G780:I780"/>
    <mergeCell ref="G778:I778"/>
    <mergeCell ref="G779:I779"/>
    <mergeCell ref="G781:I781"/>
    <mergeCell ref="G782:I782"/>
    <mergeCell ref="G783:I783"/>
    <mergeCell ref="A784:E784"/>
    <mergeCell ref="F784:I784"/>
    <mergeCell ref="H785:I785"/>
    <mergeCell ref="H786:I786"/>
    <mergeCell ref="H787:I787"/>
    <mergeCell ref="H788:I788"/>
    <mergeCell ref="H789:I789"/>
    <mergeCell ref="H832:I832"/>
    <mergeCell ref="A813:E813"/>
    <mergeCell ref="F813:I813"/>
    <mergeCell ref="A810:E810"/>
    <mergeCell ref="F810:I810"/>
    <mergeCell ref="G816:I816"/>
    <mergeCell ref="A659:E659"/>
    <mergeCell ref="F659:I659"/>
    <mergeCell ref="G663:I663"/>
    <mergeCell ref="G664:I664"/>
    <mergeCell ref="A675:E675"/>
    <mergeCell ref="F675:I675"/>
    <mergeCell ref="A674:E674"/>
    <mergeCell ref="F674:I674"/>
    <mergeCell ref="G698:I698"/>
    <mergeCell ref="G715:I715"/>
    <mergeCell ref="A725:E725"/>
    <mergeCell ref="F725:I725"/>
    <mergeCell ref="A726:E726"/>
    <mergeCell ref="F726:I726"/>
    <mergeCell ref="A727:E727"/>
    <mergeCell ref="A771:E771"/>
    <mergeCell ref="F771:I771"/>
    <mergeCell ref="A753:E753"/>
    <mergeCell ref="F753:I753"/>
    <mergeCell ref="F754:I754"/>
    <mergeCell ref="A757:E757"/>
    <mergeCell ref="F757:I757"/>
    <mergeCell ref="E762:F762"/>
    <mergeCell ref="A763:A764"/>
    <mergeCell ref="B763:B764"/>
    <mergeCell ref="C763:C764"/>
    <mergeCell ref="D763:D764"/>
    <mergeCell ref="E763:E764"/>
    <mergeCell ref="F763:G763"/>
    <mergeCell ref="H763:I763"/>
    <mergeCell ref="G433:I433"/>
    <mergeCell ref="G435:I435"/>
    <mergeCell ref="G436:I436"/>
    <mergeCell ref="H438:I438"/>
    <mergeCell ref="H439:I439"/>
    <mergeCell ref="H440:I440"/>
    <mergeCell ref="H441:I441"/>
    <mergeCell ref="A448:E448"/>
    <mergeCell ref="F448:I448"/>
    <mergeCell ref="A434:E434"/>
    <mergeCell ref="F434:I434"/>
    <mergeCell ref="F442:I442"/>
    <mergeCell ref="G443:I443"/>
    <mergeCell ref="H450:I450"/>
    <mergeCell ref="E474:F474"/>
    <mergeCell ref="E477:F477"/>
    <mergeCell ref="H479:I479"/>
    <mergeCell ref="E473:F473"/>
    <mergeCell ref="E465:F465"/>
    <mergeCell ref="E452:F452"/>
    <mergeCell ref="E453:F453"/>
    <mergeCell ref="E454:F454"/>
    <mergeCell ref="E455:F455"/>
    <mergeCell ref="E466:F466"/>
    <mergeCell ref="A437:E437"/>
    <mergeCell ref="F437:I437"/>
    <mergeCell ref="E463:F463"/>
    <mergeCell ref="E464:F464"/>
    <mergeCell ref="A429:E429"/>
    <mergeCell ref="F429:I429"/>
    <mergeCell ref="G430:I430"/>
    <mergeCell ref="G431:I431"/>
    <mergeCell ref="G432:I432"/>
    <mergeCell ref="J410:J411"/>
    <mergeCell ref="A417:E417"/>
    <mergeCell ref="F417:I417"/>
    <mergeCell ref="F418:I418"/>
    <mergeCell ref="A423:E423"/>
    <mergeCell ref="F423:I423"/>
    <mergeCell ref="A424:E424"/>
    <mergeCell ref="F424:I424"/>
    <mergeCell ref="A426:E426"/>
    <mergeCell ref="A425:E425"/>
    <mergeCell ref="F425:I425"/>
    <mergeCell ref="F426:I426"/>
    <mergeCell ref="H410:I410"/>
    <mergeCell ref="F388:I388"/>
    <mergeCell ref="F389:I389"/>
    <mergeCell ref="A391:E391"/>
    <mergeCell ref="F391:I391"/>
    <mergeCell ref="A392:E392"/>
    <mergeCell ref="F392:I392"/>
    <mergeCell ref="A393:E393"/>
    <mergeCell ref="F393:I393"/>
    <mergeCell ref="A394:E394"/>
    <mergeCell ref="F394:I394"/>
    <mergeCell ref="A404:E404"/>
    <mergeCell ref="F404:I404"/>
    <mergeCell ref="H406:I406"/>
    <mergeCell ref="F427:I427"/>
    <mergeCell ref="A428:E428"/>
    <mergeCell ref="F428:I428"/>
    <mergeCell ref="J367:J368"/>
    <mergeCell ref="A370:E370"/>
    <mergeCell ref="F370:I370"/>
    <mergeCell ref="F371:I371"/>
    <mergeCell ref="A373:E373"/>
    <mergeCell ref="F373:I373"/>
    <mergeCell ref="A374:E374"/>
    <mergeCell ref="F374:I374"/>
    <mergeCell ref="A375:E375"/>
    <mergeCell ref="F375:I375"/>
    <mergeCell ref="J349:J350"/>
    <mergeCell ref="A352:E352"/>
    <mergeCell ref="F352:I352"/>
    <mergeCell ref="F353:I353"/>
    <mergeCell ref="A355:E355"/>
    <mergeCell ref="F355:I355"/>
    <mergeCell ref="A356:E356"/>
    <mergeCell ref="F356:I356"/>
    <mergeCell ref="A357:E357"/>
    <mergeCell ref="F357:I357"/>
    <mergeCell ref="F361:I361"/>
    <mergeCell ref="A358:E358"/>
    <mergeCell ref="F358:I358"/>
    <mergeCell ref="A359:E359"/>
    <mergeCell ref="F359:I359"/>
    <mergeCell ref="A361:E361"/>
    <mergeCell ref="H363:I363"/>
    <mergeCell ref="E365:F365"/>
    <mergeCell ref="E366:F366"/>
    <mergeCell ref="A360:E360"/>
    <mergeCell ref="F360:I360"/>
    <mergeCell ref="E296:F296"/>
    <mergeCell ref="H301:I301"/>
    <mergeCell ref="E303:F303"/>
    <mergeCell ref="H307:I307"/>
    <mergeCell ref="E309:F309"/>
    <mergeCell ref="E310:F310"/>
    <mergeCell ref="E314:F314"/>
    <mergeCell ref="E291:F291"/>
    <mergeCell ref="E312:F312"/>
    <mergeCell ref="E299:F299"/>
    <mergeCell ref="E305:F305"/>
    <mergeCell ref="E313:F313"/>
    <mergeCell ref="E336:F336"/>
    <mergeCell ref="E337:F337"/>
    <mergeCell ref="E338:F338"/>
    <mergeCell ref="E330:F330"/>
    <mergeCell ref="E292:F292"/>
    <mergeCell ref="E266:F266"/>
    <mergeCell ref="E267:F267"/>
    <mergeCell ref="H271:I271"/>
    <mergeCell ref="E278:F278"/>
    <mergeCell ref="E279:F279"/>
    <mergeCell ref="E280:F280"/>
    <mergeCell ref="A251:E251"/>
    <mergeCell ref="F251:I251"/>
    <mergeCell ref="A253:E253"/>
    <mergeCell ref="G254:I254"/>
    <mergeCell ref="G255:I255"/>
    <mergeCell ref="H258:I258"/>
    <mergeCell ref="E260:F260"/>
    <mergeCell ref="E261:F261"/>
    <mergeCell ref="E262:F262"/>
    <mergeCell ref="H287:I287"/>
    <mergeCell ref="H294:I294"/>
    <mergeCell ref="F245:I245"/>
    <mergeCell ref="A247:E247"/>
    <mergeCell ref="F247:I247"/>
    <mergeCell ref="A248:E248"/>
    <mergeCell ref="F248:I248"/>
    <mergeCell ref="A249:E249"/>
    <mergeCell ref="F249:I249"/>
    <mergeCell ref="A250:E250"/>
    <mergeCell ref="F250:I250"/>
    <mergeCell ref="A240:A241"/>
    <mergeCell ref="B240:B241"/>
    <mergeCell ref="C240:C241"/>
    <mergeCell ref="D240:D241"/>
    <mergeCell ref="E240:E241"/>
    <mergeCell ref="F240:G240"/>
    <mergeCell ref="H240:I240"/>
    <mergeCell ref="J240:J241"/>
    <mergeCell ref="A244:E244"/>
    <mergeCell ref="F244:I244"/>
    <mergeCell ref="J165:J166"/>
    <mergeCell ref="A168:E168"/>
    <mergeCell ref="F168:I168"/>
    <mergeCell ref="A140:E140"/>
    <mergeCell ref="F140:I140"/>
    <mergeCell ref="A141:E141"/>
    <mergeCell ref="F141:I141"/>
    <mergeCell ref="A143:E143"/>
    <mergeCell ref="H145:I145"/>
    <mergeCell ref="E147:F147"/>
    <mergeCell ref="E148:F148"/>
    <mergeCell ref="E149:F149"/>
    <mergeCell ref="E157:F157"/>
    <mergeCell ref="E158:F158"/>
    <mergeCell ref="E159:F159"/>
    <mergeCell ref="H208:I208"/>
    <mergeCell ref="E215:F215"/>
    <mergeCell ref="E199:F199"/>
    <mergeCell ref="E200:F200"/>
    <mergeCell ref="E163:F163"/>
    <mergeCell ref="A169:E169"/>
    <mergeCell ref="F169:I169"/>
    <mergeCell ref="A170:E170"/>
    <mergeCell ref="F170:I170"/>
    <mergeCell ref="A171:E171"/>
    <mergeCell ref="F171:I171"/>
    <mergeCell ref="A172:E172"/>
    <mergeCell ref="F172:I172"/>
    <mergeCell ref="A173:E173"/>
    <mergeCell ref="F173:I173"/>
    <mergeCell ref="H175:I175"/>
    <mergeCell ref="E177:F177"/>
    <mergeCell ref="J127:J128"/>
    <mergeCell ref="A134:E134"/>
    <mergeCell ref="F134:I134"/>
    <mergeCell ref="F135:I135"/>
    <mergeCell ref="A137:E137"/>
    <mergeCell ref="F137:I137"/>
    <mergeCell ref="A138:E138"/>
    <mergeCell ref="F138:I138"/>
    <mergeCell ref="A139:E139"/>
    <mergeCell ref="F139:I139"/>
    <mergeCell ref="A119:E119"/>
    <mergeCell ref="F119:I119"/>
    <mergeCell ref="A121:E121"/>
    <mergeCell ref="H123:I123"/>
    <mergeCell ref="E125:F125"/>
    <mergeCell ref="E126:F126"/>
    <mergeCell ref="A127:A128"/>
    <mergeCell ref="B127:B128"/>
    <mergeCell ref="C127:C128"/>
    <mergeCell ref="D127:D128"/>
    <mergeCell ref="E127:E128"/>
    <mergeCell ref="F127:G127"/>
    <mergeCell ref="H127:I127"/>
    <mergeCell ref="F113:I113"/>
    <mergeCell ref="A115:E115"/>
    <mergeCell ref="F115:I115"/>
    <mergeCell ref="A116:E116"/>
    <mergeCell ref="F116:I116"/>
    <mergeCell ref="A117:E117"/>
    <mergeCell ref="F117:I117"/>
    <mergeCell ref="A118:E118"/>
    <mergeCell ref="F118:I118"/>
    <mergeCell ref="A108:A109"/>
    <mergeCell ref="B108:B109"/>
    <mergeCell ref="C108:C109"/>
    <mergeCell ref="D108:D109"/>
    <mergeCell ref="E108:E109"/>
    <mergeCell ref="F108:G108"/>
    <mergeCell ref="H108:I108"/>
    <mergeCell ref="J108:J109"/>
    <mergeCell ref="A112:E112"/>
    <mergeCell ref="F112:I112"/>
    <mergeCell ref="A4:J4"/>
    <mergeCell ref="E9:F9"/>
    <mergeCell ref="E23:F23"/>
    <mergeCell ref="E24:F24"/>
    <mergeCell ref="E13:F13"/>
    <mergeCell ref="E17:F17"/>
    <mergeCell ref="E18:F18"/>
    <mergeCell ref="E5:F5"/>
    <mergeCell ref="E34:F34"/>
    <mergeCell ref="E25:F25"/>
    <mergeCell ref="E26:F26"/>
    <mergeCell ref="E27:F27"/>
    <mergeCell ref="E20:F20"/>
    <mergeCell ref="E21:F21"/>
    <mergeCell ref="E22:F22"/>
    <mergeCell ref="H15:I15"/>
    <mergeCell ref="E10:F10"/>
    <mergeCell ref="E11:F11"/>
    <mergeCell ref="E12:F12"/>
    <mergeCell ref="E6:F6"/>
    <mergeCell ref="E7:F7"/>
    <mergeCell ref="E8:F8"/>
    <mergeCell ref="E19:F19"/>
    <mergeCell ref="E28:F28"/>
    <mergeCell ref="E33:F33"/>
    <mergeCell ref="A1:D1"/>
    <mergeCell ref="E1:F1"/>
    <mergeCell ref="G1:H1"/>
    <mergeCell ref="I1:J1"/>
    <mergeCell ref="A2:D2"/>
    <mergeCell ref="E2:F2"/>
    <mergeCell ref="G2:H2"/>
    <mergeCell ref="I2:J2"/>
    <mergeCell ref="A3:J3"/>
    <mergeCell ref="E29:F29"/>
    <mergeCell ref="E30:F30"/>
    <mergeCell ref="J54:J55"/>
    <mergeCell ref="A67:E67"/>
    <mergeCell ref="F67:I67"/>
    <mergeCell ref="A69:E69"/>
    <mergeCell ref="F69:I69"/>
    <mergeCell ref="A70:E70"/>
    <mergeCell ref="F70:I70"/>
    <mergeCell ref="E37:F37"/>
    <mergeCell ref="E38:F38"/>
    <mergeCell ref="A61:E61"/>
    <mergeCell ref="E35:F35"/>
    <mergeCell ref="E36:F36"/>
    <mergeCell ref="H44:I44"/>
    <mergeCell ref="F62:I62"/>
    <mergeCell ref="A68:E68"/>
    <mergeCell ref="F68:I68"/>
    <mergeCell ref="F61:I61"/>
    <mergeCell ref="F54:G54"/>
    <mergeCell ref="H54:I54"/>
    <mergeCell ref="E31:F31"/>
    <mergeCell ref="E32:F32"/>
    <mergeCell ref="E98:F98"/>
    <mergeCell ref="E99:F99"/>
    <mergeCell ref="A72:E72"/>
    <mergeCell ref="F72:I72"/>
    <mergeCell ref="E39:F39"/>
    <mergeCell ref="E40:F40"/>
    <mergeCell ref="E41:F41"/>
    <mergeCell ref="E46:F46"/>
    <mergeCell ref="E47:F47"/>
    <mergeCell ref="E48:F48"/>
    <mergeCell ref="H50:I50"/>
    <mergeCell ref="E52:F52"/>
    <mergeCell ref="E53:F53"/>
    <mergeCell ref="A54:A55"/>
    <mergeCell ref="B54:B55"/>
    <mergeCell ref="C54:C55"/>
    <mergeCell ref="D54:D55"/>
    <mergeCell ref="E54:E55"/>
    <mergeCell ref="A73:E73"/>
    <mergeCell ref="F73:I73"/>
    <mergeCell ref="G74:I74"/>
    <mergeCell ref="G75:I75"/>
    <mergeCell ref="G80:I80"/>
    <mergeCell ref="A81:E81"/>
    <mergeCell ref="E42:F42"/>
    <mergeCell ref="E97:F97"/>
    <mergeCell ref="G87:I87"/>
    <mergeCell ref="A92:E92"/>
    <mergeCell ref="F92:I92"/>
    <mergeCell ref="H94:I94"/>
    <mergeCell ref="E96:F96"/>
    <mergeCell ref="H83:I83"/>
    <mergeCell ref="H85:I85"/>
    <mergeCell ref="A86:E86"/>
    <mergeCell ref="F86:I86"/>
    <mergeCell ref="G77:I77"/>
    <mergeCell ref="H84:I84"/>
    <mergeCell ref="A71:E71"/>
    <mergeCell ref="F71:I71"/>
    <mergeCell ref="G76:I76"/>
    <mergeCell ref="A78:E78"/>
    <mergeCell ref="F78:I78"/>
    <mergeCell ref="G79:I79"/>
    <mergeCell ref="F81:I81"/>
    <mergeCell ref="H82:I82"/>
    <mergeCell ref="F143:I143"/>
    <mergeCell ref="E164:F164"/>
    <mergeCell ref="E150:F150"/>
    <mergeCell ref="E151:F151"/>
    <mergeCell ref="E152:F152"/>
    <mergeCell ref="H154:I154"/>
    <mergeCell ref="H161:I161"/>
    <mergeCell ref="E106:F106"/>
    <mergeCell ref="E101:F101"/>
    <mergeCell ref="E107:F107"/>
    <mergeCell ref="E102:F102"/>
    <mergeCell ref="E100:F100"/>
    <mergeCell ref="H104:I104"/>
    <mergeCell ref="A142:E142"/>
    <mergeCell ref="F142:I142"/>
    <mergeCell ref="A120:E120"/>
    <mergeCell ref="F120:I120"/>
    <mergeCell ref="F121:I121"/>
    <mergeCell ref="E156:F156"/>
    <mergeCell ref="A252:E252"/>
    <mergeCell ref="F252:I252"/>
    <mergeCell ref="A165:A166"/>
    <mergeCell ref="B165:B166"/>
    <mergeCell ref="C165:C166"/>
    <mergeCell ref="D165:D166"/>
    <mergeCell ref="E165:E166"/>
    <mergeCell ref="F165:G165"/>
    <mergeCell ref="H165:I165"/>
    <mergeCell ref="E216:F216"/>
    <mergeCell ref="E217:F217"/>
    <mergeCell ref="F253:I253"/>
    <mergeCell ref="A256:E256"/>
    <mergeCell ref="F256:I256"/>
    <mergeCell ref="E228:F228"/>
    <mergeCell ref="E233:F233"/>
    <mergeCell ref="E224:F224"/>
    <mergeCell ref="H222:I222"/>
    <mergeCell ref="E229:F229"/>
    <mergeCell ref="E230:F230"/>
    <mergeCell ref="E231:F231"/>
    <mergeCell ref="H236:I236"/>
    <mergeCell ref="E178:F178"/>
    <mergeCell ref="E213:F213"/>
    <mergeCell ref="E210:F210"/>
    <mergeCell ref="E214:F214"/>
    <mergeCell ref="E186:F186"/>
    <mergeCell ref="E187:F187"/>
    <mergeCell ref="E225:F225"/>
    <mergeCell ref="E211:F211"/>
    <mergeCell ref="E212:F212"/>
    <mergeCell ref="E206:F206"/>
    <mergeCell ref="E263:F263"/>
    <mergeCell ref="H319:I319"/>
    <mergeCell ref="E326:F326"/>
    <mergeCell ref="E327:F327"/>
    <mergeCell ref="E328:F328"/>
    <mergeCell ref="E347:F347"/>
    <mergeCell ref="E348:F348"/>
    <mergeCell ref="A367:A368"/>
    <mergeCell ref="B367:B368"/>
    <mergeCell ref="C367:C368"/>
    <mergeCell ref="D367:D368"/>
    <mergeCell ref="E367:E368"/>
    <mergeCell ref="F367:G367"/>
    <mergeCell ref="H367:I367"/>
    <mergeCell ref="A376:E376"/>
    <mergeCell ref="F376:I376"/>
    <mergeCell ref="E285:F285"/>
    <mergeCell ref="E269:F269"/>
    <mergeCell ref="E283:F283"/>
    <mergeCell ref="E282:F282"/>
    <mergeCell ref="E276:F276"/>
    <mergeCell ref="E277:F277"/>
    <mergeCell ref="E284:F284"/>
    <mergeCell ref="E268:F268"/>
    <mergeCell ref="E281:F281"/>
    <mergeCell ref="E290:F290"/>
    <mergeCell ref="E289:F289"/>
    <mergeCell ref="E273:F273"/>
    <mergeCell ref="E274:F274"/>
    <mergeCell ref="E275:F275"/>
    <mergeCell ref="E264:F264"/>
    <mergeCell ref="E265:F265"/>
    <mergeCell ref="E456:F456"/>
    <mergeCell ref="E457:F457"/>
    <mergeCell ref="E458:F458"/>
    <mergeCell ref="E459:F459"/>
    <mergeCell ref="E509:F509"/>
    <mergeCell ref="E505:F505"/>
    <mergeCell ref="E546:F546"/>
    <mergeCell ref="A378:E378"/>
    <mergeCell ref="F378:I378"/>
    <mergeCell ref="E297:F297"/>
    <mergeCell ref="E304:F304"/>
    <mergeCell ref="E298:F298"/>
    <mergeCell ref="E334:F334"/>
    <mergeCell ref="E335:F335"/>
    <mergeCell ref="E323:F323"/>
    <mergeCell ref="E324:F324"/>
    <mergeCell ref="E325:F325"/>
    <mergeCell ref="E321:F321"/>
    <mergeCell ref="E311:F311"/>
    <mergeCell ref="E317:F317"/>
    <mergeCell ref="E322:F322"/>
    <mergeCell ref="E315:F315"/>
    <mergeCell ref="E316:F316"/>
    <mergeCell ref="G401:I401"/>
    <mergeCell ref="E408:F408"/>
    <mergeCell ref="E409:F409"/>
    <mergeCell ref="A410:A411"/>
    <mergeCell ref="B410:B411"/>
    <mergeCell ref="C410:C411"/>
    <mergeCell ref="D410:D411"/>
    <mergeCell ref="E410:E411"/>
    <mergeCell ref="F410:G410"/>
    <mergeCell ref="E239:F239"/>
    <mergeCell ref="E219:F219"/>
    <mergeCell ref="E220:F220"/>
    <mergeCell ref="E234:F234"/>
    <mergeCell ref="E226:F226"/>
    <mergeCell ref="E227:F227"/>
    <mergeCell ref="H487:I487"/>
    <mergeCell ref="E489:F489"/>
    <mergeCell ref="A427:E427"/>
    <mergeCell ref="E548:F548"/>
    <mergeCell ref="E549:F549"/>
    <mergeCell ref="E556:F556"/>
    <mergeCell ref="E550:F550"/>
    <mergeCell ref="E551:F551"/>
    <mergeCell ref="A442:E442"/>
    <mergeCell ref="E547:F547"/>
    <mergeCell ref="E526:F526"/>
    <mergeCell ref="E467:F467"/>
    <mergeCell ref="E475:F475"/>
    <mergeCell ref="E476:F476"/>
    <mergeCell ref="E533:F533"/>
    <mergeCell ref="E534:F534"/>
    <mergeCell ref="E531:F531"/>
    <mergeCell ref="E532:F532"/>
    <mergeCell ref="E523:F523"/>
    <mergeCell ref="E524:F524"/>
    <mergeCell ref="E525:F525"/>
    <mergeCell ref="E481:F481"/>
    <mergeCell ref="E482:F482"/>
    <mergeCell ref="E483:F483"/>
    <mergeCell ref="E484:F484"/>
    <mergeCell ref="E485:F485"/>
    <mergeCell ref="E185:F185"/>
    <mergeCell ref="E192:F192"/>
    <mergeCell ref="E204:F204"/>
    <mergeCell ref="E179:F179"/>
    <mergeCell ref="E180:F180"/>
    <mergeCell ref="H182:I182"/>
    <mergeCell ref="E184:F184"/>
    <mergeCell ref="E189:F189"/>
    <mergeCell ref="E190:F190"/>
    <mergeCell ref="E191:F191"/>
    <mergeCell ref="H194:I194"/>
    <mergeCell ref="E201:F201"/>
    <mergeCell ref="E202:F202"/>
    <mergeCell ref="E203:F203"/>
    <mergeCell ref="E218:F218"/>
    <mergeCell ref="E232:F232"/>
    <mergeCell ref="E238:F238"/>
    <mergeCell ref="E188:F188"/>
    <mergeCell ref="E205:F205"/>
    <mergeCell ref="E196:F196"/>
    <mergeCell ref="E197:F197"/>
    <mergeCell ref="E198:F198"/>
    <mergeCell ref="A377:E377"/>
    <mergeCell ref="F377:I377"/>
    <mergeCell ref="E329:F329"/>
    <mergeCell ref="H332:I332"/>
    <mergeCell ref="E339:F339"/>
    <mergeCell ref="E340:F340"/>
    <mergeCell ref="E341:F341"/>
    <mergeCell ref="H345:I345"/>
    <mergeCell ref="A349:A350"/>
    <mergeCell ref="B349:B350"/>
    <mergeCell ref="C349:C350"/>
    <mergeCell ref="D349:D350"/>
    <mergeCell ref="E349:E350"/>
    <mergeCell ref="F349:G349"/>
    <mergeCell ref="H349:I349"/>
    <mergeCell ref="E342:F342"/>
    <mergeCell ref="E343:F343"/>
    <mergeCell ref="A379:E379"/>
    <mergeCell ref="H381:I381"/>
    <mergeCell ref="E383:F383"/>
    <mergeCell ref="E384:F384"/>
    <mergeCell ref="A385:A386"/>
    <mergeCell ref="B385:B386"/>
    <mergeCell ref="C385:C386"/>
    <mergeCell ref="D385:D386"/>
    <mergeCell ref="E385:E386"/>
    <mergeCell ref="F385:G385"/>
    <mergeCell ref="H385:I385"/>
    <mergeCell ref="J385:J386"/>
    <mergeCell ref="A388:E388"/>
    <mergeCell ref="A396:E396"/>
    <mergeCell ref="F396:I396"/>
    <mergeCell ref="F397:I397"/>
    <mergeCell ref="A400:E400"/>
    <mergeCell ref="F400:I400"/>
    <mergeCell ref="F379:I379"/>
    <mergeCell ref="A395:E395"/>
    <mergeCell ref="F395:I395"/>
    <mergeCell ref="A397:E397"/>
    <mergeCell ref="H398:I398"/>
    <mergeCell ref="H399:I399"/>
    <mergeCell ref="H461:I461"/>
    <mergeCell ref="E468:F468"/>
    <mergeCell ref="E469:F469"/>
    <mergeCell ref="H471:I471"/>
    <mergeCell ref="E490:F490"/>
    <mergeCell ref="E491:F491"/>
    <mergeCell ref="E492:F492"/>
    <mergeCell ref="E493:F493"/>
    <mergeCell ref="E500:F500"/>
    <mergeCell ref="E494:F494"/>
    <mergeCell ref="E495:F495"/>
    <mergeCell ref="E496:F496"/>
    <mergeCell ref="H498:I498"/>
    <mergeCell ref="E501:F501"/>
    <mergeCell ref="E502:F502"/>
    <mergeCell ref="E503:F503"/>
    <mergeCell ref="E504:F504"/>
    <mergeCell ref="E555:F555"/>
    <mergeCell ref="H553:I553"/>
    <mergeCell ref="A582:E582"/>
    <mergeCell ref="F582:I582"/>
    <mergeCell ref="A611:E611"/>
    <mergeCell ref="F611:I611"/>
    <mergeCell ref="E557:F557"/>
    <mergeCell ref="E558:F558"/>
    <mergeCell ref="H507:I507"/>
    <mergeCell ref="E510:F510"/>
    <mergeCell ref="E511:F511"/>
    <mergeCell ref="E512:F512"/>
    <mergeCell ref="H514:I514"/>
    <mergeCell ref="E516:F516"/>
    <mergeCell ref="E517:F517"/>
    <mergeCell ref="E518:F518"/>
    <mergeCell ref="E527:F527"/>
    <mergeCell ref="H529:I529"/>
    <mergeCell ref="E538:F538"/>
    <mergeCell ref="E519:F519"/>
    <mergeCell ref="H521:I521"/>
    <mergeCell ref="E535:F535"/>
    <mergeCell ref="E536:F536"/>
    <mergeCell ref="E537:F537"/>
    <mergeCell ref="E545:F545"/>
    <mergeCell ref="H540:I540"/>
    <mergeCell ref="E542:F542"/>
    <mergeCell ref="E543:F543"/>
    <mergeCell ref="E544:F544"/>
    <mergeCell ref="A601:E601"/>
    <mergeCell ref="F601:I601"/>
    <mergeCell ref="A658:E658"/>
    <mergeCell ref="F658:I658"/>
    <mergeCell ref="A627:E627"/>
    <mergeCell ref="F627:I627"/>
    <mergeCell ref="G628:I628"/>
    <mergeCell ref="A631:E631"/>
    <mergeCell ref="F631:I631"/>
    <mergeCell ref="H633:I633"/>
    <mergeCell ref="E635:F635"/>
    <mergeCell ref="E636:F636"/>
    <mergeCell ref="A637:E637"/>
    <mergeCell ref="F637:I637"/>
    <mergeCell ref="A638:E638"/>
    <mergeCell ref="F638:I638"/>
    <mergeCell ref="A639:E639"/>
    <mergeCell ref="F639:I639"/>
    <mergeCell ref="A640:E640"/>
    <mergeCell ref="F640:I640"/>
    <mergeCell ref="F858:I858"/>
    <mergeCell ref="G697:I697"/>
    <mergeCell ref="A801:E801"/>
    <mergeCell ref="F801:I801"/>
    <mergeCell ref="G716:I716"/>
    <mergeCell ref="G679:I679"/>
    <mergeCell ref="G680:I680"/>
    <mergeCell ref="A681:E681"/>
    <mergeCell ref="F681:I681"/>
    <mergeCell ref="H683:I683"/>
    <mergeCell ref="E685:F685"/>
    <mergeCell ref="E686:F686"/>
    <mergeCell ref="A687:E687"/>
    <mergeCell ref="F687:I687"/>
    <mergeCell ref="A688:E688"/>
    <mergeCell ref="F688:I688"/>
    <mergeCell ref="A689:E689"/>
    <mergeCell ref="F689:I689"/>
    <mergeCell ref="A690:E690"/>
    <mergeCell ref="F690:I690"/>
    <mergeCell ref="A691:E691"/>
    <mergeCell ref="E849:F849"/>
    <mergeCell ref="A843:E843"/>
    <mergeCell ref="F843:I843"/>
    <mergeCell ref="A855:E855"/>
    <mergeCell ref="F855:I855"/>
    <mergeCell ref="F856:I856"/>
    <mergeCell ref="A858:E858"/>
    <mergeCell ref="A856:E856"/>
    <mergeCell ref="A857:E857"/>
    <mergeCell ref="F857:I857"/>
    <mergeCell ref="E559:F559"/>
    <mergeCell ref="E560:F560"/>
    <mergeCell ref="E561:F561"/>
    <mergeCell ref="E562:F562"/>
    <mergeCell ref="E563:F563"/>
    <mergeCell ref="E564:F564"/>
    <mergeCell ref="H566:I566"/>
    <mergeCell ref="E568:F568"/>
    <mergeCell ref="E569:F569"/>
    <mergeCell ref="A570:A571"/>
    <mergeCell ref="B570:B571"/>
    <mergeCell ref="C570:C571"/>
    <mergeCell ref="D570:D571"/>
    <mergeCell ref="E570:E571"/>
    <mergeCell ref="F570:G570"/>
    <mergeCell ref="H570:I570"/>
    <mergeCell ref="J570:J571"/>
    <mergeCell ref="A575:E575"/>
    <mergeCell ref="F575:I575"/>
    <mergeCell ref="F576:I576"/>
    <mergeCell ref="A579:E579"/>
    <mergeCell ref="F579:I579"/>
    <mergeCell ref="A580:E580"/>
    <mergeCell ref="F580:I580"/>
    <mergeCell ref="A581:E581"/>
    <mergeCell ref="F581:I581"/>
    <mergeCell ref="A583:E583"/>
    <mergeCell ref="F583:I583"/>
    <mergeCell ref="A584:E584"/>
    <mergeCell ref="F584:I584"/>
    <mergeCell ref="A585:E585"/>
    <mergeCell ref="F585:I585"/>
    <mergeCell ref="G586:I586"/>
    <mergeCell ref="G587:I587"/>
    <mergeCell ref="G588:I588"/>
    <mergeCell ref="G589:I589"/>
    <mergeCell ref="A590:E590"/>
    <mergeCell ref="F590:I590"/>
    <mergeCell ref="H591:I591"/>
    <mergeCell ref="H592:I592"/>
    <mergeCell ref="H593:I593"/>
    <mergeCell ref="H594:I594"/>
    <mergeCell ref="A595:E595"/>
    <mergeCell ref="F595:I595"/>
    <mergeCell ref="G596:I596"/>
    <mergeCell ref="H603:I603"/>
    <mergeCell ref="E605:F605"/>
    <mergeCell ref="E606:F606"/>
    <mergeCell ref="F607:I607"/>
    <mergeCell ref="A609:E609"/>
    <mergeCell ref="F609:I609"/>
    <mergeCell ref="A610:E610"/>
    <mergeCell ref="F610:I610"/>
    <mergeCell ref="A612:E612"/>
    <mergeCell ref="F612:I612"/>
    <mergeCell ref="A613:E613"/>
    <mergeCell ref="F613:I613"/>
    <mergeCell ref="A615:E615"/>
    <mergeCell ref="F615:I615"/>
    <mergeCell ref="G616:I616"/>
    <mergeCell ref="G617:I617"/>
    <mergeCell ref="G619:I619"/>
    <mergeCell ref="G620:I620"/>
    <mergeCell ref="G621:I621"/>
    <mergeCell ref="G622:I622"/>
    <mergeCell ref="G623:I623"/>
    <mergeCell ref="H625:I625"/>
    <mergeCell ref="H626:I626"/>
    <mergeCell ref="F614:I614"/>
    <mergeCell ref="A624:E624"/>
    <mergeCell ref="F624:I624"/>
    <mergeCell ref="A614:E614"/>
    <mergeCell ref="A618:E618"/>
    <mergeCell ref="F618:I618"/>
    <mergeCell ref="A641:E641"/>
    <mergeCell ref="F641:I641"/>
    <mergeCell ref="G642:I642"/>
    <mergeCell ref="G643:I643"/>
    <mergeCell ref="G644:I644"/>
    <mergeCell ref="G645:I645"/>
    <mergeCell ref="G646:I646"/>
    <mergeCell ref="A649:E649"/>
    <mergeCell ref="F649:I649"/>
    <mergeCell ref="H651:I651"/>
    <mergeCell ref="E653:F653"/>
    <mergeCell ref="E654:F654"/>
    <mergeCell ref="A655:E655"/>
    <mergeCell ref="F655:I655"/>
    <mergeCell ref="A656:E656"/>
    <mergeCell ref="F656:I656"/>
    <mergeCell ref="A657:E657"/>
    <mergeCell ref="F657:I657"/>
    <mergeCell ref="G647:I647"/>
    <mergeCell ref="G648:I648"/>
    <mergeCell ref="G660:I660"/>
    <mergeCell ref="G661:I661"/>
    <mergeCell ref="G662:I662"/>
    <mergeCell ref="A665:E665"/>
    <mergeCell ref="F665:I665"/>
    <mergeCell ref="H667:I667"/>
    <mergeCell ref="E669:F669"/>
    <mergeCell ref="E670:F670"/>
    <mergeCell ref="A671:E671"/>
    <mergeCell ref="F671:I671"/>
    <mergeCell ref="A672:E672"/>
    <mergeCell ref="F672:I672"/>
    <mergeCell ref="A673:E673"/>
    <mergeCell ref="F673:I673"/>
    <mergeCell ref="G676:I676"/>
    <mergeCell ref="G677:I677"/>
    <mergeCell ref="G678:I678"/>
    <mergeCell ref="F691:I691"/>
    <mergeCell ref="G692:I692"/>
    <mergeCell ref="G693:I693"/>
    <mergeCell ref="G694:I694"/>
    <mergeCell ref="G695:I695"/>
    <mergeCell ref="G696:I696"/>
    <mergeCell ref="A699:E699"/>
    <mergeCell ref="F699:I699"/>
    <mergeCell ref="H701:I701"/>
    <mergeCell ref="E703:F703"/>
    <mergeCell ref="E704:F704"/>
    <mergeCell ref="A705:E705"/>
    <mergeCell ref="F705:I705"/>
    <mergeCell ref="A706:E706"/>
    <mergeCell ref="F706:I706"/>
    <mergeCell ref="A707:E707"/>
    <mergeCell ref="F707:I707"/>
    <mergeCell ref="A708:E708"/>
    <mergeCell ref="F708:I708"/>
    <mergeCell ref="A709:E709"/>
    <mergeCell ref="F709:I709"/>
    <mergeCell ref="G710:I710"/>
    <mergeCell ref="G711:I711"/>
    <mergeCell ref="G712:I712"/>
    <mergeCell ref="G713:I713"/>
    <mergeCell ref="G714:I714"/>
    <mergeCell ref="A717:E717"/>
    <mergeCell ref="F717:I717"/>
    <mergeCell ref="H719:I719"/>
    <mergeCell ref="E721:F721"/>
    <mergeCell ref="E722:F722"/>
    <mergeCell ref="A723:E723"/>
    <mergeCell ref="F723:I723"/>
    <mergeCell ref="A724:E724"/>
    <mergeCell ref="F724:I724"/>
    <mergeCell ref="F727:I727"/>
    <mergeCell ref="G728:I728"/>
    <mergeCell ref="G729:I729"/>
    <mergeCell ref="G730:I730"/>
    <mergeCell ref="G731:I731"/>
    <mergeCell ref="G732:I732"/>
    <mergeCell ref="G733:I733"/>
    <mergeCell ref="G734:I734"/>
    <mergeCell ref="A735:E735"/>
    <mergeCell ref="F735:I735"/>
    <mergeCell ref="H737:I737"/>
    <mergeCell ref="E739:F739"/>
    <mergeCell ref="E740:F740"/>
    <mergeCell ref="A741:A742"/>
    <mergeCell ref="B741:B742"/>
    <mergeCell ref="C741:C742"/>
    <mergeCell ref="D741:D742"/>
    <mergeCell ref="E741:E742"/>
    <mergeCell ref="F741:G741"/>
    <mergeCell ref="H741:I741"/>
    <mergeCell ref="J741:J742"/>
    <mergeCell ref="A746:E746"/>
    <mergeCell ref="F746:I746"/>
    <mergeCell ref="F747:I747"/>
    <mergeCell ref="A749:E749"/>
    <mergeCell ref="F749:I749"/>
    <mergeCell ref="A750:E750"/>
    <mergeCell ref="F750:I750"/>
    <mergeCell ref="A751:E751"/>
    <mergeCell ref="F751:I751"/>
    <mergeCell ref="A752:E752"/>
    <mergeCell ref="F752:I752"/>
    <mergeCell ref="A754:E754"/>
    <mergeCell ref="G755:I755"/>
    <mergeCell ref="G756:I756"/>
    <mergeCell ref="H759:I759"/>
    <mergeCell ref="E761:F761"/>
    <mergeCell ref="A766:E766"/>
    <mergeCell ref="F766:I766"/>
    <mergeCell ref="F767:I767"/>
    <mergeCell ref="A769:E769"/>
    <mergeCell ref="F769:I769"/>
    <mergeCell ref="A770:E770"/>
    <mergeCell ref="F770:I770"/>
    <mergeCell ref="A772:E772"/>
    <mergeCell ref="F772:I772"/>
    <mergeCell ref="A773:E773"/>
    <mergeCell ref="F773:I773"/>
    <mergeCell ref="A774:E774"/>
    <mergeCell ref="F774:I774"/>
    <mergeCell ref="A775:E775"/>
    <mergeCell ref="F775:I775"/>
    <mergeCell ref="G776:I776"/>
    <mergeCell ref="G777:I777"/>
    <mergeCell ref="H791:I791"/>
    <mergeCell ref="A792:E792"/>
    <mergeCell ref="F792:I792"/>
    <mergeCell ref="G793:I793"/>
    <mergeCell ref="H803:I803"/>
    <mergeCell ref="E805:F805"/>
    <mergeCell ref="E806:F806"/>
    <mergeCell ref="F807:I807"/>
    <mergeCell ref="A809:E809"/>
    <mergeCell ref="F809:I809"/>
    <mergeCell ref="A811:E811"/>
    <mergeCell ref="F811:I811"/>
    <mergeCell ref="A812:E812"/>
    <mergeCell ref="F812:I812"/>
    <mergeCell ref="A814:E814"/>
    <mergeCell ref="F814:I814"/>
    <mergeCell ref="A815:E815"/>
    <mergeCell ref="F815:I815"/>
    <mergeCell ref="G817:I817"/>
    <mergeCell ref="G818:I818"/>
    <mergeCell ref="G819:I819"/>
    <mergeCell ref="G820:I820"/>
    <mergeCell ref="G821:I821"/>
    <mergeCell ref="A823:E823"/>
    <mergeCell ref="F823:I823"/>
    <mergeCell ref="G824:I824"/>
    <mergeCell ref="G825:I825"/>
    <mergeCell ref="A826:E826"/>
    <mergeCell ref="F826:I826"/>
    <mergeCell ref="H827:I827"/>
    <mergeCell ref="H828:I828"/>
    <mergeCell ref="H829:I829"/>
    <mergeCell ref="H830:I830"/>
    <mergeCell ref="H831:I831"/>
    <mergeCell ref="H833:I833"/>
    <mergeCell ref="G822:I822"/>
    <mergeCell ref="A834:E834"/>
    <mergeCell ref="F834:I834"/>
    <mergeCell ref="G835:I835"/>
    <mergeCell ref="H845:I845"/>
    <mergeCell ref="A847:J847"/>
    <mergeCell ref="E848:F848"/>
    <mergeCell ref="A850:A851"/>
    <mergeCell ref="B850:B851"/>
    <mergeCell ref="C850:C851"/>
    <mergeCell ref="D850:D851"/>
    <mergeCell ref="E850:E851"/>
    <mergeCell ref="F850:G850"/>
    <mergeCell ref="H850:I850"/>
    <mergeCell ref="J850:J851"/>
    <mergeCell ref="A853:E853"/>
    <mergeCell ref="F853:I853"/>
    <mergeCell ref="A854:E854"/>
    <mergeCell ref="F854:I854"/>
    <mergeCell ref="F864:G864"/>
    <mergeCell ref="H864:I864"/>
    <mergeCell ref="J864:J865"/>
    <mergeCell ref="A868:E868"/>
    <mergeCell ref="F868:I868"/>
    <mergeCell ref="F869:I869"/>
    <mergeCell ref="A871:E871"/>
    <mergeCell ref="F871:I871"/>
    <mergeCell ref="A872:E872"/>
    <mergeCell ref="F872:I872"/>
    <mergeCell ref="A873:E873"/>
    <mergeCell ref="F873:I873"/>
    <mergeCell ref="A874:E874"/>
    <mergeCell ref="F874:I874"/>
    <mergeCell ref="A875:E875"/>
    <mergeCell ref="F875:I875"/>
    <mergeCell ref="A876:E876"/>
    <mergeCell ref="F876:I876"/>
    <mergeCell ref="E1001:E1002"/>
    <mergeCell ref="F1001:G1001"/>
    <mergeCell ref="H1001:I1001"/>
    <mergeCell ref="J1001:J1002"/>
    <mergeCell ref="A1004:E1004"/>
    <mergeCell ref="F1004:I1004"/>
    <mergeCell ref="F1005:I1005"/>
    <mergeCell ref="A1007:E1007"/>
    <mergeCell ref="F1007:I1007"/>
    <mergeCell ref="H1015:I1015"/>
    <mergeCell ref="E1017:F1017"/>
    <mergeCell ref="A1019:A1020"/>
    <mergeCell ref="B1019:B1020"/>
    <mergeCell ref="C1019:C1020"/>
    <mergeCell ref="D1019:D1020"/>
    <mergeCell ref="E1019:E1020"/>
    <mergeCell ref="F1019:G1019"/>
    <mergeCell ref="H1019:I1019"/>
    <mergeCell ref="J1019:J1020"/>
    <mergeCell ref="A1012:E1012"/>
    <mergeCell ref="F1012:I1012"/>
    <mergeCell ref="A1013:E1013"/>
    <mergeCell ref="F1013:I1013"/>
    <mergeCell ref="H1051:I1051"/>
    <mergeCell ref="J1051:J1052"/>
    <mergeCell ref="A1056:E1056"/>
    <mergeCell ref="F1056:I1056"/>
    <mergeCell ref="A1064:E1064"/>
    <mergeCell ref="F1064:I1064"/>
    <mergeCell ref="A1065:E1065"/>
    <mergeCell ref="F1065:I1065"/>
    <mergeCell ref="A1066:E1066"/>
    <mergeCell ref="F1066:I1066"/>
    <mergeCell ref="G1067:I1067"/>
    <mergeCell ref="G1068:I1068"/>
    <mergeCell ref="G1069:I1069"/>
    <mergeCell ref="A1070:E1070"/>
    <mergeCell ref="F1070:I1070"/>
    <mergeCell ref="H1071:I1071"/>
    <mergeCell ref="H1072:I1072"/>
    <mergeCell ref="A1062:E1062"/>
    <mergeCell ref="F1062:I1062"/>
    <mergeCell ref="A1063:E1063"/>
    <mergeCell ref="F1063:I1063"/>
    <mergeCell ref="A1094:E1094"/>
    <mergeCell ref="F1094:I1094"/>
    <mergeCell ref="G1095:I1095"/>
    <mergeCell ref="G1096:I1096"/>
    <mergeCell ref="G1097:I1097"/>
    <mergeCell ref="A1098:E1098"/>
    <mergeCell ref="F1098:I1098"/>
    <mergeCell ref="H1099:I1099"/>
    <mergeCell ref="H1101:I1101"/>
    <mergeCell ref="A1102:E1102"/>
    <mergeCell ref="F1102:I1102"/>
    <mergeCell ref="G1103:I1103"/>
    <mergeCell ref="A1107:E1107"/>
    <mergeCell ref="F1107:I1107"/>
    <mergeCell ref="H1109:I1109"/>
    <mergeCell ref="E1111:F1111"/>
    <mergeCell ref="E1112:F1112"/>
    <mergeCell ref="E1153:F1153"/>
    <mergeCell ref="H1156:I1156"/>
    <mergeCell ref="E1158:F1158"/>
    <mergeCell ref="E1159:F1159"/>
    <mergeCell ref="H1165:I1165"/>
    <mergeCell ref="E1167:F1167"/>
    <mergeCell ref="E1168:F1168"/>
    <mergeCell ref="H1171:I1171"/>
    <mergeCell ref="E1175:F1175"/>
    <mergeCell ref="H1177:I1177"/>
    <mergeCell ref="H1183:I1183"/>
    <mergeCell ref="E1186:F1186"/>
    <mergeCell ref="E1187:F1187"/>
    <mergeCell ref="H1189:I1189"/>
    <mergeCell ref="E1193:F1193"/>
    <mergeCell ref="E1194:F1194"/>
    <mergeCell ref="E1195:F1195"/>
    <mergeCell ref="E1173:F1173"/>
    <mergeCell ref="E1174:F1174"/>
    <mergeCell ref="E1179:F1179"/>
    <mergeCell ref="E1180:F1180"/>
    <mergeCell ref="E1181:F1181"/>
    <mergeCell ref="E1160:F1160"/>
    <mergeCell ref="E1161:F1161"/>
    <mergeCell ref="E1162:F1162"/>
    <mergeCell ref="E1163:F1163"/>
    <mergeCell ref="E1169:F1169"/>
    <mergeCell ref="E1254:F1254"/>
    <mergeCell ref="E1255:F1255"/>
    <mergeCell ref="E1256:F1256"/>
    <mergeCell ref="H1261:I1261"/>
    <mergeCell ref="E1263:F1263"/>
    <mergeCell ref="E1268:F1268"/>
    <mergeCell ref="E1269:F1269"/>
    <mergeCell ref="E1270:F1270"/>
    <mergeCell ref="H1272:I1272"/>
    <mergeCell ref="E1274:F1274"/>
    <mergeCell ref="E1275:F1275"/>
    <mergeCell ref="E1276:F1276"/>
    <mergeCell ref="H1279:I1279"/>
    <mergeCell ref="E1283:F1283"/>
    <mergeCell ref="E1284:F1284"/>
    <mergeCell ref="H1286:I1286"/>
    <mergeCell ref="H1293:I1293"/>
    <mergeCell ref="E1267:F1267"/>
    <mergeCell ref="E1277:F1277"/>
    <mergeCell ref="E1257:F1257"/>
    <mergeCell ref="E1258:F1258"/>
    <mergeCell ref="E1259:F1259"/>
    <mergeCell ref="E1264:F1264"/>
    <mergeCell ref="E1265:F1265"/>
    <mergeCell ref="E1266:F1266"/>
    <mergeCell ref="E1291:F1291"/>
    <mergeCell ref="E1303:F1303"/>
    <mergeCell ref="H1306:I1306"/>
    <mergeCell ref="E1308:F1308"/>
    <mergeCell ref="E1309:F1309"/>
    <mergeCell ref="E1310:F1310"/>
    <mergeCell ref="H1315:I1315"/>
    <mergeCell ref="E1317:F1317"/>
    <mergeCell ref="E1322:F1322"/>
    <mergeCell ref="E1323:F1323"/>
    <mergeCell ref="E1324:F1324"/>
    <mergeCell ref="H1326:I1326"/>
    <mergeCell ref="E1328:F1328"/>
    <mergeCell ref="E1329:F1329"/>
    <mergeCell ref="E1330:F1330"/>
    <mergeCell ref="H1333:I1333"/>
    <mergeCell ref="H1360:I1360"/>
    <mergeCell ref="E1362:F1362"/>
    <mergeCell ref="H1340:I1340"/>
    <mergeCell ref="E1342:F1342"/>
    <mergeCell ref="E1343:F1343"/>
    <mergeCell ref="E1344:F1344"/>
    <mergeCell ref="E1345:F1345"/>
    <mergeCell ref="H1347:I1347"/>
    <mergeCell ref="E1349:F1349"/>
    <mergeCell ref="E1350:F1350"/>
    <mergeCell ref="E1351:F1351"/>
    <mergeCell ref="E1331:F1331"/>
    <mergeCell ref="E1335:F1335"/>
    <mergeCell ref="E1336:F1336"/>
    <mergeCell ref="E1337:F1337"/>
    <mergeCell ref="E1338:F1338"/>
    <mergeCell ref="E1498:F1498"/>
    <mergeCell ref="H1500:I1500"/>
    <mergeCell ref="E1504:F1504"/>
    <mergeCell ref="H1506:I1506"/>
    <mergeCell ref="E1510:F1510"/>
    <mergeCell ref="H1512:I1512"/>
    <mergeCell ref="E1516:F1516"/>
    <mergeCell ref="H1518:I1518"/>
    <mergeCell ref="E1522:F1522"/>
    <mergeCell ref="H1524:I1524"/>
    <mergeCell ref="E1528:F1528"/>
    <mergeCell ref="H1530:I1530"/>
    <mergeCell ref="E1534:F1534"/>
    <mergeCell ref="H1536:I1536"/>
    <mergeCell ref="E1540:F1540"/>
    <mergeCell ref="H1542:I1542"/>
    <mergeCell ref="E1546:F1546"/>
    <mergeCell ref="E1514:F1514"/>
    <mergeCell ref="E1515:F1515"/>
    <mergeCell ref="E1520:F1520"/>
    <mergeCell ref="E1521:F1521"/>
    <mergeCell ref="E1502:F1502"/>
    <mergeCell ref="E1503:F1503"/>
    <mergeCell ref="E1508:F1508"/>
    <mergeCell ref="E1509:F1509"/>
    <mergeCell ref="E1539:F1539"/>
    <mergeCell ref="E1544:F1544"/>
    <mergeCell ref="E1545:F1545"/>
    <mergeCell ref="E1552:F1552"/>
    <mergeCell ref="H1554:I1554"/>
    <mergeCell ref="E1558:F1558"/>
    <mergeCell ref="H1560:I1560"/>
    <mergeCell ref="E1564:F1564"/>
    <mergeCell ref="H1566:I1566"/>
    <mergeCell ref="E1570:F1570"/>
    <mergeCell ref="H1572:I1572"/>
    <mergeCell ref="E1576:F1576"/>
    <mergeCell ref="H1578:I1578"/>
    <mergeCell ref="E1582:F1582"/>
    <mergeCell ref="H1584:I1584"/>
    <mergeCell ref="E1588:F1588"/>
    <mergeCell ref="H1590:I1590"/>
    <mergeCell ref="E1594:F1594"/>
    <mergeCell ref="H1596:I1596"/>
    <mergeCell ref="E1600:F1600"/>
    <mergeCell ref="E1598:F1598"/>
    <mergeCell ref="E1599:F1599"/>
    <mergeCell ref="E1606:F1606"/>
    <mergeCell ref="H1608:I1608"/>
    <mergeCell ref="E1612:F1612"/>
    <mergeCell ref="H1614:I1614"/>
    <mergeCell ref="E1618:F1618"/>
    <mergeCell ref="H1620:I1620"/>
    <mergeCell ref="E1624:F1624"/>
    <mergeCell ref="H1626:I1626"/>
    <mergeCell ref="E1630:F1630"/>
    <mergeCell ref="H1632:I1632"/>
    <mergeCell ref="E1636:F1636"/>
    <mergeCell ref="H1638:I1638"/>
    <mergeCell ref="E1641:F1641"/>
    <mergeCell ref="E1642:F1642"/>
    <mergeCell ref="H1644:I1644"/>
    <mergeCell ref="E1646:F1646"/>
    <mergeCell ref="E1647:F1647"/>
    <mergeCell ref="E1635:F1635"/>
    <mergeCell ref="E1640:F1640"/>
    <mergeCell ref="H1672:I1672"/>
    <mergeCell ref="J1672:J1673"/>
    <mergeCell ref="A1675:E1675"/>
    <mergeCell ref="F1675:I1675"/>
    <mergeCell ref="A1676:E1676"/>
    <mergeCell ref="F1676:I1676"/>
    <mergeCell ref="A1677:E1677"/>
    <mergeCell ref="F1677:I1677"/>
    <mergeCell ref="A1678:E1678"/>
    <mergeCell ref="F1678:I1678"/>
    <mergeCell ref="A1679:E1679"/>
    <mergeCell ref="F1679:I1679"/>
    <mergeCell ref="A1680:E1680"/>
    <mergeCell ref="F1680:I1680"/>
    <mergeCell ref="H1682:I1682"/>
    <mergeCell ref="E1684:F1684"/>
    <mergeCell ref="E1685:F1685"/>
    <mergeCell ref="J1704:J1705"/>
    <mergeCell ref="F1708:I1708"/>
    <mergeCell ref="A1710:E1710"/>
    <mergeCell ref="F1710:I1710"/>
    <mergeCell ref="A1711:E1711"/>
    <mergeCell ref="F1711:I1711"/>
    <mergeCell ref="A1712:E1712"/>
    <mergeCell ref="F1712:I1712"/>
    <mergeCell ref="A1713:E1713"/>
    <mergeCell ref="F1713:I1713"/>
    <mergeCell ref="A1714:E1714"/>
    <mergeCell ref="F1714:I1714"/>
    <mergeCell ref="A1716:E1716"/>
    <mergeCell ref="F1716:I1716"/>
    <mergeCell ref="H1718:I1718"/>
    <mergeCell ref="A1722:A1723"/>
    <mergeCell ref="B1722:B1723"/>
    <mergeCell ref="C1722:C1723"/>
    <mergeCell ref="D1722:D1723"/>
    <mergeCell ref="E1722:E1723"/>
    <mergeCell ref="F1722:G1722"/>
    <mergeCell ref="H1722:I1722"/>
    <mergeCell ref="J1722:J1723"/>
    <mergeCell ref="H1736:I1736"/>
    <mergeCell ref="E1738:F1738"/>
    <mergeCell ref="E1739:F1739"/>
    <mergeCell ref="A1740:A1741"/>
    <mergeCell ref="B1740:B1741"/>
    <mergeCell ref="C1740:C1741"/>
    <mergeCell ref="D1740:D1741"/>
    <mergeCell ref="E1740:E1741"/>
    <mergeCell ref="F1740:G1740"/>
    <mergeCell ref="H1740:I1740"/>
    <mergeCell ref="J1740:J1741"/>
    <mergeCell ref="A1746:E1746"/>
    <mergeCell ref="F1746:I1746"/>
    <mergeCell ref="F1747:I1747"/>
    <mergeCell ref="A1750:E1750"/>
    <mergeCell ref="F1750:I1750"/>
    <mergeCell ref="A1751:E1751"/>
    <mergeCell ref="F1751:I1751"/>
    <mergeCell ref="G1761:I1761"/>
    <mergeCell ref="G1762:I1762"/>
    <mergeCell ref="A1763:E1763"/>
    <mergeCell ref="F1763:I1763"/>
    <mergeCell ref="H1764:I1764"/>
    <mergeCell ref="H1765:I1765"/>
    <mergeCell ref="H1766:I1766"/>
    <mergeCell ref="H1768:I1768"/>
    <mergeCell ref="H1769:I1769"/>
    <mergeCell ref="A1770:E1770"/>
    <mergeCell ref="F1770:I1770"/>
    <mergeCell ref="G1771:I1771"/>
    <mergeCell ref="A1778:E1778"/>
    <mergeCell ref="F1778:I1778"/>
    <mergeCell ref="H1780:I1780"/>
    <mergeCell ref="A1784:A1785"/>
    <mergeCell ref="B1784:B1785"/>
    <mergeCell ref="C1784:C1785"/>
    <mergeCell ref="D1784:D1785"/>
    <mergeCell ref="E1784:E1785"/>
    <mergeCell ref="F1784:G1784"/>
    <mergeCell ref="H1784:I1784"/>
    <mergeCell ref="H1767:I1767"/>
    <mergeCell ref="J1784:J1785"/>
    <mergeCell ref="A1790:E1790"/>
    <mergeCell ref="F1790:I1790"/>
    <mergeCell ref="F1791:I1791"/>
    <mergeCell ref="A1794:E1794"/>
    <mergeCell ref="F1794:I1794"/>
    <mergeCell ref="A1795:E1795"/>
    <mergeCell ref="F1795:I1795"/>
    <mergeCell ref="A1796:E1796"/>
    <mergeCell ref="F1796:I1796"/>
    <mergeCell ref="A1797:E1797"/>
    <mergeCell ref="F1797:I1797"/>
    <mergeCell ref="A1798:E1798"/>
    <mergeCell ref="F1798:I1798"/>
    <mergeCell ref="A1799:E1799"/>
    <mergeCell ref="F1799:I1799"/>
    <mergeCell ref="A1800:E1800"/>
    <mergeCell ref="F1800:I1800"/>
    <mergeCell ref="F1814:I1814"/>
    <mergeCell ref="G1815:I1815"/>
    <mergeCell ref="A1822:E1822"/>
    <mergeCell ref="F1822:I1822"/>
    <mergeCell ref="H1824:I1824"/>
    <mergeCell ref="E1826:F1826"/>
    <mergeCell ref="A1828:A1829"/>
    <mergeCell ref="B1828:B1829"/>
    <mergeCell ref="C1828:C1829"/>
    <mergeCell ref="D1828:D1829"/>
    <mergeCell ref="E1828:E1829"/>
    <mergeCell ref="F1828:G1828"/>
    <mergeCell ref="H1828:I1828"/>
    <mergeCell ref="J1828:J1829"/>
    <mergeCell ref="A1833:E1833"/>
    <mergeCell ref="F1833:I1833"/>
    <mergeCell ref="F1834:I1834"/>
    <mergeCell ref="A1814:E1814"/>
    <mergeCell ref="E1827:F1827"/>
    <mergeCell ref="G1844:I1844"/>
    <mergeCell ref="G1845:I1845"/>
    <mergeCell ref="G1846:I1846"/>
    <mergeCell ref="G1847:I1847"/>
    <mergeCell ref="A1848:E1848"/>
    <mergeCell ref="F1848:I1848"/>
    <mergeCell ref="H1850:I1850"/>
    <mergeCell ref="H1851:I1851"/>
    <mergeCell ref="H1852:I1852"/>
    <mergeCell ref="A1853:E1853"/>
    <mergeCell ref="F1853:I1853"/>
    <mergeCell ref="G1854:I1854"/>
    <mergeCell ref="A1859:E1859"/>
    <mergeCell ref="F1859:I1859"/>
    <mergeCell ref="E1866:F1866"/>
    <mergeCell ref="E1867:F1867"/>
    <mergeCell ref="E1868:F1868"/>
    <mergeCell ref="E1865:F1865"/>
    <mergeCell ref="E1919:F1919"/>
    <mergeCell ref="E1920:F1920"/>
    <mergeCell ref="H1922:I1922"/>
    <mergeCell ref="E1926:F1926"/>
    <mergeCell ref="E1927:F1927"/>
    <mergeCell ref="E1928:F1928"/>
    <mergeCell ref="E1937:F1937"/>
    <mergeCell ref="E1938:F1938"/>
    <mergeCell ref="E1939:F1939"/>
    <mergeCell ref="H1941:I1941"/>
    <mergeCell ref="E1943:F1943"/>
    <mergeCell ref="E1944:F1944"/>
    <mergeCell ref="E1945:F1945"/>
    <mergeCell ref="E1946:F1946"/>
    <mergeCell ref="E1947:F1947"/>
    <mergeCell ref="E1948:F1948"/>
    <mergeCell ref="H1951:I1951"/>
    <mergeCell ref="H1933:I1933"/>
    <mergeCell ref="E1935:F1935"/>
    <mergeCell ref="E1936:F1936"/>
    <mergeCell ref="E1924:F1924"/>
    <mergeCell ref="E1925:F1925"/>
    <mergeCell ref="E1929:F1929"/>
    <mergeCell ref="E1930:F1930"/>
    <mergeCell ref="E1931:F1931"/>
    <mergeCell ref="E1949:F1949"/>
    <mergeCell ref="A2088:E2088"/>
    <mergeCell ref="F2088:I2088"/>
    <mergeCell ref="A2089:E2089"/>
    <mergeCell ref="F2089:I2089"/>
    <mergeCell ref="H2091:I2091"/>
    <mergeCell ref="E2093:F2093"/>
    <mergeCell ref="E2094:F2094"/>
    <mergeCell ref="H2099:I2099"/>
    <mergeCell ref="E2101:F2101"/>
    <mergeCell ref="E2102:F2102"/>
    <mergeCell ref="H2107:I2107"/>
    <mergeCell ref="E2110:F2110"/>
    <mergeCell ref="A2111:A2112"/>
    <mergeCell ref="B2111:B2112"/>
    <mergeCell ref="C2111:C2112"/>
    <mergeCell ref="D2111:D2112"/>
    <mergeCell ref="E2111:E2112"/>
    <mergeCell ref="F2111:G2111"/>
    <mergeCell ref="J2111:J2112"/>
    <mergeCell ref="A2115:E2115"/>
    <mergeCell ref="F2115:I2115"/>
    <mergeCell ref="F2116:I2116"/>
    <mergeCell ref="A2119:E2119"/>
    <mergeCell ref="F2119:I2119"/>
    <mergeCell ref="A2120:E2120"/>
    <mergeCell ref="F2120:I2120"/>
    <mergeCell ref="A2121:E2121"/>
    <mergeCell ref="F2121:I2121"/>
    <mergeCell ref="A2122:E2122"/>
    <mergeCell ref="F2122:I2122"/>
    <mergeCell ref="A2123:E2123"/>
    <mergeCell ref="F2123:I2123"/>
    <mergeCell ref="A2124:E2124"/>
    <mergeCell ref="F2124:I2124"/>
    <mergeCell ref="A2125:E2125"/>
    <mergeCell ref="F2125:I2125"/>
    <mergeCell ref="E2160:F2160"/>
    <mergeCell ref="E2161:F2161"/>
    <mergeCell ref="E2162:F2162"/>
    <mergeCell ref="H2164:I2164"/>
    <mergeCell ref="H2170:I2170"/>
    <mergeCell ref="E2172:F2172"/>
    <mergeCell ref="H2176:I2176"/>
    <mergeCell ref="E2178:F2178"/>
    <mergeCell ref="H2182:I2182"/>
    <mergeCell ref="E2184:F2184"/>
    <mergeCell ref="H2188:I2188"/>
    <mergeCell ref="E2190:F2190"/>
    <mergeCell ref="E2201:F2201"/>
    <mergeCell ref="E2202:F2202"/>
    <mergeCell ref="H2204:I2204"/>
    <mergeCell ref="E2210:F2210"/>
    <mergeCell ref="E2211:F2211"/>
    <mergeCell ref="E2173:F2173"/>
    <mergeCell ref="E2174:F2174"/>
    <mergeCell ref="E2179:F2179"/>
    <mergeCell ref="E2180:F2180"/>
    <mergeCell ref="E2185:F2185"/>
    <mergeCell ref="E2166:F2166"/>
    <mergeCell ref="E2167:F2167"/>
    <mergeCell ref="E2168:F2168"/>
    <mergeCell ref="E2199:F2199"/>
    <mergeCell ref="E2200:F2200"/>
    <mergeCell ref="E2206:F2206"/>
    <mergeCell ref="E2207:F2207"/>
    <mergeCell ref="E2208:F2208"/>
    <mergeCell ref="E2209:F2209"/>
    <mergeCell ref="E2186:F2186"/>
    <mergeCell ref="E2301:F2301"/>
    <mergeCell ref="H2305:I2305"/>
    <mergeCell ref="E2312:F2312"/>
    <mergeCell ref="E2313:F2313"/>
    <mergeCell ref="H2315:I2315"/>
    <mergeCell ref="H2321:I2321"/>
    <mergeCell ref="E2325:F2325"/>
    <mergeCell ref="H2327:I2327"/>
    <mergeCell ref="H2333:I2333"/>
    <mergeCell ref="H2346:I2346"/>
    <mergeCell ref="E2351:F2351"/>
    <mergeCell ref="E2352:F2352"/>
    <mergeCell ref="E2353:F2353"/>
    <mergeCell ref="H2355:I2355"/>
    <mergeCell ref="H2361:I2361"/>
    <mergeCell ref="E2365:F2365"/>
    <mergeCell ref="H2367:I2367"/>
    <mergeCell ref="E2317:F2317"/>
    <mergeCell ref="E2318:F2318"/>
    <mergeCell ref="E2319:F2319"/>
    <mergeCell ref="E2335:F2335"/>
    <mergeCell ref="E2336:F2336"/>
    <mergeCell ref="E2337:F2337"/>
    <mergeCell ref="H2339:I2339"/>
    <mergeCell ref="E2341:F2341"/>
    <mergeCell ref="E2342:F2342"/>
    <mergeCell ref="E2343:F2343"/>
    <mergeCell ref="E2323:F2323"/>
    <mergeCell ref="E2324:F2324"/>
    <mergeCell ref="E2329:F2329"/>
    <mergeCell ref="E2330:F2330"/>
    <mergeCell ref="E2331:F2331"/>
    <mergeCell ref="E2512:F2512"/>
    <mergeCell ref="E2516:F2516"/>
    <mergeCell ref="E2517:F2517"/>
    <mergeCell ref="E2518:F2518"/>
    <mergeCell ref="H2524:I2524"/>
    <mergeCell ref="E2529:F2529"/>
    <mergeCell ref="E2530:F2530"/>
    <mergeCell ref="E2531:F2531"/>
    <mergeCell ref="H2538:I2538"/>
    <mergeCell ref="E2540:F2540"/>
    <mergeCell ref="E2546:F2546"/>
    <mergeCell ref="E2547:F2547"/>
    <mergeCell ref="E2548:F2548"/>
    <mergeCell ref="H2552:I2552"/>
    <mergeCell ref="E2556:F2556"/>
    <mergeCell ref="E2557:F2557"/>
    <mergeCell ref="E2558:F2558"/>
    <mergeCell ref="E2555:F2555"/>
    <mergeCell ref="A2593:A2594"/>
    <mergeCell ref="B2593:B2594"/>
    <mergeCell ref="C2593:C2594"/>
    <mergeCell ref="D2593:D2594"/>
    <mergeCell ref="E2593:E2594"/>
    <mergeCell ref="F2593:G2593"/>
    <mergeCell ref="H2593:I2593"/>
    <mergeCell ref="J2593:J2594"/>
    <mergeCell ref="A2597:E2597"/>
    <mergeCell ref="F2597:I2597"/>
    <mergeCell ref="F2598:I2598"/>
    <mergeCell ref="A2601:E2601"/>
    <mergeCell ref="F2601:I2601"/>
    <mergeCell ref="A2602:E2602"/>
    <mergeCell ref="F2602:I2602"/>
    <mergeCell ref="A2603:E2603"/>
    <mergeCell ref="F2603:I2603"/>
    <mergeCell ref="E2630:F2630"/>
    <mergeCell ref="E2631:F2631"/>
    <mergeCell ref="E2632:F2632"/>
    <mergeCell ref="H2637:I2637"/>
    <mergeCell ref="E2640:F2640"/>
    <mergeCell ref="E2641:F2641"/>
    <mergeCell ref="H2643:I2643"/>
    <mergeCell ref="E2646:F2646"/>
    <mergeCell ref="E2647:F2647"/>
    <mergeCell ref="H2649:I2649"/>
    <mergeCell ref="E2652:F2652"/>
    <mergeCell ref="E2653:F2653"/>
    <mergeCell ref="H2655:I2655"/>
    <mergeCell ref="E2658:F2658"/>
    <mergeCell ref="E2659:F2659"/>
    <mergeCell ref="H2661:I2661"/>
    <mergeCell ref="E2664:F2664"/>
    <mergeCell ref="E2633:F2633"/>
    <mergeCell ref="E2634:F2634"/>
    <mergeCell ref="E2896:F2896"/>
    <mergeCell ref="E2897:F2897"/>
    <mergeCell ref="H2901:I2901"/>
    <mergeCell ref="E2903:F2903"/>
    <mergeCell ref="H2911:I2911"/>
    <mergeCell ref="E2913:F2913"/>
    <mergeCell ref="H2917:I2917"/>
    <mergeCell ref="E2919:F2919"/>
    <mergeCell ref="H2923:I2923"/>
    <mergeCell ref="E2925:F2925"/>
    <mergeCell ref="H2929:I2929"/>
    <mergeCell ref="E2931:F2931"/>
    <mergeCell ref="H2935:I2935"/>
    <mergeCell ref="E2937:F2937"/>
    <mergeCell ref="E2943:F2943"/>
    <mergeCell ref="E2944:F2944"/>
    <mergeCell ref="E2945:F2945"/>
    <mergeCell ref="E2914:F2914"/>
    <mergeCell ref="E2915:F2915"/>
    <mergeCell ref="E2920:F2920"/>
    <mergeCell ref="E2921:F2921"/>
    <mergeCell ref="E2926:F2926"/>
    <mergeCell ref="E2904:F2904"/>
    <mergeCell ref="E2905:F2905"/>
    <mergeCell ref="E2906:F2906"/>
    <mergeCell ref="E2907:F2907"/>
    <mergeCell ref="E2908:F2908"/>
    <mergeCell ref="E2909:F2909"/>
    <mergeCell ref="E2940:F2940"/>
    <mergeCell ref="E2941:F2941"/>
    <mergeCell ref="E2942:F2942"/>
    <mergeCell ref="E2976:F2976"/>
    <mergeCell ref="E2980:F2980"/>
    <mergeCell ref="H2982:I2982"/>
    <mergeCell ref="E2988:F2988"/>
    <mergeCell ref="E2989:F2989"/>
    <mergeCell ref="E2990:F2990"/>
    <mergeCell ref="H2993:I2993"/>
    <mergeCell ref="E2998:F2998"/>
    <mergeCell ref="E2999:F2999"/>
    <mergeCell ref="E3000:F3000"/>
    <mergeCell ref="H3004:I3004"/>
    <mergeCell ref="E3006:F3006"/>
    <mergeCell ref="E3010:F3010"/>
    <mergeCell ref="H3012:I3012"/>
    <mergeCell ref="E3016:F3016"/>
    <mergeCell ref="E3017:F3017"/>
    <mergeCell ref="E3018:F3018"/>
    <mergeCell ref="J3184:J3185"/>
    <mergeCell ref="A3189:E3189"/>
    <mergeCell ref="F3189:I3189"/>
    <mergeCell ref="A3190:E3190"/>
    <mergeCell ref="F3190:I3190"/>
    <mergeCell ref="A3191:E3191"/>
    <mergeCell ref="F3191:I3191"/>
    <mergeCell ref="A3192:E3192"/>
    <mergeCell ref="F3192:I3192"/>
    <mergeCell ref="E3196:F3196"/>
    <mergeCell ref="E3197:F3197"/>
    <mergeCell ref="A3198:A3199"/>
    <mergeCell ref="B3198:B3199"/>
    <mergeCell ref="C3198:C3199"/>
    <mergeCell ref="D3198:D3199"/>
    <mergeCell ref="E3198:E3199"/>
    <mergeCell ref="F3198:G3198"/>
    <mergeCell ref="H3198:I3198"/>
    <mergeCell ref="J3198:J3199"/>
    <mergeCell ref="A3187:E3187"/>
    <mergeCell ref="F3187:I3187"/>
    <mergeCell ref="A3188:E3188"/>
    <mergeCell ref="F3188:I3188"/>
    <mergeCell ref="H3194:I3194"/>
    <mergeCell ref="E3210:F3210"/>
    <mergeCell ref="E3211:F3211"/>
    <mergeCell ref="A3212:A3213"/>
    <mergeCell ref="B3212:B3213"/>
    <mergeCell ref="C3212:C3213"/>
    <mergeCell ref="D3212:D3213"/>
    <mergeCell ref="E3212:E3213"/>
    <mergeCell ref="F3212:G3212"/>
    <mergeCell ref="H3212:I3212"/>
    <mergeCell ref="J3212:J3213"/>
    <mergeCell ref="A3215:E3215"/>
    <mergeCell ref="F3215:I3215"/>
    <mergeCell ref="A3216:E3216"/>
    <mergeCell ref="F3216:I3216"/>
    <mergeCell ref="A3217:E3217"/>
    <mergeCell ref="F3217:I3217"/>
    <mergeCell ref="A3218:E3218"/>
    <mergeCell ref="F3218:I3218"/>
    <mergeCell ref="J3226:J3227"/>
    <mergeCell ref="A3229:E3229"/>
    <mergeCell ref="F3229:I3229"/>
    <mergeCell ref="A3230:E3230"/>
    <mergeCell ref="F3230:I3230"/>
    <mergeCell ref="A3231:E3231"/>
    <mergeCell ref="F3231:I3231"/>
    <mergeCell ref="A3232:E3232"/>
    <mergeCell ref="F3232:I3232"/>
    <mergeCell ref="A3233:E3233"/>
    <mergeCell ref="F3233:I3233"/>
    <mergeCell ref="A3234:E3234"/>
    <mergeCell ref="F3234:I3234"/>
    <mergeCell ref="H3236:I3236"/>
    <mergeCell ref="E3238:F3238"/>
    <mergeCell ref="A3240:A3241"/>
    <mergeCell ref="B3240:B3241"/>
    <mergeCell ref="C3240:C3241"/>
    <mergeCell ref="D3240:D3241"/>
    <mergeCell ref="E3240:E3241"/>
    <mergeCell ref="F3240:G3240"/>
    <mergeCell ref="H3240:I3240"/>
    <mergeCell ref="J3240:J3241"/>
    <mergeCell ref="B3254:B3255"/>
    <mergeCell ref="C3254:C3255"/>
    <mergeCell ref="D3254:D3255"/>
    <mergeCell ref="E3254:E3255"/>
    <mergeCell ref="F3254:G3254"/>
    <mergeCell ref="H3254:I3254"/>
    <mergeCell ref="J3254:J3255"/>
    <mergeCell ref="A3257:E3257"/>
    <mergeCell ref="F3257:I3257"/>
    <mergeCell ref="A3258:E3258"/>
    <mergeCell ref="F3258:I3258"/>
    <mergeCell ref="A3259:E3259"/>
    <mergeCell ref="F3259:I3259"/>
    <mergeCell ref="A3260:E3260"/>
    <mergeCell ref="F3260:I3260"/>
    <mergeCell ref="A3261:E3261"/>
    <mergeCell ref="F3261:I3261"/>
    <mergeCell ref="E3268:E3269"/>
    <mergeCell ref="F3268:G3268"/>
    <mergeCell ref="H3268:I3268"/>
    <mergeCell ref="J3268:J3269"/>
    <mergeCell ref="A3271:E3271"/>
    <mergeCell ref="F3271:I3271"/>
    <mergeCell ref="A3272:E3272"/>
    <mergeCell ref="F3272:I3272"/>
    <mergeCell ref="A3273:E3273"/>
    <mergeCell ref="F3273:I3273"/>
    <mergeCell ref="A3274:E3274"/>
    <mergeCell ref="F3274:I3274"/>
    <mergeCell ref="A3275:E3275"/>
    <mergeCell ref="F3275:I3275"/>
    <mergeCell ref="A3276:E3276"/>
    <mergeCell ref="F3276:I3276"/>
    <mergeCell ref="H3278:I3278"/>
    <mergeCell ref="E3280:F3280"/>
    <mergeCell ref="E3281:F3281"/>
    <mergeCell ref="A3282:A3283"/>
    <mergeCell ref="B3282:B3283"/>
    <mergeCell ref="C3282:C3283"/>
    <mergeCell ref="D3282:D3283"/>
    <mergeCell ref="E3282:E3283"/>
    <mergeCell ref="H3282:I3282"/>
    <mergeCell ref="J3282:J3283"/>
    <mergeCell ref="A3285:E3285"/>
    <mergeCell ref="F3285:I3285"/>
    <mergeCell ref="A3286:E3286"/>
    <mergeCell ref="F3286:I3286"/>
    <mergeCell ref="A3287:E3287"/>
    <mergeCell ref="F3287:I3287"/>
    <mergeCell ref="A3288:E3288"/>
    <mergeCell ref="F3288:I3288"/>
    <mergeCell ref="F3282:G3282"/>
    <mergeCell ref="A3289:E3289"/>
    <mergeCell ref="F3289:I3289"/>
    <mergeCell ref="A3290:E3290"/>
    <mergeCell ref="F3290:I3290"/>
    <mergeCell ref="H3292:I3292"/>
    <mergeCell ref="E3294:F3294"/>
    <mergeCell ref="E3295:F3295"/>
    <mergeCell ref="A3296:A3297"/>
    <mergeCell ref="B3296:B3297"/>
    <mergeCell ref="C3296:C3297"/>
    <mergeCell ref="D3296:D3297"/>
    <mergeCell ref="E3296:E3297"/>
    <mergeCell ref="F3296:G3296"/>
    <mergeCell ref="H3296:I3296"/>
    <mergeCell ref="J3296:J3297"/>
    <mergeCell ref="A3299:E3299"/>
    <mergeCell ref="F3299:I3299"/>
    <mergeCell ref="A3300:E3300"/>
    <mergeCell ref="F3300:I3300"/>
    <mergeCell ref="A3301:E3301"/>
    <mergeCell ref="F3301:I3301"/>
    <mergeCell ref="A3302:E3302"/>
    <mergeCell ref="F3302:I3302"/>
    <mergeCell ref="A3303:E3303"/>
    <mergeCell ref="F3303:I3303"/>
    <mergeCell ref="A3304:E3304"/>
    <mergeCell ref="F3304:I3304"/>
    <mergeCell ref="H3306:I3306"/>
    <mergeCell ref="E3308:F3308"/>
    <mergeCell ref="E3309:F3309"/>
    <mergeCell ref="E3310:F3310"/>
    <mergeCell ref="E3311:F3311"/>
    <mergeCell ref="H3313:I3313"/>
    <mergeCell ref="E3315:F3315"/>
    <mergeCell ref="E3316:F3316"/>
    <mergeCell ref="E3317:F3317"/>
    <mergeCell ref="E3318:F3318"/>
    <mergeCell ref="E3319:F3319"/>
    <mergeCell ref="H3321:I3321"/>
    <mergeCell ref="E3323:F3323"/>
    <mergeCell ref="E3324:F3324"/>
    <mergeCell ref="E3325:F3325"/>
    <mergeCell ref="H3327:I3327"/>
    <mergeCell ref="E3329:F3329"/>
    <mergeCell ref="E3330:F3330"/>
    <mergeCell ref="E3331:F3331"/>
    <mergeCell ref="H3333:I3333"/>
    <mergeCell ref="E3335:F3335"/>
    <mergeCell ref="E3336:F3336"/>
    <mergeCell ref="E3337:F3337"/>
    <mergeCell ref="H3339:I3339"/>
    <mergeCell ref="E3341:F3341"/>
    <mergeCell ref="E3342:F3342"/>
    <mergeCell ref="E3343:F3343"/>
    <mergeCell ref="E3344:F3344"/>
    <mergeCell ref="E3345:F3345"/>
    <mergeCell ref="H3347:I3347"/>
    <mergeCell ref="E3349:F3349"/>
    <mergeCell ref="E3350:F3350"/>
    <mergeCell ref="E3351:F3351"/>
    <mergeCell ref="E3352:F3352"/>
    <mergeCell ref="E3353:F3353"/>
    <mergeCell ref="E3354:F3354"/>
    <mergeCell ref="E3355:F3355"/>
    <mergeCell ref="H3357:I3357"/>
    <mergeCell ref="E3359:F3359"/>
    <mergeCell ref="E3360:F3360"/>
    <mergeCell ref="E3361:F3361"/>
    <mergeCell ref="A3386:C3386"/>
    <mergeCell ref="F3386:G3386"/>
    <mergeCell ref="H3386:J3386"/>
    <mergeCell ref="A3388:J3388"/>
    <mergeCell ref="H3363:I3363"/>
    <mergeCell ref="E3365:F3365"/>
    <mergeCell ref="E3366:F3366"/>
    <mergeCell ref="E3367:F3367"/>
    <mergeCell ref="H3369:I3369"/>
    <mergeCell ref="E3371:F3371"/>
    <mergeCell ref="E3372:F3372"/>
    <mergeCell ref="E3373:F3373"/>
    <mergeCell ref="H3375:I3375"/>
    <mergeCell ref="E3377:F3377"/>
    <mergeCell ref="E3378:F3378"/>
    <mergeCell ref="E3379:F3379"/>
    <mergeCell ref="H3381:I3381"/>
    <mergeCell ref="A3384:C3384"/>
    <mergeCell ref="F3384:G3384"/>
    <mergeCell ref="H3384:J3384"/>
    <mergeCell ref="A3385:C3385"/>
    <mergeCell ref="F3385:G3385"/>
    <mergeCell ref="H3385:J3385"/>
  </mergeCells>
  <pageMargins left="0.511811024" right="0.511811024" top="0.78740157499999996" bottom="0.78740157499999996" header="0.31496062000000002" footer="0.31496062000000002"/>
  <pageSetup paperSize="9" scale="4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9"/>
  <dimension ref="A1:U152"/>
  <sheetViews>
    <sheetView showGridLines="0" zoomScaleNormal="100" zoomScaleSheetLayoutView="85" workbookViewId="0">
      <pane ySplit="6" topLeftCell="A7" activePane="bottomLeft" state="frozen"/>
      <selection activeCell="A92" sqref="A92:G107"/>
      <selection pane="bottomLeft" activeCell="Q22" sqref="Q22"/>
    </sheetView>
  </sheetViews>
  <sheetFormatPr defaultColWidth="9.1796875" defaultRowHeight="15" customHeight="1"/>
  <cols>
    <col min="1" max="1" width="27.453125" style="232" customWidth="1"/>
    <col min="2" max="2" width="3.81640625" style="232" bestFit="1" customWidth="1"/>
    <col min="3" max="3" width="2.54296875" style="232" bestFit="1" customWidth="1"/>
    <col min="4" max="4" width="8.26953125" style="232" bestFit="1" customWidth="1"/>
    <col min="5" max="5" width="3.81640625" style="232" bestFit="1" customWidth="1"/>
    <col min="6" max="6" width="2.54296875" style="232" bestFit="1" customWidth="1"/>
    <col min="7" max="7" width="9.54296875" style="232" bestFit="1" customWidth="1"/>
    <col min="8" max="8" width="8.26953125" style="232" bestFit="1" customWidth="1"/>
    <col min="9" max="9" width="19.1796875" style="232" customWidth="1"/>
    <col min="10" max="10" width="14.54296875" style="232" customWidth="1"/>
    <col min="11" max="11" width="8.81640625" style="232" customWidth="1"/>
    <col min="12" max="12" width="2.81640625" style="232" bestFit="1" customWidth="1"/>
    <col min="13" max="13" width="12.1796875" style="181" customWidth="1"/>
    <col min="14" max="15" width="12.1796875" style="232" customWidth="1"/>
    <col min="16" max="16" width="14.7265625" style="232" bestFit="1" customWidth="1"/>
    <col min="17" max="17" width="14.453125" style="232" customWidth="1"/>
    <col min="18" max="18" width="9.1796875" style="232" customWidth="1"/>
    <col min="19" max="19" width="8.453125" style="232" customWidth="1"/>
    <col min="20" max="16384" width="9.1796875" style="232"/>
  </cols>
  <sheetData>
    <row r="1" spans="1:21" ht="25" customHeight="1">
      <c r="A1" s="895" t="s">
        <v>1013</v>
      </c>
      <c r="B1" s="896"/>
      <c r="C1" s="896"/>
      <c r="D1" s="896"/>
      <c r="E1" s="896"/>
      <c r="F1" s="896"/>
      <c r="G1" s="896"/>
      <c r="H1" s="896"/>
      <c r="I1" s="896"/>
      <c r="J1" s="896"/>
      <c r="K1" s="896"/>
      <c r="L1" s="896"/>
      <c r="M1" s="896"/>
      <c r="N1" s="896"/>
      <c r="O1" s="896"/>
      <c r="P1" s="896"/>
      <c r="Q1" s="896"/>
      <c r="R1" s="896"/>
      <c r="S1" s="897"/>
    </row>
    <row r="2" spans="1:21" ht="7.5" customHeight="1">
      <c r="A2" s="258"/>
      <c r="B2" s="255"/>
      <c r="C2" s="255"/>
      <c r="D2" s="255"/>
      <c r="E2" s="255"/>
      <c r="F2" s="255"/>
      <c r="G2" s="255"/>
      <c r="H2" s="255"/>
      <c r="I2" s="255"/>
      <c r="J2" s="255"/>
      <c r="K2" s="255"/>
      <c r="L2" s="255"/>
      <c r="M2" s="255"/>
      <c r="N2" s="255"/>
      <c r="O2" s="255"/>
      <c r="P2" s="255"/>
      <c r="Q2" s="255"/>
      <c r="R2" s="255"/>
      <c r="S2" s="256"/>
    </row>
    <row r="3" spans="1:21" ht="15" customHeight="1">
      <c r="A3" s="895" t="s">
        <v>253</v>
      </c>
      <c r="B3" s="896"/>
      <c r="C3" s="896"/>
      <c r="D3" s="896"/>
      <c r="E3" s="896"/>
      <c r="F3" s="896"/>
      <c r="G3" s="896"/>
      <c r="H3" s="896"/>
      <c r="I3" s="896"/>
      <c r="J3" s="896"/>
      <c r="K3" s="897"/>
      <c r="L3" s="259"/>
      <c r="M3" s="895" t="s">
        <v>254</v>
      </c>
      <c r="N3" s="896"/>
      <c r="O3" s="896"/>
      <c r="P3" s="896"/>
      <c r="Q3" s="896"/>
      <c r="R3" s="896"/>
      <c r="S3" s="897"/>
    </row>
    <row r="4" spans="1:21" ht="15" customHeight="1">
      <c r="A4" s="902" t="s">
        <v>252</v>
      </c>
      <c r="B4" s="903"/>
      <c r="C4" s="903"/>
      <c r="D4" s="903"/>
      <c r="E4" s="903"/>
      <c r="F4" s="903"/>
      <c r="G4" s="903"/>
      <c r="H4" s="904"/>
      <c r="I4" s="446" t="s">
        <v>255</v>
      </c>
      <c r="J4" s="446" t="s">
        <v>256</v>
      </c>
      <c r="K4" s="446" t="s">
        <v>92</v>
      </c>
      <c r="L4" s="458"/>
      <c r="M4" s="760" t="s">
        <v>255</v>
      </c>
      <c r="N4" s="761"/>
      <c r="O4" s="761"/>
      <c r="P4" s="762"/>
      <c r="Q4" s="893" t="s">
        <v>268</v>
      </c>
      <c r="R4" s="891" t="s">
        <v>256</v>
      </c>
      <c r="S4" s="893" t="s">
        <v>92</v>
      </c>
    </row>
    <row r="5" spans="1:21" ht="15" customHeight="1">
      <c r="A5" s="905"/>
      <c r="B5" s="906"/>
      <c r="C5" s="906"/>
      <c r="D5" s="906"/>
      <c r="E5" s="906"/>
      <c r="F5" s="906"/>
      <c r="G5" s="906"/>
      <c r="H5" s="907"/>
      <c r="I5" s="893" t="s">
        <v>257</v>
      </c>
      <c r="J5" s="893" t="s">
        <v>257</v>
      </c>
      <c r="K5" s="893" t="s">
        <v>258</v>
      </c>
      <c r="L5" s="458"/>
      <c r="M5" s="760" t="s">
        <v>561</v>
      </c>
      <c r="N5" s="762"/>
      <c r="O5" s="760" t="s">
        <v>562</v>
      </c>
      <c r="P5" s="762"/>
      <c r="Q5" s="898"/>
      <c r="R5" s="892"/>
      <c r="S5" s="894"/>
    </row>
    <row r="6" spans="1:21" ht="15" customHeight="1">
      <c r="A6" s="908"/>
      <c r="B6" s="909"/>
      <c r="C6" s="909"/>
      <c r="D6" s="909"/>
      <c r="E6" s="909"/>
      <c r="F6" s="909"/>
      <c r="G6" s="909"/>
      <c r="H6" s="910"/>
      <c r="I6" s="894"/>
      <c r="J6" s="894"/>
      <c r="K6" s="894"/>
      <c r="L6" s="254"/>
      <c r="M6" s="446" t="s">
        <v>560</v>
      </c>
      <c r="N6" s="446" t="s">
        <v>147</v>
      </c>
      <c r="O6" s="446" t="s">
        <v>560</v>
      </c>
      <c r="P6" s="446" t="s">
        <v>147</v>
      </c>
      <c r="Q6" s="894"/>
      <c r="R6" s="446" t="s">
        <v>257</v>
      </c>
      <c r="S6" s="446" t="s">
        <v>258</v>
      </c>
    </row>
    <row r="7" spans="1:21" ht="15" customHeight="1">
      <c r="A7" s="895" t="s">
        <v>1007</v>
      </c>
      <c r="B7" s="896"/>
      <c r="C7" s="896"/>
      <c r="D7" s="896"/>
      <c r="E7" s="896"/>
      <c r="F7" s="896"/>
      <c r="G7" s="896"/>
      <c r="H7" s="896"/>
      <c r="I7" s="896"/>
      <c r="J7" s="896"/>
      <c r="K7" s="896"/>
      <c r="L7" s="896"/>
      <c r="M7" s="896"/>
      <c r="N7" s="896"/>
      <c r="O7" s="896"/>
      <c r="P7" s="896"/>
      <c r="Q7" s="896"/>
      <c r="R7" s="896"/>
      <c r="S7" s="897"/>
      <c r="U7" s="432"/>
    </row>
    <row r="8" spans="1:21" ht="15" customHeight="1">
      <c r="A8" s="429" t="s">
        <v>559</v>
      </c>
      <c r="B8" s="424">
        <v>1</v>
      </c>
      <c r="C8" s="424" t="s">
        <v>50</v>
      </c>
      <c r="D8" s="229">
        <v>0</v>
      </c>
      <c r="E8" s="424">
        <v>2</v>
      </c>
      <c r="F8" s="424" t="s">
        <v>50</v>
      </c>
      <c r="G8" s="229">
        <v>0</v>
      </c>
      <c r="H8" s="425">
        <f t="shared" ref="H8" si="0">(E8*20+G8)-(B8*20+D8)</f>
        <v>20</v>
      </c>
      <c r="I8" s="448">
        <f>SUM(H8:H8)</f>
        <v>20</v>
      </c>
      <c r="J8" s="550">
        <v>0.1</v>
      </c>
      <c r="K8" s="430">
        <f>J8*I8*0.25</f>
        <v>0.5</v>
      </c>
      <c r="L8" s="261"/>
      <c r="M8" s="450">
        <v>20</v>
      </c>
      <c r="N8" s="450">
        <v>20</v>
      </c>
      <c r="O8" s="450"/>
      <c r="P8" s="450"/>
      <c r="Q8" s="451">
        <f>SUM(M8:P8)</f>
        <v>40</v>
      </c>
      <c r="R8" s="451">
        <v>0.1</v>
      </c>
      <c r="S8" s="451">
        <f>Q8*R8</f>
        <v>4</v>
      </c>
      <c r="U8" s="432"/>
    </row>
    <row r="9" spans="1:21" ht="15" customHeight="1">
      <c r="A9" s="895" t="s">
        <v>1008</v>
      </c>
      <c r="B9" s="896"/>
      <c r="C9" s="896"/>
      <c r="D9" s="896"/>
      <c r="E9" s="896"/>
      <c r="F9" s="896"/>
      <c r="G9" s="896"/>
      <c r="H9" s="896"/>
      <c r="I9" s="896"/>
      <c r="J9" s="896"/>
      <c r="K9" s="896"/>
      <c r="L9" s="896"/>
      <c r="M9" s="896"/>
      <c r="N9" s="896"/>
      <c r="O9" s="896"/>
      <c r="P9" s="896"/>
      <c r="Q9" s="896"/>
      <c r="R9" s="896"/>
      <c r="S9" s="897"/>
      <c r="U9" s="432"/>
    </row>
    <row r="10" spans="1:21" ht="15" customHeight="1">
      <c r="A10" s="429" t="s">
        <v>559</v>
      </c>
      <c r="B10" s="424">
        <v>1</v>
      </c>
      <c r="C10" s="424" t="s">
        <v>50</v>
      </c>
      <c r="D10" s="229">
        <v>0</v>
      </c>
      <c r="E10" s="424">
        <v>2</v>
      </c>
      <c r="F10" s="424" t="s">
        <v>50</v>
      </c>
      <c r="G10" s="229">
        <v>0</v>
      </c>
      <c r="H10" s="425">
        <f t="shared" ref="H10" si="1">(E10*20+G10)-(B10*20+D10)</f>
        <v>20</v>
      </c>
      <c r="I10" s="448">
        <f>SUM(H10:H10)</f>
        <v>20</v>
      </c>
      <c r="J10" s="550">
        <v>0.1</v>
      </c>
      <c r="K10" s="430">
        <f>J10*I10*0.25</f>
        <v>0.5</v>
      </c>
      <c r="L10" s="261"/>
      <c r="M10" s="450">
        <v>20</v>
      </c>
      <c r="N10" s="450">
        <v>20</v>
      </c>
      <c r="O10" s="450"/>
      <c r="P10" s="450"/>
      <c r="Q10" s="451">
        <f>SUM(M10:P10)</f>
        <v>40</v>
      </c>
      <c r="R10" s="451">
        <v>0.1</v>
      </c>
      <c r="S10" s="451">
        <f>Q10*R10</f>
        <v>4</v>
      </c>
      <c r="U10" s="432"/>
    </row>
    <row r="11" spans="1:21" ht="15" customHeight="1">
      <c r="A11" s="895" t="s">
        <v>1009</v>
      </c>
      <c r="B11" s="896"/>
      <c r="C11" s="896"/>
      <c r="D11" s="896"/>
      <c r="E11" s="896"/>
      <c r="F11" s="896"/>
      <c r="G11" s="896"/>
      <c r="H11" s="896"/>
      <c r="I11" s="896"/>
      <c r="J11" s="896"/>
      <c r="K11" s="896"/>
      <c r="L11" s="896"/>
      <c r="M11" s="896"/>
      <c r="N11" s="896"/>
      <c r="O11" s="896"/>
      <c r="P11" s="896"/>
      <c r="Q11" s="896"/>
      <c r="R11" s="896"/>
      <c r="S11" s="897"/>
      <c r="U11" s="432"/>
    </row>
    <row r="12" spans="1:21" ht="15" customHeight="1">
      <c r="A12" s="429" t="s">
        <v>559</v>
      </c>
      <c r="B12" s="424">
        <v>1</v>
      </c>
      <c r="C12" s="424" t="s">
        <v>50</v>
      </c>
      <c r="D12" s="229">
        <v>15</v>
      </c>
      <c r="E12" s="424">
        <v>2</v>
      </c>
      <c r="F12" s="424" t="s">
        <v>50</v>
      </c>
      <c r="G12" s="229">
        <v>15</v>
      </c>
      <c r="H12" s="425">
        <f t="shared" ref="H12" si="2">(E12*20+G12)-(B12*20+D12)</f>
        <v>20</v>
      </c>
      <c r="I12" s="448">
        <f>SUM(H12:H12)</f>
        <v>20</v>
      </c>
      <c r="J12" s="550">
        <v>0.1</v>
      </c>
      <c r="K12" s="430">
        <f>J12*I12*0.25</f>
        <v>0.5</v>
      </c>
      <c r="L12" s="261"/>
      <c r="M12" s="450">
        <v>20</v>
      </c>
      <c r="N12" s="450">
        <v>20</v>
      </c>
      <c r="O12" s="450"/>
      <c r="P12" s="450"/>
      <c r="Q12" s="451">
        <f>SUM(M12:P12)</f>
        <v>40</v>
      </c>
      <c r="R12" s="451">
        <v>0.1</v>
      </c>
      <c r="S12" s="451">
        <f>Q12*R12</f>
        <v>4</v>
      </c>
      <c r="U12" s="432"/>
    </row>
    <row r="13" spans="1:21" ht="15" customHeight="1">
      <c r="A13" s="895" t="s">
        <v>1011</v>
      </c>
      <c r="B13" s="896"/>
      <c r="C13" s="896"/>
      <c r="D13" s="896"/>
      <c r="E13" s="896"/>
      <c r="F13" s="896"/>
      <c r="G13" s="896"/>
      <c r="H13" s="896"/>
      <c r="I13" s="896"/>
      <c r="J13" s="896"/>
      <c r="K13" s="896"/>
      <c r="L13" s="896"/>
      <c r="M13" s="896"/>
      <c r="N13" s="896"/>
      <c r="O13" s="896"/>
      <c r="P13" s="896"/>
      <c r="Q13" s="896"/>
      <c r="R13" s="896"/>
      <c r="S13" s="897"/>
      <c r="U13" s="432"/>
    </row>
    <row r="14" spans="1:21" ht="15" customHeight="1">
      <c r="A14" s="429" t="s">
        <v>559</v>
      </c>
      <c r="B14" s="424">
        <v>1</v>
      </c>
      <c r="C14" s="424" t="s">
        <v>50</v>
      </c>
      <c r="D14" s="229">
        <v>10</v>
      </c>
      <c r="E14" s="424">
        <v>2</v>
      </c>
      <c r="F14" s="424" t="s">
        <v>50</v>
      </c>
      <c r="G14" s="229">
        <v>10</v>
      </c>
      <c r="H14" s="425">
        <f t="shared" ref="H14" si="3">(E14*20+G14)-(B14*20+D14)</f>
        <v>20</v>
      </c>
      <c r="I14" s="448">
        <f>SUM(H14:H14)</f>
        <v>20</v>
      </c>
      <c r="J14" s="445">
        <v>0.1</v>
      </c>
      <c r="K14" s="430">
        <f>J14*I14*0.25</f>
        <v>0.5</v>
      </c>
      <c r="L14" s="260"/>
      <c r="M14" s="441">
        <v>20</v>
      </c>
      <c r="N14" s="441">
        <v>20</v>
      </c>
      <c r="O14" s="441"/>
      <c r="P14" s="441"/>
      <c r="Q14" s="451">
        <f>SUM(M14:P14)</f>
        <v>40</v>
      </c>
      <c r="R14" s="451">
        <v>0.1</v>
      </c>
      <c r="S14" s="451">
        <f>Q14*R14</f>
        <v>4</v>
      </c>
      <c r="U14" s="431"/>
    </row>
    <row r="15" spans="1:21" ht="15" customHeight="1">
      <c r="A15" s="895" t="s">
        <v>1010</v>
      </c>
      <c r="B15" s="896"/>
      <c r="C15" s="896"/>
      <c r="D15" s="896"/>
      <c r="E15" s="896"/>
      <c r="F15" s="896"/>
      <c r="G15" s="896"/>
      <c r="H15" s="896"/>
      <c r="I15" s="896"/>
      <c r="J15" s="896"/>
      <c r="K15" s="896"/>
      <c r="L15" s="896"/>
      <c r="M15" s="896"/>
      <c r="N15" s="896"/>
      <c r="O15" s="896"/>
      <c r="P15" s="896"/>
      <c r="Q15" s="896"/>
      <c r="R15" s="896"/>
      <c r="S15" s="897"/>
      <c r="U15" s="432"/>
    </row>
    <row r="16" spans="1:21" ht="15" customHeight="1">
      <c r="A16" s="429" t="s">
        <v>559</v>
      </c>
      <c r="B16" s="424">
        <v>1</v>
      </c>
      <c r="C16" s="424" t="s">
        <v>50</v>
      </c>
      <c r="D16" s="229">
        <v>10</v>
      </c>
      <c r="E16" s="424">
        <v>2</v>
      </c>
      <c r="F16" s="424" t="s">
        <v>50</v>
      </c>
      <c r="G16" s="229">
        <v>10</v>
      </c>
      <c r="H16" s="425">
        <f t="shared" ref="H16" si="4">(E16*20+G16)-(B16*20+D16)</f>
        <v>20</v>
      </c>
      <c r="I16" s="448">
        <f>SUM(H16:H16)</f>
        <v>20</v>
      </c>
      <c r="J16" s="550">
        <v>0.1</v>
      </c>
      <c r="K16" s="430">
        <f>J16*I16*0.25</f>
        <v>0.5</v>
      </c>
      <c r="L16" s="260"/>
      <c r="M16" s="441">
        <v>20</v>
      </c>
      <c r="N16" s="441">
        <v>20</v>
      </c>
      <c r="O16" s="441"/>
      <c r="P16" s="441"/>
      <c r="Q16" s="451">
        <f>SUM(M16:P16)</f>
        <v>40</v>
      </c>
      <c r="R16" s="451">
        <v>0.1</v>
      </c>
      <c r="S16" s="451">
        <f>Q16*R16</f>
        <v>4</v>
      </c>
      <c r="U16" s="431"/>
    </row>
    <row r="17" spans="1:21" ht="15" customHeight="1">
      <c r="A17" s="895" t="s">
        <v>1012</v>
      </c>
      <c r="B17" s="896"/>
      <c r="C17" s="896"/>
      <c r="D17" s="896"/>
      <c r="E17" s="896"/>
      <c r="F17" s="896"/>
      <c r="G17" s="896"/>
      <c r="H17" s="896"/>
      <c r="I17" s="896"/>
      <c r="J17" s="896"/>
      <c r="K17" s="896"/>
      <c r="L17" s="896"/>
      <c r="M17" s="896"/>
      <c r="N17" s="896"/>
      <c r="O17" s="896"/>
      <c r="P17" s="896"/>
      <c r="Q17" s="896"/>
      <c r="R17" s="896"/>
      <c r="S17" s="897"/>
      <c r="U17" s="432"/>
    </row>
    <row r="18" spans="1:21" ht="15" customHeight="1">
      <c r="A18" s="429" t="s">
        <v>559</v>
      </c>
      <c r="B18" s="424">
        <v>1</v>
      </c>
      <c r="C18" s="424" t="s">
        <v>50</v>
      </c>
      <c r="D18" s="229">
        <v>10</v>
      </c>
      <c r="E18" s="424">
        <v>2</v>
      </c>
      <c r="F18" s="424" t="s">
        <v>50</v>
      </c>
      <c r="G18" s="229">
        <v>10</v>
      </c>
      <c r="H18" s="425">
        <f t="shared" ref="H18" si="5">(E18*20+G18)-(B18*20+D18)</f>
        <v>20</v>
      </c>
      <c r="I18" s="448">
        <f>SUM(H18:H18)</f>
        <v>20</v>
      </c>
      <c r="J18" s="550">
        <v>0.1</v>
      </c>
      <c r="K18" s="430">
        <f>J18*I18*0.25</f>
        <v>0.5</v>
      </c>
      <c r="L18" s="260"/>
      <c r="M18" s="441">
        <v>20</v>
      </c>
      <c r="N18" s="441">
        <v>20</v>
      </c>
      <c r="O18" s="441"/>
      <c r="P18" s="441"/>
      <c r="Q18" s="451">
        <f>SUM(M18:P18)</f>
        <v>40</v>
      </c>
      <c r="R18" s="451">
        <v>0.1</v>
      </c>
      <c r="S18" s="451">
        <f>Q18*R18</f>
        <v>4</v>
      </c>
      <c r="U18" s="431"/>
    </row>
    <row r="19" spans="1:21" ht="15" customHeight="1">
      <c r="A19" s="258"/>
      <c r="B19" s="255"/>
      <c r="C19" s="255"/>
      <c r="D19" s="255"/>
      <c r="E19" s="255"/>
      <c r="F19" s="255"/>
      <c r="G19" s="255"/>
      <c r="H19" s="255"/>
      <c r="I19" s="255"/>
      <c r="J19" s="255"/>
      <c r="K19" s="255"/>
      <c r="L19" s="255"/>
      <c r="M19" s="255"/>
      <c r="N19" s="255"/>
      <c r="O19" s="255"/>
      <c r="P19" s="255"/>
      <c r="Q19" s="255"/>
      <c r="R19" s="255"/>
      <c r="S19" s="256"/>
    </row>
    <row r="20" spans="1:21" ht="15" customHeight="1">
      <c r="A20" s="895" t="s">
        <v>598</v>
      </c>
      <c r="B20" s="896"/>
      <c r="C20" s="896"/>
      <c r="D20" s="896"/>
      <c r="E20" s="896"/>
      <c r="F20" s="896"/>
      <c r="G20" s="896"/>
      <c r="H20" s="896"/>
      <c r="I20" s="896"/>
      <c r="J20" s="896"/>
      <c r="K20" s="896"/>
      <c r="L20" s="896"/>
      <c r="M20" s="896"/>
      <c r="N20" s="896"/>
      <c r="O20" s="896"/>
      <c r="P20" s="896"/>
      <c r="Q20" s="896"/>
      <c r="R20" s="896"/>
      <c r="S20" s="897"/>
    </row>
    <row r="21" spans="1:21" ht="15" customHeight="1">
      <c r="A21" s="262"/>
      <c r="B21" s="263"/>
      <c r="C21" s="263"/>
      <c r="D21" s="263"/>
      <c r="E21" s="263"/>
      <c r="F21" s="263"/>
      <c r="G21" s="263"/>
      <c r="H21" s="263"/>
      <c r="I21" s="230"/>
      <c r="J21" s="230"/>
      <c r="K21" s="230"/>
      <c r="L21" s="230"/>
      <c r="M21" s="230"/>
      <c r="N21" s="230"/>
      <c r="O21" s="230"/>
      <c r="P21" s="230"/>
      <c r="Q21" s="230"/>
      <c r="R21" s="230"/>
      <c r="S21" s="264"/>
    </row>
    <row r="22" spans="1:21" ht="15" customHeight="1">
      <c r="A22" s="895" t="s">
        <v>253</v>
      </c>
      <c r="B22" s="896"/>
      <c r="C22" s="896"/>
      <c r="D22" s="896"/>
      <c r="E22" s="896"/>
      <c r="F22" s="896"/>
      <c r="G22" s="896"/>
      <c r="H22" s="897"/>
      <c r="I22" s="447" t="s">
        <v>565</v>
      </c>
      <c r="J22" s="447" t="s">
        <v>566</v>
      </c>
      <c r="K22" s="447"/>
      <c r="L22" s="257"/>
      <c r="M22" s="232"/>
      <c r="S22" s="265"/>
    </row>
    <row r="23" spans="1:21" ht="15" customHeight="1">
      <c r="A23" s="899" t="s">
        <v>564</v>
      </c>
      <c r="B23" s="900"/>
      <c r="C23" s="900"/>
      <c r="D23" s="900"/>
      <c r="E23" s="900"/>
      <c r="F23" s="900"/>
      <c r="G23" s="900"/>
      <c r="H23" s="901"/>
      <c r="I23" s="449">
        <f>I8+I10+I12+I14+I16+I18</f>
        <v>120</v>
      </c>
      <c r="J23" s="444">
        <f>K8+K10+K12+K14+K16+K18</f>
        <v>3</v>
      </c>
      <c r="K23" s="460"/>
      <c r="L23" s="233"/>
      <c r="M23" s="232"/>
      <c r="S23" s="265"/>
    </row>
    <row r="24" spans="1:21" ht="15" customHeight="1">
      <c r="A24" s="899" t="s">
        <v>563</v>
      </c>
      <c r="B24" s="900"/>
      <c r="C24" s="900"/>
      <c r="D24" s="900"/>
      <c r="E24" s="900"/>
      <c r="F24" s="900"/>
      <c r="G24" s="900"/>
      <c r="H24" s="901"/>
      <c r="I24" s="449">
        <v>0</v>
      </c>
      <c r="J24" s="444">
        <v>0</v>
      </c>
      <c r="K24" s="460"/>
      <c r="L24" s="233"/>
      <c r="M24" s="232"/>
      <c r="S24" s="265"/>
    </row>
    <row r="25" spans="1:21" ht="15" customHeight="1">
      <c r="A25" s="258"/>
      <c r="B25" s="255"/>
      <c r="C25" s="266"/>
      <c r="D25" s="267"/>
      <c r="E25" s="268"/>
      <c r="F25" s="453"/>
      <c r="G25" s="453"/>
      <c r="H25" s="453"/>
      <c r="I25" s="268"/>
      <c r="J25" s="268"/>
      <c r="K25" s="268"/>
      <c r="L25" s="233"/>
      <c r="M25" s="232"/>
      <c r="S25" s="265"/>
    </row>
    <row r="26" spans="1:21" ht="15" customHeight="1">
      <c r="A26" s="895" t="s">
        <v>254</v>
      </c>
      <c r="B26" s="896"/>
      <c r="C26" s="896"/>
      <c r="D26" s="896"/>
      <c r="E26" s="896"/>
      <c r="F26" s="896"/>
      <c r="G26" s="896"/>
      <c r="H26" s="897"/>
      <c r="I26" s="447" t="s">
        <v>565</v>
      </c>
      <c r="J26" s="447" t="s">
        <v>566</v>
      </c>
      <c r="K26" s="447"/>
      <c r="L26" s="230"/>
      <c r="M26" s="232"/>
      <c r="S26" s="265"/>
    </row>
    <row r="27" spans="1:21" ht="15" customHeight="1">
      <c r="A27" s="899" t="s">
        <v>563</v>
      </c>
      <c r="B27" s="900"/>
      <c r="C27" s="900"/>
      <c r="D27" s="900"/>
      <c r="E27" s="900"/>
      <c r="F27" s="900"/>
      <c r="G27" s="900"/>
      <c r="H27" s="901"/>
      <c r="I27" s="444">
        <f>Q8+Q10+Q12+Q14+Q16+Q18</f>
        <v>240</v>
      </c>
      <c r="J27" s="444">
        <f>S8+S10+S12+S14+S16+S18</f>
        <v>24</v>
      </c>
      <c r="K27" s="460"/>
      <c r="L27" s="269"/>
      <c r="M27" s="232"/>
      <c r="S27" s="265"/>
    </row>
    <row r="28" spans="1:21" ht="15" customHeight="1">
      <c r="A28" s="262"/>
      <c r="B28" s="263"/>
      <c r="C28" s="263"/>
      <c r="D28" s="263"/>
      <c r="E28" s="263"/>
      <c r="F28" s="263"/>
      <c r="G28" s="263"/>
      <c r="H28" s="263"/>
      <c r="I28" s="270"/>
      <c r="J28" s="269"/>
      <c r="K28" s="230"/>
      <c r="L28" s="269"/>
      <c r="M28" s="232"/>
      <c r="P28" s="423"/>
      <c r="Q28" s="423"/>
      <c r="S28" s="265"/>
    </row>
    <row r="29" spans="1:21" ht="15" customHeight="1">
      <c r="A29" s="455" t="s">
        <v>259</v>
      </c>
      <c r="B29" s="456"/>
      <c r="C29" s="456"/>
      <c r="D29" s="456"/>
      <c r="E29" s="456"/>
      <c r="F29" s="456"/>
      <c r="G29" s="456"/>
      <c r="H29" s="457"/>
      <c r="I29" s="230"/>
      <c r="J29" s="230"/>
      <c r="K29" s="230"/>
      <c r="L29" s="230"/>
      <c r="M29" s="232"/>
      <c r="P29" s="459"/>
      <c r="Q29" s="459"/>
      <c r="S29" s="265"/>
    </row>
    <row r="30" spans="1:21" ht="15" customHeight="1">
      <c r="A30" s="452" t="s">
        <v>260</v>
      </c>
      <c r="B30" s="453"/>
      <c r="C30" s="453"/>
      <c r="D30" s="453"/>
      <c r="E30" s="453"/>
      <c r="F30" s="454"/>
      <c r="G30" s="271">
        <f>J27</f>
        <v>24</v>
      </c>
      <c r="H30" s="192" t="s">
        <v>5</v>
      </c>
      <c r="I30" s="269"/>
      <c r="J30" s="269"/>
      <c r="K30" s="269"/>
      <c r="L30" s="230"/>
      <c r="M30" s="232"/>
      <c r="P30" s="459"/>
      <c r="Q30" s="459"/>
      <c r="S30" s="265"/>
    </row>
    <row r="31" spans="1:21" ht="15" customHeight="1">
      <c r="A31" s="452" t="s">
        <v>261</v>
      </c>
      <c r="B31" s="453"/>
      <c r="C31" s="453"/>
      <c r="D31" s="453"/>
      <c r="E31" s="453"/>
      <c r="F31" s="454"/>
      <c r="G31" s="271">
        <v>0</v>
      </c>
      <c r="H31" s="192" t="s">
        <v>5</v>
      </c>
      <c r="I31" s="269"/>
      <c r="J31" s="269"/>
      <c r="K31" s="269"/>
      <c r="L31" s="230"/>
      <c r="M31" s="232"/>
      <c r="P31" s="459"/>
      <c r="Q31" s="459"/>
      <c r="S31" s="265"/>
    </row>
    <row r="32" spans="1:21" ht="15" customHeight="1">
      <c r="A32" s="452" t="s">
        <v>262</v>
      </c>
      <c r="B32" s="453"/>
      <c r="C32" s="453"/>
      <c r="D32" s="453"/>
      <c r="E32" s="453"/>
      <c r="F32" s="454"/>
      <c r="G32" s="435">
        <f>0*1.2</f>
        <v>0</v>
      </c>
      <c r="H32" s="192" t="s">
        <v>5</v>
      </c>
      <c r="I32" s="230"/>
      <c r="J32" s="230"/>
      <c r="K32" s="230"/>
      <c r="L32" s="269"/>
      <c r="M32" s="232"/>
      <c r="P32" s="459"/>
      <c r="Q32" s="459"/>
      <c r="S32" s="265"/>
    </row>
    <row r="33" spans="1:19" ht="15" customHeight="1">
      <c r="A33" s="452" t="s">
        <v>263</v>
      </c>
      <c r="B33" s="453"/>
      <c r="C33" s="453"/>
      <c r="D33" s="453"/>
      <c r="E33" s="453"/>
      <c r="F33" s="454"/>
      <c r="G33" s="271">
        <f>J23</f>
        <v>3</v>
      </c>
      <c r="H33" s="192" t="s">
        <v>5</v>
      </c>
      <c r="I33" s="230"/>
      <c r="J33" s="230"/>
      <c r="K33" s="230"/>
      <c r="L33" s="230"/>
      <c r="M33" s="232"/>
      <c r="P33" s="459"/>
      <c r="Q33" s="459"/>
      <c r="S33" s="265"/>
    </row>
    <row r="34" spans="1:19" ht="15" customHeight="1">
      <c r="A34" s="452" t="s">
        <v>264</v>
      </c>
      <c r="B34" s="453"/>
      <c r="C34" s="453"/>
      <c r="D34" s="453"/>
      <c r="E34" s="453"/>
      <c r="F34" s="454"/>
      <c r="G34" s="271">
        <f>J24</f>
        <v>0</v>
      </c>
      <c r="H34" s="192" t="s">
        <v>5</v>
      </c>
      <c r="I34" s="230"/>
      <c r="J34" s="230"/>
      <c r="K34" s="230"/>
      <c r="L34" s="230"/>
      <c r="M34" s="232"/>
      <c r="P34" s="459"/>
      <c r="Q34" s="459"/>
      <c r="S34" s="265"/>
    </row>
    <row r="35" spans="1:19" ht="15" customHeight="1">
      <c r="A35" s="452" t="s">
        <v>265</v>
      </c>
      <c r="B35" s="453"/>
      <c r="C35" s="453"/>
      <c r="D35" s="453"/>
      <c r="E35" s="453"/>
      <c r="F35" s="454"/>
      <c r="G35" s="271">
        <f>G30+G31+G32+G33+G34</f>
        <v>27</v>
      </c>
      <c r="H35" s="192" t="s">
        <v>5</v>
      </c>
      <c r="I35" s="230"/>
      <c r="J35" s="230"/>
      <c r="K35" s="230"/>
      <c r="M35" s="232"/>
      <c r="S35" s="265"/>
    </row>
    <row r="36" spans="1:19" ht="15" customHeight="1">
      <c r="A36" s="452" t="s">
        <v>266</v>
      </c>
      <c r="B36" s="453"/>
      <c r="C36" s="453"/>
      <c r="D36" s="453"/>
      <c r="E36" s="453"/>
      <c r="F36" s="454"/>
      <c r="G36" s="271">
        <v>0</v>
      </c>
      <c r="H36" s="192" t="s">
        <v>5</v>
      </c>
      <c r="I36" s="230"/>
      <c r="J36" s="230"/>
      <c r="K36" s="230"/>
      <c r="M36" s="232"/>
      <c r="S36" s="265"/>
    </row>
    <row r="37" spans="1:19" ht="15" customHeight="1">
      <c r="A37" s="452" t="s">
        <v>267</v>
      </c>
      <c r="B37" s="453"/>
      <c r="C37" s="453"/>
      <c r="D37" s="453"/>
      <c r="E37" s="453"/>
      <c r="F37" s="454"/>
      <c r="G37" s="435">
        <f>0*3.89+G32</f>
        <v>0</v>
      </c>
      <c r="H37" s="192" t="s">
        <v>5</v>
      </c>
      <c r="I37" s="262"/>
      <c r="J37" s="263"/>
      <c r="K37" s="263"/>
      <c r="L37" s="272"/>
      <c r="M37" s="272"/>
      <c r="N37" s="272"/>
      <c r="O37" s="272"/>
      <c r="P37" s="272"/>
      <c r="Q37" s="272"/>
      <c r="R37" s="272"/>
      <c r="S37" s="273"/>
    </row>
    <row r="38" spans="1:19" ht="15" customHeight="1">
      <c r="M38" s="232"/>
    </row>
    <row r="39" spans="1:19" ht="15" customHeight="1">
      <c r="M39" s="232"/>
    </row>
    <row r="40" spans="1:19" ht="15" customHeight="1">
      <c r="M40" s="232"/>
    </row>
    <row r="41" spans="1:19" ht="15" customHeight="1">
      <c r="M41" s="232"/>
    </row>
    <row r="42" spans="1:19" ht="15" customHeight="1">
      <c r="M42" s="232"/>
    </row>
    <row r="43" spans="1:19" ht="15" customHeight="1">
      <c r="M43" s="232"/>
    </row>
    <row r="44" spans="1:19" ht="15" customHeight="1">
      <c r="M44" s="232"/>
    </row>
    <row r="45" spans="1:19" ht="15" customHeight="1">
      <c r="M45" s="232"/>
    </row>
    <row r="46" spans="1:19" ht="15" customHeight="1">
      <c r="M46" s="232"/>
    </row>
    <row r="47" spans="1:19" ht="15" customHeight="1">
      <c r="M47" s="232"/>
    </row>
    <row r="48" spans="1:19" ht="15" customHeight="1">
      <c r="M48" s="232"/>
    </row>
    <row r="49" spans="13:13" ht="15" customHeight="1">
      <c r="M49" s="232"/>
    </row>
    <row r="50" spans="13:13" ht="15" customHeight="1">
      <c r="M50" s="232"/>
    </row>
    <row r="51" spans="13:13" ht="15" customHeight="1">
      <c r="M51" s="232"/>
    </row>
    <row r="52" spans="13:13" ht="15" customHeight="1">
      <c r="M52" s="232"/>
    </row>
    <row r="53" spans="13:13" ht="15" customHeight="1">
      <c r="M53" s="232"/>
    </row>
    <row r="54" spans="13:13" ht="15" customHeight="1">
      <c r="M54" s="232"/>
    </row>
    <row r="55" spans="13:13" ht="15" customHeight="1">
      <c r="M55" s="232"/>
    </row>
    <row r="56" spans="13:13" ht="15" customHeight="1">
      <c r="M56" s="232"/>
    </row>
    <row r="57" spans="13:13" ht="15" customHeight="1">
      <c r="M57" s="232"/>
    </row>
    <row r="58" spans="13:13" ht="15" customHeight="1">
      <c r="M58" s="232"/>
    </row>
    <row r="59" spans="13:13" ht="15" customHeight="1">
      <c r="M59" s="232"/>
    </row>
    <row r="60" spans="13:13" ht="15" customHeight="1">
      <c r="M60" s="232"/>
    </row>
    <row r="61" spans="13:13" ht="15" customHeight="1">
      <c r="M61" s="232"/>
    </row>
    <row r="62" spans="13:13" ht="15" customHeight="1">
      <c r="M62" s="232"/>
    </row>
    <row r="63" spans="13:13" ht="15" customHeight="1">
      <c r="M63" s="232"/>
    </row>
    <row r="64" spans="13:13" ht="15" customHeight="1">
      <c r="M64" s="232"/>
    </row>
    <row r="65" spans="13:13" ht="15" customHeight="1">
      <c r="M65" s="232"/>
    </row>
    <row r="66" spans="13:13" ht="15" customHeight="1">
      <c r="M66" s="232"/>
    </row>
    <row r="67" spans="13:13" ht="15" customHeight="1">
      <c r="M67" s="232"/>
    </row>
    <row r="68" spans="13:13" ht="15" customHeight="1">
      <c r="M68" s="232"/>
    </row>
    <row r="69" spans="13:13" ht="15" customHeight="1">
      <c r="M69" s="232"/>
    </row>
    <row r="70" spans="13:13" ht="15" customHeight="1">
      <c r="M70" s="232"/>
    </row>
    <row r="71" spans="13:13" ht="15" customHeight="1">
      <c r="M71" s="232"/>
    </row>
    <row r="72" spans="13:13" ht="15" customHeight="1">
      <c r="M72" s="232"/>
    </row>
    <row r="73" spans="13:13" ht="15" customHeight="1">
      <c r="M73" s="232"/>
    </row>
    <row r="74" spans="13:13" ht="15" customHeight="1">
      <c r="M74" s="232"/>
    </row>
    <row r="75" spans="13:13" ht="15" customHeight="1">
      <c r="M75" s="232"/>
    </row>
    <row r="76" spans="13:13" ht="15" customHeight="1">
      <c r="M76" s="232"/>
    </row>
    <row r="77" spans="13:13" ht="15" customHeight="1">
      <c r="M77" s="232"/>
    </row>
    <row r="78" spans="13:13" ht="15" customHeight="1">
      <c r="M78" s="232"/>
    </row>
    <row r="79" spans="13:13" ht="15" customHeight="1">
      <c r="M79" s="232"/>
    </row>
    <row r="80" spans="13:13" ht="15" customHeight="1">
      <c r="M80" s="232"/>
    </row>
    <row r="81" spans="13:13" ht="15" customHeight="1">
      <c r="M81" s="232"/>
    </row>
    <row r="82" spans="13:13" ht="15" customHeight="1">
      <c r="M82" s="232"/>
    </row>
    <row r="83" spans="13:13" ht="15" customHeight="1">
      <c r="M83" s="232"/>
    </row>
    <row r="84" spans="13:13" ht="15" customHeight="1">
      <c r="M84" s="232"/>
    </row>
    <row r="85" spans="13:13" ht="15" customHeight="1">
      <c r="M85" s="232"/>
    </row>
    <row r="86" spans="13:13" ht="15" customHeight="1">
      <c r="M86" s="232"/>
    </row>
    <row r="87" spans="13:13" ht="15" customHeight="1">
      <c r="M87" s="232"/>
    </row>
    <row r="88" spans="13:13" ht="15" customHeight="1">
      <c r="M88" s="232"/>
    </row>
    <row r="89" spans="13:13" ht="15" customHeight="1">
      <c r="M89" s="232"/>
    </row>
    <row r="90" spans="13:13" ht="15" customHeight="1">
      <c r="M90" s="232"/>
    </row>
    <row r="91" spans="13:13" ht="15" customHeight="1">
      <c r="M91" s="232"/>
    </row>
    <row r="92" spans="13:13" ht="15" customHeight="1">
      <c r="M92" s="232"/>
    </row>
    <row r="93" spans="13:13" ht="15" customHeight="1">
      <c r="M93" s="232"/>
    </row>
    <row r="94" spans="13:13" ht="15" customHeight="1">
      <c r="M94" s="232"/>
    </row>
    <row r="95" spans="13:13" ht="15" customHeight="1">
      <c r="M95" s="232"/>
    </row>
    <row r="96" spans="13:13" ht="15" customHeight="1">
      <c r="M96" s="232"/>
    </row>
    <row r="97" spans="13:13" ht="15" customHeight="1">
      <c r="M97" s="232"/>
    </row>
    <row r="98" spans="13:13" ht="15" customHeight="1">
      <c r="M98" s="232"/>
    </row>
    <row r="99" spans="13:13" ht="15" customHeight="1">
      <c r="M99" s="232"/>
    </row>
    <row r="100" spans="13:13" ht="15" customHeight="1">
      <c r="M100" s="232"/>
    </row>
    <row r="101" spans="13:13" ht="15" customHeight="1">
      <c r="M101" s="232"/>
    </row>
    <row r="102" spans="13:13" ht="15" customHeight="1">
      <c r="M102" s="232"/>
    </row>
    <row r="103" spans="13:13" ht="15" customHeight="1">
      <c r="M103" s="232"/>
    </row>
    <row r="104" spans="13:13" ht="15" customHeight="1">
      <c r="M104" s="232"/>
    </row>
    <row r="105" spans="13:13" ht="15" customHeight="1">
      <c r="M105" s="232"/>
    </row>
    <row r="106" spans="13:13" ht="15" customHeight="1">
      <c r="M106" s="232"/>
    </row>
    <row r="107" spans="13:13" ht="15" customHeight="1">
      <c r="M107" s="232"/>
    </row>
    <row r="108" spans="13:13" ht="15" customHeight="1">
      <c r="M108" s="232"/>
    </row>
    <row r="109" spans="13:13" ht="15" customHeight="1">
      <c r="M109" s="232"/>
    </row>
    <row r="110" spans="13:13" ht="15" customHeight="1">
      <c r="M110" s="232"/>
    </row>
    <row r="111" spans="13:13" ht="15" customHeight="1">
      <c r="M111" s="232"/>
    </row>
    <row r="112" spans="13:13" ht="15" customHeight="1">
      <c r="M112" s="232"/>
    </row>
    <row r="113" spans="13:13" ht="15" customHeight="1">
      <c r="M113" s="232"/>
    </row>
    <row r="114" spans="13:13" ht="15" customHeight="1">
      <c r="M114" s="232"/>
    </row>
    <row r="115" spans="13:13" ht="15" customHeight="1">
      <c r="M115" s="232"/>
    </row>
    <row r="116" spans="13:13" ht="15" customHeight="1">
      <c r="M116" s="232"/>
    </row>
    <row r="117" spans="13:13" ht="15" customHeight="1">
      <c r="M117" s="232"/>
    </row>
    <row r="118" spans="13:13" ht="15" customHeight="1">
      <c r="M118" s="232"/>
    </row>
    <row r="119" spans="13:13" ht="15" customHeight="1">
      <c r="M119" s="232"/>
    </row>
    <row r="120" spans="13:13" ht="15" customHeight="1">
      <c r="M120" s="232"/>
    </row>
    <row r="121" spans="13:13" ht="15" customHeight="1">
      <c r="M121" s="232"/>
    </row>
    <row r="122" spans="13:13" ht="15" customHeight="1">
      <c r="M122" s="232"/>
    </row>
    <row r="123" spans="13:13" ht="15" customHeight="1">
      <c r="M123" s="232"/>
    </row>
    <row r="124" spans="13:13" ht="15" customHeight="1">
      <c r="M124" s="232"/>
    </row>
    <row r="125" spans="13:13" ht="15" customHeight="1">
      <c r="M125" s="232"/>
    </row>
    <row r="126" spans="13:13" ht="15" customHeight="1">
      <c r="M126" s="232"/>
    </row>
    <row r="127" spans="13:13" ht="15" customHeight="1">
      <c r="M127" s="232"/>
    </row>
    <row r="128" spans="13:13" ht="15" customHeight="1">
      <c r="M128" s="232"/>
    </row>
    <row r="129" spans="13:13" ht="15" customHeight="1">
      <c r="M129" s="232"/>
    </row>
    <row r="130" spans="13:13" ht="15" customHeight="1">
      <c r="M130" s="232"/>
    </row>
    <row r="131" spans="13:13" ht="15" customHeight="1">
      <c r="M131" s="232"/>
    </row>
    <row r="132" spans="13:13" ht="15" customHeight="1">
      <c r="M132" s="232"/>
    </row>
    <row r="133" spans="13:13" ht="15" customHeight="1">
      <c r="M133" s="232"/>
    </row>
    <row r="134" spans="13:13" ht="15" customHeight="1">
      <c r="M134" s="232"/>
    </row>
    <row r="135" spans="13:13" ht="15" customHeight="1">
      <c r="M135" s="232"/>
    </row>
    <row r="136" spans="13:13" ht="15" customHeight="1">
      <c r="M136" s="232"/>
    </row>
    <row r="137" spans="13:13" ht="15" customHeight="1">
      <c r="M137" s="232"/>
    </row>
    <row r="138" spans="13:13" ht="15" customHeight="1">
      <c r="M138" s="232"/>
    </row>
    <row r="139" spans="13:13" ht="15" customHeight="1">
      <c r="M139" s="232"/>
    </row>
    <row r="140" spans="13:13" ht="15" customHeight="1">
      <c r="M140" s="232"/>
    </row>
    <row r="141" spans="13:13" ht="15" customHeight="1">
      <c r="M141" s="232"/>
    </row>
    <row r="142" spans="13:13" ht="15" customHeight="1">
      <c r="M142" s="232"/>
    </row>
    <row r="143" spans="13:13" ht="15" customHeight="1">
      <c r="M143" s="232"/>
    </row>
    <row r="144" spans="13:13" ht="15" customHeight="1">
      <c r="M144" s="232"/>
    </row>
    <row r="145" spans="13:13" ht="15" customHeight="1">
      <c r="M145" s="232"/>
    </row>
    <row r="146" spans="13:13" ht="15" customHeight="1">
      <c r="M146" s="232"/>
    </row>
    <row r="147" spans="13:13" ht="15" customHeight="1">
      <c r="M147" s="232"/>
    </row>
    <row r="148" spans="13:13" ht="15" customHeight="1">
      <c r="M148" s="232"/>
    </row>
    <row r="149" spans="13:13" ht="15" customHeight="1">
      <c r="M149" s="232"/>
    </row>
    <row r="150" spans="13:13" ht="15" customHeight="1">
      <c r="M150" s="232"/>
    </row>
    <row r="151" spans="13:13" ht="15" customHeight="1">
      <c r="M151" s="232"/>
    </row>
    <row r="152" spans="13:13" ht="15" customHeight="1">
      <c r="M152" s="232"/>
    </row>
  </sheetData>
  <mergeCells count="25">
    <mergeCell ref="A24:H24"/>
    <mergeCell ref="A26:H26"/>
    <mergeCell ref="A27:H27"/>
    <mergeCell ref="A1:S1"/>
    <mergeCell ref="A17:S17"/>
    <mergeCell ref="A15:S15"/>
    <mergeCell ref="A20:S20"/>
    <mergeCell ref="A22:H22"/>
    <mergeCell ref="A23:H23"/>
    <mergeCell ref="A13:S13"/>
    <mergeCell ref="A7:S7"/>
    <mergeCell ref="M3:S3"/>
    <mergeCell ref="M4:P4"/>
    <mergeCell ref="A3:K3"/>
    <mergeCell ref="A4:H6"/>
    <mergeCell ref="I5:I6"/>
    <mergeCell ref="R4:R5"/>
    <mergeCell ref="S4:S5"/>
    <mergeCell ref="A9:S9"/>
    <mergeCell ref="A11:S11"/>
    <mergeCell ref="J5:J6"/>
    <mergeCell ref="K5:K6"/>
    <mergeCell ref="O5:P5"/>
    <mergeCell ref="M5:N5"/>
    <mergeCell ref="Q4:Q6"/>
  </mergeCells>
  <pageMargins left="0.511811024" right="0.511811024" top="0.78740157499999996" bottom="0.78740157499999996" header="0.31496062000000002" footer="0.31496062000000002"/>
  <pageSetup paperSize="9" scale="4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11"/>
  <dimension ref="A1:S68"/>
  <sheetViews>
    <sheetView workbookViewId="0">
      <selection sqref="A1:U65536"/>
    </sheetView>
  </sheetViews>
  <sheetFormatPr defaultRowHeight="12.5"/>
  <cols>
    <col min="1" max="1" width="28" customWidth="1"/>
    <col min="2" max="2" width="16.7265625" customWidth="1"/>
    <col min="3" max="3" width="11.26953125" bestFit="1" customWidth="1"/>
    <col min="4" max="4" width="10.453125" bestFit="1" customWidth="1"/>
    <col min="5" max="5" width="18.453125" customWidth="1"/>
    <col min="6" max="6" width="13.453125" bestFit="1" customWidth="1"/>
    <col min="7" max="7" width="7.453125" bestFit="1" customWidth="1"/>
    <col min="8" max="8" width="8.1796875" bestFit="1" customWidth="1"/>
    <col min="9" max="9" width="13.1796875" customWidth="1"/>
    <col min="11" max="11" width="28.7265625" customWidth="1"/>
    <col min="12" max="12" width="15.453125" customWidth="1"/>
    <col min="13" max="13" width="11.26953125" bestFit="1" customWidth="1"/>
    <col min="14" max="14" width="10.453125" bestFit="1" customWidth="1"/>
    <col min="15" max="15" width="18.453125" customWidth="1"/>
    <col min="16" max="16" width="13.453125" bestFit="1" customWidth="1"/>
    <col min="17" max="17" width="7.453125" bestFit="1" customWidth="1"/>
    <col min="18" max="18" width="8.1796875" bestFit="1" customWidth="1"/>
    <col min="19" max="19" width="13.453125" customWidth="1"/>
  </cols>
  <sheetData>
    <row r="1" spans="1:19" ht="15" thickBot="1">
      <c r="A1" s="955" t="s">
        <v>167</v>
      </c>
      <c r="B1" s="956"/>
      <c r="C1" s="956"/>
      <c r="D1" s="956"/>
      <c r="E1" s="956"/>
      <c r="F1" s="956"/>
      <c r="G1" s="956"/>
      <c r="H1" s="956"/>
      <c r="I1" s="957"/>
      <c r="J1" s="31"/>
      <c r="K1" s="955"/>
      <c r="L1" s="956"/>
      <c r="M1" s="956"/>
      <c r="N1" s="956"/>
      <c r="O1" s="956"/>
      <c r="P1" s="956"/>
      <c r="Q1" s="956"/>
      <c r="R1" s="956"/>
      <c r="S1" s="957"/>
    </row>
    <row r="2" spans="1:19" ht="14.5">
      <c r="A2" s="955" t="s">
        <v>168</v>
      </c>
      <c r="B2" s="956"/>
      <c r="C2" s="956"/>
      <c r="D2" s="956"/>
      <c r="E2" s="956"/>
      <c r="F2" s="956"/>
      <c r="G2" s="956"/>
      <c r="H2" s="956"/>
      <c r="I2" s="957"/>
      <c r="J2" s="31"/>
      <c r="K2" s="944"/>
      <c r="L2" s="945"/>
      <c r="M2" s="945"/>
      <c r="N2" s="945"/>
      <c r="O2" s="945"/>
      <c r="P2" s="945"/>
      <c r="Q2" s="945"/>
      <c r="R2" s="945"/>
      <c r="S2" s="946"/>
    </row>
    <row r="3" spans="1:19" ht="15" thickBot="1">
      <c r="A3" s="944" t="s">
        <v>169</v>
      </c>
      <c r="B3" s="945"/>
      <c r="C3" s="945"/>
      <c r="D3" s="945"/>
      <c r="E3" s="945"/>
      <c r="F3" s="945"/>
      <c r="G3" s="945"/>
      <c r="H3" s="945"/>
      <c r="I3" s="946"/>
      <c r="J3" s="31"/>
      <c r="K3" s="950"/>
      <c r="L3" s="951"/>
      <c r="M3" s="951"/>
      <c r="N3" s="951"/>
      <c r="O3" s="951"/>
      <c r="P3" s="951"/>
      <c r="Q3" s="951"/>
      <c r="R3" s="951"/>
      <c r="S3" s="952"/>
    </row>
    <row r="4" spans="1:19" ht="15" thickBot="1">
      <c r="A4" s="947" t="s">
        <v>170</v>
      </c>
      <c r="B4" s="948"/>
      <c r="C4" s="948"/>
      <c r="D4" s="948"/>
      <c r="E4" s="948"/>
      <c r="F4" s="948"/>
      <c r="G4" s="948"/>
      <c r="H4" s="948"/>
      <c r="I4" s="949"/>
      <c r="J4" s="31"/>
      <c r="K4" s="947"/>
      <c r="L4" s="948"/>
      <c r="M4" s="948"/>
      <c r="N4" s="948"/>
      <c r="O4" s="948"/>
      <c r="P4" s="948"/>
      <c r="Q4" s="948"/>
      <c r="R4" s="948"/>
      <c r="S4" s="949"/>
    </row>
    <row r="5" spans="1:19" ht="14.5">
      <c r="A5" s="32"/>
      <c r="B5" s="33"/>
      <c r="C5" s="33"/>
      <c r="D5" s="33"/>
      <c r="E5" s="33"/>
      <c r="F5" s="33"/>
      <c r="G5" s="33"/>
      <c r="H5" s="33"/>
      <c r="I5" s="34"/>
      <c r="J5" s="31"/>
      <c r="K5" s="32"/>
      <c r="L5" s="33"/>
      <c r="M5" s="33"/>
      <c r="N5" s="33"/>
      <c r="O5" s="33"/>
      <c r="P5" s="33"/>
      <c r="Q5" s="33"/>
      <c r="R5" s="33"/>
      <c r="S5" s="34"/>
    </row>
    <row r="6" spans="1:19" ht="14.5">
      <c r="A6" s="35" t="s">
        <v>171</v>
      </c>
      <c r="B6" s="36" t="s">
        <v>172</v>
      </c>
      <c r="C6" s="33"/>
      <c r="D6" s="33"/>
      <c r="E6" s="33"/>
      <c r="F6" s="33"/>
      <c r="G6" s="33"/>
      <c r="H6" s="33"/>
      <c r="I6" s="34"/>
      <c r="J6" s="31"/>
      <c r="K6" s="35"/>
      <c r="L6" s="36"/>
      <c r="M6" s="33"/>
      <c r="N6" s="33"/>
      <c r="O6" s="33"/>
      <c r="P6" s="33"/>
      <c r="Q6" s="33"/>
      <c r="R6" s="33"/>
      <c r="S6" s="34"/>
    </row>
    <row r="7" spans="1:19" ht="14.5">
      <c r="A7" s="35" t="s">
        <v>173</v>
      </c>
      <c r="B7" s="36" t="s">
        <v>174</v>
      </c>
      <c r="C7" s="33"/>
      <c r="D7" s="33"/>
      <c r="E7" s="33"/>
      <c r="F7" s="33"/>
      <c r="G7" s="33"/>
      <c r="H7" s="33"/>
      <c r="I7" s="34"/>
      <c r="J7" s="31"/>
      <c r="K7" s="35"/>
      <c r="L7" s="36"/>
      <c r="M7" s="33"/>
      <c r="N7" s="33"/>
      <c r="O7" s="33"/>
      <c r="P7" s="33"/>
      <c r="Q7" s="33"/>
      <c r="R7" s="33"/>
      <c r="S7" s="34"/>
    </row>
    <row r="8" spans="1:19" ht="15" thickBot="1">
      <c r="A8" s="32"/>
      <c r="B8" s="36"/>
      <c r="C8" s="33"/>
      <c r="D8" s="33"/>
      <c r="E8" s="33"/>
      <c r="F8" s="33"/>
      <c r="G8" s="33"/>
      <c r="H8" s="33"/>
      <c r="I8" s="34"/>
      <c r="J8" s="31"/>
      <c r="K8" s="32"/>
      <c r="L8" s="36"/>
      <c r="M8" s="33"/>
      <c r="N8" s="33"/>
      <c r="O8" s="33"/>
      <c r="P8" s="33"/>
      <c r="Q8" s="33"/>
      <c r="R8" s="33"/>
      <c r="S8" s="34"/>
    </row>
    <row r="9" spans="1:19" ht="15" thickBot="1">
      <c r="A9" s="960" t="s">
        <v>175</v>
      </c>
      <c r="B9" s="961"/>
      <c r="C9" s="961"/>
      <c r="D9" s="961"/>
      <c r="E9" s="961"/>
      <c r="F9" s="961"/>
      <c r="G9" s="961"/>
      <c r="H9" s="961"/>
      <c r="I9" s="962"/>
      <c r="J9" s="31"/>
      <c r="K9" s="937"/>
      <c r="L9" s="938"/>
      <c r="M9" s="938"/>
      <c r="N9" s="938"/>
      <c r="O9" s="938"/>
      <c r="P9" s="938"/>
      <c r="Q9" s="938"/>
      <c r="R9" s="938"/>
      <c r="S9" s="939"/>
    </row>
    <row r="10" spans="1:19" ht="14.5">
      <c r="A10" s="953" t="s">
        <v>176</v>
      </c>
      <c r="B10" s="954" t="s">
        <v>177</v>
      </c>
      <c r="C10" s="963" t="s">
        <v>178</v>
      </c>
      <c r="D10" s="963" t="s">
        <v>179</v>
      </c>
      <c r="E10" s="963" t="s">
        <v>180</v>
      </c>
      <c r="F10" s="37" t="s">
        <v>181</v>
      </c>
      <c r="G10" s="37"/>
      <c r="H10" s="37"/>
      <c r="I10" s="38" t="s">
        <v>182</v>
      </c>
      <c r="J10" s="31"/>
      <c r="K10" s="940"/>
      <c r="L10" s="929"/>
      <c r="M10" s="934"/>
      <c r="N10" s="934"/>
      <c r="O10" s="934"/>
      <c r="P10" s="39"/>
      <c r="Q10" s="40"/>
      <c r="R10" s="41"/>
      <c r="S10" s="42"/>
    </row>
    <row r="11" spans="1:19" ht="23">
      <c r="A11" s="953"/>
      <c r="B11" s="954"/>
      <c r="C11" s="963"/>
      <c r="D11" s="963"/>
      <c r="E11" s="963"/>
      <c r="F11" s="43" t="s">
        <v>183</v>
      </c>
      <c r="G11" s="43" t="s">
        <v>184</v>
      </c>
      <c r="H11" s="44" t="s">
        <v>185</v>
      </c>
      <c r="I11" s="38"/>
      <c r="J11" s="31"/>
      <c r="K11" s="941"/>
      <c r="L11" s="943"/>
      <c r="M11" s="935"/>
      <c r="N11" s="935"/>
      <c r="O11" s="935"/>
      <c r="P11" s="43"/>
      <c r="Q11" s="43"/>
      <c r="R11" s="45"/>
      <c r="S11" s="46"/>
    </row>
    <row r="12" spans="1:19" ht="14.5">
      <c r="A12" s="953"/>
      <c r="B12" s="954"/>
      <c r="C12" s="963"/>
      <c r="D12" s="963"/>
      <c r="E12" s="963"/>
      <c r="F12" s="47">
        <v>41821</v>
      </c>
      <c r="G12" s="47">
        <v>44531</v>
      </c>
      <c r="H12" s="44"/>
      <c r="I12" s="38" t="s">
        <v>186</v>
      </c>
      <c r="J12" s="31"/>
      <c r="K12" s="942"/>
      <c r="L12" s="930"/>
      <c r="M12" s="936"/>
      <c r="N12" s="936"/>
      <c r="O12" s="936"/>
      <c r="P12" s="47"/>
      <c r="Q12" s="47"/>
      <c r="R12" s="48"/>
      <c r="S12" s="38"/>
    </row>
    <row r="13" spans="1:19" ht="14.5">
      <c r="A13" s="49" t="s">
        <v>187</v>
      </c>
      <c r="B13" s="50"/>
      <c r="C13" s="50"/>
      <c r="D13" s="50"/>
      <c r="E13" s="51"/>
      <c r="F13" s="50"/>
      <c r="G13" s="50"/>
      <c r="H13" s="50"/>
      <c r="I13" s="52"/>
      <c r="J13" s="31"/>
      <c r="K13" s="53"/>
      <c r="L13" s="54"/>
      <c r="M13" s="54"/>
      <c r="N13" s="54"/>
      <c r="O13" s="55"/>
      <c r="P13" s="54"/>
      <c r="Q13" s="54"/>
      <c r="R13" s="54"/>
      <c r="S13" s="56"/>
    </row>
    <row r="14" spans="1:19" ht="14.5">
      <c r="A14" s="57" t="s">
        <v>188</v>
      </c>
      <c r="B14" s="58" t="s">
        <v>189</v>
      </c>
      <c r="C14" s="51">
        <v>34</v>
      </c>
      <c r="D14" s="51">
        <f>26.939+0.253*C14</f>
        <v>35.540999999999997</v>
      </c>
      <c r="E14" s="51"/>
      <c r="F14" s="51">
        <v>270.23700000000002</v>
      </c>
      <c r="G14" s="59">
        <v>456.17099999999999</v>
      </c>
      <c r="H14" s="60">
        <f>G14/F14</f>
        <v>1.6880404977852772</v>
      </c>
      <c r="I14" s="61">
        <f>TRUNC((D14*H14),2)</f>
        <v>59.99</v>
      </c>
      <c r="J14" s="31"/>
      <c r="K14" s="62"/>
      <c r="L14" s="63"/>
      <c r="M14" s="64"/>
      <c r="N14" s="55"/>
      <c r="O14" s="55"/>
      <c r="P14" s="55"/>
      <c r="Q14" s="59"/>
      <c r="R14" s="65"/>
      <c r="S14" s="66"/>
    </row>
    <row r="15" spans="1:19" ht="14.5">
      <c r="A15" s="57"/>
      <c r="B15" s="58"/>
      <c r="C15" s="51"/>
      <c r="D15" s="51"/>
      <c r="E15" s="51"/>
      <c r="F15" s="51"/>
      <c r="G15" s="59"/>
      <c r="H15" s="60"/>
      <c r="I15" s="61"/>
      <c r="J15" s="31"/>
      <c r="K15" s="62"/>
      <c r="L15" s="63"/>
      <c r="M15" s="64"/>
      <c r="N15" s="55"/>
      <c r="O15" s="55"/>
      <c r="P15" s="55"/>
      <c r="Q15" s="59"/>
      <c r="R15" s="65"/>
      <c r="S15" s="66"/>
    </row>
    <row r="16" spans="1:19" ht="15" thickBot="1">
      <c r="A16" s="57"/>
      <c r="B16" s="58"/>
      <c r="C16" s="51"/>
      <c r="D16" s="51"/>
      <c r="E16" s="51"/>
      <c r="F16" s="51"/>
      <c r="G16" s="51"/>
      <c r="H16" s="60"/>
      <c r="I16" s="67"/>
      <c r="J16" s="31"/>
      <c r="K16" s="62"/>
      <c r="L16" s="63"/>
      <c r="M16" s="55"/>
      <c r="N16" s="55"/>
      <c r="O16" s="68"/>
      <c r="P16" s="68"/>
      <c r="Q16" s="68"/>
      <c r="R16" s="65"/>
      <c r="S16" s="69"/>
    </row>
    <row r="17" spans="1:19" ht="14.5">
      <c r="A17" s="57"/>
      <c r="B17" s="58"/>
      <c r="C17" s="51"/>
      <c r="D17" s="51"/>
      <c r="E17" s="51"/>
      <c r="F17" s="51"/>
      <c r="G17" s="51"/>
      <c r="H17" s="60"/>
      <c r="I17" s="67"/>
      <c r="J17" s="31"/>
      <c r="K17" s="62"/>
      <c r="L17" s="63"/>
      <c r="M17" s="55"/>
      <c r="N17" s="70"/>
      <c r="O17" s="931"/>
      <c r="P17" s="929"/>
      <c r="Q17" s="921"/>
      <c r="R17" s="71"/>
      <c r="S17" s="69"/>
    </row>
    <row r="18" spans="1:19" ht="14.5">
      <c r="A18" s="57"/>
      <c r="B18" s="58"/>
      <c r="C18" s="51"/>
      <c r="D18" s="51"/>
      <c r="E18" s="51"/>
      <c r="F18" s="43" t="s">
        <v>183</v>
      </c>
      <c r="G18" s="43" t="s">
        <v>184</v>
      </c>
      <c r="H18" s="72"/>
      <c r="I18" s="73"/>
      <c r="J18" s="31"/>
      <c r="K18" s="62"/>
      <c r="L18" s="63"/>
      <c r="M18" s="55"/>
      <c r="N18" s="70"/>
      <c r="O18" s="932"/>
      <c r="P18" s="930"/>
      <c r="Q18" s="922"/>
      <c r="R18" s="74"/>
      <c r="S18" s="75"/>
    </row>
    <row r="19" spans="1:19" ht="15" thickBot="1">
      <c r="A19" s="76" t="s">
        <v>190</v>
      </c>
      <c r="B19" s="77" t="s">
        <v>191</v>
      </c>
      <c r="C19" s="78" t="s">
        <v>192</v>
      </c>
      <c r="D19" s="78"/>
      <c r="E19" s="51"/>
      <c r="F19" s="47">
        <v>44044</v>
      </c>
      <c r="G19" s="47">
        <v>44317</v>
      </c>
      <c r="H19" s="79"/>
      <c r="I19" s="80"/>
      <c r="J19" s="31"/>
      <c r="K19" s="81"/>
      <c r="L19" s="82"/>
      <c r="M19" s="83"/>
      <c r="N19" s="84"/>
      <c r="O19" s="933"/>
      <c r="P19" s="85"/>
      <c r="Q19" s="86"/>
      <c r="R19" s="87"/>
      <c r="S19" s="88"/>
    </row>
    <row r="20" spans="1:19" ht="14.5">
      <c r="A20" s="57"/>
      <c r="B20" s="89"/>
      <c r="C20" s="51"/>
      <c r="D20" s="51"/>
      <c r="E20" s="51"/>
      <c r="F20" s="51"/>
      <c r="G20" s="51"/>
      <c r="H20" s="60"/>
      <c r="I20" s="61"/>
      <c r="J20" s="31"/>
      <c r="K20" s="62"/>
      <c r="L20" s="90"/>
      <c r="M20" s="55"/>
      <c r="N20" s="55"/>
      <c r="O20" s="59"/>
      <c r="P20" s="59"/>
      <c r="Q20" s="59"/>
      <c r="R20" s="65"/>
      <c r="S20" s="66"/>
    </row>
    <row r="21" spans="1:19" ht="14.5">
      <c r="A21" s="57"/>
      <c r="B21" s="89"/>
      <c r="C21" s="51"/>
      <c r="D21" s="51"/>
      <c r="E21" s="51"/>
      <c r="F21" s="59"/>
      <c r="G21" s="59"/>
      <c r="H21" s="60"/>
      <c r="I21" s="61"/>
      <c r="J21" s="31"/>
      <c r="K21" s="62"/>
      <c r="L21" s="90"/>
      <c r="M21" s="55"/>
      <c r="N21" s="55"/>
      <c r="O21" s="55"/>
      <c r="P21" s="55"/>
      <c r="Q21" s="55"/>
      <c r="R21" s="65"/>
      <c r="S21" s="66"/>
    </row>
    <row r="22" spans="1:19" ht="14.5">
      <c r="A22" s="91"/>
      <c r="B22" s="89"/>
      <c r="C22" s="51"/>
      <c r="D22" s="51"/>
      <c r="E22" s="51"/>
      <c r="F22" s="51"/>
      <c r="G22" s="60"/>
      <c r="H22" s="92"/>
      <c r="I22" s="93"/>
      <c r="J22" s="31"/>
      <c r="K22" s="62"/>
      <c r="L22" s="90"/>
      <c r="M22" s="55"/>
      <c r="N22" s="55"/>
      <c r="O22" s="55"/>
      <c r="P22" s="55"/>
      <c r="Q22" s="94"/>
      <c r="R22" s="95"/>
      <c r="S22" s="96"/>
    </row>
    <row r="23" spans="1:19" ht="14.5">
      <c r="A23" s="57" t="s">
        <v>193</v>
      </c>
      <c r="B23" s="89"/>
      <c r="C23" s="51"/>
      <c r="D23" s="51"/>
      <c r="E23" s="51"/>
      <c r="F23" s="51"/>
      <c r="G23" s="60"/>
      <c r="H23" s="92"/>
      <c r="I23" s="93"/>
      <c r="J23" s="31"/>
      <c r="K23" s="62"/>
      <c r="L23" s="90"/>
      <c r="M23" s="55"/>
      <c r="N23" s="55"/>
      <c r="O23" s="55"/>
      <c r="P23" s="55"/>
      <c r="Q23" s="94"/>
      <c r="R23" s="95"/>
      <c r="S23" s="96"/>
    </row>
    <row r="24" spans="1:19" ht="14.5">
      <c r="A24" s="91"/>
      <c r="B24" s="50"/>
      <c r="C24" s="50"/>
      <c r="D24" s="50"/>
      <c r="E24" s="50"/>
      <c r="F24" s="50"/>
      <c r="G24" s="50"/>
      <c r="H24" s="50"/>
      <c r="I24" s="52"/>
      <c r="J24" s="31"/>
      <c r="K24" s="97"/>
      <c r="L24" s="98"/>
      <c r="M24" s="98"/>
      <c r="N24" s="98"/>
      <c r="O24" s="98"/>
      <c r="P24" s="98"/>
      <c r="Q24" s="99"/>
      <c r="R24" s="100"/>
      <c r="S24" s="101"/>
    </row>
    <row r="25" spans="1:19" ht="15" thickBot="1">
      <c r="A25" s="958" t="s">
        <v>14</v>
      </c>
      <c r="B25" s="959"/>
      <c r="C25" s="959"/>
      <c r="D25" s="959"/>
      <c r="E25" s="959"/>
      <c r="F25" s="959"/>
      <c r="G25" s="959"/>
      <c r="H25" s="50"/>
      <c r="I25" s="102">
        <f>SUM(I14:I21)</f>
        <v>59.99</v>
      </c>
      <c r="J25" s="31"/>
      <c r="K25" s="923"/>
      <c r="L25" s="924"/>
      <c r="M25" s="924"/>
      <c r="N25" s="924"/>
      <c r="O25" s="924"/>
      <c r="P25" s="924"/>
      <c r="Q25" s="925"/>
      <c r="R25" s="103"/>
      <c r="S25" s="104"/>
    </row>
    <row r="26" spans="1:19" ht="15" thickBot="1">
      <c r="A26" s="105"/>
      <c r="B26" s="106"/>
      <c r="C26" s="106"/>
      <c r="D26" s="106"/>
      <c r="E26" s="106"/>
      <c r="F26" s="106"/>
      <c r="G26" s="106"/>
      <c r="H26" s="106"/>
      <c r="I26" s="107"/>
      <c r="J26" s="31"/>
      <c r="K26" s="108"/>
      <c r="L26" s="109"/>
      <c r="M26" s="109"/>
      <c r="N26" s="109"/>
      <c r="O26" s="109"/>
      <c r="P26" s="109"/>
      <c r="Q26" s="109"/>
      <c r="R26" s="109"/>
      <c r="S26" s="110"/>
    </row>
    <row r="27" spans="1:19" ht="14.5">
      <c r="A27" s="111" t="s">
        <v>194</v>
      </c>
      <c r="B27" s="926" t="s">
        <v>195</v>
      </c>
      <c r="C27" s="927"/>
      <c r="D27" s="928"/>
      <c r="E27" s="106"/>
      <c r="F27" s="106"/>
      <c r="G27" s="106"/>
      <c r="H27" s="106"/>
      <c r="I27" s="107"/>
      <c r="J27" s="31"/>
      <c r="K27" s="111"/>
      <c r="L27" s="926"/>
      <c r="M27" s="927"/>
      <c r="N27" s="928"/>
      <c r="O27" s="106"/>
      <c r="P27" s="106"/>
      <c r="Q27" s="106"/>
      <c r="R27" s="106"/>
      <c r="S27" s="107"/>
    </row>
    <row r="28" spans="1:19" ht="14.5">
      <c r="A28" s="112" t="s">
        <v>188</v>
      </c>
      <c r="B28" s="911" t="s">
        <v>189</v>
      </c>
      <c r="C28" s="911"/>
      <c r="D28" s="912"/>
      <c r="E28" s="106"/>
      <c r="F28" s="106"/>
      <c r="G28" s="106"/>
      <c r="H28" s="106"/>
      <c r="I28" s="107"/>
      <c r="J28" s="31"/>
      <c r="K28" s="112"/>
      <c r="L28" s="913"/>
      <c r="M28" s="914"/>
      <c r="N28" s="915"/>
      <c r="O28" s="106"/>
      <c r="P28" s="106"/>
      <c r="Q28" s="106"/>
      <c r="R28" s="106"/>
      <c r="S28" s="107"/>
    </row>
    <row r="29" spans="1:19" ht="14.5">
      <c r="A29" s="112" t="s">
        <v>196</v>
      </c>
      <c r="B29" s="911" t="s">
        <v>197</v>
      </c>
      <c r="C29" s="911"/>
      <c r="D29" s="912"/>
      <c r="E29" s="106"/>
      <c r="F29" s="106"/>
      <c r="G29" s="106"/>
      <c r="H29" s="106"/>
      <c r="I29" s="113"/>
      <c r="J29" s="31"/>
      <c r="K29" s="112"/>
      <c r="L29" s="913"/>
      <c r="M29" s="914"/>
      <c r="N29" s="915"/>
      <c r="O29" s="106"/>
      <c r="P29" s="106"/>
      <c r="Q29" s="106"/>
      <c r="R29" s="106"/>
      <c r="S29" s="107"/>
    </row>
    <row r="30" spans="1:19" ht="15" thickBot="1">
      <c r="A30" s="114" t="s">
        <v>198</v>
      </c>
      <c r="B30" s="916" t="s">
        <v>199</v>
      </c>
      <c r="C30" s="916"/>
      <c r="D30" s="917"/>
      <c r="E30" s="106"/>
      <c r="F30" s="106"/>
      <c r="G30" s="106"/>
      <c r="H30" s="106"/>
      <c r="I30" s="107"/>
      <c r="J30" s="31"/>
      <c r="K30" s="114"/>
      <c r="L30" s="918"/>
      <c r="M30" s="919"/>
      <c r="N30" s="920"/>
      <c r="O30" s="106"/>
      <c r="P30" s="106"/>
      <c r="Q30" s="106"/>
      <c r="R30" s="106"/>
      <c r="S30" s="107"/>
    </row>
    <row r="31" spans="1:19" ht="15" thickBot="1">
      <c r="A31" s="115"/>
      <c r="B31" s="116"/>
      <c r="C31" s="116"/>
      <c r="D31" s="116"/>
      <c r="E31" s="116"/>
      <c r="F31" s="116"/>
      <c r="G31" s="116"/>
      <c r="H31" s="116"/>
      <c r="I31" s="117"/>
      <c r="J31" s="31"/>
      <c r="K31" s="115"/>
      <c r="L31" s="116"/>
      <c r="M31" s="116"/>
      <c r="N31" s="116"/>
      <c r="O31" s="116"/>
      <c r="P31" s="116"/>
      <c r="Q31" s="116"/>
      <c r="R31" s="116"/>
      <c r="S31" s="117"/>
    </row>
    <row r="32" spans="1:19" ht="15" thickBot="1">
      <c r="A32" s="31"/>
      <c r="B32" s="31"/>
      <c r="C32" s="31"/>
      <c r="D32" s="31"/>
      <c r="E32" s="31"/>
      <c r="F32" s="31"/>
      <c r="G32" s="31"/>
      <c r="H32" s="31"/>
      <c r="I32" s="31"/>
      <c r="J32" s="31"/>
      <c r="K32" s="31"/>
      <c r="L32" s="31"/>
      <c r="M32" s="31"/>
      <c r="N32" s="31"/>
      <c r="O32" s="31"/>
      <c r="P32" s="31"/>
      <c r="Q32" s="31"/>
      <c r="R32" s="31"/>
      <c r="S32" s="31"/>
    </row>
    <row r="33" spans="1:19" ht="15" thickBot="1">
      <c r="A33" s="955" t="s">
        <v>200</v>
      </c>
      <c r="B33" s="956"/>
      <c r="C33" s="956"/>
      <c r="D33" s="956"/>
      <c r="E33" s="956"/>
      <c r="F33" s="956"/>
      <c r="G33" s="956"/>
      <c r="H33" s="956"/>
      <c r="I33" s="957"/>
      <c r="J33" s="31"/>
      <c r="K33" s="31"/>
      <c r="L33" s="31"/>
      <c r="M33" s="31"/>
      <c r="N33" s="31"/>
      <c r="O33" s="31"/>
      <c r="P33" s="31"/>
      <c r="Q33" s="31"/>
      <c r="R33" s="31"/>
      <c r="S33" s="31"/>
    </row>
    <row r="34" spans="1:19" ht="14.5">
      <c r="A34" s="944" t="s">
        <v>168</v>
      </c>
      <c r="B34" s="945"/>
      <c r="C34" s="945"/>
      <c r="D34" s="945"/>
      <c r="E34" s="945"/>
      <c r="F34" s="945"/>
      <c r="G34" s="945"/>
      <c r="H34" s="945"/>
      <c r="I34" s="946"/>
      <c r="J34" s="31"/>
      <c r="K34" s="955" t="s">
        <v>200</v>
      </c>
      <c r="L34" s="956"/>
      <c r="M34" s="956"/>
      <c r="N34" s="956"/>
      <c r="O34" s="956"/>
      <c r="P34" s="956"/>
      <c r="Q34" s="956"/>
      <c r="R34" s="956"/>
      <c r="S34" s="957"/>
    </row>
    <row r="35" spans="1:19" ht="15" thickBot="1">
      <c r="A35" s="944" t="s">
        <v>169</v>
      </c>
      <c r="B35" s="945"/>
      <c r="C35" s="945"/>
      <c r="D35" s="945"/>
      <c r="E35" s="945"/>
      <c r="F35" s="945"/>
      <c r="G35" s="945"/>
      <c r="H35" s="945"/>
      <c r="I35" s="946"/>
      <c r="J35" s="31"/>
      <c r="K35" s="944" t="s">
        <v>168</v>
      </c>
      <c r="L35" s="945"/>
      <c r="M35" s="945"/>
      <c r="N35" s="945"/>
      <c r="O35" s="945"/>
      <c r="P35" s="945"/>
      <c r="Q35" s="945"/>
      <c r="R35" s="945"/>
      <c r="S35" s="946"/>
    </row>
    <row r="36" spans="1:19" ht="15" thickBot="1">
      <c r="A36" s="947" t="s">
        <v>201</v>
      </c>
      <c r="B36" s="948"/>
      <c r="C36" s="948"/>
      <c r="D36" s="948"/>
      <c r="E36" s="948"/>
      <c r="F36" s="948"/>
      <c r="G36" s="948"/>
      <c r="H36" s="948"/>
      <c r="I36" s="949"/>
      <c r="J36" s="31"/>
      <c r="K36" s="950" t="s">
        <v>169</v>
      </c>
      <c r="L36" s="951"/>
      <c r="M36" s="951"/>
      <c r="N36" s="951"/>
      <c r="O36" s="951"/>
      <c r="P36" s="951"/>
      <c r="Q36" s="951"/>
      <c r="R36" s="951"/>
      <c r="S36" s="952"/>
    </row>
    <row r="37" spans="1:19" ht="15" thickBot="1">
      <c r="A37" s="32"/>
      <c r="B37" s="33"/>
      <c r="C37" s="33"/>
      <c r="D37" s="33"/>
      <c r="E37" s="33"/>
      <c r="F37" s="33"/>
      <c r="G37" s="33"/>
      <c r="H37" s="33"/>
      <c r="I37" s="34"/>
      <c r="J37" s="31"/>
      <c r="K37" s="947" t="s">
        <v>202</v>
      </c>
      <c r="L37" s="948"/>
      <c r="M37" s="948"/>
      <c r="N37" s="948"/>
      <c r="O37" s="948"/>
      <c r="P37" s="948"/>
      <c r="Q37" s="948"/>
      <c r="R37" s="948"/>
      <c r="S37" s="949"/>
    </row>
    <row r="38" spans="1:19" ht="14.5">
      <c r="A38" s="35" t="s">
        <v>171</v>
      </c>
      <c r="B38" s="36" t="s">
        <v>203</v>
      </c>
      <c r="C38" s="33"/>
      <c r="D38" s="33"/>
      <c r="E38" s="33"/>
      <c r="F38" s="33"/>
      <c r="G38" s="33"/>
      <c r="H38" s="33"/>
      <c r="I38" s="34"/>
      <c r="J38" s="31"/>
      <c r="K38" s="32"/>
      <c r="L38" s="33"/>
      <c r="M38" s="33"/>
      <c r="N38" s="33"/>
      <c r="O38" s="33"/>
      <c r="P38" s="33"/>
      <c r="Q38" s="33"/>
      <c r="R38" s="33"/>
      <c r="S38" s="34"/>
    </row>
    <row r="39" spans="1:19" ht="14.5">
      <c r="A39" s="35" t="s">
        <v>173</v>
      </c>
      <c r="B39" s="36" t="s">
        <v>174</v>
      </c>
      <c r="C39" s="33"/>
      <c r="D39" s="33"/>
      <c r="E39" s="33"/>
      <c r="F39" s="33"/>
      <c r="G39" s="33"/>
      <c r="H39" s="33"/>
      <c r="I39" s="34"/>
      <c r="J39" s="31"/>
      <c r="K39" s="35" t="s">
        <v>171</v>
      </c>
      <c r="L39" s="36" t="s">
        <v>204</v>
      </c>
      <c r="M39" s="33"/>
      <c r="N39" s="33"/>
      <c r="O39" s="33"/>
      <c r="P39" s="33"/>
      <c r="Q39" s="33"/>
      <c r="R39" s="33"/>
      <c r="S39" s="34"/>
    </row>
    <row r="40" spans="1:19" ht="15" thickBot="1">
      <c r="A40" s="32"/>
      <c r="B40" s="36"/>
      <c r="C40" s="33"/>
      <c r="D40" s="33"/>
      <c r="E40" s="33"/>
      <c r="F40" s="33"/>
      <c r="G40" s="33"/>
      <c r="H40" s="33"/>
      <c r="I40" s="34"/>
      <c r="J40" s="31"/>
      <c r="K40" s="35" t="s">
        <v>173</v>
      </c>
      <c r="L40" s="36" t="s">
        <v>174</v>
      </c>
      <c r="M40" s="33"/>
      <c r="N40" s="33"/>
      <c r="O40" s="33"/>
      <c r="P40" s="33"/>
      <c r="Q40" s="33"/>
      <c r="R40" s="33"/>
      <c r="S40" s="34"/>
    </row>
    <row r="41" spans="1:19" ht="15" thickBot="1">
      <c r="A41" s="937" t="s">
        <v>175</v>
      </c>
      <c r="B41" s="938"/>
      <c r="C41" s="938"/>
      <c r="D41" s="938"/>
      <c r="E41" s="938"/>
      <c r="F41" s="938"/>
      <c r="G41" s="938"/>
      <c r="H41" s="938"/>
      <c r="I41" s="939"/>
      <c r="J41" s="31"/>
      <c r="K41" s="32"/>
      <c r="L41" s="36"/>
      <c r="M41" s="33"/>
      <c r="N41" s="33"/>
      <c r="O41" s="33"/>
      <c r="P41" s="33"/>
      <c r="Q41" s="33"/>
      <c r="R41" s="33"/>
      <c r="S41" s="34"/>
    </row>
    <row r="42" spans="1:19" ht="15" thickBot="1">
      <c r="A42" s="942" t="s">
        <v>176</v>
      </c>
      <c r="B42" s="930" t="s">
        <v>177</v>
      </c>
      <c r="C42" s="934" t="s">
        <v>178</v>
      </c>
      <c r="D42" s="934" t="s">
        <v>179</v>
      </c>
      <c r="E42" s="934" t="s">
        <v>205</v>
      </c>
      <c r="F42" s="39" t="s">
        <v>181</v>
      </c>
      <c r="G42" s="40"/>
      <c r="H42" s="41"/>
      <c r="I42" s="42" t="s">
        <v>182</v>
      </c>
      <c r="J42" s="31"/>
      <c r="K42" s="937" t="s">
        <v>175</v>
      </c>
      <c r="L42" s="938"/>
      <c r="M42" s="938"/>
      <c r="N42" s="938"/>
      <c r="O42" s="938"/>
      <c r="P42" s="938"/>
      <c r="Q42" s="938"/>
      <c r="R42" s="938"/>
      <c r="S42" s="939"/>
    </row>
    <row r="43" spans="1:19" ht="23">
      <c r="A43" s="953"/>
      <c r="B43" s="954"/>
      <c r="C43" s="935"/>
      <c r="D43" s="935"/>
      <c r="E43" s="935"/>
      <c r="F43" s="43" t="s">
        <v>183</v>
      </c>
      <c r="G43" s="43" t="s">
        <v>184</v>
      </c>
      <c r="H43" s="45" t="s">
        <v>185</v>
      </c>
      <c r="I43" s="46"/>
      <c r="J43" s="31"/>
      <c r="K43" s="940" t="s">
        <v>176</v>
      </c>
      <c r="L43" s="929" t="s">
        <v>177</v>
      </c>
      <c r="M43" s="934" t="s">
        <v>178</v>
      </c>
      <c r="N43" s="934" t="s">
        <v>179</v>
      </c>
      <c r="O43" s="934" t="s">
        <v>205</v>
      </c>
      <c r="P43" s="39" t="s">
        <v>181</v>
      </c>
      <c r="Q43" s="40"/>
      <c r="R43" s="41"/>
      <c r="S43" s="42" t="s">
        <v>182</v>
      </c>
    </row>
    <row r="44" spans="1:19" ht="23">
      <c r="A44" s="953"/>
      <c r="B44" s="954"/>
      <c r="C44" s="936"/>
      <c r="D44" s="936"/>
      <c r="E44" s="936"/>
      <c r="F44" s="47">
        <v>41821</v>
      </c>
      <c r="G44" s="47">
        <v>44531</v>
      </c>
      <c r="H44" s="48"/>
      <c r="I44" s="38" t="s">
        <v>186</v>
      </c>
      <c r="J44" s="31"/>
      <c r="K44" s="941"/>
      <c r="L44" s="943"/>
      <c r="M44" s="935"/>
      <c r="N44" s="935"/>
      <c r="O44" s="935"/>
      <c r="P44" s="43" t="s">
        <v>183</v>
      </c>
      <c r="Q44" s="43" t="s">
        <v>184</v>
      </c>
      <c r="R44" s="45" t="s">
        <v>185</v>
      </c>
      <c r="S44" s="46"/>
    </row>
    <row r="45" spans="1:19" ht="14.5">
      <c r="A45" s="53"/>
      <c r="B45" s="54"/>
      <c r="C45" s="54"/>
      <c r="D45" s="54"/>
      <c r="E45" s="55"/>
      <c r="F45" s="54"/>
      <c r="G45" s="54"/>
      <c r="H45" s="54"/>
      <c r="I45" s="56"/>
      <c r="J45" s="31"/>
      <c r="K45" s="942"/>
      <c r="L45" s="930"/>
      <c r="M45" s="936"/>
      <c r="N45" s="936"/>
      <c r="O45" s="936"/>
      <c r="P45" s="47">
        <v>41821</v>
      </c>
      <c r="Q45" s="47">
        <v>44531</v>
      </c>
      <c r="R45" s="48"/>
      <c r="S45" s="38" t="s">
        <v>186</v>
      </c>
    </row>
    <row r="46" spans="1:19" ht="14.5">
      <c r="A46" s="97" t="s">
        <v>188</v>
      </c>
      <c r="B46" s="63" t="s">
        <v>189</v>
      </c>
      <c r="C46" s="64">
        <v>1555</v>
      </c>
      <c r="D46" s="55">
        <f>26.939+0.253*C46</f>
        <v>420.35400000000004</v>
      </c>
      <c r="E46" s="55">
        <f>D46/(1-0.17)</f>
        <v>506.45060240963863</v>
      </c>
      <c r="F46" s="55">
        <v>270.23700000000002</v>
      </c>
      <c r="G46" s="59">
        <v>456.17099999999999</v>
      </c>
      <c r="H46" s="65">
        <f>G46/F46</f>
        <v>1.6880404977852772</v>
      </c>
      <c r="I46" s="66">
        <f>TRUNC((E46*H46),2)</f>
        <v>854.9</v>
      </c>
      <c r="J46" s="31"/>
      <c r="K46" s="53"/>
      <c r="L46" s="54"/>
      <c r="M46" s="54"/>
      <c r="N46" s="54"/>
      <c r="O46" s="55"/>
      <c r="P46" s="54"/>
      <c r="Q46" s="54"/>
      <c r="R46" s="54"/>
      <c r="S46" s="56"/>
    </row>
    <row r="47" spans="1:19" ht="14.5">
      <c r="A47" s="97"/>
      <c r="B47" s="63"/>
      <c r="C47" s="64"/>
      <c r="D47" s="55"/>
      <c r="E47" s="55"/>
      <c r="F47" s="55"/>
      <c r="G47" s="59"/>
      <c r="H47" s="65"/>
      <c r="I47" s="66"/>
      <c r="J47" s="31"/>
      <c r="K47" s="97" t="s">
        <v>188</v>
      </c>
      <c r="L47" s="63" t="s">
        <v>189</v>
      </c>
      <c r="M47" s="64">
        <v>1437</v>
      </c>
      <c r="N47" s="55">
        <f>26.939+0.253*M47</f>
        <v>390.5</v>
      </c>
      <c r="O47" s="55">
        <f>N47/(1-0.17)</f>
        <v>470.48192771084342</v>
      </c>
      <c r="P47" s="55">
        <v>270.23700000000002</v>
      </c>
      <c r="Q47" s="59">
        <v>456.17099999999999</v>
      </c>
      <c r="R47" s="65">
        <f>Q47/P47</f>
        <v>1.6880404977852772</v>
      </c>
      <c r="S47" s="66">
        <f>TRUNC((O47*R47),2)</f>
        <v>794.19</v>
      </c>
    </row>
    <row r="48" spans="1:19" ht="15" thickBot="1">
      <c r="A48" s="97"/>
      <c r="B48" s="63"/>
      <c r="C48" s="55"/>
      <c r="D48" s="55"/>
      <c r="E48" s="68"/>
      <c r="F48" s="68"/>
      <c r="G48" s="68"/>
      <c r="H48" s="65"/>
      <c r="I48" s="69"/>
      <c r="J48" s="31"/>
      <c r="K48" s="97"/>
      <c r="L48" s="63"/>
      <c r="M48" s="64"/>
      <c r="N48" s="55"/>
      <c r="O48" s="55"/>
      <c r="P48" s="55"/>
      <c r="Q48" s="59"/>
      <c r="R48" s="65"/>
      <c r="S48" s="66"/>
    </row>
    <row r="49" spans="1:19" ht="15" thickBot="1">
      <c r="A49" s="97"/>
      <c r="B49" s="63"/>
      <c r="C49" s="55"/>
      <c r="D49" s="70"/>
      <c r="E49" s="931" t="s">
        <v>206</v>
      </c>
      <c r="F49" s="929" t="s">
        <v>183</v>
      </c>
      <c r="G49" s="921" t="s">
        <v>184</v>
      </c>
      <c r="H49" s="71"/>
      <c r="I49" s="69"/>
      <c r="J49" s="31"/>
      <c r="K49" s="97"/>
      <c r="L49" s="63"/>
      <c r="M49" s="55"/>
      <c r="N49" s="55"/>
      <c r="O49" s="68"/>
      <c r="P49" s="68"/>
      <c r="Q49" s="68"/>
      <c r="R49" s="65"/>
      <c r="S49" s="69"/>
    </row>
    <row r="50" spans="1:19" ht="14.5">
      <c r="A50" s="97"/>
      <c r="B50" s="63"/>
      <c r="C50" s="55"/>
      <c r="D50" s="70"/>
      <c r="E50" s="932"/>
      <c r="F50" s="930"/>
      <c r="G50" s="922"/>
      <c r="H50" s="74"/>
      <c r="I50" s="75"/>
      <c r="J50" s="31"/>
      <c r="K50" s="97"/>
      <c r="L50" s="63"/>
      <c r="M50" s="55"/>
      <c r="N50" s="70"/>
      <c r="O50" s="931" t="s">
        <v>206</v>
      </c>
      <c r="P50" s="929" t="s">
        <v>183</v>
      </c>
      <c r="Q50" s="921" t="s">
        <v>184</v>
      </c>
      <c r="R50" s="71"/>
      <c r="S50" s="69"/>
    </row>
    <row r="51" spans="1:19" ht="15" thickBot="1">
      <c r="A51" s="118" t="s">
        <v>190</v>
      </c>
      <c r="B51" s="82" t="s">
        <v>191</v>
      </c>
      <c r="C51" s="83" t="s">
        <v>192</v>
      </c>
      <c r="D51" s="84"/>
      <c r="E51" s="933"/>
      <c r="F51" s="85">
        <v>44075</v>
      </c>
      <c r="G51" s="47">
        <v>44531</v>
      </c>
      <c r="H51" s="87"/>
      <c r="I51" s="88"/>
      <c r="J51" s="31"/>
      <c r="K51" s="97"/>
      <c r="L51" s="63"/>
      <c r="M51" s="55"/>
      <c r="N51" s="70"/>
      <c r="O51" s="932"/>
      <c r="P51" s="930"/>
      <c r="Q51" s="922"/>
      <c r="R51" s="74"/>
      <c r="S51" s="75"/>
    </row>
    <row r="52" spans="1:19" ht="15" thickBot="1">
      <c r="A52" s="97" t="s">
        <v>207</v>
      </c>
      <c r="B52" s="90">
        <v>5.0999999999999996</v>
      </c>
      <c r="C52" s="55">
        <v>5</v>
      </c>
      <c r="D52" s="55">
        <f>B52*C52</f>
        <v>25.5</v>
      </c>
      <c r="E52" s="59">
        <f>D52/25</f>
        <v>1.02</v>
      </c>
      <c r="F52" s="59">
        <v>365.25700000000001</v>
      </c>
      <c r="G52" s="59">
        <v>399.11700000000002</v>
      </c>
      <c r="H52" s="65">
        <f>G52/F52</f>
        <v>1.0927018510254425</v>
      </c>
      <c r="I52" s="66">
        <f>TRUNC((E52*H52),2)</f>
        <v>1.1100000000000001</v>
      </c>
      <c r="J52" s="31"/>
      <c r="K52" s="118" t="s">
        <v>190</v>
      </c>
      <c r="L52" s="82" t="s">
        <v>191</v>
      </c>
      <c r="M52" s="83" t="s">
        <v>192</v>
      </c>
      <c r="N52" s="84"/>
      <c r="O52" s="933"/>
      <c r="P52" s="47">
        <v>41821</v>
      </c>
      <c r="Q52" s="47">
        <v>44531</v>
      </c>
      <c r="R52" s="87"/>
      <c r="S52" s="88"/>
    </row>
    <row r="53" spans="1:19" ht="14.5">
      <c r="A53" s="97" t="s">
        <v>208</v>
      </c>
      <c r="B53" s="90">
        <v>4.0999999999999996</v>
      </c>
      <c r="C53" s="55">
        <v>5</v>
      </c>
      <c r="D53" s="55">
        <f>B53*C53</f>
        <v>20.5</v>
      </c>
      <c r="E53" s="59">
        <f>D53/25</f>
        <v>0.82</v>
      </c>
      <c r="F53" s="59">
        <v>365.25700000000001</v>
      </c>
      <c r="G53" s="59">
        <v>399.11700000000002</v>
      </c>
      <c r="H53" s="65">
        <f>G53/F53</f>
        <v>1.0927018510254425</v>
      </c>
      <c r="I53" s="66">
        <f>TRUNC((E53*H53),2)</f>
        <v>0.89</v>
      </c>
      <c r="J53" s="31"/>
      <c r="K53" s="97" t="s">
        <v>207</v>
      </c>
      <c r="L53" s="90">
        <v>5.0999999999999996</v>
      </c>
      <c r="M53" s="55">
        <v>5</v>
      </c>
      <c r="N53" s="55">
        <f>L53*M53</f>
        <v>25.5</v>
      </c>
      <c r="O53" s="59">
        <f>N53/25</f>
        <v>1.02</v>
      </c>
      <c r="P53" s="59">
        <v>365.25700000000001</v>
      </c>
      <c r="Q53" s="59">
        <v>399.11700000000002</v>
      </c>
      <c r="R53" s="65">
        <f>Q53/P53</f>
        <v>1.0927018510254425</v>
      </c>
      <c r="S53" s="66">
        <f>TRUNC((O53*R53),2)</f>
        <v>1.1100000000000001</v>
      </c>
    </row>
    <row r="54" spans="1:19" ht="14.5">
      <c r="A54" s="97" t="s">
        <v>209</v>
      </c>
      <c r="B54" s="90">
        <v>4.0999999999999996</v>
      </c>
      <c r="C54" s="55">
        <v>5</v>
      </c>
      <c r="D54" s="55">
        <f>B54*C54</f>
        <v>20.5</v>
      </c>
      <c r="E54" s="59">
        <f>D54/25</f>
        <v>0.82</v>
      </c>
      <c r="F54" s="59">
        <v>365.25700000000001</v>
      </c>
      <c r="G54" s="59">
        <v>399.11700000000002</v>
      </c>
      <c r="H54" s="65">
        <f>G54/F54</f>
        <v>1.0927018510254425</v>
      </c>
      <c r="I54" s="66">
        <f>TRUNC((E54*H54),2)</f>
        <v>0.89</v>
      </c>
      <c r="J54" s="31"/>
      <c r="K54" s="97" t="s">
        <v>208</v>
      </c>
      <c r="L54" s="90">
        <v>4.0999999999999996</v>
      </c>
      <c r="M54" s="55">
        <v>5</v>
      </c>
      <c r="N54" s="55">
        <f>L54*M54</f>
        <v>20.5</v>
      </c>
      <c r="O54" s="59">
        <f>N54/25</f>
        <v>0.82</v>
      </c>
      <c r="P54" s="59">
        <v>365.25700000000001</v>
      </c>
      <c r="Q54" s="59">
        <v>399.11700000000002</v>
      </c>
      <c r="R54" s="65">
        <f>Q54/P54</f>
        <v>1.0927018510254425</v>
      </c>
      <c r="S54" s="66">
        <f>TRUNC((O54*R54),2)</f>
        <v>0.89</v>
      </c>
    </row>
    <row r="55" spans="1:19" ht="14.5">
      <c r="A55" s="97"/>
      <c r="B55" s="90"/>
      <c r="C55" s="55"/>
      <c r="D55" s="55"/>
      <c r="E55" s="59"/>
      <c r="F55" s="59"/>
      <c r="G55" s="59"/>
      <c r="H55" s="65"/>
      <c r="I55" s="66"/>
      <c r="J55" s="31"/>
      <c r="K55" s="97" t="s">
        <v>209</v>
      </c>
      <c r="L55" s="90">
        <v>4.0999999999999996</v>
      </c>
      <c r="M55" s="55">
        <v>5</v>
      </c>
      <c r="N55" s="55">
        <f>L55*M55</f>
        <v>20.5</v>
      </c>
      <c r="O55" s="59">
        <f>N55/25</f>
        <v>0.82</v>
      </c>
      <c r="P55" s="59">
        <v>365.25700000000001</v>
      </c>
      <c r="Q55" s="59">
        <v>399.11700000000002</v>
      </c>
      <c r="R55" s="65">
        <f>Q55/P55</f>
        <v>1.0927018510254425</v>
      </c>
      <c r="S55" s="66">
        <f>TRUNC((O55*R55),2)</f>
        <v>0.89</v>
      </c>
    </row>
    <row r="56" spans="1:19" ht="14.5">
      <c r="A56" s="97"/>
      <c r="B56" s="90"/>
      <c r="C56" s="55"/>
      <c r="D56" s="55"/>
      <c r="E56" s="59"/>
      <c r="F56" s="59"/>
      <c r="G56" s="59"/>
      <c r="H56" s="65"/>
      <c r="I56" s="66"/>
      <c r="J56" s="31"/>
      <c r="K56" s="97"/>
      <c r="L56" s="90"/>
      <c r="M56" s="55"/>
      <c r="N56" s="55"/>
      <c r="O56" s="59"/>
      <c r="P56" s="59"/>
      <c r="Q56" s="59"/>
      <c r="R56" s="65"/>
      <c r="S56" s="66"/>
    </row>
    <row r="57" spans="1:19" ht="14.5">
      <c r="A57" s="97"/>
      <c r="B57" s="90"/>
      <c r="C57" s="55"/>
      <c r="D57" s="55"/>
      <c r="E57" s="55"/>
      <c r="F57" s="59"/>
      <c r="G57" s="59"/>
      <c r="H57" s="65"/>
      <c r="I57" s="66"/>
      <c r="J57" s="31"/>
      <c r="K57" s="97"/>
      <c r="L57" s="90"/>
      <c r="M57" s="55"/>
      <c r="N57" s="55"/>
      <c r="O57" s="59"/>
      <c r="P57" s="59"/>
      <c r="Q57" s="59"/>
      <c r="R57" s="65"/>
      <c r="S57" s="66"/>
    </row>
    <row r="58" spans="1:19" ht="14.5">
      <c r="A58" s="97"/>
      <c r="B58" s="90"/>
      <c r="C58" s="55"/>
      <c r="D58" s="55"/>
      <c r="E58" s="55"/>
      <c r="F58" s="55"/>
      <c r="G58" s="94"/>
      <c r="H58" s="95"/>
      <c r="I58" s="96"/>
      <c r="J58" s="31"/>
      <c r="K58" s="97"/>
      <c r="L58" s="90"/>
      <c r="M58" s="55"/>
      <c r="N58" s="55"/>
      <c r="O58" s="55"/>
      <c r="P58" s="59"/>
      <c r="Q58" s="59"/>
      <c r="R58" s="65"/>
      <c r="S58" s="66"/>
    </row>
    <row r="59" spans="1:19" ht="14.5">
      <c r="A59" s="97" t="s">
        <v>193</v>
      </c>
      <c r="B59" s="90"/>
      <c r="C59" s="55"/>
      <c r="D59" s="55"/>
      <c r="E59" s="55"/>
      <c r="F59" s="55"/>
      <c r="G59" s="94"/>
      <c r="H59" s="95"/>
      <c r="I59" s="96"/>
      <c r="J59" s="31"/>
      <c r="K59" s="97"/>
      <c r="L59" s="90"/>
      <c r="M59" s="55"/>
      <c r="N59" s="55"/>
      <c r="O59" s="55"/>
      <c r="P59" s="55"/>
      <c r="Q59" s="94"/>
      <c r="R59" s="95"/>
      <c r="S59" s="96"/>
    </row>
    <row r="60" spans="1:19" ht="14.5">
      <c r="A60" s="97"/>
      <c r="B60" s="98"/>
      <c r="C60" s="98"/>
      <c r="D60" s="98"/>
      <c r="E60" s="98"/>
      <c r="F60" s="98"/>
      <c r="G60" s="99"/>
      <c r="H60" s="100"/>
      <c r="I60" s="101"/>
      <c r="J60" s="31"/>
      <c r="K60" s="97" t="s">
        <v>193</v>
      </c>
      <c r="L60" s="90"/>
      <c r="M60" s="55"/>
      <c r="N60" s="55"/>
      <c r="O60" s="55"/>
      <c r="P60" s="55"/>
      <c r="Q60" s="94"/>
      <c r="R60" s="95"/>
      <c r="S60" s="96"/>
    </row>
    <row r="61" spans="1:19" ht="15" thickBot="1">
      <c r="A61" s="923" t="s">
        <v>14</v>
      </c>
      <c r="B61" s="924"/>
      <c r="C61" s="924"/>
      <c r="D61" s="924"/>
      <c r="E61" s="924"/>
      <c r="F61" s="924"/>
      <c r="G61" s="925"/>
      <c r="H61" s="103"/>
      <c r="I61" s="104">
        <f>SUM(I46:I57)</f>
        <v>857.79</v>
      </c>
      <c r="J61" s="31"/>
      <c r="K61" s="97"/>
      <c r="L61" s="98"/>
      <c r="M61" s="98"/>
      <c r="N61" s="98"/>
      <c r="O61" s="98"/>
      <c r="P61" s="98"/>
      <c r="Q61" s="99"/>
      <c r="R61" s="100"/>
      <c r="S61" s="101"/>
    </row>
    <row r="62" spans="1:19" ht="15" thickBot="1">
      <c r="A62" s="108"/>
      <c r="B62" s="109"/>
      <c r="C62" s="109"/>
      <c r="D62" s="109"/>
      <c r="E62" s="109"/>
      <c r="F62" s="109"/>
      <c r="G62" s="109"/>
      <c r="H62" s="109"/>
      <c r="I62" s="110"/>
      <c r="J62" s="31"/>
      <c r="K62" s="923" t="s">
        <v>14</v>
      </c>
      <c r="L62" s="924"/>
      <c r="M62" s="924"/>
      <c r="N62" s="924"/>
      <c r="O62" s="924"/>
      <c r="P62" s="924"/>
      <c r="Q62" s="925"/>
      <c r="R62" s="103"/>
      <c r="S62" s="104">
        <f>SUM(S47:S58)</f>
        <v>797.08</v>
      </c>
    </row>
    <row r="63" spans="1:19" ht="15" thickBot="1">
      <c r="A63" s="111" t="s">
        <v>194</v>
      </c>
      <c r="B63" s="926" t="s">
        <v>195</v>
      </c>
      <c r="C63" s="927"/>
      <c r="D63" s="928"/>
      <c r="E63" s="106"/>
      <c r="F63" s="106"/>
      <c r="G63" s="106"/>
      <c r="H63" s="106"/>
      <c r="I63" s="107"/>
      <c r="J63" s="31"/>
      <c r="K63" s="108"/>
      <c r="L63" s="109"/>
      <c r="M63" s="109"/>
      <c r="N63" s="109"/>
      <c r="O63" s="109"/>
      <c r="P63" s="109"/>
      <c r="Q63" s="109"/>
      <c r="R63" s="109"/>
      <c r="S63" s="110"/>
    </row>
    <row r="64" spans="1:19" ht="14.5">
      <c r="A64" s="112" t="s">
        <v>188</v>
      </c>
      <c r="B64" s="911" t="s">
        <v>189</v>
      </c>
      <c r="C64" s="911"/>
      <c r="D64" s="912"/>
      <c r="E64" s="106"/>
      <c r="F64" s="106"/>
      <c r="G64" s="106"/>
      <c r="H64" s="106"/>
      <c r="I64" s="107"/>
      <c r="J64" s="31"/>
      <c r="K64" s="111" t="s">
        <v>194</v>
      </c>
      <c r="L64" s="926" t="s">
        <v>195</v>
      </c>
      <c r="M64" s="927"/>
      <c r="N64" s="928"/>
      <c r="O64" s="106"/>
      <c r="P64" s="106"/>
      <c r="Q64" s="106"/>
      <c r="R64" s="106"/>
      <c r="S64" s="107"/>
    </row>
    <row r="65" spans="1:19" ht="14.5">
      <c r="A65" s="112" t="s">
        <v>196</v>
      </c>
      <c r="B65" s="911" t="s">
        <v>197</v>
      </c>
      <c r="C65" s="911"/>
      <c r="D65" s="912"/>
      <c r="E65" s="106"/>
      <c r="F65" s="106"/>
      <c r="G65" s="106"/>
      <c r="H65" s="106"/>
      <c r="I65" s="107"/>
      <c r="J65" s="31"/>
      <c r="K65" s="112" t="s">
        <v>188</v>
      </c>
      <c r="L65" s="913" t="s">
        <v>189</v>
      </c>
      <c r="M65" s="914"/>
      <c r="N65" s="915"/>
      <c r="O65" s="106"/>
      <c r="P65" s="106"/>
      <c r="Q65" s="106"/>
      <c r="R65" s="106"/>
      <c r="S65" s="107"/>
    </row>
    <row r="66" spans="1:19" ht="15" thickBot="1">
      <c r="A66" s="114" t="s">
        <v>198</v>
      </c>
      <c r="B66" s="916" t="s">
        <v>199</v>
      </c>
      <c r="C66" s="916"/>
      <c r="D66" s="917"/>
      <c r="E66" s="106"/>
      <c r="F66" s="106"/>
      <c r="G66" s="106"/>
      <c r="H66" s="106"/>
      <c r="I66" s="107"/>
      <c r="J66" s="31"/>
      <c r="K66" s="112" t="s">
        <v>196</v>
      </c>
      <c r="L66" s="913" t="s">
        <v>197</v>
      </c>
      <c r="M66" s="914"/>
      <c r="N66" s="915"/>
      <c r="O66" s="106"/>
      <c r="P66" s="106"/>
      <c r="Q66" s="106"/>
      <c r="R66" s="106"/>
      <c r="S66" s="107"/>
    </row>
    <row r="67" spans="1:19" ht="15" thickBot="1">
      <c r="A67" s="115"/>
      <c r="B67" s="116"/>
      <c r="C67" s="116"/>
      <c r="D67" s="116"/>
      <c r="E67" s="116"/>
      <c r="F67" s="116"/>
      <c r="G67" s="116"/>
      <c r="H67" s="116"/>
      <c r="I67" s="117"/>
      <c r="J67" s="31"/>
      <c r="K67" s="114" t="s">
        <v>198</v>
      </c>
      <c r="L67" s="918" t="s">
        <v>199</v>
      </c>
      <c r="M67" s="919"/>
      <c r="N67" s="920"/>
      <c r="O67" s="106"/>
      <c r="P67" s="106"/>
      <c r="Q67" s="106"/>
      <c r="R67" s="106"/>
      <c r="S67" s="107"/>
    </row>
    <row r="68" spans="1:19" ht="15" thickBot="1">
      <c r="A68" s="31"/>
      <c r="B68" s="31"/>
      <c r="C68" s="31"/>
      <c r="D68" s="31"/>
      <c r="E68" s="31"/>
      <c r="F68" s="31"/>
      <c r="G68" s="31"/>
      <c r="H68" s="31"/>
      <c r="I68" s="31"/>
      <c r="J68" s="31"/>
      <c r="K68" s="115"/>
      <c r="L68" s="116"/>
      <c r="M68" s="116"/>
      <c r="N68" s="116"/>
      <c r="O68" s="116"/>
      <c r="P68" s="116"/>
      <c r="Q68" s="116"/>
      <c r="R68" s="116"/>
      <c r="S68" s="117"/>
    </row>
  </sheetData>
  <mergeCells count="69">
    <mergeCell ref="A1:I1"/>
    <mergeCell ref="K1:S1"/>
    <mergeCell ref="A2:I2"/>
    <mergeCell ref="K2:S2"/>
    <mergeCell ref="A3:I3"/>
    <mergeCell ref="K3:S3"/>
    <mergeCell ref="A4:I4"/>
    <mergeCell ref="K4:S4"/>
    <mergeCell ref="A9:I9"/>
    <mergeCell ref="K9:S9"/>
    <mergeCell ref="A10:A12"/>
    <mergeCell ref="B10:B12"/>
    <mergeCell ref="C10:C12"/>
    <mergeCell ref="D10:D12"/>
    <mergeCell ref="E10:E12"/>
    <mergeCell ref="K10:K12"/>
    <mergeCell ref="L10:L12"/>
    <mergeCell ref="M10:M12"/>
    <mergeCell ref="N10:N12"/>
    <mergeCell ref="O10:O12"/>
    <mergeCell ref="O17:O19"/>
    <mergeCell ref="A34:I34"/>
    <mergeCell ref="K34:S34"/>
    <mergeCell ref="Q17:Q18"/>
    <mergeCell ref="A25:G25"/>
    <mergeCell ref="K25:Q25"/>
    <mergeCell ref="B27:D27"/>
    <mergeCell ref="L27:N27"/>
    <mergeCell ref="B28:D28"/>
    <mergeCell ref="L28:N28"/>
    <mergeCell ref="P17:P18"/>
    <mergeCell ref="B29:D29"/>
    <mergeCell ref="L29:N29"/>
    <mergeCell ref="B30:D30"/>
    <mergeCell ref="L30:N30"/>
    <mergeCell ref="A33:I33"/>
    <mergeCell ref="A41:I41"/>
    <mergeCell ref="A42:A44"/>
    <mergeCell ref="B42:B44"/>
    <mergeCell ref="C42:C44"/>
    <mergeCell ref="D42:D44"/>
    <mergeCell ref="E42:E44"/>
    <mergeCell ref="A35:I35"/>
    <mergeCell ref="K35:S35"/>
    <mergeCell ref="A36:I36"/>
    <mergeCell ref="K36:S36"/>
    <mergeCell ref="K37:S37"/>
    <mergeCell ref="N43:N45"/>
    <mergeCell ref="K42:S42"/>
    <mergeCell ref="K43:K45"/>
    <mergeCell ref="L43:L45"/>
    <mergeCell ref="M43:M45"/>
    <mergeCell ref="O43:O45"/>
    <mergeCell ref="Q50:Q51"/>
    <mergeCell ref="A61:G61"/>
    <mergeCell ref="K62:Q62"/>
    <mergeCell ref="B63:D63"/>
    <mergeCell ref="B64:D64"/>
    <mergeCell ref="L64:N64"/>
    <mergeCell ref="P50:P51"/>
    <mergeCell ref="E49:E51"/>
    <mergeCell ref="F49:F50"/>
    <mergeCell ref="G49:G50"/>
    <mergeCell ref="O50:O52"/>
    <mergeCell ref="B65:D65"/>
    <mergeCell ref="L65:N65"/>
    <mergeCell ref="B66:D66"/>
    <mergeCell ref="L66:N66"/>
    <mergeCell ref="L67:N67"/>
  </mergeCells>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12"/>
  <dimension ref="A1:S68"/>
  <sheetViews>
    <sheetView workbookViewId="0">
      <selection sqref="A1:U65536"/>
    </sheetView>
  </sheetViews>
  <sheetFormatPr defaultRowHeight="12.5"/>
  <cols>
    <col min="1" max="1" width="28" customWidth="1"/>
    <col min="2" max="2" width="16.7265625" customWidth="1"/>
    <col min="3" max="3" width="11.26953125" bestFit="1" customWidth="1"/>
    <col min="4" max="4" width="10.453125" bestFit="1" customWidth="1"/>
    <col min="5" max="5" width="18.453125" customWidth="1"/>
    <col min="6" max="6" width="13.453125" bestFit="1" customWidth="1"/>
    <col min="7" max="7" width="7.453125" bestFit="1" customWidth="1"/>
    <col min="8" max="8" width="8.1796875" bestFit="1" customWidth="1"/>
    <col min="9" max="9" width="13.1796875" customWidth="1"/>
    <col min="11" max="11" width="28.7265625" customWidth="1"/>
    <col min="12" max="12" width="15.453125" customWidth="1"/>
    <col min="13" max="13" width="11.26953125" bestFit="1" customWidth="1"/>
    <col min="14" max="14" width="10.453125" bestFit="1" customWidth="1"/>
    <col min="15" max="15" width="18.453125" customWidth="1"/>
    <col min="16" max="16" width="13.453125" bestFit="1" customWidth="1"/>
    <col min="17" max="17" width="7.453125" bestFit="1" customWidth="1"/>
    <col min="18" max="18" width="8.1796875" bestFit="1" customWidth="1"/>
    <col min="19" max="19" width="13.453125" customWidth="1"/>
  </cols>
  <sheetData>
    <row r="1" spans="1:19" ht="15" thickBot="1">
      <c r="A1" s="955" t="s">
        <v>167</v>
      </c>
      <c r="B1" s="956"/>
      <c r="C1" s="956"/>
      <c r="D1" s="956"/>
      <c r="E1" s="956"/>
      <c r="F1" s="956"/>
      <c r="G1" s="956"/>
      <c r="H1" s="956"/>
      <c r="I1" s="957"/>
      <c r="J1" s="31"/>
      <c r="K1" s="955"/>
      <c r="L1" s="956"/>
      <c r="M1" s="956"/>
      <c r="N1" s="956"/>
      <c r="O1" s="956"/>
      <c r="P1" s="956"/>
      <c r="Q1" s="956"/>
      <c r="R1" s="956"/>
      <c r="S1" s="957"/>
    </row>
    <row r="2" spans="1:19" ht="14.5">
      <c r="A2" s="955" t="s">
        <v>168</v>
      </c>
      <c r="B2" s="956"/>
      <c r="C2" s="956"/>
      <c r="D2" s="956"/>
      <c r="E2" s="956"/>
      <c r="F2" s="956"/>
      <c r="G2" s="956"/>
      <c r="H2" s="956"/>
      <c r="I2" s="957"/>
      <c r="J2" s="31"/>
      <c r="K2" s="944"/>
      <c r="L2" s="945"/>
      <c r="M2" s="945"/>
      <c r="N2" s="945"/>
      <c r="O2" s="945"/>
      <c r="P2" s="945"/>
      <c r="Q2" s="945"/>
      <c r="R2" s="945"/>
      <c r="S2" s="946"/>
    </row>
    <row r="3" spans="1:19" ht="15" thickBot="1">
      <c r="A3" s="944" t="s">
        <v>169</v>
      </c>
      <c r="B3" s="945"/>
      <c r="C3" s="945"/>
      <c r="D3" s="945"/>
      <c r="E3" s="945"/>
      <c r="F3" s="945"/>
      <c r="G3" s="945"/>
      <c r="H3" s="945"/>
      <c r="I3" s="946"/>
      <c r="J3" s="31"/>
      <c r="K3" s="950"/>
      <c r="L3" s="951"/>
      <c r="M3" s="951"/>
      <c r="N3" s="951"/>
      <c r="O3" s="951"/>
      <c r="P3" s="951"/>
      <c r="Q3" s="951"/>
      <c r="R3" s="951"/>
      <c r="S3" s="952"/>
    </row>
    <row r="4" spans="1:19" ht="15" thickBot="1">
      <c r="A4" s="947" t="s">
        <v>170</v>
      </c>
      <c r="B4" s="948"/>
      <c r="C4" s="948"/>
      <c r="D4" s="948"/>
      <c r="E4" s="948"/>
      <c r="F4" s="948"/>
      <c r="G4" s="948"/>
      <c r="H4" s="948"/>
      <c r="I4" s="949"/>
      <c r="J4" s="31"/>
      <c r="K4" s="947"/>
      <c r="L4" s="948"/>
      <c r="M4" s="948"/>
      <c r="N4" s="948"/>
      <c r="O4" s="948"/>
      <c r="P4" s="948"/>
      <c r="Q4" s="948"/>
      <c r="R4" s="948"/>
      <c r="S4" s="949"/>
    </row>
    <row r="5" spans="1:19" ht="14.5">
      <c r="A5" s="32"/>
      <c r="B5" s="33"/>
      <c r="C5" s="33"/>
      <c r="D5" s="33"/>
      <c r="E5" s="33"/>
      <c r="F5" s="33"/>
      <c r="G5" s="33"/>
      <c r="H5" s="33"/>
      <c r="I5" s="34"/>
      <c r="J5" s="31"/>
      <c r="K5" s="32"/>
      <c r="L5" s="33"/>
      <c r="M5" s="33"/>
      <c r="N5" s="33"/>
      <c r="O5" s="33"/>
      <c r="P5" s="33"/>
      <c r="Q5" s="33"/>
      <c r="R5" s="33"/>
      <c r="S5" s="34"/>
    </row>
    <row r="6" spans="1:19" ht="14.5">
      <c r="A6" s="35" t="s">
        <v>171</v>
      </c>
      <c r="B6" s="36" t="s">
        <v>172</v>
      </c>
      <c r="C6" s="33"/>
      <c r="D6" s="33"/>
      <c r="E6" s="33"/>
      <c r="F6" s="33"/>
      <c r="G6" s="33"/>
      <c r="H6" s="33"/>
      <c r="I6" s="34"/>
      <c r="J6" s="31"/>
      <c r="K6" s="35"/>
      <c r="L6" s="36"/>
      <c r="M6" s="33"/>
      <c r="N6" s="33"/>
      <c r="O6" s="33"/>
      <c r="P6" s="33"/>
      <c r="Q6" s="33"/>
      <c r="R6" s="33"/>
      <c r="S6" s="34"/>
    </row>
    <row r="7" spans="1:19" ht="14.5">
      <c r="A7" s="35" t="s">
        <v>173</v>
      </c>
      <c r="B7" s="36" t="s">
        <v>174</v>
      </c>
      <c r="C7" s="33"/>
      <c r="D7" s="33"/>
      <c r="E7" s="33"/>
      <c r="F7" s="33"/>
      <c r="G7" s="33"/>
      <c r="H7" s="33"/>
      <c r="I7" s="34"/>
      <c r="J7" s="31"/>
      <c r="K7" s="35"/>
      <c r="L7" s="36"/>
      <c r="M7" s="33"/>
      <c r="N7" s="33"/>
      <c r="O7" s="33"/>
      <c r="P7" s="33"/>
      <c r="Q7" s="33"/>
      <c r="R7" s="33"/>
      <c r="S7" s="34"/>
    </row>
    <row r="8" spans="1:19" ht="15" thickBot="1">
      <c r="A8" s="32"/>
      <c r="B8" s="36"/>
      <c r="C8" s="33"/>
      <c r="D8" s="33"/>
      <c r="E8" s="33"/>
      <c r="F8" s="33"/>
      <c r="G8" s="33"/>
      <c r="H8" s="33"/>
      <c r="I8" s="34"/>
      <c r="J8" s="31"/>
      <c r="K8" s="32"/>
      <c r="L8" s="36"/>
      <c r="M8" s="33"/>
      <c r="N8" s="33"/>
      <c r="O8" s="33"/>
      <c r="P8" s="33"/>
      <c r="Q8" s="33"/>
      <c r="R8" s="33"/>
      <c r="S8" s="34"/>
    </row>
    <row r="9" spans="1:19" ht="15" thickBot="1">
      <c r="A9" s="960" t="s">
        <v>175</v>
      </c>
      <c r="B9" s="961"/>
      <c r="C9" s="961"/>
      <c r="D9" s="961"/>
      <c r="E9" s="961"/>
      <c r="F9" s="961"/>
      <c r="G9" s="961"/>
      <c r="H9" s="961"/>
      <c r="I9" s="962"/>
      <c r="J9" s="31"/>
      <c r="K9" s="937"/>
      <c r="L9" s="938"/>
      <c r="M9" s="938"/>
      <c r="N9" s="938"/>
      <c r="O9" s="938"/>
      <c r="P9" s="938"/>
      <c r="Q9" s="938"/>
      <c r="R9" s="938"/>
      <c r="S9" s="939"/>
    </row>
    <row r="10" spans="1:19" ht="14.5">
      <c r="A10" s="953" t="s">
        <v>176</v>
      </c>
      <c r="B10" s="954" t="s">
        <v>177</v>
      </c>
      <c r="C10" s="963" t="s">
        <v>178</v>
      </c>
      <c r="D10" s="963" t="s">
        <v>179</v>
      </c>
      <c r="E10" s="963" t="s">
        <v>180</v>
      </c>
      <c r="F10" s="37" t="s">
        <v>181</v>
      </c>
      <c r="G10" s="37"/>
      <c r="H10" s="37"/>
      <c r="I10" s="38" t="s">
        <v>182</v>
      </c>
      <c r="J10" s="31"/>
      <c r="K10" s="940"/>
      <c r="L10" s="929"/>
      <c r="M10" s="934"/>
      <c r="N10" s="934"/>
      <c r="O10" s="934"/>
      <c r="P10" s="39"/>
      <c r="Q10" s="40"/>
      <c r="R10" s="41"/>
      <c r="S10" s="42"/>
    </row>
    <row r="11" spans="1:19" ht="23">
      <c r="A11" s="953"/>
      <c r="B11" s="954"/>
      <c r="C11" s="963"/>
      <c r="D11" s="963"/>
      <c r="E11" s="963"/>
      <c r="F11" s="43" t="s">
        <v>183</v>
      </c>
      <c r="G11" s="43" t="s">
        <v>184</v>
      </c>
      <c r="H11" s="44" t="s">
        <v>185</v>
      </c>
      <c r="I11" s="38"/>
      <c r="J11" s="31"/>
      <c r="K11" s="941"/>
      <c r="L11" s="943"/>
      <c r="M11" s="935"/>
      <c r="N11" s="935"/>
      <c r="O11" s="935"/>
      <c r="P11" s="43"/>
      <c r="Q11" s="43"/>
      <c r="R11" s="45"/>
      <c r="S11" s="46"/>
    </row>
    <row r="12" spans="1:19" ht="14.5">
      <c r="A12" s="953"/>
      <c r="B12" s="954"/>
      <c r="C12" s="963"/>
      <c r="D12" s="963"/>
      <c r="E12" s="963"/>
      <c r="F12" s="47">
        <v>41821</v>
      </c>
      <c r="G12" s="47">
        <v>44531</v>
      </c>
      <c r="H12" s="44"/>
      <c r="I12" s="38" t="s">
        <v>186</v>
      </c>
      <c r="J12" s="31"/>
      <c r="K12" s="942"/>
      <c r="L12" s="930"/>
      <c r="M12" s="936"/>
      <c r="N12" s="936"/>
      <c r="O12" s="936"/>
      <c r="P12" s="47"/>
      <c r="Q12" s="47"/>
      <c r="R12" s="48"/>
      <c r="S12" s="38"/>
    </row>
    <row r="13" spans="1:19" ht="14.5">
      <c r="A13" s="49" t="s">
        <v>187</v>
      </c>
      <c r="B13" s="50"/>
      <c r="C13" s="50"/>
      <c r="D13" s="50"/>
      <c r="E13" s="51"/>
      <c r="F13" s="50"/>
      <c r="G13" s="50"/>
      <c r="H13" s="50"/>
      <c r="I13" s="52"/>
      <c r="J13" s="31"/>
      <c r="K13" s="53"/>
      <c r="L13" s="54"/>
      <c r="M13" s="54"/>
      <c r="N13" s="54"/>
      <c r="O13" s="55"/>
      <c r="P13" s="54"/>
      <c r="Q13" s="54"/>
      <c r="R13" s="54"/>
      <c r="S13" s="56"/>
    </row>
    <row r="14" spans="1:19" ht="14.5">
      <c r="A14" s="57" t="s">
        <v>188</v>
      </c>
      <c r="B14" s="58" t="s">
        <v>189</v>
      </c>
      <c r="C14" s="51">
        <v>29.8</v>
      </c>
      <c r="D14" s="51">
        <f>26.939+0.253*C14</f>
        <v>34.478400000000001</v>
      </c>
      <c r="E14" s="51"/>
      <c r="F14" s="51">
        <v>270.23700000000002</v>
      </c>
      <c r="G14" s="59">
        <v>456.17099999999999</v>
      </c>
      <c r="H14" s="60">
        <f>G14/F14</f>
        <v>1.6880404977852772</v>
      </c>
      <c r="I14" s="61">
        <f>TRUNC((D14*H14),2)</f>
        <v>58.2</v>
      </c>
      <c r="J14" s="31"/>
      <c r="K14" s="62"/>
      <c r="L14" s="63"/>
      <c r="M14" s="64"/>
      <c r="N14" s="55"/>
      <c r="O14" s="55"/>
      <c r="P14" s="55"/>
      <c r="Q14" s="59"/>
      <c r="R14" s="65"/>
      <c r="S14" s="66"/>
    </row>
    <row r="15" spans="1:19" ht="14.5">
      <c r="A15" s="57"/>
      <c r="B15" s="58"/>
      <c r="C15" s="51"/>
      <c r="D15" s="51"/>
      <c r="E15" s="51"/>
      <c r="F15" s="51"/>
      <c r="G15" s="59"/>
      <c r="H15" s="60"/>
      <c r="I15" s="61"/>
      <c r="J15" s="31"/>
      <c r="K15" s="62"/>
      <c r="L15" s="63"/>
      <c r="M15" s="64"/>
      <c r="N15" s="55"/>
      <c r="O15" s="55"/>
      <c r="P15" s="55"/>
      <c r="Q15" s="59"/>
      <c r="R15" s="65"/>
      <c r="S15" s="66"/>
    </row>
    <row r="16" spans="1:19" ht="15" thickBot="1">
      <c r="A16" s="57"/>
      <c r="B16" s="58"/>
      <c r="C16" s="51"/>
      <c r="D16" s="51"/>
      <c r="E16" s="51"/>
      <c r="F16" s="51"/>
      <c r="G16" s="51"/>
      <c r="H16" s="60"/>
      <c r="I16" s="67"/>
      <c r="J16" s="31"/>
      <c r="K16" s="62"/>
      <c r="L16" s="63"/>
      <c r="M16" s="55"/>
      <c r="N16" s="55"/>
      <c r="O16" s="68"/>
      <c r="P16" s="68"/>
      <c r="Q16" s="68"/>
      <c r="R16" s="65"/>
      <c r="S16" s="69"/>
    </row>
    <row r="17" spans="1:19" ht="14.5">
      <c r="A17" s="57"/>
      <c r="B17" s="58"/>
      <c r="C17" s="51"/>
      <c r="D17" s="51"/>
      <c r="E17" s="51"/>
      <c r="F17" s="51"/>
      <c r="G17" s="51"/>
      <c r="H17" s="60"/>
      <c r="I17" s="67"/>
      <c r="J17" s="31"/>
      <c r="K17" s="62"/>
      <c r="L17" s="63"/>
      <c r="M17" s="55"/>
      <c r="N17" s="70"/>
      <c r="O17" s="931"/>
      <c r="P17" s="929"/>
      <c r="Q17" s="921"/>
      <c r="R17" s="71"/>
      <c r="S17" s="69"/>
    </row>
    <row r="18" spans="1:19" ht="14.5">
      <c r="A18" s="57"/>
      <c r="B18" s="58"/>
      <c r="C18" s="51"/>
      <c r="D18" s="51"/>
      <c r="E18" s="51"/>
      <c r="F18" s="43" t="s">
        <v>183</v>
      </c>
      <c r="G18" s="43" t="s">
        <v>184</v>
      </c>
      <c r="H18" s="72"/>
      <c r="I18" s="73"/>
      <c r="J18" s="31"/>
      <c r="K18" s="62"/>
      <c r="L18" s="63"/>
      <c r="M18" s="55"/>
      <c r="N18" s="70"/>
      <c r="O18" s="932"/>
      <c r="P18" s="930"/>
      <c r="Q18" s="922"/>
      <c r="R18" s="74"/>
      <c r="S18" s="75"/>
    </row>
    <row r="19" spans="1:19" ht="15" thickBot="1">
      <c r="A19" s="76" t="s">
        <v>190</v>
      </c>
      <c r="B19" s="77" t="s">
        <v>191</v>
      </c>
      <c r="C19" s="78" t="s">
        <v>192</v>
      </c>
      <c r="D19" s="78"/>
      <c r="E19" s="51"/>
      <c r="F19" s="47">
        <v>44044</v>
      </c>
      <c r="G19" s="47">
        <v>44531</v>
      </c>
      <c r="H19" s="79"/>
      <c r="I19" s="80"/>
      <c r="J19" s="31"/>
      <c r="K19" s="81"/>
      <c r="L19" s="82"/>
      <c r="M19" s="83"/>
      <c r="N19" s="84"/>
      <c r="O19" s="933"/>
      <c r="P19" s="85"/>
      <c r="Q19" s="86"/>
      <c r="R19" s="87"/>
      <c r="S19" s="88"/>
    </row>
    <row r="20" spans="1:19" ht="14.5">
      <c r="A20" s="57"/>
      <c r="B20" s="89"/>
      <c r="C20" s="51"/>
      <c r="D20" s="51"/>
      <c r="E20" s="51"/>
      <c r="F20" s="51"/>
      <c r="G20" s="51"/>
      <c r="H20" s="60"/>
      <c r="I20" s="61"/>
      <c r="J20" s="31"/>
      <c r="K20" s="62"/>
      <c r="L20" s="90"/>
      <c r="M20" s="55"/>
      <c r="N20" s="55"/>
      <c r="O20" s="59"/>
      <c r="P20" s="59"/>
      <c r="Q20" s="59"/>
      <c r="R20" s="65"/>
      <c r="S20" s="66"/>
    </row>
    <row r="21" spans="1:19" ht="14.5">
      <c r="A21" s="57"/>
      <c r="B21" s="89"/>
      <c r="C21" s="51"/>
      <c r="D21" s="51"/>
      <c r="E21" s="51"/>
      <c r="F21" s="59"/>
      <c r="G21" s="59"/>
      <c r="H21" s="60"/>
      <c r="I21" s="61"/>
      <c r="J21" s="31"/>
      <c r="K21" s="62"/>
      <c r="L21" s="90"/>
      <c r="M21" s="55"/>
      <c r="N21" s="55"/>
      <c r="O21" s="55"/>
      <c r="P21" s="55"/>
      <c r="Q21" s="55"/>
      <c r="R21" s="65"/>
      <c r="S21" s="66"/>
    </row>
    <row r="22" spans="1:19" ht="14.5">
      <c r="A22" s="91"/>
      <c r="B22" s="89"/>
      <c r="C22" s="51"/>
      <c r="D22" s="51"/>
      <c r="E22" s="51"/>
      <c r="F22" s="51"/>
      <c r="G22" s="60"/>
      <c r="H22" s="92"/>
      <c r="I22" s="93"/>
      <c r="J22" s="31"/>
      <c r="K22" s="62"/>
      <c r="L22" s="90"/>
      <c r="M22" s="55"/>
      <c r="N22" s="55"/>
      <c r="O22" s="55"/>
      <c r="P22" s="55"/>
      <c r="Q22" s="94"/>
      <c r="R22" s="95"/>
      <c r="S22" s="96"/>
    </row>
    <row r="23" spans="1:19" ht="14.5">
      <c r="A23" s="57" t="s">
        <v>193</v>
      </c>
      <c r="B23" s="89"/>
      <c r="C23" s="51"/>
      <c r="D23" s="51"/>
      <c r="E23" s="51"/>
      <c r="F23" s="51"/>
      <c r="G23" s="60"/>
      <c r="H23" s="92"/>
      <c r="I23" s="93"/>
      <c r="J23" s="31"/>
      <c r="K23" s="62"/>
      <c r="L23" s="90"/>
      <c r="M23" s="55"/>
      <c r="N23" s="55"/>
      <c r="O23" s="55"/>
      <c r="P23" s="55"/>
      <c r="Q23" s="94"/>
      <c r="R23" s="95"/>
      <c r="S23" s="96"/>
    </row>
    <row r="24" spans="1:19" ht="14.5">
      <c r="A24" s="91"/>
      <c r="B24" s="50"/>
      <c r="C24" s="50"/>
      <c r="D24" s="50"/>
      <c r="E24" s="50"/>
      <c r="F24" s="50"/>
      <c r="G24" s="50"/>
      <c r="H24" s="50"/>
      <c r="I24" s="52"/>
      <c r="J24" s="31"/>
      <c r="K24" s="97"/>
      <c r="L24" s="98"/>
      <c r="M24" s="98"/>
      <c r="N24" s="98"/>
      <c r="O24" s="98"/>
      <c r="P24" s="98"/>
      <c r="Q24" s="99"/>
      <c r="R24" s="100"/>
      <c r="S24" s="101"/>
    </row>
    <row r="25" spans="1:19" ht="15" thickBot="1">
      <c r="A25" s="958" t="s">
        <v>14</v>
      </c>
      <c r="B25" s="959"/>
      <c r="C25" s="959"/>
      <c r="D25" s="959"/>
      <c r="E25" s="959"/>
      <c r="F25" s="959"/>
      <c r="G25" s="959"/>
      <c r="H25" s="50"/>
      <c r="I25" s="102">
        <f>SUM(I14:I21)</f>
        <v>58.2</v>
      </c>
      <c r="J25" s="31"/>
      <c r="K25" s="923"/>
      <c r="L25" s="924"/>
      <c r="M25" s="924"/>
      <c r="N25" s="924"/>
      <c r="O25" s="924"/>
      <c r="P25" s="924"/>
      <c r="Q25" s="925"/>
      <c r="R25" s="103"/>
      <c r="S25" s="104"/>
    </row>
    <row r="26" spans="1:19" ht="15" thickBot="1">
      <c r="A26" s="105"/>
      <c r="B26" s="106"/>
      <c r="C26" s="106"/>
      <c r="D26" s="106"/>
      <c r="E26" s="106"/>
      <c r="F26" s="106"/>
      <c r="G26" s="106"/>
      <c r="H26" s="106"/>
      <c r="I26" s="107"/>
      <c r="J26" s="31"/>
      <c r="K26" s="108"/>
      <c r="L26" s="109"/>
      <c r="M26" s="109"/>
      <c r="N26" s="109"/>
      <c r="O26" s="109"/>
      <c r="P26" s="109"/>
      <c r="Q26" s="109"/>
      <c r="R26" s="109"/>
      <c r="S26" s="110"/>
    </row>
    <row r="27" spans="1:19" ht="14.5">
      <c r="A27" s="111" t="s">
        <v>194</v>
      </c>
      <c r="B27" s="926" t="s">
        <v>195</v>
      </c>
      <c r="C27" s="927"/>
      <c r="D27" s="928"/>
      <c r="E27" s="106"/>
      <c r="F27" s="106"/>
      <c r="G27" s="106"/>
      <c r="H27" s="106"/>
      <c r="I27" s="107"/>
      <c r="J27" s="31"/>
      <c r="K27" s="111"/>
      <c r="L27" s="926"/>
      <c r="M27" s="927"/>
      <c r="N27" s="928"/>
      <c r="O27" s="106"/>
      <c r="P27" s="106"/>
      <c r="Q27" s="106"/>
      <c r="R27" s="106"/>
      <c r="S27" s="107"/>
    </row>
    <row r="28" spans="1:19" ht="14.5">
      <c r="A28" s="112" t="s">
        <v>188</v>
      </c>
      <c r="B28" s="911" t="s">
        <v>189</v>
      </c>
      <c r="C28" s="911"/>
      <c r="D28" s="912"/>
      <c r="E28" s="106"/>
      <c r="F28" s="106"/>
      <c r="G28" s="106"/>
      <c r="H28" s="106"/>
      <c r="I28" s="107"/>
      <c r="J28" s="31"/>
      <c r="K28" s="112"/>
      <c r="L28" s="913"/>
      <c r="M28" s="914"/>
      <c r="N28" s="915"/>
      <c r="O28" s="106"/>
      <c r="P28" s="106"/>
      <c r="Q28" s="106"/>
      <c r="R28" s="106"/>
      <c r="S28" s="107"/>
    </row>
    <row r="29" spans="1:19" ht="14.5">
      <c r="A29" s="112" t="s">
        <v>196</v>
      </c>
      <c r="B29" s="911" t="s">
        <v>197</v>
      </c>
      <c r="C29" s="911"/>
      <c r="D29" s="912"/>
      <c r="E29" s="106"/>
      <c r="F29" s="106"/>
      <c r="G29" s="106"/>
      <c r="H29" s="106"/>
      <c r="I29" s="113"/>
      <c r="J29" s="31"/>
      <c r="K29" s="112"/>
      <c r="L29" s="913"/>
      <c r="M29" s="914"/>
      <c r="N29" s="915"/>
      <c r="O29" s="106"/>
      <c r="P29" s="106"/>
      <c r="Q29" s="106"/>
      <c r="R29" s="106"/>
      <c r="S29" s="107"/>
    </row>
    <row r="30" spans="1:19" ht="15" thickBot="1">
      <c r="A30" s="114" t="s">
        <v>198</v>
      </c>
      <c r="B30" s="916" t="s">
        <v>199</v>
      </c>
      <c r="C30" s="916"/>
      <c r="D30" s="917"/>
      <c r="E30" s="106"/>
      <c r="F30" s="106"/>
      <c r="G30" s="106"/>
      <c r="H30" s="106"/>
      <c r="I30" s="107"/>
      <c r="J30" s="31"/>
      <c r="K30" s="114"/>
      <c r="L30" s="918"/>
      <c r="M30" s="919"/>
      <c r="N30" s="920"/>
      <c r="O30" s="106"/>
      <c r="P30" s="106"/>
      <c r="Q30" s="106"/>
      <c r="R30" s="106"/>
      <c r="S30" s="107"/>
    </row>
    <row r="31" spans="1:19" ht="15" thickBot="1">
      <c r="A31" s="115"/>
      <c r="B31" s="116"/>
      <c r="C31" s="116"/>
      <c r="D31" s="116"/>
      <c r="E31" s="116"/>
      <c r="F31" s="116"/>
      <c r="G31" s="116"/>
      <c r="H31" s="116"/>
      <c r="I31" s="117"/>
      <c r="J31" s="31"/>
      <c r="K31" s="115"/>
      <c r="L31" s="116"/>
      <c r="M31" s="116"/>
      <c r="N31" s="116"/>
      <c r="O31" s="116"/>
      <c r="P31" s="116"/>
      <c r="Q31" s="116"/>
      <c r="R31" s="116"/>
      <c r="S31" s="117"/>
    </row>
    <row r="32" spans="1:19" ht="15" thickBot="1">
      <c r="A32" s="31"/>
      <c r="B32" s="31"/>
      <c r="C32" s="31"/>
      <c r="D32" s="31"/>
      <c r="E32" s="31"/>
      <c r="F32" s="31"/>
      <c r="G32" s="31"/>
      <c r="H32" s="31"/>
      <c r="I32" s="31"/>
      <c r="J32" s="31"/>
      <c r="K32" s="31"/>
      <c r="L32" s="31"/>
      <c r="M32" s="31"/>
      <c r="N32" s="31"/>
      <c r="O32" s="31"/>
      <c r="P32" s="31"/>
      <c r="Q32" s="31"/>
      <c r="R32" s="31"/>
      <c r="S32" s="31"/>
    </row>
    <row r="33" spans="1:19" ht="15" thickBot="1">
      <c r="A33" s="955" t="s">
        <v>200</v>
      </c>
      <c r="B33" s="956"/>
      <c r="C33" s="956"/>
      <c r="D33" s="956"/>
      <c r="E33" s="956"/>
      <c r="F33" s="956"/>
      <c r="G33" s="956"/>
      <c r="H33" s="956"/>
      <c r="I33" s="957"/>
      <c r="J33" s="31"/>
      <c r="K33" s="31"/>
      <c r="L33" s="31"/>
      <c r="M33" s="31"/>
      <c r="N33" s="31"/>
      <c r="O33" s="31"/>
      <c r="P33" s="31"/>
      <c r="Q33" s="31"/>
      <c r="R33" s="31"/>
      <c r="S33" s="31"/>
    </row>
    <row r="34" spans="1:19" ht="14.5">
      <c r="A34" s="944" t="s">
        <v>168</v>
      </c>
      <c r="B34" s="945"/>
      <c r="C34" s="945"/>
      <c r="D34" s="945"/>
      <c r="E34" s="945"/>
      <c r="F34" s="945"/>
      <c r="G34" s="945"/>
      <c r="H34" s="945"/>
      <c r="I34" s="946"/>
      <c r="J34" s="31"/>
      <c r="K34" s="955" t="s">
        <v>200</v>
      </c>
      <c r="L34" s="956"/>
      <c r="M34" s="956"/>
      <c r="N34" s="956"/>
      <c r="O34" s="956"/>
      <c r="P34" s="956"/>
      <c r="Q34" s="956"/>
      <c r="R34" s="956"/>
      <c r="S34" s="957"/>
    </row>
    <row r="35" spans="1:19" ht="15" thickBot="1">
      <c r="A35" s="944" t="s">
        <v>169</v>
      </c>
      <c r="B35" s="945"/>
      <c r="C35" s="945"/>
      <c r="D35" s="945"/>
      <c r="E35" s="945"/>
      <c r="F35" s="945"/>
      <c r="G35" s="945"/>
      <c r="H35" s="945"/>
      <c r="I35" s="946"/>
      <c r="J35" s="31"/>
      <c r="K35" s="944" t="s">
        <v>168</v>
      </c>
      <c r="L35" s="945"/>
      <c r="M35" s="945"/>
      <c r="N35" s="945"/>
      <c r="O35" s="945"/>
      <c r="P35" s="945"/>
      <c r="Q35" s="945"/>
      <c r="R35" s="945"/>
      <c r="S35" s="946"/>
    </row>
    <row r="36" spans="1:19" ht="15" thickBot="1">
      <c r="A36" s="947" t="s">
        <v>201</v>
      </c>
      <c r="B36" s="948"/>
      <c r="C36" s="948"/>
      <c r="D36" s="948"/>
      <c r="E36" s="948"/>
      <c r="F36" s="948"/>
      <c r="G36" s="948"/>
      <c r="H36" s="948"/>
      <c r="I36" s="949"/>
      <c r="J36" s="31"/>
      <c r="K36" s="950" t="s">
        <v>169</v>
      </c>
      <c r="L36" s="951"/>
      <c r="M36" s="951"/>
      <c r="N36" s="951"/>
      <c r="O36" s="951"/>
      <c r="P36" s="951"/>
      <c r="Q36" s="951"/>
      <c r="R36" s="951"/>
      <c r="S36" s="952"/>
    </row>
    <row r="37" spans="1:19" ht="15" thickBot="1">
      <c r="A37" s="32"/>
      <c r="B37" s="33"/>
      <c r="C37" s="33"/>
      <c r="D37" s="33"/>
      <c r="E37" s="33"/>
      <c r="F37" s="33"/>
      <c r="G37" s="33"/>
      <c r="H37" s="33"/>
      <c r="I37" s="34"/>
      <c r="J37" s="31"/>
      <c r="K37" s="947" t="s">
        <v>202</v>
      </c>
      <c r="L37" s="948"/>
      <c r="M37" s="948"/>
      <c r="N37" s="948"/>
      <c r="O37" s="948"/>
      <c r="P37" s="948"/>
      <c r="Q37" s="948"/>
      <c r="R37" s="948"/>
      <c r="S37" s="949"/>
    </row>
    <row r="38" spans="1:19" ht="14.5">
      <c r="A38" s="35" t="s">
        <v>171</v>
      </c>
      <c r="B38" s="36" t="s">
        <v>203</v>
      </c>
      <c r="C38" s="33"/>
      <c r="D38" s="33"/>
      <c r="E38" s="33"/>
      <c r="F38" s="33"/>
      <c r="G38" s="33"/>
      <c r="H38" s="33"/>
      <c r="I38" s="34"/>
      <c r="J38" s="31"/>
      <c r="K38" s="32"/>
      <c r="L38" s="33"/>
      <c r="M38" s="33"/>
      <c r="N38" s="33"/>
      <c r="O38" s="33"/>
      <c r="P38" s="33"/>
      <c r="Q38" s="33"/>
      <c r="R38" s="33"/>
      <c r="S38" s="34"/>
    </row>
    <row r="39" spans="1:19" ht="14.5">
      <c r="A39" s="35" t="s">
        <v>173</v>
      </c>
      <c r="B39" s="36" t="s">
        <v>174</v>
      </c>
      <c r="C39" s="33"/>
      <c r="D39" s="33"/>
      <c r="E39" s="33"/>
      <c r="F39" s="33"/>
      <c r="G39" s="33"/>
      <c r="H39" s="33"/>
      <c r="I39" s="34"/>
      <c r="J39" s="31"/>
      <c r="K39" s="35" t="s">
        <v>171</v>
      </c>
      <c r="L39" s="36" t="s">
        <v>204</v>
      </c>
      <c r="M39" s="33"/>
      <c r="N39" s="33"/>
      <c r="O39" s="33"/>
      <c r="P39" s="33"/>
      <c r="Q39" s="33"/>
      <c r="R39" s="33"/>
      <c r="S39" s="34"/>
    </row>
    <row r="40" spans="1:19" ht="15" thickBot="1">
      <c r="A40" s="32"/>
      <c r="B40" s="36"/>
      <c r="C40" s="33"/>
      <c r="D40" s="33"/>
      <c r="E40" s="33"/>
      <c r="F40" s="33"/>
      <c r="G40" s="33"/>
      <c r="H40" s="33"/>
      <c r="I40" s="34"/>
      <c r="J40" s="31"/>
      <c r="K40" s="35" t="s">
        <v>173</v>
      </c>
      <c r="L40" s="36" t="s">
        <v>174</v>
      </c>
      <c r="M40" s="33"/>
      <c r="N40" s="33"/>
      <c r="O40" s="33"/>
      <c r="P40" s="33"/>
      <c r="Q40" s="33"/>
      <c r="R40" s="33"/>
      <c r="S40" s="34"/>
    </row>
    <row r="41" spans="1:19" ht="15" thickBot="1">
      <c r="A41" s="937" t="s">
        <v>175</v>
      </c>
      <c r="B41" s="938"/>
      <c r="C41" s="938"/>
      <c r="D41" s="938"/>
      <c r="E41" s="938"/>
      <c r="F41" s="938"/>
      <c r="G41" s="938"/>
      <c r="H41" s="938"/>
      <c r="I41" s="939"/>
      <c r="J41" s="31"/>
      <c r="K41" s="32"/>
      <c r="L41" s="36"/>
      <c r="M41" s="33"/>
      <c r="N41" s="33"/>
      <c r="O41" s="33"/>
      <c r="P41" s="33"/>
      <c r="Q41" s="33"/>
      <c r="R41" s="33"/>
      <c r="S41" s="34"/>
    </row>
    <row r="42" spans="1:19" ht="15" thickBot="1">
      <c r="A42" s="942" t="s">
        <v>176</v>
      </c>
      <c r="B42" s="930" t="s">
        <v>177</v>
      </c>
      <c r="C42" s="934" t="s">
        <v>178</v>
      </c>
      <c r="D42" s="934" t="s">
        <v>179</v>
      </c>
      <c r="E42" s="934" t="s">
        <v>205</v>
      </c>
      <c r="F42" s="39" t="s">
        <v>181</v>
      </c>
      <c r="G42" s="40"/>
      <c r="H42" s="41"/>
      <c r="I42" s="42" t="s">
        <v>182</v>
      </c>
      <c r="J42" s="31"/>
      <c r="K42" s="937" t="s">
        <v>175</v>
      </c>
      <c r="L42" s="938"/>
      <c r="M42" s="938"/>
      <c r="N42" s="938"/>
      <c r="O42" s="938"/>
      <c r="P42" s="938"/>
      <c r="Q42" s="938"/>
      <c r="R42" s="938"/>
      <c r="S42" s="939"/>
    </row>
    <row r="43" spans="1:19" ht="23">
      <c r="A43" s="953"/>
      <c r="B43" s="954"/>
      <c r="C43" s="935"/>
      <c r="D43" s="935"/>
      <c r="E43" s="935"/>
      <c r="F43" s="43" t="s">
        <v>183</v>
      </c>
      <c r="G43" s="43" t="s">
        <v>184</v>
      </c>
      <c r="H43" s="45" t="s">
        <v>185</v>
      </c>
      <c r="I43" s="46"/>
      <c r="J43" s="31"/>
      <c r="K43" s="940" t="s">
        <v>176</v>
      </c>
      <c r="L43" s="929" t="s">
        <v>177</v>
      </c>
      <c r="M43" s="934" t="s">
        <v>178</v>
      </c>
      <c r="N43" s="934" t="s">
        <v>179</v>
      </c>
      <c r="O43" s="934" t="s">
        <v>205</v>
      </c>
      <c r="P43" s="39" t="s">
        <v>181</v>
      </c>
      <c r="Q43" s="40"/>
      <c r="R43" s="41"/>
      <c r="S43" s="42" t="s">
        <v>182</v>
      </c>
    </row>
    <row r="44" spans="1:19" ht="23">
      <c r="A44" s="953"/>
      <c r="B44" s="954"/>
      <c r="C44" s="936"/>
      <c r="D44" s="936"/>
      <c r="E44" s="936"/>
      <c r="F44" s="47">
        <v>41821</v>
      </c>
      <c r="G44" s="47">
        <v>44531</v>
      </c>
      <c r="H44" s="48"/>
      <c r="I44" s="38" t="s">
        <v>186</v>
      </c>
      <c r="J44" s="31"/>
      <c r="K44" s="941"/>
      <c r="L44" s="943"/>
      <c r="M44" s="935"/>
      <c r="N44" s="935"/>
      <c r="O44" s="935"/>
      <c r="P44" s="43" t="s">
        <v>183</v>
      </c>
      <c r="Q44" s="43" t="s">
        <v>184</v>
      </c>
      <c r="R44" s="45" t="s">
        <v>185</v>
      </c>
      <c r="S44" s="46"/>
    </row>
    <row r="45" spans="1:19" ht="14.5">
      <c r="A45" s="53"/>
      <c r="B45" s="54"/>
      <c r="C45" s="54"/>
      <c r="D45" s="54"/>
      <c r="E45" s="55"/>
      <c r="F45" s="54"/>
      <c r="G45" s="50"/>
      <c r="H45" s="54"/>
      <c r="I45" s="56"/>
      <c r="J45" s="31"/>
      <c r="K45" s="942"/>
      <c r="L45" s="930"/>
      <c r="M45" s="936"/>
      <c r="N45" s="936"/>
      <c r="O45" s="936"/>
      <c r="P45" s="47">
        <v>41821</v>
      </c>
      <c r="Q45" s="47">
        <v>44531</v>
      </c>
      <c r="R45" s="48"/>
      <c r="S45" s="38" t="s">
        <v>186</v>
      </c>
    </row>
    <row r="46" spans="1:19" ht="14.5">
      <c r="A46" s="97" t="s">
        <v>188</v>
      </c>
      <c r="B46" s="63" t="s">
        <v>189</v>
      </c>
      <c r="C46" s="64">
        <v>1266</v>
      </c>
      <c r="D46" s="55">
        <f>26.939+0.253*C46</f>
        <v>347.23700000000002</v>
      </c>
      <c r="E46" s="55">
        <f>D46/(1-0.17)</f>
        <v>418.35783132530128</v>
      </c>
      <c r="F46" s="55">
        <v>270.23700000000002</v>
      </c>
      <c r="G46" s="59">
        <v>456.17099999999999</v>
      </c>
      <c r="H46" s="65">
        <f>G46/F46</f>
        <v>1.6880404977852772</v>
      </c>
      <c r="I46" s="66">
        <f>TRUNC((E46*H46),2)</f>
        <v>706.2</v>
      </c>
      <c r="J46" s="31"/>
      <c r="K46" s="53"/>
      <c r="L46" s="54"/>
      <c r="M46" s="54"/>
      <c r="N46" s="54"/>
      <c r="O46" s="55"/>
      <c r="P46" s="54"/>
      <c r="Q46" s="50"/>
      <c r="R46" s="54"/>
      <c r="S46" s="56"/>
    </row>
    <row r="47" spans="1:19" ht="14.5">
      <c r="A47" s="97"/>
      <c r="B47" s="63"/>
      <c r="C47" s="64"/>
      <c r="D47" s="55"/>
      <c r="E47" s="55"/>
      <c r="F47" s="55"/>
      <c r="G47" s="59"/>
      <c r="H47" s="65"/>
      <c r="I47" s="66"/>
      <c r="J47" s="31"/>
      <c r="K47" s="97" t="s">
        <v>188</v>
      </c>
      <c r="L47" s="63" t="s">
        <v>189</v>
      </c>
      <c r="M47" s="64">
        <v>1437</v>
      </c>
      <c r="N47" s="55">
        <f>26.939+0.253*M47</f>
        <v>390.5</v>
      </c>
      <c r="O47" s="55">
        <f>N47/(1-0.17)</f>
        <v>470.48192771084342</v>
      </c>
      <c r="P47" s="55">
        <v>270.23700000000002</v>
      </c>
      <c r="Q47" s="59">
        <v>456.17099999999999</v>
      </c>
      <c r="R47" s="65">
        <f>Q47/P47</f>
        <v>1.6880404977852772</v>
      </c>
      <c r="S47" s="66">
        <f>TRUNC((O47*R47),2)</f>
        <v>794.19</v>
      </c>
    </row>
    <row r="48" spans="1:19" ht="15" thickBot="1">
      <c r="A48" s="97"/>
      <c r="B48" s="63"/>
      <c r="C48" s="55"/>
      <c r="D48" s="55"/>
      <c r="E48" s="68"/>
      <c r="F48" s="68"/>
      <c r="G48" s="68"/>
      <c r="H48" s="65"/>
      <c r="I48" s="69"/>
      <c r="J48" s="31"/>
      <c r="K48" s="97"/>
      <c r="L48" s="63"/>
      <c r="M48" s="64"/>
      <c r="N48" s="55"/>
      <c r="O48" s="55"/>
      <c r="P48" s="55"/>
      <c r="Q48" s="59"/>
      <c r="R48" s="65"/>
      <c r="S48" s="66"/>
    </row>
    <row r="49" spans="1:19" ht="15" thickBot="1">
      <c r="A49" s="97"/>
      <c r="B49" s="63"/>
      <c r="C49" s="55"/>
      <c r="D49" s="70"/>
      <c r="E49" s="931" t="s">
        <v>206</v>
      </c>
      <c r="F49" s="929" t="s">
        <v>183</v>
      </c>
      <c r="G49" s="921" t="s">
        <v>184</v>
      </c>
      <c r="H49" s="71"/>
      <c r="I49" s="69"/>
      <c r="J49" s="31"/>
      <c r="K49" s="97"/>
      <c r="L49" s="63"/>
      <c r="M49" s="55"/>
      <c r="N49" s="55"/>
      <c r="O49" s="68"/>
      <c r="P49" s="68"/>
      <c r="Q49" s="68"/>
      <c r="R49" s="65"/>
      <c r="S49" s="69"/>
    </row>
    <row r="50" spans="1:19" ht="14.5">
      <c r="A50" s="97"/>
      <c r="B50" s="63"/>
      <c r="C50" s="55"/>
      <c r="D50" s="70"/>
      <c r="E50" s="932"/>
      <c r="F50" s="930"/>
      <c r="G50" s="922"/>
      <c r="H50" s="74"/>
      <c r="I50" s="75"/>
      <c r="J50" s="31"/>
      <c r="K50" s="97"/>
      <c r="L50" s="63"/>
      <c r="M50" s="55"/>
      <c r="N50" s="70"/>
      <c r="O50" s="931" t="s">
        <v>206</v>
      </c>
      <c r="P50" s="929" t="s">
        <v>183</v>
      </c>
      <c r="Q50" s="921" t="s">
        <v>184</v>
      </c>
      <c r="R50" s="71"/>
      <c r="S50" s="69"/>
    </row>
    <row r="51" spans="1:19" ht="15" thickBot="1">
      <c r="A51" s="118" t="s">
        <v>190</v>
      </c>
      <c r="B51" s="82" t="s">
        <v>191</v>
      </c>
      <c r="C51" s="83" t="s">
        <v>192</v>
      </c>
      <c r="D51" s="84"/>
      <c r="E51" s="933"/>
      <c r="F51" s="85">
        <v>44075</v>
      </c>
      <c r="G51" s="47">
        <v>44531</v>
      </c>
      <c r="H51" s="87"/>
      <c r="I51" s="88"/>
      <c r="J51" s="31"/>
      <c r="K51" s="97"/>
      <c r="L51" s="63"/>
      <c r="M51" s="55"/>
      <c r="N51" s="70"/>
      <c r="O51" s="932"/>
      <c r="P51" s="930"/>
      <c r="Q51" s="922"/>
      <c r="R51" s="74"/>
      <c r="S51" s="75"/>
    </row>
    <row r="52" spans="1:19" ht="15" thickBot="1">
      <c r="A52" s="97" t="s">
        <v>207</v>
      </c>
      <c r="B52" s="90">
        <v>5.0999999999999996</v>
      </c>
      <c r="C52" s="55">
        <v>5</v>
      </c>
      <c r="D52" s="55">
        <f>B52*C52</f>
        <v>25.5</v>
      </c>
      <c r="E52" s="59">
        <f>D52/25</f>
        <v>1.02</v>
      </c>
      <c r="F52" s="59">
        <v>365.25700000000001</v>
      </c>
      <c r="G52" s="59">
        <v>456.17099999999999</v>
      </c>
      <c r="H52" s="65">
        <f>G52/F52</f>
        <v>1.248904196223481</v>
      </c>
      <c r="I52" s="66">
        <f>TRUNC((E52*H52),2)</f>
        <v>1.27</v>
      </c>
      <c r="J52" s="31"/>
      <c r="K52" s="118" t="s">
        <v>190</v>
      </c>
      <c r="L52" s="82" t="s">
        <v>191</v>
      </c>
      <c r="M52" s="83" t="s">
        <v>192</v>
      </c>
      <c r="N52" s="84"/>
      <c r="O52" s="933"/>
      <c r="P52" s="47">
        <v>41821</v>
      </c>
      <c r="Q52" s="47">
        <v>44531</v>
      </c>
      <c r="R52" s="87"/>
      <c r="S52" s="88"/>
    </row>
    <row r="53" spans="1:19" ht="14.5">
      <c r="A53" s="97" t="s">
        <v>208</v>
      </c>
      <c r="B53" s="90">
        <v>4.0999999999999996</v>
      </c>
      <c r="C53" s="55">
        <v>5</v>
      </c>
      <c r="D53" s="55">
        <f>B53*C53</f>
        <v>20.5</v>
      </c>
      <c r="E53" s="59">
        <f>D53/25</f>
        <v>0.82</v>
      </c>
      <c r="F53" s="59">
        <v>365.25700000000001</v>
      </c>
      <c r="G53" s="59">
        <v>456.17099999999999</v>
      </c>
      <c r="H53" s="65">
        <f>G53/F53</f>
        <v>1.248904196223481</v>
      </c>
      <c r="I53" s="66">
        <f>TRUNC((E53*H53),2)</f>
        <v>1.02</v>
      </c>
      <c r="J53" s="31"/>
      <c r="K53" s="97" t="s">
        <v>207</v>
      </c>
      <c r="L53" s="90">
        <v>5.0999999999999996</v>
      </c>
      <c r="M53" s="55">
        <v>5</v>
      </c>
      <c r="N53" s="55">
        <f>L53*M53</f>
        <v>25.5</v>
      </c>
      <c r="O53" s="59">
        <f>N53/25</f>
        <v>1.02</v>
      </c>
      <c r="P53" s="59">
        <v>365.25700000000001</v>
      </c>
      <c r="Q53" s="59">
        <v>456.17099999999999</v>
      </c>
      <c r="R53" s="65">
        <f>Q53/P53</f>
        <v>1.248904196223481</v>
      </c>
      <c r="S53" s="66">
        <f>TRUNC((O53*R53),2)</f>
        <v>1.27</v>
      </c>
    </row>
    <row r="54" spans="1:19" ht="14.5">
      <c r="A54" s="97" t="s">
        <v>209</v>
      </c>
      <c r="B54" s="90">
        <v>4.0999999999999996</v>
      </c>
      <c r="C54" s="55">
        <v>5</v>
      </c>
      <c r="D54" s="55">
        <f>B54*C54</f>
        <v>20.5</v>
      </c>
      <c r="E54" s="59">
        <f>D54/25</f>
        <v>0.82</v>
      </c>
      <c r="F54" s="59">
        <v>365.25700000000001</v>
      </c>
      <c r="G54" s="59">
        <v>456.17099999999999</v>
      </c>
      <c r="H54" s="65">
        <f>G54/F54</f>
        <v>1.248904196223481</v>
      </c>
      <c r="I54" s="66">
        <f>TRUNC((E54*H54),2)</f>
        <v>1.02</v>
      </c>
      <c r="J54" s="31"/>
      <c r="K54" s="97" t="s">
        <v>208</v>
      </c>
      <c r="L54" s="90">
        <v>4.0999999999999996</v>
      </c>
      <c r="M54" s="55">
        <v>5</v>
      </c>
      <c r="N54" s="55">
        <f>L54*M54</f>
        <v>20.5</v>
      </c>
      <c r="O54" s="59">
        <f>N54/25</f>
        <v>0.82</v>
      </c>
      <c r="P54" s="59">
        <v>365.25700000000001</v>
      </c>
      <c r="Q54" s="59">
        <v>456.17099999999999</v>
      </c>
      <c r="R54" s="65">
        <f>Q54/P54</f>
        <v>1.248904196223481</v>
      </c>
      <c r="S54" s="66">
        <f>TRUNC((O54*R54),2)</f>
        <v>1.02</v>
      </c>
    </row>
    <row r="55" spans="1:19" ht="14.5">
      <c r="A55" s="97"/>
      <c r="B55" s="90"/>
      <c r="C55" s="55"/>
      <c r="D55" s="55"/>
      <c r="E55" s="59"/>
      <c r="F55" s="59"/>
      <c r="G55" s="59"/>
      <c r="H55" s="65"/>
      <c r="I55" s="66"/>
      <c r="J55" s="31"/>
      <c r="K55" s="97" t="s">
        <v>209</v>
      </c>
      <c r="L55" s="90">
        <v>4.0999999999999996</v>
      </c>
      <c r="M55" s="55">
        <v>5</v>
      </c>
      <c r="N55" s="55">
        <f>L55*M55</f>
        <v>20.5</v>
      </c>
      <c r="O55" s="59">
        <f>N55/25</f>
        <v>0.82</v>
      </c>
      <c r="P55" s="59">
        <v>365.25700000000001</v>
      </c>
      <c r="Q55" s="59">
        <v>456.17099999999999</v>
      </c>
      <c r="R55" s="65">
        <f>Q55/P55</f>
        <v>1.248904196223481</v>
      </c>
      <c r="S55" s="66">
        <f>TRUNC((O55*R55),2)</f>
        <v>1.02</v>
      </c>
    </row>
    <row r="56" spans="1:19" ht="14.5">
      <c r="A56" s="97"/>
      <c r="B56" s="90"/>
      <c r="C56" s="55"/>
      <c r="D56" s="55"/>
      <c r="E56" s="59"/>
      <c r="F56" s="59"/>
      <c r="G56" s="59"/>
      <c r="H56" s="65"/>
      <c r="I56" s="66"/>
      <c r="J56" s="31"/>
      <c r="K56" s="97"/>
      <c r="L56" s="90"/>
      <c r="M56" s="55"/>
      <c r="N56" s="55"/>
      <c r="O56" s="59"/>
      <c r="P56" s="59"/>
      <c r="Q56" s="59"/>
      <c r="R56" s="65"/>
      <c r="S56" s="66"/>
    </row>
    <row r="57" spans="1:19" ht="14.5">
      <c r="A57" s="97"/>
      <c r="B57" s="90"/>
      <c r="C57" s="55"/>
      <c r="D57" s="55"/>
      <c r="E57" s="55"/>
      <c r="F57" s="59"/>
      <c r="G57" s="59"/>
      <c r="H57" s="65"/>
      <c r="I57" s="66"/>
      <c r="J57" s="31"/>
      <c r="K57" s="97"/>
      <c r="L57" s="90"/>
      <c r="M57" s="55"/>
      <c r="N57" s="55"/>
      <c r="O57" s="59"/>
      <c r="P57" s="59"/>
      <c r="Q57" s="59"/>
      <c r="R57" s="65"/>
      <c r="S57" s="66"/>
    </row>
    <row r="58" spans="1:19" ht="14.5">
      <c r="A58" s="97"/>
      <c r="B58" s="90"/>
      <c r="C58" s="55"/>
      <c r="D58" s="55"/>
      <c r="E58" s="55"/>
      <c r="F58" s="55"/>
      <c r="G58" s="94"/>
      <c r="H58" s="95"/>
      <c r="I58" s="96"/>
      <c r="J58" s="31"/>
      <c r="K58" s="97"/>
      <c r="L58" s="90"/>
      <c r="M58" s="55"/>
      <c r="N58" s="55"/>
      <c r="O58" s="55"/>
      <c r="P58" s="59"/>
      <c r="Q58" s="59"/>
      <c r="R58" s="65"/>
      <c r="S58" s="66"/>
    </row>
    <row r="59" spans="1:19" ht="14.5">
      <c r="A59" s="97" t="s">
        <v>193</v>
      </c>
      <c r="B59" s="90"/>
      <c r="C59" s="55"/>
      <c r="D59" s="55"/>
      <c r="E59" s="55"/>
      <c r="F59" s="55"/>
      <c r="G59" s="94"/>
      <c r="H59" s="95"/>
      <c r="I59" s="96"/>
      <c r="J59" s="31"/>
      <c r="K59" s="97"/>
      <c r="L59" s="90"/>
      <c r="M59" s="55"/>
      <c r="N59" s="55"/>
      <c r="O59" s="55"/>
      <c r="P59" s="55"/>
      <c r="Q59" s="94"/>
      <c r="R59" s="95"/>
      <c r="S59" s="96"/>
    </row>
    <row r="60" spans="1:19" ht="14.5">
      <c r="A60" s="97"/>
      <c r="B60" s="98"/>
      <c r="C60" s="98"/>
      <c r="D60" s="98"/>
      <c r="E60" s="98"/>
      <c r="F60" s="98"/>
      <c r="G60" s="99"/>
      <c r="H60" s="100"/>
      <c r="I60" s="101"/>
      <c r="J60" s="31"/>
      <c r="K60" s="97" t="s">
        <v>193</v>
      </c>
      <c r="L60" s="90"/>
      <c r="M60" s="55"/>
      <c r="N60" s="55"/>
      <c r="O60" s="55"/>
      <c r="P60" s="55"/>
      <c r="Q60" s="94"/>
      <c r="R60" s="95"/>
      <c r="S60" s="96"/>
    </row>
    <row r="61" spans="1:19" ht="15" thickBot="1">
      <c r="A61" s="923" t="s">
        <v>14</v>
      </c>
      <c r="B61" s="924"/>
      <c r="C61" s="924"/>
      <c r="D61" s="924"/>
      <c r="E61" s="924"/>
      <c r="F61" s="924"/>
      <c r="G61" s="925"/>
      <c r="H61" s="103"/>
      <c r="I61" s="104">
        <f>SUM(I46:I57)</f>
        <v>709.51</v>
      </c>
      <c r="J61" s="31"/>
      <c r="K61" s="97"/>
      <c r="L61" s="98"/>
      <c r="M61" s="98"/>
      <c r="N61" s="98"/>
      <c r="O61" s="98"/>
      <c r="P61" s="98"/>
      <c r="Q61" s="99"/>
      <c r="R61" s="100"/>
      <c r="S61" s="101"/>
    </row>
    <row r="62" spans="1:19" ht="15" thickBot="1">
      <c r="A62" s="108"/>
      <c r="B62" s="109"/>
      <c r="C62" s="109"/>
      <c r="D62" s="109"/>
      <c r="E62" s="109"/>
      <c r="F62" s="109"/>
      <c r="G62" s="109"/>
      <c r="H62" s="109"/>
      <c r="I62" s="110"/>
      <c r="J62" s="31"/>
      <c r="K62" s="923" t="s">
        <v>14</v>
      </c>
      <c r="L62" s="924"/>
      <c r="M62" s="924"/>
      <c r="N62" s="924"/>
      <c r="O62" s="924"/>
      <c r="P62" s="924"/>
      <c r="Q62" s="925"/>
      <c r="R62" s="103"/>
      <c r="S62" s="104">
        <f>SUM(S47:S58)</f>
        <v>797.5</v>
      </c>
    </row>
    <row r="63" spans="1:19" ht="15" thickBot="1">
      <c r="A63" s="111" t="s">
        <v>194</v>
      </c>
      <c r="B63" s="926" t="s">
        <v>195</v>
      </c>
      <c r="C63" s="927"/>
      <c r="D63" s="928"/>
      <c r="E63" s="106"/>
      <c r="F63" s="106"/>
      <c r="G63" s="106"/>
      <c r="H63" s="106"/>
      <c r="I63" s="107"/>
      <c r="J63" s="31"/>
      <c r="K63" s="108"/>
      <c r="L63" s="109"/>
      <c r="M63" s="109"/>
      <c r="N63" s="109"/>
      <c r="O63" s="109"/>
      <c r="P63" s="109"/>
      <c r="Q63" s="109"/>
      <c r="R63" s="109"/>
      <c r="S63" s="110"/>
    </row>
    <row r="64" spans="1:19" ht="14.5">
      <c r="A64" s="112" t="s">
        <v>188</v>
      </c>
      <c r="B64" s="911" t="s">
        <v>189</v>
      </c>
      <c r="C64" s="911"/>
      <c r="D64" s="912"/>
      <c r="E64" s="106"/>
      <c r="F64" s="106"/>
      <c r="G64" s="106"/>
      <c r="H64" s="106"/>
      <c r="I64" s="107"/>
      <c r="J64" s="31"/>
      <c r="K64" s="111" t="s">
        <v>194</v>
      </c>
      <c r="L64" s="926" t="s">
        <v>195</v>
      </c>
      <c r="M64" s="927"/>
      <c r="N64" s="928"/>
      <c r="O64" s="106"/>
      <c r="P64" s="106"/>
      <c r="Q64" s="106"/>
      <c r="R64" s="106"/>
      <c r="S64" s="107"/>
    </row>
    <row r="65" spans="1:19" ht="14.5">
      <c r="A65" s="112" t="s">
        <v>196</v>
      </c>
      <c r="B65" s="911" t="s">
        <v>197</v>
      </c>
      <c r="C65" s="911"/>
      <c r="D65" s="912"/>
      <c r="E65" s="106"/>
      <c r="F65" s="106"/>
      <c r="G65" s="106"/>
      <c r="H65" s="106"/>
      <c r="I65" s="107"/>
      <c r="J65" s="31"/>
      <c r="K65" s="112" t="s">
        <v>188</v>
      </c>
      <c r="L65" s="913" t="s">
        <v>189</v>
      </c>
      <c r="M65" s="914"/>
      <c r="N65" s="915"/>
      <c r="O65" s="106"/>
      <c r="P65" s="106"/>
      <c r="Q65" s="106"/>
      <c r="R65" s="106"/>
      <c r="S65" s="107"/>
    </row>
    <row r="66" spans="1:19" ht="15" thickBot="1">
      <c r="A66" s="114" t="s">
        <v>198</v>
      </c>
      <c r="B66" s="916" t="s">
        <v>199</v>
      </c>
      <c r="C66" s="916"/>
      <c r="D66" s="917"/>
      <c r="E66" s="106"/>
      <c r="F66" s="106"/>
      <c r="G66" s="106"/>
      <c r="H66" s="106"/>
      <c r="I66" s="107"/>
      <c r="J66" s="31"/>
      <c r="K66" s="112" t="s">
        <v>196</v>
      </c>
      <c r="L66" s="913" t="s">
        <v>197</v>
      </c>
      <c r="M66" s="914"/>
      <c r="N66" s="915"/>
      <c r="O66" s="106"/>
      <c r="P66" s="106"/>
      <c r="Q66" s="106"/>
      <c r="R66" s="106"/>
      <c r="S66" s="107"/>
    </row>
    <row r="67" spans="1:19" ht="15" thickBot="1">
      <c r="A67" s="115"/>
      <c r="B67" s="116"/>
      <c r="C67" s="116"/>
      <c r="D67" s="116"/>
      <c r="E67" s="116"/>
      <c r="F67" s="116"/>
      <c r="G67" s="116"/>
      <c r="H67" s="116"/>
      <c r="I67" s="117"/>
      <c r="J67" s="31"/>
      <c r="K67" s="114" t="s">
        <v>198</v>
      </c>
      <c r="L67" s="918" t="s">
        <v>199</v>
      </c>
      <c r="M67" s="919"/>
      <c r="N67" s="920"/>
      <c r="O67" s="106"/>
      <c r="P67" s="106"/>
      <c r="Q67" s="106"/>
      <c r="R67" s="106"/>
      <c r="S67" s="107"/>
    </row>
    <row r="68" spans="1:19" ht="15" thickBot="1">
      <c r="A68" s="31"/>
      <c r="B68" s="31"/>
      <c r="C68" s="31"/>
      <c r="D68" s="31"/>
      <c r="E68" s="31"/>
      <c r="F68" s="31"/>
      <c r="G68" s="31"/>
      <c r="H68" s="31"/>
      <c r="I68" s="31"/>
      <c r="J68" s="31"/>
      <c r="K68" s="115"/>
      <c r="L68" s="116"/>
      <c r="M68" s="116"/>
      <c r="N68" s="116"/>
      <c r="O68" s="116"/>
      <c r="P68" s="116"/>
      <c r="Q68" s="116"/>
      <c r="R68" s="116"/>
      <c r="S68" s="117"/>
    </row>
  </sheetData>
  <mergeCells count="69">
    <mergeCell ref="A1:I1"/>
    <mergeCell ref="K1:S1"/>
    <mergeCell ref="A2:I2"/>
    <mergeCell ref="K2:S2"/>
    <mergeCell ref="A3:I3"/>
    <mergeCell ref="K3:S3"/>
    <mergeCell ref="A4:I4"/>
    <mergeCell ref="K4:S4"/>
    <mergeCell ref="A9:I9"/>
    <mergeCell ref="K9:S9"/>
    <mergeCell ref="A10:A12"/>
    <mergeCell ref="B10:B12"/>
    <mergeCell ref="C10:C12"/>
    <mergeCell ref="D10:D12"/>
    <mergeCell ref="E10:E12"/>
    <mergeCell ref="K10:K12"/>
    <mergeCell ref="L10:L12"/>
    <mergeCell ref="M10:M12"/>
    <mergeCell ref="N10:N12"/>
    <mergeCell ref="O10:O12"/>
    <mergeCell ref="O17:O19"/>
    <mergeCell ref="A34:I34"/>
    <mergeCell ref="K34:S34"/>
    <mergeCell ref="Q17:Q18"/>
    <mergeCell ref="A25:G25"/>
    <mergeCell ref="K25:Q25"/>
    <mergeCell ref="B27:D27"/>
    <mergeCell ref="L27:N27"/>
    <mergeCell ref="B28:D28"/>
    <mergeCell ref="L28:N28"/>
    <mergeCell ref="P17:P18"/>
    <mergeCell ref="B29:D29"/>
    <mergeCell ref="L29:N29"/>
    <mergeCell ref="B30:D30"/>
    <mergeCell ref="L30:N30"/>
    <mergeCell ref="A33:I33"/>
    <mergeCell ref="A41:I41"/>
    <mergeCell ref="A42:A44"/>
    <mergeCell ref="B42:B44"/>
    <mergeCell ref="C42:C44"/>
    <mergeCell ref="D42:D44"/>
    <mergeCell ref="E42:E44"/>
    <mergeCell ref="A35:I35"/>
    <mergeCell ref="K35:S35"/>
    <mergeCell ref="A36:I36"/>
    <mergeCell ref="K36:S36"/>
    <mergeCell ref="K37:S37"/>
    <mergeCell ref="N43:N45"/>
    <mergeCell ref="K42:S42"/>
    <mergeCell ref="K43:K45"/>
    <mergeCell ref="L43:L45"/>
    <mergeCell ref="M43:M45"/>
    <mergeCell ref="O43:O45"/>
    <mergeCell ref="Q50:Q51"/>
    <mergeCell ref="A61:G61"/>
    <mergeCell ref="K62:Q62"/>
    <mergeCell ref="B63:D63"/>
    <mergeCell ref="B64:D64"/>
    <mergeCell ref="L64:N64"/>
    <mergeCell ref="P50:P51"/>
    <mergeCell ref="E49:E51"/>
    <mergeCell ref="F49:F50"/>
    <mergeCell ref="G49:G50"/>
    <mergeCell ref="O50:O52"/>
    <mergeCell ref="B65:D65"/>
    <mergeCell ref="L65:N65"/>
    <mergeCell ref="B66:D66"/>
    <mergeCell ref="L66:N66"/>
    <mergeCell ref="L67:N67"/>
  </mergeCells>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13"/>
  <dimension ref="A1:Z29"/>
  <sheetViews>
    <sheetView workbookViewId="0">
      <selection sqref="A1:U65536"/>
    </sheetView>
  </sheetViews>
  <sheetFormatPr defaultRowHeight="12.5"/>
  <cols>
    <col min="1" max="1" width="6.81640625" customWidth="1"/>
    <col min="2" max="2" width="9.81640625" customWidth="1"/>
    <col min="3" max="5" width="12" customWidth="1"/>
    <col min="6" max="6" width="12.453125" customWidth="1"/>
    <col min="7" max="7" width="10.81640625" customWidth="1"/>
    <col min="8" max="8" width="12" customWidth="1"/>
    <col min="9" max="9" width="10.81640625" customWidth="1"/>
    <col min="10" max="10" width="13" customWidth="1"/>
    <col min="11" max="11" width="12" customWidth="1"/>
    <col min="12" max="12" width="13" customWidth="1"/>
    <col min="14" max="15" width="6.81640625" customWidth="1"/>
    <col min="16" max="16" width="9.81640625" customWidth="1"/>
    <col min="17" max="19" width="12" customWidth="1"/>
    <col min="20" max="20" width="12.453125" customWidth="1"/>
    <col min="21" max="21" width="10.81640625" customWidth="1"/>
    <col min="22" max="22" width="12" customWidth="1"/>
    <col min="23" max="25" width="0" hidden="1" customWidth="1"/>
    <col min="26" max="26" width="13" customWidth="1"/>
  </cols>
  <sheetData>
    <row r="1" spans="1:26">
      <c r="A1" s="967" t="s">
        <v>210</v>
      </c>
      <c r="B1" s="968"/>
      <c r="C1" s="968"/>
      <c r="D1" s="968"/>
      <c r="E1" s="968"/>
      <c r="F1" s="968"/>
      <c r="G1" s="968"/>
      <c r="H1" s="968"/>
      <c r="I1" s="968"/>
      <c r="J1" s="968"/>
      <c r="K1" s="968"/>
      <c r="L1" s="969"/>
      <c r="M1" s="119"/>
      <c r="N1" s="970" t="s">
        <v>211</v>
      </c>
      <c r="O1" s="971"/>
      <c r="P1" s="972"/>
      <c r="Q1" s="972"/>
      <c r="R1" s="972"/>
      <c r="S1" s="972"/>
      <c r="T1" s="972"/>
      <c r="U1" s="972"/>
      <c r="V1" s="972"/>
      <c r="W1" s="972"/>
      <c r="X1" s="972"/>
      <c r="Y1" s="972"/>
      <c r="Z1" s="973"/>
    </row>
    <row r="2" spans="1:26">
      <c r="A2" s="974" t="s">
        <v>212</v>
      </c>
      <c r="B2" s="975"/>
      <c r="C2" s="975"/>
      <c r="D2" s="975"/>
      <c r="E2" s="975"/>
      <c r="F2" s="975"/>
      <c r="G2" s="975"/>
      <c r="H2" s="975"/>
      <c r="I2" s="975"/>
      <c r="J2" s="975"/>
      <c r="K2" s="975"/>
      <c r="L2" s="976"/>
      <c r="M2" s="119"/>
      <c r="N2" s="977"/>
      <c r="O2" s="978"/>
      <c r="P2" s="978"/>
      <c r="Q2" s="978"/>
      <c r="R2" s="978"/>
      <c r="S2" s="978"/>
      <c r="T2" s="978"/>
      <c r="U2" s="978"/>
      <c r="V2" s="978"/>
      <c r="W2" s="978"/>
      <c r="X2" s="978"/>
      <c r="Y2" s="978"/>
      <c r="Z2" s="979"/>
    </row>
    <row r="3" spans="1:26">
      <c r="A3" s="980" t="s">
        <v>213</v>
      </c>
      <c r="B3" s="981"/>
      <c r="C3" s="981"/>
      <c r="D3" s="981"/>
      <c r="E3" s="981"/>
      <c r="F3" s="981"/>
      <c r="G3" s="981"/>
      <c r="H3" s="981"/>
      <c r="I3" s="981"/>
      <c r="J3" s="981"/>
      <c r="K3" s="981"/>
      <c r="L3" s="982"/>
      <c r="M3" s="119"/>
      <c r="N3" s="983" t="s">
        <v>214</v>
      </c>
      <c r="O3" s="984"/>
      <c r="P3" s="985"/>
      <c r="Q3" s="985"/>
      <c r="R3" s="985"/>
      <c r="S3" s="985"/>
      <c r="T3" s="985"/>
      <c r="U3" s="985"/>
      <c r="V3" s="985"/>
      <c r="W3" s="985"/>
      <c r="X3" s="985"/>
      <c r="Y3" s="985"/>
      <c r="Z3" s="986"/>
    </row>
    <row r="4" spans="1:26">
      <c r="A4" s="120"/>
      <c r="B4" s="121"/>
      <c r="C4" s="121"/>
      <c r="D4" s="121"/>
      <c r="E4" s="121"/>
      <c r="F4" s="121"/>
      <c r="G4" s="121"/>
      <c r="H4" s="121"/>
      <c r="I4" s="121"/>
      <c r="J4" s="121"/>
      <c r="K4" s="121"/>
      <c r="L4" s="122"/>
      <c r="M4" s="119"/>
      <c r="N4" s="120"/>
      <c r="O4" s="123"/>
      <c r="P4" s="121"/>
      <c r="Q4" s="121"/>
      <c r="R4" s="121"/>
      <c r="S4" s="121"/>
      <c r="T4" s="121"/>
      <c r="U4" s="121"/>
      <c r="V4" s="121"/>
      <c r="W4" s="121"/>
      <c r="X4" s="121"/>
      <c r="Y4" s="121"/>
      <c r="Z4" s="122"/>
    </row>
    <row r="5" spans="1:26" ht="36">
      <c r="A5" s="124" t="s">
        <v>215</v>
      </c>
      <c r="B5" s="125" t="s">
        <v>216</v>
      </c>
      <c r="C5" s="126" t="s">
        <v>217</v>
      </c>
      <c r="D5" s="127" t="s">
        <v>218</v>
      </c>
      <c r="E5" s="127" t="s">
        <v>219</v>
      </c>
      <c r="F5" s="126" t="s">
        <v>220</v>
      </c>
      <c r="G5" s="125" t="s">
        <v>221</v>
      </c>
      <c r="H5" s="125" t="s">
        <v>222</v>
      </c>
      <c r="I5" s="126" t="s">
        <v>223</v>
      </c>
      <c r="J5" s="126" t="s">
        <v>224</v>
      </c>
      <c r="K5" s="128" t="s">
        <v>225</v>
      </c>
      <c r="L5" s="129" t="s">
        <v>226</v>
      </c>
      <c r="M5" s="119"/>
      <c r="N5" s="130" t="s">
        <v>215</v>
      </c>
      <c r="O5" s="130" t="s">
        <v>215</v>
      </c>
      <c r="P5" s="131" t="s">
        <v>216</v>
      </c>
      <c r="Q5" s="132" t="s">
        <v>217</v>
      </c>
      <c r="R5" s="121" t="s">
        <v>218</v>
      </c>
      <c r="S5" s="121" t="s">
        <v>219</v>
      </c>
      <c r="T5" s="132" t="s">
        <v>220</v>
      </c>
      <c r="U5" s="131" t="s">
        <v>221</v>
      </c>
      <c r="V5" s="131" t="s">
        <v>222</v>
      </c>
      <c r="W5" s="132" t="s">
        <v>223</v>
      </c>
      <c r="X5" s="132" t="s">
        <v>224</v>
      </c>
      <c r="Y5" s="121" t="s">
        <v>225</v>
      </c>
      <c r="Z5" s="133" t="s">
        <v>226</v>
      </c>
    </row>
    <row r="6" spans="1:26">
      <c r="A6" s="130" t="s">
        <v>227</v>
      </c>
      <c r="B6" s="134" t="s">
        <v>228</v>
      </c>
      <c r="C6" s="134" t="s">
        <v>229</v>
      </c>
      <c r="D6" s="135">
        <v>3.16852</v>
      </c>
      <c r="E6" s="136">
        <f>TRUNC(D6*1000,2)</f>
        <v>3168.52</v>
      </c>
      <c r="F6" s="137">
        <v>3.6499999999999998E-2</v>
      </c>
      <c r="G6" s="134" t="s">
        <v>230</v>
      </c>
      <c r="H6" s="136">
        <f>TRUNC(E6/(1-(F6)),2)</f>
        <v>3288.55</v>
      </c>
      <c r="I6" s="138">
        <v>54.69</v>
      </c>
      <c r="J6" s="138">
        <v>0</v>
      </c>
      <c r="K6" s="139" t="s">
        <v>231</v>
      </c>
      <c r="L6" s="140">
        <f>TRUNC((H6+I6+J6)*1.15,2)</f>
        <v>3844.72</v>
      </c>
      <c r="M6" s="119"/>
      <c r="N6" s="141" t="s">
        <v>232</v>
      </c>
      <c r="O6" s="130" t="s">
        <v>227</v>
      </c>
      <c r="P6" s="131" t="s">
        <v>228</v>
      </c>
      <c r="Q6" s="134" t="s">
        <v>229</v>
      </c>
      <c r="R6" s="135">
        <v>3.9208599999999998</v>
      </c>
      <c r="S6" s="136">
        <f>TRUNC(R6*1000,2)</f>
        <v>3920.86</v>
      </c>
      <c r="T6" s="137">
        <v>3.6499999999999998E-2</v>
      </c>
      <c r="U6" s="134" t="s">
        <v>230</v>
      </c>
      <c r="V6" s="136">
        <f>TRUNC(S6/(1-(T6)),2)</f>
        <v>4069.39</v>
      </c>
      <c r="W6" s="138">
        <v>179.08</v>
      </c>
      <c r="X6" s="138">
        <v>37.770000000000003</v>
      </c>
      <c r="Y6" s="139" t="s">
        <v>231</v>
      </c>
      <c r="Z6" s="140">
        <f>TRUNC((V6)*1.15,2)</f>
        <v>4679.79</v>
      </c>
    </row>
    <row r="7" spans="1:26">
      <c r="A7" s="130" t="s">
        <v>233</v>
      </c>
      <c r="B7" s="142" t="s">
        <v>234</v>
      </c>
      <c r="C7" s="134" t="s">
        <v>229</v>
      </c>
      <c r="D7" s="135">
        <v>4.8017500000000002</v>
      </c>
      <c r="E7" s="136">
        <f>TRUNC(D7*1000,2)</f>
        <v>4801.75</v>
      </c>
      <c r="F7" s="137">
        <v>3.6499999999999998E-2</v>
      </c>
      <c r="G7" s="134" t="s">
        <v>230</v>
      </c>
      <c r="H7" s="136">
        <f>TRUNC(E7/(1-(F7)),2)</f>
        <v>4983.6499999999996</v>
      </c>
      <c r="I7" s="138">
        <v>54.69</v>
      </c>
      <c r="J7" s="138">
        <f>[206]TRANSPORTE!I15</f>
        <v>0</v>
      </c>
      <c r="K7" s="139" t="s">
        <v>231</v>
      </c>
      <c r="L7" s="140">
        <f>TRUNC((H7+I7+J7)*1.15,2)</f>
        <v>5794.09</v>
      </c>
      <c r="M7" s="119"/>
      <c r="N7" s="141" t="s">
        <v>235</v>
      </c>
      <c r="O7" s="130" t="s">
        <v>233</v>
      </c>
      <c r="P7" s="131" t="s">
        <v>234</v>
      </c>
      <c r="Q7" s="134" t="s">
        <v>229</v>
      </c>
      <c r="R7" s="135">
        <v>5.3972499999999997</v>
      </c>
      <c r="S7" s="136">
        <f>TRUNC(R7*1000,2)</f>
        <v>5397.25</v>
      </c>
      <c r="T7" s="137">
        <v>3.6499999999999998E-2</v>
      </c>
      <c r="U7" s="134" t="s">
        <v>230</v>
      </c>
      <c r="V7" s="136">
        <f>TRUNC(S7/(1-(T7)),2)</f>
        <v>5601.71</v>
      </c>
      <c r="W7" s="138">
        <v>179.08</v>
      </c>
      <c r="X7" s="138">
        <v>37.770000000000003</v>
      </c>
      <c r="Y7" s="139" t="s">
        <v>231</v>
      </c>
      <c r="Z7" s="140">
        <f>TRUNC((V7)*1.15,2)</f>
        <v>6441.96</v>
      </c>
    </row>
    <row r="8" spans="1:26">
      <c r="A8" s="130" t="s">
        <v>236</v>
      </c>
      <c r="B8" s="143" t="s">
        <v>237</v>
      </c>
      <c r="C8" s="134" t="s">
        <v>229</v>
      </c>
      <c r="D8" s="135">
        <v>1.6096999999999999</v>
      </c>
      <c r="E8" s="136">
        <f>TRUNC(D8*1000,2)</f>
        <v>1609.7</v>
      </c>
      <c r="F8" s="137">
        <v>3.6499999999999998E-2</v>
      </c>
      <c r="G8" s="134" t="s">
        <v>230</v>
      </c>
      <c r="H8" s="136">
        <f>TRUNC(E8/(1-(F8)),2)</f>
        <v>1670.67</v>
      </c>
      <c r="I8" s="138">
        <v>54.69</v>
      </c>
      <c r="J8" s="138">
        <f>J7</f>
        <v>0</v>
      </c>
      <c r="K8" s="139" t="s">
        <v>231</v>
      </c>
      <c r="L8" s="140">
        <f>TRUNC((H8+I8+J8)*1.15,2)</f>
        <v>1984.16</v>
      </c>
      <c r="M8" s="119"/>
      <c r="N8" s="141" t="s">
        <v>238</v>
      </c>
      <c r="O8" s="130" t="s">
        <v>236</v>
      </c>
      <c r="P8" s="131" t="s">
        <v>237</v>
      </c>
      <c r="Q8" s="134" t="s">
        <v>229</v>
      </c>
      <c r="R8" s="135">
        <v>2.4532400000000001</v>
      </c>
      <c r="S8" s="136">
        <f>TRUNC(R8*1000,2)</f>
        <v>2453.2399999999998</v>
      </c>
      <c r="T8" s="137">
        <v>3.6499999999999998E-2</v>
      </c>
      <c r="U8" s="134" t="s">
        <v>230</v>
      </c>
      <c r="V8" s="136">
        <f>TRUNC(S8/(1-(T8)),2)</f>
        <v>2546.17</v>
      </c>
      <c r="W8" s="138">
        <v>179.08</v>
      </c>
      <c r="X8" s="138">
        <v>37.770000000000003</v>
      </c>
      <c r="Y8" s="139" t="s">
        <v>231</v>
      </c>
      <c r="Z8" s="140">
        <f>TRUNC((V8)*1.15,2)</f>
        <v>2928.09</v>
      </c>
    </row>
    <row r="9" spans="1:26" ht="13" thickBot="1">
      <c r="A9" s="974" t="s">
        <v>239</v>
      </c>
      <c r="B9" s="975"/>
      <c r="C9" s="975"/>
      <c r="D9" s="975"/>
      <c r="E9" s="975"/>
      <c r="F9" s="975"/>
      <c r="G9" s="975"/>
      <c r="H9" s="975"/>
      <c r="I9" s="975"/>
      <c r="J9" s="975"/>
      <c r="K9" s="975"/>
      <c r="L9" s="976"/>
      <c r="M9" s="119"/>
      <c r="N9" s="144"/>
      <c r="O9" s="145"/>
      <c r="P9" s="145"/>
      <c r="Q9" s="145"/>
      <c r="R9" s="145"/>
      <c r="S9" s="145"/>
      <c r="T9" s="145"/>
      <c r="U9" s="145"/>
      <c r="V9" s="145"/>
      <c r="W9" s="145"/>
      <c r="X9" s="145"/>
      <c r="Y9" s="145"/>
      <c r="Z9" s="146"/>
    </row>
    <row r="10" spans="1:26">
      <c r="A10" s="980" t="s">
        <v>213</v>
      </c>
      <c r="B10" s="981"/>
      <c r="C10" s="981"/>
      <c r="D10" s="981"/>
      <c r="E10" s="981"/>
      <c r="F10" s="981"/>
      <c r="G10" s="981"/>
      <c r="H10" s="981"/>
      <c r="I10" s="981"/>
      <c r="J10" s="981"/>
      <c r="K10" s="981"/>
      <c r="L10" s="982"/>
      <c r="M10" s="119"/>
      <c r="N10" s="119"/>
      <c r="O10" s="119"/>
      <c r="P10" s="119"/>
      <c r="Q10" s="119"/>
      <c r="R10" s="119"/>
      <c r="S10" s="119"/>
      <c r="T10" s="119"/>
      <c r="U10" s="119"/>
      <c r="V10" s="119"/>
      <c r="W10" s="119"/>
      <c r="X10" s="119"/>
      <c r="Y10" s="119"/>
      <c r="Z10" s="119"/>
    </row>
    <row r="11" spans="1:26">
      <c r="A11" s="120"/>
      <c r="B11" s="121"/>
      <c r="C11" s="121"/>
      <c r="D11" s="121"/>
      <c r="E11" s="121"/>
      <c r="F11" s="121"/>
      <c r="G11" s="121"/>
      <c r="H11" s="121"/>
      <c r="I11" s="121"/>
      <c r="J11" s="121"/>
      <c r="K11" s="121"/>
      <c r="L11" s="122"/>
      <c r="M11" s="119"/>
      <c r="N11" s="119"/>
      <c r="O11" s="119"/>
      <c r="P11" s="119"/>
      <c r="Q11" s="119"/>
      <c r="R11" s="119"/>
      <c r="S11" s="119"/>
      <c r="T11" s="119"/>
      <c r="U11" s="119"/>
      <c r="V11" s="119"/>
      <c r="W11" s="119"/>
      <c r="X11" s="119"/>
      <c r="Y11" s="119"/>
      <c r="Z11" s="119"/>
    </row>
    <row r="12" spans="1:26" ht="27">
      <c r="A12" s="124" t="s">
        <v>215</v>
      </c>
      <c r="B12" s="125" t="s">
        <v>216</v>
      </c>
      <c r="C12" s="126" t="s">
        <v>217</v>
      </c>
      <c r="D12" s="127" t="s">
        <v>218</v>
      </c>
      <c r="E12" s="127" t="s">
        <v>219</v>
      </c>
      <c r="F12" s="126" t="s">
        <v>220</v>
      </c>
      <c r="G12" s="125" t="s">
        <v>221</v>
      </c>
      <c r="H12" s="125" t="s">
        <v>222</v>
      </c>
      <c r="I12" s="126" t="s">
        <v>223</v>
      </c>
      <c r="J12" s="126" t="s">
        <v>224</v>
      </c>
      <c r="K12" s="128" t="s">
        <v>225</v>
      </c>
      <c r="L12" s="129" t="s">
        <v>226</v>
      </c>
      <c r="M12" s="119"/>
      <c r="N12" s="119"/>
      <c r="O12" s="119"/>
      <c r="P12" s="119"/>
      <c r="Q12" s="119"/>
      <c r="R12" s="119"/>
      <c r="S12" s="119"/>
      <c r="T12" s="119"/>
      <c r="U12" s="119"/>
      <c r="V12" s="119"/>
      <c r="W12" s="119"/>
      <c r="X12" s="119"/>
      <c r="Y12" s="119"/>
      <c r="Z12" s="119"/>
    </row>
    <row r="13" spans="1:26">
      <c r="A13" s="130" t="s">
        <v>227</v>
      </c>
      <c r="B13" s="134" t="s">
        <v>228</v>
      </c>
      <c r="C13" s="134" t="s">
        <v>229</v>
      </c>
      <c r="D13" s="135">
        <v>3.3078099999999999</v>
      </c>
      <c r="E13" s="136">
        <f>TRUNC(D13*1000,2)</f>
        <v>3307.81</v>
      </c>
      <c r="F13" s="137">
        <v>3.6499999999999998E-2</v>
      </c>
      <c r="G13" s="147" t="s">
        <v>240</v>
      </c>
      <c r="H13" s="136">
        <f>TRUNC(E13/(1-(F13)),2)</f>
        <v>3433.11</v>
      </c>
      <c r="I13" s="138">
        <v>857.79</v>
      </c>
      <c r="J13" s="138">
        <v>0</v>
      </c>
      <c r="K13" s="139" t="s">
        <v>231</v>
      </c>
      <c r="L13" s="140">
        <f>TRUNC((H13+I13+J13)*1.15,2)</f>
        <v>4934.53</v>
      </c>
      <c r="M13" s="119"/>
      <c r="N13" s="119"/>
      <c r="O13" s="119"/>
      <c r="P13" s="119"/>
      <c r="Q13" s="119"/>
      <c r="R13" s="119"/>
      <c r="S13" s="119"/>
      <c r="T13" s="119"/>
      <c r="U13" s="119"/>
      <c r="V13" s="119"/>
      <c r="W13" s="119"/>
      <c r="X13" s="119"/>
      <c r="Y13" s="119"/>
      <c r="Z13" s="119"/>
    </row>
    <row r="14" spans="1:26">
      <c r="A14" s="148" t="s">
        <v>233</v>
      </c>
      <c r="B14" s="149" t="s">
        <v>234</v>
      </c>
      <c r="C14" s="147" t="s">
        <v>229</v>
      </c>
      <c r="D14" s="135">
        <v>4.7806300000000004</v>
      </c>
      <c r="E14" s="150">
        <f>TRUNC(D14*1000,2)</f>
        <v>4780.63</v>
      </c>
      <c r="F14" s="151">
        <v>0.2165</v>
      </c>
      <c r="G14" s="147" t="s">
        <v>240</v>
      </c>
      <c r="H14" s="150">
        <f>TRUNC(E14/(1-(F14)),2)</f>
        <v>6101.63</v>
      </c>
      <c r="I14" s="152">
        <v>709.51</v>
      </c>
      <c r="J14" s="152">
        <f>[206]TRANSPORTE!I47</f>
        <v>0</v>
      </c>
      <c r="K14" s="153" t="s">
        <v>231</v>
      </c>
      <c r="L14" s="154">
        <f>TRUNC((H14+I14+J14)*1.15,2)</f>
        <v>7832.81</v>
      </c>
      <c r="M14" s="155"/>
      <c r="N14" s="119"/>
      <c r="O14" s="119"/>
      <c r="P14" s="119"/>
      <c r="Q14" s="119"/>
      <c r="R14" s="119"/>
      <c r="S14" s="119"/>
      <c r="T14" s="119"/>
      <c r="U14" s="119"/>
      <c r="V14" s="119"/>
      <c r="W14" s="119"/>
      <c r="X14" s="119"/>
      <c r="Y14" s="119"/>
      <c r="Z14" s="119"/>
    </row>
    <row r="15" spans="1:26">
      <c r="A15" s="130" t="s">
        <v>236</v>
      </c>
      <c r="B15" s="143" t="s">
        <v>241</v>
      </c>
      <c r="C15" s="134" t="s">
        <v>242</v>
      </c>
      <c r="D15" s="135">
        <v>2.4879199999999999</v>
      </c>
      <c r="E15" s="136">
        <f>TRUNC(D15*1000,2)</f>
        <v>2487.92</v>
      </c>
      <c r="F15" s="137">
        <v>0.2165</v>
      </c>
      <c r="G15" s="134" t="s">
        <v>240</v>
      </c>
      <c r="H15" s="136">
        <f>TRUNC(E15/(1-(F15)),2)</f>
        <v>3175.39</v>
      </c>
      <c r="I15" s="138">
        <f>I14</f>
        <v>709.51</v>
      </c>
      <c r="J15" s="138">
        <f>J14</f>
        <v>0</v>
      </c>
      <c r="K15" s="139" t="s">
        <v>231</v>
      </c>
      <c r="L15" s="140">
        <f>TRUNC((H15+I15+J15)*1.15,2)</f>
        <v>4467.63</v>
      </c>
      <c r="M15" s="119"/>
      <c r="N15" s="119"/>
      <c r="O15" s="119"/>
      <c r="P15" s="119"/>
      <c r="Q15" s="119"/>
      <c r="R15" s="119"/>
      <c r="S15" s="119"/>
      <c r="T15" s="119"/>
      <c r="U15" s="119"/>
      <c r="V15" s="119"/>
      <c r="W15" s="119"/>
      <c r="X15" s="119"/>
      <c r="Y15" s="119"/>
      <c r="Z15" s="119"/>
    </row>
    <row r="16" spans="1:26">
      <c r="A16" s="974" t="s">
        <v>243</v>
      </c>
      <c r="B16" s="975"/>
      <c r="C16" s="975"/>
      <c r="D16" s="975"/>
      <c r="E16" s="975"/>
      <c r="F16" s="975"/>
      <c r="G16" s="975"/>
      <c r="H16" s="975"/>
      <c r="I16" s="975"/>
      <c r="J16" s="975"/>
      <c r="K16" s="975"/>
      <c r="L16" s="976"/>
      <c r="M16" s="119"/>
      <c r="N16" s="119"/>
      <c r="O16" s="119"/>
      <c r="P16" s="119"/>
      <c r="Q16" s="119"/>
      <c r="R16" s="119"/>
      <c r="S16" s="119"/>
      <c r="T16" s="119"/>
      <c r="U16" s="119"/>
      <c r="V16" s="119"/>
      <c r="W16" s="119"/>
      <c r="X16" s="119"/>
      <c r="Y16" s="119"/>
      <c r="Z16" s="119"/>
    </row>
    <row r="17" spans="1:26">
      <c r="A17" s="980" t="s">
        <v>213</v>
      </c>
      <c r="B17" s="981"/>
      <c r="C17" s="981"/>
      <c r="D17" s="981"/>
      <c r="E17" s="981"/>
      <c r="F17" s="981"/>
      <c r="G17" s="981"/>
      <c r="H17" s="981"/>
      <c r="I17" s="981"/>
      <c r="J17" s="981"/>
      <c r="K17" s="981"/>
      <c r="L17" s="982"/>
      <c r="M17" s="119"/>
      <c r="N17" s="119"/>
      <c r="O17" s="119"/>
      <c r="P17" s="119"/>
      <c r="Q17" s="119"/>
      <c r="R17" s="119"/>
      <c r="S17" s="119"/>
      <c r="T17" s="119"/>
      <c r="U17" s="119"/>
      <c r="V17" s="119"/>
      <c r="W17" s="119"/>
      <c r="X17" s="119"/>
      <c r="Y17" s="119"/>
      <c r="Z17" s="119"/>
    </row>
    <row r="18" spans="1:26">
      <c r="A18" s="120"/>
      <c r="B18" s="121"/>
      <c r="C18" s="121"/>
      <c r="D18" s="121"/>
      <c r="E18" s="121"/>
      <c r="F18" s="121"/>
      <c r="G18" s="121"/>
      <c r="H18" s="121"/>
      <c r="I18" s="121"/>
      <c r="J18" s="121"/>
      <c r="K18" s="121"/>
      <c r="L18" s="122"/>
      <c r="M18" s="119"/>
      <c r="N18" s="119"/>
      <c r="O18" s="119"/>
      <c r="P18" s="119"/>
      <c r="Q18" s="119"/>
      <c r="R18" s="119"/>
      <c r="S18" s="119"/>
      <c r="T18" s="119"/>
      <c r="U18" s="119"/>
      <c r="V18" s="119"/>
      <c r="W18" s="119"/>
      <c r="X18" s="119"/>
      <c r="Y18" s="119"/>
      <c r="Z18" s="119"/>
    </row>
    <row r="19" spans="1:26" ht="27">
      <c r="A19" s="124" t="s">
        <v>215</v>
      </c>
      <c r="B19" s="125" t="s">
        <v>216</v>
      </c>
      <c r="C19" s="126" t="s">
        <v>217</v>
      </c>
      <c r="D19" s="127" t="s">
        <v>218</v>
      </c>
      <c r="E19" s="127" t="s">
        <v>219</v>
      </c>
      <c r="F19" s="126" t="s">
        <v>220</v>
      </c>
      <c r="G19" s="125" t="s">
        <v>221</v>
      </c>
      <c r="H19" s="125" t="s">
        <v>222</v>
      </c>
      <c r="I19" s="126" t="s">
        <v>223</v>
      </c>
      <c r="J19" s="126" t="s">
        <v>224</v>
      </c>
      <c r="K19" s="128" t="s">
        <v>225</v>
      </c>
      <c r="L19" s="129" t="s">
        <v>226</v>
      </c>
      <c r="M19" s="119"/>
      <c r="N19" s="119"/>
      <c r="O19" s="119"/>
      <c r="P19" s="119"/>
      <c r="Q19" s="119"/>
      <c r="R19" s="119"/>
      <c r="S19" s="119"/>
      <c r="T19" s="119"/>
      <c r="U19" s="119"/>
      <c r="V19" s="119"/>
      <c r="W19" s="119"/>
      <c r="X19" s="119"/>
      <c r="Y19" s="119"/>
      <c r="Z19" s="119"/>
    </row>
    <row r="20" spans="1:26">
      <c r="A20" s="156" t="s">
        <v>227</v>
      </c>
      <c r="B20" s="134" t="s">
        <v>228</v>
      </c>
      <c r="C20" s="134" t="s">
        <v>229</v>
      </c>
      <c r="D20" s="135">
        <v>3.5497999999999998</v>
      </c>
      <c r="E20" s="136">
        <f>TRUNC(D20*1000,2)</f>
        <v>3549.8</v>
      </c>
      <c r="F20" s="137">
        <v>3.6499999999999998E-2</v>
      </c>
      <c r="G20" s="134" t="s">
        <v>244</v>
      </c>
      <c r="H20" s="136">
        <f>TRUNC(E20/(1-(F20)),2)</f>
        <v>3684.27</v>
      </c>
      <c r="I20" s="138">
        <v>797.89</v>
      </c>
      <c r="J20" s="138">
        <v>0</v>
      </c>
      <c r="K20" s="139" t="s">
        <v>231</v>
      </c>
      <c r="L20" s="140">
        <f>TRUNC((H20+I20+J20)*1.15,2)</f>
        <v>5154.4799999999996</v>
      </c>
      <c r="M20" s="119"/>
      <c r="N20" s="119"/>
      <c r="O20" s="119"/>
      <c r="P20" s="119"/>
      <c r="Q20" s="119"/>
      <c r="R20" s="119"/>
      <c r="S20" s="119"/>
      <c r="T20" s="119"/>
      <c r="U20" s="119"/>
      <c r="V20" s="119"/>
      <c r="W20" s="119"/>
      <c r="X20" s="119"/>
      <c r="Y20" s="119"/>
      <c r="Z20" s="119"/>
    </row>
    <row r="21" spans="1:26">
      <c r="A21" s="156" t="s">
        <v>233</v>
      </c>
      <c r="B21" s="142" t="s">
        <v>234</v>
      </c>
      <c r="C21" s="134" t="s">
        <v>229</v>
      </c>
      <c r="D21" s="135">
        <v>5.0103799999999996</v>
      </c>
      <c r="E21" s="136">
        <f>TRUNC(D21*1000,2)</f>
        <v>5010.38</v>
      </c>
      <c r="F21" s="137">
        <v>0.2165</v>
      </c>
      <c r="G21" s="134" t="s">
        <v>244</v>
      </c>
      <c r="H21" s="136">
        <f>TRUNC(E21/(1-(F21)),2)</f>
        <v>6394.86</v>
      </c>
      <c r="I21" s="138">
        <v>797.5</v>
      </c>
      <c r="J21" s="138">
        <f>[206]TRANSPORTE!S48</f>
        <v>0</v>
      </c>
      <c r="K21" s="139" t="s">
        <v>231</v>
      </c>
      <c r="L21" s="140">
        <f>TRUNC((H21+I21+J21)*1.15,2)</f>
        <v>8271.2099999999991</v>
      </c>
      <c r="M21" s="119"/>
      <c r="N21" s="119"/>
      <c r="O21" s="119"/>
      <c r="P21" s="119"/>
      <c r="Q21" s="119"/>
      <c r="R21" s="119"/>
      <c r="S21" s="119"/>
      <c r="T21" s="119"/>
      <c r="U21" s="119"/>
      <c r="V21" s="119"/>
      <c r="W21" s="119"/>
      <c r="X21" s="119"/>
      <c r="Y21" s="119"/>
      <c r="Z21" s="119"/>
    </row>
    <row r="22" spans="1:26">
      <c r="A22" s="156" t="s">
        <v>236</v>
      </c>
      <c r="B22" s="143" t="s">
        <v>241</v>
      </c>
      <c r="C22" s="134" t="s">
        <v>242</v>
      </c>
      <c r="D22" s="135">
        <v>2.6737600000000001</v>
      </c>
      <c r="E22" s="136">
        <f>TRUNC(D22*1000,2)</f>
        <v>2673.76</v>
      </c>
      <c r="F22" s="137">
        <v>0.2165</v>
      </c>
      <c r="G22" s="134" t="s">
        <v>244</v>
      </c>
      <c r="H22" s="136">
        <f>TRUNC(E22/(1-(F22)),2)</f>
        <v>3412.58</v>
      </c>
      <c r="I22" s="138">
        <f>I21</f>
        <v>797.5</v>
      </c>
      <c r="J22" s="138">
        <f>J21</f>
        <v>0</v>
      </c>
      <c r="K22" s="139" t="s">
        <v>231</v>
      </c>
      <c r="L22" s="140">
        <f>TRUNC((H22+I22+J22)*1.15,2)</f>
        <v>4841.59</v>
      </c>
      <c r="M22" s="119"/>
      <c r="N22" s="119"/>
      <c r="O22" s="119"/>
      <c r="P22" s="119"/>
      <c r="Q22" s="119"/>
      <c r="R22" s="119"/>
      <c r="S22" s="119"/>
      <c r="T22" s="119"/>
      <c r="U22" s="119"/>
      <c r="V22" s="119"/>
      <c r="W22" s="119"/>
      <c r="X22" s="119"/>
      <c r="Y22" s="119"/>
      <c r="Z22" s="119"/>
    </row>
    <row r="23" spans="1:26">
      <c r="A23" s="987" t="s">
        <v>245</v>
      </c>
      <c r="B23" s="988"/>
      <c r="C23" s="988"/>
      <c r="D23" s="988"/>
      <c r="E23" s="988"/>
      <c r="F23" s="988"/>
      <c r="G23" s="988"/>
      <c r="H23" s="988"/>
      <c r="I23" s="988"/>
      <c r="J23" s="988"/>
      <c r="K23" s="988"/>
      <c r="L23" s="989"/>
      <c r="M23" s="119"/>
      <c r="N23" s="119"/>
      <c r="O23" s="119"/>
      <c r="P23" s="119"/>
      <c r="Q23" s="119"/>
      <c r="R23" s="119"/>
      <c r="S23" s="119"/>
      <c r="T23" s="119"/>
      <c r="U23" s="119"/>
      <c r="V23" s="119"/>
      <c r="W23" s="119"/>
      <c r="X23" s="119"/>
      <c r="Y23" s="119"/>
      <c r="Z23" s="119"/>
    </row>
    <row r="24" spans="1:26" ht="13" thickBot="1">
      <c r="A24" s="964"/>
      <c r="B24" s="965"/>
      <c r="C24" s="965"/>
      <c r="D24" s="965"/>
      <c r="E24" s="965"/>
      <c r="F24" s="965"/>
      <c r="G24" s="965"/>
      <c r="H24" s="965"/>
      <c r="I24" s="965"/>
      <c r="J24" s="965"/>
      <c r="K24" s="965"/>
      <c r="L24" s="966"/>
      <c r="M24" s="119"/>
      <c r="N24" s="119"/>
      <c r="O24" s="119"/>
      <c r="P24" s="119"/>
      <c r="Q24" s="119"/>
      <c r="R24" s="119"/>
      <c r="S24" s="119"/>
      <c r="T24" s="119"/>
      <c r="U24" s="119"/>
      <c r="V24" s="119"/>
      <c r="W24" s="119"/>
      <c r="X24" s="119"/>
      <c r="Y24" s="119"/>
      <c r="Z24" s="119"/>
    </row>
    <row r="25" spans="1:26">
      <c r="A25" s="157" t="s">
        <v>246</v>
      </c>
      <c r="B25" s="158"/>
      <c r="C25" s="158"/>
      <c r="D25" s="158"/>
      <c r="E25" s="158"/>
      <c r="F25" s="158"/>
      <c r="G25" s="158"/>
      <c r="H25" s="158"/>
      <c r="I25" s="158"/>
      <c r="J25" s="158"/>
      <c r="K25" s="158"/>
      <c r="L25" s="159"/>
      <c r="M25" s="119"/>
      <c r="N25" s="119"/>
      <c r="O25" s="119"/>
      <c r="P25" s="119"/>
      <c r="Q25" s="119"/>
      <c r="R25" s="119"/>
      <c r="S25" s="119"/>
      <c r="T25" s="119"/>
      <c r="U25" s="119"/>
      <c r="V25" s="119"/>
      <c r="W25" s="119"/>
      <c r="X25" s="119"/>
      <c r="Y25" s="119"/>
      <c r="Z25" s="119"/>
    </row>
    <row r="26" spans="1:26">
      <c r="A26" s="160" t="s">
        <v>247</v>
      </c>
      <c r="B26" s="155"/>
      <c r="C26" s="155"/>
      <c r="D26" s="155"/>
      <c r="E26" s="155"/>
      <c r="F26" s="155"/>
      <c r="G26" s="155"/>
      <c r="H26" s="155"/>
      <c r="I26" s="155"/>
      <c r="J26" s="155"/>
      <c r="K26" s="155"/>
      <c r="L26" s="161"/>
      <c r="M26" s="119"/>
      <c r="N26" s="119"/>
      <c r="O26" s="119"/>
      <c r="P26" s="119"/>
      <c r="Q26" s="119"/>
      <c r="R26" s="119"/>
      <c r="S26" s="119"/>
      <c r="T26" s="119"/>
      <c r="U26" s="119"/>
      <c r="V26" s="119"/>
      <c r="W26" s="119"/>
      <c r="X26" s="119"/>
      <c r="Y26" s="119"/>
      <c r="Z26" s="119"/>
    </row>
    <row r="27" spans="1:26">
      <c r="A27" s="160" t="s">
        <v>248</v>
      </c>
      <c r="B27" s="155"/>
      <c r="C27" s="155"/>
      <c r="D27" s="155"/>
      <c r="E27" s="155"/>
      <c r="F27" s="155"/>
      <c r="G27" s="155"/>
      <c r="H27" s="155"/>
      <c r="I27" s="155"/>
      <c r="J27" s="155"/>
      <c r="K27" s="155"/>
      <c r="L27" s="161"/>
      <c r="M27" s="119"/>
      <c r="N27" s="119"/>
      <c r="O27" s="119"/>
      <c r="P27" s="119"/>
      <c r="Q27" s="119"/>
      <c r="R27" s="119"/>
      <c r="S27" s="119"/>
      <c r="T27" s="119"/>
      <c r="U27" s="119"/>
      <c r="V27" s="119"/>
      <c r="W27" s="119"/>
      <c r="X27" s="119"/>
      <c r="Y27" s="119"/>
      <c r="Z27" s="119"/>
    </row>
    <row r="28" spans="1:26">
      <c r="A28" s="160" t="s">
        <v>249</v>
      </c>
      <c r="B28" s="155"/>
      <c r="C28" s="155"/>
      <c r="D28" s="155"/>
      <c r="E28" s="155"/>
      <c r="F28" s="155"/>
      <c r="G28" s="155"/>
      <c r="H28" s="155"/>
      <c r="I28" s="155"/>
      <c r="J28" s="155"/>
      <c r="K28" s="155"/>
      <c r="L28" s="161"/>
      <c r="M28" s="119"/>
      <c r="N28" s="119"/>
      <c r="O28" s="119"/>
      <c r="P28" s="119"/>
      <c r="Q28" s="119"/>
      <c r="R28" s="119"/>
      <c r="S28" s="119"/>
      <c r="T28" s="119"/>
      <c r="U28" s="119"/>
      <c r="V28" s="119"/>
      <c r="W28" s="119"/>
      <c r="X28" s="119"/>
      <c r="Y28" s="119"/>
      <c r="Z28" s="119"/>
    </row>
    <row r="29" spans="1:26" ht="13" thickBot="1">
      <c r="A29" s="162" t="s">
        <v>250</v>
      </c>
      <c r="B29" s="163"/>
      <c r="C29" s="163"/>
      <c r="D29" s="163"/>
      <c r="E29" s="163"/>
      <c r="F29" s="163"/>
      <c r="G29" s="163"/>
      <c r="H29" s="163"/>
      <c r="I29" s="163"/>
      <c r="J29" s="163"/>
      <c r="K29" s="163"/>
      <c r="L29" s="164"/>
      <c r="M29" s="119"/>
      <c r="N29" s="119"/>
      <c r="O29" s="119"/>
      <c r="P29" s="119"/>
      <c r="Q29" s="119"/>
      <c r="R29" s="119"/>
      <c r="S29" s="119"/>
      <c r="T29" s="119"/>
      <c r="U29" s="119"/>
      <c r="V29" s="119"/>
      <c r="W29" s="119"/>
      <c r="X29" s="119"/>
      <c r="Y29" s="119"/>
      <c r="Z29" s="119"/>
    </row>
  </sheetData>
  <mergeCells count="12">
    <mergeCell ref="A24:L24"/>
    <mergeCell ref="A1:L1"/>
    <mergeCell ref="N1:Z1"/>
    <mergeCell ref="A2:L2"/>
    <mergeCell ref="N2:Z2"/>
    <mergeCell ref="A3:L3"/>
    <mergeCell ref="N3:Z3"/>
    <mergeCell ref="A9:L9"/>
    <mergeCell ref="A10:L10"/>
    <mergeCell ref="A16:L16"/>
    <mergeCell ref="A17:L17"/>
    <mergeCell ref="A23:L23"/>
  </mergeCells>
  <pageMargins left="0.511811024" right="0.511811024" top="0.78740157499999996" bottom="0.78740157499999996" header="0.31496062000000002" footer="0.3149606200000000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9"/>
  <dimension ref="A1:Q38"/>
  <sheetViews>
    <sheetView zoomScale="90" zoomScaleNormal="90" zoomScaleSheetLayoutView="120" workbookViewId="0">
      <selection activeCell="A32" sqref="A1:I38"/>
    </sheetView>
  </sheetViews>
  <sheetFormatPr defaultRowHeight="15.5"/>
  <cols>
    <col min="1" max="1" width="8" style="180" customWidth="1"/>
    <col min="2" max="2" width="37.453125" style="180" customWidth="1"/>
    <col min="3" max="4" width="8" style="180" customWidth="1"/>
    <col min="5" max="5" width="16.453125" style="180" bestFit="1" customWidth="1"/>
    <col min="6" max="6" width="8" style="180" customWidth="1"/>
    <col min="7" max="7" width="15.54296875" style="180" customWidth="1"/>
    <col min="8" max="8" width="20.1796875" style="180" bestFit="1" customWidth="1"/>
    <col min="9" max="9" width="19.81640625" style="180" customWidth="1"/>
    <col min="10" max="13" width="9.1796875" style="180"/>
    <col min="14" max="14" width="15" style="180" bestFit="1" customWidth="1"/>
    <col min="15" max="256" width="9.1796875" style="180"/>
    <col min="257" max="257" width="8" style="180" customWidth="1"/>
    <col min="258" max="258" width="37.453125" style="180" customWidth="1"/>
    <col min="259" max="260" width="8" style="180" customWidth="1"/>
    <col min="261" max="261" width="16.453125" style="180" bestFit="1" customWidth="1"/>
    <col min="262" max="262" width="8" style="180" customWidth="1"/>
    <col min="263" max="263" width="15.54296875" style="180" customWidth="1"/>
    <col min="264" max="264" width="20.1796875" style="180" bestFit="1" customWidth="1"/>
    <col min="265" max="265" width="19.81640625" style="180" customWidth="1"/>
    <col min="266" max="269" width="9.1796875" style="180"/>
    <col min="270" max="270" width="15" style="180" bestFit="1" customWidth="1"/>
    <col min="271" max="512" width="9.1796875" style="180"/>
    <col min="513" max="513" width="8" style="180" customWidth="1"/>
    <col min="514" max="514" width="37.453125" style="180" customWidth="1"/>
    <col min="515" max="516" width="8" style="180" customWidth="1"/>
    <col min="517" max="517" width="16.453125" style="180" bestFit="1" customWidth="1"/>
    <col min="518" max="518" width="8" style="180" customWidth="1"/>
    <col min="519" max="519" width="15.54296875" style="180" customWidth="1"/>
    <col min="520" max="520" width="20.1796875" style="180" bestFit="1" customWidth="1"/>
    <col min="521" max="521" width="19.81640625" style="180" customWidth="1"/>
    <col min="522" max="525" width="9.1796875" style="180"/>
    <col min="526" max="526" width="15" style="180" bestFit="1" customWidth="1"/>
    <col min="527" max="768" width="9.1796875" style="180"/>
    <col min="769" max="769" width="8" style="180" customWidth="1"/>
    <col min="770" max="770" width="37.453125" style="180" customWidth="1"/>
    <col min="771" max="772" width="8" style="180" customWidth="1"/>
    <col min="773" max="773" width="16.453125" style="180" bestFit="1" customWidth="1"/>
    <col min="774" max="774" width="8" style="180" customWidth="1"/>
    <col min="775" max="775" width="15.54296875" style="180" customWidth="1"/>
    <col min="776" max="776" width="20.1796875" style="180" bestFit="1" customWidth="1"/>
    <col min="777" max="777" width="19.81640625" style="180" customWidth="1"/>
    <col min="778" max="781" width="9.1796875" style="180"/>
    <col min="782" max="782" width="15" style="180" bestFit="1" customWidth="1"/>
    <col min="783" max="1024" width="9.1796875" style="180"/>
    <col min="1025" max="1025" width="8" style="180" customWidth="1"/>
    <col min="1026" max="1026" width="37.453125" style="180" customWidth="1"/>
    <col min="1027" max="1028" width="8" style="180" customWidth="1"/>
    <col min="1029" max="1029" width="16.453125" style="180" bestFit="1" customWidth="1"/>
    <col min="1030" max="1030" width="8" style="180" customWidth="1"/>
    <col min="1031" max="1031" width="15.54296875" style="180" customWidth="1"/>
    <col min="1032" max="1032" width="20.1796875" style="180" bestFit="1" customWidth="1"/>
    <col min="1033" max="1033" width="19.81640625" style="180" customWidth="1"/>
    <col min="1034" max="1037" width="9.1796875" style="180"/>
    <col min="1038" max="1038" width="15" style="180" bestFit="1" customWidth="1"/>
    <col min="1039" max="1280" width="9.1796875" style="180"/>
    <col min="1281" max="1281" width="8" style="180" customWidth="1"/>
    <col min="1282" max="1282" width="37.453125" style="180" customWidth="1"/>
    <col min="1283" max="1284" width="8" style="180" customWidth="1"/>
    <col min="1285" max="1285" width="16.453125" style="180" bestFit="1" customWidth="1"/>
    <col min="1286" max="1286" width="8" style="180" customWidth="1"/>
    <col min="1287" max="1287" width="15.54296875" style="180" customWidth="1"/>
    <col min="1288" max="1288" width="20.1796875" style="180" bestFit="1" customWidth="1"/>
    <col min="1289" max="1289" width="19.81640625" style="180" customWidth="1"/>
    <col min="1290" max="1293" width="9.1796875" style="180"/>
    <col min="1294" max="1294" width="15" style="180" bestFit="1" customWidth="1"/>
    <col min="1295" max="1536" width="9.1796875" style="180"/>
    <col min="1537" max="1537" width="8" style="180" customWidth="1"/>
    <col min="1538" max="1538" width="37.453125" style="180" customWidth="1"/>
    <col min="1539" max="1540" width="8" style="180" customWidth="1"/>
    <col min="1541" max="1541" width="16.453125" style="180" bestFit="1" customWidth="1"/>
    <col min="1542" max="1542" width="8" style="180" customWidth="1"/>
    <col min="1543" max="1543" width="15.54296875" style="180" customWidth="1"/>
    <col min="1544" max="1544" width="20.1796875" style="180" bestFit="1" customWidth="1"/>
    <col min="1545" max="1545" width="19.81640625" style="180" customWidth="1"/>
    <col min="1546" max="1549" width="9.1796875" style="180"/>
    <col min="1550" max="1550" width="15" style="180" bestFit="1" customWidth="1"/>
    <col min="1551" max="1792" width="9.1796875" style="180"/>
    <col min="1793" max="1793" width="8" style="180" customWidth="1"/>
    <col min="1794" max="1794" width="37.453125" style="180" customWidth="1"/>
    <col min="1795" max="1796" width="8" style="180" customWidth="1"/>
    <col min="1797" max="1797" width="16.453125" style="180" bestFit="1" customWidth="1"/>
    <col min="1798" max="1798" width="8" style="180" customWidth="1"/>
    <col min="1799" max="1799" width="15.54296875" style="180" customWidth="1"/>
    <col min="1800" max="1800" width="20.1796875" style="180" bestFit="1" customWidth="1"/>
    <col min="1801" max="1801" width="19.81640625" style="180" customWidth="1"/>
    <col min="1802" max="1805" width="9.1796875" style="180"/>
    <col min="1806" max="1806" width="15" style="180" bestFit="1" customWidth="1"/>
    <col min="1807" max="2048" width="9.1796875" style="180"/>
    <col min="2049" max="2049" width="8" style="180" customWidth="1"/>
    <col min="2050" max="2050" width="37.453125" style="180" customWidth="1"/>
    <col min="2051" max="2052" width="8" style="180" customWidth="1"/>
    <col min="2053" max="2053" width="16.453125" style="180" bestFit="1" customWidth="1"/>
    <col min="2054" max="2054" width="8" style="180" customWidth="1"/>
    <col min="2055" max="2055" width="15.54296875" style="180" customWidth="1"/>
    <col min="2056" max="2056" width="20.1796875" style="180" bestFit="1" customWidth="1"/>
    <col min="2057" max="2057" width="19.81640625" style="180" customWidth="1"/>
    <col min="2058" max="2061" width="9.1796875" style="180"/>
    <col min="2062" max="2062" width="15" style="180" bestFit="1" customWidth="1"/>
    <col min="2063" max="2304" width="9.1796875" style="180"/>
    <col min="2305" max="2305" width="8" style="180" customWidth="1"/>
    <col min="2306" max="2306" width="37.453125" style="180" customWidth="1"/>
    <col min="2307" max="2308" width="8" style="180" customWidth="1"/>
    <col min="2309" max="2309" width="16.453125" style="180" bestFit="1" customWidth="1"/>
    <col min="2310" max="2310" width="8" style="180" customWidth="1"/>
    <col min="2311" max="2311" width="15.54296875" style="180" customWidth="1"/>
    <col min="2312" max="2312" width="20.1796875" style="180" bestFit="1" customWidth="1"/>
    <col min="2313" max="2313" width="19.81640625" style="180" customWidth="1"/>
    <col min="2314" max="2317" width="9.1796875" style="180"/>
    <col min="2318" max="2318" width="15" style="180" bestFit="1" customWidth="1"/>
    <col min="2319" max="2560" width="9.1796875" style="180"/>
    <col min="2561" max="2561" width="8" style="180" customWidth="1"/>
    <col min="2562" max="2562" width="37.453125" style="180" customWidth="1"/>
    <col min="2563" max="2564" width="8" style="180" customWidth="1"/>
    <col min="2565" max="2565" width="16.453125" style="180" bestFit="1" customWidth="1"/>
    <col min="2566" max="2566" width="8" style="180" customWidth="1"/>
    <col min="2567" max="2567" width="15.54296875" style="180" customWidth="1"/>
    <col min="2568" max="2568" width="20.1796875" style="180" bestFit="1" customWidth="1"/>
    <col min="2569" max="2569" width="19.81640625" style="180" customWidth="1"/>
    <col min="2570" max="2573" width="9.1796875" style="180"/>
    <col min="2574" max="2574" width="15" style="180" bestFit="1" customWidth="1"/>
    <col min="2575" max="2816" width="9.1796875" style="180"/>
    <col min="2817" max="2817" width="8" style="180" customWidth="1"/>
    <col min="2818" max="2818" width="37.453125" style="180" customWidth="1"/>
    <col min="2819" max="2820" width="8" style="180" customWidth="1"/>
    <col min="2821" max="2821" width="16.453125" style="180" bestFit="1" customWidth="1"/>
    <col min="2822" max="2822" width="8" style="180" customWidth="1"/>
    <col min="2823" max="2823" width="15.54296875" style="180" customWidth="1"/>
    <col min="2824" max="2824" width="20.1796875" style="180" bestFit="1" customWidth="1"/>
    <col min="2825" max="2825" width="19.81640625" style="180" customWidth="1"/>
    <col min="2826" max="2829" width="9.1796875" style="180"/>
    <col min="2830" max="2830" width="15" style="180" bestFit="1" customWidth="1"/>
    <col min="2831" max="3072" width="9.1796875" style="180"/>
    <col min="3073" max="3073" width="8" style="180" customWidth="1"/>
    <col min="3074" max="3074" width="37.453125" style="180" customWidth="1"/>
    <col min="3075" max="3076" width="8" style="180" customWidth="1"/>
    <col min="3077" max="3077" width="16.453125" style="180" bestFit="1" customWidth="1"/>
    <col min="3078" max="3078" width="8" style="180" customWidth="1"/>
    <col min="3079" max="3079" width="15.54296875" style="180" customWidth="1"/>
    <col min="3080" max="3080" width="20.1796875" style="180" bestFit="1" customWidth="1"/>
    <col min="3081" max="3081" width="19.81640625" style="180" customWidth="1"/>
    <col min="3082" max="3085" width="9.1796875" style="180"/>
    <col min="3086" max="3086" width="15" style="180" bestFit="1" customWidth="1"/>
    <col min="3087" max="3328" width="9.1796875" style="180"/>
    <col min="3329" max="3329" width="8" style="180" customWidth="1"/>
    <col min="3330" max="3330" width="37.453125" style="180" customWidth="1"/>
    <col min="3331" max="3332" width="8" style="180" customWidth="1"/>
    <col min="3333" max="3333" width="16.453125" style="180" bestFit="1" customWidth="1"/>
    <col min="3334" max="3334" width="8" style="180" customWidth="1"/>
    <col min="3335" max="3335" width="15.54296875" style="180" customWidth="1"/>
    <col min="3336" max="3336" width="20.1796875" style="180" bestFit="1" customWidth="1"/>
    <col min="3337" max="3337" width="19.81640625" style="180" customWidth="1"/>
    <col min="3338" max="3341" width="9.1796875" style="180"/>
    <col min="3342" max="3342" width="15" style="180" bestFit="1" customWidth="1"/>
    <col min="3343" max="3584" width="9.1796875" style="180"/>
    <col min="3585" max="3585" width="8" style="180" customWidth="1"/>
    <col min="3586" max="3586" width="37.453125" style="180" customWidth="1"/>
    <col min="3587" max="3588" width="8" style="180" customWidth="1"/>
    <col min="3589" max="3589" width="16.453125" style="180" bestFit="1" customWidth="1"/>
    <col min="3590" max="3590" width="8" style="180" customWidth="1"/>
    <col min="3591" max="3591" width="15.54296875" style="180" customWidth="1"/>
    <col min="3592" max="3592" width="20.1796875" style="180" bestFit="1" customWidth="1"/>
    <col min="3593" max="3593" width="19.81640625" style="180" customWidth="1"/>
    <col min="3594" max="3597" width="9.1796875" style="180"/>
    <col min="3598" max="3598" width="15" style="180" bestFit="1" customWidth="1"/>
    <col min="3599" max="3840" width="9.1796875" style="180"/>
    <col min="3841" max="3841" width="8" style="180" customWidth="1"/>
    <col min="3842" max="3842" width="37.453125" style="180" customWidth="1"/>
    <col min="3843" max="3844" width="8" style="180" customWidth="1"/>
    <col min="3845" max="3845" width="16.453125" style="180" bestFit="1" customWidth="1"/>
    <col min="3846" max="3846" width="8" style="180" customWidth="1"/>
    <col min="3847" max="3847" width="15.54296875" style="180" customWidth="1"/>
    <col min="3848" max="3848" width="20.1796875" style="180" bestFit="1" customWidth="1"/>
    <col min="3849" max="3849" width="19.81640625" style="180" customWidth="1"/>
    <col min="3850" max="3853" width="9.1796875" style="180"/>
    <col min="3854" max="3854" width="15" style="180" bestFit="1" customWidth="1"/>
    <col min="3855" max="4096" width="9.1796875" style="180"/>
    <col min="4097" max="4097" width="8" style="180" customWidth="1"/>
    <col min="4098" max="4098" width="37.453125" style="180" customWidth="1"/>
    <col min="4099" max="4100" width="8" style="180" customWidth="1"/>
    <col min="4101" max="4101" width="16.453125" style="180" bestFit="1" customWidth="1"/>
    <col min="4102" max="4102" width="8" style="180" customWidth="1"/>
    <col min="4103" max="4103" width="15.54296875" style="180" customWidth="1"/>
    <col min="4104" max="4104" width="20.1796875" style="180" bestFit="1" customWidth="1"/>
    <col min="4105" max="4105" width="19.81640625" style="180" customWidth="1"/>
    <col min="4106" max="4109" width="9.1796875" style="180"/>
    <col min="4110" max="4110" width="15" style="180" bestFit="1" customWidth="1"/>
    <col min="4111" max="4352" width="9.1796875" style="180"/>
    <col min="4353" max="4353" width="8" style="180" customWidth="1"/>
    <col min="4354" max="4354" width="37.453125" style="180" customWidth="1"/>
    <col min="4355" max="4356" width="8" style="180" customWidth="1"/>
    <col min="4357" max="4357" width="16.453125" style="180" bestFit="1" customWidth="1"/>
    <col min="4358" max="4358" width="8" style="180" customWidth="1"/>
    <col min="4359" max="4359" width="15.54296875" style="180" customWidth="1"/>
    <col min="4360" max="4360" width="20.1796875" style="180" bestFit="1" customWidth="1"/>
    <col min="4361" max="4361" width="19.81640625" style="180" customWidth="1"/>
    <col min="4362" max="4365" width="9.1796875" style="180"/>
    <col min="4366" max="4366" width="15" style="180" bestFit="1" customWidth="1"/>
    <col min="4367" max="4608" width="9.1796875" style="180"/>
    <col min="4609" max="4609" width="8" style="180" customWidth="1"/>
    <col min="4610" max="4610" width="37.453125" style="180" customWidth="1"/>
    <col min="4611" max="4612" width="8" style="180" customWidth="1"/>
    <col min="4613" max="4613" width="16.453125" style="180" bestFit="1" customWidth="1"/>
    <col min="4614" max="4614" width="8" style="180" customWidth="1"/>
    <col min="4615" max="4615" width="15.54296875" style="180" customWidth="1"/>
    <col min="4616" max="4616" width="20.1796875" style="180" bestFit="1" customWidth="1"/>
    <col min="4617" max="4617" width="19.81640625" style="180" customWidth="1"/>
    <col min="4618" max="4621" width="9.1796875" style="180"/>
    <col min="4622" max="4622" width="15" style="180" bestFit="1" customWidth="1"/>
    <col min="4623" max="4864" width="9.1796875" style="180"/>
    <col min="4865" max="4865" width="8" style="180" customWidth="1"/>
    <col min="4866" max="4866" width="37.453125" style="180" customWidth="1"/>
    <col min="4867" max="4868" width="8" style="180" customWidth="1"/>
    <col min="4869" max="4869" width="16.453125" style="180" bestFit="1" customWidth="1"/>
    <col min="4870" max="4870" width="8" style="180" customWidth="1"/>
    <col min="4871" max="4871" width="15.54296875" style="180" customWidth="1"/>
    <col min="4872" max="4872" width="20.1796875" style="180" bestFit="1" customWidth="1"/>
    <col min="4873" max="4873" width="19.81640625" style="180" customWidth="1"/>
    <col min="4874" max="4877" width="9.1796875" style="180"/>
    <col min="4878" max="4878" width="15" style="180" bestFit="1" customWidth="1"/>
    <col min="4879" max="5120" width="9.1796875" style="180"/>
    <col min="5121" max="5121" width="8" style="180" customWidth="1"/>
    <col min="5122" max="5122" width="37.453125" style="180" customWidth="1"/>
    <col min="5123" max="5124" width="8" style="180" customWidth="1"/>
    <col min="5125" max="5125" width="16.453125" style="180" bestFit="1" customWidth="1"/>
    <col min="5126" max="5126" width="8" style="180" customWidth="1"/>
    <col min="5127" max="5127" width="15.54296875" style="180" customWidth="1"/>
    <col min="5128" max="5128" width="20.1796875" style="180" bestFit="1" customWidth="1"/>
    <col min="5129" max="5129" width="19.81640625" style="180" customWidth="1"/>
    <col min="5130" max="5133" width="9.1796875" style="180"/>
    <col min="5134" max="5134" width="15" style="180" bestFit="1" customWidth="1"/>
    <col min="5135" max="5376" width="9.1796875" style="180"/>
    <col min="5377" max="5377" width="8" style="180" customWidth="1"/>
    <col min="5378" max="5378" width="37.453125" style="180" customWidth="1"/>
    <col min="5379" max="5380" width="8" style="180" customWidth="1"/>
    <col min="5381" max="5381" width="16.453125" style="180" bestFit="1" customWidth="1"/>
    <col min="5382" max="5382" width="8" style="180" customWidth="1"/>
    <col min="5383" max="5383" width="15.54296875" style="180" customWidth="1"/>
    <col min="5384" max="5384" width="20.1796875" style="180" bestFit="1" customWidth="1"/>
    <col min="5385" max="5385" width="19.81640625" style="180" customWidth="1"/>
    <col min="5386" max="5389" width="9.1796875" style="180"/>
    <col min="5390" max="5390" width="15" style="180" bestFit="1" customWidth="1"/>
    <col min="5391" max="5632" width="9.1796875" style="180"/>
    <col min="5633" max="5633" width="8" style="180" customWidth="1"/>
    <col min="5634" max="5634" width="37.453125" style="180" customWidth="1"/>
    <col min="5635" max="5636" width="8" style="180" customWidth="1"/>
    <col min="5637" max="5637" width="16.453125" style="180" bestFit="1" customWidth="1"/>
    <col min="5638" max="5638" width="8" style="180" customWidth="1"/>
    <col min="5639" max="5639" width="15.54296875" style="180" customWidth="1"/>
    <col min="5640" max="5640" width="20.1796875" style="180" bestFit="1" customWidth="1"/>
    <col min="5641" max="5641" width="19.81640625" style="180" customWidth="1"/>
    <col min="5642" max="5645" width="9.1796875" style="180"/>
    <col min="5646" max="5646" width="15" style="180" bestFit="1" customWidth="1"/>
    <col min="5647" max="5888" width="9.1796875" style="180"/>
    <col min="5889" max="5889" width="8" style="180" customWidth="1"/>
    <col min="5890" max="5890" width="37.453125" style="180" customWidth="1"/>
    <col min="5891" max="5892" width="8" style="180" customWidth="1"/>
    <col min="5893" max="5893" width="16.453125" style="180" bestFit="1" customWidth="1"/>
    <col min="5894" max="5894" width="8" style="180" customWidth="1"/>
    <col min="5895" max="5895" width="15.54296875" style="180" customWidth="1"/>
    <col min="5896" max="5896" width="20.1796875" style="180" bestFit="1" customWidth="1"/>
    <col min="5897" max="5897" width="19.81640625" style="180" customWidth="1"/>
    <col min="5898" max="5901" width="9.1796875" style="180"/>
    <col min="5902" max="5902" width="15" style="180" bestFit="1" customWidth="1"/>
    <col min="5903" max="6144" width="9.1796875" style="180"/>
    <col min="6145" max="6145" width="8" style="180" customWidth="1"/>
    <col min="6146" max="6146" width="37.453125" style="180" customWidth="1"/>
    <col min="6147" max="6148" width="8" style="180" customWidth="1"/>
    <col min="6149" max="6149" width="16.453125" style="180" bestFit="1" customWidth="1"/>
    <col min="6150" max="6150" width="8" style="180" customWidth="1"/>
    <col min="6151" max="6151" width="15.54296875" style="180" customWidth="1"/>
    <col min="6152" max="6152" width="20.1796875" style="180" bestFit="1" customWidth="1"/>
    <col min="6153" max="6153" width="19.81640625" style="180" customWidth="1"/>
    <col min="6154" max="6157" width="9.1796875" style="180"/>
    <col min="6158" max="6158" width="15" style="180" bestFit="1" customWidth="1"/>
    <col min="6159" max="6400" width="9.1796875" style="180"/>
    <col min="6401" max="6401" width="8" style="180" customWidth="1"/>
    <col min="6402" max="6402" width="37.453125" style="180" customWidth="1"/>
    <col min="6403" max="6404" width="8" style="180" customWidth="1"/>
    <col min="6405" max="6405" width="16.453125" style="180" bestFit="1" customWidth="1"/>
    <col min="6406" max="6406" width="8" style="180" customWidth="1"/>
    <col min="6407" max="6407" width="15.54296875" style="180" customWidth="1"/>
    <col min="6408" max="6408" width="20.1796875" style="180" bestFit="1" customWidth="1"/>
    <col min="6409" max="6409" width="19.81640625" style="180" customWidth="1"/>
    <col min="6410" max="6413" width="9.1796875" style="180"/>
    <col min="6414" max="6414" width="15" style="180" bestFit="1" customWidth="1"/>
    <col min="6415" max="6656" width="9.1796875" style="180"/>
    <col min="6657" max="6657" width="8" style="180" customWidth="1"/>
    <col min="6658" max="6658" width="37.453125" style="180" customWidth="1"/>
    <col min="6659" max="6660" width="8" style="180" customWidth="1"/>
    <col min="6661" max="6661" width="16.453125" style="180" bestFit="1" customWidth="1"/>
    <col min="6662" max="6662" width="8" style="180" customWidth="1"/>
    <col min="6663" max="6663" width="15.54296875" style="180" customWidth="1"/>
    <col min="6664" max="6664" width="20.1796875" style="180" bestFit="1" customWidth="1"/>
    <col min="6665" max="6665" width="19.81640625" style="180" customWidth="1"/>
    <col min="6666" max="6669" width="9.1796875" style="180"/>
    <col min="6670" max="6670" width="15" style="180" bestFit="1" customWidth="1"/>
    <col min="6671" max="6912" width="9.1796875" style="180"/>
    <col min="6913" max="6913" width="8" style="180" customWidth="1"/>
    <col min="6914" max="6914" width="37.453125" style="180" customWidth="1"/>
    <col min="6915" max="6916" width="8" style="180" customWidth="1"/>
    <col min="6917" max="6917" width="16.453125" style="180" bestFit="1" customWidth="1"/>
    <col min="6918" max="6918" width="8" style="180" customWidth="1"/>
    <col min="6919" max="6919" width="15.54296875" style="180" customWidth="1"/>
    <col min="6920" max="6920" width="20.1796875" style="180" bestFit="1" customWidth="1"/>
    <col min="6921" max="6921" width="19.81640625" style="180" customWidth="1"/>
    <col min="6922" max="6925" width="9.1796875" style="180"/>
    <col min="6926" max="6926" width="15" style="180" bestFit="1" customWidth="1"/>
    <col min="6927" max="7168" width="9.1796875" style="180"/>
    <col min="7169" max="7169" width="8" style="180" customWidth="1"/>
    <col min="7170" max="7170" width="37.453125" style="180" customWidth="1"/>
    <col min="7171" max="7172" width="8" style="180" customWidth="1"/>
    <col min="7173" max="7173" width="16.453125" style="180" bestFit="1" customWidth="1"/>
    <col min="7174" max="7174" width="8" style="180" customWidth="1"/>
    <col min="7175" max="7175" width="15.54296875" style="180" customWidth="1"/>
    <col min="7176" max="7176" width="20.1796875" style="180" bestFit="1" customWidth="1"/>
    <col min="7177" max="7177" width="19.81640625" style="180" customWidth="1"/>
    <col min="7178" max="7181" width="9.1796875" style="180"/>
    <col min="7182" max="7182" width="15" style="180" bestFit="1" customWidth="1"/>
    <col min="7183" max="7424" width="9.1796875" style="180"/>
    <col min="7425" max="7425" width="8" style="180" customWidth="1"/>
    <col min="7426" max="7426" width="37.453125" style="180" customWidth="1"/>
    <col min="7427" max="7428" width="8" style="180" customWidth="1"/>
    <col min="7429" max="7429" width="16.453125" style="180" bestFit="1" customWidth="1"/>
    <col min="7430" max="7430" width="8" style="180" customWidth="1"/>
    <col min="7431" max="7431" width="15.54296875" style="180" customWidth="1"/>
    <col min="7432" max="7432" width="20.1796875" style="180" bestFit="1" customWidth="1"/>
    <col min="7433" max="7433" width="19.81640625" style="180" customWidth="1"/>
    <col min="7434" max="7437" width="9.1796875" style="180"/>
    <col min="7438" max="7438" width="15" style="180" bestFit="1" customWidth="1"/>
    <col min="7439" max="7680" width="9.1796875" style="180"/>
    <col min="7681" max="7681" width="8" style="180" customWidth="1"/>
    <col min="7682" max="7682" width="37.453125" style="180" customWidth="1"/>
    <col min="7683" max="7684" width="8" style="180" customWidth="1"/>
    <col min="7685" max="7685" width="16.453125" style="180" bestFit="1" customWidth="1"/>
    <col min="7686" max="7686" width="8" style="180" customWidth="1"/>
    <col min="7687" max="7687" width="15.54296875" style="180" customWidth="1"/>
    <col min="7688" max="7688" width="20.1796875" style="180" bestFit="1" customWidth="1"/>
    <col min="7689" max="7689" width="19.81640625" style="180" customWidth="1"/>
    <col min="7690" max="7693" width="9.1796875" style="180"/>
    <col min="7694" max="7694" width="15" style="180" bestFit="1" customWidth="1"/>
    <col min="7695" max="7936" width="9.1796875" style="180"/>
    <col min="7937" max="7937" width="8" style="180" customWidth="1"/>
    <col min="7938" max="7938" width="37.453125" style="180" customWidth="1"/>
    <col min="7939" max="7940" width="8" style="180" customWidth="1"/>
    <col min="7941" max="7941" width="16.453125" style="180" bestFit="1" customWidth="1"/>
    <col min="7942" max="7942" width="8" style="180" customWidth="1"/>
    <col min="7943" max="7943" width="15.54296875" style="180" customWidth="1"/>
    <col min="7944" max="7944" width="20.1796875" style="180" bestFit="1" customWidth="1"/>
    <col min="7945" max="7945" width="19.81640625" style="180" customWidth="1"/>
    <col min="7946" max="7949" width="9.1796875" style="180"/>
    <col min="7950" max="7950" width="15" style="180" bestFit="1" customWidth="1"/>
    <col min="7951" max="8192" width="9.1796875" style="180"/>
    <col min="8193" max="8193" width="8" style="180" customWidth="1"/>
    <col min="8194" max="8194" width="37.453125" style="180" customWidth="1"/>
    <col min="8195" max="8196" width="8" style="180" customWidth="1"/>
    <col min="8197" max="8197" width="16.453125" style="180" bestFit="1" customWidth="1"/>
    <col min="8198" max="8198" width="8" style="180" customWidth="1"/>
    <col min="8199" max="8199" width="15.54296875" style="180" customWidth="1"/>
    <col min="8200" max="8200" width="20.1796875" style="180" bestFit="1" customWidth="1"/>
    <col min="8201" max="8201" width="19.81640625" style="180" customWidth="1"/>
    <col min="8202" max="8205" width="9.1796875" style="180"/>
    <col min="8206" max="8206" width="15" style="180" bestFit="1" customWidth="1"/>
    <col min="8207" max="8448" width="9.1796875" style="180"/>
    <col min="8449" max="8449" width="8" style="180" customWidth="1"/>
    <col min="8450" max="8450" width="37.453125" style="180" customWidth="1"/>
    <col min="8451" max="8452" width="8" style="180" customWidth="1"/>
    <col min="8453" max="8453" width="16.453125" style="180" bestFit="1" customWidth="1"/>
    <col min="8454" max="8454" width="8" style="180" customWidth="1"/>
    <col min="8455" max="8455" width="15.54296875" style="180" customWidth="1"/>
    <col min="8456" max="8456" width="20.1796875" style="180" bestFit="1" customWidth="1"/>
    <col min="8457" max="8457" width="19.81640625" style="180" customWidth="1"/>
    <col min="8458" max="8461" width="9.1796875" style="180"/>
    <col min="8462" max="8462" width="15" style="180" bestFit="1" customWidth="1"/>
    <col min="8463" max="8704" width="9.1796875" style="180"/>
    <col min="8705" max="8705" width="8" style="180" customWidth="1"/>
    <col min="8706" max="8706" width="37.453125" style="180" customWidth="1"/>
    <col min="8707" max="8708" width="8" style="180" customWidth="1"/>
    <col min="8709" max="8709" width="16.453125" style="180" bestFit="1" customWidth="1"/>
    <col min="8710" max="8710" width="8" style="180" customWidth="1"/>
    <col min="8711" max="8711" width="15.54296875" style="180" customWidth="1"/>
    <col min="8712" max="8712" width="20.1796875" style="180" bestFit="1" customWidth="1"/>
    <col min="8713" max="8713" width="19.81640625" style="180" customWidth="1"/>
    <col min="8714" max="8717" width="9.1796875" style="180"/>
    <col min="8718" max="8718" width="15" style="180" bestFit="1" customWidth="1"/>
    <col min="8719" max="8960" width="9.1796875" style="180"/>
    <col min="8961" max="8961" width="8" style="180" customWidth="1"/>
    <col min="8962" max="8962" width="37.453125" style="180" customWidth="1"/>
    <col min="8963" max="8964" width="8" style="180" customWidth="1"/>
    <col min="8965" max="8965" width="16.453125" style="180" bestFit="1" customWidth="1"/>
    <col min="8966" max="8966" width="8" style="180" customWidth="1"/>
    <col min="8967" max="8967" width="15.54296875" style="180" customWidth="1"/>
    <col min="8968" max="8968" width="20.1796875" style="180" bestFit="1" customWidth="1"/>
    <col min="8969" max="8969" width="19.81640625" style="180" customWidth="1"/>
    <col min="8970" max="8973" width="9.1796875" style="180"/>
    <col min="8974" max="8974" width="15" style="180" bestFit="1" customWidth="1"/>
    <col min="8975" max="9216" width="9.1796875" style="180"/>
    <col min="9217" max="9217" width="8" style="180" customWidth="1"/>
    <col min="9218" max="9218" width="37.453125" style="180" customWidth="1"/>
    <col min="9219" max="9220" width="8" style="180" customWidth="1"/>
    <col min="9221" max="9221" width="16.453125" style="180" bestFit="1" customWidth="1"/>
    <col min="9222" max="9222" width="8" style="180" customWidth="1"/>
    <col min="9223" max="9223" width="15.54296875" style="180" customWidth="1"/>
    <col min="9224" max="9224" width="20.1796875" style="180" bestFit="1" customWidth="1"/>
    <col min="9225" max="9225" width="19.81640625" style="180" customWidth="1"/>
    <col min="9226" max="9229" width="9.1796875" style="180"/>
    <col min="9230" max="9230" width="15" style="180" bestFit="1" customWidth="1"/>
    <col min="9231" max="9472" width="9.1796875" style="180"/>
    <col min="9473" max="9473" width="8" style="180" customWidth="1"/>
    <col min="9474" max="9474" width="37.453125" style="180" customWidth="1"/>
    <col min="9475" max="9476" width="8" style="180" customWidth="1"/>
    <col min="9477" max="9477" width="16.453125" style="180" bestFit="1" customWidth="1"/>
    <col min="9478" max="9478" width="8" style="180" customWidth="1"/>
    <col min="9479" max="9479" width="15.54296875" style="180" customWidth="1"/>
    <col min="9480" max="9480" width="20.1796875" style="180" bestFit="1" customWidth="1"/>
    <col min="9481" max="9481" width="19.81640625" style="180" customWidth="1"/>
    <col min="9482" max="9485" width="9.1796875" style="180"/>
    <col min="9486" max="9486" width="15" style="180" bestFit="1" customWidth="1"/>
    <col min="9487" max="9728" width="9.1796875" style="180"/>
    <col min="9729" max="9729" width="8" style="180" customWidth="1"/>
    <col min="9730" max="9730" width="37.453125" style="180" customWidth="1"/>
    <col min="9731" max="9732" width="8" style="180" customWidth="1"/>
    <col min="9733" max="9733" width="16.453125" style="180" bestFit="1" customWidth="1"/>
    <col min="9734" max="9734" width="8" style="180" customWidth="1"/>
    <col min="9735" max="9735" width="15.54296875" style="180" customWidth="1"/>
    <col min="9736" max="9736" width="20.1796875" style="180" bestFit="1" customWidth="1"/>
    <col min="9737" max="9737" width="19.81640625" style="180" customWidth="1"/>
    <col min="9738" max="9741" width="9.1796875" style="180"/>
    <col min="9742" max="9742" width="15" style="180" bestFit="1" customWidth="1"/>
    <col min="9743" max="9984" width="9.1796875" style="180"/>
    <col min="9985" max="9985" width="8" style="180" customWidth="1"/>
    <col min="9986" max="9986" width="37.453125" style="180" customWidth="1"/>
    <col min="9987" max="9988" width="8" style="180" customWidth="1"/>
    <col min="9989" max="9989" width="16.453125" style="180" bestFit="1" customWidth="1"/>
    <col min="9990" max="9990" width="8" style="180" customWidth="1"/>
    <col min="9991" max="9991" width="15.54296875" style="180" customWidth="1"/>
    <col min="9992" max="9992" width="20.1796875" style="180" bestFit="1" customWidth="1"/>
    <col min="9993" max="9993" width="19.81640625" style="180" customWidth="1"/>
    <col min="9994" max="9997" width="9.1796875" style="180"/>
    <col min="9998" max="9998" width="15" style="180" bestFit="1" customWidth="1"/>
    <col min="9999" max="10240" width="9.1796875" style="180"/>
    <col min="10241" max="10241" width="8" style="180" customWidth="1"/>
    <col min="10242" max="10242" width="37.453125" style="180" customWidth="1"/>
    <col min="10243" max="10244" width="8" style="180" customWidth="1"/>
    <col min="10245" max="10245" width="16.453125" style="180" bestFit="1" customWidth="1"/>
    <col min="10246" max="10246" width="8" style="180" customWidth="1"/>
    <col min="10247" max="10247" width="15.54296875" style="180" customWidth="1"/>
    <col min="10248" max="10248" width="20.1796875" style="180" bestFit="1" customWidth="1"/>
    <col min="10249" max="10249" width="19.81640625" style="180" customWidth="1"/>
    <col min="10250" max="10253" width="9.1796875" style="180"/>
    <col min="10254" max="10254" width="15" style="180" bestFit="1" customWidth="1"/>
    <col min="10255" max="10496" width="9.1796875" style="180"/>
    <col min="10497" max="10497" width="8" style="180" customWidth="1"/>
    <col min="10498" max="10498" width="37.453125" style="180" customWidth="1"/>
    <col min="10499" max="10500" width="8" style="180" customWidth="1"/>
    <col min="10501" max="10501" width="16.453125" style="180" bestFit="1" customWidth="1"/>
    <col min="10502" max="10502" width="8" style="180" customWidth="1"/>
    <col min="10503" max="10503" width="15.54296875" style="180" customWidth="1"/>
    <col min="10504" max="10504" width="20.1796875" style="180" bestFit="1" customWidth="1"/>
    <col min="10505" max="10505" width="19.81640625" style="180" customWidth="1"/>
    <col min="10506" max="10509" width="9.1796875" style="180"/>
    <col min="10510" max="10510" width="15" style="180" bestFit="1" customWidth="1"/>
    <col min="10511" max="10752" width="9.1796875" style="180"/>
    <col min="10753" max="10753" width="8" style="180" customWidth="1"/>
    <col min="10754" max="10754" width="37.453125" style="180" customWidth="1"/>
    <col min="10755" max="10756" width="8" style="180" customWidth="1"/>
    <col min="10757" max="10757" width="16.453125" style="180" bestFit="1" customWidth="1"/>
    <col min="10758" max="10758" width="8" style="180" customWidth="1"/>
    <col min="10759" max="10759" width="15.54296875" style="180" customWidth="1"/>
    <col min="10760" max="10760" width="20.1796875" style="180" bestFit="1" customWidth="1"/>
    <col min="10761" max="10761" width="19.81640625" style="180" customWidth="1"/>
    <col min="10762" max="10765" width="9.1796875" style="180"/>
    <col min="10766" max="10766" width="15" style="180" bestFit="1" customWidth="1"/>
    <col min="10767" max="11008" width="9.1796875" style="180"/>
    <col min="11009" max="11009" width="8" style="180" customWidth="1"/>
    <col min="11010" max="11010" width="37.453125" style="180" customWidth="1"/>
    <col min="11011" max="11012" width="8" style="180" customWidth="1"/>
    <col min="11013" max="11013" width="16.453125" style="180" bestFit="1" customWidth="1"/>
    <col min="11014" max="11014" width="8" style="180" customWidth="1"/>
    <col min="11015" max="11015" width="15.54296875" style="180" customWidth="1"/>
    <col min="11016" max="11016" width="20.1796875" style="180" bestFit="1" customWidth="1"/>
    <col min="11017" max="11017" width="19.81640625" style="180" customWidth="1"/>
    <col min="11018" max="11021" width="9.1796875" style="180"/>
    <col min="11022" max="11022" width="15" style="180" bestFit="1" customWidth="1"/>
    <col min="11023" max="11264" width="9.1796875" style="180"/>
    <col min="11265" max="11265" width="8" style="180" customWidth="1"/>
    <col min="11266" max="11266" width="37.453125" style="180" customWidth="1"/>
    <col min="11267" max="11268" width="8" style="180" customWidth="1"/>
    <col min="11269" max="11269" width="16.453125" style="180" bestFit="1" customWidth="1"/>
    <col min="11270" max="11270" width="8" style="180" customWidth="1"/>
    <col min="11271" max="11271" width="15.54296875" style="180" customWidth="1"/>
    <col min="11272" max="11272" width="20.1796875" style="180" bestFit="1" customWidth="1"/>
    <col min="11273" max="11273" width="19.81640625" style="180" customWidth="1"/>
    <col min="11274" max="11277" width="9.1796875" style="180"/>
    <col min="11278" max="11278" width="15" style="180" bestFit="1" customWidth="1"/>
    <col min="11279" max="11520" width="9.1796875" style="180"/>
    <col min="11521" max="11521" width="8" style="180" customWidth="1"/>
    <col min="11522" max="11522" width="37.453125" style="180" customWidth="1"/>
    <col min="11523" max="11524" width="8" style="180" customWidth="1"/>
    <col min="11525" max="11525" width="16.453125" style="180" bestFit="1" customWidth="1"/>
    <col min="11526" max="11526" width="8" style="180" customWidth="1"/>
    <col min="11527" max="11527" width="15.54296875" style="180" customWidth="1"/>
    <col min="11528" max="11528" width="20.1796875" style="180" bestFit="1" customWidth="1"/>
    <col min="11529" max="11529" width="19.81640625" style="180" customWidth="1"/>
    <col min="11530" max="11533" width="9.1796875" style="180"/>
    <col min="11534" max="11534" width="15" style="180" bestFit="1" customWidth="1"/>
    <col min="11535" max="11776" width="9.1796875" style="180"/>
    <col min="11777" max="11777" width="8" style="180" customWidth="1"/>
    <col min="11778" max="11778" width="37.453125" style="180" customWidth="1"/>
    <col min="11779" max="11780" width="8" style="180" customWidth="1"/>
    <col min="11781" max="11781" width="16.453125" style="180" bestFit="1" customWidth="1"/>
    <col min="11782" max="11782" width="8" style="180" customWidth="1"/>
    <col min="11783" max="11783" width="15.54296875" style="180" customWidth="1"/>
    <col min="11784" max="11784" width="20.1796875" style="180" bestFit="1" customWidth="1"/>
    <col min="11785" max="11785" width="19.81640625" style="180" customWidth="1"/>
    <col min="11786" max="11789" width="9.1796875" style="180"/>
    <col min="11790" max="11790" width="15" style="180" bestFit="1" customWidth="1"/>
    <col min="11791" max="12032" width="9.1796875" style="180"/>
    <col min="12033" max="12033" width="8" style="180" customWidth="1"/>
    <col min="12034" max="12034" width="37.453125" style="180" customWidth="1"/>
    <col min="12035" max="12036" width="8" style="180" customWidth="1"/>
    <col min="12037" max="12037" width="16.453125" style="180" bestFit="1" customWidth="1"/>
    <col min="12038" max="12038" width="8" style="180" customWidth="1"/>
    <col min="12039" max="12039" width="15.54296875" style="180" customWidth="1"/>
    <col min="12040" max="12040" width="20.1796875" style="180" bestFit="1" customWidth="1"/>
    <col min="12041" max="12041" width="19.81640625" style="180" customWidth="1"/>
    <col min="12042" max="12045" width="9.1796875" style="180"/>
    <col min="12046" max="12046" width="15" style="180" bestFit="1" customWidth="1"/>
    <col min="12047" max="12288" width="9.1796875" style="180"/>
    <col min="12289" max="12289" width="8" style="180" customWidth="1"/>
    <col min="12290" max="12290" width="37.453125" style="180" customWidth="1"/>
    <col min="12291" max="12292" width="8" style="180" customWidth="1"/>
    <col min="12293" max="12293" width="16.453125" style="180" bestFit="1" customWidth="1"/>
    <col min="12294" max="12294" width="8" style="180" customWidth="1"/>
    <col min="12295" max="12295" width="15.54296875" style="180" customWidth="1"/>
    <col min="12296" max="12296" width="20.1796875" style="180" bestFit="1" customWidth="1"/>
    <col min="12297" max="12297" width="19.81640625" style="180" customWidth="1"/>
    <col min="12298" max="12301" width="9.1796875" style="180"/>
    <col min="12302" max="12302" width="15" style="180" bestFit="1" customWidth="1"/>
    <col min="12303" max="12544" width="9.1796875" style="180"/>
    <col min="12545" max="12545" width="8" style="180" customWidth="1"/>
    <col min="12546" max="12546" width="37.453125" style="180" customWidth="1"/>
    <col min="12547" max="12548" width="8" style="180" customWidth="1"/>
    <col min="12549" max="12549" width="16.453125" style="180" bestFit="1" customWidth="1"/>
    <col min="12550" max="12550" width="8" style="180" customWidth="1"/>
    <col min="12551" max="12551" width="15.54296875" style="180" customWidth="1"/>
    <col min="12552" max="12552" width="20.1796875" style="180" bestFit="1" customWidth="1"/>
    <col min="12553" max="12553" width="19.81640625" style="180" customWidth="1"/>
    <col min="12554" max="12557" width="9.1796875" style="180"/>
    <col min="12558" max="12558" width="15" style="180" bestFit="1" customWidth="1"/>
    <col min="12559" max="12800" width="9.1796875" style="180"/>
    <col min="12801" max="12801" width="8" style="180" customWidth="1"/>
    <col min="12802" max="12802" width="37.453125" style="180" customWidth="1"/>
    <col min="12803" max="12804" width="8" style="180" customWidth="1"/>
    <col min="12805" max="12805" width="16.453125" style="180" bestFit="1" customWidth="1"/>
    <col min="12806" max="12806" width="8" style="180" customWidth="1"/>
    <col min="12807" max="12807" width="15.54296875" style="180" customWidth="1"/>
    <col min="12808" max="12808" width="20.1796875" style="180" bestFit="1" customWidth="1"/>
    <col min="12809" max="12809" width="19.81640625" style="180" customWidth="1"/>
    <col min="12810" max="12813" width="9.1796875" style="180"/>
    <col min="12814" max="12814" width="15" style="180" bestFit="1" customWidth="1"/>
    <col min="12815" max="13056" width="9.1796875" style="180"/>
    <col min="13057" max="13057" width="8" style="180" customWidth="1"/>
    <col min="13058" max="13058" width="37.453125" style="180" customWidth="1"/>
    <col min="13059" max="13060" width="8" style="180" customWidth="1"/>
    <col min="13061" max="13061" width="16.453125" style="180" bestFit="1" customWidth="1"/>
    <col min="13062" max="13062" width="8" style="180" customWidth="1"/>
    <col min="13063" max="13063" width="15.54296875" style="180" customWidth="1"/>
    <col min="13064" max="13064" width="20.1796875" style="180" bestFit="1" customWidth="1"/>
    <col min="13065" max="13065" width="19.81640625" style="180" customWidth="1"/>
    <col min="13066" max="13069" width="9.1796875" style="180"/>
    <col min="13070" max="13070" width="15" style="180" bestFit="1" customWidth="1"/>
    <col min="13071" max="13312" width="9.1796875" style="180"/>
    <col min="13313" max="13313" width="8" style="180" customWidth="1"/>
    <col min="13314" max="13314" width="37.453125" style="180" customWidth="1"/>
    <col min="13315" max="13316" width="8" style="180" customWidth="1"/>
    <col min="13317" max="13317" width="16.453125" style="180" bestFit="1" customWidth="1"/>
    <col min="13318" max="13318" width="8" style="180" customWidth="1"/>
    <col min="13319" max="13319" width="15.54296875" style="180" customWidth="1"/>
    <col min="13320" max="13320" width="20.1796875" style="180" bestFit="1" customWidth="1"/>
    <col min="13321" max="13321" width="19.81640625" style="180" customWidth="1"/>
    <col min="13322" max="13325" width="9.1796875" style="180"/>
    <col min="13326" max="13326" width="15" style="180" bestFit="1" customWidth="1"/>
    <col min="13327" max="13568" width="9.1796875" style="180"/>
    <col min="13569" max="13569" width="8" style="180" customWidth="1"/>
    <col min="13570" max="13570" width="37.453125" style="180" customWidth="1"/>
    <col min="13571" max="13572" width="8" style="180" customWidth="1"/>
    <col min="13573" max="13573" width="16.453125" style="180" bestFit="1" customWidth="1"/>
    <col min="13574" max="13574" width="8" style="180" customWidth="1"/>
    <col min="13575" max="13575" width="15.54296875" style="180" customWidth="1"/>
    <col min="13576" max="13576" width="20.1796875" style="180" bestFit="1" customWidth="1"/>
    <col min="13577" max="13577" width="19.81640625" style="180" customWidth="1"/>
    <col min="13578" max="13581" width="9.1796875" style="180"/>
    <col min="13582" max="13582" width="15" style="180" bestFit="1" customWidth="1"/>
    <col min="13583" max="13824" width="9.1796875" style="180"/>
    <col min="13825" max="13825" width="8" style="180" customWidth="1"/>
    <col min="13826" max="13826" width="37.453125" style="180" customWidth="1"/>
    <col min="13827" max="13828" width="8" style="180" customWidth="1"/>
    <col min="13829" max="13829" width="16.453125" style="180" bestFit="1" customWidth="1"/>
    <col min="13830" max="13830" width="8" style="180" customWidth="1"/>
    <col min="13831" max="13831" width="15.54296875" style="180" customWidth="1"/>
    <col min="13832" max="13832" width="20.1796875" style="180" bestFit="1" customWidth="1"/>
    <col min="13833" max="13833" width="19.81640625" style="180" customWidth="1"/>
    <col min="13834" max="13837" width="9.1796875" style="180"/>
    <col min="13838" max="13838" width="15" style="180" bestFit="1" customWidth="1"/>
    <col min="13839" max="14080" width="9.1796875" style="180"/>
    <col min="14081" max="14081" width="8" style="180" customWidth="1"/>
    <col min="14082" max="14082" width="37.453125" style="180" customWidth="1"/>
    <col min="14083" max="14084" width="8" style="180" customWidth="1"/>
    <col min="14085" max="14085" width="16.453125" style="180" bestFit="1" customWidth="1"/>
    <col min="14086" max="14086" width="8" style="180" customWidth="1"/>
    <col min="14087" max="14087" width="15.54296875" style="180" customWidth="1"/>
    <col min="14088" max="14088" width="20.1796875" style="180" bestFit="1" customWidth="1"/>
    <col min="14089" max="14089" width="19.81640625" style="180" customWidth="1"/>
    <col min="14090" max="14093" width="9.1796875" style="180"/>
    <col min="14094" max="14094" width="15" style="180" bestFit="1" customWidth="1"/>
    <col min="14095" max="14336" width="9.1796875" style="180"/>
    <col min="14337" max="14337" width="8" style="180" customWidth="1"/>
    <col min="14338" max="14338" width="37.453125" style="180" customWidth="1"/>
    <col min="14339" max="14340" width="8" style="180" customWidth="1"/>
    <col min="14341" max="14341" width="16.453125" style="180" bestFit="1" customWidth="1"/>
    <col min="14342" max="14342" width="8" style="180" customWidth="1"/>
    <col min="14343" max="14343" width="15.54296875" style="180" customWidth="1"/>
    <col min="14344" max="14344" width="20.1796875" style="180" bestFit="1" customWidth="1"/>
    <col min="14345" max="14345" width="19.81640625" style="180" customWidth="1"/>
    <col min="14346" max="14349" width="9.1796875" style="180"/>
    <col min="14350" max="14350" width="15" style="180" bestFit="1" customWidth="1"/>
    <col min="14351" max="14592" width="9.1796875" style="180"/>
    <col min="14593" max="14593" width="8" style="180" customWidth="1"/>
    <col min="14594" max="14594" width="37.453125" style="180" customWidth="1"/>
    <col min="14595" max="14596" width="8" style="180" customWidth="1"/>
    <col min="14597" max="14597" width="16.453125" style="180" bestFit="1" customWidth="1"/>
    <col min="14598" max="14598" width="8" style="180" customWidth="1"/>
    <col min="14599" max="14599" width="15.54296875" style="180" customWidth="1"/>
    <col min="14600" max="14600" width="20.1796875" style="180" bestFit="1" customWidth="1"/>
    <col min="14601" max="14601" width="19.81640625" style="180" customWidth="1"/>
    <col min="14602" max="14605" width="9.1796875" style="180"/>
    <col min="14606" max="14606" width="15" style="180" bestFit="1" customWidth="1"/>
    <col min="14607" max="14848" width="9.1796875" style="180"/>
    <col min="14849" max="14849" width="8" style="180" customWidth="1"/>
    <col min="14850" max="14850" width="37.453125" style="180" customWidth="1"/>
    <col min="14851" max="14852" width="8" style="180" customWidth="1"/>
    <col min="14853" max="14853" width="16.453125" style="180" bestFit="1" customWidth="1"/>
    <col min="14854" max="14854" width="8" style="180" customWidth="1"/>
    <col min="14855" max="14855" width="15.54296875" style="180" customWidth="1"/>
    <col min="14856" max="14856" width="20.1796875" style="180" bestFit="1" customWidth="1"/>
    <col min="14857" max="14857" width="19.81640625" style="180" customWidth="1"/>
    <col min="14858" max="14861" width="9.1796875" style="180"/>
    <col min="14862" max="14862" width="15" style="180" bestFit="1" customWidth="1"/>
    <col min="14863" max="15104" width="9.1796875" style="180"/>
    <col min="15105" max="15105" width="8" style="180" customWidth="1"/>
    <col min="15106" max="15106" width="37.453125" style="180" customWidth="1"/>
    <col min="15107" max="15108" width="8" style="180" customWidth="1"/>
    <col min="15109" max="15109" width="16.453125" style="180" bestFit="1" customWidth="1"/>
    <col min="15110" max="15110" width="8" style="180" customWidth="1"/>
    <col min="15111" max="15111" width="15.54296875" style="180" customWidth="1"/>
    <col min="15112" max="15112" width="20.1796875" style="180" bestFit="1" customWidth="1"/>
    <col min="15113" max="15113" width="19.81640625" style="180" customWidth="1"/>
    <col min="15114" max="15117" width="9.1796875" style="180"/>
    <col min="15118" max="15118" width="15" style="180" bestFit="1" customWidth="1"/>
    <col min="15119" max="15360" width="9.1796875" style="180"/>
    <col min="15361" max="15361" width="8" style="180" customWidth="1"/>
    <col min="15362" max="15362" width="37.453125" style="180" customWidth="1"/>
    <col min="15363" max="15364" width="8" style="180" customWidth="1"/>
    <col min="15365" max="15365" width="16.453125" style="180" bestFit="1" customWidth="1"/>
    <col min="15366" max="15366" width="8" style="180" customWidth="1"/>
    <col min="15367" max="15367" width="15.54296875" style="180" customWidth="1"/>
    <col min="15368" max="15368" width="20.1796875" style="180" bestFit="1" customWidth="1"/>
    <col min="15369" max="15369" width="19.81640625" style="180" customWidth="1"/>
    <col min="15370" max="15373" width="9.1796875" style="180"/>
    <col min="15374" max="15374" width="15" style="180" bestFit="1" customWidth="1"/>
    <col min="15375" max="15616" width="9.1796875" style="180"/>
    <col min="15617" max="15617" width="8" style="180" customWidth="1"/>
    <col min="15618" max="15618" width="37.453125" style="180" customWidth="1"/>
    <col min="15619" max="15620" width="8" style="180" customWidth="1"/>
    <col min="15621" max="15621" width="16.453125" style="180" bestFit="1" customWidth="1"/>
    <col min="15622" max="15622" width="8" style="180" customWidth="1"/>
    <col min="15623" max="15623" width="15.54296875" style="180" customWidth="1"/>
    <col min="15624" max="15624" width="20.1796875" style="180" bestFit="1" customWidth="1"/>
    <col min="15625" max="15625" width="19.81640625" style="180" customWidth="1"/>
    <col min="15626" max="15629" width="9.1796875" style="180"/>
    <col min="15630" max="15630" width="15" style="180" bestFit="1" customWidth="1"/>
    <col min="15631" max="15872" width="9.1796875" style="180"/>
    <col min="15873" max="15873" width="8" style="180" customWidth="1"/>
    <col min="15874" max="15874" width="37.453125" style="180" customWidth="1"/>
    <col min="15875" max="15876" width="8" style="180" customWidth="1"/>
    <col min="15877" max="15877" width="16.453125" style="180" bestFit="1" customWidth="1"/>
    <col min="15878" max="15878" width="8" style="180" customWidth="1"/>
    <col min="15879" max="15879" width="15.54296875" style="180" customWidth="1"/>
    <col min="15880" max="15880" width="20.1796875" style="180" bestFit="1" customWidth="1"/>
    <col min="15881" max="15881" width="19.81640625" style="180" customWidth="1"/>
    <col min="15882" max="15885" width="9.1796875" style="180"/>
    <col min="15886" max="15886" width="15" style="180" bestFit="1" customWidth="1"/>
    <col min="15887" max="16128" width="9.1796875" style="180"/>
    <col min="16129" max="16129" width="8" style="180" customWidth="1"/>
    <col min="16130" max="16130" width="37.453125" style="180" customWidth="1"/>
    <col min="16131" max="16132" width="8" style="180" customWidth="1"/>
    <col min="16133" max="16133" width="16.453125" style="180" bestFit="1" customWidth="1"/>
    <col min="16134" max="16134" width="8" style="180" customWidth="1"/>
    <col min="16135" max="16135" width="15.54296875" style="180" customWidth="1"/>
    <col min="16136" max="16136" width="20.1796875" style="180" bestFit="1" customWidth="1"/>
    <col min="16137" max="16137" width="19.81640625" style="180" customWidth="1"/>
    <col min="16138" max="16141" width="9.1796875" style="180"/>
    <col min="16142" max="16142" width="15" style="180" bestFit="1" customWidth="1"/>
    <col min="16143" max="16384" width="9.1796875" style="180"/>
  </cols>
  <sheetData>
    <row r="1" spans="1:9" ht="20.149999999999999" customHeight="1">
      <c r="A1" s="1005" t="s">
        <v>67</v>
      </c>
      <c r="B1" s="1005"/>
      <c r="C1" s="1005"/>
      <c r="D1" s="1005"/>
      <c r="E1" s="1005"/>
      <c r="F1" s="1005"/>
      <c r="G1" s="1005"/>
      <c r="H1" s="1005"/>
      <c r="I1" s="1005"/>
    </row>
    <row r="2" spans="1:9" ht="15" customHeight="1">
      <c r="A2" s="1012" t="str">
        <f>QUANT!A2</f>
        <v>BAIRRO: ALAMEDA</v>
      </c>
      <c r="B2" s="1012"/>
      <c r="C2" s="1012"/>
      <c r="D2" s="1012"/>
      <c r="E2" s="1012"/>
      <c r="F2" s="1012"/>
      <c r="G2" s="1012"/>
      <c r="H2" s="1012"/>
      <c r="I2" s="1012"/>
    </row>
    <row r="3" spans="1:9" ht="29.25" customHeight="1">
      <c r="A3" s="1013" t="str">
        <f>QUANT!A3</f>
        <v>RUAS: VEREADOR ABERLADO DE AZEVEDO, DO INDEPENDENTE, F, MIGUEL JOSÉ DA SILVA, MARIANO DE CAMPOS MAIA, VALTER FONTANA</v>
      </c>
      <c r="B3" s="1013"/>
      <c r="C3" s="1013"/>
      <c r="D3" s="1013"/>
      <c r="E3" s="1013"/>
      <c r="F3" s="1013"/>
      <c r="G3" s="1013"/>
      <c r="H3" s="1013"/>
      <c r="I3" s="1013"/>
    </row>
    <row r="4" spans="1:9" ht="15" customHeight="1">
      <c r="A4" s="1012" t="s">
        <v>1035</v>
      </c>
      <c r="B4" s="1012"/>
      <c r="C4" s="1012"/>
      <c r="D4" s="1012"/>
      <c r="E4" s="1012"/>
      <c r="F4" s="1012"/>
      <c r="G4" s="1012"/>
      <c r="H4" s="1012"/>
      <c r="I4" s="1012"/>
    </row>
    <row r="5" spans="1:9" ht="15" customHeight="1">
      <c r="A5" s="1006" t="s">
        <v>601</v>
      </c>
      <c r="B5" s="1007"/>
      <c r="C5" s="1007"/>
      <c r="D5" s="1007"/>
      <c r="E5" s="1007"/>
      <c r="F5" s="1007"/>
      <c r="G5" s="1007"/>
      <c r="H5" s="1007"/>
      <c r="I5" s="1008"/>
    </row>
    <row r="6" spans="1:9" ht="16.5" customHeight="1">
      <c r="A6" s="1014" t="s">
        <v>602</v>
      </c>
      <c r="B6" s="1014"/>
      <c r="C6" s="1014"/>
      <c r="D6" s="1014"/>
      <c r="E6" s="1014"/>
      <c r="F6" s="1014"/>
      <c r="G6" s="1014"/>
      <c r="H6" s="1014"/>
      <c r="I6" s="1014"/>
    </row>
    <row r="7" spans="1:9" ht="16.5" customHeight="1">
      <c r="A7" s="1015" t="s">
        <v>603</v>
      </c>
      <c r="B7" s="1016"/>
      <c r="C7" s="1016"/>
      <c r="D7" s="1016"/>
      <c r="E7" s="1016"/>
      <c r="F7" s="1016"/>
      <c r="G7" s="1016"/>
      <c r="H7" s="1016"/>
      <c r="I7" s="1017"/>
    </row>
    <row r="8" spans="1:9">
      <c r="A8" s="1018" t="s">
        <v>604</v>
      </c>
      <c r="B8" s="1014"/>
      <c r="C8" s="1014"/>
      <c r="D8" s="1014"/>
      <c r="E8" s="1014"/>
      <c r="F8" s="1014"/>
      <c r="G8" s="1014"/>
      <c r="H8" s="1014"/>
      <c r="I8" s="1014"/>
    </row>
    <row r="9" spans="1:9">
      <c r="A9" s="775" t="s">
        <v>106</v>
      </c>
      <c r="B9" s="775"/>
      <c r="C9" s="775"/>
      <c r="D9" s="775"/>
      <c r="E9" s="775"/>
      <c r="F9" s="775"/>
      <c r="G9" s="775"/>
      <c r="H9" s="775"/>
      <c r="I9" s="775"/>
    </row>
    <row r="10" spans="1:9">
      <c r="A10" s="775"/>
      <c r="B10" s="775"/>
      <c r="C10" s="775"/>
      <c r="D10" s="775"/>
      <c r="E10" s="775"/>
      <c r="F10" s="775"/>
      <c r="G10" s="775"/>
      <c r="H10" s="775"/>
      <c r="I10" s="775"/>
    </row>
    <row r="11" spans="1:9">
      <c r="A11" s="770" t="s">
        <v>27</v>
      </c>
      <c r="B11" s="770" t="s">
        <v>0</v>
      </c>
      <c r="C11" s="1019"/>
      <c r="D11" s="1019"/>
      <c r="E11" s="183" t="s">
        <v>55</v>
      </c>
      <c r="F11" s="183" t="s">
        <v>56</v>
      </c>
      <c r="G11" s="183" t="s">
        <v>57</v>
      </c>
      <c r="H11" s="183" t="s">
        <v>605</v>
      </c>
      <c r="I11" s="183" t="s">
        <v>58</v>
      </c>
    </row>
    <row r="12" spans="1:9">
      <c r="A12" s="1019"/>
      <c r="B12" s="1019"/>
      <c r="C12" s="1019"/>
      <c r="D12" s="1019"/>
      <c r="E12" s="183" t="s">
        <v>59</v>
      </c>
      <c r="F12" s="183" t="s">
        <v>606</v>
      </c>
      <c r="G12" s="183" t="s">
        <v>606</v>
      </c>
      <c r="H12" s="183" t="s">
        <v>606</v>
      </c>
      <c r="I12" s="183" t="s">
        <v>606</v>
      </c>
    </row>
    <row r="13" spans="1:9">
      <c r="A13" s="274" t="s">
        <v>36</v>
      </c>
      <c r="B13" s="1009" t="s">
        <v>60</v>
      </c>
      <c r="C13" s="1010"/>
      <c r="D13" s="1010"/>
      <c r="E13" s="275">
        <f>SUM(E14:E17)</f>
        <v>6.080000000000001</v>
      </c>
      <c r="F13" s="275"/>
      <c r="G13" s="276"/>
      <c r="H13" s="221"/>
      <c r="I13" s="221"/>
    </row>
    <row r="14" spans="1:9">
      <c r="A14" s="221" t="s">
        <v>37</v>
      </c>
      <c r="B14" s="1011" t="s">
        <v>607</v>
      </c>
      <c r="C14" s="1010"/>
      <c r="D14" s="1010"/>
      <c r="E14" s="276">
        <v>4.01</v>
      </c>
      <c r="F14" s="276"/>
      <c r="G14" s="276"/>
      <c r="H14" s="221"/>
      <c r="I14" s="221"/>
    </row>
    <row r="15" spans="1:9">
      <c r="A15" s="221" t="s">
        <v>38</v>
      </c>
      <c r="B15" s="1020" t="s">
        <v>608</v>
      </c>
      <c r="C15" s="1021"/>
      <c r="D15" s="1022"/>
      <c r="E15" s="276">
        <v>0.4</v>
      </c>
      <c r="F15" s="276"/>
      <c r="G15" s="276"/>
      <c r="H15" s="221"/>
      <c r="I15" s="221"/>
    </row>
    <row r="16" spans="1:9">
      <c r="A16" s="221" t="s">
        <v>61</v>
      </c>
      <c r="B16" s="1011" t="s">
        <v>609</v>
      </c>
      <c r="C16" s="1010"/>
      <c r="D16" s="1010"/>
      <c r="E16" s="276">
        <v>0.56000000000000005</v>
      </c>
      <c r="F16" s="276"/>
      <c r="G16" s="276"/>
      <c r="H16" s="221"/>
      <c r="I16" s="221"/>
    </row>
    <row r="17" spans="1:17">
      <c r="A17" s="221" t="s">
        <v>77</v>
      </c>
      <c r="B17" s="1011" t="s">
        <v>610</v>
      </c>
      <c r="C17" s="1010"/>
      <c r="D17" s="1010"/>
      <c r="E17" s="276">
        <v>1.1100000000000001</v>
      </c>
      <c r="F17" s="276"/>
      <c r="G17" s="276"/>
      <c r="H17" s="221"/>
      <c r="I17" s="221"/>
    </row>
    <row r="18" spans="1:17">
      <c r="A18" s="277"/>
      <c r="B18" s="1023"/>
      <c r="C18" s="1024"/>
      <c r="D18" s="1024"/>
      <c r="E18" s="278"/>
      <c r="F18" s="279"/>
      <c r="G18" s="278"/>
      <c r="H18" s="277"/>
      <c r="I18" s="277"/>
    </row>
    <row r="19" spans="1:17">
      <c r="A19" s="274" t="s">
        <v>28</v>
      </c>
      <c r="B19" s="1009" t="s">
        <v>62</v>
      </c>
      <c r="C19" s="1010"/>
      <c r="D19" s="1010"/>
      <c r="E19" s="275">
        <f>E20</f>
        <v>7.3</v>
      </c>
      <c r="F19" s="275"/>
      <c r="G19" s="276"/>
      <c r="H19" s="221"/>
      <c r="I19" s="221"/>
    </row>
    <row r="20" spans="1:17">
      <c r="A20" s="221" t="s">
        <v>35</v>
      </c>
      <c r="B20" s="1011" t="s">
        <v>611</v>
      </c>
      <c r="C20" s="1010"/>
      <c r="D20" s="1010"/>
      <c r="E20" s="276">
        <v>7.3</v>
      </c>
      <c r="F20" s="276"/>
      <c r="G20" s="276"/>
      <c r="H20" s="221"/>
      <c r="I20" s="221"/>
    </row>
    <row r="21" spans="1:17">
      <c r="A21" s="280"/>
      <c r="B21" s="1025"/>
      <c r="C21" s="1026"/>
      <c r="D21" s="1026"/>
      <c r="E21" s="281"/>
      <c r="F21" s="282"/>
      <c r="G21" s="281"/>
      <c r="H21" s="280"/>
      <c r="I21" s="280"/>
    </row>
    <row r="22" spans="1:17">
      <c r="A22" s="274" t="s">
        <v>29</v>
      </c>
      <c r="B22" s="1009" t="s">
        <v>63</v>
      </c>
      <c r="C22" s="1010"/>
      <c r="D22" s="1010"/>
      <c r="E22" s="275">
        <f>SUM(E23:E26)</f>
        <v>5.65</v>
      </c>
      <c r="F22" s="275"/>
      <c r="G22" s="276"/>
      <c r="H22" s="283"/>
      <c r="I22" s="221"/>
    </row>
    <row r="23" spans="1:17">
      <c r="A23" s="221" t="s">
        <v>34</v>
      </c>
      <c r="B23" s="1011" t="s">
        <v>78</v>
      </c>
      <c r="C23" s="1010"/>
      <c r="D23" s="1010"/>
      <c r="E23" s="284">
        <v>0.65</v>
      </c>
      <c r="F23" s="276"/>
      <c r="G23" s="276"/>
      <c r="H23" s="283"/>
      <c r="I23" s="221"/>
    </row>
    <row r="24" spans="1:17">
      <c r="A24" s="221" t="s">
        <v>30</v>
      </c>
      <c r="B24" s="1011" t="s">
        <v>79</v>
      </c>
      <c r="C24" s="1010"/>
      <c r="D24" s="1010"/>
      <c r="E24" s="276">
        <v>3</v>
      </c>
      <c r="F24" s="276"/>
      <c r="G24" s="276"/>
      <c r="H24" s="283"/>
      <c r="I24" s="221"/>
      <c r="Q24" s="285"/>
    </row>
    <row r="25" spans="1:17" ht="12.75" customHeight="1">
      <c r="A25" s="221" t="s">
        <v>40</v>
      </c>
      <c r="B25" s="1011" t="s">
        <v>80</v>
      </c>
      <c r="C25" s="1011"/>
      <c r="D25" s="1011"/>
      <c r="E25" s="276">
        <v>2</v>
      </c>
      <c r="F25" s="276"/>
      <c r="G25" s="276"/>
      <c r="H25" s="283"/>
      <c r="I25" s="221"/>
    </row>
    <row r="26" spans="1:17" ht="23.25" customHeight="1">
      <c r="A26" s="221" t="s">
        <v>41</v>
      </c>
      <c r="B26" s="1011" t="s">
        <v>54</v>
      </c>
      <c r="C26" s="1010"/>
      <c r="D26" s="1010"/>
      <c r="E26" s="276">
        <v>0</v>
      </c>
      <c r="F26" s="276"/>
      <c r="G26" s="276"/>
      <c r="H26" s="221"/>
      <c r="I26" s="221"/>
    </row>
    <row r="27" spans="1:17">
      <c r="A27" s="1027" t="s">
        <v>612</v>
      </c>
      <c r="B27" s="1027"/>
      <c r="C27" s="1027"/>
      <c r="D27" s="1027"/>
      <c r="E27" s="1027"/>
      <c r="F27" s="1027"/>
      <c r="G27" s="1027"/>
      <c r="H27" s="1027"/>
      <c r="I27" s="1027"/>
    </row>
    <row r="28" spans="1:17" ht="12.75" customHeight="1">
      <c r="A28" s="1028" t="s">
        <v>65</v>
      </c>
      <c r="B28" s="1024"/>
      <c r="C28" s="1024"/>
      <c r="D28" s="1024"/>
      <c r="E28" s="1029">
        <f>TRUNC((((1+((E14+E15+E16)/100))*(1+((E17)/100))*(1+((E19/100)))/(1-((E23+E24+E25+E26)/100)))-1),4)</f>
        <v>0.20699999999999999</v>
      </c>
      <c r="F28" s="1031"/>
      <c r="G28" s="1032"/>
      <c r="H28" s="1033"/>
      <c r="I28" s="1037">
        <v>0</v>
      </c>
    </row>
    <row r="29" spans="1:17">
      <c r="A29" s="1024"/>
      <c r="B29" s="1024"/>
      <c r="C29" s="1024"/>
      <c r="D29" s="1024"/>
      <c r="E29" s="1030"/>
      <c r="F29" s="1034"/>
      <c r="G29" s="1035"/>
      <c r="H29" s="1036"/>
      <c r="I29" s="1024"/>
    </row>
    <row r="30" spans="1:17">
      <c r="A30" s="990"/>
      <c r="B30" s="991"/>
      <c r="C30" s="991"/>
      <c r="D30" s="991"/>
      <c r="E30" s="991"/>
      <c r="F30" s="991"/>
      <c r="G30" s="991"/>
      <c r="H30" s="991"/>
      <c r="I30" s="992"/>
    </row>
    <row r="31" spans="1:17">
      <c r="A31" s="993" t="s">
        <v>613</v>
      </c>
      <c r="B31" s="994"/>
      <c r="C31" s="994"/>
      <c r="D31" s="994"/>
      <c r="E31" s="994"/>
      <c r="F31" s="994"/>
      <c r="G31" s="994"/>
      <c r="H31" s="994"/>
      <c r="I31" s="995"/>
    </row>
    <row r="32" spans="1:17">
      <c r="A32" s="996"/>
      <c r="B32" s="997"/>
      <c r="C32" s="997"/>
      <c r="D32" s="997"/>
      <c r="E32" s="997"/>
      <c r="F32" s="997"/>
      <c r="G32" s="997"/>
      <c r="H32" s="997"/>
      <c r="I32" s="998"/>
    </row>
    <row r="33" spans="1:9">
      <c r="A33" s="999"/>
      <c r="B33" s="1000"/>
      <c r="C33" s="1000"/>
      <c r="D33" s="1000"/>
      <c r="E33" s="1000"/>
      <c r="F33" s="1000"/>
      <c r="G33" s="1000"/>
      <c r="H33" s="1000"/>
      <c r="I33" s="1001"/>
    </row>
    <row r="34" spans="1:9">
      <c r="A34" s="999"/>
      <c r="B34" s="1000"/>
      <c r="C34" s="1000"/>
      <c r="D34" s="1000"/>
      <c r="E34" s="1000"/>
      <c r="F34" s="1000"/>
      <c r="G34" s="1000"/>
      <c r="H34" s="1000"/>
      <c r="I34" s="1001"/>
    </row>
    <row r="35" spans="1:9">
      <c r="A35" s="999"/>
      <c r="B35" s="1000"/>
      <c r="C35" s="1000"/>
      <c r="D35" s="1000"/>
      <c r="E35" s="1000"/>
      <c r="F35" s="1000"/>
      <c r="G35" s="1000"/>
      <c r="H35" s="1000"/>
      <c r="I35" s="1001"/>
    </row>
    <row r="36" spans="1:9">
      <c r="A36" s="999"/>
      <c r="B36" s="1000"/>
      <c r="C36" s="1000"/>
      <c r="D36" s="1000"/>
      <c r="E36" s="1000"/>
      <c r="F36" s="1000"/>
      <c r="G36" s="1000"/>
      <c r="H36" s="1000"/>
      <c r="I36" s="1001"/>
    </row>
    <row r="37" spans="1:9">
      <c r="A37" s="999"/>
      <c r="B37" s="1000"/>
      <c r="C37" s="1000"/>
      <c r="D37" s="1000"/>
      <c r="E37" s="1000"/>
      <c r="F37" s="1000"/>
      <c r="G37" s="1000"/>
      <c r="H37" s="1000"/>
      <c r="I37" s="1001"/>
    </row>
    <row r="38" spans="1:9">
      <c r="A38" s="1002"/>
      <c r="B38" s="1003"/>
      <c r="C38" s="1003"/>
      <c r="D38" s="1003"/>
      <c r="E38" s="1003"/>
      <c r="F38" s="1003"/>
      <c r="G38" s="1003"/>
      <c r="H38" s="1003"/>
      <c r="I38" s="1004"/>
    </row>
  </sheetData>
  <mergeCells count="33">
    <mergeCell ref="B25:D25"/>
    <mergeCell ref="B26:D26"/>
    <mergeCell ref="A27:I27"/>
    <mergeCell ref="A28:D29"/>
    <mergeCell ref="E28:E29"/>
    <mergeCell ref="F28:H29"/>
    <mergeCell ref="I28:I29"/>
    <mergeCell ref="B24:D24"/>
    <mergeCell ref="B15:D15"/>
    <mergeCell ref="B16:D16"/>
    <mergeCell ref="B17:D17"/>
    <mergeCell ref="B18:D18"/>
    <mergeCell ref="B19:D19"/>
    <mergeCell ref="B20:D20"/>
    <mergeCell ref="B21:D21"/>
    <mergeCell ref="B22:D22"/>
    <mergeCell ref="B23:D23"/>
    <mergeCell ref="A30:I30"/>
    <mergeCell ref="A31:I31"/>
    <mergeCell ref="A32:I38"/>
    <mergeCell ref="A1:I1"/>
    <mergeCell ref="A5:I5"/>
    <mergeCell ref="B13:D13"/>
    <mergeCell ref="B14:D14"/>
    <mergeCell ref="A2:I2"/>
    <mergeCell ref="A3:I3"/>
    <mergeCell ref="A4:I4"/>
    <mergeCell ref="A6:I6"/>
    <mergeCell ref="A7:I7"/>
    <mergeCell ref="A8:I8"/>
    <mergeCell ref="A9:I10"/>
    <mergeCell ref="A11:A12"/>
    <mergeCell ref="B11:D12"/>
  </mergeCells>
  <hyperlinks>
    <hyperlink ref="A8" r:id="rId1" xr:uid="{00000000-0004-0000-1800-000000000000}"/>
  </hyperlinks>
  <pageMargins left="0.511811024" right="0.511811024" top="0.78740157499999996" bottom="0.78740157499999996" header="0.31496062000000002" footer="0.31496062000000002"/>
  <pageSetup paperSize="9" scale="65"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10"/>
  <dimension ref="A1:I38"/>
  <sheetViews>
    <sheetView zoomScale="90" zoomScaleNormal="90" zoomScaleSheetLayoutView="100" workbookViewId="0">
      <selection activeCell="A32" sqref="A1:I38"/>
    </sheetView>
  </sheetViews>
  <sheetFormatPr defaultRowHeight="15.5"/>
  <cols>
    <col min="1" max="1" width="8" style="180" customWidth="1"/>
    <col min="2" max="2" width="37.453125" style="180" customWidth="1"/>
    <col min="3" max="4" width="8" style="180" customWidth="1"/>
    <col min="5" max="5" width="15.7265625" style="180" customWidth="1"/>
    <col min="6" max="6" width="8" style="180" customWidth="1"/>
    <col min="7" max="7" width="15.54296875" style="180" customWidth="1"/>
    <col min="8" max="8" width="20.1796875" style="180" bestFit="1" customWidth="1"/>
    <col min="9" max="9" width="19.81640625" style="180" customWidth="1"/>
    <col min="10" max="256" width="9.1796875" style="180"/>
    <col min="257" max="257" width="8" style="180" customWidth="1"/>
    <col min="258" max="258" width="37.453125" style="180" customWidth="1"/>
    <col min="259" max="260" width="8" style="180" customWidth="1"/>
    <col min="261" max="261" width="15.7265625" style="180" customWidth="1"/>
    <col min="262" max="262" width="8" style="180" customWidth="1"/>
    <col min="263" max="263" width="15.54296875" style="180" customWidth="1"/>
    <col min="264" max="264" width="20.1796875" style="180" bestFit="1" customWidth="1"/>
    <col min="265" max="265" width="19.81640625" style="180" customWidth="1"/>
    <col min="266" max="512" width="9.1796875" style="180"/>
    <col min="513" max="513" width="8" style="180" customWidth="1"/>
    <col min="514" max="514" width="37.453125" style="180" customWidth="1"/>
    <col min="515" max="516" width="8" style="180" customWidth="1"/>
    <col min="517" max="517" width="15.7265625" style="180" customWidth="1"/>
    <col min="518" max="518" width="8" style="180" customWidth="1"/>
    <col min="519" max="519" width="15.54296875" style="180" customWidth="1"/>
    <col min="520" max="520" width="20.1796875" style="180" bestFit="1" customWidth="1"/>
    <col min="521" max="521" width="19.81640625" style="180" customWidth="1"/>
    <col min="522" max="768" width="9.1796875" style="180"/>
    <col min="769" max="769" width="8" style="180" customWidth="1"/>
    <col min="770" max="770" width="37.453125" style="180" customWidth="1"/>
    <col min="771" max="772" width="8" style="180" customWidth="1"/>
    <col min="773" max="773" width="15.7265625" style="180" customWidth="1"/>
    <col min="774" max="774" width="8" style="180" customWidth="1"/>
    <col min="775" max="775" width="15.54296875" style="180" customWidth="1"/>
    <col min="776" max="776" width="20.1796875" style="180" bestFit="1" customWidth="1"/>
    <col min="777" max="777" width="19.81640625" style="180" customWidth="1"/>
    <col min="778" max="1024" width="9.1796875" style="180"/>
    <col min="1025" max="1025" width="8" style="180" customWidth="1"/>
    <col min="1026" max="1026" width="37.453125" style="180" customWidth="1"/>
    <col min="1027" max="1028" width="8" style="180" customWidth="1"/>
    <col min="1029" max="1029" width="15.7265625" style="180" customWidth="1"/>
    <col min="1030" max="1030" width="8" style="180" customWidth="1"/>
    <col min="1031" max="1031" width="15.54296875" style="180" customWidth="1"/>
    <col min="1032" max="1032" width="20.1796875" style="180" bestFit="1" customWidth="1"/>
    <col min="1033" max="1033" width="19.81640625" style="180" customWidth="1"/>
    <col min="1034" max="1280" width="9.1796875" style="180"/>
    <col min="1281" max="1281" width="8" style="180" customWidth="1"/>
    <col min="1282" max="1282" width="37.453125" style="180" customWidth="1"/>
    <col min="1283" max="1284" width="8" style="180" customWidth="1"/>
    <col min="1285" max="1285" width="15.7265625" style="180" customWidth="1"/>
    <col min="1286" max="1286" width="8" style="180" customWidth="1"/>
    <col min="1287" max="1287" width="15.54296875" style="180" customWidth="1"/>
    <col min="1288" max="1288" width="20.1796875" style="180" bestFit="1" customWidth="1"/>
    <col min="1289" max="1289" width="19.81640625" style="180" customWidth="1"/>
    <col min="1290" max="1536" width="9.1796875" style="180"/>
    <col min="1537" max="1537" width="8" style="180" customWidth="1"/>
    <col min="1538" max="1538" width="37.453125" style="180" customWidth="1"/>
    <col min="1539" max="1540" width="8" style="180" customWidth="1"/>
    <col min="1541" max="1541" width="15.7265625" style="180" customWidth="1"/>
    <col min="1542" max="1542" width="8" style="180" customWidth="1"/>
    <col min="1543" max="1543" width="15.54296875" style="180" customWidth="1"/>
    <col min="1544" max="1544" width="20.1796875" style="180" bestFit="1" customWidth="1"/>
    <col min="1545" max="1545" width="19.81640625" style="180" customWidth="1"/>
    <col min="1546" max="1792" width="9.1796875" style="180"/>
    <col min="1793" max="1793" width="8" style="180" customWidth="1"/>
    <col min="1794" max="1794" width="37.453125" style="180" customWidth="1"/>
    <col min="1795" max="1796" width="8" style="180" customWidth="1"/>
    <col min="1797" max="1797" width="15.7265625" style="180" customWidth="1"/>
    <col min="1798" max="1798" width="8" style="180" customWidth="1"/>
    <col min="1799" max="1799" width="15.54296875" style="180" customWidth="1"/>
    <col min="1800" max="1800" width="20.1796875" style="180" bestFit="1" customWidth="1"/>
    <col min="1801" max="1801" width="19.81640625" style="180" customWidth="1"/>
    <col min="1802" max="2048" width="9.1796875" style="180"/>
    <col min="2049" max="2049" width="8" style="180" customWidth="1"/>
    <col min="2050" max="2050" width="37.453125" style="180" customWidth="1"/>
    <col min="2051" max="2052" width="8" style="180" customWidth="1"/>
    <col min="2053" max="2053" width="15.7265625" style="180" customWidth="1"/>
    <col min="2054" max="2054" width="8" style="180" customWidth="1"/>
    <col min="2055" max="2055" width="15.54296875" style="180" customWidth="1"/>
    <col min="2056" max="2056" width="20.1796875" style="180" bestFit="1" customWidth="1"/>
    <col min="2057" max="2057" width="19.81640625" style="180" customWidth="1"/>
    <col min="2058" max="2304" width="9.1796875" style="180"/>
    <col min="2305" max="2305" width="8" style="180" customWidth="1"/>
    <col min="2306" max="2306" width="37.453125" style="180" customWidth="1"/>
    <col min="2307" max="2308" width="8" style="180" customWidth="1"/>
    <col min="2309" max="2309" width="15.7265625" style="180" customWidth="1"/>
    <col min="2310" max="2310" width="8" style="180" customWidth="1"/>
    <col min="2311" max="2311" width="15.54296875" style="180" customWidth="1"/>
    <col min="2312" max="2312" width="20.1796875" style="180" bestFit="1" customWidth="1"/>
    <col min="2313" max="2313" width="19.81640625" style="180" customWidth="1"/>
    <col min="2314" max="2560" width="9.1796875" style="180"/>
    <col min="2561" max="2561" width="8" style="180" customWidth="1"/>
    <col min="2562" max="2562" width="37.453125" style="180" customWidth="1"/>
    <col min="2563" max="2564" width="8" style="180" customWidth="1"/>
    <col min="2565" max="2565" width="15.7265625" style="180" customWidth="1"/>
    <col min="2566" max="2566" width="8" style="180" customWidth="1"/>
    <col min="2567" max="2567" width="15.54296875" style="180" customWidth="1"/>
    <col min="2568" max="2568" width="20.1796875" style="180" bestFit="1" customWidth="1"/>
    <col min="2569" max="2569" width="19.81640625" style="180" customWidth="1"/>
    <col min="2570" max="2816" width="9.1796875" style="180"/>
    <col min="2817" max="2817" width="8" style="180" customWidth="1"/>
    <col min="2818" max="2818" width="37.453125" style="180" customWidth="1"/>
    <col min="2819" max="2820" width="8" style="180" customWidth="1"/>
    <col min="2821" max="2821" width="15.7265625" style="180" customWidth="1"/>
    <col min="2822" max="2822" width="8" style="180" customWidth="1"/>
    <col min="2823" max="2823" width="15.54296875" style="180" customWidth="1"/>
    <col min="2824" max="2824" width="20.1796875" style="180" bestFit="1" customWidth="1"/>
    <col min="2825" max="2825" width="19.81640625" style="180" customWidth="1"/>
    <col min="2826" max="3072" width="9.1796875" style="180"/>
    <col min="3073" max="3073" width="8" style="180" customWidth="1"/>
    <col min="3074" max="3074" width="37.453125" style="180" customWidth="1"/>
    <col min="3075" max="3076" width="8" style="180" customWidth="1"/>
    <col min="3077" max="3077" width="15.7265625" style="180" customWidth="1"/>
    <col min="3078" max="3078" width="8" style="180" customWidth="1"/>
    <col min="3079" max="3079" width="15.54296875" style="180" customWidth="1"/>
    <col min="3080" max="3080" width="20.1796875" style="180" bestFit="1" customWidth="1"/>
    <col min="3081" max="3081" width="19.81640625" style="180" customWidth="1"/>
    <col min="3082" max="3328" width="9.1796875" style="180"/>
    <col min="3329" max="3329" width="8" style="180" customWidth="1"/>
    <col min="3330" max="3330" width="37.453125" style="180" customWidth="1"/>
    <col min="3331" max="3332" width="8" style="180" customWidth="1"/>
    <col min="3333" max="3333" width="15.7265625" style="180" customWidth="1"/>
    <col min="3334" max="3334" width="8" style="180" customWidth="1"/>
    <col min="3335" max="3335" width="15.54296875" style="180" customWidth="1"/>
    <col min="3336" max="3336" width="20.1796875" style="180" bestFit="1" customWidth="1"/>
    <col min="3337" max="3337" width="19.81640625" style="180" customWidth="1"/>
    <col min="3338" max="3584" width="9.1796875" style="180"/>
    <col min="3585" max="3585" width="8" style="180" customWidth="1"/>
    <col min="3586" max="3586" width="37.453125" style="180" customWidth="1"/>
    <col min="3587" max="3588" width="8" style="180" customWidth="1"/>
    <col min="3589" max="3589" width="15.7265625" style="180" customWidth="1"/>
    <col min="3590" max="3590" width="8" style="180" customWidth="1"/>
    <col min="3591" max="3591" width="15.54296875" style="180" customWidth="1"/>
    <col min="3592" max="3592" width="20.1796875" style="180" bestFit="1" customWidth="1"/>
    <col min="3593" max="3593" width="19.81640625" style="180" customWidth="1"/>
    <col min="3594" max="3840" width="9.1796875" style="180"/>
    <col min="3841" max="3841" width="8" style="180" customWidth="1"/>
    <col min="3842" max="3842" width="37.453125" style="180" customWidth="1"/>
    <col min="3843" max="3844" width="8" style="180" customWidth="1"/>
    <col min="3845" max="3845" width="15.7265625" style="180" customWidth="1"/>
    <col min="3846" max="3846" width="8" style="180" customWidth="1"/>
    <col min="3847" max="3847" width="15.54296875" style="180" customWidth="1"/>
    <col min="3848" max="3848" width="20.1796875" style="180" bestFit="1" customWidth="1"/>
    <col min="3849" max="3849" width="19.81640625" style="180" customWidth="1"/>
    <col min="3850" max="4096" width="9.1796875" style="180"/>
    <col min="4097" max="4097" width="8" style="180" customWidth="1"/>
    <col min="4098" max="4098" width="37.453125" style="180" customWidth="1"/>
    <col min="4099" max="4100" width="8" style="180" customWidth="1"/>
    <col min="4101" max="4101" width="15.7265625" style="180" customWidth="1"/>
    <col min="4102" max="4102" width="8" style="180" customWidth="1"/>
    <col min="4103" max="4103" width="15.54296875" style="180" customWidth="1"/>
    <col min="4104" max="4104" width="20.1796875" style="180" bestFit="1" customWidth="1"/>
    <col min="4105" max="4105" width="19.81640625" style="180" customWidth="1"/>
    <col min="4106" max="4352" width="9.1796875" style="180"/>
    <col min="4353" max="4353" width="8" style="180" customWidth="1"/>
    <col min="4354" max="4354" width="37.453125" style="180" customWidth="1"/>
    <col min="4355" max="4356" width="8" style="180" customWidth="1"/>
    <col min="4357" max="4357" width="15.7265625" style="180" customWidth="1"/>
    <col min="4358" max="4358" width="8" style="180" customWidth="1"/>
    <col min="4359" max="4359" width="15.54296875" style="180" customWidth="1"/>
    <col min="4360" max="4360" width="20.1796875" style="180" bestFit="1" customWidth="1"/>
    <col min="4361" max="4361" width="19.81640625" style="180" customWidth="1"/>
    <col min="4362" max="4608" width="9.1796875" style="180"/>
    <col min="4609" max="4609" width="8" style="180" customWidth="1"/>
    <col min="4610" max="4610" width="37.453125" style="180" customWidth="1"/>
    <col min="4611" max="4612" width="8" style="180" customWidth="1"/>
    <col min="4613" max="4613" width="15.7265625" style="180" customWidth="1"/>
    <col min="4614" max="4614" width="8" style="180" customWidth="1"/>
    <col min="4615" max="4615" width="15.54296875" style="180" customWidth="1"/>
    <col min="4616" max="4616" width="20.1796875" style="180" bestFit="1" customWidth="1"/>
    <col min="4617" max="4617" width="19.81640625" style="180" customWidth="1"/>
    <col min="4618" max="4864" width="9.1796875" style="180"/>
    <col min="4865" max="4865" width="8" style="180" customWidth="1"/>
    <col min="4866" max="4866" width="37.453125" style="180" customWidth="1"/>
    <col min="4867" max="4868" width="8" style="180" customWidth="1"/>
    <col min="4869" max="4869" width="15.7265625" style="180" customWidth="1"/>
    <col min="4870" max="4870" width="8" style="180" customWidth="1"/>
    <col min="4871" max="4871" width="15.54296875" style="180" customWidth="1"/>
    <col min="4872" max="4872" width="20.1796875" style="180" bestFit="1" customWidth="1"/>
    <col min="4873" max="4873" width="19.81640625" style="180" customWidth="1"/>
    <col min="4874" max="5120" width="9.1796875" style="180"/>
    <col min="5121" max="5121" width="8" style="180" customWidth="1"/>
    <col min="5122" max="5122" width="37.453125" style="180" customWidth="1"/>
    <col min="5123" max="5124" width="8" style="180" customWidth="1"/>
    <col min="5125" max="5125" width="15.7265625" style="180" customWidth="1"/>
    <col min="5126" max="5126" width="8" style="180" customWidth="1"/>
    <col min="5127" max="5127" width="15.54296875" style="180" customWidth="1"/>
    <col min="5128" max="5128" width="20.1796875" style="180" bestFit="1" customWidth="1"/>
    <col min="5129" max="5129" width="19.81640625" style="180" customWidth="1"/>
    <col min="5130" max="5376" width="9.1796875" style="180"/>
    <col min="5377" max="5377" width="8" style="180" customWidth="1"/>
    <col min="5378" max="5378" width="37.453125" style="180" customWidth="1"/>
    <col min="5379" max="5380" width="8" style="180" customWidth="1"/>
    <col min="5381" max="5381" width="15.7265625" style="180" customWidth="1"/>
    <col min="5382" max="5382" width="8" style="180" customWidth="1"/>
    <col min="5383" max="5383" width="15.54296875" style="180" customWidth="1"/>
    <col min="5384" max="5384" width="20.1796875" style="180" bestFit="1" customWidth="1"/>
    <col min="5385" max="5385" width="19.81640625" style="180" customWidth="1"/>
    <col min="5386" max="5632" width="9.1796875" style="180"/>
    <col min="5633" max="5633" width="8" style="180" customWidth="1"/>
    <col min="5634" max="5634" width="37.453125" style="180" customWidth="1"/>
    <col min="5635" max="5636" width="8" style="180" customWidth="1"/>
    <col min="5637" max="5637" width="15.7265625" style="180" customWidth="1"/>
    <col min="5638" max="5638" width="8" style="180" customWidth="1"/>
    <col min="5639" max="5639" width="15.54296875" style="180" customWidth="1"/>
    <col min="5640" max="5640" width="20.1796875" style="180" bestFit="1" customWidth="1"/>
    <col min="5641" max="5641" width="19.81640625" style="180" customWidth="1"/>
    <col min="5642" max="5888" width="9.1796875" style="180"/>
    <col min="5889" max="5889" width="8" style="180" customWidth="1"/>
    <col min="5890" max="5890" width="37.453125" style="180" customWidth="1"/>
    <col min="5891" max="5892" width="8" style="180" customWidth="1"/>
    <col min="5893" max="5893" width="15.7265625" style="180" customWidth="1"/>
    <col min="5894" max="5894" width="8" style="180" customWidth="1"/>
    <col min="5895" max="5895" width="15.54296875" style="180" customWidth="1"/>
    <col min="5896" max="5896" width="20.1796875" style="180" bestFit="1" customWidth="1"/>
    <col min="5897" max="5897" width="19.81640625" style="180" customWidth="1"/>
    <col min="5898" max="6144" width="9.1796875" style="180"/>
    <col min="6145" max="6145" width="8" style="180" customWidth="1"/>
    <col min="6146" max="6146" width="37.453125" style="180" customWidth="1"/>
    <col min="6147" max="6148" width="8" style="180" customWidth="1"/>
    <col min="6149" max="6149" width="15.7265625" style="180" customWidth="1"/>
    <col min="6150" max="6150" width="8" style="180" customWidth="1"/>
    <col min="6151" max="6151" width="15.54296875" style="180" customWidth="1"/>
    <col min="6152" max="6152" width="20.1796875" style="180" bestFit="1" customWidth="1"/>
    <col min="6153" max="6153" width="19.81640625" style="180" customWidth="1"/>
    <col min="6154" max="6400" width="9.1796875" style="180"/>
    <col min="6401" max="6401" width="8" style="180" customWidth="1"/>
    <col min="6402" max="6402" width="37.453125" style="180" customWidth="1"/>
    <col min="6403" max="6404" width="8" style="180" customWidth="1"/>
    <col min="6405" max="6405" width="15.7265625" style="180" customWidth="1"/>
    <col min="6406" max="6406" width="8" style="180" customWidth="1"/>
    <col min="6407" max="6407" width="15.54296875" style="180" customWidth="1"/>
    <col min="6408" max="6408" width="20.1796875" style="180" bestFit="1" customWidth="1"/>
    <col min="6409" max="6409" width="19.81640625" style="180" customWidth="1"/>
    <col min="6410" max="6656" width="9.1796875" style="180"/>
    <col min="6657" max="6657" width="8" style="180" customWidth="1"/>
    <col min="6658" max="6658" width="37.453125" style="180" customWidth="1"/>
    <col min="6659" max="6660" width="8" style="180" customWidth="1"/>
    <col min="6661" max="6661" width="15.7265625" style="180" customWidth="1"/>
    <col min="6662" max="6662" width="8" style="180" customWidth="1"/>
    <col min="6663" max="6663" width="15.54296875" style="180" customWidth="1"/>
    <col min="6664" max="6664" width="20.1796875" style="180" bestFit="1" customWidth="1"/>
    <col min="6665" max="6665" width="19.81640625" style="180" customWidth="1"/>
    <col min="6666" max="6912" width="9.1796875" style="180"/>
    <col min="6913" max="6913" width="8" style="180" customWidth="1"/>
    <col min="6914" max="6914" width="37.453125" style="180" customWidth="1"/>
    <col min="6915" max="6916" width="8" style="180" customWidth="1"/>
    <col min="6917" max="6917" width="15.7265625" style="180" customWidth="1"/>
    <col min="6918" max="6918" width="8" style="180" customWidth="1"/>
    <col min="6919" max="6919" width="15.54296875" style="180" customWidth="1"/>
    <col min="6920" max="6920" width="20.1796875" style="180" bestFit="1" customWidth="1"/>
    <col min="6921" max="6921" width="19.81640625" style="180" customWidth="1"/>
    <col min="6922" max="7168" width="9.1796875" style="180"/>
    <col min="7169" max="7169" width="8" style="180" customWidth="1"/>
    <col min="7170" max="7170" width="37.453125" style="180" customWidth="1"/>
    <col min="7171" max="7172" width="8" style="180" customWidth="1"/>
    <col min="7173" max="7173" width="15.7265625" style="180" customWidth="1"/>
    <col min="7174" max="7174" width="8" style="180" customWidth="1"/>
    <col min="7175" max="7175" width="15.54296875" style="180" customWidth="1"/>
    <col min="7176" max="7176" width="20.1796875" style="180" bestFit="1" customWidth="1"/>
    <col min="7177" max="7177" width="19.81640625" style="180" customWidth="1"/>
    <col min="7178" max="7424" width="9.1796875" style="180"/>
    <col min="7425" max="7425" width="8" style="180" customWidth="1"/>
    <col min="7426" max="7426" width="37.453125" style="180" customWidth="1"/>
    <col min="7427" max="7428" width="8" style="180" customWidth="1"/>
    <col min="7429" max="7429" width="15.7265625" style="180" customWidth="1"/>
    <col min="7430" max="7430" width="8" style="180" customWidth="1"/>
    <col min="7431" max="7431" width="15.54296875" style="180" customWidth="1"/>
    <col min="7432" max="7432" width="20.1796875" style="180" bestFit="1" customWidth="1"/>
    <col min="7433" max="7433" width="19.81640625" style="180" customWidth="1"/>
    <col min="7434" max="7680" width="9.1796875" style="180"/>
    <col min="7681" max="7681" width="8" style="180" customWidth="1"/>
    <col min="7682" max="7682" width="37.453125" style="180" customWidth="1"/>
    <col min="7683" max="7684" width="8" style="180" customWidth="1"/>
    <col min="7685" max="7685" width="15.7265625" style="180" customWidth="1"/>
    <col min="7686" max="7686" width="8" style="180" customWidth="1"/>
    <col min="7687" max="7687" width="15.54296875" style="180" customWidth="1"/>
    <col min="7688" max="7688" width="20.1796875" style="180" bestFit="1" customWidth="1"/>
    <col min="7689" max="7689" width="19.81640625" style="180" customWidth="1"/>
    <col min="7690" max="7936" width="9.1796875" style="180"/>
    <col min="7937" max="7937" width="8" style="180" customWidth="1"/>
    <col min="7938" max="7938" width="37.453125" style="180" customWidth="1"/>
    <col min="7939" max="7940" width="8" style="180" customWidth="1"/>
    <col min="7941" max="7941" width="15.7265625" style="180" customWidth="1"/>
    <col min="7942" max="7942" width="8" style="180" customWidth="1"/>
    <col min="7943" max="7943" width="15.54296875" style="180" customWidth="1"/>
    <col min="7944" max="7944" width="20.1796875" style="180" bestFit="1" customWidth="1"/>
    <col min="7945" max="7945" width="19.81640625" style="180" customWidth="1"/>
    <col min="7946" max="8192" width="9.1796875" style="180"/>
    <col min="8193" max="8193" width="8" style="180" customWidth="1"/>
    <col min="8194" max="8194" width="37.453125" style="180" customWidth="1"/>
    <col min="8195" max="8196" width="8" style="180" customWidth="1"/>
    <col min="8197" max="8197" width="15.7265625" style="180" customWidth="1"/>
    <col min="8198" max="8198" width="8" style="180" customWidth="1"/>
    <col min="8199" max="8199" width="15.54296875" style="180" customWidth="1"/>
    <col min="8200" max="8200" width="20.1796875" style="180" bestFit="1" customWidth="1"/>
    <col min="8201" max="8201" width="19.81640625" style="180" customWidth="1"/>
    <col min="8202" max="8448" width="9.1796875" style="180"/>
    <col min="8449" max="8449" width="8" style="180" customWidth="1"/>
    <col min="8450" max="8450" width="37.453125" style="180" customWidth="1"/>
    <col min="8451" max="8452" width="8" style="180" customWidth="1"/>
    <col min="8453" max="8453" width="15.7265625" style="180" customWidth="1"/>
    <col min="8454" max="8454" width="8" style="180" customWidth="1"/>
    <col min="8455" max="8455" width="15.54296875" style="180" customWidth="1"/>
    <col min="8456" max="8456" width="20.1796875" style="180" bestFit="1" customWidth="1"/>
    <col min="8457" max="8457" width="19.81640625" style="180" customWidth="1"/>
    <col min="8458" max="8704" width="9.1796875" style="180"/>
    <col min="8705" max="8705" width="8" style="180" customWidth="1"/>
    <col min="8706" max="8706" width="37.453125" style="180" customWidth="1"/>
    <col min="8707" max="8708" width="8" style="180" customWidth="1"/>
    <col min="8709" max="8709" width="15.7265625" style="180" customWidth="1"/>
    <col min="8710" max="8710" width="8" style="180" customWidth="1"/>
    <col min="8711" max="8711" width="15.54296875" style="180" customWidth="1"/>
    <col min="8712" max="8712" width="20.1796875" style="180" bestFit="1" customWidth="1"/>
    <col min="8713" max="8713" width="19.81640625" style="180" customWidth="1"/>
    <col min="8714" max="8960" width="9.1796875" style="180"/>
    <col min="8961" max="8961" width="8" style="180" customWidth="1"/>
    <col min="8962" max="8962" width="37.453125" style="180" customWidth="1"/>
    <col min="8963" max="8964" width="8" style="180" customWidth="1"/>
    <col min="8965" max="8965" width="15.7265625" style="180" customWidth="1"/>
    <col min="8966" max="8966" width="8" style="180" customWidth="1"/>
    <col min="8967" max="8967" width="15.54296875" style="180" customWidth="1"/>
    <col min="8968" max="8968" width="20.1796875" style="180" bestFit="1" customWidth="1"/>
    <col min="8969" max="8969" width="19.81640625" style="180" customWidth="1"/>
    <col min="8970" max="9216" width="9.1796875" style="180"/>
    <col min="9217" max="9217" width="8" style="180" customWidth="1"/>
    <col min="9218" max="9218" width="37.453125" style="180" customWidth="1"/>
    <col min="9219" max="9220" width="8" style="180" customWidth="1"/>
    <col min="9221" max="9221" width="15.7265625" style="180" customWidth="1"/>
    <col min="9222" max="9222" width="8" style="180" customWidth="1"/>
    <col min="9223" max="9223" width="15.54296875" style="180" customWidth="1"/>
    <col min="9224" max="9224" width="20.1796875" style="180" bestFit="1" customWidth="1"/>
    <col min="9225" max="9225" width="19.81640625" style="180" customWidth="1"/>
    <col min="9226" max="9472" width="9.1796875" style="180"/>
    <col min="9473" max="9473" width="8" style="180" customWidth="1"/>
    <col min="9474" max="9474" width="37.453125" style="180" customWidth="1"/>
    <col min="9475" max="9476" width="8" style="180" customWidth="1"/>
    <col min="9477" max="9477" width="15.7265625" style="180" customWidth="1"/>
    <col min="9478" max="9478" width="8" style="180" customWidth="1"/>
    <col min="9479" max="9479" width="15.54296875" style="180" customWidth="1"/>
    <col min="9480" max="9480" width="20.1796875" style="180" bestFit="1" customWidth="1"/>
    <col min="9481" max="9481" width="19.81640625" style="180" customWidth="1"/>
    <col min="9482" max="9728" width="9.1796875" style="180"/>
    <col min="9729" max="9729" width="8" style="180" customWidth="1"/>
    <col min="9730" max="9730" width="37.453125" style="180" customWidth="1"/>
    <col min="9731" max="9732" width="8" style="180" customWidth="1"/>
    <col min="9733" max="9733" width="15.7265625" style="180" customWidth="1"/>
    <col min="9734" max="9734" width="8" style="180" customWidth="1"/>
    <col min="9735" max="9735" width="15.54296875" style="180" customWidth="1"/>
    <col min="9736" max="9736" width="20.1796875" style="180" bestFit="1" customWidth="1"/>
    <col min="9737" max="9737" width="19.81640625" style="180" customWidth="1"/>
    <col min="9738" max="9984" width="9.1796875" style="180"/>
    <col min="9985" max="9985" width="8" style="180" customWidth="1"/>
    <col min="9986" max="9986" width="37.453125" style="180" customWidth="1"/>
    <col min="9987" max="9988" width="8" style="180" customWidth="1"/>
    <col min="9989" max="9989" width="15.7265625" style="180" customWidth="1"/>
    <col min="9990" max="9990" width="8" style="180" customWidth="1"/>
    <col min="9991" max="9991" width="15.54296875" style="180" customWidth="1"/>
    <col min="9992" max="9992" width="20.1796875" style="180" bestFit="1" customWidth="1"/>
    <col min="9993" max="9993" width="19.81640625" style="180" customWidth="1"/>
    <col min="9994" max="10240" width="9.1796875" style="180"/>
    <col min="10241" max="10241" width="8" style="180" customWidth="1"/>
    <col min="10242" max="10242" width="37.453125" style="180" customWidth="1"/>
    <col min="10243" max="10244" width="8" style="180" customWidth="1"/>
    <col min="10245" max="10245" width="15.7265625" style="180" customWidth="1"/>
    <col min="10246" max="10246" width="8" style="180" customWidth="1"/>
    <col min="10247" max="10247" width="15.54296875" style="180" customWidth="1"/>
    <col min="10248" max="10248" width="20.1796875" style="180" bestFit="1" customWidth="1"/>
    <col min="10249" max="10249" width="19.81640625" style="180" customWidth="1"/>
    <col min="10250" max="10496" width="9.1796875" style="180"/>
    <col min="10497" max="10497" width="8" style="180" customWidth="1"/>
    <col min="10498" max="10498" width="37.453125" style="180" customWidth="1"/>
    <col min="10499" max="10500" width="8" style="180" customWidth="1"/>
    <col min="10501" max="10501" width="15.7265625" style="180" customWidth="1"/>
    <col min="10502" max="10502" width="8" style="180" customWidth="1"/>
    <col min="10503" max="10503" width="15.54296875" style="180" customWidth="1"/>
    <col min="10504" max="10504" width="20.1796875" style="180" bestFit="1" customWidth="1"/>
    <col min="10505" max="10505" width="19.81640625" style="180" customWidth="1"/>
    <col min="10506" max="10752" width="9.1796875" style="180"/>
    <col min="10753" max="10753" width="8" style="180" customWidth="1"/>
    <col min="10754" max="10754" width="37.453125" style="180" customWidth="1"/>
    <col min="10755" max="10756" width="8" style="180" customWidth="1"/>
    <col min="10757" max="10757" width="15.7265625" style="180" customWidth="1"/>
    <col min="10758" max="10758" width="8" style="180" customWidth="1"/>
    <col min="10759" max="10759" width="15.54296875" style="180" customWidth="1"/>
    <col min="10760" max="10760" width="20.1796875" style="180" bestFit="1" customWidth="1"/>
    <col min="10761" max="10761" width="19.81640625" style="180" customWidth="1"/>
    <col min="10762" max="11008" width="9.1796875" style="180"/>
    <col min="11009" max="11009" width="8" style="180" customWidth="1"/>
    <col min="11010" max="11010" width="37.453125" style="180" customWidth="1"/>
    <col min="11011" max="11012" width="8" style="180" customWidth="1"/>
    <col min="11013" max="11013" width="15.7265625" style="180" customWidth="1"/>
    <col min="11014" max="11014" width="8" style="180" customWidth="1"/>
    <col min="11015" max="11015" width="15.54296875" style="180" customWidth="1"/>
    <col min="11016" max="11016" width="20.1796875" style="180" bestFit="1" customWidth="1"/>
    <col min="11017" max="11017" width="19.81640625" style="180" customWidth="1"/>
    <col min="11018" max="11264" width="9.1796875" style="180"/>
    <col min="11265" max="11265" width="8" style="180" customWidth="1"/>
    <col min="11266" max="11266" width="37.453125" style="180" customWidth="1"/>
    <col min="11267" max="11268" width="8" style="180" customWidth="1"/>
    <col min="11269" max="11269" width="15.7265625" style="180" customWidth="1"/>
    <col min="11270" max="11270" width="8" style="180" customWidth="1"/>
    <col min="11271" max="11271" width="15.54296875" style="180" customWidth="1"/>
    <col min="11272" max="11272" width="20.1796875" style="180" bestFit="1" customWidth="1"/>
    <col min="11273" max="11273" width="19.81640625" style="180" customWidth="1"/>
    <col min="11274" max="11520" width="9.1796875" style="180"/>
    <col min="11521" max="11521" width="8" style="180" customWidth="1"/>
    <col min="11522" max="11522" width="37.453125" style="180" customWidth="1"/>
    <col min="11523" max="11524" width="8" style="180" customWidth="1"/>
    <col min="11525" max="11525" width="15.7265625" style="180" customWidth="1"/>
    <col min="11526" max="11526" width="8" style="180" customWidth="1"/>
    <col min="11527" max="11527" width="15.54296875" style="180" customWidth="1"/>
    <col min="11528" max="11528" width="20.1796875" style="180" bestFit="1" customWidth="1"/>
    <col min="11529" max="11529" width="19.81640625" style="180" customWidth="1"/>
    <col min="11530" max="11776" width="9.1796875" style="180"/>
    <col min="11777" max="11777" width="8" style="180" customWidth="1"/>
    <col min="11778" max="11778" width="37.453125" style="180" customWidth="1"/>
    <col min="11779" max="11780" width="8" style="180" customWidth="1"/>
    <col min="11781" max="11781" width="15.7265625" style="180" customWidth="1"/>
    <col min="11782" max="11782" width="8" style="180" customWidth="1"/>
    <col min="11783" max="11783" width="15.54296875" style="180" customWidth="1"/>
    <col min="11784" max="11784" width="20.1796875" style="180" bestFit="1" customWidth="1"/>
    <col min="11785" max="11785" width="19.81640625" style="180" customWidth="1"/>
    <col min="11786" max="12032" width="9.1796875" style="180"/>
    <col min="12033" max="12033" width="8" style="180" customWidth="1"/>
    <col min="12034" max="12034" width="37.453125" style="180" customWidth="1"/>
    <col min="12035" max="12036" width="8" style="180" customWidth="1"/>
    <col min="12037" max="12037" width="15.7265625" style="180" customWidth="1"/>
    <col min="12038" max="12038" width="8" style="180" customWidth="1"/>
    <col min="12039" max="12039" width="15.54296875" style="180" customWidth="1"/>
    <col min="12040" max="12040" width="20.1796875" style="180" bestFit="1" customWidth="1"/>
    <col min="12041" max="12041" width="19.81640625" style="180" customWidth="1"/>
    <col min="12042" max="12288" width="9.1796875" style="180"/>
    <col min="12289" max="12289" width="8" style="180" customWidth="1"/>
    <col min="12290" max="12290" width="37.453125" style="180" customWidth="1"/>
    <col min="12291" max="12292" width="8" style="180" customWidth="1"/>
    <col min="12293" max="12293" width="15.7265625" style="180" customWidth="1"/>
    <col min="12294" max="12294" width="8" style="180" customWidth="1"/>
    <col min="12295" max="12295" width="15.54296875" style="180" customWidth="1"/>
    <col min="12296" max="12296" width="20.1796875" style="180" bestFit="1" customWidth="1"/>
    <col min="12297" max="12297" width="19.81640625" style="180" customWidth="1"/>
    <col min="12298" max="12544" width="9.1796875" style="180"/>
    <col min="12545" max="12545" width="8" style="180" customWidth="1"/>
    <col min="12546" max="12546" width="37.453125" style="180" customWidth="1"/>
    <col min="12547" max="12548" width="8" style="180" customWidth="1"/>
    <col min="12549" max="12549" width="15.7265625" style="180" customWidth="1"/>
    <col min="12550" max="12550" width="8" style="180" customWidth="1"/>
    <col min="12551" max="12551" width="15.54296875" style="180" customWidth="1"/>
    <col min="12552" max="12552" width="20.1796875" style="180" bestFit="1" customWidth="1"/>
    <col min="12553" max="12553" width="19.81640625" style="180" customWidth="1"/>
    <col min="12554" max="12800" width="9.1796875" style="180"/>
    <col min="12801" max="12801" width="8" style="180" customWidth="1"/>
    <col min="12802" max="12802" width="37.453125" style="180" customWidth="1"/>
    <col min="12803" max="12804" width="8" style="180" customWidth="1"/>
    <col min="12805" max="12805" width="15.7265625" style="180" customWidth="1"/>
    <col min="12806" max="12806" width="8" style="180" customWidth="1"/>
    <col min="12807" max="12807" width="15.54296875" style="180" customWidth="1"/>
    <col min="12808" max="12808" width="20.1796875" style="180" bestFit="1" customWidth="1"/>
    <col min="12809" max="12809" width="19.81640625" style="180" customWidth="1"/>
    <col min="12810" max="13056" width="9.1796875" style="180"/>
    <col min="13057" max="13057" width="8" style="180" customWidth="1"/>
    <col min="13058" max="13058" width="37.453125" style="180" customWidth="1"/>
    <col min="13059" max="13060" width="8" style="180" customWidth="1"/>
    <col min="13061" max="13061" width="15.7265625" style="180" customWidth="1"/>
    <col min="13062" max="13062" width="8" style="180" customWidth="1"/>
    <col min="13063" max="13063" width="15.54296875" style="180" customWidth="1"/>
    <col min="13064" max="13064" width="20.1796875" style="180" bestFit="1" customWidth="1"/>
    <col min="13065" max="13065" width="19.81640625" style="180" customWidth="1"/>
    <col min="13066" max="13312" width="9.1796875" style="180"/>
    <col min="13313" max="13313" width="8" style="180" customWidth="1"/>
    <col min="13314" max="13314" width="37.453125" style="180" customWidth="1"/>
    <col min="13315" max="13316" width="8" style="180" customWidth="1"/>
    <col min="13317" max="13317" width="15.7265625" style="180" customWidth="1"/>
    <col min="13318" max="13318" width="8" style="180" customWidth="1"/>
    <col min="13319" max="13319" width="15.54296875" style="180" customWidth="1"/>
    <col min="13320" max="13320" width="20.1796875" style="180" bestFit="1" customWidth="1"/>
    <col min="13321" max="13321" width="19.81640625" style="180" customWidth="1"/>
    <col min="13322" max="13568" width="9.1796875" style="180"/>
    <col min="13569" max="13569" width="8" style="180" customWidth="1"/>
    <col min="13570" max="13570" width="37.453125" style="180" customWidth="1"/>
    <col min="13571" max="13572" width="8" style="180" customWidth="1"/>
    <col min="13573" max="13573" width="15.7265625" style="180" customWidth="1"/>
    <col min="13574" max="13574" width="8" style="180" customWidth="1"/>
    <col min="13575" max="13575" width="15.54296875" style="180" customWidth="1"/>
    <col min="13576" max="13576" width="20.1796875" style="180" bestFit="1" customWidth="1"/>
    <col min="13577" max="13577" width="19.81640625" style="180" customWidth="1"/>
    <col min="13578" max="13824" width="9.1796875" style="180"/>
    <col min="13825" max="13825" width="8" style="180" customWidth="1"/>
    <col min="13826" max="13826" width="37.453125" style="180" customWidth="1"/>
    <col min="13827" max="13828" width="8" style="180" customWidth="1"/>
    <col min="13829" max="13829" width="15.7265625" style="180" customWidth="1"/>
    <col min="13830" max="13830" width="8" style="180" customWidth="1"/>
    <col min="13831" max="13831" width="15.54296875" style="180" customWidth="1"/>
    <col min="13832" max="13832" width="20.1796875" style="180" bestFit="1" customWidth="1"/>
    <col min="13833" max="13833" width="19.81640625" style="180" customWidth="1"/>
    <col min="13834" max="14080" width="9.1796875" style="180"/>
    <col min="14081" max="14081" width="8" style="180" customWidth="1"/>
    <col min="14082" max="14082" width="37.453125" style="180" customWidth="1"/>
    <col min="14083" max="14084" width="8" style="180" customWidth="1"/>
    <col min="14085" max="14085" width="15.7265625" style="180" customWidth="1"/>
    <col min="14086" max="14086" width="8" style="180" customWidth="1"/>
    <col min="14087" max="14087" width="15.54296875" style="180" customWidth="1"/>
    <col min="14088" max="14088" width="20.1796875" style="180" bestFit="1" customWidth="1"/>
    <col min="14089" max="14089" width="19.81640625" style="180" customWidth="1"/>
    <col min="14090" max="14336" width="9.1796875" style="180"/>
    <col min="14337" max="14337" width="8" style="180" customWidth="1"/>
    <col min="14338" max="14338" width="37.453125" style="180" customWidth="1"/>
    <col min="14339" max="14340" width="8" style="180" customWidth="1"/>
    <col min="14341" max="14341" width="15.7265625" style="180" customWidth="1"/>
    <col min="14342" max="14342" width="8" style="180" customWidth="1"/>
    <col min="14343" max="14343" width="15.54296875" style="180" customWidth="1"/>
    <col min="14344" max="14344" width="20.1796875" style="180" bestFit="1" customWidth="1"/>
    <col min="14345" max="14345" width="19.81640625" style="180" customWidth="1"/>
    <col min="14346" max="14592" width="9.1796875" style="180"/>
    <col min="14593" max="14593" width="8" style="180" customWidth="1"/>
    <col min="14594" max="14594" width="37.453125" style="180" customWidth="1"/>
    <col min="14595" max="14596" width="8" style="180" customWidth="1"/>
    <col min="14597" max="14597" width="15.7265625" style="180" customWidth="1"/>
    <col min="14598" max="14598" width="8" style="180" customWidth="1"/>
    <col min="14599" max="14599" width="15.54296875" style="180" customWidth="1"/>
    <col min="14600" max="14600" width="20.1796875" style="180" bestFit="1" customWidth="1"/>
    <col min="14601" max="14601" width="19.81640625" style="180" customWidth="1"/>
    <col min="14602" max="14848" width="9.1796875" style="180"/>
    <col min="14849" max="14849" width="8" style="180" customWidth="1"/>
    <col min="14850" max="14850" width="37.453125" style="180" customWidth="1"/>
    <col min="14851" max="14852" width="8" style="180" customWidth="1"/>
    <col min="14853" max="14853" width="15.7265625" style="180" customWidth="1"/>
    <col min="14854" max="14854" width="8" style="180" customWidth="1"/>
    <col min="14855" max="14855" width="15.54296875" style="180" customWidth="1"/>
    <col min="14856" max="14856" width="20.1796875" style="180" bestFit="1" customWidth="1"/>
    <col min="14857" max="14857" width="19.81640625" style="180" customWidth="1"/>
    <col min="14858" max="15104" width="9.1796875" style="180"/>
    <col min="15105" max="15105" width="8" style="180" customWidth="1"/>
    <col min="15106" max="15106" width="37.453125" style="180" customWidth="1"/>
    <col min="15107" max="15108" width="8" style="180" customWidth="1"/>
    <col min="15109" max="15109" width="15.7265625" style="180" customWidth="1"/>
    <col min="15110" max="15110" width="8" style="180" customWidth="1"/>
    <col min="15111" max="15111" width="15.54296875" style="180" customWidth="1"/>
    <col min="15112" max="15112" width="20.1796875" style="180" bestFit="1" customWidth="1"/>
    <col min="15113" max="15113" width="19.81640625" style="180" customWidth="1"/>
    <col min="15114" max="15360" width="9.1796875" style="180"/>
    <col min="15361" max="15361" width="8" style="180" customWidth="1"/>
    <col min="15362" max="15362" width="37.453125" style="180" customWidth="1"/>
    <col min="15363" max="15364" width="8" style="180" customWidth="1"/>
    <col min="15365" max="15365" width="15.7265625" style="180" customWidth="1"/>
    <col min="15366" max="15366" width="8" style="180" customWidth="1"/>
    <col min="15367" max="15367" width="15.54296875" style="180" customWidth="1"/>
    <col min="15368" max="15368" width="20.1796875" style="180" bestFit="1" customWidth="1"/>
    <col min="15369" max="15369" width="19.81640625" style="180" customWidth="1"/>
    <col min="15370" max="15616" width="9.1796875" style="180"/>
    <col min="15617" max="15617" width="8" style="180" customWidth="1"/>
    <col min="15618" max="15618" width="37.453125" style="180" customWidth="1"/>
    <col min="15619" max="15620" width="8" style="180" customWidth="1"/>
    <col min="15621" max="15621" width="15.7265625" style="180" customWidth="1"/>
    <col min="15622" max="15622" width="8" style="180" customWidth="1"/>
    <col min="15623" max="15623" width="15.54296875" style="180" customWidth="1"/>
    <col min="15624" max="15624" width="20.1796875" style="180" bestFit="1" customWidth="1"/>
    <col min="15625" max="15625" width="19.81640625" style="180" customWidth="1"/>
    <col min="15626" max="15872" width="9.1796875" style="180"/>
    <col min="15873" max="15873" width="8" style="180" customWidth="1"/>
    <col min="15874" max="15874" width="37.453125" style="180" customWidth="1"/>
    <col min="15875" max="15876" width="8" style="180" customWidth="1"/>
    <col min="15877" max="15877" width="15.7265625" style="180" customWidth="1"/>
    <col min="15878" max="15878" width="8" style="180" customWidth="1"/>
    <col min="15879" max="15879" width="15.54296875" style="180" customWidth="1"/>
    <col min="15880" max="15880" width="20.1796875" style="180" bestFit="1" customWidth="1"/>
    <col min="15881" max="15881" width="19.81640625" style="180" customWidth="1"/>
    <col min="15882" max="16128" width="9.1796875" style="180"/>
    <col min="16129" max="16129" width="8" style="180" customWidth="1"/>
    <col min="16130" max="16130" width="37.453125" style="180" customWidth="1"/>
    <col min="16131" max="16132" width="8" style="180" customWidth="1"/>
    <col min="16133" max="16133" width="15.7265625" style="180" customWidth="1"/>
    <col min="16134" max="16134" width="8" style="180" customWidth="1"/>
    <col min="16135" max="16135" width="15.54296875" style="180" customWidth="1"/>
    <col min="16136" max="16136" width="20.1796875" style="180" bestFit="1" customWidth="1"/>
    <col min="16137" max="16137" width="19.81640625" style="180" customWidth="1"/>
    <col min="16138" max="16384" width="9.1796875" style="180"/>
  </cols>
  <sheetData>
    <row r="1" spans="1:9" ht="15" customHeight="1">
      <c r="A1" s="1005" t="s">
        <v>67</v>
      </c>
      <c r="B1" s="1005"/>
      <c r="C1" s="1005"/>
      <c r="D1" s="1005"/>
      <c r="E1" s="1005"/>
      <c r="F1" s="1005"/>
      <c r="G1" s="1005"/>
      <c r="H1" s="1005"/>
      <c r="I1" s="1005"/>
    </row>
    <row r="2" spans="1:9" ht="15" customHeight="1">
      <c r="A2" s="1012" t="str">
        <f>BDI!A2</f>
        <v>BAIRRO: ALAMEDA</v>
      </c>
      <c r="B2" s="1012"/>
      <c r="C2" s="1012"/>
      <c r="D2" s="1012"/>
      <c r="E2" s="1012"/>
      <c r="F2" s="1012"/>
      <c r="G2" s="1012"/>
      <c r="H2" s="1012"/>
      <c r="I2" s="1012"/>
    </row>
    <row r="3" spans="1:9" ht="32.25" customHeight="1">
      <c r="A3" s="1041" t="str">
        <f>BDI!A3</f>
        <v>RUAS: VEREADOR ABERLADO DE AZEVEDO, DO INDEPENDENTE, F, MIGUEL JOSÉ DA SILVA, MARIANO DE CAMPOS MAIA, VALTER FONTANA</v>
      </c>
      <c r="B3" s="1041"/>
      <c r="C3" s="1041"/>
      <c r="D3" s="1041"/>
      <c r="E3" s="1041"/>
      <c r="F3" s="1041"/>
      <c r="G3" s="1041"/>
      <c r="H3" s="1041"/>
      <c r="I3" s="1041"/>
    </row>
    <row r="4" spans="1:9" ht="15" customHeight="1">
      <c r="A4" s="1012" t="str">
        <f>BDI!A4</f>
        <v>SUBSTITUIÇÃO E IMPLANTAÇÃO DE BUEIROS EM VIAS URBANAS</v>
      </c>
      <c r="B4" s="1012"/>
      <c r="C4" s="1012"/>
      <c r="D4" s="1012"/>
      <c r="E4" s="1012"/>
      <c r="F4" s="1012"/>
      <c r="G4" s="1012"/>
      <c r="H4" s="1012"/>
      <c r="I4" s="1012"/>
    </row>
    <row r="5" spans="1:9" ht="15" customHeight="1">
      <c r="A5" s="1005" t="s">
        <v>601</v>
      </c>
      <c r="B5" s="1005"/>
      <c r="C5" s="1005"/>
      <c r="D5" s="1005"/>
      <c r="E5" s="1005"/>
      <c r="F5" s="1005"/>
      <c r="G5" s="1005"/>
      <c r="H5" s="1005"/>
      <c r="I5" s="1005"/>
    </row>
    <row r="6" spans="1:9" ht="16.5" customHeight="1">
      <c r="A6" s="1014" t="s">
        <v>66</v>
      </c>
      <c r="B6" s="1014"/>
      <c r="C6" s="1014"/>
      <c r="D6" s="1014"/>
      <c r="E6" s="1014"/>
      <c r="F6" s="1014"/>
      <c r="G6" s="1014"/>
      <c r="H6" s="1014"/>
      <c r="I6" s="1014"/>
    </row>
    <row r="7" spans="1:9" ht="16.5" customHeight="1">
      <c r="A7" s="1042" t="s">
        <v>603</v>
      </c>
      <c r="B7" s="1042"/>
      <c r="C7" s="1042"/>
      <c r="D7" s="1042"/>
      <c r="E7" s="1042"/>
      <c r="F7" s="1042"/>
      <c r="G7" s="1042"/>
      <c r="H7" s="1042"/>
      <c r="I7" s="1042"/>
    </row>
    <row r="8" spans="1:9">
      <c r="A8" s="1018" t="s">
        <v>604</v>
      </c>
      <c r="B8" s="1014"/>
      <c r="C8" s="1014"/>
      <c r="D8" s="1014"/>
      <c r="E8" s="1014"/>
      <c r="F8" s="1014"/>
      <c r="G8" s="1014"/>
      <c r="H8" s="1014"/>
      <c r="I8" s="1014"/>
    </row>
    <row r="9" spans="1:9">
      <c r="A9" s="775" t="s">
        <v>106</v>
      </c>
      <c r="B9" s="775"/>
      <c r="C9" s="775"/>
      <c r="D9" s="775"/>
      <c r="E9" s="775"/>
      <c r="F9" s="775"/>
      <c r="G9" s="775"/>
      <c r="H9" s="775"/>
      <c r="I9" s="775"/>
    </row>
    <row r="10" spans="1:9">
      <c r="A10" s="775"/>
      <c r="B10" s="775"/>
      <c r="C10" s="775"/>
      <c r="D10" s="775"/>
      <c r="E10" s="775"/>
      <c r="F10" s="775"/>
      <c r="G10" s="775"/>
      <c r="H10" s="775"/>
      <c r="I10" s="775"/>
    </row>
    <row r="11" spans="1:9">
      <c r="A11" s="770" t="s">
        <v>27</v>
      </c>
      <c r="B11" s="770" t="s">
        <v>0</v>
      </c>
      <c r="C11" s="1010"/>
      <c r="D11" s="1010"/>
      <c r="E11" s="274" t="s">
        <v>55</v>
      </c>
      <c r="F11" s="183" t="s">
        <v>56</v>
      </c>
      <c r="G11" s="183" t="s">
        <v>57</v>
      </c>
      <c r="H11" s="183" t="s">
        <v>605</v>
      </c>
      <c r="I11" s="183" t="s">
        <v>58</v>
      </c>
    </row>
    <row r="12" spans="1:9">
      <c r="A12" s="1010"/>
      <c r="B12" s="1010"/>
      <c r="C12" s="1010"/>
      <c r="D12" s="1010"/>
      <c r="E12" s="274" t="s">
        <v>59</v>
      </c>
      <c r="F12" s="183" t="s">
        <v>606</v>
      </c>
      <c r="G12" s="183" t="s">
        <v>606</v>
      </c>
      <c r="H12" s="183" t="s">
        <v>606</v>
      </c>
      <c r="I12" s="183" t="s">
        <v>606</v>
      </c>
    </row>
    <row r="13" spans="1:9">
      <c r="A13" s="274" t="s">
        <v>36</v>
      </c>
      <c r="B13" s="1009" t="s">
        <v>60</v>
      </c>
      <c r="C13" s="1010"/>
      <c r="D13" s="1010"/>
      <c r="E13" s="275">
        <f>SUM(E14:E17)</f>
        <v>5.63</v>
      </c>
      <c r="F13" s="275"/>
      <c r="G13" s="276"/>
      <c r="H13" s="221"/>
      <c r="I13" s="221"/>
    </row>
    <row r="14" spans="1:9">
      <c r="A14" s="221" t="s">
        <v>37</v>
      </c>
      <c r="B14" s="1011" t="s">
        <v>607</v>
      </c>
      <c r="C14" s="1010"/>
      <c r="D14" s="1010"/>
      <c r="E14" s="276">
        <v>3.45</v>
      </c>
      <c r="F14" s="276"/>
      <c r="G14" s="276"/>
      <c r="H14" s="221"/>
      <c r="I14" s="221"/>
    </row>
    <row r="15" spans="1:9">
      <c r="A15" s="221" t="s">
        <v>38</v>
      </c>
      <c r="B15" s="1020" t="s">
        <v>608</v>
      </c>
      <c r="C15" s="1021"/>
      <c r="D15" s="1022"/>
      <c r="E15" s="276">
        <v>0.48</v>
      </c>
      <c r="F15" s="276"/>
      <c r="G15" s="276"/>
      <c r="H15" s="221"/>
      <c r="I15" s="221"/>
    </row>
    <row r="16" spans="1:9">
      <c r="A16" s="221" t="s">
        <v>61</v>
      </c>
      <c r="B16" s="1011" t="s">
        <v>609</v>
      </c>
      <c r="C16" s="1010"/>
      <c r="D16" s="1010"/>
      <c r="E16" s="276">
        <v>0.85</v>
      </c>
      <c r="F16" s="276"/>
      <c r="G16" s="276"/>
      <c r="H16" s="221"/>
      <c r="I16" s="221"/>
    </row>
    <row r="17" spans="1:9">
      <c r="A17" s="221" t="s">
        <v>77</v>
      </c>
      <c r="B17" s="1011" t="s">
        <v>610</v>
      </c>
      <c r="C17" s="1010"/>
      <c r="D17" s="1010"/>
      <c r="E17" s="276">
        <v>0.85</v>
      </c>
      <c r="F17" s="276"/>
      <c r="G17" s="276"/>
      <c r="H17" s="221"/>
      <c r="I17" s="221"/>
    </row>
    <row r="18" spans="1:9">
      <c r="A18" s="277"/>
      <c r="B18" s="1023"/>
      <c r="C18" s="1024"/>
      <c r="D18" s="1024"/>
      <c r="E18" s="278"/>
      <c r="F18" s="279"/>
      <c r="G18" s="278"/>
      <c r="H18" s="277"/>
      <c r="I18" s="277"/>
    </row>
    <row r="19" spans="1:9">
      <c r="A19" s="274" t="s">
        <v>28</v>
      </c>
      <c r="B19" s="1009" t="s">
        <v>62</v>
      </c>
      <c r="C19" s="1010"/>
      <c r="D19" s="1010"/>
      <c r="E19" s="275">
        <f>E20</f>
        <v>5.1100000000000003</v>
      </c>
      <c r="F19" s="275"/>
      <c r="G19" s="276"/>
      <c r="H19" s="221"/>
      <c r="I19" s="221"/>
    </row>
    <row r="20" spans="1:9">
      <c r="A20" s="221" t="s">
        <v>35</v>
      </c>
      <c r="B20" s="1011" t="s">
        <v>611</v>
      </c>
      <c r="C20" s="1010"/>
      <c r="D20" s="1010"/>
      <c r="E20" s="276">
        <v>5.1100000000000003</v>
      </c>
      <c r="F20" s="276"/>
      <c r="G20" s="276"/>
      <c r="H20" s="221"/>
      <c r="I20" s="221"/>
    </row>
    <row r="21" spans="1:9">
      <c r="A21" s="280"/>
      <c r="B21" s="1025"/>
      <c r="C21" s="1026"/>
      <c r="D21" s="1026"/>
      <c r="E21" s="281"/>
      <c r="F21" s="282"/>
      <c r="G21" s="281"/>
      <c r="H21" s="280"/>
      <c r="I21" s="280"/>
    </row>
    <row r="22" spans="1:9">
      <c r="A22" s="274" t="s">
        <v>29</v>
      </c>
      <c r="B22" s="1009" t="s">
        <v>63</v>
      </c>
      <c r="C22" s="1010"/>
      <c r="D22" s="1010"/>
      <c r="E22" s="275">
        <f>E23+E24+E26+E25</f>
        <v>3.65</v>
      </c>
      <c r="F22" s="275"/>
      <c r="G22" s="276"/>
      <c r="H22" s="283"/>
      <c r="I22" s="221"/>
    </row>
    <row r="23" spans="1:9">
      <c r="A23" s="221" t="s">
        <v>34</v>
      </c>
      <c r="B23" s="1011" t="s">
        <v>78</v>
      </c>
      <c r="C23" s="1010"/>
      <c r="D23" s="1010"/>
      <c r="E23" s="284">
        <v>0.65</v>
      </c>
      <c r="F23" s="276"/>
      <c r="G23" s="276"/>
      <c r="H23" s="283"/>
      <c r="I23" s="221"/>
    </row>
    <row r="24" spans="1:9">
      <c r="A24" s="221" t="s">
        <v>30</v>
      </c>
      <c r="B24" s="1011" t="s">
        <v>79</v>
      </c>
      <c r="C24" s="1010"/>
      <c r="D24" s="1010"/>
      <c r="E24" s="276">
        <v>3</v>
      </c>
      <c r="F24" s="276"/>
      <c r="G24" s="276"/>
      <c r="H24" s="283"/>
      <c r="I24" s="221"/>
    </row>
    <row r="25" spans="1:9" ht="12.75" customHeight="1">
      <c r="A25" s="221" t="s">
        <v>40</v>
      </c>
      <c r="B25" s="1011" t="s">
        <v>80</v>
      </c>
      <c r="C25" s="1011"/>
      <c r="D25" s="1011"/>
      <c r="E25" s="276">
        <v>0</v>
      </c>
      <c r="F25" s="276"/>
      <c r="G25" s="276"/>
      <c r="H25" s="283"/>
      <c r="I25" s="221"/>
    </row>
    <row r="26" spans="1:9" ht="23.25" customHeight="1">
      <c r="A26" s="221" t="s">
        <v>41</v>
      </c>
      <c r="B26" s="1011" t="s">
        <v>54</v>
      </c>
      <c r="C26" s="1010"/>
      <c r="D26" s="1010"/>
      <c r="E26" s="276">
        <v>0</v>
      </c>
      <c r="F26" s="276"/>
      <c r="G26" s="276"/>
      <c r="H26" s="221"/>
      <c r="I26" s="221"/>
    </row>
    <row r="27" spans="1:9">
      <c r="A27" s="1038" t="s">
        <v>64</v>
      </c>
      <c r="B27" s="1039"/>
      <c r="C27" s="1039"/>
      <c r="D27" s="1039"/>
      <c r="E27" s="1039"/>
      <c r="F27" s="1039"/>
      <c r="G27" s="1039"/>
      <c r="H27" s="1039"/>
      <c r="I27" s="1040"/>
    </row>
    <row r="28" spans="1:9" ht="12.75" customHeight="1">
      <c r="A28" s="1028" t="s">
        <v>65</v>
      </c>
      <c r="B28" s="1024"/>
      <c r="C28" s="1024"/>
      <c r="D28" s="1024"/>
      <c r="E28" s="1029">
        <f>TRUNC(((((1+((E14+E15+E16)/100))*(1+((E17)/100))*(1+((E19/100)))/(1-((E23+E24+E25+E26)/100)))-1)),4)</f>
        <v>0.1527</v>
      </c>
      <c r="F28" s="1031"/>
      <c r="G28" s="1032"/>
      <c r="H28" s="1033"/>
      <c r="I28" s="1037">
        <v>0</v>
      </c>
    </row>
    <row r="29" spans="1:9">
      <c r="A29" s="1024"/>
      <c r="B29" s="1024"/>
      <c r="C29" s="1024"/>
      <c r="D29" s="1024"/>
      <c r="E29" s="1030"/>
      <c r="F29" s="1034"/>
      <c r="G29" s="1035"/>
      <c r="H29" s="1036"/>
      <c r="I29" s="1024"/>
    </row>
    <row r="30" spans="1:9">
      <c r="A30" s="990"/>
      <c r="B30" s="991"/>
      <c r="C30" s="991"/>
      <c r="D30" s="991"/>
      <c r="E30" s="991"/>
      <c r="F30" s="991"/>
      <c r="G30" s="991"/>
      <c r="H30" s="991"/>
      <c r="I30" s="992"/>
    </row>
    <row r="31" spans="1:9">
      <c r="A31" s="993" t="s">
        <v>613</v>
      </c>
      <c r="B31" s="994"/>
      <c r="C31" s="994"/>
      <c r="D31" s="994"/>
      <c r="E31" s="994"/>
      <c r="F31" s="994"/>
      <c r="G31" s="994"/>
      <c r="H31" s="994"/>
      <c r="I31" s="995"/>
    </row>
    <row r="32" spans="1:9">
      <c r="A32" s="996"/>
      <c r="B32" s="997"/>
      <c r="C32" s="997"/>
      <c r="D32" s="997"/>
      <c r="E32" s="997"/>
      <c r="F32" s="997"/>
      <c r="G32" s="997"/>
      <c r="H32" s="997"/>
      <c r="I32" s="998"/>
    </row>
    <row r="33" spans="1:9">
      <c r="A33" s="999"/>
      <c r="B33" s="1000"/>
      <c r="C33" s="1000"/>
      <c r="D33" s="1000"/>
      <c r="E33" s="1000"/>
      <c r="F33" s="1000"/>
      <c r="G33" s="1000"/>
      <c r="H33" s="1000"/>
      <c r="I33" s="1001"/>
    </row>
    <row r="34" spans="1:9">
      <c r="A34" s="999"/>
      <c r="B34" s="1000"/>
      <c r="C34" s="1000"/>
      <c r="D34" s="1000"/>
      <c r="E34" s="1000"/>
      <c r="F34" s="1000"/>
      <c r="G34" s="1000"/>
      <c r="H34" s="1000"/>
      <c r="I34" s="1001"/>
    </row>
    <row r="35" spans="1:9">
      <c r="A35" s="999"/>
      <c r="B35" s="1000"/>
      <c r="C35" s="1000"/>
      <c r="D35" s="1000"/>
      <c r="E35" s="1000"/>
      <c r="F35" s="1000"/>
      <c r="G35" s="1000"/>
      <c r="H35" s="1000"/>
      <c r="I35" s="1001"/>
    </row>
    <row r="36" spans="1:9">
      <c r="A36" s="999"/>
      <c r="B36" s="1000"/>
      <c r="C36" s="1000"/>
      <c r="D36" s="1000"/>
      <c r="E36" s="1000"/>
      <c r="F36" s="1000"/>
      <c r="G36" s="1000"/>
      <c r="H36" s="1000"/>
      <c r="I36" s="1001"/>
    </row>
    <row r="37" spans="1:9">
      <c r="A37" s="999"/>
      <c r="B37" s="1000"/>
      <c r="C37" s="1000"/>
      <c r="D37" s="1000"/>
      <c r="E37" s="1000"/>
      <c r="F37" s="1000"/>
      <c r="G37" s="1000"/>
      <c r="H37" s="1000"/>
      <c r="I37" s="1001"/>
    </row>
    <row r="38" spans="1:9">
      <c r="A38" s="1002"/>
      <c r="B38" s="1003"/>
      <c r="C38" s="1003"/>
      <c r="D38" s="1003"/>
      <c r="E38" s="1003"/>
      <c r="F38" s="1003"/>
      <c r="G38" s="1003"/>
      <c r="H38" s="1003"/>
      <c r="I38" s="1004"/>
    </row>
  </sheetData>
  <mergeCells count="33">
    <mergeCell ref="A9:I10"/>
    <mergeCell ref="A11:A12"/>
    <mergeCell ref="B11:D12"/>
    <mergeCell ref="A1:I1"/>
    <mergeCell ref="A2:I2"/>
    <mergeCell ref="A5:I5"/>
    <mergeCell ref="A3:I3"/>
    <mergeCell ref="A4:I4"/>
    <mergeCell ref="A6:I6"/>
    <mergeCell ref="A7:I7"/>
    <mergeCell ref="A8:I8"/>
    <mergeCell ref="B23:D23"/>
    <mergeCell ref="B24:D24"/>
    <mergeCell ref="B22:D22"/>
    <mergeCell ref="B13:D13"/>
    <mergeCell ref="B14:D14"/>
    <mergeCell ref="B15:D15"/>
    <mergeCell ref="B16:D16"/>
    <mergeCell ref="B17:D17"/>
    <mergeCell ref="B18:D18"/>
    <mergeCell ref="B19:D19"/>
    <mergeCell ref="B20:D20"/>
    <mergeCell ref="B21:D21"/>
    <mergeCell ref="A30:I30"/>
    <mergeCell ref="A31:I31"/>
    <mergeCell ref="A32:I38"/>
    <mergeCell ref="B25:D25"/>
    <mergeCell ref="B26:D26"/>
    <mergeCell ref="A27:I27"/>
    <mergeCell ref="A28:D29"/>
    <mergeCell ref="E28:E29"/>
    <mergeCell ref="F28:H29"/>
    <mergeCell ref="I28:I29"/>
  </mergeCells>
  <hyperlinks>
    <hyperlink ref="A8" r:id="rId1" xr:uid="{00000000-0004-0000-1900-000000000000}"/>
  </hyperlinks>
  <pageMargins left="0.511811024" right="0.511811024" top="0.78740157499999996" bottom="0.78740157499999996" header="0.31496062000000002" footer="0.31496062000000002"/>
  <pageSetup paperSize="9" scale="65"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16"/>
  <dimension ref="A1:L16"/>
  <sheetViews>
    <sheetView zoomScale="110" zoomScaleNormal="110" zoomScaleSheetLayoutView="100" workbookViewId="0">
      <selection activeCell="B8" sqref="B8:L16"/>
    </sheetView>
  </sheetViews>
  <sheetFormatPr defaultRowHeight="12.5"/>
  <cols>
    <col min="1" max="1" width="40" customWidth="1"/>
    <col min="2" max="2" width="4.81640625" bestFit="1" customWidth="1"/>
    <col min="3" max="3" width="2.7265625" customWidth="1"/>
    <col min="4" max="4" width="6.54296875" customWidth="1"/>
    <col min="5" max="5" width="4.7265625" customWidth="1"/>
    <col min="6" max="6" width="2.7265625" customWidth="1"/>
    <col min="7" max="7" width="8.453125" customWidth="1"/>
    <col min="8" max="10" width="11.7265625" customWidth="1"/>
    <col min="11" max="11" width="11" customWidth="1"/>
    <col min="12" max="12" width="18.81640625" customWidth="1"/>
    <col min="16" max="16" width="35" customWidth="1"/>
    <col min="17" max="17" width="3.7265625" customWidth="1"/>
    <col min="18" max="18" width="2.7265625" customWidth="1"/>
    <col min="19" max="19" width="6.54296875" customWidth="1"/>
    <col min="20" max="20" width="4.7265625" customWidth="1"/>
    <col min="21" max="21" width="2.7265625" customWidth="1"/>
    <col min="22" max="22" width="8.453125" customWidth="1"/>
    <col min="23" max="24" width="11.7265625" customWidth="1"/>
    <col min="25" max="25" width="11" customWidth="1"/>
    <col min="26" max="26" width="16.7265625" customWidth="1"/>
  </cols>
  <sheetData>
    <row r="1" spans="1:12" ht="13">
      <c r="A1" s="1046" t="s">
        <v>142</v>
      </c>
      <c r="B1" s="1047"/>
      <c r="C1" s="1047"/>
      <c r="D1" s="1047"/>
      <c r="E1" s="1047"/>
      <c r="F1" s="1047"/>
      <c r="G1" s="1047"/>
      <c r="H1" s="1047"/>
      <c r="I1" s="1047"/>
      <c r="J1" s="1047"/>
      <c r="K1" s="1047"/>
      <c r="L1" s="1048"/>
    </row>
    <row r="2" spans="1:12" ht="13">
      <c r="A2" s="1046" t="e">
        <f>QUANT!#REF!</f>
        <v>#REF!</v>
      </c>
      <c r="B2" s="1047"/>
      <c r="C2" s="1047"/>
      <c r="D2" s="1047"/>
      <c r="E2" s="1047"/>
      <c r="F2" s="1047"/>
      <c r="G2" s="1047"/>
      <c r="H2" s="1047"/>
      <c r="I2" s="1047"/>
      <c r="J2" s="1047"/>
      <c r="K2" s="1047"/>
      <c r="L2" s="1048"/>
    </row>
    <row r="3" spans="1:12" ht="37.5" customHeight="1">
      <c r="A3" s="1043" t="e">
        <f>QUANT!#REF!</f>
        <v>#REF!</v>
      </c>
      <c r="B3" s="1044"/>
      <c r="C3" s="1044"/>
      <c r="D3" s="1044"/>
      <c r="E3" s="1044"/>
      <c r="F3" s="1044"/>
      <c r="G3" s="1044"/>
      <c r="H3" s="1044"/>
      <c r="I3" s="1044"/>
      <c r="J3" s="1044"/>
      <c r="K3" s="1044"/>
      <c r="L3" s="1045"/>
    </row>
    <row r="4" spans="1:12" ht="20.149999999999999" customHeight="1">
      <c r="A4" s="1055" t="s">
        <v>143</v>
      </c>
      <c r="B4" s="1056"/>
      <c r="C4" s="1056"/>
      <c r="D4" s="1056"/>
      <c r="E4" s="1056"/>
      <c r="F4" s="1056"/>
      <c r="G4" s="1056"/>
      <c r="H4" s="1056"/>
      <c r="I4" s="1056"/>
      <c r="J4" s="1056"/>
      <c r="K4" s="1056"/>
      <c r="L4" s="1057"/>
    </row>
    <row r="5" spans="1:12" ht="12.75" customHeight="1">
      <c r="A5" s="1049" t="s">
        <v>43</v>
      </c>
      <c r="B5" s="1052" t="s">
        <v>44</v>
      </c>
      <c r="C5" s="1053"/>
      <c r="D5" s="1053"/>
      <c r="E5" s="1053"/>
      <c r="F5" s="1053"/>
      <c r="G5" s="1054"/>
      <c r="H5" s="1064" t="s">
        <v>45</v>
      </c>
      <c r="I5" s="1065"/>
      <c r="J5" s="1066"/>
      <c r="K5" s="1058" t="s">
        <v>145</v>
      </c>
      <c r="L5" s="1049" t="s">
        <v>144</v>
      </c>
    </row>
    <row r="6" spans="1:12">
      <c r="A6" s="1050"/>
      <c r="B6" s="1061" t="s">
        <v>46</v>
      </c>
      <c r="C6" s="1062"/>
      <c r="D6" s="1063"/>
      <c r="E6" s="1061" t="s">
        <v>47</v>
      </c>
      <c r="F6" s="1062"/>
      <c r="G6" s="1063"/>
      <c r="H6" s="1058" t="s">
        <v>146</v>
      </c>
      <c r="I6" s="1058" t="s">
        <v>147</v>
      </c>
      <c r="J6" s="1058" t="s">
        <v>14</v>
      </c>
      <c r="K6" s="1059"/>
      <c r="L6" s="1050"/>
    </row>
    <row r="7" spans="1:12">
      <c r="A7" s="1051"/>
      <c r="B7" s="1052"/>
      <c r="C7" s="1053"/>
      <c r="D7" s="1054"/>
      <c r="E7" s="1052"/>
      <c r="F7" s="1053"/>
      <c r="G7" s="1054"/>
      <c r="H7" s="1060"/>
      <c r="I7" s="1060"/>
      <c r="J7" s="1060"/>
      <c r="K7" s="1060"/>
      <c r="L7" s="1051"/>
    </row>
    <row r="8" spans="1:12" s="9" customFormat="1" ht="11.5">
      <c r="A8" s="10"/>
      <c r="B8" s="25">
        <v>0</v>
      </c>
      <c r="C8" s="26" t="s">
        <v>50</v>
      </c>
      <c r="D8" s="11">
        <v>0</v>
      </c>
      <c r="E8" s="25">
        <v>0</v>
      </c>
      <c r="F8" s="25" t="s">
        <v>50</v>
      </c>
      <c r="G8" s="27">
        <v>0</v>
      </c>
      <c r="H8" s="28">
        <f t="shared" ref="H8:H14" si="0">((E8-B8)*20+G8-D8)</f>
        <v>0</v>
      </c>
      <c r="I8" s="29">
        <f>H8</f>
        <v>0</v>
      </c>
      <c r="J8" s="29">
        <f>H8+I8</f>
        <v>0</v>
      </c>
      <c r="K8" s="30">
        <v>100</v>
      </c>
      <c r="L8" s="24"/>
    </row>
    <row r="9" spans="1:12" s="9" customFormat="1" ht="15" customHeight="1">
      <c r="A9" s="10"/>
      <c r="B9" s="25">
        <v>0</v>
      </c>
      <c r="C9" s="26" t="s">
        <v>50</v>
      </c>
      <c r="D9" s="11">
        <v>0</v>
      </c>
      <c r="E9" s="25">
        <v>0</v>
      </c>
      <c r="F9" s="25" t="s">
        <v>50</v>
      </c>
      <c r="G9" s="27">
        <v>0</v>
      </c>
      <c r="H9" s="28">
        <f t="shared" si="0"/>
        <v>0</v>
      </c>
      <c r="I9" s="29">
        <f t="shared" ref="I9:I14" si="1">H9</f>
        <v>0</v>
      </c>
      <c r="J9" s="29">
        <f t="shared" ref="J9:J14" si="2">H9+I9</f>
        <v>0</v>
      </c>
      <c r="K9" s="30">
        <v>100</v>
      </c>
      <c r="L9" s="23"/>
    </row>
    <row r="10" spans="1:12" s="9" customFormat="1" ht="15" customHeight="1">
      <c r="A10" s="10"/>
      <c r="B10" s="25">
        <v>0</v>
      </c>
      <c r="C10" s="26" t="s">
        <v>50</v>
      </c>
      <c r="D10" s="11">
        <v>0</v>
      </c>
      <c r="E10" s="25">
        <v>0</v>
      </c>
      <c r="F10" s="25" t="s">
        <v>50</v>
      </c>
      <c r="G10" s="27">
        <v>0</v>
      </c>
      <c r="H10" s="28">
        <f t="shared" si="0"/>
        <v>0</v>
      </c>
      <c r="I10" s="29">
        <f t="shared" si="1"/>
        <v>0</v>
      </c>
      <c r="J10" s="29">
        <f t="shared" si="2"/>
        <v>0</v>
      </c>
      <c r="K10" s="30">
        <v>100</v>
      </c>
      <c r="L10" s="23"/>
    </row>
    <row r="11" spans="1:12" s="9" customFormat="1" ht="15" customHeight="1">
      <c r="A11" s="10"/>
      <c r="B11" s="25">
        <v>0</v>
      </c>
      <c r="C11" s="26" t="s">
        <v>50</v>
      </c>
      <c r="D11" s="11">
        <v>0</v>
      </c>
      <c r="E11" s="25">
        <v>0</v>
      </c>
      <c r="F11" s="25" t="s">
        <v>50</v>
      </c>
      <c r="G11" s="27">
        <v>0</v>
      </c>
      <c r="H11" s="28">
        <f t="shared" si="0"/>
        <v>0</v>
      </c>
      <c r="I11" s="29">
        <f t="shared" si="1"/>
        <v>0</v>
      </c>
      <c r="J11" s="29">
        <f t="shared" si="2"/>
        <v>0</v>
      </c>
      <c r="K11" s="30">
        <v>100</v>
      </c>
      <c r="L11" s="23"/>
    </row>
    <row r="12" spans="1:12" s="9" customFormat="1" ht="15" customHeight="1">
      <c r="A12" s="10"/>
      <c r="B12" s="25">
        <v>0</v>
      </c>
      <c r="C12" s="26" t="s">
        <v>50</v>
      </c>
      <c r="D12" s="11">
        <v>0</v>
      </c>
      <c r="E12" s="25">
        <v>0</v>
      </c>
      <c r="F12" s="25" t="s">
        <v>50</v>
      </c>
      <c r="G12" s="27">
        <v>0</v>
      </c>
      <c r="H12" s="28">
        <f t="shared" si="0"/>
        <v>0</v>
      </c>
      <c r="I12" s="29">
        <f t="shared" si="1"/>
        <v>0</v>
      </c>
      <c r="J12" s="29">
        <f t="shared" si="2"/>
        <v>0</v>
      </c>
      <c r="K12" s="30">
        <v>100</v>
      </c>
      <c r="L12" s="23"/>
    </row>
    <row r="13" spans="1:12" s="9" customFormat="1" ht="15" customHeight="1">
      <c r="A13" s="10"/>
      <c r="B13" s="25">
        <v>0</v>
      </c>
      <c r="C13" s="26" t="s">
        <v>50</v>
      </c>
      <c r="D13" s="11">
        <v>0</v>
      </c>
      <c r="E13" s="25">
        <v>0</v>
      </c>
      <c r="F13" s="25" t="s">
        <v>50</v>
      </c>
      <c r="G13" s="27">
        <v>0</v>
      </c>
      <c r="H13" s="28">
        <f t="shared" si="0"/>
        <v>0</v>
      </c>
      <c r="I13" s="29">
        <f t="shared" si="1"/>
        <v>0</v>
      </c>
      <c r="J13" s="29">
        <f t="shared" si="2"/>
        <v>0</v>
      </c>
      <c r="K13" s="30">
        <v>100</v>
      </c>
      <c r="L13" s="23"/>
    </row>
    <row r="14" spans="1:12" s="9" customFormat="1" ht="15" customHeight="1">
      <c r="A14" s="10"/>
      <c r="B14" s="25">
        <v>0</v>
      </c>
      <c r="C14" s="26" t="s">
        <v>50</v>
      </c>
      <c r="D14" s="11">
        <v>0</v>
      </c>
      <c r="E14" s="25">
        <v>0</v>
      </c>
      <c r="F14" s="25" t="s">
        <v>50</v>
      </c>
      <c r="G14" s="27">
        <v>0</v>
      </c>
      <c r="H14" s="28">
        <f t="shared" si="0"/>
        <v>0</v>
      </c>
      <c r="I14" s="29">
        <f t="shared" si="1"/>
        <v>0</v>
      </c>
      <c r="J14" s="29">
        <f t="shared" si="2"/>
        <v>0</v>
      </c>
      <c r="K14" s="30">
        <v>100</v>
      </c>
      <c r="L14" s="23"/>
    </row>
    <row r="15" spans="1:12" s="9" customFormat="1" ht="9" customHeight="1">
      <c r="A15" s="19"/>
      <c r="B15" s="13"/>
      <c r="C15" s="14"/>
      <c r="D15" s="15"/>
      <c r="E15" s="13"/>
      <c r="F15" s="14"/>
      <c r="G15" s="15"/>
      <c r="H15" s="16"/>
      <c r="I15" s="16"/>
      <c r="J15" s="16"/>
      <c r="K15" s="17"/>
      <c r="L15" s="18"/>
    </row>
    <row r="16" spans="1:12" ht="20.149999999999999" customHeight="1">
      <c r="A16" s="12" t="s">
        <v>160</v>
      </c>
      <c r="B16" s="737"/>
      <c r="C16" s="737"/>
      <c r="D16" s="737"/>
      <c r="E16" s="737"/>
      <c r="F16" s="737"/>
      <c r="G16" s="737"/>
      <c r="H16" s="22"/>
      <c r="I16" s="22"/>
      <c r="J16" s="22">
        <f>SUM(J8:J15)</f>
        <v>0</v>
      </c>
      <c r="K16" s="20"/>
      <c r="L16" s="21"/>
    </row>
  </sheetData>
  <mergeCells count="15">
    <mergeCell ref="A3:L3"/>
    <mergeCell ref="A1:L1"/>
    <mergeCell ref="A2:L2"/>
    <mergeCell ref="B16:G16"/>
    <mergeCell ref="A5:A7"/>
    <mergeCell ref="B5:G5"/>
    <mergeCell ref="A4:L4"/>
    <mergeCell ref="L5:L7"/>
    <mergeCell ref="K5:K7"/>
    <mergeCell ref="B6:D7"/>
    <mergeCell ref="E6:G7"/>
    <mergeCell ref="H6:H7"/>
    <mergeCell ref="H5:J5"/>
    <mergeCell ref="J6:J7"/>
    <mergeCell ref="I6:I7"/>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dimension ref="A1:G92"/>
  <sheetViews>
    <sheetView tabSelected="1" zoomScale="89" zoomScaleNormal="89" zoomScaleSheetLayoutView="93" workbookViewId="0">
      <pane ySplit="1" topLeftCell="A2" activePane="bottomLeft" state="frozen"/>
      <selection pane="bottomLeft" activeCell="D41" sqref="D41"/>
    </sheetView>
  </sheetViews>
  <sheetFormatPr defaultColWidth="8.81640625" defaultRowHeight="15.5"/>
  <cols>
    <col min="1" max="1" width="7.1796875" style="180" customWidth="1"/>
    <col min="2" max="2" width="21.54296875" style="227" bestFit="1" customWidth="1"/>
    <col min="3" max="3" width="14.26953125" style="180" bestFit="1" customWidth="1"/>
    <col min="4" max="4" width="89" style="180" customWidth="1"/>
    <col min="5" max="5" width="11.26953125" style="180" bestFit="1" customWidth="1"/>
    <col min="6" max="6" width="16" style="228" bestFit="1" customWidth="1"/>
    <col min="7" max="7" width="19.7265625" style="180" customWidth="1"/>
    <col min="8" max="254" width="8.81640625" style="180"/>
    <col min="255" max="255" width="7.1796875" style="180" customWidth="1"/>
    <col min="256" max="256" width="21.54296875" style="180" bestFit="1" customWidth="1"/>
    <col min="257" max="257" width="14.26953125" style="180" bestFit="1" customWidth="1"/>
    <col min="258" max="258" width="89" style="180" customWidth="1"/>
    <col min="259" max="259" width="11.26953125" style="180" bestFit="1" customWidth="1"/>
    <col min="260" max="260" width="16" style="180" bestFit="1" customWidth="1"/>
    <col min="261" max="261" width="19.7265625" style="180" customWidth="1"/>
    <col min="262" max="262" width="11.26953125" style="180" customWidth="1"/>
    <col min="263" max="263" width="13.453125" style="180" bestFit="1" customWidth="1"/>
    <col min="264" max="510" width="8.81640625" style="180"/>
    <col min="511" max="511" width="7.1796875" style="180" customWidth="1"/>
    <col min="512" max="512" width="21.54296875" style="180" bestFit="1" customWidth="1"/>
    <col min="513" max="513" width="14.26953125" style="180" bestFit="1" customWidth="1"/>
    <col min="514" max="514" width="89" style="180" customWidth="1"/>
    <col min="515" max="515" width="11.26953125" style="180" bestFit="1" customWidth="1"/>
    <col min="516" max="516" width="16" style="180" bestFit="1" customWidth="1"/>
    <col min="517" max="517" width="19.7265625" style="180" customWidth="1"/>
    <col min="518" max="518" width="11.26953125" style="180" customWidth="1"/>
    <col min="519" max="519" width="13.453125" style="180" bestFit="1" customWidth="1"/>
    <col min="520" max="766" width="8.81640625" style="180"/>
    <col min="767" max="767" width="7.1796875" style="180" customWidth="1"/>
    <col min="768" max="768" width="21.54296875" style="180" bestFit="1" customWidth="1"/>
    <col min="769" max="769" width="14.26953125" style="180" bestFit="1" customWidth="1"/>
    <col min="770" max="770" width="89" style="180" customWidth="1"/>
    <col min="771" max="771" width="11.26953125" style="180" bestFit="1" customWidth="1"/>
    <col min="772" max="772" width="16" style="180" bestFit="1" customWidth="1"/>
    <col min="773" max="773" width="19.7265625" style="180" customWidth="1"/>
    <col min="774" max="774" width="11.26953125" style="180" customWidth="1"/>
    <col min="775" max="775" width="13.453125" style="180" bestFit="1" customWidth="1"/>
    <col min="776" max="1022" width="8.81640625" style="180"/>
    <col min="1023" max="1023" width="7.1796875" style="180" customWidth="1"/>
    <col min="1024" max="1024" width="21.54296875" style="180" bestFit="1" customWidth="1"/>
    <col min="1025" max="1025" width="14.26953125" style="180" bestFit="1" customWidth="1"/>
    <col min="1026" max="1026" width="89" style="180" customWidth="1"/>
    <col min="1027" max="1027" width="11.26953125" style="180" bestFit="1" customWidth="1"/>
    <col min="1028" max="1028" width="16" style="180" bestFit="1" customWidth="1"/>
    <col min="1029" max="1029" width="19.7265625" style="180" customWidth="1"/>
    <col min="1030" max="1030" width="11.26953125" style="180" customWidth="1"/>
    <col min="1031" max="1031" width="13.453125" style="180" bestFit="1" customWidth="1"/>
    <col min="1032" max="1278" width="8.81640625" style="180"/>
    <col min="1279" max="1279" width="7.1796875" style="180" customWidth="1"/>
    <col min="1280" max="1280" width="21.54296875" style="180" bestFit="1" customWidth="1"/>
    <col min="1281" max="1281" width="14.26953125" style="180" bestFit="1" customWidth="1"/>
    <col min="1282" max="1282" width="89" style="180" customWidth="1"/>
    <col min="1283" max="1283" width="11.26953125" style="180" bestFit="1" customWidth="1"/>
    <col min="1284" max="1284" width="16" style="180" bestFit="1" customWidth="1"/>
    <col min="1285" max="1285" width="19.7265625" style="180" customWidth="1"/>
    <col min="1286" max="1286" width="11.26953125" style="180" customWidth="1"/>
    <col min="1287" max="1287" width="13.453125" style="180" bestFit="1" customWidth="1"/>
    <col min="1288" max="1534" width="8.81640625" style="180"/>
    <col min="1535" max="1535" width="7.1796875" style="180" customWidth="1"/>
    <col min="1536" max="1536" width="21.54296875" style="180" bestFit="1" customWidth="1"/>
    <col min="1537" max="1537" width="14.26953125" style="180" bestFit="1" customWidth="1"/>
    <col min="1538" max="1538" width="89" style="180" customWidth="1"/>
    <col min="1539" max="1539" width="11.26953125" style="180" bestFit="1" customWidth="1"/>
    <col min="1540" max="1540" width="16" style="180" bestFit="1" customWidth="1"/>
    <col min="1541" max="1541" width="19.7265625" style="180" customWidth="1"/>
    <col min="1542" max="1542" width="11.26953125" style="180" customWidth="1"/>
    <col min="1543" max="1543" width="13.453125" style="180" bestFit="1" customWidth="1"/>
    <col min="1544" max="1790" width="8.81640625" style="180"/>
    <col min="1791" max="1791" width="7.1796875" style="180" customWidth="1"/>
    <col min="1792" max="1792" width="21.54296875" style="180" bestFit="1" customWidth="1"/>
    <col min="1793" max="1793" width="14.26953125" style="180" bestFit="1" customWidth="1"/>
    <col min="1794" max="1794" width="89" style="180" customWidth="1"/>
    <col min="1795" max="1795" width="11.26953125" style="180" bestFit="1" customWidth="1"/>
    <col min="1796" max="1796" width="16" style="180" bestFit="1" customWidth="1"/>
    <col min="1797" max="1797" width="19.7265625" style="180" customWidth="1"/>
    <col min="1798" max="1798" width="11.26953125" style="180" customWidth="1"/>
    <col min="1799" max="1799" width="13.453125" style="180" bestFit="1" customWidth="1"/>
    <col min="1800" max="2046" width="8.81640625" style="180"/>
    <col min="2047" max="2047" width="7.1796875" style="180" customWidth="1"/>
    <col min="2048" max="2048" width="21.54296875" style="180" bestFit="1" customWidth="1"/>
    <col min="2049" max="2049" width="14.26953125" style="180" bestFit="1" customWidth="1"/>
    <col min="2050" max="2050" width="89" style="180" customWidth="1"/>
    <col min="2051" max="2051" width="11.26953125" style="180" bestFit="1" customWidth="1"/>
    <col min="2052" max="2052" width="16" style="180" bestFit="1" customWidth="1"/>
    <col min="2053" max="2053" width="19.7265625" style="180" customWidth="1"/>
    <col min="2054" max="2054" width="11.26953125" style="180" customWidth="1"/>
    <col min="2055" max="2055" width="13.453125" style="180" bestFit="1" customWidth="1"/>
    <col min="2056" max="2302" width="8.81640625" style="180"/>
    <col min="2303" max="2303" width="7.1796875" style="180" customWidth="1"/>
    <col min="2304" max="2304" width="21.54296875" style="180" bestFit="1" customWidth="1"/>
    <col min="2305" max="2305" width="14.26953125" style="180" bestFit="1" customWidth="1"/>
    <col min="2306" max="2306" width="89" style="180" customWidth="1"/>
    <col min="2307" max="2307" width="11.26953125" style="180" bestFit="1" customWidth="1"/>
    <col min="2308" max="2308" width="16" style="180" bestFit="1" customWidth="1"/>
    <col min="2309" max="2309" width="19.7265625" style="180" customWidth="1"/>
    <col min="2310" max="2310" width="11.26953125" style="180" customWidth="1"/>
    <col min="2311" max="2311" width="13.453125" style="180" bestFit="1" customWidth="1"/>
    <col min="2312" max="2558" width="8.81640625" style="180"/>
    <col min="2559" max="2559" width="7.1796875" style="180" customWidth="1"/>
    <col min="2560" max="2560" width="21.54296875" style="180" bestFit="1" customWidth="1"/>
    <col min="2561" max="2561" width="14.26953125" style="180" bestFit="1" customWidth="1"/>
    <col min="2562" max="2562" width="89" style="180" customWidth="1"/>
    <col min="2563" max="2563" width="11.26953125" style="180" bestFit="1" customWidth="1"/>
    <col min="2564" max="2564" width="16" style="180" bestFit="1" customWidth="1"/>
    <col min="2565" max="2565" width="19.7265625" style="180" customWidth="1"/>
    <col min="2566" max="2566" width="11.26953125" style="180" customWidth="1"/>
    <col min="2567" max="2567" width="13.453125" style="180" bestFit="1" customWidth="1"/>
    <col min="2568" max="2814" width="8.81640625" style="180"/>
    <col min="2815" max="2815" width="7.1796875" style="180" customWidth="1"/>
    <col min="2816" max="2816" width="21.54296875" style="180" bestFit="1" customWidth="1"/>
    <col min="2817" max="2817" width="14.26953125" style="180" bestFit="1" customWidth="1"/>
    <col min="2818" max="2818" width="89" style="180" customWidth="1"/>
    <col min="2819" max="2819" width="11.26953125" style="180" bestFit="1" customWidth="1"/>
    <col min="2820" max="2820" width="16" style="180" bestFit="1" customWidth="1"/>
    <col min="2821" max="2821" width="19.7265625" style="180" customWidth="1"/>
    <col min="2822" max="2822" width="11.26953125" style="180" customWidth="1"/>
    <col min="2823" max="2823" width="13.453125" style="180" bestFit="1" customWidth="1"/>
    <col min="2824" max="3070" width="8.81640625" style="180"/>
    <col min="3071" max="3071" width="7.1796875" style="180" customWidth="1"/>
    <col min="3072" max="3072" width="21.54296875" style="180" bestFit="1" customWidth="1"/>
    <col min="3073" max="3073" width="14.26953125" style="180" bestFit="1" customWidth="1"/>
    <col min="3074" max="3074" width="89" style="180" customWidth="1"/>
    <col min="3075" max="3075" width="11.26953125" style="180" bestFit="1" customWidth="1"/>
    <col min="3076" max="3076" width="16" style="180" bestFit="1" customWidth="1"/>
    <col min="3077" max="3077" width="19.7265625" style="180" customWidth="1"/>
    <col min="3078" max="3078" width="11.26953125" style="180" customWidth="1"/>
    <col min="3079" max="3079" width="13.453125" style="180" bestFit="1" customWidth="1"/>
    <col min="3080" max="3326" width="8.81640625" style="180"/>
    <col min="3327" max="3327" width="7.1796875" style="180" customWidth="1"/>
    <col min="3328" max="3328" width="21.54296875" style="180" bestFit="1" customWidth="1"/>
    <col min="3329" max="3329" width="14.26953125" style="180" bestFit="1" customWidth="1"/>
    <col min="3330" max="3330" width="89" style="180" customWidth="1"/>
    <col min="3331" max="3331" width="11.26953125" style="180" bestFit="1" customWidth="1"/>
    <col min="3332" max="3332" width="16" style="180" bestFit="1" customWidth="1"/>
    <col min="3333" max="3333" width="19.7265625" style="180" customWidth="1"/>
    <col min="3334" max="3334" width="11.26953125" style="180" customWidth="1"/>
    <col min="3335" max="3335" width="13.453125" style="180" bestFit="1" customWidth="1"/>
    <col min="3336" max="3582" width="8.81640625" style="180"/>
    <col min="3583" max="3583" width="7.1796875" style="180" customWidth="1"/>
    <col min="3584" max="3584" width="21.54296875" style="180" bestFit="1" customWidth="1"/>
    <col min="3585" max="3585" width="14.26953125" style="180" bestFit="1" customWidth="1"/>
    <col min="3586" max="3586" width="89" style="180" customWidth="1"/>
    <col min="3587" max="3587" width="11.26953125" style="180" bestFit="1" customWidth="1"/>
    <col min="3588" max="3588" width="16" style="180" bestFit="1" customWidth="1"/>
    <col min="3589" max="3589" width="19.7265625" style="180" customWidth="1"/>
    <col min="3590" max="3590" width="11.26953125" style="180" customWidth="1"/>
    <col min="3591" max="3591" width="13.453125" style="180" bestFit="1" customWidth="1"/>
    <col min="3592" max="3838" width="8.81640625" style="180"/>
    <col min="3839" max="3839" width="7.1796875" style="180" customWidth="1"/>
    <col min="3840" max="3840" width="21.54296875" style="180" bestFit="1" customWidth="1"/>
    <col min="3841" max="3841" width="14.26953125" style="180" bestFit="1" customWidth="1"/>
    <col min="3842" max="3842" width="89" style="180" customWidth="1"/>
    <col min="3843" max="3843" width="11.26953125" style="180" bestFit="1" customWidth="1"/>
    <col min="3844" max="3844" width="16" style="180" bestFit="1" customWidth="1"/>
    <col min="3845" max="3845" width="19.7265625" style="180" customWidth="1"/>
    <col min="3846" max="3846" width="11.26953125" style="180" customWidth="1"/>
    <col min="3847" max="3847" width="13.453125" style="180" bestFit="1" customWidth="1"/>
    <col min="3848" max="4094" width="8.81640625" style="180"/>
    <col min="4095" max="4095" width="7.1796875" style="180" customWidth="1"/>
    <col min="4096" max="4096" width="21.54296875" style="180" bestFit="1" customWidth="1"/>
    <col min="4097" max="4097" width="14.26953125" style="180" bestFit="1" customWidth="1"/>
    <col min="4098" max="4098" width="89" style="180" customWidth="1"/>
    <col min="4099" max="4099" width="11.26953125" style="180" bestFit="1" customWidth="1"/>
    <col min="4100" max="4100" width="16" style="180" bestFit="1" customWidth="1"/>
    <col min="4101" max="4101" width="19.7265625" style="180" customWidth="1"/>
    <col min="4102" max="4102" width="11.26953125" style="180" customWidth="1"/>
    <col min="4103" max="4103" width="13.453125" style="180" bestFit="1" customWidth="1"/>
    <col min="4104" max="4350" width="8.81640625" style="180"/>
    <col min="4351" max="4351" width="7.1796875" style="180" customWidth="1"/>
    <col min="4352" max="4352" width="21.54296875" style="180" bestFit="1" customWidth="1"/>
    <col min="4353" max="4353" width="14.26953125" style="180" bestFit="1" customWidth="1"/>
    <col min="4354" max="4354" width="89" style="180" customWidth="1"/>
    <col min="4355" max="4355" width="11.26953125" style="180" bestFit="1" customWidth="1"/>
    <col min="4356" max="4356" width="16" style="180" bestFit="1" customWidth="1"/>
    <col min="4357" max="4357" width="19.7265625" style="180" customWidth="1"/>
    <col min="4358" max="4358" width="11.26953125" style="180" customWidth="1"/>
    <col min="4359" max="4359" width="13.453125" style="180" bestFit="1" customWidth="1"/>
    <col min="4360" max="4606" width="8.81640625" style="180"/>
    <col min="4607" max="4607" width="7.1796875" style="180" customWidth="1"/>
    <col min="4608" max="4608" width="21.54296875" style="180" bestFit="1" customWidth="1"/>
    <col min="4609" max="4609" width="14.26953125" style="180" bestFit="1" customWidth="1"/>
    <col min="4610" max="4610" width="89" style="180" customWidth="1"/>
    <col min="4611" max="4611" width="11.26953125" style="180" bestFit="1" customWidth="1"/>
    <col min="4612" max="4612" width="16" style="180" bestFit="1" customWidth="1"/>
    <col min="4613" max="4613" width="19.7265625" style="180" customWidth="1"/>
    <col min="4614" max="4614" width="11.26953125" style="180" customWidth="1"/>
    <col min="4615" max="4615" width="13.453125" style="180" bestFit="1" customWidth="1"/>
    <col min="4616" max="4862" width="8.81640625" style="180"/>
    <col min="4863" max="4863" width="7.1796875" style="180" customWidth="1"/>
    <col min="4864" max="4864" width="21.54296875" style="180" bestFit="1" customWidth="1"/>
    <col min="4865" max="4865" width="14.26953125" style="180" bestFit="1" customWidth="1"/>
    <col min="4866" max="4866" width="89" style="180" customWidth="1"/>
    <col min="4867" max="4867" width="11.26953125" style="180" bestFit="1" customWidth="1"/>
    <col min="4868" max="4868" width="16" style="180" bestFit="1" customWidth="1"/>
    <col min="4869" max="4869" width="19.7265625" style="180" customWidth="1"/>
    <col min="4870" max="4870" width="11.26953125" style="180" customWidth="1"/>
    <col min="4871" max="4871" width="13.453125" style="180" bestFit="1" customWidth="1"/>
    <col min="4872" max="5118" width="8.81640625" style="180"/>
    <col min="5119" max="5119" width="7.1796875" style="180" customWidth="1"/>
    <col min="5120" max="5120" width="21.54296875" style="180" bestFit="1" customWidth="1"/>
    <col min="5121" max="5121" width="14.26953125" style="180" bestFit="1" customWidth="1"/>
    <col min="5122" max="5122" width="89" style="180" customWidth="1"/>
    <col min="5123" max="5123" width="11.26953125" style="180" bestFit="1" customWidth="1"/>
    <col min="5124" max="5124" width="16" style="180" bestFit="1" customWidth="1"/>
    <col min="5125" max="5125" width="19.7265625" style="180" customWidth="1"/>
    <col min="5126" max="5126" width="11.26953125" style="180" customWidth="1"/>
    <col min="5127" max="5127" width="13.453125" style="180" bestFit="1" customWidth="1"/>
    <col min="5128" max="5374" width="8.81640625" style="180"/>
    <col min="5375" max="5375" width="7.1796875" style="180" customWidth="1"/>
    <col min="5376" max="5376" width="21.54296875" style="180" bestFit="1" customWidth="1"/>
    <col min="5377" max="5377" width="14.26953125" style="180" bestFit="1" customWidth="1"/>
    <col min="5378" max="5378" width="89" style="180" customWidth="1"/>
    <col min="5379" max="5379" width="11.26953125" style="180" bestFit="1" customWidth="1"/>
    <col min="5380" max="5380" width="16" style="180" bestFit="1" customWidth="1"/>
    <col min="5381" max="5381" width="19.7265625" style="180" customWidth="1"/>
    <col min="5382" max="5382" width="11.26953125" style="180" customWidth="1"/>
    <col min="5383" max="5383" width="13.453125" style="180" bestFit="1" customWidth="1"/>
    <col min="5384" max="5630" width="8.81640625" style="180"/>
    <col min="5631" max="5631" width="7.1796875" style="180" customWidth="1"/>
    <col min="5632" max="5632" width="21.54296875" style="180" bestFit="1" customWidth="1"/>
    <col min="5633" max="5633" width="14.26953125" style="180" bestFit="1" customWidth="1"/>
    <col min="5634" max="5634" width="89" style="180" customWidth="1"/>
    <col min="5635" max="5635" width="11.26953125" style="180" bestFit="1" customWidth="1"/>
    <col min="5636" max="5636" width="16" style="180" bestFit="1" customWidth="1"/>
    <col min="5637" max="5637" width="19.7265625" style="180" customWidth="1"/>
    <col min="5638" max="5638" width="11.26953125" style="180" customWidth="1"/>
    <col min="5639" max="5639" width="13.453125" style="180" bestFit="1" customWidth="1"/>
    <col min="5640" max="5886" width="8.81640625" style="180"/>
    <col min="5887" max="5887" width="7.1796875" style="180" customWidth="1"/>
    <col min="5888" max="5888" width="21.54296875" style="180" bestFit="1" customWidth="1"/>
    <col min="5889" max="5889" width="14.26953125" style="180" bestFit="1" customWidth="1"/>
    <col min="5890" max="5890" width="89" style="180" customWidth="1"/>
    <col min="5891" max="5891" width="11.26953125" style="180" bestFit="1" customWidth="1"/>
    <col min="5892" max="5892" width="16" style="180" bestFit="1" customWidth="1"/>
    <col min="5893" max="5893" width="19.7265625" style="180" customWidth="1"/>
    <col min="5894" max="5894" width="11.26953125" style="180" customWidth="1"/>
    <col min="5895" max="5895" width="13.453125" style="180" bestFit="1" customWidth="1"/>
    <col min="5896" max="6142" width="8.81640625" style="180"/>
    <col min="6143" max="6143" width="7.1796875" style="180" customWidth="1"/>
    <col min="6144" max="6144" width="21.54296875" style="180" bestFit="1" customWidth="1"/>
    <col min="6145" max="6145" width="14.26953125" style="180" bestFit="1" customWidth="1"/>
    <col min="6146" max="6146" width="89" style="180" customWidth="1"/>
    <col min="6147" max="6147" width="11.26953125" style="180" bestFit="1" customWidth="1"/>
    <col min="6148" max="6148" width="16" style="180" bestFit="1" customWidth="1"/>
    <col min="6149" max="6149" width="19.7265625" style="180" customWidth="1"/>
    <col min="6150" max="6150" width="11.26953125" style="180" customWidth="1"/>
    <col min="6151" max="6151" width="13.453125" style="180" bestFit="1" customWidth="1"/>
    <col min="6152" max="6398" width="8.81640625" style="180"/>
    <col min="6399" max="6399" width="7.1796875" style="180" customWidth="1"/>
    <col min="6400" max="6400" width="21.54296875" style="180" bestFit="1" customWidth="1"/>
    <col min="6401" max="6401" width="14.26953125" style="180" bestFit="1" customWidth="1"/>
    <col min="6402" max="6402" width="89" style="180" customWidth="1"/>
    <col min="6403" max="6403" width="11.26953125" style="180" bestFit="1" customWidth="1"/>
    <col min="6404" max="6404" width="16" style="180" bestFit="1" customWidth="1"/>
    <col min="6405" max="6405" width="19.7265625" style="180" customWidth="1"/>
    <col min="6406" max="6406" width="11.26953125" style="180" customWidth="1"/>
    <col min="6407" max="6407" width="13.453125" style="180" bestFit="1" customWidth="1"/>
    <col min="6408" max="6654" width="8.81640625" style="180"/>
    <col min="6655" max="6655" width="7.1796875" style="180" customWidth="1"/>
    <col min="6656" max="6656" width="21.54296875" style="180" bestFit="1" customWidth="1"/>
    <col min="6657" max="6657" width="14.26953125" style="180" bestFit="1" customWidth="1"/>
    <col min="6658" max="6658" width="89" style="180" customWidth="1"/>
    <col min="6659" max="6659" width="11.26953125" style="180" bestFit="1" customWidth="1"/>
    <col min="6660" max="6660" width="16" style="180" bestFit="1" customWidth="1"/>
    <col min="6661" max="6661" width="19.7265625" style="180" customWidth="1"/>
    <col min="6662" max="6662" width="11.26953125" style="180" customWidth="1"/>
    <col min="6663" max="6663" width="13.453125" style="180" bestFit="1" customWidth="1"/>
    <col min="6664" max="6910" width="8.81640625" style="180"/>
    <col min="6911" max="6911" width="7.1796875" style="180" customWidth="1"/>
    <col min="6912" max="6912" width="21.54296875" style="180" bestFit="1" customWidth="1"/>
    <col min="6913" max="6913" width="14.26953125" style="180" bestFit="1" customWidth="1"/>
    <col min="6914" max="6914" width="89" style="180" customWidth="1"/>
    <col min="6915" max="6915" width="11.26953125" style="180" bestFit="1" customWidth="1"/>
    <col min="6916" max="6916" width="16" style="180" bestFit="1" customWidth="1"/>
    <col min="6917" max="6917" width="19.7265625" style="180" customWidth="1"/>
    <col min="6918" max="6918" width="11.26953125" style="180" customWidth="1"/>
    <col min="6919" max="6919" width="13.453125" style="180" bestFit="1" customWidth="1"/>
    <col min="6920" max="7166" width="8.81640625" style="180"/>
    <col min="7167" max="7167" width="7.1796875" style="180" customWidth="1"/>
    <col min="7168" max="7168" width="21.54296875" style="180" bestFit="1" customWidth="1"/>
    <col min="7169" max="7169" width="14.26953125" style="180" bestFit="1" customWidth="1"/>
    <col min="7170" max="7170" width="89" style="180" customWidth="1"/>
    <col min="7171" max="7171" width="11.26953125" style="180" bestFit="1" customWidth="1"/>
    <col min="7172" max="7172" width="16" style="180" bestFit="1" customWidth="1"/>
    <col min="7173" max="7173" width="19.7265625" style="180" customWidth="1"/>
    <col min="7174" max="7174" width="11.26953125" style="180" customWidth="1"/>
    <col min="7175" max="7175" width="13.453125" style="180" bestFit="1" customWidth="1"/>
    <col min="7176" max="7422" width="8.81640625" style="180"/>
    <col min="7423" max="7423" width="7.1796875" style="180" customWidth="1"/>
    <col min="7424" max="7424" width="21.54296875" style="180" bestFit="1" customWidth="1"/>
    <col min="7425" max="7425" width="14.26953125" style="180" bestFit="1" customWidth="1"/>
    <col min="7426" max="7426" width="89" style="180" customWidth="1"/>
    <col min="7427" max="7427" width="11.26953125" style="180" bestFit="1" customWidth="1"/>
    <col min="7428" max="7428" width="16" style="180" bestFit="1" customWidth="1"/>
    <col min="7429" max="7429" width="19.7265625" style="180" customWidth="1"/>
    <col min="7430" max="7430" width="11.26953125" style="180" customWidth="1"/>
    <col min="7431" max="7431" width="13.453125" style="180" bestFit="1" customWidth="1"/>
    <col min="7432" max="7678" width="8.81640625" style="180"/>
    <col min="7679" max="7679" width="7.1796875" style="180" customWidth="1"/>
    <col min="7680" max="7680" width="21.54296875" style="180" bestFit="1" customWidth="1"/>
    <col min="7681" max="7681" width="14.26953125" style="180" bestFit="1" customWidth="1"/>
    <col min="7682" max="7682" width="89" style="180" customWidth="1"/>
    <col min="7683" max="7683" width="11.26953125" style="180" bestFit="1" customWidth="1"/>
    <col min="7684" max="7684" width="16" style="180" bestFit="1" customWidth="1"/>
    <col min="7685" max="7685" width="19.7265625" style="180" customWidth="1"/>
    <col min="7686" max="7686" width="11.26953125" style="180" customWidth="1"/>
    <col min="7687" max="7687" width="13.453125" style="180" bestFit="1" customWidth="1"/>
    <col min="7688" max="7934" width="8.81640625" style="180"/>
    <col min="7935" max="7935" width="7.1796875" style="180" customWidth="1"/>
    <col min="7936" max="7936" width="21.54296875" style="180" bestFit="1" customWidth="1"/>
    <col min="7937" max="7937" width="14.26953125" style="180" bestFit="1" customWidth="1"/>
    <col min="7938" max="7938" width="89" style="180" customWidth="1"/>
    <col min="7939" max="7939" width="11.26953125" style="180" bestFit="1" customWidth="1"/>
    <col min="7940" max="7940" width="16" style="180" bestFit="1" customWidth="1"/>
    <col min="7941" max="7941" width="19.7265625" style="180" customWidth="1"/>
    <col min="7942" max="7942" width="11.26953125" style="180" customWidth="1"/>
    <col min="7943" max="7943" width="13.453125" style="180" bestFit="1" customWidth="1"/>
    <col min="7944" max="8190" width="8.81640625" style="180"/>
    <col min="8191" max="8191" width="7.1796875" style="180" customWidth="1"/>
    <col min="8192" max="8192" width="21.54296875" style="180" bestFit="1" customWidth="1"/>
    <col min="8193" max="8193" width="14.26953125" style="180" bestFit="1" customWidth="1"/>
    <col min="8194" max="8194" width="89" style="180" customWidth="1"/>
    <col min="8195" max="8195" width="11.26953125" style="180" bestFit="1" customWidth="1"/>
    <col min="8196" max="8196" width="16" style="180" bestFit="1" customWidth="1"/>
    <col min="8197" max="8197" width="19.7265625" style="180" customWidth="1"/>
    <col min="8198" max="8198" width="11.26953125" style="180" customWidth="1"/>
    <col min="8199" max="8199" width="13.453125" style="180" bestFit="1" customWidth="1"/>
    <col min="8200" max="8446" width="8.81640625" style="180"/>
    <col min="8447" max="8447" width="7.1796875" style="180" customWidth="1"/>
    <col min="8448" max="8448" width="21.54296875" style="180" bestFit="1" customWidth="1"/>
    <col min="8449" max="8449" width="14.26953125" style="180" bestFit="1" customWidth="1"/>
    <col min="8450" max="8450" width="89" style="180" customWidth="1"/>
    <col min="8451" max="8451" width="11.26953125" style="180" bestFit="1" customWidth="1"/>
    <col min="8452" max="8452" width="16" style="180" bestFit="1" customWidth="1"/>
    <col min="8453" max="8453" width="19.7265625" style="180" customWidth="1"/>
    <col min="8454" max="8454" width="11.26953125" style="180" customWidth="1"/>
    <col min="8455" max="8455" width="13.453125" style="180" bestFit="1" customWidth="1"/>
    <col min="8456" max="8702" width="8.81640625" style="180"/>
    <col min="8703" max="8703" width="7.1796875" style="180" customWidth="1"/>
    <col min="8704" max="8704" width="21.54296875" style="180" bestFit="1" customWidth="1"/>
    <col min="8705" max="8705" width="14.26953125" style="180" bestFit="1" customWidth="1"/>
    <col min="8706" max="8706" width="89" style="180" customWidth="1"/>
    <col min="8707" max="8707" width="11.26953125" style="180" bestFit="1" customWidth="1"/>
    <col min="8708" max="8708" width="16" style="180" bestFit="1" customWidth="1"/>
    <col min="8709" max="8709" width="19.7265625" style="180" customWidth="1"/>
    <col min="8710" max="8710" width="11.26953125" style="180" customWidth="1"/>
    <col min="8711" max="8711" width="13.453125" style="180" bestFit="1" customWidth="1"/>
    <col min="8712" max="8958" width="8.81640625" style="180"/>
    <col min="8959" max="8959" width="7.1796875" style="180" customWidth="1"/>
    <col min="8960" max="8960" width="21.54296875" style="180" bestFit="1" customWidth="1"/>
    <col min="8961" max="8961" width="14.26953125" style="180" bestFit="1" customWidth="1"/>
    <col min="8962" max="8962" width="89" style="180" customWidth="1"/>
    <col min="8963" max="8963" width="11.26953125" style="180" bestFit="1" customWidth="1"/>
    <col min="8964" max="8964" width="16" style="180" bestFit="1" customWidth="1"/>
    <col min="8965" max="8965" width="19.7265625" style="180" customWidth="1"/>
    <col min="8966" max="8966" width="11.26953125" style="180" customWidth="1"/>
    <col min="8967" max="8967" width="13.453125" style="180" bestFit="1" customWidth="1"/>
    <col min="8968" max="9214" width="8.81640625" style="180"/>
    <col min="9215" max="9215" width="7.1796875" style="180" customWidth="1"/>
    <col min="9216" max="9216" width="21.54296875" style="180" bestFit="1" customWidth="1"/>
    <col min="9217" max="9217" width="14.26953125" style="180" bestFit="1" customWidth="1"/>
    <col min="9218" max="9218" width="89" style="180" customWidth="1"/>
    <col min="9219" max="9219" width="11.26953125" style="180" bestFit="1" customWidth="1"/>
    <col min="9220" max="9220" width="16" style="180" bestFit="1" customWidth="1"/>
    <col min="9221" max="9221" width="19.7265625" style="180" customWidth="1"/>
    <col min="9222" max="9222" width="11.26953125" style="180" customWidth="1"/>
    <col min="9223" max="9223" width="13.453125" style="180" bestFit="1" customWidth="1"/>
    <col min="9224" max="9470" width="8.81640625" style="180"/>
    <col min="9471" max="9471" width="7.1796875" style="180" customWidth="1"/>
    <col min="9472" max="9472" width="21.54296875" style="180" bestFit="1" customWidth="1"/>
    <col min="9473" max="9473" width="14.26953125" style="180" bestFit="1" customWidth="1"/>
    <col min="9474" max="9474" width="89" style="180" customWidth="1"/>
    <col min="9475" max="9475" width="11.26953125" style="180" bestFit="1" customWidth="1"/>
    <col min="9476" max="9476" width="16" style="180" bestFit="1" customWidth="1"/>
    <col min="9477" max="9477" width="19.7265625" style="180" customWidth="1"/>
    <col min="9478" max="9478" width="11.26953125" style="180" customWidth="1"/>
    <col min="9479" max="9479" width="13.453125" style="180" bestFit="1" customWidth="1"/>
    <col min="9480" max="9726" width="8.81640625" style="180"/>
    <col min="9727" max="9727" width="7.1796875" style="180" customWidth="1"/>
    <col min="9728" max="9728" width="21.54296875" style="180" bestFit="1" customWidth="1"/>
    <col min="9729" max="9729" width="14.26953125" style="180" bestFit="1" customWidth="1"/>
    <col min="9730" max="9730" width="89" style="180" customWidth="1"/>
    <col min="9731" max="9731" width="11.26953125" style="180" bestFit="1" customWidth="1"/>
    <col min="9732" max="9732" width="16" style="180" bestFit="1" customWidth="1"/>
    <col min="9733" max="9733" width="19.7265625" style="180" customWidth="1"/>
    <col min="9734" max="9734" width="11.26953125" style="180" customWidth="1"/>
    <col min="9735" max="9735" width="13.453125" style="180" bestFit="1" customWidth="1"/>
    <col min="9736" max="9982" width="8.81640625" style="180"/>
    <col min="9983" max="9983" width="7.1796875" style="180" customWidth="1"/>
    <col min="9984" max="9984" width="21.54296875" style="180" bestFit="1" customWidth="1"/>
    <col min="9985" max="9985" width="14.26953125" style="180" bestFit="1" customWidth="1"/>
    <col min="9986" max="9986" width="89" style="180" customWidth="1"/>
    <col min="9987" max="9987" width="11.26953125" style="180" bestFit="1" customWidth="1"/>
    <col min="9988" max="9988" width="16" style="180" bestFit="1" customWidth="1"/>
    <col min="9989" max="9989" width="19.7265625" style="180" customWidth="1"/>
    <col min="9990" max="9990" width="11.26953125" style="180" customWidth="1"/>
    <col min="9991" max="9991" width="13.453125" style="180" bestFit="1" customWidth="1"/>
    <col min="9992" max="10238" width="8.81640625" style="180"/>
    <col min="10239" max="10239" width="7.1796875" style="180" customWidth="1"/>
    <col min="10240" max="10240" width="21.54296875" style="180" bestFit="1" customWidth="1"/>
    <col min="10241" max="10241" width="14.26953125" style="180" bestFit="1" customWidth="1"/>
    <col min="10242" max="10242" width="89" style="180" customWidth="1"/>
    <col min="10243" max="10243" width="11.26953125" style="180" bestFit="1" customWidth="1"/>
    <col min="10244" max="10244" width="16" style="180" bestFit="1" customWidth="1"/>
    <col min="10245" max="10245" width="19.7265625" style="180" customWidth="1"/>
    <col min="10246" max="10246" width="11.26953125" style="180" customWidth="1"/>
    <col min="10247" max="10247" width="13.453125" style="180" bestFit="1" customWidth="1"/>
    <col min="10248" max="10494" width="8.81640625" style="180"/>
    <col min="10495" max="10495" width="7.1796875" style="180" customWidth="1"/>
    <col min="10496" max="10496" width="21.54296875" style="180" bestFit="1" customWidth="1"/>
    <col min="10497" max="10497" width="14.26953125" style="180" bestFit="1" customWidth="1"/>
    <col min="10498" max="10498" width="89" style="180" customWidth="1"/>
    <col min="10499" max="10499" width="11.26953125" style="180" bestFit="1" customWidth="1"/>
    <col min="10500" max="10500" width="16" style="180" bestFit="1" customWidth="1"/>
    <col min="10501" max="10501" width="19.7265625" style="180" customWidth="1"/>
    <col min="10502" max="10502" width="11.26953125" style="180" customWidth="1"/>
    <col min="10503" max="10503" width="13.453125" style="180" bestFit="1" customWidth="1"/>
    <col min="10504" max="10750" width="8.81640625" style="180"/>
    <col min="10751" max="10751" width="7.1796875" style="180" customWidth="1"/>
    <col min="10752" max="10752" width="21.54296875" style="180" bestFit="1" customWidth="1"/>
    <col min="10753" max="10753" width="14.26953125" style="180" bestFit="1" customWidth="1"/>
    <col min="10754" max="10754" width="89" style="180" customWidth="1"/>
    <col min="10755" max="10755" width="11.26953125" style="180" bestFit="1" customWidth="1"/>
    <col min="10756" max="10756" width="16" style="180" bestFit="1" customWidth="1"/>
    <col min="10757" max="10757" width="19.7265625" style="180" customWidth="1"/>
    <col min="10758" max="10758" width="11.26953125" style="180" customWidth="1"/>
    <col min="10759" max="10759" width="13.453125" style="180" bestFit="1" customWidth="1"/>
    <col min="10760" max="11006" width="8.81640625" style="180"/>
    <col min="11007" max="11007" width="7.1796875" style="180" customWidth="1"/>
    <col min="11008" max="11008" width="21.54296875" style="180" bestFit="1" customWidth="1"/>
    <col min="11009" max="11009" width="14.26953125" style="180" bestFit="1" customWidth="1"/>
    <col min="11010" max="11010" width="89" style="180" customWidth="1"/>
    <col min="11011" max="11011" width="11.26953125" style="180" bestFit="1" customWidth="1"/>
    <col min="11012" max="11012" width="16" style="180" bestFit="1" customWidth="1"/>
    <col min="11013" max="11013" width="19.7265625" style="180" customWidth="1"/>
    <col min="11014" max="11014" width="11.26953125" style="180" customWidth="1"/>
    <col min="11015" max="11015" width="13.453125" style="180" bestFit="1" customWidth="1"/>
    <col min="11016" max="11262" width="8.81640625" style="180"/>
    <col min="11263" max="11263" width="7.1796875" style="180" customWidth="1"/>
    <col min="11264" max="11264" width="21.54296875" style="180" bestFit="1" customWidth="1"/>
    <col min="11265" max="11265" width="14.26953125" style="180" bestFit="1" customWidth="1"/>
    <col min="11266" max="11266" width="89" style="180" customWidth="1"/>
    <col min="11267" max="11267" width="11.26953125" style="180" bestFit="1" customWidth="1"/>
    <col min="11268" max="11268" width="16" style="180" bestFit="1" customWidth="1"/>
    <col min="11269" max="11269" width="19.7265625" style="180" customWidth="1"/>
    <col min="11270" max="11270" width="11.26953125" style="180" customWidth="1"/>
    <col min="11271" max="11271" width="13.453125" style="180" bestFit="1" customWidth="1"/>
    <col min="11272" max="11518" width="8.81640625" style="180"/>
    <col min="11519" max="11519" width="7.1796875" style="180" customWidth="1"/>
    <col min="11520" max="11520" width="21.54296875" style="180" bestFit="1" customWidth="1"/>
    <col min="11521" max="11521" width="14.26953125" style="180" bestFit="1" customWidth="1"/>
    <col min="11522" max="11522" width="89" style="180" customWidth="1"/>
    <col min="11523" max="11523" width="11.26953125" style="180" bestFit="1" customWidth="1"/>
    <col min="11524" max="11524" width="16" style="180" bestFit="1" customWidth="1"/>
    <col min="11525" max="11525" width="19.7265625" style="180" customWidth="1"/>
    <col min="11526" max="11526" width="11.26953125" style="180" customWidth="1"/>
    <col min="11527" max="11527" width="13.453125" style="180" bestFit="1" customWidth="1"/>
    <col min="11528" max="11774" width="8.81640625" style="180"/>
    <col min="11775" max="11775" width="7.1796875" style="180" customWidth="1"/>
    <col min="11776" max="11776" width="21.54296875" style="180" bestFit="1" customWidth="1"/>
    <col min="11777" max="11777" width="14.26953125" style="180" bestFit="1" customWidth="1"/>
    <col min="11778" max="11778" width="89" style="180" customWidth="1"/>
    <col min="11779" max="11779" width="11.26953125" style="180" bestFit="1" customWidth="1"/>
    <col min="11780" max="11780" width="16" style="180" bestFit="1" customWidth="1"/>
    <col min="11781" max="11781" width="19.7265625" style="180" customWidth="1"/>
    <col min="11782" max="11782" width="11.26953125" style="180" customWidth="1"/>
    <col min="11783" max="11783" width="13.453125" style="180" bestFit="1" customWidth="1"/>
    <col min="11784" max="12030" width="8.81640625" style="180"/>
    <col min="12031" max="12031" width="7.1796875" style="180" customWidth="1"/>
    <col min="12032" max="12032" width="21.54296875" style="180" bestFit="1" customWidth="1"/>
    <col min="12033" max="12033" width="14.26953125" style="180" bestFit="1" customWidth="1"/>
    <col min="12034" max="12034" width="89" style="180" customWidth="1"/>
    <col min="12035" max="12035" width="11.26953125" style="180" bestFit="1" customWidth="1"/>
    <col min="12036" max="12036" width="16" style="180" bestFit="1" customWidth="1"/>
    <col min="12037" max="12037" width="19.7265625" style="180" customWidth="1"/>
    <col min="12038" max="12038" width="11.26953125" style="180" customWidth="1"/>
    <col min="12039" max="12039" width="13.453125" style="180" bestFit="1" customWidth="1"/>
    <col min="12040" max="12286" width="8.81640625" style="180"/>
    <col min="12287" max="12287" width="7.1796875" style="180" customWidth="1"/>
    <col min="12288" max="12288" width="21.54296875" style="180" bestFit="1" customWidth="1"/>
    <col min="12289" max="12289" width="14.26953125" style="180" bestFit="1" customWidth="1"/>
    <col min="12290" max="12290" width="89" style="180" customWidth="1"/>
    <col min="12291" max="12291" width="11.26953125" style="180" bestFit="1" customWidth="1"/>
    <col min="12292" max="12292" width="16" style="180" bestFit="1" customWidth="1"/>
    <col min="12293" max="12293" width="19.7265625" style="180" customWidth="1"/>
    <col min="12294" max="12294" width="11.26953125" style="180" customWidth="1"/>
    <col min="12295" max="12295" width="13.453125" style="180" bestFit="1" customWidth="1"/>
    <col min="12296" max="12542" width="8.81640625" style="180"/>
    <col min="12543" max="12543" width="7.1796875" style="180" customWidth="1"/>
    <col min="12544" max="12544" width="21.54296875" style="180" bestFit="1" customWidth="1"/>
    <col min="12545" max="12545" width="14.26953125" style="180" bestFit="1" customWidth="1"/>
    <col min="12546" max="12546" width="89" style="180" customWidth="1"/>
    <col min="12547" max="12547" width="11.26953125" style="180" bestFit="1" customWidth="1"/>
    <col min="12548" max="12548" width="16" style="180" bestFit="1" customWidth="1"/>
    <col min="12549" max="12549" width="19.7265625" style="180" customWidth="1"/>
    <col min="12550" max="12550" width="11.26953125" style="180" customWidth="1"/>
    <col min="12551" max="12551" width="13.453125" style="180" bestFit="1" customWidth="1"/>
    <col min="12552" max="12798" width="8.81640625" style="180"/>
    <col min="12799" max="12799" width="7.1796875" style="180" customWidth="1"/>
    <col min="12800" max="12800" width="21.54296875" style="180" bestFit="1" customWidth="1"/>
    <col min="12801" max="12801" width="14.26953125" style="180" bestFit="1" customWidth="1"/>
    <col min="12802" max="12802" width="89" style="180" customWidth="1"/>
    <col min="12803" max="12803" width="11.26953125" style="180" bestFit="1" customWidth="1"/>
    <col min="12804" max="12804" width="16" style="180" bestFit="1" customWidth="1"/>
    <col min="12805" max="12805" width="19.7265625" style="180" customWidth="1"/>
    <col min="12806" max="12806" width="11.26953125" style="180" customWidth="1"/>
    <col min="12807" max="12807" width="13.453125" style="180" bestFit="1" customWidth="1"/>
    <col min="12808" max="13054" width="8.81640625" style="180"/>
    <col min="13055" max="13055" width="7.1796875" style="180" customWidth="1"/>
    <col min="13056" max="13056" width="21.54296875" style="180" bestFit="1" customWidth="1"/>
    <col min="13057" max="13057" width="14.26953125" style="180" bestFit="1" customWidth="1"/>
    <col min="13058" max="13058" width="89" style="180" customWidth="1"/>
    <col min="13059" max="13059" width="11.26953125" style="180" bestFit="1" customWidth="1"/>
    <col min="13060" max="13060" width="16" style="180" bestFit="1" customWidth="1"/>
    <col min="13061" max="13061" width="19.7265625" style="180" customWidth="1"/>
    <col min="13062" max="13062" width="11.26953125" style="180" customWidth="1"/>
    <col min="13063" max="13063" width="13.453125" style="180" bestFit="1" customWidth="1"/>
    <col min="13064" max="13310" width="8.81640625" style="180"/>
    <col min="13311" max="13311" width="7.1796875" style="180" customWidth="1"/>
    <col min="13312" max="13312" width="21.54296875" style="180" bestFit="1" customWidth="1"/>
    <col min="13313" max="13313" width="14.26953125" style="180" bestFit="1" customWidth="1"/>
    <col min="13314" max="13314" width="89" style="180" customWidth="1"/>
    <col min="13315" max="13315" width="11.26953125" style="180" bestFit="1" customWidth="1"/>
    <col min="13316" max="13316" width="16" style="180" bestFit="1" customWidth="1"/>
    <col min="13317" max="13317" width="19.7265625" style="180" customWidth="1"/>
    <col min="13318" max="13318" width="11.26953125" style="180" customWidth="1"/>
    <col min="13319" max="13319" width="13.453125" style="180" bestFit="1" customWidth="1"/>
    <col min="13320" max="13566" width="8.81640625" style="180"/>
    <col min="13567" max="13567" width="7.1796875" style="180" customWidth="1"/>
    <col min="13568" max="13568" width="21.54296875" style="180" bestFit="1" customWidth="1"/>
    <col min="13569" max="13569" width="14.26953125" style="180" bestFit="1" customWidth="1"/>
    <col min="13570" max="13570" width="89" style="180" customWidth="1"/>
    <col min="13571" max="13571" width="11.26953125" style="180" bestFit="1" customWidth="1"/>
    <col min="13572" max="13572" width="16" style="180" bestFit="1" customWidth="1"/>
    <col min="13573" max="13573" width="19.7265625" style="180" customWidth="1"/>
    <col min="13574" max="13574" width="11.26953125" style="180" customWidth="1"/>
    <col min="13575" max="13575" width="13.453125" style="180" bestFit="1" customWidth="1"/>
    <col min="13576" max="13822" width="8.81640625" style="180"/>
    <col min="13823" max="13823" width="7.1796875" style="180" customWidth="1"/>
    <col min="13824" max="13824" width="21.54296875" style="180" bestFit="1" customWidth="1"/>
    <col min="13825" max="13825" width="14.26953125" style="180" bestFit="1" customWidth="1"/>
    <col min="13826" max="13826" width="89" style="180" customWidth="1"/>
    <col min="13827" max="13827" width="11.26953125" style="180" bestFit="1" customWidth="1"/>
    <col min="13828" max="13828" width="16" style="180" bestFit="1" customWidth="1"/>
    <col min="13829" max="13829" width="19.7265625" style="180" customWidth="1"/>
    <col min="13830" max="13830" width="11.26953125" style="180" customWidth="1"/>
    <col min="13831" max="13831" width="13.453125" style="180" bestFit="1" customWidth="1"/>
    <col min="13832" max="14078" width="8.81640625" style="180"/>
    <col min="14079" max="14079" width="7.1796875" style="180" customWidth="1"/>
    <col min="14080" max="14080" width="21.54296875" style="180" bestFit="1" customWidth="1"/>
    <col min="14081" max="14081" width="14.26953125" style="180" bestFit="1" customWidth="1"/>
    <col min="14082" max="14082" width="89" style="180" customWidth="1"/>
    <col min="14083" max="14083" width="11.26953125" style="180" bestFit="1" customWidth="1"/>
    <col min="14084" max="14084" width="16" style="180" bestFit="1" customWidth="1"/>
    <col min="14085" max="14085" width="19.7265625" style="180" customWidth="1"/>
    <col min="14086" max="14086" width="11.26953125" style="180" customWidth="1"/>
    <col min="14087" max="14087" width="13.453125" style="180" bestFit="1" customWidth="1"/>
    <col min="14088" max="14334" width="8.81640625" style="180"/>
    <col min="14335" max="14335" width="7.1796875" style="180" customWidth="1"/>
    <col min="14336" max="14336" width="21.54296875" style="180" bestFit="1" customWidth="1"/>
    <col min="14337" max="14337" width="14.26953125" style="180" bestFit="1" customWidth="1"/>
    <col min="14338" max="14338" width="89" style="180" customWidth="1"/>
    <col min="14339" max="14339" width="11.26953125" style="180" bestFit="1" customWidth="1"/>
    <col min="14340" max="14340" width="16" style="180" bestFit="1" customWidth="1"/>
    <col min="14341" max="14341" width="19.7265625" style="180" customWidth="1"/>
    <col min="14342" max="14342" width="11.26953125" style="180" customWidth="1"/>
    <col min="14343" max="14343" width="13.453125" style="180" bestFit="1" customWidth="1"/>
    <col min="14344" max="14590" width="8.81640625" style="180"/>
    <col min="14591" max="14591" width="7.1796875" style="180" customWidth="1"/>
    <col min="14592" max="14592" width="21.54296875" style="180" bestFit="1" customWidth="1"/>
    <col min="14593" max="14593" width="14.26953125" style="180" bestFit="1" customWidth="1"/>
    <col min="14594" max="14594" width="89" style="180" customWidth="1"/>
    <col min="14595" max="14595" width="11.26953125" style="180" bestFit="1" customWidth="1"/>
    <col min="14596" max="14596" width="16" style="180" bestFit="1" customWidth="1"/>
    <col min="14597" max="14597" width="19.7265625" style="180" customWidth="1"/>
    <col min="14598" max="14598" width="11.26953125" style="180" customWidth="1"/>
    <col min="14599" max="14599" width="13.453125" style="180" bestFit="1" customWidth="1"/>
    <col min="14600" max="14846" width="8.81640625" style="180"/>
    <col min="14847" max="14847" width="7.1796875" style="180" customWidth="1"/>
    <col min="14848" max="14848" width="21.54296875" style="180" bestFit="1" customWidth="1"/>
    <col min="14849" max="14849" width="14.26953125" style="180" bestFit="1" customWidth="1"/>
    <col min="14850" max="14850" width="89" style="180" customWidth="1"/>
    <col min="14851" max="14851" width="11.26953125" style="180" bestFit="1" customWidth="1"/>
    <col min="14852" max="14852" width="16" style="180" bestFit="1" customWidth="1"/>
    <col min="14853" max="14853" width="19.7265625" style="180" customWidth="1"/>
    <col min="14854" max="14854" width="11.26953125" style="180" customWidth="1"/>
    <col min="14855" max="14855" width="13.453125" style="180" bestFit="1" customWidth="1"/>
    <col min="14856" max="15102" width="8.81640625" style="180"/>
    <col min="15103" max="15103" width="7.1796875" style="180" customWidth="1"/>
    <col min="15104" max="15104" width="21.54296875" style="180" bestFit="1" customWidth="1"/>
    <col min="15105" max="15105" width="14.26953125" style="180" bestFit="1" customWidth="1"/>
    <col min="15106" max="15106" width="89" style="180" customWidth="1"/>
    <col min="15107" max="15107" width="11.26953125" style="180" bestFit="1" customWidth="1"/>
    <col min="15108" max="15108" width="16" style="180" bestFit="1" customWidth="1"/>
    <col min="15109" max="15109" width="19.7265625" style="180" customWidth="1"/>
    <col min="15110" max="15110" width="11.26953125" style="180" customWidth="1"/>
    <col min="15111" max="15111" width="13.453125" style="180" bestFit="1" customWidth="1"/>
    <col min="15112" max="15358" width="8.81640625" style="180"/>
    <col min="15359" max="15359" width="7.1796875" style="180" customWidth="1"/>
    <col min="15360" max="15360" width="21.54296875" style="180" bestFit="1" customWidth="1"/>
    <col min="15361" max="15361" width="14.26953125" style="180" bestFit="1" customWidth="1"/>
    <col min="15362" max="15362" width="89" style="180" customWidth="1"/>
    <col min="15363" max="15363" width="11.26953125" style="180" bestFit="1" customWidth="1"/>
    <col min="15364" max="15364" width="16" style="180" bestFit="1" customWidth="1"/>
    <col min="15365" max="15365" width="19.7265625" style="180" customWidth="1"/>
    <col min="15366" max="15366" width="11.26953125" style="180" customWidth="1"/>
    <col min="15367" max="15367" width="13.453125" style="180" bestFit="1" customWidth="1"/>
    <col min="15368" max="15614" width="8.81640625" style="180"/>
    <col min="15615" max="15615" width="7.1796875" style="180" customWidth="1"/>
    <col min="15616" max="15616" width="21.54296875" style="180" bestFit="1" customWidth="1"/>
    <col min="15617" max="15617" width="14.26953125" style="180" bestFit="1" customWidth="1"/>
    <col min="15618" max="15618" width="89" style="180" customWidth="1"/>
    <col min="15619" max="15619" width="11.26953125" style="180" bestFit="1" customWidth="1"/>
    <col min="15620" max="15620" width="16" style="180" bestFit="1" customWidth="1"/>
    <col min="15621" max="15621" width="19.7265625" style="180" customWidth="1"/>
    <col min="15622" max="15622" width="11.26953125" style="180" customWidth="1"/>
    <col min="15623" max="15623" width="13.453125" style="180" bestFit="1" customWidth="1"/>
    <col min="15624" max="15870" width="8.81640625" style="180"/>
    <col min="15871" max="15871" width="7.1796875" style="180" customWidth="1"/>
    <col min="15872" max="15872" width="21.54296875" style="180" bestFit="1" customWidth="1"/>
    <col min="15873" max="15873" width="14.26953125" style="180" bestFit="1" customWidth="1"/>
    <col min="15874" max="15874" width="89" style="180" customWidth="1"/>
    <col min="15875" max="15875" width="11.26953125" style="180" bestFit="1" customWidth="1"/>
    <col min="15876" max="15876" width="16" style="180" bestFit="1" customWidth="1"/>
    <col min="15877" max="15877" width="19.7265625" style="180" customWidth="1"/>
    <col min="15878" max="15878" width="11.26953125" style="180" customWidth="1"/>
    <col min="15879" max="15879" width="13.453125" style="180" bestFit="1" customWidth="1"/>
    <col min="15880" max="16126" width="8.81640625" style="180"/>
    <col min="16127" max="16127" width="7.1796875" style="180" customWidth="1"/>
    <col min="16128" max="16128" width="21.54296875" style="180" bestFit="1" customWidth="1"/>
    <col min="16129" max="16129" width="14.26953125" style="180" bestFit="1" customWidth="1"/>
    <col min="16130" max="16130" width="89" style="180" customWidth="1"/>
    <col min="16131" max="16131" width="11.26953125" style="180" bestFit="1" customWidth="1"/>
    <col min="16132" max="16132" width="16" style="180" bestFit="1" customWidth="1"/>
    <col min="16133" max="16133" width="19.7265625" style="180" customWidth="1"/>
    <col min="16134" max="16134" width="11.26953125" style="180" customWidth="1"/>
    <col min="16135" max="16135" width="13.453125" style="180" bestFit="1" customWidth="1"/>
    <col min="16136" max="16384" width="8.81640625" style="180"/>
  </cols>
  <sheetData>
    <row r="1" spans="1:6" ht="20.149999999999999" customHeight="1">
      <c r="A1" s="659" t="s">
        <v>67</v>
      </c>
      <c r="B1" s="660"/>
      <c r="C1" s="660"/>
      <c r="D1" s="660"/>
      <c r="E1" s="660"/>
      <c r="F1" s="661"/>
    </row>
    <row r="2" spans="1:6" ht="20.149999999999999" customHeight="1">
      <c r="A2" s="653" t="s">
        <v>922</v>
      </c>
      <c r="B2" s="654"/>
      <c r="C2" s="654"/>
      <c r="D2" s="654"/>
      <c r="E2" s="655"/>
      <c r="F2" s="193" t="s">
        <v>33</v>
      </c>
    </row>
    <row r="3" spans="1:6" ht="33.75" customHeight="1">
      <c r="A3" s="656" t="s">
        <v>1095</v>
      </c>
      <c r="B3" s="657"/>
      <c r="C3" s="657"/>
      <c r="D3" s="657"/>
      <c r="E3" s="658"/>
      <c r="F3" s="194">
        <f>'TERRA PAV '!T15</f>
        <v>230.40000000000003</v>
      </c>
    </row>
    <row r="4" spans="1:6" ht="20.149999999999999" customHeight="1">
      <c r="A4" s="656" t="s">
        <v>1034</v>
      </c>
      <c r="B4" s="657"/>
      <c r="C4" s="657"/>
      <c r="D4" s="657"/>
      <c r="E4" s="657"/>
      <c r="F4" s="658"/>
    </row>
    <row r="5" spans="1:6" s="196" customFormat="1" ht="15" customHeight="1">
      <c r="A5" s="428" t="s">
        <v>27</v>
      </c>
      <c r="B5" s="428" t="s">
        <v>84</v>
      </c>
      <c r="C5" s="625" t="s">
        <v>85</v>
      </c>
      <c r="D5" s="625" t="s">
        <v>0</v>
      </c>
      <c r="E5" s="625" t="s">
        <v>1</v>
      </c>
      <c r="F5" s="195" t="s">
        <v>2</v>
      </c>
    </row>
    <row r="6" spans="1:6" s="196" customFormat="1" ht="15" customHeight="1">
      <c r="A6" s="300"/>
      <c r="B6" s="434"/>
      <c r="C6" s="300"/>
      <c r="D6" s="300"/>
      <c r="E6" s="300"/>
      <c r="F6" s="300"/>
    </row>
    <row r="7" spans="1:6" s="196" customFormat="1" ht="15" customHeight="1">
      <c r="A7" s="428" t="s">
        <v>36</v>
      </c>
      <c r="B7" s="428" t="s">
        <v>121</v>
      </c>
      <c r="C7" s="197"/>
      <c r="D7" s="198" t="s">
        <v>122</v>
      </c>
      <c r="E7" s="625"/>
      <c r="F7" s="195"/>
    </row>
    <row r="8" spans="1:6" ht="15" customHeight="1">
      <c r="A8" s="199" t="s">
        <v>37</v>
      </c>
      <c r="B8" s="190" t="s">
        <v>654</v>
      </c>
      <c r="C8" s="190" t="s">
        <v>588</v>
      </c>
      <c r="D8" s="200" t="s">
        <v>655</v>
      </c>
      <c r="E8" s="190" t="s">
        <v>5</v>
      </c>
      <c r="F8" s="201">
        <v>12.5</v>
      </c>
    </row>
    <row r="9" spans="1:6" ht="15" customHeight="1">
      <c r="A9" s="199" t="s">
        <v>38</v>
      </c>
      <c r="B9" s="190">
        <v>93584</v>
      </c>
      <c r="C9" s="190" t="s">
        <v>86</v>
      </c>
      <c r="D9" s="200" t="s">
        <v>656</v>
      </c>
      <c r="E9" s="190" t="s">
        <v>5</v>
      </c>
      <c r="F9" s="202">
        <v>30</v>
      </c>
    </row>
    <row r="10" spans="1:6" ht="46.5">
      <c r="A10" s="199" t="s">
        <v>61</v>
      </c>
      <c r="B10" s="190" t="s">
        <v>657</v>
      </c>
      <c r="C10" s="190" t="s">
        <v>588</v>
      </c>
      <c r="D10" s="191" t="s">
        <v>658</v>
      </c>
      <c r="E10" s="190" t="s">
        <v>39</v>
      </c>
      <c r="F10" s="201">
        <v>6</v>
      </c>
    </row>
    <row r="11" spans="1:6">
      <c r="A11" s="199" t="s">
        <v>77</v>
      </c>
      <c r="B11" s="190">
        <v>5213417</v>
      </c>
      <c r="C11" s="190" t="s">
        <v>87</v>
      </c>
      <c r="D11" s="191" t="s">
        <v>659</v>
      </c>
      <c r="E11" s="190" t="s">
        <v>5</v>
      </c>
      <c r="F11" s="203">
        <v>3.125</v>
      </c>
    </row>
    <row r="12" spans="1:6">
      <c r="A12" s="199"/>
      <c r="B12" s="190"/>
      <c r="C12" s="190"/>
      <c r="D12" s="190"/>
      <c r="E12" s="626"/>
      <c r="F12" s="201"/>
    </row>
    <row r="13" spans="1:6" ht="15" customHeight="1">
      <c r="A13" s="633" t="s">
        <v>28</v>
      </c>
      <c r="B13" s="633" t="s">
        <v>24</v>
      </c>
      <c r="C13" s="198"/>
      <c r="D13" s="198" t="s">
        <v>83</v>
      </c>
      <c r="E13" s="198"/>
      <c r="F13" s="204"/>
    </row>
    <row r="14" spans="1:6" ht="47.25" customHeight="1">
      <c r="A14" s="477" t="s">
        <v>35</v>
      </c>
      <c r="B14" s="607" t="s">
        <v>568</v>
      </c>
      <c r="C14" s="477" t="s">
        <v>588</v>
      </c>
      <c r="D14" s="478" t="s">
        <v>660</v>
      </c>
      <c r="E14" s="477" t="s">
        <v>108</v>
      </c>
      <c r="F14" s="613">
        <v>1</v>
      </c>
    </row>
    <row r="15" spans="1:6">
      <c r="A15" s="190"/>
      <c r="B15" s="190"/>
      <c r="C15" s="190"/>
      <c r="D15" s="200"/>
      <c r="E15" s="315"/>
      <c r="F15" s="201"/>
    </row>
    <row r="16" spans="1:6" ht="15" customHeight="1">
      <c r="A16" s="633" t="s">
        <v>29</v>
      </c>
      <c r="B16" s="633" t="s">
        <v>645</v>
      </c>
      <c r="C16" s="198"/>
      <c r="D16" s="198" t="s">
        <v>3</v>
      </c>
      <c r="E16" s="198"/>
      <c r="F16" s="204"/>
    </row>
    <row r="17" spans="1:7" ht="31">
      <c r="A17" s="476" t="s">
        <v>34</v>
      </c>
      <c r="B17" s="477">
        <v>5502109</v>
      </c>
      <c r="C17" s="477" t="s">
        <v>161</v>
      </c>
      <c r="D17" s="478" t="s">
        <v>661</v>
      </c>
      <c r="E17" s="477" t="s">
        <v>4</v>
      </c>
      <c r="F17" s="479">
        <f>TRUNC('TERRA PAV '!N15,2)</f>
        <v>1170</v>
      </c>
    </row>
    <row r="18" spans="1:7">
      <c r="A18" s="476" t="s">
        <v>30</v>
      </c>
      <c r="B18" s="477">
        <v>5503041</v>
      </c>
      <c r="C18" s="477" t="s">
        <v>87</v>
      </c>
      <c r="D18" s="480" t="s">
        <v>662</v>
      </c>
      <c r="E18" s="477" t="s">
        <v>4</v>
      </c>
      <c r="F18" s="479">
        <f>TRUNC('TERRA PAV '!O15,2)</f>
        <v>351</v>
      </c>
    </row>
    <row r="19" spans="1:7" ht="46.5">
      <c r="A19" s="476" t="s">
        <v>40</v>
      </c>
      <c r="B19" s="190">
        <v>100977</v>
      </c>
      <c r="C19" s="190" t="s">
        <v>86</v>
      </c>
      <c r="D19" s="624" t="s">
        <v>663</v>
      </c>
      <c r="E19" s="210" t="s">
        <v>4</v>
      </c>
      <c r="F19" s="201">
        <f>F17-F18*1.15</f>
        <v>766.35</v>
      </c>
    </row>
    <row r="20" spans="1:7" ht="31">
      <c r="A20" s="476" t="s">
        <v>41</v>
      </c>
      <c r="B20" s="190">
        <v>93595</v>
      </c>
      <c r="C20" s="190" t="s">
        <v>86</v>
      </c>
      <c r="D20" s="191" t="s">
        <v>664</v>
      </c>
      <c r="E20" s="626" t="s">
        <v>42</v>
      </c>
      <c r="F20" s="201">
        <f>TRUNC('TRANSP MAT PAV'!J8,2)</f>
        <v>1410.08</v>
      </c>
    </row>
    <row r="21" spans="1:7">
      <c r="A21" s="476" t="s">
        <v>796</v>
      </c>
      <c r="B21" s="190">
        <v>5914389</v>
      </c>
      <c r="C21" s="190" t="s">
        <v>161</v>
      </c>
      <c r="D21" s="209" t="s">
        <v>665</v>
      </c>
      <c r="E21" s="626" t="s">
        <v>42</v>
      </c>
      <c r="F21" s="201">
        <f>TRUNC('TRANSP MAT PAV'!J13,2)</f>
        <v>28483.69</v>
      </c>
    </row>
    <row r="22" spans="1:7" ht="15" customHeight="1">
      <c r="A22" s="476" t="s">
        <v>797</v>
      </c>
      <c r="B22" s="190" t="s">
        <v>666</v>
      </c>
      <c r="C22" s="190" t="s">
        <v>588</v>
      </c>
      <c r="D22" s="624" t="s">
        <v>667</v>
      </c>
      <c r="E22" s="190" t="s">
        <v>4</v>
      </c>
      <c r="F22" s="201">
        <f>F19</f>
        <v>766.35</v>
      </c>
    </row>
    <row r="23" spans="1:7">
      <c r="A23" s="211" t="s">
        <v>134</v>
      </c>
      <c r="B23" s="190"/>
      <c r="C23" s="190"/>
      <c r="D23" s="212"/>
      <c r="E23" s="626"/>
      <c r="F23" s="201"/>
    </row>
    <row r="24" spans="1:7" ht="15" customHeight="1">
      <c r="A24" s="625" t="s">
        <v>31</v>
      </c>
      <c r="B24" s="206" t="s">
        <v>141</v>
      </c>
      <c r="C24" s="207"/>
      <c r="D24" s="185" t="s">
        <v>109</v>
      </c>
      <c r="E24" s="186"/>
      <c r="F24" s="208"/>
    </row>
    <row r="25" spans="1:7" ht="31">
      <c r="A25" s="215" t="s">
        <v>32</v>
      </c>
      <c r="B25" s="215" t="s">
        <v>668</v>
      </c>
      <c r="C25" s="191" t="s">
        <v>669</v>
      </c>
      <c r="D25" s="191" t="s">
        <v>670</v>
      </c>
      <c r="E25" s="215" t="s">
        <v>4</v>
      </c>
      <c r="F25" s="201">
        <f>TRUNC('TERRA PAV '!R17,2)</f>
        <v>328.32</v>
      </c>
      <c r="G25" s="316"/>
    </row>
    <row r="26" spans="1:7" ht="31">
      <c r="A26" s="215" t="s">
        <v>97</v>
      </c>
      <c r="B26" s="215">
        <v>100576</v>
      </c>
      <c r="C26" s="215" t="s">
        <v>86</v>
      </c>
      <c r="D26" s="191" t="s">
        <v>825</v>
      </c>
      <c r="E26" s="215" t="s">
        <v>5</v>
      </c>
      <c r="F26" s="201">
        <f>TRUNC('TERRA PAV '!P15,2)</f>
        <v>360</v>
      </c>
    </row>
    <row r="27" spans="1:7" ht="31">
      <c r="A27" s="215" t="s">
        <v>137</v>
      </c>
      <c r="B27" s="215">
        <v>105569</v>
      </c>
      <c r="C27" s="215" t="s">
        <v>86</v>
      </c>
      <c r="D27" s="191" t="s">
        <v>889</v>
      </c>
      <c r="E27" s="215" t="s">
        <v>4</v>
      </c>
      <c r="F27" s="201">
        <f>TRUNC('TERRA PAV '!Q15,2)</f>
        <v>129.6</v>
      </c>
    </row>
    <row r="28" spans="1:7" ht="31">
      <c r="A28" s="215" t="s">
        <v>95</v>
      </c>
      <c r="B28" s="215">
        <v>105569</v>
      </c>
      <c r="C28" s="215" t="s">
        <v>86</v>
      </c>
      <c r="D28" s="191" t="s">
        <v>827</v>
      </c>
      <c r="E28" s="215" t="s">
        <v>4</v>
      </c>
      <c r="F28" s="201">
        <f>TRUNC('TERRA PAV '!R15,2)</f>
        <v>72</v>
      </c>
    </row>
    <row r="29" spans="1:7" s="187" customFormat="1" ht="31">
      <c r="A29" s="215" t="s">
        <v>98</v>
      </c>
      <c r="B29" s="215">
        <v>105569</v>
      </c>
      <c r="C29" s="215" t="s">
        <v>86</v>
      </c>
      <c r="D29" s="191" t="s">
        <v>890</v>
      </c>
      <c r="E29" s="215" t="s">
        <v>4</v>
      </c>
      <c r="F29" s="201">
        <f>TRUNC('TERRA PAV '!S15,2)</f>
        <v>72</v>
      </c>
    </row>
    <row r="30" spans="1:7" s="187" customFormat="1">
      <c r="A30" s="215" t="s">
        <v>155</v>
      </c>
      <c r="B30" s="215">
        <v>4011352</v>
      </c>
      <c r="C30" s="215" t="s">
        <v>87</v>
      </c>
      <c r="D30" s="191" t="s">
        <v>671</v>
      </c>
      <c r="E30" s="215" t="s">
        <v>5</v>
      </c>
      <c r="F30" s="201">
        <f>TRUNC('TERRA PAV '!T15,2)</f>
        <v>230.4</v>
      </c>
    </row>
    <row r="31" spans="1:7" s="187" customFormat="1">
      <c r="A31" s="215" t="s">
        <v>156</v>
      </c>
      <c r="B31" s="215">
        <v>104375</v>
      </c>
      <c r="C31" s="215" t="s">
        <v>86</v>
      </c>
      <c r="D31" s="191" t="s">
        <v>672</v>
      </c>
      <c r="E31" s="215" t="s">
        <v>5</v>
      </c>
      <c r="F31" s="201">
        <f>TRUNC('TERRA PAV '!U15,2)</f>
        <v>230.4</v>
      </c>
    </row>
    <row r="32" spans="1:7" s="187" customFormat="1" ht="34.5" customHeight="1">
      <c r="A32" s="215" t="s">
        <v>251</v>
      </c>
      <c r="B32" s="215" t="s">
        <v>826</v>
      </c>
      <c r="C32" s="190" t="s">
        <v>588</v>
      </c>
      <c r="D32" s="191" t="s">
        <v>821</v>
      </c>
      <c r="E32" s="215" t="s">
        <v>4</v>
      </c>
      <c r="F32" s="201">
        <f>TRUNC('TERRA PAV '!V15,2)</f>
        <v>6.91</v>
      </c>
    </row>
    <row r="33" spans="1:6" s="187" customFormat="1" ht="31">
      <c r="A33" s="215" t="s">
        <v>822</v>
      </c>
      <c r="B33" s="215">
        <v>93595</v>
      </c>
      <c r="C33" s="191" t="s">
        <v>86</v>
      </c>
      <c r="D33" s="191" t="s">
        <v>664</v>
      </c>
      <c r="E33" s="215" t="s">
        <v>42</v>
      </c>
      <c r="F33" s="201">
        <f>TRUNC('TRANSP MAT PAV'!J21,2)</f>
        <v>503.42</v>
      </c>
    </row>
    <row r="34" spans="1:6" s="187" customFormat="1" ht="31">
      <c r="A34" s="215" t="s">
        <v>798</v>
      </c>
      <c r="B34" s="215">
        <v>95878</v>
      </c>
      <c r="C34" s="191" t="s">
        <v>86</v>
      </c>
      <c r="D34" s="191" t="s">
        <v>93</v>
      </c>
      <c r="E34" s="215" t="s">
        <v>42</v>
      </c>
      <c r="F34" s="201">
        <f>TRUNC('TRANSP MAT PAV'!J28,2)</f>
        <v>10169.16</v>
      </c>
    </row>
    <row r="35" spans="1:6" s="187" customFormat="1" ht="31">
      <c r="A35" s="215" t="s">
        <v>799</v>
      </c>
      <c r="B35" s="215" t="s">
        <v>673</v>
      </c>
      <c r="C35" s="190" t="s">
        <v>588</v>
      </c>
      <c r="D35" s="191" t="s">
        <v>674</v>
      </c>
      <c r="E35" s="215" t="s">
        <v>675</v>
      </c>
      <c r="F35" s="201">
        <f>TRUNC('TRANSP MAT PAV'!J33,2)</f>
        <v>285.38</v>
      </c>
    </row>
    <row r="36" spans="1:6" s="187" customFormat="1" ht="15" customHeight="1">
      <c r="A36" s="191"/>
      <c r="B36" s="215"/>
      <c r="C36" s="191"/>
      <c r="D36" s="191"/>
      <c r="E36" s="191"/>
      <c r="F36" s="201"/>
    </row>
    <row r="37" spans="1:6" ht="15" customHeight="1">
      <c r="A37" s="625" t="s">
        <v>135</v>
      </c>
      <c r="B37" s="206" t="s">
        <v>140</v>
      </c>
      <c r="C37" s="207"/>
      <c r="D37" s="214" t="s">
        <v>110</v>
      </c>
      <c r="E37" s="207"/>
      <c r="F37" s="208"/>
    </row>
    <row r="38" spans="1:6" s="187" customFormat="1" ht="15" customHeight="1">
      <c r="A38" s="190" t="s">
        <v>136</v>
      </c>
      <c r="B38" s="190" t="s">
        <v>676</v>
      </c>
      <c r="C38" s="190" t="s">
        <v>588</v>
      </c>
      <c r="D38" s="191" t="s">
        <v>677</v>
      </c>
      <c r="E38" s="190" t="s">
        <v>5</v>
      </c>
      <c r="F38" s="201">
        <f>TRUNC('NS SIN HOR'!G35,2)</f>
        <v>27</v>
      </c>
    </row>
    <row r="39" spans="1:6" ht="15" customHeight="1">
      <c r="A39" s="626"/>
      <c r="B39" s="190"/>
      <c r="C39" s="190"/>
      <c r="D39" s="626"/>
      <c r="E39" s="626"/>
      <c r="F39" s="201"/>
    </row>
    <row r="40" spans="1:6">
      <c r="A40" s="625" t="s">
        <v>644</v>
      </c>
      <c r="B40" s="206" t="s">
        <v>26</v>
      </c>
      <c r="C40" s="207"/>
      <c r="D40" s="214" t="s">
        <v>111</v>
      </c>
      <c r="E40" s="207"/>
      <c r="F40" s="208"/>
    </row>
    <row r="41" spans="1:6" ht="31">
      <c r="A41" s="190" t="s">
        <v>69</v>
      </c>
      <c r="B41" s="190">
        <v>94267</v>
      </c>
      <c r="C41" s="190" t="s">
        <v>86</v>
      </c>
      <c r="D41" s="191" t="s">
        <v>678</v>
      </c>
      <c r="E41" s="190" t="s">
        <v>7</v>
      </c>
      <c r="F41" s="201">
        <f>TRUNC('TERRA PAV '!W15,2)</f>
        <v>42</v>
      </c>
    </row>
    <row r="42" spans="1:6" ht="31">
      <c r="A42" s="190" t="s">
        <v>70</v>
      </c>
      <c r="B42" s="190">
        <v>94268</v>
      </c>
      <c r="C42" s="190" t="s">
        <v>86</v>
      </c>
      <c r="D42" s="191" t="s">
        <v>679</v>
      </c>
      <c r="E42" s="190" t="s">
        <v>7</v>
      </c>
      <c r="F42" s="201">
        <f>TRUNC('TERRA PAV '!X15,2)</f>
        <v>18</v>
      </c>
    </row>
    <row r="43" spans="1:6" ht="13.5" customHeight="1">
      <c r="A43" s="477" t="s">
        <v>1017</v>
      </c>
      <c r="B43" s="477">
        <v>1600404</v>
      </c>
      <c r="C43" s="477" t="s">
        <v>87</v>
      </c>
      <c r="D43" s="611" t="s">
        <v>893</v>
      </c>
      <c r="E43" s="481" t="s">
        <v>7</v>
      </c>
      <c r="F43" s="632">
        <f>TRUNC('QUADRO QUANT. BUEIROS'!B10+'QUADRO QUANT. BUEIROS'!C10+'QUADRO QUANT. BUEIROS'!D10,2)</f>
        <v>220</v>
      </c>
    </row>
    <row r="44" spans="1:6" ht="15.75" customHeight="1">
      <c r="A44" s="477" t="s">
        <v>1018</v>
      </c>
      <c r="B44" s="477">
        <v>1600405</v>
      </c>
      <c r="C44" s="477" t="s">
        <v>87</v>
      </c>
      <c r="D44" s="611" t="s">
        <v>894</v>
      </c>
      <c r="E44" s="481" t="s">
        <v>7</v>
      </c>
      <c r="F44" s="632">
        <f>TRUNC('QUADRO QUANT. BUEIROS'!E10+'QUADRO QUANT. BUEIROS'!F10,2)</f>
        <v>360</v>
      </c>
    </row>
    <row r="45" spans="1:6">
      <c r="A45" s="477" t="s">
        <v>1019</v>
      </c>
      <c r="B45" s="477">
        <v>1600436</v>
      </c>
      <c r="C45" s="477" t="s">
        <v>87</v>
      </c>
      <c r="D45" s="612" t="s">
        <v>1022</v>
      </c>
      <c r="E45" s="481" t="s">
        <v>4</v>
      </c>
      <c r="F45" s="632">
        <v>18.8</v>
      </c>
    </row>
    <row r="46" spans="1:6" ht="15" customHeight="1">
      <c r="A46" s="190"/>
      <c r="B46" s="190"/>
      <c r="C46" s="190"/>
      <c r="D46" s="200"/>
      <c r="E46" s="190"/>
      <c r="F46" s="201"/>
    </row>
    <row r="47" spans="1:6">
      <c r="A47" s="206" t="s">
        <v>643</v>
      </c>
      <c r="B47" s="206" t="s">
        <v>71</v>
      </c>
      <c r="C47" s="207"/>
      <c r="D47" s="214" t="s">
        <v>6</v>
      </c>
      <c r="E47" s="214"/>
      <c r="F47" s="208"/>
    </row>
    <row r="48" spans="1:6" ht="15" customHeight="1">
      <c r="A48" s="190" t="s">
        <v>81</v>
      </c>
      <c r="B48" s="190">
        <v>5213417</v>
      </c>
      <c r="C48" s="190" t="s">
        <v>89</v>
      </c>
      <c r="D48" s="191" t="s">
        <v>659</v>
      </c>
      <c r="E48" s="190" t="s">
        <v>5</v>
      </c>
      <c r="F48" s="201">
        <v>20</v>
      </c>
    </row>
    <row r="49" spans="1:6" ht="15" customHeight="1">
      <c r="A49" s="190" t="s">
        <v>105</v>
      </c>
      <c r="B49" s="190" t="s">
        <v>680</v>
      </c>
      <c r="C49" s="190" t="s">
        <v>588</v>
      </c>
      <c r="D49" s="191" t="s">
        <v>681</v>
      </c>
      <c r="E49" s="190" t="s">
        <v>5</v>
      </c>
      <c r="F49" s="201">
        <v>10</v>
      </c>
    </row>
    <row r="50" spans="1:6">
      <c r="A50" s="190" t="s">
        <v>123</v>
      </c>
      <c r="B50" s="190" t="s">
        <v>682</v>
      </c>
      <c r="C50" s="190" t="s">
        <v>588</v>
      </c>
      <c r="D50" s="200" t="s">
        <v>683</v>
      </c>
      <c r="E50" s="190" t="s">
        <v>5</v>
      </c>
      <c r="F50" s="201">
        <v>10</v>
      </c>
    </row>
    <row r="51" spans="1:6" ht="43.5" customHeight="1">
      <c r="A51" s="190" t="s">
        <v>800</v>
      </c>
      <c r="B51" s="190">
        <v>90091</v>
      </c>
      <c r="C51" s="190" t="s">
        <v>86</v>
      </c>
      <c r="D51" s="191" t="s">
        <v>684</v>
      </c>
      <c r="E51" s="190" t="s">
        <v>4</v>
      </c>
      <c r="F51" s="201">
        <f>TRUNC(('NS BUEIROS'!P10)*0.6,2)</f>
        <v>838.18</v>
      </c>
    </row>
    <row r="52" spans="1:6" ht="46.5">
      <c r="A52" s="190" t="s">
        <v>801</v>
      </c>
      <c r="B52" s="190">
        <v>102293</v>
      </c>
      <c r="C52" s="190" t="s">
        <v>86</v>
      </c>
      <c r="D52" s="191" t="s">
        <v>685</v>
      </c>
      <c r="E52" s="190" t="s">
        <v>4</v>
      </c>
      <c r="F52" s="201">
        <f>TRUNC('NS BUEIROS'!P10*0.4,2)</f>
        <v>558.79</v>
      </c>
    </row>
    <row r="53" spans="1:6" ht="44.5" customHeight="1">
      <c r="A53" s="190" t="s">
        <v>802</v>
      </c>
      <c r="B53" s="190">
        <v>93381</v>
      </c>
      <c r="C53" s="190" t="s">
        <v>86</v>
      </c>
      <c r="D53" s="191" t="s">
        <v>686</v>
      </c>
      <c r="E53" s="190" t="s">
        <v>4</v>
      </c>
      <c r="F53" s="201">
        <f>TRUNC('NS BUEIROS'!Q10,2)</f>
        <v>158.12</v>
      </c>
    </row>
    <row r="54" spans="1:6" ht="46.5">
      <c r="A54" s="190" t="s">
        <v>803</v>
      </c>
      <c r="B54" s="190">
        <v>100977</v>
      </c>
      <c r="C54" s="190" t="s">
        <v>86</v>
      </c>
      <c r="D54" s="624" t="s">
        <v>663</v>
      </c>
      <c r="E54" s="210" t="s">
        <v>4</v>
      </c>
      <c r="F54" s="201">
        <f>TRUNC('NS BUEIROS'!P10,)</f>
        <v>1396</v>
      </c>
    </row>
    <row r="55" spans="1:6" ht="31">
      <c r="A55" s="190" t="s">
        <v>804</v>
      </c>
      <c r="B55" s="190">
        <v>93595</v>
      </c>
      <c r="C55" s="190" t="s">
        <v>86</v>
      </c>
      <c r="D55" s="191" t="s">
        <v>664</v>
      </c>
      <c r="E55" s="626" t="s">
        <v>42</v>
      </c>
      <c r="F55" s="201">
        <f>TRUNC('TRANSP MAT PAV'!J39,2)</f>
        <v>2568.64</v>
      </c>
    </row>
    <row r="56" spans="1:6" ht="31">
      <c r="A56" s="190" t="s">
        <v>805</v>
      </c>
      <c r="B56" s="190">
        <v>95878</v>
      </c>
      <c r="C56" s="190" t="s">
        <v>86</v>
      </c>
      <c r="D56" s="624" t="s">
        <v>93</v>
      </c>
      <c r="E56" s="626" t="s">
        <v>42</v>
      </c>
      <c r="F56" s="201">
        <f>TRUNC('TRANSP MAT PAV'!J44,2)</f>
        <v>51886.52</v>
      </c>
    </row>
    <row r="57" spans="1:6">
      <c r="A57" s="190" t="s">
        <v>806</v>
      </c>
      <c r="B57" s="190">
        <v>100574</v>
      </c>
      <c r="C57" s="190" t="s">
        <v>86</v>
      </c>
      <c r="D57" s="200" t="s">
        <v>687</v>
      </c>
      <c r="E57" s="190" t="s">
        <v>4</v>
      </c>
      <c r="F57" s="201">
        <f>F54</f>
        <v>1396</v>
      </c>
    </row>
    <row r="58" spans="1:6" ht="31">
      <c r="A58" s="190" t="s">
        <v>807</v>
      </c>
      <c r="B58" s="190">
        <v>101576</v>
      </c>
      <c r="C58" s="190" t="s">
        <v>86</v>
      </c>
      <c r="D58" s="191" t="s">
        <v>688</v>
      </c>
      <c r="E58" s="190" t="s">
        <v>5</v>
      </c>
      <c r="F58" s="201">
        <f>(F61+F62)*0.1*2</f>
        <v>31.200000000000003</v>
      </c>
    </row>
    <row r="59" spans="1:6" ht="15" customHeight="1">
      <c r="A59" s="190"/>
      <c r="B59" s="190"/>
      <c r="C59" s="190"/>
      <c r="D59" s="217"/>
      <c r="E59" s="190"/>
      <c r="F59" s="201"/>
    </row>
    <row r="60" spans="1:6" s="182" customFormat="1">
      <c r="A60" s="625" t="s">
        <v>82</v>
      </c>
      <c r="B60" s="206" t="s">
        <v>1033</v>
      </c>
      <c r="C60" s="207"/>
      <c r="D60" s="216" t="s">
        <v>133</v>
      </c>
      <c r="E60" s="207"/>
      <c r="F60" s="208"/>
    </row>
    <row r="61" spans="1:6" s="182" customFormat="1" ht="46.5">
      <c r="A61" s="190" t="s">
        <v>593</v>
      </c>
      <c r="B61" s="551">
        <v>7102003</v>
      </c>
      <c r="C61" s="190" t="s">
        <v>86</v>
      </c>
      <c r="D61" s="191" t="s">
        <v>1024</v>
      </c>
      <c r="E61" s="190" t="s">
        <v>7</v>
      </c>
      <c r="F61" s="201">
        <f>'DIM BUEIROS ALAMEDA'!S17</f>
        <v>52</v>
      </c>
    </row>
    <row r="62" spans="1:6" s="182" customFormat="1" ht="46.5">
      <c r="A62" s="190" t="s">
        <v>132</v>
      </c>
      <c r="B62" s="551">
        <v>7102003</v>
      </c>
      <c r="C62" s="190" t="s">
        <v>86</v>
      </c>
      <c r="D62" s="191" t="s">
        <v>1779</v>
      </c>
      <c r="E62" s="190" t="s">
        <v>7</v>
      </c>
      <c r="F62" s="201">
        <f>'DIM BUEIROS ALAMEDA'!T17</f>
        <v>104</v>
      </c>
    </row>
    <row r="63" spans="1:6" s="182" customFormat="1" ht="18.5" customHeight="1">
      <c r="A63" s="190" t="s">
        <v>1780</v>
      </c>
      <c r="B63" s="551">
        <v>97096</v>
      </c>
      <c r="C63" s="190" t="s">
        <v>86</v>
      </c>
      <c r="D63" s="191" t="s">
        <v>1026</v>
      </c>
      <c r="E63" s="190" t="s">
        <v>4</v>
      </c>
      <c r="F63" s="201">
        <v>36.14</v>
      </c>
    </row>
    <row r="64" spans="1:6" ht="15" customHeight="1">
      <c r="A64" s="190"/>
      <c r="B64" s="190"/>
      <c r="C64" s="190"/>
      <c r="D64" s="200"/>
      <c r="E64" s="190"/>
      <c r="F64" s="201"/>
    </row>
    <row r="65" spans="1:6">
      <c r="A65" s="206" t="s">
        <v>101</v>
      </c>
      <c r="B65" s="206" t="s">
        <v>102</v>
      </c>
      <c r="C65" s="206"/>
      <c r="D65" s="216" t="s">
        <v>90</v>
      </c>
      <c r="E65" s="207"/>
      <c r="F65" s="208"/>
    </row>
    <row r="66" spans="1:6">
      <c r="A66" s="607" t="s">
        <v>103</v>
      </c>
      <c r="B66" s="607">
        <v>2003459</v>
      </c>
      <c r="C66" s="607" t="s">
        <v>89</v>
      </c>
      <c r="D66" s="608" t="s">
        <v>824</v>
      </c>
      <c r="E66" s="607" t="s">
        <v>8</v>
      </c>
      <c r="F66" s="609">
        <v>2</v>
      </c>
    </row>
    <row r="67" spans="1:6" ht="15" customHeight="1">
      <c r="A67" s="607" t="s">
        <v>104</v>
      </c>
      <c r="B67" s="477">
        <v>2003201</v>
      </c>
      <c r="C67" s="477" t="s">
        <v>87</v>
      </c>
      <c r="D67" s="610" t="s">
        <v>1006</v>
      </c>
      <c r="E67" s="476" t="s">
        <v>8</v>
      </c>
      <c r="F67" s="479">
        <v>4</v>
      </c>
    </row>
    <row r="68" spans="1:6" ht="15" customHeight="1">
      <c r="A68" s="607" t="s">
        <v>1027</v>
      </c>
      <c r="B68" s="477">
        <v>2003107</v>
      </c>
      <c r="C68" s="477" t="s">
        <v>87</v>
      </c>
      <c r="D68" s="610" t="s">
        <v>1004</v>
      </c>
      <c r="E68" s="476" t="s">
        <v>8</v>
      </c>
      <c r="F68" s="479">
        <f>'QUADRO QUANT. BUEIROS'!J10</f>
        <v>8</v>
      </c>
    </row>
    <row r="69" spans="1:6" ht="15" customHeight="1">
      <c r="A69" s="607" t="s">
        <v>1028</v>
      </c>
      <c r="B69" s="477">
        <v>2003119</v>
      </c>
      <c r="C69" s="477" t="s">
        <v>87</v>
      </c>
      <c r="D69" s="610" t="s">
        <v>1003</v>
      </c>
      <c r="E69" s="476" t="s">
        <v>8</v>
      </c>
      <c r="F69" s="479">
        <f>'QUADRO QUANT. BUEIROS'!K10</f>
        <v>6</v>
      </c>
    </row>
    <row r="70" spans="1:6" ht="15" customHeight="1">
      <c r="A70" s="607" t="s">
        <v>1029</v>
      </c>
      <c r="B70" s="477">
        <v>2003393</v>
      </c>
      <c r="C70" s="477" t="s">
        <v>87</v>
      </c>
      <c r="D70" s="610" t="s">
        <v>1005</v>
      </c>
      <c r="E70" s="476" t="s">
        <v>7</v>
      </c>
      <c r="F70" s="479">
        <f>'QUADRO QUANT. BUEIROS'!L10</f>
        <v>33</v>
      </c>
    </row>
    <row r="71" spans="1:6" ht="15" customHeight="1">
      <c r="A71" s="607" t="s">
        <v>1030</v>
      </c>
      <c r="B71" s="477" t="s">
        <v>1781</v>
      </c>
      <c r="C71" s="477" t="s">
        <v>87</v>
      </c>
      <c r="D71" s="610" t="s">
        <v>1776</v>
      </c>
      <c r="E71" s="476" t="s">
        <v>8</v>
      </c>
      <c r="F71" s="479">
        <f>'QUADRO QUANT. BUEIROS'!I10</f>
        <v>8</v>
      </c>
    </row>
    <row r="72" spans="1:6" ht="15" customHeight="1">
      <c r="A72" s="607" t="s">
        <v>1031</v>
      </c>
      <c r="B72" s="477">
        <v>705326</v>
      </c>
      <c r="C72" s="477" t="s">
        <v>87</v>
      </c>
      <c r="D72" s="610" t="s">
        <v>1025</v>
      </c>
      <c r="E72" s="476" t="s">
        <v>8</v>
      </c>
      <c r="F72" s="479">
        <f>'QUADRO QUANT. BUEIROS'!H10</f>
        <v>4</v>
      </c>
    </row>
    <row r="73" spans="1:6">
      <c r="A73" s="607" t="s">
        <v>1032</v>
      </c>
      <c r="B73" s="477" t="s">
        <v>1020</v>
      </c>
      <c r="C73" s="477" t="s">
        <v>588</v>
      </c>
      <c r="D73" s="610" t="s">
        <v>1021</v>
      </c>
      <c r="E73" s="477" t="s">
        <v>4</v>
      </c>
      <c r="F73" s="479">
        <f>TRUNC('NS BUEIROS'!S10,2)</f>
        <v>226.41</v>
      </c>
    </row>
    <row r="74" spans="1:6">
      <c r="A74" s="190"/>
      <c r="B74" s="317"/>
      <c r="C74" s="317"/>
      <c r="D74" s="318"/>
      <c r="E74" s="319"/>
      <c r="F74" s="201"/>
    </row>
    <row r="75" spans="1:6">
      <c r="A75" s="625" t="s">
        <v>646</v>
      </c>
      <c r="B75" s="206" t="s">
        <v>118</v>
      </c>
      <c r="C75" s="207"/>
      <c r="D75" s="198" t="s">
        <v>164</v>
      </c>
      <c r="E75" s="219"/>
      <c r="F75" s="220"/>
    </row>
    <row r="76" spans="1:6">
      <c r="A76" s="303" t="s">
        <v>119</v>
      </c>
      <c r="B76" s="190">
        <v>4413905</v>
      </c>
      <c r="C76" s="190" t="s">
        <v>89</v>
      </c>
      <c r="D76" s="205" t="s">
        <v>689</v>
      </c>
      <c r="E76" s="222" t="s">
        <v>5</v>
      </c>
      <c r="F76" s="223">
        <f>F26</f>
        <v>360</v>
      </c>
    </row>
    <row r="77" spans="1:6">
      <c r="A77" s="303" t="s">
        <v>120</v>
      </c>
      <c r="B77" s="190" t="s">
        <v>165</v>
      </c>
      <c r="C77" s="190" t="s">
        <v>89</v>
      </c>
      <c r="D77" s="205" t="s">
        <v>690</v>
      </c>
      <c r="E77" s="213" t="s">
        <v>108</v>
      </c>
      <c r="F77" s="224">
        <f>ROUND(F76/25,0)</f>
        <v>14</v>
      </c>
    </row>
    <row r="78" spans="1:6">
      <c r="A78" s="662" t="s">
        <v>166</v>
      </c>
      <c r="B78" s="663"/>
      <c r="C78" s="663"/>
      <c r="D78" s="663"/>
      <c r="E78" s="663"/>
      <c r="F78" s="664"/>
    </row>
    <row r="79" spans="1:6">
      <c r="A79" s="218"/>
      <c r="B79" s="218"/>
      <c r="C79" s="218"/>
      <c r="D79" s="225"/>
      <c r="E79" s="184"/>
      <c r="F79" s="226"/>
    </row>
    <row r="80" spans="1:6">
      <c r="F80" s="228">
        <f>SUM(F8:F77)</f>
        <v>105804.48500000002</v>
      </c>
    </row>
    <row r="83" spans="1:6">
      <c r="D83" s="180" t="s">
        <v>1769</v>
      </c>
    </row>
    <row r="87" spans="1:6" ht="30" customHeight="1"/>
    <row r="92" spans="1:6">
      <c r="A92" s="545"/>
      <c r="B92" s="545"/>
      <c r="C92" s="545"/>
      <c r="D92" s="545"/>
      <c r="E92" s="545"/>
      <c r="F92" s="545"/>
    </row>
  </sheetData>
  <customSheetViews>
    <customSheetView guid="{E8D46A29-8D28-49CA-936A-9705D639E1C7}" topLeftCell="A34">
      <selection activeCell="E51" sqref="E51"/>
      <pageMargins left="0.51181102362204722" right="0.51181102362204722" top="0.78740157480314965" bottom="0.78740157480314965" header="0.31496062992125984" footer="0.31496062992125984"/>
      <printOptions horizontalCentered="1"/>
      <pageSetup scale="80" orientation="portrait" horizontalDpi="4294967294" r:id="rId1"/>
    </customSheetView>
  </customSheetViews>
  <mergeCells count="5">
    <mergeCell ref="A2:E2"/>
    <mergeCell ref="A3:E3"/>
    <mergeCell ref="A1:F1"/>
    <mergeCell ref="A4:F4"/>
    <mergeCell ref="A78:F78"/>
  </mergeCells>
  <phoneticPr fontId="64" type="noConversion"/>
  <printOptions horizontalCentered="1"/>
  <pageMargins left="0.31496062992125984" right="0.31496062992125984" top="0.55118110236220474" bottom="0.39370078740157483" header="0.31496062992125984" footer="0.31496062992125984"/>
  <pageSetup paperSize="8" scale="93" fitToWidth="2" fitToHeight="2" orientation="portrait" horizontalDpi="4294967294" r:id="rId2"/>
  <colBreaks count="1" manualBreakCount="1">
    <brk id="6" max="1048575" man="1"/>
  </colBreaks>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17"/>
  <dimension ref="A1:K9"/>
  <sheetViews>
    <sheetView workbookViewId="0">
      <selection activeCell="A2" sqref="A2:E2"/>
    </sheetView>
  </sheetViews>
  <sheetFormatPr defaultRowHeight="12.5"/>
  <cols>
    <col min="1" max="1" width="8.81640625" customWidth="1"/>
    <col min="2" max="2" width="3" customWidth="1"/>
    <col min="3" max="3" width="9.26953125" customWidth="1"/>
    <col min="4" max="4" width="7" customWidth="1"/>
    <col min="5" max="5" width="24.7265625" bestFit="1" customWidth="1"/>
    <col min="6" max="6" width="8.453125" customWidth="1"/>
    <col min="7" max="7" width="10" customWidth="1"/>
    <col min="8" max="10" width="6.7265625" customWidth="1"/>
    <col min="11" max="11" width="11.81640625" customWidth="1"/>
  </cols>
  <sheetData>
    <row r="1" spans="1:11" ht="15.5" thickBot="1">
      <c r="A1" s="1080" t="s">
        <v>157</v>
      </c>
      <c r="B1" s="1081"/>
      <c r="C1" s="1081"/>
      <c r="D1" s="1081"/>
      <c r="E1" s="1081"/>
      <c r="F1" s="1081"/>
      <c r="G1" s="1081"/>
      <c r="H1" s="1081"/>
      <c r="I1" s="1081"/>
      <c r="J1" s="1081"/>
      <c r="K1" s="1082"/>
    </row>
    <row r="2" spans="1:11">
      <c r="A2" s="1083" t="s">
        <v>148</v>
      </c>
      <c r="B2" s="1084"/>
      <c r="C2" s="1084"/>
      <c r="D2" s="1084"/>
      <c r="E2" s="1085"/>
      <c r="F2" s="1086" t="s">
        <v>149</v>
      </c>
      <c r="G2" s="1087"/>
      <c r="H2" s="1090" t="s">
        <v>150</v>
      </c>
      <c r="I2" s="1090"/>
      <c r="J2" s="1090"/>
      <c r="K2" s="1091"/>
    </row>
    <row r="3" spans="1:11">
      <c r="A3" s="2" t="s">
        <v>151</v>
      </c>
      <c r="B3" s="3" t="s">
        <v>50</v>
      </c>
      <c r="C3" s="4" t="s">
        <v>152</v>
      </c>
      <c r="D3" s="5" t="s">
        <v>153</v>
      </c>
      <c r="E3" s="5" t="s">
        <v>154</v>
      </c>
      <c r="F3" s="1088"/>
      <c r="G3" s="1089"/>
      <c r="H3" s="1092"/>
      <c r="I3" s="1092"/>
      <c r="J3" s="1092"/>
      <c r="K3" s="1093"/>
    </row>
    <row r="4" spans="1:11" ht="13">
      <c r="A4" s="6"/>
      <c r="B4" s="1"/>
      <c r="C4" s="7"/>
      <c r="D4" s="1"/>
      <c r="E4" s="1"/>
      <c r="F4" s="1075"/>
      <c r="G4" s="1075"/>
      <c r="H4" s="1076"/>
      <c r="I4" s="1076"/>
      <c r="J4" s="1076"/>
      <c r="K4" s="1077"/>
    </row>
    <row r="5" spans="1:11" ht="13">
      <c r="A5" s="6"/>
      <c r="B5" s="1"/>
      <c r="C5" s="7"/>
      <c r="D5" s="1"/>
      <c r="E5" s="1"/>
      <c r="F5" s="1075"/>
      <c r="G5" s="1075"/>
      <c r="H5" s="1076"/>
      <c r="I5" s="1076"/>
      <c r="J5" s="1076"/>
      <c r="K5" s="1077"/>
    </row>
    <row r="6" spans="1:11" ht="13">
      <c r="A6" s="6"/>
      <c r="B6" s="1"/>
      <c r="C6" s="7"/>
      <c r="D6" s="1"/>
      <c r="E6" s="1"/>
      <c r="F6" s="1078"/>
      <c r="G6" s="1079"/>
      <c r="H6" s="1076"/>
      <c r="I6" s="1076"/>
      <c r="J6" s="1076"/>
      <c r="K6" s="1077"/>
    </row>
    <row r="7" spans="1:11" ht="13">
      <c r="A7" s="6"/>
      <c r="B7" s="1"/>
      <c r="C7" s="7"/>
      <c r="D7" s="1"/>
      <c r="E7" s="1"/>
      <c r="F7" s="1078"/>
      <c r="G7" s="1079"/>
      <c r="H7" s="1076"/>
      <c r="I7" s="1076"/>
      <c r="J7" s="1076"/>
      <c r="K7" s="1077"/>
    </row>
    <row r="8" spans="1:11" ht="13">
      <c r="A8" s="6"/>
      <c r="B8" s="1"/>
      <c r="C8" s="7"/>
      <c r="D8" s="1"/>
      <c r="E8" s="1"/>
      <c r="F8" s="1078"/>
      <c r="G8" s="1079"/>
      <c r="H8" s="1076"/>
      <c r="I8" s="1076"/>
      <c r="J8" s="1076"/>
      <c r="K8" s="1077"/>
    </row>
    <row r="9" spans="1:11" ht="13.5" thickBot="1">
      <c r="A9" s="1067"/>
      <c r="B9" s="1068"/>
      <c r="C9" s="1068"/>
      <c r="D9" s="1069"/>
      <c r="E9" s="8"/>
      <c r="F9" s="1070"/>
      <c r="G9" s="1071"/>
      <c r="H9" s="1072"/>
      <c r="I9" s="1073"/>
      <c r="J9" s="1073"/>
      <c r="K9" s="1074"/>
    </row>
  </sheetData>
  <mergeCells count="17">
    <mergeCell ref="A1:K1"/>
    <mergeCell ref="A2:E2"/>
    <mergeCell ref="F2:G3"/>
    <mergeCell ref="H2:K3"/>
    <mergeCell ref="F4:G4"/>
    <mergeCell ref="H4:K4"/>
    <mergeCell ref="A9:D9"/>
    <mergeCell ref="F9:G9"/>
    <mergeCell ref="H9:K9"/>
    <mergeCell ref="F5:G5"/>
    <mergeCell ref="H5:K5"/>
    <mergeCell ref="F6:G6"/>
    <mergeCell ref="H6:K6"/>
    <mergeCell ref="F7:G7"/>
    <mergeCell ref="F8:G8"/>
    <mergeCell ref="H8:K8"/>
    <mergeCell ref="H7:K7"/>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18034-4B4C-4C4E-B7E7-874D2F6EE183}">
  <dimension ref="A1:G92"/>
  <sheetViews>
    <sheetView zoomScale="89" zoomScaleNormal="89" zoomScaleSheetLayoutView="93" workbookViewId="0">
      <pane ySplit="1" topLeftCell="A5" activePane="bottomLeft" state="frozen"/>
      <selection pane="bottomLeft" activeCell="E15" sqref="E15"/>
    </sheetView>
  </sheetViews>
  <sheetFormatPr defaultColWidth="8.81640625" defaultRowHeight="15.5"/>
  <cols>
    <col min="1" max="1" width="7.1796875" style="180" customWidth="1"/>
    <col min="2" max="2" width="21.54296875" style="227" bestFit="1" customWidth="1"/>
    <col min="3" max="3" width="14.26953125" style="180" bestFit="1" customWidth="1"/>
    <col min="4" max="4" width="89" style="180" customWidth="1"/>
    <col min="5" max="5" width="11.26953125" style="180" bestFit="1" customWidth="1"/>
    <col min="6" max="6" width="16" style="228" bestFit="1" customWidth="1"/>
    <col min="7" max="7" width="19.7265625" style="180" customWidth="1"/>
    <col min="8" max="254" width="8.81640625" style="180"/>
    <col min="255" max="255" width="7.1796875" style="180" customWidth="1"/>
    <col min="256" max="256" width="21.54296875" style="180" bestFit="1" customWidth="1"/>
    <col min="257" max="257" width="14.26953125" style="180" bestFit="1" customWidth="1"/>
    <col min="258" max="258" width="89" style="180" customWidth="1"/>
    <col min="259" max="259" width="11.26953125" style="180" bestFit="1" customWidth="1"/>
    <col min="260" max="260" width="16" style="180" bestFit="1" customWidth="1"/>
    <col min="261" max="261" width="19.7265625" style="180" customWidth="1"/>
    <col min="262" max="262" width="11.26953125" style="180" customWidth="1"/>
    <col min="263" max="263" width="13.453125" style="180" bestFit="1" customWidth="1"/>
    <col min="264" max="510" width="8.81640625" style="180"/>
    <col min="511" max="511" width="7.1796875" style="180" customWidth="1"/>
    <col min="512" max="512" width="21.54296875" style="180" bestFit="1" customWidth="1"/>
    <col min="513" max="513" width="14.26953125" style="180" bestFit="1" customWidth="1"/>
    <col min="514" max="514" width="89" style="180" customWidth="1"/>
    <col min="515" max="515" width="11.26953125" style="180" bestFit="1" customWidth="1"/>
    <col min="516" max="516" width="16" style="180" bestFit="1" customWidth="1"/>
    <col min="517" max="517" width="19.7265625" style="180" customWidth="1"/>
    <col min="518" max="518" width="11.26953125" style="180" customWidth="1"/>
    <col min="519" max="519" width="13.453125" style="180" bestFit="1" customWidth="1"/>
    <col min="520" max="766" width="8.81640625" style="180"/>
    <col min="767" max="767" width="7.1796875" style="180" customWidth="1"/>
    <col min="768" max="768" width="21.54296875" style="180" bestFit="1" customWidth="1"/>
    <col min="769" max="769" width="14.26953125" style="180" bestFit="1" customWidth="1"/>
    <col min="770" max="770" width="89" style="180" customWidth="1"/>
    <col min="771" max="771" width="11.26953125" style="180" bestFit="1" customWidth="1"/>
    <col min="772" max="772" width="16" style="180" bestFit="1" customWidth="1"/>
    <col min="773" max="773" width="19.7265625" style="180" customWidth="1"/>
    <col min="774" max="774" width="11.26953125" style="180" customWidth="1"/>
    <col min="775" max="775" width="13.453125" style="180" bestFit="1" customWidth="1"/>
    <col min="776" max="1022" width="8.81640625" style="180"/>
    <col min="1023" max="1023" width="7.1796875" style="180" customWidth="1"/>
    <col min="1024" max="1024" width="21.54296875" style="180" bestFit="1" customWidth="1"/>
    <col min="1025" max="1025" width="14.26953125" style="180" bestFit="1" customWidth="1"/>
    <col min="1026" max="1026" width="89" style="180" customWidth="1"/>
    <col min="1027" max="1027" width="11.26953125" style="180" bestFit="1" customWidth="1"/>
    <col min="1028" max="1028" width="16" style="180" bestFit="1" customWidth="1"/>
    <col min="1029" max="1029" width="19.7265625" style="180" customWidth="1"/>
    <col min="1030" max="1030" width="11.26953125" style="180" customWidth="1"/>
    <col min="1031" max="1031" width="13.453125" style="180" bestFit="1" customWidth="1"/>
    <col min="1032" max="1278" width="8.81640625" style="180"/>
    <col min="1279" max="1279" width="7.1796875" style="180" customWidth="1"/>
    <col min="1280" max="1280" width="21.54296875" style="180" bestFit="1" customWidth="1"/>
    <col min="1281" max="1281" width="14.26953125" style="180" bestFit="1" customWidth="1"/>
    <col min="1282" max="1282" width="89" style="180" customWidth="1"/>
    <col min="1283" max="1283" width="11.26953125" style="180" bestFit="1" customWidth="1"/>
    <col min="1284" max="1284" width="16" style="180" bestFit="1" customWidth="1"/>
    <col min="1285" max="1285" width="19.7265625" style="180" customWidth="1"/>
    <col min="1286" max="1286" width="11.26953125" style="180" customWidth="1"/>
    <col min="1287" max="1287" width="13.453125" style="180" bestFit="1" customWidth="1"/>
    <col min="1288" max="1534" width="8.81640625" style="180"/>
    <col min="1535" max="1535" width="7.1796875" style="180" customWidth="1"/>
    <col min="1536" max="1536" width="21.54296875" style="180" bestFit="1" customWidth="1"/>
    <col min="1537" max="1537" width="14.26953125" style="180" bestFit="1" customWidth="1"/>
    <col min="1538" max="1538" width="89" style="180" customWidth="1"/>
    <col min="1539" max="1539" width="11.26953125" style="180" bestFit="1" customWidth="1"/>
    <col min="1540" max="1540" width="16" style="180" bestFit="1" customWidth="1"/>
    <col min="1541" max="1541" width="19.7265625" style="180" customWidth="1"/>
    <col min="1542" max="1542" width="11.26953125" style="180" customWidth="1"/>
    <col min="1543" max="1543" width="13.453125" style="180" bestFit="1" customWidth="1"/>
    <col min="1544" max="1790" width="8.81640625" style="180"/>
    <col min="1791" max="1791" width="7.1796875" style="180" customWidth="1"/>
    <col min="1792" max="1792" width="21.54296875" style="180" bestFit="1" customWidth="1"/>
    <col min="1793" max="1793" width="14.26953125" style="180" bestFit="1" customWidth="1"/>
    <col min="1794" max="1794" width="89" style="180" customWidth="1"/>
    <col min="1795" max="1795" width="11.26953125" style="180" bestFit="1" customWidth="1"/>
    <col min="1796" max="1796" width="16" style="180" bestFit="1" customWidth="1"/>
    <col min="1797" max="1797" width="19.7265625" style="180" customWidth="1"/>
    <col min="1798" max="1798" width="11.26953125" style="180" customWidth="1"/>
    <col min="1799" max="1799" width="13.453125" style="180" bestFit="1" customWidth="1"/>
    <col min="1800" max="2046" width="8.81640625" style="180"/>
    <col min="2047" max="2047" width="7.1796875" style="180" customWidth="1"/>
    <col min="2048" max="2048" width="21.54296875" style="180" bestFit="1" customWidth="1"/>
    <col min="2049" max="2049" width="14.26953125" style="180" bestFit="1" customWidth="1"/>
    <col min="2050" max="2050" width="89" style="180" customWidth="1"/>
    <col min="2051" max="2051" width="11.26953125" style="180" bestFit="1" customWidth="1"/>
    <col min="2052" max="2052" width="16" style="180" bestFit="1" customWidth="1"/>
    <col min="2053" max="2053" width="19.7265625" style="180" customWidth="1"/>
    <col min="2054" max="2054" width="11.26953125" style="180" customWidth="1"/>
    <col min="2055" max="2055" width="13.453125" style="180" bestFit="1" customWidth="1"/>
    <col min="2056" max="2302" width="8.81640625" style="180"/>
    <col min="2303" max="2303" width="7.1796875" style="180" customWidth="1"/>
    <col min="2304" max="2304" width="21.54296875" style="180" bestFit="1" customWidth="1"/>
    <col min="2305" max="2305" width="14.26953125" style="180" bestFit="1" customWidth="1"/>
    <col min="2306" max="2306" width="89" style="180" customWidth="1"/>
    <col min="2307" max="2307" width="11.26953125" style="180" bestFit="1" customWidth="1"/>
    <col min="2308" max="2308" width="16" style="180" bestFit="1" customWidth="1"/>
    <col min="2309" max="2309" width="19.7265625" style="180" customWidth="1"/>
    <col min="2310" max="2310" width="11.26953125" style="180" customWidth="1"/>
    <col min="2311" max="2311" width="13.453125" style="180" bestFit="1" customWidth="1"/>
    <col min="2312" max="2558" width="8.81640625" style="180"/>
    <col min="2559" max="2559" width="7.1796875" style="180" customWidth="1"/>
    <col min="2560" max="2560" width="21.54296875" style="180" bestFit="1" customWidth="1"/>
    <col min="2561" max="2561" width="14.26953125" style="180" bestFit="1" customWidth="1"/>
    <col min="2562" max="2562" width="89" style="180" customWidth="1"/>
    <col min="2563" max="2563" width="11.26953125" style="180" bestFit="1" customWidth="1"/>
    <col min="2564" max="2564" width="16" style="180" bestFit="1" customWidth="1"/>
    <col min="2565" max="2565" width="19.7265625" style="180" customWidth="1"/>
    <col min="2566" max="2566" width="11.26953125" style="180" customWidth="1"/>
    <col min="2567" max="2567" width="13.453125" style="180" bestFit="1" customWidth="1"/>
    <col min="2568" max="2814" width="8.81640625" style="180"/>
    <col min="2815" max="2815" width="7.1796875" style="180" customWidth="1"/>
    <col min="2816" max="2816" width="21.54296875" style="180" bestFit="1" customWidth="1"/>
    <col min="2817" max="2817" width="14.26953125" style="180" bestFit="1" customWidth="1"/>
    <col min="2818" max="2818" width="89" style="180" customWidth="1"/>
    <col min="2819" max="2819" width="11.26953125" style="180" bestFit="1" customWidth="1"/>
    <col min="2820" max="2820" width="16" style="180" bestFit="1" customWidth="1"/>
    <col min="2821" max="2821" width="19.7265625" style="180" customWidth="1"/>
    <col min="2822" max="2822" width="11.26953125" style="180" customWidth="1"/>
    <col min="2823" max="2823" width="13.453125" style="180" bestFit="1" customWidth="1"/>
    <col min="2824" max="3070" width="8.81640625" style="180"/>
    <col min="3071" max="3071" width="7.1796875" style="180" customWidth="1"/>
    <col min="3072" max="3072" width="21.54296875" style="180" bestFit="1" customWidth="1"/>
    <col min="3073" max="3073" width="14.26953125" style="180" bestFit="1" customWidth="1"/>
    <col min="3074" max="3074" width="89" style="180" customWidth="1"/>
    <col min="3075" max="3075" width="11.26953125" style="180" bestFit="1" customWidth="1"/>
    <col min="3076" max="3076" width="16" style="180" bestFit="1" customWidth="1"/>
    <col min="3077" max="3077" width="19.7265625" style="180" customWidth="1"/>
    <col min="3078" max="3078" width="11.26953125" style="180" customWidth="1"/>
    <col min="3079" max="3079" width="13.453125" style="180" bestFit="1" customWidth="1"/>
    <col min="3080" max="3326" width="8.81640625" style="180"/>
    <col min="3327" max="3327" width="7.1796875" style="180" customWidth="1"/>
    <col min="3328" max="3328" width="21.54296875" style="180" bestFit="1" customWidth="1"/>
    <col min="3329" max="3329" width="14.26953125" style="180" bestFit="1" customWidth="1"/>
    <col min="3330" max="3330" width="89" style="180" customWidth="1"/>
    <col min="3331" max="3331" width="11.26953125" style="180" bestFit="1" customWidth="1"/>
    <col min="3332" max="3332" width="16" style="180" bestFit="1" customWidth="1"/>
    <col min="3333" max="3333" width="19.7265625" style="180" customWidth="1"/>
    <col min="3334" max="3334" width="11.26953125" style="180" customWidth="1"/>
    <col min="3335" max="3335" width="13.453125" style="180" bestFit="1" customWidth="1"/>
    <col min="3336" max="3582" width="8.81640625" style="180"/>
    <col min="3583" max="3583" width="7.1796875" style="180" customWidth="1"/>
    <col min="3584" max="3584" width="21.54296875" style="180" bestFit="1" customWidth="1"/>
    <col min="3585" max="3585" width="14.26953125" style="180" bestFit="1" customWidth="1"/>
    <col min="3586" max="3586" width="89" style="180" customWidth="1"/>
    <col min="3587" max="3587" width="11.26953125" style="180" bestFit="1" customWidth="1"/>
    <col min="3588" max="3588" width="16" style="180" bestFit="1" customWidth="1"/>
    <col min="3589" max="3589" width="19.7265625" style="180" customWidth="1"/>
    <col min="3590" max="3590" width="11.26953125" style="180" customWidth="1"/>
    <col min="3591" max="3591" width="13.453125" style="180" bestFit="1" customWidth="1"/>
    <col min="3592" max="3838" width="8.81640625" style="180"/>
    <col min="3839" max="3839" width="7.1796875" style="180" customWidth="1"/>
    <col min="3840" max="3840" width="21.54296875" style="180" bestFit="1" customWidth="1"/>
    <col min="3841" max="3841" width="14.26953125" style="180" bestFit="1" customWidth="1"/>
    <col min="3842" max="3842" width="89" style="180" customWidth="1"/>
    <col min="3843" max="3843" width="11.26953125" style="180" bestFit="1" customWidth="1"/>
    <col min="3844" max="3844" width="16" style="180" bestFit="1" customWidth="1"/>
    <col min="3845" max="3845" width="19.7265625" style="180" customWidth="1"/>
    <col min="3846" max="3846" width="11.26953125" style="180" customWidth="1"/>
    <col min="3847" max="3847" width="13.453125" style="180" bestFit="1" customWidth="1"/>
    <col min="3848" max="4094" width="8.81640625" style="180"/>
    <col min="4095" max="4095" width="7.1796875" style="180" customWidth="1"/>
    <col min="4096" max="4096" width="21.54296875" style="180" bestFit="1" customWidth="1"/>
    <col min="4097" max="4097" width="14.26953125" style="180" bestFit="1" customWidth="1"/>
    <col min="4098" max="4098" width="89" style="180" customWidth="1"/>
    <col min="4099" max="4099" width="11.26953125" style="180" bestFit="1" customWidth="1"/>
    <col min="4100" max="4100" width="16" style="180" bestFit="1" customWidth="1"/>
    <col min="4101" max="4101" width="19.7265625" style="180" customWidth="1"/>
    <col min="4102" max="4102" width="11.26953125" style="180" customWidth="1"/>
    <col min="4103" max="4103" width="13.453125" style="180" bestFit="1" customWidth="1"/>
    <col min="4104" max="4350" width="8.81640625" style="180"/>
    <col min="4351" max="4351" width="7.1796875" style="180" customWidth="1"/>
    <col min="4352" max="4352" width="21.54296875" style="180" bestFit="1" customWidth="1"/>
    <col min="4353" max="4353" width="14.26953125" style="180" bestFit="1" customWidth="1"/>
    <col min="4354" max="4354" width="89" style="180" customWidth="1"/>
    <col min="4355" max="4355" width="11.26953125" style="180" bestFit="1" customWidth="1"/>
    <col min="4356" max="4356" width="16" style="180" bestFit="1" customWidth="1"/>
    <col min="4357" max="4357" width="19.7265625" style="180" customWidth="1"/>
    <col min="4358" max="4358" width="11.26953125" style="180" customWidth="1"/>
    <col min="4359" max="4359" width="13.453125" style="180" bestFit="1" customWidth="1"/>
    <col min="4360" max="4606" width="8.81640625" style="180"/>
    <col min="4607" max="4607" width="7.1796875" style="180" customWidth="1"/>
    <col min="4608" max="4608" width="21.54296875" style="180" bestFit="1" customWidth="1"/>
    <col min="4609" max="4609" width="14.26953125" style="180" bestFit="1" customWidth="1"/>
    <col min="4610" max="4610" width="89" style="180" customWidth="1"/>
    <col min="4611" max="4611" width="11.26953125" style="180" bestFit="1" customWidth="1"/>
    <col min="4612" max="4612" width="16" style="180" bestFit="1" customWidth="1"/>
    <col min="4613" max="4613" width="19.7265625" style="180" customWidth="1"/>
    <col min="4614" max="4614" width="11.26953125" style="180" customWidth="1"/>
    <col min="4615" max="4615" width="13.453125" style="180" bestFit="1" customWidth="1"/>
    <col min="4616" max="4862" width="8.81640625" style="180"/>
    <col min="4863" max="4863" width="7.1796875" style="180" customWidth="1"/>
    <col min="4864" max="4864" width="21.54296875" style="180" bestFit="1" customWidth="1"/>
    <col min="4865" max="4865" width="14.26953125" style="180" bestFit="1" customWidth="1"/>
    <col min="4866" max="4866" width="89" style="180" customWidth="1"/>
    <col min="4867" max="4867" width="11.26953125" style="180" bestFit="1" customWidth="1"/>
    <col min="4868" max="4868" width="16" style="180" bestFit="1" customWidth="1"/>
    <col min="4869" max="4869" width="19.7265625" style="180" customWidth="1"/>
    <col min="4870" max="4870" width="11.26953125" style="180" customWidth="1"/>
    <col min="4871" max="4871" width="13.453125" style="180" bestFit="1" customWidth="1"/>
    <col min="4872" max="5118" width="8.81640625" style="180"/>
    <col min="5119" max="5119" width="7.1796875" style="180" customWidth="1"/>
    <col min="5120" max="5120" width="21.54296875" style="180" bestFit="1" customWidth="1"/>
    <col min="5121" max="5121" width="14.26953125" style="180" bestFit="1" customWidth="1"/>
    <col min="5122" max="5122" width="89" style="180" customWidth="1"/>
    <col min="5123" max="5123" width="11.26953125" style="180" bestFit="1" customWidth="1"/>
    <col min="5124" max="5124" width="16" style="180" bestFit="1" customWidth="1"/>
    <col min="5125" max="5125" width="19.7265625" style="180" customWidth="1"/>
    <col min="5126" max="5126" width="11.26953125" style="180" customWidth="1"/>
    <col min="5127" max="5127" width="13.453125" style="180" bestFit="1" customWidth="1"/>
    <col min="5128" max="5374" width="8.81640625" style="180"/>
    <col min="5375" max="5375" width="7.1796875" style="180" customWidth="1"/>
    <col min="5376" max="5376" width="21.54296875" style="180" bestFit="1" customWidth="1"/>
    <col min="5377" max="5377" width="14.26953125" style="180" bestFit="1" customWidth="1"/>
    <col min="5378" max="5378" width="89" style="180" customWidth="1"/>
    <col min="5379" max="5379" width="11.26953125" style="180" bestFit="1" customWidth="1"/>
    <col min="5380" max="5380" width="16" style="180" bestFit="1" customWidth="1"/>
    <col min="5381" max="5381" width="19.7265625" style="180" customWidth="1"/>
    <col min="5382" max="5382" width="11.26953125" style="180" customWidth="1"/>
    <col min="5383" max="5383" width="13.453125" style="180" bestFit="1" customWidth="1"/>
    <col min="5384" max="5630" width="8.81640625" style="180"/>
    <col min="5631" max="5631" width="7.1796875" style="180" customWidth="1"/>
    <col min="5632" max="5632" width="21.54296875" style="180" bestFit="1" customWidth="1"/>
    <col min="5633" max="5633" width="14.26953125" style="180" bestFit="1" customWidth="1"/>
    <col min="5634" max="5634" width="89" style="180" customWidth="1"/>
    <col min="5635" max="5635" width="11.26953125" style="180" bestFit="1" customWidth="1"/>
    <col min="5636" max="5636" width="16" style="180" bestFit="1" customWidth="1"/>
    <col min="5637" max="5637" width="19.7265625" style="180" customWidth="1"/>
    <col min="5638" max="5638" width="11.26953125" style="180" customWidth="1"/>
    <col min="5639" max="5639" width="13.453125" style="180" bestFit="1" customWidth="1"/>
    <col min="5640" max="5886" width="8.81640625" style="180"/>
    <col min="5887" max="5887" width="7.1796875" style="180" customWidth="1"/>
    <col min="5888" max="5888" width="21.54296875" style="180" bestFit="1" customWidth="1"/>
    <col min="5889" max="5889" width="14.26953125" style="180" bestFit="1" customWidth="1"/>
    <col min="5890" max="5890" width="89" style="180" customWidth="1"/>
    <col min="5891" max="5891" width="11.26953125" style="180" bestFit="1" customWidth="1"/>
    <col min="5892" max="5892" width="16" style="180" bestFit="1" customWidth="1"/>
    <col min="5893" max="5893" width="19.7265625" style="180" customWidth="1"/>
    <col min="5894" max="5894" width="11.26953125" style="180" customWidth="1"/>
    <col min="5895" max="5895" width="13.453125" style="180" bestFit="1" customWidth="1"/>
    <col min="5896" max="6142" width="8.81640625" style="180"/>
    <col min="6143" max="6143" width="7.1796875" style="180" customWidth="1"/>
    <col min="6144" max="6144" width="21.54296875" style="180" bestFit="1" customWidth="1"/>
    <col min="6145" max="6145" width="14.26953125" style="180" bestFit="1" customWidth="1"/>
    <col min="6146" max="6146" width="89" style="180" customWidth="1"/>
    <col min="6147" max="6147" width="11.26953125" style="180" bestFit="1" customWidth="1"/>
    <col min="6148" max="6148" width="16" style="180" bestFit="1" customWidth="1"/>
    <col min="6149" max="6149" width="19.7265625" style="180" customWidth="1"/>
    <col min="6150" max="6150" width="11.26953125" style="180" customWidth="1"/>
    <col min="6151" max="6151" width="13.453125" style="180" bestFit="1" customWidth="1"/>
    <col min="6152" max="6398" width="8.81640625" style="180"/>
    <col min="6399" max="6399" width="7.1796875" style="180" customWidth="1"/>
    <col min="6400" max="6400" width="21.54296875" style="180" bestFit="1" customWidth="1"/>
    <col min="6401" max="6401" width="14.26953125" style="180" bestFit="1" customWidth="1"/>
    <col min="6402" max="6402" width="89" style="180" customWidth="1"/>
    <col min="6403" max="6403" width="11.26953125" style="180" bestFit="1" customWidth="1"/>
    <col min="6404" max="6404" width="16" style="180" bestFit="1" customWidth="1"/>
    <col min="6405" max="6405" width="19.7265625" style="180" customWidth="1"/>
    <col min="6406" max="6406" width="11.26953125" style="180" customWidth="1"/>
    <col min="6407" max="6407" width="13.453125" style="180" bestFit="1" customWidth="1"/>
    <col min="6408" max="6654" width="8.81640625" style="180"/>
    <col min="6655" max="6655" width="7.1796875" style="180" customWidth="1"/>
    <col min="6656" max="6656" width="21.54296875" style="180" bestFit="1" customWidth="1"/>
    <col min="6657" max="6657" width="14.26953125" style="180" bestFit="1" customWidth="1"/>
    <col min="6658" max="6658" width="89" style="180" customWidth="1"/>
    <col min="6659" max="6659" width="11.26953125" style="180" bestFit="1" customWidth="1"/>
    <col min="6660" max="6660" width="16" style="180" bestFit="1" customWidth="1"/>
    <col min="6661" max="6661" width="19.7265625" style="180" customWidth="1"/>
    <col min="6662" max="6662" width="11.26953125" style="180" customWidth="1"/>
    <col min="6663" max="6663" width="13.453125" style="180" bestFit="1" customWidth="1"/>
    <col min="6664" max="6910" width="8.81640625" style="180"/>
    <col min="6911" max="6911" width="7.1796875" style="180" customWidth="1"/>
    <col min="6912" max="6912" width="21.54296875" style="180" bestFit="1" customWidth="1"/>
    <col min="6913" max="6913" width="14.26953125" style="180" bestFit="1" customWidth="1"/>
    <col min="6914" max="6914" width="89" style="180" customWidth="1"/>
    <col min="6915" max="6915" width="11.26953125" style="180" bestFit="1" customWidth="1"/>
    <col min="6916" max="6916" width="16" style="180" bestFit="1" customWidth="1"/>
    <col min="6917" max="6917" width="19.7265625" style="180" customWidth="1"/>
    <col min="6918" max="6918" width="11.26953125" style="180" customWidth="1"/>
    <col min="6919" max="6919" width="13.453125" style="180" bestFit="1" customWidth="1"/>
    <col min="6920" max="7166" width="8.81640625" style="180"/>
    <col min="7167" max="7167" width="7.1796875" style="180" customWidth="1"/>
    <col min="7168" max="7168" width="21.54296875" style="180" bestFit="1" customWidth="1"/>
    <col min="7169" max="7169" width="14.26953125" style="180" bestFit="1" customWidth="1"/>
    <col min="7170" max="7170" width="89" style="180" customWidth="1"/>
    <col min="7171" max="7171" width="11.26953125" style="180" bestFit="1" customWidth="1"/>
    <col min="7172" max="7172" width="16" style="180" bestFit="1" customWidth="1"/>
    <col min="7173" max="7173" width="19.7265625" style="180" customWidth="1"/>
    <col min="7174" max="7174" width="11.26953125" style="180" customWidth="1"/>
    <col min="7175" max="7175" width="13.453125" style="180" bestFit="1" customWidth="1"/>
    <col min="7176" max="7422" width="8.81640625" style="180"/>
    <col min="7423" max="7423" width="7.1796875" style="180" customWidth="1"/>
    <col min="7424" max="7424" width="21.54296875" style="180" bestFit="1" customWidth="1"/>
    <col min="7425" max="7425" width="14.26953125" style="180" bestFit="1" customWidth="1"/>
    <col min="7426" max="7426" width="89" style="180" customWidth="1"/>
    <col min="7427" max="7427" width="11.26953125" style="180" bestFit="1" customWidth="1"/>
    <col min="7428" max="7428" width="16" style="180" bestFit="1" customWidth="1"/>
    <col min="7429" max="7429" width="19.7265625" style="180" customWidth="1"/>
    <col min="7430" max="7430" width="11.26953125" style="180" customWidth="1"/>
    <col min="7431" max="7431" width="13.453125" style="180" bestFit="1" customWidth="1"/>
    <col min="7432" max="7678" width="8.81640625" style="180"/>
    <col min="7679" max="7679" width="7.1796875" style="180" customWidth="1"/>
    <col min="7680" max="7680" width="21.54296875" style="180" bestFit="1" customWidth="1"/>
    <col min="7681" max="7681" width="14.26953125" style="180" bestFit="1" customWidth="1"/>
    <col min="7682" max="7682" width="89" style="180" customWidth="1"/>
    <col min="7683" max="7683" width="11.26953125" style="180" bestFit="1" customWidth="1"/>
    <col min="7684" max="7684" width="16" style="180" bestFit="1" customWidth="1"/>
    <col min="7685" max="7685" width="19.7265625" style="180" customWidth="1"/>
    <col min="7686" max="7686" width="11.26953125" style="180" customWidth="1"/>
    <col min="7687" max="7687" width="13.453125" style="180" bestFit="1" customWidth="1"/>
    <col min="7688" max="7934" width="8.81640625" style="180"/>
    <col min="7935" max="7935" width="7.1796875" style="180" customWidth="1"/>
    <col min="7936" max="7936" width="21.54296875" style="180" bestFit="1" customWidth="1"/>
    <col min="7937" max="7937" width="14.26953125" style="180" bestFit="1" customWidth="1"/>
    <col min="7938" max="7938" width="89" style="180" customWidth="1"/>
    <col min="7939" max="7939" width="11.26953125" style="180" bestFit="1" customWidth="1"/>
    <col min="7940" max="7940" width="16" style="180" bestFit="1" customWidth="1"/>
    <col min="7941" max="7941" width="19.7265625" style="180" customWidth="1"/>
    <col min="7942" max="7942" width="11.26953125" style="180" customWidth="1"/>
    <col min="7943" max="7943" width="13.453125" style="180" bestFit="1" customWidth="1"/>
    <col min="7944" max="8190" width="8.81640625" style="180"/>
    <col min="8191" max="8191" width="7.1796875" style="180" customWidth="1"/>
    <col min="8192" max="8192" width="21.54296875" style="180" bestFit="1" customWidth="1"/>
    <col min="8193" max="8193" width="14.26953125" style="180" bestFit="1" customWidth="1"/>
    <col min="8194" max="8194" width="89" style="180" customWidth="1"/>
    <col min="8195" max="8195" width="11.26953125" style="180" bestFit="1" customWidth="1"/>
    <col min="8196" max="8196" width="16" style="180" bestFit="1" customWidth="1"/>
    <col min="8197" max="8197" width="19.7265625" style="180" customWidth="1"/>
    <col min="8198" max="8198" width="11.26953125" style="180" customWidth="1"/>
    <col min="8199" max="8199" width="13.453125" style="180" bestFit="1" customWidth="1"/>
    <col min="8200" max="8446" width="8.81640625" style="180"/>
    <col min="8447" max="8447" width="7.1796875" style="180" customWidth="1"/>
    <col min="8448" max="8448" width="21.54296875" style="180" bestFit="1" customWidth="1"/>
    <col min="8449" max="8449" width="14.26953125" style="180" bestFit="1" customWidth="1"/>
    <col min="8450" max="8450" width="89" style="180" customWidth="1"/>
    <col min="8451" max="8451" width="11.26953125" style="180" bestFit="1" customWidth="1"/>
    <col min="8452" max="8452" width="16" style="180" bestFit="1" customWidth="1"/>
    <col min="8453" max="8453" width="19.7265625" style="180" customWidth="1"/>
    <col min="8454" max="8454" width="11.26953125" style="180" customWidth="1"/>
    <col min="8455" max="8455" width="13.453125" style="180" bestFit="1" customWidth="1"/>
    <col min="8456" max="8702" width="8.81640625" style="180"/>
    <col min="8703" max="8703" width="7.1796875" style="180" customWidth="1"/>
    <col min="8704" max="8704" width="21.54296875" style="180" bestFit="1" customWidth="1"/>
    <col min="8705" max="8705" width="14.26953125" style="180" bestFit="1" customWidth="1"/>
    <col min="8706" max="8706" width="89" style="180" customWidth="1"/>
    <col min="8707" max="8707" width="11.26953125" style="180" bestFit="1" customWidth="1"/>
    <col min="8708" max="8708" width="16" style="180" bestFit="1" customWidth="1"/>
    <col min="8709" max="8709" width="19.7265625" style="180" customWidth="1"/>
    <col min="8710" max="8710" width="11.26953125" style="180" customWidth="1"/>
    <col min="8711" max="8711" width="13.453125" style="180" bestFit="1" customWidth="1"/>
    <col min="8712" max="8958" width="8.81640625" style="180"/>
    <col min="8959" max="8959" width="7.1796875" style="180" customWidth="1"/>
    <col min="8960" max="8960" width="21.54296875" style="180" bestFit="1" customWidth="1"/>
    <col min="8961" max="8961" width="14.26953125" style="180" bestFit="1" customWidth="1"/>
    <col min="8962" max="8962" width="89" style="180" customWidth="1"/>
    <col min="8963" max="8963" width="11.26953125" style="180" bestFit="1" customWidth="1"/>
    <col min="8964" max="8964" width="16" style="180" bestFit="1" customWidth="1"/>
    <col min="8965" max="8965" width="19.7265625" style="180" customWidth="1"/>
    <col min="8966" max="8966" width="11.26953125" style="180" customWidth="1"/>
    <col min="8967" max="8967" width="13.453125" style="180" bestFit="1" customWidth="1"/>
    <col min="8968" max="9214" width="8.81640625" style="180"/>
    <col min="9215" max="9215" width="7.1796875" style="180" customWidth="1"/>
    <col min="9216" max="9216" width="21.54296875" style="180" bestFit="1" customWidth="1"/>
    <col min="9217" max="9217" width="14.26953125" style="180" bestFit="1" customWidth="1"/>
    <col min="9218" max="9218" width="89" style="180" customWidth="1"/>
    <col min="9219" max="9219" width="11.26953125" style="180" bestFit="1" customWidth="1"/>
    <col min="9220" max="9220" width="16" style="180" bestFit="1" customWidth="1"/>
    <col min="9221" max="9221" width="19.7265625" style="180" customWidth="1"/>
    <col min="9222" max="9222" width="11.26953125" style="180" customWidth="1"/>
    <col min="9223" max="9223" width="13.453125" style="180" bestFit="1" customWidth="1"/>
    <col min="9224" max="9470" width="8.81640625" style="180"/>
    <col min="9471" max="9471" width="7.1796875" style="180" customWidth="1"/>
    <col min="9472" max="9472" width="21.54296875" style="180" bestFit="1" customWidth="1"/>
    <col min="9473" max="9473" width="14.26953125" style="180" bestFit="1" customWidth="1"/>
    <col min="9474" max="9474" width="89" style="180" customWidth="1"/>
    <col min="9475" max="9475" width="11.26953125" style="180" bestFit="1" customWidth="1"/>
    <col min="9476" max="9476" width="16" style="180" bestFit="1" customWidth="1"/>
    <col min="9477" max="9477" width="19.7265625" style="180" customWidth="1"/>
    <col min="9478" max="9478" width="11.26953125" style="180" customWidth="1"/>
    <col min="9479" max="9479" width="13.453125" style="180" bestFit="1" customWidth="1"/>
    <col min="9480" max="9726" width="8.81640625" style="180"/>
    <col min="9727" max="9727" width="7.1796875" style="180" customWidth="1"/>
    <col min="9728" max="9728" width="21.54296875" style="180" bestFit="1" customWidth="1"/>
    <col min="9729" max="9729" width="14.26953125" style="180" bestFit="1" customWidth="1"/>
    <col min="9730" max="9730" width="89" style="180" customWidth="1"/>
    <col min="9731" max="9731" width="11.26953125" style="180" bestFit="1" customWidth="1"/>
    <col min="9732" max="9732" width="16" style="180" bestFit="1" customWidth="1"/>
    <col min="9733" max="9733" width="19.7265625" style="180" customWidth="1"/>
    <col min="9734" max="9734" width="11.26953125" style="180" customWidth="1"/>
    <col min="9735" max="9735" width="13.453125" style="180" bestFit="1" customWidth="1"/>
    <col min="9736" max="9982" width="8.81640625" style="180"/>
    <col min="9983" max="9983" width="7.1796875" style="180" customWidth="1"/>
    <col min="9984" max="9984" width="21.54296875" style="180" bestFit="1" customWidth="1"/>
    <col min="9985" max="9985" width="14.26953125" style="180" bestFit="1" customWidth="1"/>
    <col min="9986" max="9986" width="89" style="180" customWidth="1"/>
    <col min="9987" max="9987" width="11.26953125" style="180" bestFit="1" customWidth="1"/>
    <col min="9988" max="9988" width="16" style="180" bestFit="1" customWidth="1"/>
    <col min="9989" max="9989" width="19.7265625" style="180" customWidth="1"/>
    <col min="9990" max="9990" width="11.26953125" style="180" customWidth="1"/>
    <col min="9991" max="9991" width="13.453125" style="180" bestFit="1" customWidth="1"/>
    <col min="9992" max="10238" width="8.81640625" style="180"/>
    <col min="10239" max="10239" width="7.1796875" style="180" customWidth="1"/>
    <col min="10240" max="10240" width="21.54296875" style="180" bestFit="1" customWidth="1"/>
    <col min="10241" max="10241" width="14.26953125" style="180" bestFit="1" customWidth="1"/>
    <col min="10242" max="10242" width="89" style="180" customWidth="1"/>
    <col min="10243" max="10243" width="11.26953125" style="180" bestFit="1" customWidth="1"/>
    <col min="10244" max="10244" width="16" style="180" bestFit="1" customWidth="1"/>
    <col min="10245" max="10245" width="19.7265625" style="180" customWidth="1"/>
    <col min="10246" max="10246" width="11.26953125" style="180" customWidth="1"/>
    <col min="10247" max="10247" width="13.453125" style="180" bestFit="1" customWidth="1"/>
    <col min="10248" max="10494" width="8.81640625" style="180"/>
    <col min="10495" max="10495" width="7.1796875" style="180" customWidth="1"/>
    <col min="10496" max="10496" width="21.54296875" style="180" bestFit="1" customWidth="1"/>
    <col min="10497" max="10497" width="14.26953125" style="180" bestFit="1" customWidth="1"/>
    <col min="10498" max="10498" width="89" style="180" customWidth="1"/>
    <col min="10499" max="10499" width="11.26953125" style="180" bestFit="1" customWidth="1"/>
    <col min="10500" max="10500" width="16" style="180" bestFit="1" customWidth="1"/>
    <col min="10501" max="10501" width="19.7265625" style="180" customWidth="1"/>
    <col min="10502" max="10502" width="11.26953125" style="180" customWidth="1"/>
    <col min="10503" max="10503" width="13.453125" style="180" bestFit="1" customWidth="1"/>
    <col min="10504" max="10750" width="8.81640625" style="180"/>
    <col min="10751" max="10751" width="7.1796875" style="180" customWidth="1"/>
    <col min="10752" max="10752" width="21.54296875" style="180" bestFit="1" customWidth="1"/>
    <col min="10753" max="10753" width="14.26953125" style="180" bestFit="1" customWidth="1"/>
    <col min="10754" max="10754" width="89" style="180" customWidth="1"/>
    <col min="10755" max="10755" width="11.26953125" style="180" bestFit="1" customWidth="1"/>
    <col min="10756" max="10756" width="16" style="180" bestFit="1" customWidth="1"/>
    <col min="10757" max="10757" width="19.7265625" style="180" customWidth="1"/>
    <col min="10758" max="10758" width="11.26953125" style="180" customWidth="1"/>
    <col min="10759" max="10759" width="13.453125" style="180" bestFit="1" customWidth="1"/>
    <col min="10760" max="11006" width="8.81640625" style="180"/>
    <col min="11007" max="11007" width="7.1796875" style="180" customWidth="1"/>
    <col min="11008" max="11008" width="21.54296875" style="180" bestFit="1" customWidth="1"/>
    <col min="11009" max="11009" width="14.26953125" style="180" bestFit="1" customWidth="1"/>
    <col min="11010" max="11010" width="89" style="180" customWidth="1"/>
    <col min="11011" max="11011" width="11.26953125" style="180" bestFit="1" customWidth="1"/>
    <col min="11012" max="11012" width="16" style="180" bestFit="1" customWidth="1"/>
    <col min="11013" max="11013" width="19.7265625" style="180" customWidth="1"/>
    <col min="11014" max="11014" width="11.26953125" style="180" customWidth="1"/>
    <col min="11015" max="11015" width="13.453125" style="180" bestFit="1" customWidth="1"/>
    <col min="11016" max="11262" width="8.81640625" style="180"/>
    <col min="11263" max="11263" width="7.1796875" style="180" customWidth="1"/>
    <col min="11264" max="11264" width="21.54296875" style="180" bestFit="1" customWidth="1"/>
    <col min="11265" max="11265" width="14.26953125" style="180" bestFit="1" customWidth="1"/>
    <col min="11266" max="11266" width="89" style="180" customWidth="1"/>
    <col min="11267" max="11267" width="11.26953125" style="180" bestFit="1" customWidth="1"/>
    <col min="11268" max="11268" width="16" style="180" bestFit="1" customWidth="1"/>
    <col min="11269" max="11269" width="19.7265625" style="180" customWidth="1"/>
    <col min="11270" max="11270" width="11.26953125" style="180" customWidth="1"/>
    <col min="11271" max="11271" width="13.453125" style="180" bestFit="1" customWidth="1"/>
    <col min="11272" max="11518" width="8.81640625" style="180"/>
    <col min="11519" max="11519" width="7.1796875" style="180" customWidth="1"/>
    <col min="11520" max="11520" width="21.54296875" style="180" bestFit="1" customWidth="1"/>
    <col min="11521" max="11521" width="14.26953125" style="180" bestFit="1" customWidth="1"/>
    <col min="11522" max="11522" width="89" style="180" customWidth="1"/>
    <col min="11523" max="11523" width="11.26953125" style="180" bestFit="1" customWidth="1"/>
    <col min="11524" max="11524" width="16" style="180" bestFit="1" customWidth="1"/>
    <col min="11525" max="11525" width="19.7265625" style="180" customWidth="1"/>
    <col min="11526" max="11526" width="11.26953125" style="180" customWidth="1"/>
    <col min="11527" max="11527" width="13.453125" style="180" bestFit="1" customWidth="1"/>
    <col min="11528" max="11774" width="8.81640625" style="180"/>
    <col min="11775" max="11775" width="7.1796875" style="180" customWidth="1"/>
    <col min="11776" max="11776" width="21.54296875" style="180" bestFit="1" customWidth="1"/>
    <col min="11777" max="11777" width="14.26953125" style="180" bestFit="1" customWidth="1"/>
    <col min="11778" max="11778" width="89" style="180" customWidth="1"/>
    <col min="11779" max="11779" width="11.26953125" style="180" bestFit="1" customWidth="1"/>
    <col min="11780" max="11780" width="16" style="180" bestFit="1" customWidth="1"/>
    <col min="11781" max="11781" width="19.7265625" style="180" customWidth="1"/>
    <col min="11782" max="11782" width="11.26953125" style="180" customWidth="1"/>
    <col min="11783" max="11783" width="13.453125" style="180" bestFit="1" customWidth="1"/>
    <col min="11784" max="12030" width="8.81640625" style="180"/>
    <col min="12031" max="12031" width="7.1796875" style="180" customWidth="1"/>
    <col min="12032" max="12032" width="21.54296875" style="180" bestFit="1" customWidth="1"/>
    <col min="12033" max="12033" width="14.26953125" style="180" bestFit="1" customWidth="1"/>
    <col min="12034" max="12034" width="89" style="180" customWidth="1"/>
    <col min="12035" max="12035" width="11.26953125" style="180" bestFit="1" customWidth="1"/>
    <col min="12036" max="12036" width="16" style="180" bestFit="1" customWidth="1"/>
    <col min="12037" max="12037" width="19.7265625" style="180" customWidth="1"/>
    <col min="12038" max="12038" width="11.26953125" style="180" customWidth="1"/>
    <col min="12039" max="12039" width="13.453125" style="180" bestFit="1" customWidth="1"/>
    <col min="12040" max="12286" width="8.81640625" style="180"/>
    <col min="12287" max="12287" width="7.1796875" style="180" customWidth="1"/>
    <col min="12288" max="12288" width="21.54296875" style="180" bestFit="1" customWidth="1"/>
    <col min="12289" max="12289" width="14.26953125" style="180" bestFit="1" customWidth="1"/>
    <col min="12290" max="12290" width="89" style="180" customWidth="1"/>
    <col min="12291" max="12291" width="11.26953125" style="180" bestFit="1" customWidth="1"/>
    <col min="12292" max="12292" width="16" style="180" bestFit="1" customWidth="1"/>
    <col min="12293" max="12293" width="19.7265625" style="180" customWidth="1"/>
    <col min="12294" max="12294" width="11.26953125" style="180" customWidth="1"/>
    <col min="12295" max="12295" width="13.453125" style="180" bestFit="1" customWidth="1"/>
    <col min="12296" max="12542" width="8.81640625" style="180"/>
    <col min="12543" max="12543" width="7.1796875" style="180" customWidth="1"/>
    <col min="12544" max="12544" width="21.54296875" style="180" bestFit="1" customWidth="1"/>
    <col min="12545" max="12545" width="14.26953125" style="180" bestFit="1" customWidth="1"/>
    <col min="12546" max="12546" width="89" style="180" customWidth="1"/>
    <col min="12547" max="12547" width="11.26953125" style="180" bestFit="1" customWidth="1"/>
    <col min="12548" max="12548" width="16" style="180" bestFit="1" customWidth="1"/>
    <col min="12549" max="12549" width="19.7265625" style="180" customWidth="1"/>
    <col min="12550" max="12550" width="11.26953125" style="180" customWidth="1"/>
    <col min="12551" max="12551" width="13.453125" style="180" bestFit="1" customWidth="1"/>
    <col min="12552" max="12798" width="8.81640625" style="180"/>
    <col min="12799" max="12799" width="7.1796875" style="180" customWidth="1"/>
    <col min="12800" max="12800" width="21.54296875" style="180" bestFit="1" customWidth="1"/>
    <col min="12801" max="12801" width="14.26953125" style="180" bestFit="1" customWidth="1"/>
    <col min="12802" max="12802" width="89" style="180" customWidth="1"/>
    <col min="12803" max="12803" width="11.26953125" style="180" bestFit="1" customWidth="1"/>
    <col min="12804" max="12804" width="16" style="180" bestFit="1" customWidth="1"/>
    <col min="12805" max="12805" width="19.7265625" style="180" customWidth="1"/>
    <col min="12806" max="12806" width="11.26953125" style="180" customWidth="1"/>
    <col min="12807" max="12807" width="13.453125" style="180" bestFit="1" customWidth="1"/>
    <col min="12808" max="13054" width="8.81640625" style="180"/>
    <col min="13055" max="13055" width="7.1796875" style="180" customWidth="1"/>
    <col min="13056" max="13056" width="21.54296875" style="180" bestFit="1" customWidth="1"/>
    <col min="13057" max="13057" width="14.26953125" style="180" bestFit="1" customWidth="1"/>
    <col min="13058" max="13058" width="89" style="180" customWidth="1"/>
    <col min="13059" max="13059" width="11.26953125" style="180" bestFit="1" customWidth="1"/>
    <col min="13060" max="13060" width="16" style="180" bestFit="1" customWidth="1"/>
    <col min="13061" max="13061" width="19.7265625" style="180" customWidth="1"/>
    <col min="13062" max="13062" width="11.26953125" style="180" customWidth="1"/>
    <col min="13063" max="13063" width="13.453125" style="180" bestFit="1" customWidth="1"/>
    <col min="13064" max="13310" width="8.81640625" style="180"/>
    <col min="13311" max="13311" width="7.1796875" style="180" customWidth="1"/>
    <col min="13312" max="13312" width="21.54296875" style="180" bestFit="1" customWidth="1"/>
    <col min="13313" max="13313" width="14.26953125" style="180" bestFit="1" customWidth="1"/>
    <col min="13314" max="13314" width="89" style="180" customWidth="1"/>
    <col min="13315" max="13315" width="11.26953125" style="180" bestFit="1" customWidth="1"/>
    <col min="13316" max="13316" width="16" style="180" bestFit="1" customWidth="1"/>
    <col min="13317" max="13317" width="19.7265625" style="180" customWidth="1"/>
    <col min="13318" max="13318" width="11.26953125" style="180" customWidth="1"/>
    <col min="13319" max="13319" width="13.453125" style="180" bestFit="1" customWidth="1"/>
    <col min="13320" max="13566" width="8.81640625" style="180"/>
    <col min="13567" max="13567" width="7.1796875" style="180" customWidth="1"/>
    <col min="13568" max="13568" width="21.54296875" style="180" bestFit="1" customWidth="1"/>
    <col min="13569" max="13569" width="14.26953125" style="180" bestFit="1" customWidth="1"/>
    <col min="13570" max="13570" width="89" style="180" customWidth="1"/>
    <col min="13571" max="13571" width="11.26953125" style="180" bestFit="1" customWidth="1"/>
    <col min="13572" max="13572" width="16" style="180" bestFit="1" customWidth="1"/>
    <col min="13573" max="13573" width="19.7265625" style="180" customWidth="1"/>
    <col min="13574" max="13574" width="11.26953125" style="180" customWidth="1"/>
    <col min="13575" max="13575" width="13.453125" style="180" bestFit="1" customWidth="1"/>
    <col min="13576" max="13822" width="8.81640625" style="180"/>
    <col min="13823" max="13823" width="7.1796875" style="180" customWidth="1"/>
    <col min="13824" max="13824" width="21.54296875" style="180" bestFit="1" customWidth="1"/>
    <col min="13825" max="13825" width="14.26953125" style="180" bestFit="1" customWidth="1"/>
    <col min="13826" max="13826" width="89" style="180" customWidth="1"/>
    <col min="13827" max="13827" width="11.26953125" style="180" bestFit="1" customWidth="1"/>
    <col min="13828" max="13828" width="16" style="180" bestFit="1" customWidth="1"/>
    <col min="13829" max="13829" width="19.7265625" style="180" customWidth="1"/>
    <col min="13830" max="13830" width="11.26953125" style="180" customWidth="1"/>
    <col min="13831" max="13831" width="13.453125" style="180" bestFit="1" customWidth="1"/>
    <col min="13832" max="14078" width="8.81640625" style="180"/>
    <col min="14079" max="14079" width="7.1796875" style="180" customWidth="1"/>
    <col min="14080" max="14080" width="21.54296875" style="180" bestFit="1" customWidth="1"/>
    <col min="14081" max="14081" width="14.26953125" style="180" bestFit="1" customWidth="1"/>
    <col min="14082" max="14082" width="89" style="180" customWidth="1"/>
    <col min="14083" max="14083" width="11.26953125" style="180" bestFit="1" customWidth="1"/>
    <col min="14084" max="14084" width="16" style="180" bestFit="1" customWidth="1"/>
    <col min="14085" max="14085" width="19.7265625" style="180" customWidth="1"/>
    <col min="14086" max="14086" width="11.26953125" style="180" customWidth="1"/>
    <col min="14087" max="14087" width="13.453125" style="180" bestFit="1" customWidth="1"/>
    <col min="14088" max="14334" width="8.81640625" style="180"/>
    <col min="14335" max="14335" width="7.1796875" style="180" customWidth="1"/>
    <col min="14336" max="14336" width="21.54296875" style="180" bestFit="1" customWidth="1"/>
    <col min="14337" max="14337" width="14.26953125" style="180" bestFit="1" customWidth="1"/>
    <col min="14338" max="14338" width="89" style="180" customWidth="1"/>
    <col min="14339" max="14339" width="11.26953125" style="180" bestFit="1" customWidth="1"/>
    <col min="14340" max="14340" width="16" style="180" bestFit="1" customWidth="1"/>
    <col min="14341" max="14341" width="19.7265625" style="180" customWidth="1"/>
    <col min="14342" max="14342" width="11.26953125" style="180" customWidth="1"/>
    <col min="14343" max="14343" width="13.453125" style="180" bestFit="1" customWidth="1"/>
    <col min="14344" max="14590" width="8.81640625" style="180"/>
    <col min="14591" max="14591" width="7.1796875" style="180" customWidth="1"/>
    <col min="14592" max="14592" width="21.54296875" style="180" bestFit="1" customWidth="1"/>
    <col min="14593" max="14593" width="14.26953125" style="180" bestFit="1" customWidth="1"/>
    <col min="14594" max="14594" width="89" style="180" customWidth="1"/>
    <col min="14595" max="14595" width="11.26953125" style="180" bestFit="1" customWidth="1"/>
    <col min="14596" max="14596" width="16" style="180" bestFit="1" customWidth="1"/>
    <col min="14597" max="14597" width="19.7265625" style="180" customWidth="1"/>
    <col min="14598" max="14598" width="11.26953125" style="180" customWidth="1"/>
    <col min="14599" max="14599" width="13.453125" style="180" bestFit="1" customWidth="1"/>
    <col min="14600" max="14846" width="8.81640625" style="180"/>
    <col min="14847" max="14847" width="7.1796875" style="180" customWidth="1"/>
    <col min="14848" max="14848" width="21.54296875" style="180" bestFit="1" customWidth="1"/>
    <col min="14849" max="14849" width="14.26953125" style="180" bestFit="1" customWidth="1"/>
    <col min="14850" max="14850" width="89" style="180" customWidth="1"/>
    <col min="14851" max="14851" width="11.26953125" style="180" bestFit="1" customWidth="1"/>
    <col min="14852" max="14852" width="16" style="180" bestFit="1" customWidth="1"/>
    <col min="14853" max="14853" width="19.7265625" style="180" customWidth="1"/>
    <col min="14854" max="14854" width="11.26953125" style="180" customWidth="1"/>
    <col min="14855" max="14855" width="13.453125" style="180" bestFit="1" customWidth="1"/>
    <col min="14856" max="15102" width="8.81640625" style="180"/>
    <col min="15103" max="15103" width="7.1796875" style="180" customWidth="1"/>
    <col min="15104" max="15104" width="21.54296875" style="180" bestFit="1" customWidth="1"/>
    <col min="15105" max="15105" width="14.26953125" style="180" bestFit="1" customWidth="1"/>
    <col min="15106" max="15106" width="89" style="180" customWidth="1"/>
    <col min="15107" max="15107" width="11.26953125" style="180" bestFit="1" customWidth="1"/>
    <col min="15108" max="15108" width="16" style="180" bestFit="1" customWidth="1"/>
    <col min="15109" max="15109" width="19.7265625" style="180" customWidth="1"/>
    <col min="15110" max="15110" width="11.26953125" style="180" customWidth="1"/>
    <col min="15111" max="15111" width="13.453125" style="180" bestFit="1" customWidth="1"/>
    <col min="15112" max="15358" width="8.81640625" style="180"/>
    <col min="15359" max="15359" width="7.1796875" style="180" customWidth="1"/>
    <col min="15360" max="15360" width="21.54296875" style="180" bestFit="1" customWidth="1"/>
    <col min="15361" max="15361" width="14.26953125" style="180" bestFit="1" customWidth="1"/>
    <col min="15362" max="15362" width="89" style="180" customWidth="1"/>
    <col min="15363" max="15363" width="11.26953125" style="180" bestFit="1" customWidth="1"/>
    <col min="15364" max="15364" width="16" style="180" bestFit="1" customWidth="1"/>
    <col min="15365" max="15365" width="19.7265625" style="180" customWidth="1"/>
    <col min="15366" max="15366" width="11.26953125" style="180" customWidth="1"/>
    <col min="15367" max="15367" width="13.453125" style="180" bestFit="1" customWidth="1"/>
    <col min="15368" max="15614" width="8.81640625" style="180"/>
    <col min="15615" max="15615" width="7.1796875" style="180" customWidth="1"/>
    <col min="15616" max="15616" width="21.54296875" style="180" bestFit="1" customWidth="1"/>
    <col min="15617" max="15617" width="14.26953125" style="180" bestFit="1" customWidth="1"/>
    <col min="15618" max="15618" width="89" style="180" customWidth="1"/>
    <col min="15619" max="15619" width="11.26953125" style="180" bestFit="1" customWidth="1"/>
    <col min="15620" max="15620" width="16" style="180" bestFit="1" customWidth="1"/>
    <col min="15621" max="15621" width="19.7265625" style="180" customWidth="1"/>
    <col min="15622" max="15622" width="11.26953125" style="180" customWidth="1"/>
    <col min="15623" max="15623" width="13.453125" style="180" bestFit="1" customWidth="1"/>
    <col min="15624" max="15870" width="8.81640625" style="180"/>
    <col min="15871" max="15871" width="7.1796875" style="180" customWidth="1"/>
    <col min="15872" max="15872" width="21.54296875" style="180" bestFit="1" customWidth="1"/>
    <col min="15873" max="15873" width="14.26953125" style="180" bestFit="1" customWidth="1"/>
    <col min="15874" max="15874" width="89" style="180" customWidth="1"/>
    <col min="15875" max="15875" width="11.26953125" style="180" bestFit="1" customWidth="1"/>
    <col min="15876" max="15876" width="16" style="180" bestFit="1" customWidth="1"/>
    <col min="15877" max="15877" width="19.7265625" style="180" customWidth="1"/>
    <col min="15878" max="15878" width="11.26953125" style="180" customWidth="1"/>
    <col min="15879" max="15879" width="13.453125" style="180" bestFit="1" customWidth="1"/>
    <col min="15880" max="16126" width="8.81640625" style="180"/>
    <col min="16127" max="16127" width="7.1796875" style="180" customWidth="1"/>
    <col min="16128" max="16128" width="21.54296875" style="180" bestFit="1" customWidth="1"/>
    <col min="16129" max="16129" width="14.26953125" style="180" bestFit="1" customWidth="1"/>
    <col min="16130" max="16130" width="89" style="180" customWidth="1"/>
    <col min="16131" max="16131" width="11.26953125" style="180" bestFit="1" customWidth="1"/>
    <col min="16132" max="16132" width="16" style="180" bestFit="1" customWidth="1"/>
    <col min="16133" max="16133" width="19.7265625" style="180" customWidth="1"/>
    <col min="16134" max="16134" width="11.26953125" style="180" customWidth="1"/>
    <col min="16135" max="16135" width="13.453125" style="180" bestFit="1" customWidth="1"/>
    <col min="16136" max="16384" width="8.81640625" style="180"/>
  </cols>
  <sheetData>
    <row r="1" spans="1:6" ht="20.149999999999999" customHeight="1">
      <c r="A1" s="659" t="s">
        <v>67</v>
      </c>
      <c r="B1" s="660"/>
      <c r="C1" s="660"/>
      <c r="D1" s="660"/>
      <c r="E1" s="660"/>
      <c r="F1" s="661"/>
    </row>
    <row r="2" spans="1:6" ht="20.149999999999999" customHeight="1">
      <c r="A2" s="653" t="s">
        <v>922</v>
      </c>
      <c r="B2" s="654"/>
      <c r="C2" s="654"/>
      <c r="D2" s="654"/>
      <c r="E2" s="655"/>
      <c r="F2" s="193" t="s">
        <v>33</v>
      </c>
    </row>
    <row r="3" spans="1:6" ht="33.75" customHeight="1">
      <c r="A3" s="656" t="s">
        <v>1095</v>
      </c>
      <c r="B3" s="657"/>
      <c r="C3" s="657"/>
      <c r="D3" s="657"/>
      <c r="E3" s="658"/>
      <c r="F3" s="194">
        <f>'TERRA PAV '!T15</f>
        <v>230.40000000000003</v>
      </c>
    </row>
    <row r="4" spans="1:6" ht="20.149999999999999" customHeight="1">
      <c r="A4" s="656" t="s">
        <v>1034</v>
      </c>
      <c r="B4" s="657"/>
      <c r="C4" s="657"/>
      <c r="D4" s="657"/>
      <c r="E4" s="657"/>
      <c r="F4" s="658"/>
    </row>
    <row r="5" spans="1:6" s="196" customFormat="1" ht="15" customHeight="1">
      <c r="A5" s="428" t="s">
        <v>27</v>
      </c>
      <c r="B5" s="428" t="s">
        <v>84</v>
      </c>
      <c r="C5" s="635" t="s">
        <v>85</v>
      </c>
      <c r="D5" s="635" t="s">
        <v>0</v>
      </c>
      <c r="E5" s="635" t="s">
        <v>1</v>
      </c>
      <c r="F5" s="195" t="s">
        <v>2</v>
      </c>
    </row>
    <row r="6" spans="1:6" s="196" customFormat="1" ht="15" customHeight="1">
      <c r="A6" s="300"/>
      <c r="B6" s="434"/>
      <c r="C6" s="300"/>
      <c r="D6" s="300"/>
      <c r="E6" s="300"/>
      <c r="F6" s="300"/>
    </row>
    <row r="7" spans="1:6" s="196" customFormat="1" ht="15" customHeight="1">
      <c r="A7" s="428" t="s">
        <v>36</v>
      </c>
      <c r="B7" s="428" t="s">
        <v>121</v>
      </c>
      <c r="C7" s="197"/>
      <c r="D7" s="198" t="s">
        <v>122</v>
      </c>
      <c r="E7" s="635"/>
      <c r="F7" s="195"/>
    </row>
    <row r="8" spans="1:6" ht="15" customHeight="1">
      <c r="A8" s="199" t="s">
        <v>37</v>
      </c>
      <c r="B8" s="190" t="s">
        <v>654</v>
      </c>
      <c r="C8" s="190" t="s">
        <v>588</v>
      </c>
      <c r="D8" s="200" t="s">
        <v>655</v>
      </c>
      <c r="E8" s="190" t="s">
        <v>5</v>
      </c>
      <c r="F8" s="201">
        <v>12.5</v>
      </c>
    </row>
    <row r="9" spans="1:6" ht="15" customHeight="1">
      <c r="A9" s="199" t="s">
        <v>38</v>
      </c>
      <c r="B9" s="190">
        <v>93584</v>
      </c>
      <c r="C9" s="190" t="s">
        <v>86</v>
      </c>
      <c r="D9" s="200" t="s">
        <v>656</v>
      </c>
      <c r="E9" s="190" t="s">
        <v>5</v>
      </c>
      <c r="F9" s="202">
        <v>30</v>
      </c>
    </row>
    <row r="10" spans="1:6" ht="46.5">
      <c r="A10" s="199" t="s">
        <v>61</v>
      </c>
      <c r="B10" s="190" t="s">
        <v>657</v>
      </c>
      <c r="C10" s="190" t="s">
        <v>588</v>
      </c>
      <c r="D10" s="191" t="s">
        <v>658</v>
      </c>
      <c r="E10" s="190" t="s">
        <v>39</v>
      </c>
      <c r="F10" s="201">
        <v>6</v>
      </c>
    </row>
    <row r="11" spans="1:6">
      <c r="A11" s="199" t="s">
        <v>77</v>
      </c>
      <c r="B11" s="190">
        <v>5213417</v>
      </c>
      <c r="C11" s="190" t="s">
        <v>87</v>
      </c>
      <c r="D11" s="191" t="s">
        <v>659</v>
      </c>
      <c r="E11" s="190" t="s">
        <v>5</v>
      </c>
      <c r="F11" s="203">
        <v>3.125</v>
      </c>
    </row>
    <row r="12" spans="1:6">
      <c r="A12" s="199"/>
      <c r="B12" s="190"/>
      <c r="C12" s="190"/>
      <c r="D12" s="190"/>
      <c r="E12" s="648"/>
      <c r="F12" s="201"/>
    </row>
    <row r="13" spans="1:6" ht="15" customHeight="1">
      <c r="A13" s="633" t="s">
        <v>28</v>
      </c>
      <c r="B13" s="633" t="s">
        <v>24</v>
      </c>
      <c r="C13" s="198"/>
      <c r="D13" s="198" t="s">
        <v>83</v>
      </c>
      <c r="E13" s="198"/>
      <c r="F13" s="204"/>
    </row>
    <row r="14" spans="1:6" ht="47.25" customHeight="1">
      <c r="A14" s="477" t="s">
        <v>35</v>
      </c>
      <c r="B14" s="607" t="s">
        <v>568</v>
      </c>
      <c r="C14" s="477" t="s">
        <v>588</v>
      </c>
      <c r="D14" s="478" t="s">
        <v>660</v>
      </c>
      <c r="E14" s="477" t="s">
        <v>108</v>
      </c>
      <c r="F14" s="613">
        <v>1</v>
      </c>
    </row>
    <row r="15" spans="1:6">
      <c r="A15" s="190"/>
      <c r="B15" s="190"/>
      <c r="C15" s="190"/>
      <c r="D15" s="200"/>
      <c r="E15" s="315"/>
      <c r="F15" s="201"/>
    </row>
    <row r="16" spans="1:6" ht="15" customHeight="1">
      <c r="A16" s="633" t="s">
        <v>29</v>
      </c>
      <c r="B16" s="633" t="s">
        <v>645</v>
      </c>
      <c r="C16" s="198"/>
      <c r="D16" s="198" t="s">
        <v>3</v>
      </c>
      <c r="E16" s="198"/>
      <c r="F16" s="204"/>
    </row>
    <row r="17" spans="1:7" ht="31">
      <c r="A17" s="476" t="s">
        <v>34</v>
      </c>
      <c r="B17" s="477">
        <v>5502109</v>
      </c>
      <c r="C17" s="477" t="s">
        <v>161</v>
      </c>
      <c r="D17" s="478" t="s">
        <v>661</v>
      </c>
      <c r="E17" s="477" t="s">
        <v>4</v>
      </c>
      <c r="F17" s="479">
        <f>TRUNC('TERRA PAV '!N15,2)</f>
        <v>1170</v>
      </c>
    </row>
    <row r="18" spans="1:7">
      <c r="A18" s="476" t="s">
        <v>30</v>
      </c>
      <c r="B18" s="477">
        <v>5503041</v>
      </c>
      <c r="C18" s="477" t="s">
        <v>87</v>
      </c>
      <c r="D18" s="480" t="s">
        <v>662</v>
      </c>
      <c r="E18" s="477" t="s">
        <v>4</v>
      </c>
      <c r="F18" s="479">
        <f>TRUNC('TERRA PAV '!O15,2)</f>
        <v>351</v>
      </c>
    </row>
    <row r="19" spans="1:7" ht="46.5">
      <c r="A19" s="476" t="s">
        <v>40</v>
      </c>
      <c r="B19" s="190">
        <v>100977</v>
      </c>
      <c r="C19" s="190" t="s">
        <v>86</v>
      </c>
      <c r="D19" s="634" t="s">
        <v>663</v>
      </c>
      <c r="E19" s="210" t="s">
        <v>4</v>
      </c>
      <c r="F19" s="201">
        <f>F17-F18*1.15</f>
        <v>766.35</v>
      </c>
    </row>
    <row r="20" spans="1:7" ht="31">
      <c r="A20" s="476" t="s">
        <v>41</v>
      </c>
      <c r="B20" s="190">
        <v>93595</v>
      </c>
      <c r="C20" s="190" t="s">
        <v>86</v>
      </c>
      <c r="D20" s="191" t="s">
        <v>664</v>
      </c>
      <c r="E20" s="648" t="s">
        <v>42</v>
      </c>
      <c r="F20" s="201">
        <f>TRUNC('TRANSP MAT PAV'!J8,2)</f>
        <v>1410.08</v>
      </c>
    </row>
    <row r="21" spans="1:7">
      <c r="A21" s="476" t="s">
        <v>796</v>
      </c>
      <c r="B21" s="190">
        <v>5914389</v>
      </c>
      <c r="C21" s="190" t="s">
        <v>161</v>
      </c>
      <c r="D21" s="209" t="s">
        <v>665</v>
      </c>
      <c r="E21" s="648" t="s">
        <v>42</v>
      </c>
      <c r="F21" s="201">
        <f>TRUNC('TRANSP MAT PAV'!J13,2)</f>
        <v>28483.69</v>
      </c>
    </row>
    <row r="22" spans="1:7" ht="15" customHeight="1">
      <c r="A22" s="476" t="s">
        <v>797</v>
      </c>
      <c r="B22" s="190" t="s">
        <v>666</v>
      </c>
      <c r="C22" s="190" t="s">
        <v>588</v>
      </c>
      <c r="D22" s="634" t="s">
        <v>667</v>
      </c>
      <c r="E22" s="190" t="s">
        <v>4</v>
      </c>
      <c r="F22" s="201">
        <f>F19</f>
        <v>766.35</v>
      </c>
    </row>
    <row r="23" spans="1:7">
      <c r="A23" s="211" t="s">
        <v>134</v>
      </c>
      <c r="B23" s="190"/>
      <c r="C23" s="190"/>
      <c r="D23" s="212"/>
      <c r="E23" s="648"/>
      <c r="F23" s="201"/>
    </row>
    <row r="24" spans="1:7" ht="15" customHeight="1">
      <c r="A24" s="635" t="s">
        <v>31</v>
      </c>
      <c r="B24" s="206" t="s">
        <v>141</v>
      </c>
      <c r="C24" s="207"/>
      <c r="D24" s="185" t="s">
        <v>109</v>
      </c>
      <c r="E24" s="186"/>
      <c r="F24" s="208"/>
    </row>
    <row r="25" spans="1:7" ht="31">
      <c r="A25" s="215" t="s">
        <v>32</v>
      </c>
      <c r="B25" s="215" t="s">
        <v>668</v>
      </c>
      <c r="C25" s="191" t="s">
        <v>669</v>
      </c>
      <c r="D25" s="191" t="s">
        <v>670</v>
      </c>
      <c r="E25" s="215" t="s">
        <v>4</v>
      </c>
      <c r="F25" s="201">
        <f>TRUNC('TERRA PAV '!R17,2)</f>
        <v>328.32</v>
      </c>
      <c r="G25" s="316"/>
    </row>
    <row r="26" spans="1:7" ht="31">
      <c r="A26" s="215" t="s">
        <v>97</v>
      </c>
      <c r="B26" s="215">
        <v>100576</v>
      </c>
      <c r="C26" s="215" t="s">
        <v>86</v>
      </c>
      <c r="D26" s="191" t="s">
        <v>825</v>
      </c>
      <c r="E26" s="215" t="s">
        <v>5</v>
      </c>
      <c r="F26" s="201">
        <f>TRUNC('TERRA PAV '!P15,2)</f>
        <v>360</v>
      </c>
    </row>
    <row r="27" spans="1:7" ht="31">
      <c r="A27" s="215" t="s">
        <v>137</v>
      </c>
      <c r="B27" s="215">
        <v>105569</v>
      </c>
      <c r="C27" s="215" t="s">
        <v>86</v>
      </c>
      <c r="D27" s="191" t="s">
        <v>889</v>
      </c>
      <c r="E27" s="215" t="s">
        <v>4</v>
      </c>
      <c r="F27" s="201">
        <f>TRUNC('TERRA PAV '!Q15,2)</f>
        <v>129.6</v>
      </c>
    </row>
    <row r="28" spans="1:7" ht="31">
      <c r="A28" s="215" t="s">
        <v>95</v>
      </c>
      <c r="B28" s="215">
        <v>105569</v>
      </c>
      <c r="C28" s="215" t="s">
        <v>86</v>
      </c>
      <c r="D28" s="191" t="s">
        <v>827</v>
      </c>
      <c r="E28" s="215" t="s">
        <v>4</v>
      </c>
      <c r="F28" s="201">
        <f>TRUNC('TERRA PAV '!R15,2)</f>
        <v>72</v>
      </c>
    </row>
    <row r="29" spans="1:7" s="187" customFormat="1" ht="31">
      <c r="A29" s="215" t="s">
        <v>98</v>
      </c>
      <c r="B29" s="215">
        <v>105569</v>
      </c>
      <c r="C29" s="215" t="s">
        <v>86</v>
      </c>
      <c r="D29" s="191" t="s">
        <v>890</v>
      </c>
      <c r="E29" s="215" t="s">
        <v>4</v>
      </c>
      <c r="F29" s="201">
        <f>TRUNC('TERRA PAV '!S15,2)</f>
        <v>72</v>
      </c>
    </row>
    <row r="30" spans="1:7" s="187" customFormat="1">
      <c r="A30" s="215" t="s">
        <v>155</v>
      </c>
      <c r="B30" s="215">
        <v>4011352</v>
      </c>
      <c r="C30" s="215" t="s">
        <v>87</v>
      </c>
      <c r="D30" s="191" t="s">
        <v>671</v>
      </c>
      <c r="E30" s="215" t="s">
        <v>5</v>
      </c>
      <c r="F30" s="201">
        <f>TRUNC('TERRA PAV '!T15,2)</f>
        <v>230.4</v>
      </c>
    </row>
    <row r="31" spans="1:7" s="187" customFormat="1">
      <c r="A31" s="215" t="s">
        <v>156</v>
      </c>
      <c r="B31" s="215">
        <v>104375</v>
      </c>
      <c r="C31" s="215" t="s">
        <v>86</v>
      </c>
      <c r="D31" s="191" t="s">
        <v>672</v>
      </c>
      <c r="E31" s="215" t="s">
        <v>5</v>
      </c>
      <c r="F31" s="201">
        <f>TRUNC('TERRA PAV '!U15,2)</f>
        <v>230.4</v>
      </c>
    </row>
    <row r="32" spans="1:7" s="187" customFormat="1" ht="34.5" customHeight="1">
      <c r="A32" s="215" t="s">
        <v>251</v>
      </c>
      <c r="B32" s="215" t="s">
        <v>826</v>
      </c>
      <c r="C32" s="190" t="s">
        <v>588</v>
      </c>
      <c r="D32" s="191" t="s">
        <v>821</v>
      </c>
      <c r="E32" s="215" t="s">
        <v>4</v>
      </c>
      <c r="F32" s="201">
        <f>TRUNC('TERRA PAV '!V15,2)</f>
        <v>6.91</v>
      </c>
    </row>
    <row r="33" spans="1:6" s="187" customFormat="1" ht="31">
      <c r="A33" s="215" t="s">
        <v>822</v>
      </c>
      <c r="B33" s="215">
        <v>93595</v>
      </c>
      <c r="C33" s="191" t="s">
        <v>86</v>
      </c>
      <c r="D33" s="191" t="s">
        <v>664</v>
      </c>
      <c r="E33" s="215" t="s">
        <v>42</v>
      </c>
      <c r="F33" s="201">
        <f>TRUNC('TRANSP MAT PAV'!J21,2)</f>
        <v>503.42</v>
      </c>
    </row>
    <row r="34" spans="1:6" s="187" customFormat="1" ht="31">
      <c r="A34" s="215" t="s">
        <v>798</v>
      </c>
      <c r="B34" s="215">
        <v>95878</v>
      </c>
      <c r="C34" s="191" t="s">
        <v>86</v>
      </c>
      <c r="D34" s="191" t="s">
        <v>93</v>
      </c>
      <c r="E34" s="215" t="s">
        <v>42</v>
      </c>
      <c r="F34" s="201">
        <f>TRUNC('TRANSP MAT PAV'!J28,2)</f>
        <v>10169.16</v>
      </c>
    </row>
    <row r="35" spans="1:6" s="187" customFormat="1" ht="31">
      <c r="A35" s="215" t="s">
        <v>799</v>
      </c>
      <c r="B35" s="215" t="s">
        <v>673</v>
      </c>
      <c r="C35" s="190" t="s">
        <v>588</v>
      </c>
      <c r="D35" s="191" t="s">
        <v>674</v>
      </c>
      <c r="E35" s="215" t="s">
        <v>675</v>
      </c>
      <c r="F35" s="201">
        <f>TRUNC('TRANSP MAT PAV'!J33,2)</f>
        <v>285.38</v>
      </c>
    </row>
    <row r="36" spans="1:6" s="187" customFormat="1" ht="15" customHeight="1">
      <c r="A36" s="191"/>
      <c r="B36" s="215"/>
      <c r="C36" s="191"/>
      <c r="D36" s="191"/>
      <c r="E36" s="191"/>
      <c r="F36" s="201"/>
    </row>
    <row r="37" spans="1:6" ht="15" customHeight="1">
      <c r="A37" s="635" t="s">
        <v>135</v>
      </c>
      <c r="B37" s="206" t="s">
        <v>140</v>
      </c>
      <c r="C37" s="207"/>
      <c r="D37" s="214" t="s">
        <v>110</v>
      </c>
      <c r="E37" s="207"/>
      <c r="F37" s="208"/>
    </row>
    <row r="38" spans="1:6" s="187" customFormat="1" ht="15" customHeight="1">
      <c r="A38" s="190" t="s">
        <v>136</v>
      </c>
      <c r="B38" s="190" t="s">
        <v>676</v>
      </c>
      <c r="C38" s="190" t="s">
        <v>588</v>
      </c>
      <c r="D38" s="191" t="s">
        <v>677</v>
      </c>
      <c r="E38" s="190" t="s">
        <v>5</v>
      </c>
      <c r="F38" s="201">
        <f>TRUNC('NS SIN HOR'!G35,2)</f>
        <v>27</v>
      </c>
    </row>
    <row r="39" spans="1:6" ht="15" customHeight="1">
      <c r="A39" s="648"/>
      <c r="B39" s="190"/>
      <c r="C39" s="190"/>
      <c r="D39" s="648"/>
      <c r="E39" s="648"/>
      <c r="F39" s="201"/>
    </row>
    <row r="40" spans="1:6">
      <c r="A40" s="635" t="s">
        <v>644</v>
      </c>
      <c r="B40" s="206" t="s">
        <v>26</v>
      </c>
      <c r="C40" s="207"/>
      <c r="D40" s="214" t="s">
        <v>111</v>
      </c>
      <c r="E40" s="207"/>
      <c r="F40" s="208"/>
    </row>
    <row r="41" spans="1:6" ht="31">
      <c r="A41" s="190" t="s">
        <v>69</v>
      </c>
      <c r="B41" s="190">
        <v>94267</v>
      </c>
      <c r="C41" s="190" t="s">
        <v>86</v>
      </c>
      <c r="D41" s="191" t="s">
        <v>678</v>
      </c>
      <c r="E41" s="190" t="s">
        <v>7</v>
      </c>
      <c r="F41" s="201">
        <f>TRUNC('TERRA PAV '!W15,2)</f>
        <v>42</v>
      </c>
    </row>
    <row r="42" spans="1:6" ht="31">
      <c r="A42" s="190" t="s">
        <v>70</v>
      </c>
      <c r="B42" s="190">
        <v>94268</v>
      </c>
      <c r="C42" s="190" t="s">
        <v>86</v>
      </c>
      <c r="D42" s="191" t="s">
        <v>679</v>
      </c>
      <c r="E42" s="190" t="s">
        <v>7</v>
      </c>
      <c r="F42" s="201">
        <f>TRUNC('TERRA PAV '!X15,2)</f>
        <v>18</v>
      </c>
    </row>
    <row r="43" spans="1:6" ht="13.5" customHeight="1">
      <c r="A43" s="477" t="s">
        <v>1017</v>
      </c>
      <c r="B43" s="477">
        <v>1600404</v>
      </c>
      <c r="C43" s="477" t="s">
        <v>87</v>
      </c>
      <c r="D43" s="611" t="s">
        <v>893</v>
      </c>
      <c r="E43" s="481" t="s">
        <v>7</v>
      </c>
      <c r="F43" s="632">
        <f>TRUNC('QUADRO QUANT. BUEIROS'!B10+'QUADRO QUANT. BUEIROS'!C10+'QUADRO QUANT. BUEIROS'!D10,2)</f>
        <v>220</v>
      </c>
    </row>
    <row r="44" spans="1:6" ht="15.75" customHeight="1">
      <c r="A44" s="477" t="s">
        <v>1018</v>
      </c>
      <c r="B44" s="477">
        <v>1600405</v>
      </c>
      <c r="C44" s="477" t="s">
        <v>87</v>
      </c>
      <c r="D44" s="611" t="s">
        <v>894</v>
      </c>
      <c r="E44" s="481" t="s">
        <v>7</v>
      </c>
      <c r="F44" s="632">
        <f>TRUNC('QUADRO QUANT. BUEIROS'!E10+'QUADRO QUANT. BUEIROS'!F10,2)</f>
        <v>360</v>
      </c>
    </row>
    <row r="45" spans="1:6">
      <c r="A45" s="477" t="s">
        <v>1019</v>
      </c>
      <c r="B45" s="477">
        <v>1600436</v>
      </c>
      <c r="C45" s="477" t="s">
        <v>87</v>
      </c>
      <c r="D45" s="612" t="s">
        <v>1022</v>
      </c>
      <c r="E45" s="481" t="s">
        <v>4</v>
      </c>
      <c r="F45" s="632">
        <v>18.8</v>
      </c>
    </row>
    <row r="46" spans="1:6" ht="15" customHeight="1">
      <c r="A46" s="190"/>
      <c r="B46" s="190"/>
      <c r="C46" s="190"/>
      <c r="D46" s="200"/>
      <c r="E46" s="190"/>
      <c r="F46" s="201"/>
    </row>
    <row r="47" spans="1:6">
      <c r="A47" s="206" t="s">
        <v>643</v>
      </c>
      <c r="B47" s="206" t="s">
        <v>71</v>
      </c>
      <c r="C47" s="207"/>
      <c r="D47" s="214" t="s">
        <v>6</v>
      </c>
      <c r="E47" s="214"/>
      <c r="F47" s="208"/>
    </row>
    <row r="48" spans="1:6" ht="15" customHeight="1">
      <c r="A48" s="190" t="s">
        <v>81</v>
      </c>
      <c r="B48" s="190">
        <v>5213417</v>
      </c>
      <c r="C48" s="190" t="s">
        <v>89</v>
      </c>
      <c r="D48" s="191" t="s">
        <v>659</v>
      </c>
      <c r="E48" s="190" t="s">
        <v>5</v>
      </c>
      <c r="F48" s="201">
        <v>20</v>
      </c>
    </row>
    <row r="49" spans="1:6" ht="15" customHeight="1">
      <c r="A49" s="190" t="s">
        <v>105</v>
      </c>
      <c r="B49" s="190" t="s">
        <v>680</v>
      </c>
      <c r="C49" s="190" t="s">
        <v>588</v>
      </c>
      <c r="D49" s="191" t="s">
        <v>681</v>
      </c>
      <c r="E49" s="190" t="s">
        <v>5</v>
      </c>
      <c r="F49" s="201">
        <v>10</v>
      </c>
    </row>
    <row r="50" spans="1:6">
      <c r="A50" s="190" t="s">
        <v>123</v>
      </c>
      <c r="B50" s="190" t="s">
        <v>682</v>
      </c>
      <c r="C50" s="190" t="s">
        <v>588</v>
      </c>
      <c r="D50" s="200" t="s">
        <v>683</v>
      </c>
      <c r="E50" s="190" t="s">
        <v>5</v>
      </c>
      <c r="F50" s="201">
        <v>10</v>
      </c>
    </row>
    <row r="51" spans="1:6" ht="43.5" customHeight="1">
      <c r="A51" s="190" t="s">
        <v>800</v>
      </c>
      <c r="B51" s="190">
        <v>90091</v>
      </c>
      <c r="C51" s="190" t="s">
        <v>86</v>
      </c>
      <c r="D51" s="191" t="s">
        <v>684</v>
      </c>
      <c r="E51" s="190" t="s">
        <v>4</v>
      </c>
      <c r="F51" s="201">
        <f>TRUNC(('NS BUEIROS'!P10)*0.6,2)</f>
        <v>838.18</v>
      </c>
    </row>
    <row r="52" spans="1:6" ht="46.5">
      <c r="A52" s="190" t="s">
        <v>801</v>
      </c>
      <c r="B52" s="190">
        <v>102293</v>
      </c>
      <c r="C52" s="190" t="s">
        <v>86</v>
      </c>
      <c r="D52" s="191" t="s">
        <v>685</v>
      </c>
      <c r="E52" s="190" t="s">
        <v>4</v>
      </c>
      <c r="F52" s="201">
        <f>TRUNC('NS BUEIROS'!P10*0.4,2)</f>
        <v>558.79</v>
      </c>
    </row>
    <row r="53" spans="1:6" ht="44.5" customHeight="1">
      <c r="A53" s="190" t="s">
        <v>802</v>
      </c>
      <c r="B53" s="190">
        <v>93381</v>
      </c>
      <c r="C53" s="190" t="s">
        <v>86</v>
      </c>
      <c r="D53" s="191" t="s">
        <v>686</v>
      </c>
      <c r="E53" s="190" t="s">
        <v>4</v>
      </c>
      <c r="F53" s="201">
        <f>TRUNC('NS BUEIROS'!Q10,2)</f>
        <v>158.12</v>
      </c>
    </row>
    <row r="54" spans="1:6" ht="46.5">
      <c r="A54" s="190" t="s">
        <v>803</v>
      </c>
      <c r="B54" s="190">
        <v>100977</v>
      </c>
      <c r="C54" s="190" t="s">
        <v>86</v>
      </c>
      <c r="D54" s="634" t="s">
        <v>663</v>
      </c>
      <c r="E54" s="210" t="s">
        <v>4</v>
      </c>
      <c r="F54" s="201">
        <f>TRUNC('NS BUEIROS'!P10,)</f>
        <v>1396</v>
      </c>
    </row>
    <row r="55" spans="1:6" ht="31">
      <c r="A55" s="190" t="s">
        <v>804</v>
      </c>
      <c r="B55" s="190">
        <v>93595</v>
      </c>
      <c r="C55" s="190" t="s">
        <v>86</v>
      </c>
      <c r="D55" s="191" t="s">
        <v>664</v>
      </c>
      <c r="E55" s="648" t="s">
        <v>42</v>
      </c>
      <c r="F55" s="201">
        <f>TRUNC('TRANSP MAT PAV'!J39,2)</f>
        <v>2568.64</v>
      </c>
    </row>
    <row r="56" spans="1:6" ht="31">
      <c r="A56" s="190" t="s">
        <v>805</v>
      </c>
      <c r="B56" s="190">
        <v>95878</v>
      </c>
      <c r="C56" s="190" t="s">
        <v>86</v>
      </c>
      <c r="D56" s="634" t="s">
        <v>93</v>
      </c>
      <c r="E56" s="648" t="s">
        <v>42</v>
      </c>
      <c r="F56" s="201">
        <f>TRUNC('TRANSP MAT PAV'!J44,2)</f>
        <v>51886.52</v>
      </c>
    </row>
    <row r="57" spans="1:6">
      <c r="A57" s="190" t="s">
        <v>806</v>
      </c>
      <c r="B57" s="190">
        <v>100574</v>
      </c>
      <c r="C57" s="190" t="s">
        <v>86</v>
      </c>
      <c r="D57" s="200" t="s">
        <v>687</v>
      </c>
      <c r="E57" s="190" t="s">
        <v>4</v>
      </c>
      <c r="F57" s="201">
        <f>F54</f>
        <v>1396</v>
      </c>
    </row>
    <row r="58" spans="1:6" ht="31">
      <c r="A58" s="190" t="s">
        <v>807</v>
      </c>
      <c r="B58" s="190">
        <v>101576</v>
      </c>
      <c r="C58" s="190" t="s">
        <v>86</v>
      </c>
      <c r="D58" s="191" t="s">
        <v>688</v>
      </c>
      <c r="E58" s="190" t="s">
        <v>5</v>
      </c>
      <c r="F58" s="201">
        <f>(F61+F62)*0.1*2</f>
        <v>31.200000000000003</v>
      </c>
    </row>
    <row r="59" spans="1:6" ht="15" customHeight="1">
      <c r="A59" s="190"/>
      <c r="B59" s="190"/>
      <c r="C59" s="190"/>
      <c r="D59" s="217"/>
      <c r="E59" s="190"/>
      <c r="F59" s="201"/>
    </row>
    <row r="60" spans="1:6" s="182" customFormat="1">
      <c r="A60" s="635" t="s">
        <v>82</v>
      </c>
      <c r="B60" s="206" t="s">
        <v>1033</v>
      </c>
      <c r="C60" s="207"/>
      <c r="D60" s="216" t="s">
        <v>133</v>
      </c>
      <c r="E60" s="207"/>
      <c r="F60" s="208"/>
    </row>
    <row r="61" spans="1:6" s="182" customFormat="1" ht="46.5">
      <c r="A61" s="190" t="s">
        <v>593</v>
      </c>
      <c r="B61" s="551">
        <v>7102003</v>
      </c>
      <c r="C61" s="190" t="s">
        <v>86</v>
      </c>
      <c r="D61" s="191" t="s">
        <v>1024</v>
      </c>
      <c r="E61" s="190" t="s">
        <v>7</v>
      </c>
      <c r="F61" s="201">
        <f>'DIM BUEIROS ALAMEDA'!S17</f>
        <v>52</v>
      </c>
    </row>
    <row r="62" spans="1:6" s="182" customFormat="1" ht="46.5">
      <c r="A62" s="190" t="s">
        <v>132</v>
      </c>
      <c r="B62" s="551">
        <v>7102003</v>
      </c>
      <c r="C62" s="190" t="s">
        <v>86</v>
      </c>
      <c r="D62" s="191" t="s">
        <v>1779</v>
      </c>
      <c r="E62" s="190" t="s">
        <v>7</v>
      </c>
      <c r="F62" s="201">
        <f>'DIM BUEIROS ALAMEDA'!T17</f>
        <v>104</v>
      </c>
    </row>
    <row r="63" spans="1:6" s="182" customFormat="1" ht="18.5" customHeight="1">
      <c r="A63" s="190" t="s">
        <v>1780</v>
      </c>
      <c r="B63" s="551">
        <v>97096</v>
      </c>
      <c r="C63" s="190" t="s">
        <v>86</v>
      </c>
      <c r="D63" s="191" t="s">
        <v>1026</v>
      </c>
      <c r="E63" s="190" t="s">
        <v>4</v>
      </c>
      <c r="F63" s="201">
        <v>36.14</v>
      </c>
    </row>
    <row r="64" spans="1:6" ht="15" customHeight="1">
      <c r="A64" s="190"/>
      <c r="B64" s="190"/>
      <c r="C64" s="190"/>
      <c r="D64" s="200"/>
      <c r="E64" s="190"/>
      <c r="F64" s="201"/>
    </row>
    <row r="65" spans="1:6">
      <c r="A65" s="206" t="s">
        <v>101</v>
      </c>
      <c r="B65" s="206" t="s">
        <v>102</v>
      </c>
      <c r="C65" s="206"/>
      <c r="D65" s="216" t="s">
        <v>90</v>
      </c>
      <c r="E65" s="207"/>
      <c r="F65" s="208"/>
    </row>
    <row r="66" spans="1:6">
      <c r="A66" s="607" t="s">
        <v>103</v>
      </c>
      <c r="B66" s="607">
        <v>2003459</v>
      </c>
      <c r="C66" s="607" t="s">
        <v>89</v>
      </c>
      <c r="D66" s="608" t="s">
        <v>824</v>
      </c>
      <c r="E66" s="607" t="s">
        <v>8</v>
      </c>
      <c r="F66" s="609">
        <v>2</v>
      </c>
    </row>
    <row r="67" spans="1:6" ht="15" customHeight="1">
      <c r="A67" s="607" t="s">
        <v>104</v>
      </c>
      <c r="B67" s="477">
        <v>2003201</v>
      </c>
      <c r="C67" s="477" t="s">
        <v>87</v>
      </c>
      <c r="D67" s="610" t="s">
        <v>1006</v>
      </c>
      <c r="E67" s="476" t="s">
        <v>8</v>
      </c>
      <c r="F67" s="479">
        <v>4</v>
      </c>
    </row>
    <row r="68" spans="1:6" ht="15" customHeight="1">
      <c r="A68" s="607" t="s">
        <v>1027</v>
      </c>
      <c r="B68" s="477">
        <v>2003107</v>
      </c>
      <c r="C68" s="477" t="s">
        <v>87</v>
      </c>
      <c r="D68" s="610" t="s">
        <v>1004</v>
      </c>
      <c r="E68" s="476" t="s">
        <v>8</v>
      </c>
      <c r="F68" s="479">
        <f>'QUADRO QUANT. BUEIROS'!J10</f>
        <v>8</v>
      </c>
    </row>
    <row r="69" spans="1:6" ht="15" customHeight="1">
      <c r="A69" s="607" t="s">
        <v>1028</v>
      </c>
      <c r="B69" s="477">
        <v>2003119</v>
      </c>
      <c r="C69" s="477" t="s">
        <v>87</v>
      </c>
      <c r="D69" s="610" t="s">
        <v>1003</v>
      </c>
      <c r="E69" s="476" t="s">
        <v>8</v>
      </c>
      <c r="F69" s="479">
        <f>'QUADRO QUANT. BUEIROS'!K10</f>
        <v>6</v>
      </c>
    </row>
    <row r="70" spans="1:6" ht="15" customHeight="1">
      <c r="A70" s="607" t="s">
        <v>1029</v>
      </c>
      <c r="B70" s="477">
        <v>2003393</v>
      </c>
      <c r="C70" s="477" t="s">
        <v>87</v>
      </c>
      <c r="D70" s="610" t="s">
        <v>1005</v>
      </c>
      <c r="E70" s="476" t="s">
        <v>7</v>
      </c>
      <c r="F70" s="479">
        <f>'QUADRO QUANT. BUEIROS'!L10</f>
        <v>33</v>
      </c>
    </row>
    <row r="71" spans="1:6" ht="15" customHeight="1">
      <c r="A71" s="607" t="s">
        <v>1030</v>
      </c>
      <c r="B71" s="477" t="s">
        <v>1781</v>
      </c>
      <c r="C71" s="477" t="s">
        <v>87</v>
      </c>
      <c r="D71" s="610" t="s">
        <v>1776</v>
      </c>
      <c r="E71" s="476" t="s">
        <v>8</v>
      </c>
      <c r="F71" s="479">
        <f>'QUADRO QUANT. BUEIROS'!I10</f>
        <v>8</v>
      </c>
    </row>
    <row r="72" spans="1:6" ht="15" customHeight="1">
      <c r="A72" s="607" t="s">
        <v>1031</v>
      </c>
      <c r="B72" s="477">
        <v>705326</v>
      </c>
      <c r="C72" s="477" t="s">
        <v>87</v>
      </c>
      <c r="D72" s="610" t="s">
        <v>1025</v>
      </c>
      <c r="E72" s="476" t="s">
        <v>8</v>
      </c>
      <c r="F72" s="479">
        <f>'QUADRO QUANT. BUEIROS'!H10</f>
        <v>4</v>
      </c>
    </row>
    <row r="73" spans="1:6">
      <c r="A73" s="607" t="s">
        <v>1032</v>
      </c>
      <c r="B73" s="477" t="s">
        <v>1020</v>
      </c>
      <c r="C73" s="477" t="s">
        <v>588</v>
      </c>
      <c r="D73" s="610" t="s">
        <v>1021</v>
      </c>
      <c r="E73" s="477" t="s">
        <v>4</v>
      </c>
      <c r="F73" s="479">
        <f>TRUNC('NS BUEIROS'!S10,2)</f>
        <v>226.41</v>
      </c>
    </row>
    <row r="74" spans="1:6">
      <c r="A74" s="190"/>
      <c r="B74" s="317"/>
      <c r="C74" s="317"/>
      <c r="D74" s="318"/>
      <c r="E74" s="319"/>
      <c r="F74" s="201"/>
    </row>
    <row r="75" spans="1:6">
      <c r="A75" s="635" t="s">
        <v>646</v>
      </c>
      <c r="B75" s="206" t="s">
        <v>118</v>
      </c>
      <c r="C75" s="207"/>
      <c r="D75" s="198" t="s">
        <v>164</v>
      </c>
      <c r="E75" s="219"/>
      <c r="F75" s="220"/>
    </row>
    <row r="76" spans="1:6">
      <c r="A76" s="303" t="s">
        <v>119</v>
      </c>
      <c r="B76" s="190">
        <v>4413905</v>
      </c>
      <c r="C76" s="190" t="s">
        <v>89</v>
      </c>
      <c r="D76" s="205" t="s">
        <v>689</v>
      </c>
      <c r="E76" s="222" t="s">
        <v>5</v>
      </c>
      <c r="F76" s="223">
        <f>F26</f>
        <v>360</v>
      </c>
    </row>
    <row r="77" spans="1:6">
      <c r="A77" s="303" t="s">
        <v>120</v>
      </c>
      <c r="B77" s="190" t="s">
        <v>165</v>
      </c>
      <c r="C77" s="190" t="s">
        <v>89</v>
      </c>
      <c r="D77" s="205" t="s">
        <v>690</v>
      </c>
      <c r="E77" s="213" t="s">
        <v>108</v>
      </c>
      <c r="F77" s="224">
        <f>ROUND(F76/25,0)</f>
        <v>14</v>
      </c>
    </row>
    <row r="78" spans="1:6">
      <c r="A78" s="662" t="s">
        <v>166</v>
      </c>
      <c r="B78" s="663"/>
      <c r="C78" s="663"/>
      <c r="D78" s="663"/>
      <c r="E78" s="663"/>
      <c r="F78" s="664"/>
    </row>
    <row r="79" spans="1:6">
      <c r="A79" s="218"/>
      <c r="B79" s="218"/>
      <c r="C79" s="218"/>
      <c r="D79" s="225"/>
      <c r="E79" s="184"/>
      <c r="F79" s="226"/>
    </row>
    <row r="80" spans="1:6">
      <c r="F80" s="228">
        <f>SUM(F8:F77)</f>
        <v>105804.48500000002</v>
      </c>
    </row>
    <row r="83" spans="1:6">
      <c r="D83" s="180" t="s">
        <v>1769</v>
      </c>
    </row>
    <row r="87" spans="1:6" ht="30" customHeight="1"/>
    <row r="92" spans="1:6">
      <c r="A92" s="545"/>
      <c r="B92" s="545"/>
      <c r="C92" s="545"/>
      <c r="D92" s="545"/>
      <c r="E92" s="545"/>
      <c r="F92" s="545"/>
    </row>
  </sheetData>
  <mergeCells count="5">
    <mergeCell ref="A1:F1"/>
    <mergeCell ref="A2:E2"/>
    <mergeCell ref="A3:E3"/>
    <mergeCell ref="A4:F4"/>
    <mergeCell ref="A78:F78"/>
  </mergeCells>
  <printOptions horizontalCentered="1"/>
  <pageMargins left="0.31496062992125984" right="0.31496062992125984" top="0.55118110236220474" bottom="0.39370078740157483" header="0.31496062992125984" footer="0.31496062992125984"/>
  <pageSetup paperSize="8" scale="93" fitToWidth="2" fitToHeight="2" orientation="portrait" horizontalDpi="4294967294" r:id="rId1"/>
  <colBreaks count="1" manualBreakCount="1">
    <brk id="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4"/>
  <dimension ref="A1:GV92"/>
  <sheetViews>
    <sheetView zoomScale="70" zoomScaleNormal="70" zoomScaleSheetLayoutView="80" workbookViewId="0">
      <selection activeCell="I73" sqref="I73"/>
    </sheetView>
  </sheetViews>
  <sheetFormatPr defaultRowHeight="15" customHeight="1"/>
  <cols>
    <col min="1" max="1" width="7.1796875" style="395" customWidth="1"/>
    <col min="2" max="2" width="22.54296875" style="417" bestFit="1" customWidth="1"/>
    <col min="3" max="3" width="13.26953125" style="417" bestFit="1" customWidth="1"/>
    <col min="4" max="4" width="82.54296875" style="390" customWidth="1"/>
    <col min="5" max="5" width="7.81640625" style="417" bestFit="1" customWidth="1"/>
    <col min="6" max="6" width="16.1796875" style="421" customWidth="1"/>
    <col min="7" max="7" width="15.1796875" style="418" bestFit="1" customWidth="1"/>
    <col min="8" max="8" width="13.7265625" style="418" bestFit="1" customWidth="1"/>
    <col min="9" max="9" width="19.7265625" style="418" bestFit="1" customWidth="1"/>
    <col min="10" max="10" width="15.453125" style="418" bestFit="1" customWidth="1"/>
    <col min="11" max="11" width="17.54296875" style="418" customWidth="1"/>
    <col min="12" max="12" width="13.26953125" style="390" bestFit="1" customWidth="1"/>
    <col min="13" max="256" width="9.1796875" style="390"/>
    <col min="257" max="257" width="7.1796875" style="390" customWidth="1"/>
    <col min="258" max="258" width="22.54296875" style="390" bestFit="1" customWidth="1"/>
    <col min="259" max="259" width="13.26953125" style="390" bestFit="1" customWidth="1"/>
    <col min="260" max="260" width="82.54296875" style="390" customWidth="1"/>
    <col min="261" max="261" width="7.81640625" style="390" bestFit="1" customWidth="1"/>
    <col min="262" max="262" width="14.7265625" style="390" customWidth="1"/>
    <col min="263" max="263" width="15.1796875" style="390" bestFit="1" customWidth="1"/>
    <col min="264" max="264" width="13.7265625" style="390" bestFit="1" customWidth="1"/>
    <col min="265" max="265" width="19.7265625" style="390" bestFit="1" customWidth="1"/>
    <col min="266" max="266" width="15.453125" style="390" bestFit="1" customWidth="1"/>
    <col min="267" max="267" width="17.54296875" style="390" customWidth="1"/>
    <col min="268" max="268" width="13.26953125" style="390" bestFit="1" customWidth="1"/>
    <col min="269" max="512" width="9.1796875" style="390"/>
    <col min="513" max="513" width="7.1796875" style="390" customWidth="1"/>
    <col min="514" max="514" width="22.54296875" style="390" bestFit="1" customWidth="1"/>
    <col min="515" max="515" width="13.26953125" style="390" bestFit="1" customWidth="1"/>
    <col min="516" max="516" width="82.54296875" style="390" customWidth="1"/>
    <col min="517" max="517" width="7.81640625" style="390" bestFit="1" customWidth="1"/>
    <col min="518" max="518" width="14.7265625" style="390" customWidth="1"/>
    <col min="519" max="519" width="15.1796875" style="390" bestFit="1" customWidth="1"/>
    <col min="520" max="520" width="13.7265625" style="390" bestFit="1" customWidth="1"/>
    <col min="521" max="521" width="19.7265625" style="390" bestFit="1" customWidth="1"/>
    <col min="522" max="522" width="15.453125" style="390" bestFit="1" customWidth="1"/>
    <col min="523" max="523" width="17.54296875" style="390" customWidth="1"/>
    <col min="524" max="524" width="13.26953125" style="390" bestFit="1" customWidth="1"/>
    <col min="525" max="768" width="9.1796875" style="390"/>
    <col min="769" max="769" width="7.1796875" style="390" customWidth="1"/>
    <col min="770" max="770" width="22.54296875" style="390" bestFit="1" customWidth="1"/>
    <col min="771" max="771" width="13.26953125" style="390" bestFit="1" customWidth="1"/>
    <col min="772" max="772" width="82.54296875" style="390" customWidth="1"/>
    <col min="773" max="773" width="7.81640625" style="390" bestFit="1" customWidth="1"/>
    <col min="774" max="774" width="14.7265625" style="390" customWidth="1"/>
    <col min="775" max="775" width="15.1796875" style="390" bestFit="1" customWidth="1"/>
    <col min="776" max="776" width="13.7265625" style="390" bestFit="1" customWidth="1"/>
    <col min="777" max="777" width="19.7265625" style="390" bestFit="1" customWidth="1"/>
    <col min="778" max="778" width="15.453125" style="390" bestFit="1" customWidth="1"/>
    <col min="779" max="779" width="17.54296875" style="390" customWidth="1"/>
    <col min="780" max="780" width="13.26953125" style="390" bestFit="1" customWidth="1"/>
    <col min="781" max="1024" width="9.1796875" style="390"/>
    <col min="1025" max="1025" width="7.1796875" style="390" customWidth="1"/>
    <col min="1026" max="1026" width="22.54296875" style="390" bestFit="1" customWidth="1"/>
    <col min="1027" max="1027" width="13.26953125" style="390" bestFit="1" customWidth="1"/>
    <col min="1028" max="1028" width="82.54296875" style="390" customWidth="1"/>
    <col min="1029" max="1029" width="7.81640625" style="390" bestFit="1" customWidth="1"/>
    <col min="1030" max="1030" width="14.7265625" style="390" customWidth="1"/>
    <col min="1031" max="1031" width="15.1796875" style="390" bestFit="1" customWidth="1"/>
    <col min="1032" max="1032" width="13.7265625" style="390" bestFit="1" customWidth="1"/>
    <col min="1033" max="1033" width="19.7265625" style="390" bestFit="1" customWidth="1"/>
    <col min="1034" max="1034" width="15.453125" style="390" bestFit="1" customWidth="1"/>
    <col min="1035" max="1035" width="17.54296875" style="390" customWidth="1"/>
    <col min="1036" max="1036" width="13.26953125" style="390" bestFit="1" customWidth="1"/>
    <col min="1037" max="1280" width="9.1796875" style="390"/>
    <col min="1281" max="1281" width="7.1796875" style="390" customWidth="1"/>
    <col min="1282" max="1282" width="22.54296875" style="390" bestFit="1" customWidth="1"/>
    <col min="1283" max="1283" width="13.26953125" style="390" bestFit="1" customWidth="1"/>
    <col min="1284" max="1284" width="82.54296875" style="390" customWidth="1"/>
    <col min="1285" max="1285" width="7.81640625" style="390" bestFit="1" customWidth="1"/>
    <col min="1286" max="1286" width="14.7265625" style="390" customWidth="1"/>
    <col min="1287" max="1287" width="15.1796875" style="390" bestFit="1" customWidth="1"/>
    <col min="1288" max="1288" width="13.7265625" style="390" bestFit="1" customWidth="1"/>
    <col min="1289" max="1289" width="19.7265625" style="390" bestFit="1" customWidth="1"/>
    <col min="1290" max="1290" width="15.453125" style="390" bestFit="1" customWidth="1"/>
    <col min="1291" max="1291" width="17.54296875" style="390" customWidth="1"/>
    <col min="1292" max="1292" width="13.26953125" style="390" bestFit="1" customWidth="1"/>
    <col min="1293" max="1536" width="9.1796875" style="390"/>
    <col min="1537" max="1537" width="7.1796875" style="390" customWidth="1"/>
    <col min="1538" max="1538" width="22.54296875" style="390" bestFit="1" customWidth="1"/>
    <col min="1539" max="1539" width="13.26953125" style="390" bestFit="1" customWidth="1"/>
    <col min="1540" max="1540" width="82.54296875" style="390" customWidth="1"/>
    <col min="1541" max="1541" width="7.81640625" style="390" bestFit="1" customWidth="1"/>
    <col min="1542" max="1542" width="14.7265625" style="390" customWidth="1"/>
    <col min="1543" max="1543" width="15.1796875" style="390" bestFit="1" customWidth="1"/>
    <col min="1544" max="1544" width="13.7265625" style="390" bestFit="1" customWidth="1"/>
    <col min="1545" max="1545" width="19.7265625" style="390" bestFit="1" customWidth="1"/>
    <col min="1546" max="1546" width="15.453125" style="390" bestFit="1" customWidth="1"/>
    <col min="1547" max="1547" width="17.54296875" style="390" customWidth="1"/>
    <col min="1548" max="1548" width="13.26953125" style="390" bestFit="1" customWidth="1"/>
    <col min="1549" max="1792" width="9.1796875" style="390"/>
    <col min="1793" max="1793" width="7.1796875" style="390" customWidth="1"/>
    <col min="1794" max="1794" width="22.54296875" style="390" bestFit="1" customWidth="1"/>
    <col min="1795" max="1795" width="13.26953125" style="390" bestFit="1" customWidth="1"/>
    <col min="1796" max="1796" width="82.54296875" style="390" customWidth="1"/>
    <col min="1797" max="1797" width="7.81640625" style="390" bestFit="1" customWidth="1"/>
    <col min="1798" max="1798" width="14.7265625" style="390" customWidth="1"/>
    <col min="1799" max="1799" width="15.1796875" style="390" bestFit="1" customWidth="1"/>
    <col min="1800" max="1800" width="13.7265625" style="390" bestFit="1" customWidth="1"/>
    <col min="1801" max="1801" width="19.7265625" style="390" bestFit="1" customWidth="1"/>
    <col min="1802" max="1802" width="15.453125" style="390" bestFit="1" customWidth="1"/>
    <col min="1803" max="1803" width="17.54296875" style="390" customWidth="1"/>
    <col min="1804" max="1804" width="13.26953125" style="390" bestFit="1" customWidth="1"/>
    <col min="1805" max="2048" width="9.1796875" style="390"/>
    <col min="2049" max="2049" width="7.1796875" style="390" customWidth="1"/>
    <col min="2050" max="2050" width="22.54296875" style="390" bestFit="1" customWidth="1"/>
    <col min="2051" max="2051" width="13.26953125" style="390" bestFit="1" customWidth="1"/>
    <col min="2052" max="2052" width="82.54296875" style="390" customWidth="1"/>
    <col min="2053" max="2053" width="7.81640625" style="390" bestFit="1" customWidth="1"/>
    <col min="2054" max="2054" width="14.7265625" style="390" customWidth="1"/>
    <col min="2055" max="2055" width="15.1796875" style="390" bestFit="1" customWidth="1"/>
    <col min="2056" max="2056" width="13.7265625" style="390" bestFit="1" customWidth="1"/>
    <col min="2057" max="2057" width="19.7265625" style="390" bestFit="1" customWidth="1"/>
    <col min="2058" max="2058" width="15.453125" style="390" bestFit="1" customWidth="1"/>
    <col min="2059" max="2059" width="17.54296875" style="390" customWidth="1"/>
    <col min="2060" max="2060" width="13.26953125" style="390" bestFit="1" customWidth="1"/>
    <col min="2061" max="2304" width="9.1796875" style="390"/>
    <col min="2305" max="2305" width="7.1796875" style="390" customWidth="1"/>
    <col min="2306" max="2306" width="22.54296875" style="390" bestFit="1" customWidth="1"/>
    <col min="2307" max="2307" width="13.26953125" style="390" bestFit="1" customWidth="1"/>
    <col min="2308" max="2308" width="82.54296875" style="390" customWidth="1"/>
    <col min="2309" max="2309" width="7.81640625" style="390" bestFit="1" customWidth="1"/>
    <col min="2310" max="2310" width="14.7265625" style="390" customWidth="1"/>
    <col min="2311" max="2311" width="15.1796875" style="390" bestFit="1" customWidth="1"/>
    <col min="2312" max="2312" width="13.7265625" style="390" bestFit="1" customWidth="1"/>
    <col min="2313" max="2313" width="19.7265625" style="390" bestFit="1" customWidth="1"/>
    <col min="2314" max="2314" width="15.453125" style="390" bestFit="1" customWidth="1"/>
    <col min="2315" max="2315" width="17.54296875" style="390" customWidth="1"/>
    <col min="2316" max="2316" width="13.26953125" style="390" bestFit="1" customWidth="1"/>
    <col min="2317" max="2560" width="9.1796875" style="390"/>
    <col min="2561" max="2561" width="7.1796875" style="390" customWidth="1"/>
    <col min="2562" max="2562" width="22.54296875" style="390" bestFit="1" customWidth="1"/>
    <col min="2563" max="2563" width="13.26953125" style="390" bestFit="1" customWidth="1"/>
    <col min="2564" max="2564" width="82.54296875" style="390" customWidth="1"/>
    <col min="2565" max="2565" width="7.81640625" style="390" bestFit="1" customWidth="1"/>
    <col min="2566" max="2566" width="14.7265625" style="390" customWidth="1"/>
    <col min="2567" max="2567" width="15.1796875" style="390" bestFit="1" customWidth="1"/>
    <col min="2568" max="2568" width="13.7265625" style="390" bestFit="1" customWidth="1"/>
    <col min="2569" max="2569" width="19.7265625" style="390" bestFit="1" customWidth="1"/>
    <col min="2570" max="2570" width="15.453125" style="390" bestFit="1" customWidth="1"/>
    <col min="2571" max="2571" width="17.54296875" style="390" customWidth="1"/>
    <col min="2572" max="2572" width="13.26953125" style="390" bestFit="1" customWidth="1"/>
    <col min="2573" max="2816" width="9.1796875" style="390"/>
    <col min="2817" max="2817" width="7.1796875" style="390" customWidth="1"/>
    <col min="2818" max="2818" width="22.54296875" style="390" bestFit="1" customWidth="1"/>
    <col min="2819" max="2819" width="13.26953125" style="390" bestFit="1" customWidth="1"/>
    <col min="2820" max="2820" width="82.54296875" style="390" customWidth="1"/>
    <col min="2821" max="2821" width="7.81640625" style="390" bestFit="1" customWidth="1"/>
    <col min="2822" max="2822" width="14.7265625" style="390" customWidth="1"/>
    <col min="2823" max="2823" width="15.1796875" style="390" bestFit="1" customWidth="1"/>
    <col min="2824" max="2824" width="13.7265625" style="390" bestFit="1" customWidth="1"/>
    <col min="2825" max="2825" width="19.7265625" style="390" bestFit="1" customWidth="1"/>
    <col min="2826" max="2826" width="15.453125" style="390" bestFit="1" customWidth="1"/>
    <col min="2827" max="2827" width="17.54296875" style="390" customWidth="1"/>
    <col min="2828" max="2828" width="13.26953125" style="390" bestFit="1" customWidth="1"/>
    <col min="2829" max="3072" width="9.1796875" style="390"/>
    <col min="3073" max="3073" width="7.1796875" style="390" customWidth="1"/>
    <col min="3074" max="3074" width="22.54296875" style="390" bestFit="1" customWidth="1"/>
    <col min="3075" max="3075" width="13.26953125" style="390" bestFit="1" customWidth="1"/>
    <col min="3076" max="3076" width="82.54296875" style="390" customWidth="1"/>
    <col min="3077" max="3077" width="7.81640625" style="390" bestFit="1" customWidth="1"/>
    <col min="3078" max="3078" width="14.7265625" style="390" customWidth="1"/>
    <col min="3079" max="3079" width="15.1796875" style="390" bestFit="1" customWidth="1"/>
    <col min="3080" max="3080" width="13.7265625" style="390" bestFit="1" customWidth="1"/>
    <col min="3081" max="3081" width="19.7265625" style="390" bestFit="1" customWidth="1"/>
    <col min="3082" max="3082" width="15.453125" style="390" bestFit="1" customWidth="1"/>
    <col min="3083" max="3083" width="17.54296875" style="390" customWidth="1"/>
    <col min="3084" max="3084" width="13.26953125" style="390" bestFit="1" customWidth="1"/>
    <col min="3085" max="3328" width="9.1796875" style="390"/>
    <col min="3329" max="3329" width="7.1796875" style="390" customWidth="1"/>
    <col min="3330" max="3330" width="22.54296875" style="390" bestFit="1" customWidth="1"/>
    <col min="3331" max="3331" width="13.26953125" style="390" bestFit="1" customWidth="1"/>
    <col min="3332" max="3332" width="82.54296875" style="390" customWidth="1"/>
    <col min="3333" max="3333" width="7.81640625" style="390" bestFit="1" customWidth="1"/>
    <col min="3334" max="3334" width="14.7265625" style="390" customWidth="1"/>
    <col min="3335" max="3335" width="15.1796875" style="390" bestFit="1" customWidth="1"/>
    <col min="3336" max="3336" width="13.7265625" style="390" bestFit="1" customWidth="1"/>
    <col min="3337" max="3337" width="19.7265625" style="390" bestFit="1" customWidth="1"/>
    <col min="3338" max="3338" width="15.453125" style="390" bestFit="1" customWidth="1"/>
    <col min="3339" max="3339" width="17.54296875" style="390" customWidth="1"/>
    <col min="3340" max="3340" width="13.26953125" style="390" bestFit="1" customWidth="1"/>
    <col min="3341" max="3584" width="9.1796875" style="390"/>
    <col min="3585" max="3585" width="7.1796875" style="390" customWidth="1"/>
    <col min="3586" max="3586" width="22.54296875" style="390" bestFit="1" customWidth="1"/>
    <col min="3587" max="3587" width="13.26953125" style="390" bestFit="1" customWidth="1"/>
    <col min="3588" max="3588" width="82.54296875" style="390" customWidth="1"/>
    <col min="3589" max="3589" width="7.81640625" style="390" bestFit="1" customWidth="1"/>
    <col min="3590" max="3590" width="14.7265625" style="390" customWidth="1"/>
    <col min="3591" max="3591" width="15.1796875" style="390" bestFit="1" customWidth="1"/>
    <col min="3592" max="3592" width="13.7265625" style="390" bestFit="1" customWidth="1"/>
    <col min="3593" max="3593" width="19.7265625" style="390" bestFit="1" customWidth="1"/>
    <col min="3594" max="3594" width="15.453125" style="390" bestFit="1" customWidth="1"/>
    <col min="3595" max="3595" width="17.54296875" style="390" customWidth="1"/>
    <col min="3596" max="3596" width="13.26953125" style="390" bestFit="1" customWidth="1"/>
    <col min="3597" max="3840" width="9.1796875" style="390"/>
    <col min="3841" max="3841" width="7.1796875" style="390" customWidth="1"/>
    <col min="3842" max="3842" width="22.54296875" style="390" bestFit="1" customWidth="1"/>
    <col min="3843" max="3843" width="13.26953125" style="390" bestFit="1" customWidth="1"/>
    <col min="3844" max="3844" width="82.54296875" style="390" customWidth="1"/>
    <col min="3845" max="3845" width="7.81640625" style="390" bestFit="1" customWidth="1"/>
    <col min="3846" max="3846" width="14.7265625" style="390" customWidth="1"/>
    <col min="3847" max="3847" width="15.1796875" style="390" bestFit="1" customWidth="1"/>
    <col min="3848" max="3848" width="13.7265625" style="390" bestFit="1" customWidth="1"/>
    <col min="3849" max="3849" width="19.7265625" style="390" bestFit="1" customWidth="1"/>
    <col min="3850" max="3850" width="15.453125" style="390" bestFit="1" customWidth="1"/>
    <col min="3851" max="3851" width="17.54296875" style="390" customWidth="1"/>
    <col min="3852" max="3852" width="13.26953125" style="390" bestFit="1" customWidth="1"/>
    <col min="3853" max="4096" width="9.1796875" style="390"/>
    <col min="4097" max="4097" width="7.1796875" style="390" customWidth="1"/>
    <col min="4098" max="4098" width="22.54296875" style="390" bestFit="1" customWidth="1"/>
    <col min="4099" max="4099" width="13.26953125" style="390" bestFit="1" customWidth="1"/>
    <col min="4100" max="4100" width="82.54296875" style="390" customWidth="1"/>
    <col min="4101" max="4101" width="7.81640625" style="390" bestFit="1" customWidth="1"/>
    <col min="4102" max="4102" width="14.7265625" style="390" customWidth="1"/>
    <col min="4103" max="4103" width="15.1796875" style="390" bestFit="1" customWidth="1"/>
    <col min="4104" max="4104" width="13.7265625" style="390" bestFit="1" customWidth="1"/>
    <col min="4105" max="4105" width="19.7265625" style="390" bestFit="1" customWidth="1"/>
    <col min="4106" max="4106" width="15.453125" style="390" bestFit="1" customWidth="1"/>
    <col min="4107" max="4107" width="17.54296875" style="390" customWidth="1"/>
    <col min="4108" max="4108" width="13.26953125" style="390" bestFit="1" customWidth="1"/>
    <col min="4109" max="4352" width="9.1796875" style="390"/>
    <col min="4353" max="4353" width="7.1796875" style="390" customWidth="1"/>
    <col min="4354" max="4354" width="22.54296875" style="390" bestFit="1" customWidth="1"/>
    <col min="4355" max="4355" width="13.26953125" style="390" bestFit="1" customWidth="1"/>
    <col min="4356" max="4356" width="82.54296875" style="390" customWidth="1"/>
    <col min="4357" max="4357" width="7.81640625" style="390" bestFit="1" customWidth="1"/>
    <col min="4358" max="4358" width="14.7265625" style="390" customWidth="1"/>
    <col min="4359" max="4359" width="15.1796875" style="390" bestFit="1" customWidth="1"/>
    <col min="4360" max="4360" width="13.7265625" style="390" bestFit="1" customWidth="1"/>
    <col min="4361" max="4361" width="19.7265625" style="390" bestFit="1" customWidth="1"/>
    <col min="4362" max="4362" width="15.453125" style="390" bestFit="1" customWidth="1"/>
    <col min="4363" max="4363" width="17.54296875" style="390" customWidth="1"/>
    <col min="4364" max="4364" width="13.26953125" style="390" bestFit="1" customWidth="1"/>
    <col min="4365" max="4608" width="9.1796875" style="390"/>
    <col min="4609" max="4609" width="7.1796875" style="390" customWidth="1"/>
    <col min="4610" max="4610" width="22.54296875" style="390" bestFit="1" customWidth="1"/>
    <col min="4611" max="4611" width="13.26953125" style="390" bestFit="1" customWidth="1"/>
    <col min="4612" max="4612" width="82.54296875" style="390" customWidth="1"/>
    <col min="4613" max="4613" width="7.81640625" style="390" bestFit="1" customWidth="1"/>
    <col min="4614" max="4614" width="14.7265625" style="390" customWidth="1"/>
    <col min="4615" max="4615" width="15.1796875" style="390" bestFit="1" customWidth="1"/>
    <col min="4616" max="4616" width="13.7265625" style="390" bestFit="1" customWidth="1"/>
    <col min="4617" max="4617" width="19.7265625" style="390" bestFit="1" customWidth="1"/>
    <col min="4618" max="4618" width="15.453125" style="390" bestFit="1" customWidth="1"/>
    <col min="4619" max="4619" width="17.54296875" style="390" customWidth="1"/>
    <col min="4620" max="4620" width="13.26953125" style="390" bestFit="1" customWidth="1"/>
    <col min="4621" max="4864" width="9.1796875" style="390"/>
    <col min="4865" max="4865" width="7.1796875" style="390" customWidth="1"/>
    <col min="4866" max="4866" width="22.54296875" style="390" bestFit="1" customWidth="1"/>
    <col min="4867" max="4867" width="13.26953125" style="390" bestFit="1" customWidth="1"/>
    <col min="4868" max="4868" width="82.54296875" style="390" customWidth="1"/>
    <col min="4869" max="4869" width="7.81640625" style="390" bestFit="1" customWidth="1"/>
    <col min="4870" max="4870" width="14.7265625" style="390" customWidth="1"/>
    <col min="4871" max="4871" width="15.1796875" style="390" bestFit="1" customWidth="1"/>
    <col min="4872" max="4872" width="13.7265625" style="390" bestFit="1" customWidth="1"/>
    <col min="4873" max="4873" width="19.7265625" style="390" bestFit="1" customWidth="1"/>
    <col min="4874" max="4874" width="15.453125" style="390" bestFit="1" customWidth="1"/>
    <col min="4875" max="4875" width="17.54296875" style="390" customWidth="1"/>
    <col min="4876" max="4876" width="13.26953125" style="390" bestFit="1" customWidth="1"/>
    <col min="4877" max="5120" width="9.1796875" style="390"/>
    <col min="5121" max="5121" width="7.1796875" style="390" customWidth="1"/>
    <col min="5122" max="5122" width="22.54296875" style="390" bestFit="1" customWidth="1"/>
    <col min="5123" max="5123" width="13.26953125" style="390" bestFit="1" customWidth="1"/>
    <col min="5124" max="5124" width="82.54296875" style="390" customWidth="1"/>
    <col min="5125" max="5125" width="7.81640625" style="390" bestFit="1" customWidth="1"/>
    <col min="5126" max="5126" width="14.7265625" style="390" customWidth="1"/>
    <col min="5127" max="5127" width="15.1796875" style="390" bestFit="1" customWidth="1"/>
    <col min="5128" max="5128" width="13.7265625" style="390" bestFit="1" customWidth="1"/>
    <col min="5129" max="5129" width="19.7265625" style="390" bestFit="1" customWidth="1"/>
    <col min="5130" max="5130" width="15.453125" style="390" bestFit="1" customWidth="1"/>
    <col min="5131" max="5131" width="17.54296875" style="390" customWidth="1"/>
    <col min="5132" max="5132" width="13.26953125" style="390" bestFit="1" customWidth="1"/>
    <col min="5133" max="5376" width="9.1796875" style="390"/>
    <col min="5377" max="5377" width="7.1796875" style="390" customWidth="1"/>
    <col min="5378" max="5378" width="22.54296875" style="390" bestFit="1" customWidth="1"/>
    <col min="5379" max="5379" width="13.26953125" style="390" bestFit="1" customWidth="1"/>
    <col min="5380" max="5380" width="82.54296875" style="390" customWidth="1"/>
    <col min="5381" max="5381" width="7.81640625" style="390" bestFit="1" customWidth="1"/>
    <col min="5382" max="5382" width="14.7265625" style="390" customWidth="1"/>
    <col min="5383" max="5383" width="15.1796875" style="390" bestFit="1" customWidth="1"/>
    <col min="5384" max="5384" width="13.7265625" style="390" bestFit="1" customWidth="1"/>
    <col min="5385" max="5385" width="19.7265625" style="390" bestFit="1" customWidth="1"/>
    <col min="5386" max="5386" width="15.453125" style="390" bestFit="1" customWidth="1"/>
    <col min="5387" max="5387" width="17.54296875" style="390" customWidth="1"/>
    <col min="5388" max="5388" width="13.26953125" style="390" bestFit="1" customWidth="1"/>
    <col min="5389" max="5632" width="9.1796875" style="390"/>
    <col min="5633" max="5633" width="7.1796875" style="390" customWidth="1"/>
    <col min="5634" max="5634" width="22.54296875" style="390" bestFit="1" customWidth="1"/>
    <col min="5635" max="5635" width="13.26953125" style="390" bestFit="1" customWidth="1"/>
    <col min="5636" max="5636" width="82.54296875" style="390" customWidth="1"/>
    <col min="5637" max="5637" width="7.81640625" style="390" bestFit="1" customWidth="1"/>
    <col min="5638" max="5638" width="14.7265625" style="390" customWidth="1"/>
    <col min="5639" max="5639" width="15.1796875" style="390" bestFit="1" customWidth="1"/>
    <col min="5640" max="5640" width="13.7265625" style="390" bestFit="1" customWidth="1"/>
    <col min="5641" max="5641" width="19.7265625" style="390" bestFit="1" customWidth="1"/>
    <col min="5642" max="5642" width="15.453125" style="390" bestFit="1" customWidth="1"/>
    <col min="5643" max="5643" width="17.54296875" style="390" customWidth="1"/>
    <col min="5644" max="5644" width="13.26953125" style="390" bestFit="1" customWidth="1"/>
    <col min="5645" max="5888" width="9.1796875" style="390"/>
    <col min="5889" max="5889" width="7.1796875" style="390" customWidth="1"/>
    <col min="5890" max="5890" width="22.54296875" style="390" bestFit="1" customWidth="1"/>
    <col min="5891" max="5891" width="13.26953125" style="390" bestFit="1" customWidth="1"/>
    <col min="5892" max="5892" width="82.54296875" style="390" customWidth="1"/>
    <col min="5893" max="5893" width="7.81640625" style="390" bestFit="1" customWidth="1"/>
    <col min="5894" max="5894" width="14.7265625" style="390" customWidth="1"/>
    <col min="5895" max="5895" width="15.1796875" style="390" bestFit="1" customWidth="1"/>
    <col min="5896" max="5896" width="13.7265625" style="390" bestFit="1" customWidth="1"/>
    <col min="5897" max="5897" width="19.7265625" style="390" bestFit="1" customWidth="1"/>
    <col min="5898" max="5898" width="15.453125" style="390" bestFit="1" customWidth="1"/>
    <col min="5899" max="5899" width="17.54296875" style="390" customWidth="1"/>
    <col min="5900" max="5900" width="13.26953125" style="390" bestFit="1" customWidth="1"/>
    <col min="5901" max="6144" width="9.1796875" style="390"/>
    <col min="6145" max="6145" width="7.1796875" style="390" customWidth="1"/>
    <col min="6146" max="6146" width="22.54296875" style="390" bestFit="1" customWidth="1"/>
    <col min="6147" max="6147" width="13.26953125" style="390" bestFit="1" customWidth="1"/>
    <col min="6148" max="6148" width="82.54296875" style="390" customWidth="1"/>
    <col min="6149" max="6149" width="7.81640625" style="390" bestFit="1" customWidth="1"/>
    <col min="6150" max="6150" width="14.7265625" style="390" customWidth="1"/>
    <col min="6151" max="6151" width="15.1796875" style="390" bestFit="1" customWidth="1"/>
    <col min="6152" max="6152" width="13.7265625" style="390" bestFit="1" customWidth="1"/>
    <col min="6153" max="6153" width="19.7265625" style="390" bestFit="1" customWidth="1"/>
    <col min="6154" max="6154" width="15.453125" style="390" bestFit="1" customWidth="1"/>
    <col min="6155" max="6155" width="17.54296875" style="390" customWidth="1"/>
    <col min="6156" max="6156" width="13.26953125" style="390" bestFit="1" customWidth="1"/>
    <col min="6157" max="6400" width="9.1796875" style="390"/>
    <col min="6401" max="6401" width="7.1796875" style="390" customWidth="1"/>
    <col min="6402" max="6402" width="22.54296875" style="390" bestFit="1" customWidth="1"/>
    <col min="6403" max="6403" width="13.26953125" style="390" bestFit="1" customWidth="1"/>
    <col min="6404" max="6404" width="82.54296875" style="390" customWidth="1"/>
    <col min="6405" max="6405" width="7.81640625" style="390" bestFit="1" customWidth="1"/>
    <col min="6406" max="6406" width="14.7265625" style="390" customWidth="1"/>
    <col min="6407" max="6407" width="15.1796875" style="390" bestFit="1" customWidth="1"/>
    <col min="6408" max="6408" width="13.7265625" style="390" bestFit="1" customWidth="1"/>
    <col min="6409" max="6409" width="19.7265625" style="390" bestFit="1" customWidth="1"/>
    <col min="6410" max="6410" width="15.453125" style="390" bestFit="1" customWidth="1"/>
    <col min="6411" max="6411" width="17.54296875" style="390" customWidth="1"/>
    <col min="6412" max="6412" width="13.26953125" style="390" bestFit="1" customWidth="1"/>
    <col min="6413" max="6656" width="9.1796875" style="390"/>
    <col min="6657" max="6657" width="7.1796875" style="390" customWidth="1"/>
    <col min="6658" max="6658" width="22.54296875" style="390" bestFit="1" customWidth="1"/>
    <col min="6659" max="6659" width="13.26953125" style="390" bestFit="1" customWidth="1"/>
    <col min="6660" max="6660" width="82.54296875" style="390" customWidth="1"/>
    <col min="6661" max="6661" width="7.81640625" style="390" bestFit="1" customWidth="1"/>
    <col min="6662" max="6662" width="14.7265625" style="390" customWidth="1"/>
    <col min="6663" max="6663" width="15.1796875" style="390" bestFit="1" customWidth="1"/>
    <col min="6664" max="6664" width="13.7265625" style="390" bestFit="1" customWidth="1"/>
    <col min="6665" max="6665" width="19.7265625" style="390" bestFit="1" customWidth="1"/>
    <col min="6666" max="6666" width="15.453125" style="390" bestFit="1" customWidth="1"/>
    <col min="6667" max="6667" width="17.54296875" style="390" customWidth="1"/>
    <col min="6668" max="6668" width="13.26953125" style="390" bestFit="1" customWidth="1"/>
    <col min="6669" max="6912" width="9.1796875" style="390"/>
    <col min="6913" max="6913" width="7.1796875" style="390" customWidth="1"/>
    <col min="6914" max="6914" width="22.54296875" style="390" bestFit="1" customWidth="1"/>
    <col min="6915" max="6915" width="13.26953125" style="390" bestFit="1" customWidth="1"/>
    <col min="6916" max="6916" width="82.54296875" style="390" customWidth="1"/>
    <col min="6917" max="6917" width="7.81640625" style="390" bestFit="1" customWidth="1"/>
    <col min="6918" max="6918" width="14.7265625" style="390" customWidth="1"/>
    <col min="6919" max="6919" width="15.1796875" style="390" bestFit="1" customWidth="1"/>
    <col min="6920" max="6920" width="13.7265625" style="390" bestFit="1" customWidth="1"/>
    <col min="6921" max="6921" width="19.7265625" style="390" bestFit="1" customWidth="1"/>
    <col min="6922" max="6922" width="15.453125" style="390" bestFit="1" customWidth="1"/>
    <col min="6923" max="6923" width="17.54296875" style="390" customWidth="1"/>
    <col min="6924" max="6924" width="13.26953125" style="390" bestFit="1" customWidth="1"/>
    <col min="6925" max="7168" width="9.1796875" style="390"/>
    <col min="7169" max="7169" width="7.1796875" style="390" customWidth="1"/>
    <col min="7170" max="7170" width="22.54296875" style="390" bestFit="1" customWidth="1"/>
    <col min="7171" max="7171" width="13.26953125" style="390" bestFit="1" customWidth="1"/>
    <col min="7172" max="7172" width="82.54296875" style="390" customWidth="1"/>
    <col min="7173" max="7173" width="7.81640625" style="390" bestFit="1" customWidth="1"/>
    <col min="7174" max="7174" width="14.7265625" style="390" customWidth="1"/>
    <col min="7175" max="7175" width="15.1796875" style="390" bestFit="1" customWidth="1"/>
    <col min="7176" max="7176" width="13.7265625" style="390" bestFit="1" customWidth="1"/>
    <col min="7177" max="7177" width="19.7265625" style="390" bestFit="1" customWidth="1"/>
    <col min="7178" max="7178" width="15.453125" style="390" bestFit="1" customWidth="1"/>
    <col min="7179" max="7179" width="17.54296875" style="390" customWidth="1"/>
    <col min="7180" max="7180" width="13.26953125" style="390" bestFit="1" customWidth="1"/>
    <col min="7181" max="7424" width="9.1796875" style="390"/>
    <col min="7425" max="7425" width="7.1796875" style="390" customWidth="1"/>
    <col min="7426" max="7426" width="22.54296875" style="390" bestFit="1" customWidth="1"/>
    <col min="7427" max="7427" width="13.26953125" style="390" bestFit="1" customWidth="1"/>
    <col min="7428" max="7428" width="82.54296875" style="390" customWidth="1"/>
    <col min="7429" max="7429" width="7.81640625" style="390" bestFit="1" customWidth="1"/>
    <col min="7430" max="7430" width="14.7265625" style="390" customWidth="1"/>
    <col min="7431" max="7431" width="15.1796875" style="390" bestFit="1" customWidth="1"/>
    <col min="7432" max="7432" width="13.7265625" style="390" bestFit="1" customWidth="1"/>
    <col min="7433" max="7433" width="19.7265625" style="390" bestFit="1" customWidth="1"/>
    <col min="7434" max="7434" width="15.453125" style="390" bestFit="1" customWidth="1"/>
    <col min="7435" max="7435" width="17.54296875" style="390" customWidth="1"/>
    <col min="7436" max="7436" width="13.26953125" style="390" bestFit="1" customWidth="1"/>
    <col min="7437" max="7680" width="9.1796875" style="390"/>
    <col min="7681" max="7681" width="7.1796875" style="390" customWidth="1"/>
    <col min="7682" max="7682" width="22.54296875" style="390" bestFit="1" customWidth="1"/>
    <col min="7683" max="7683" width="13.26953125" style="390" bestFit="1" customWidth="1"/>
    <col min="7684" max="7684" width="82.54296875" style="390" customWidth="1"/>
    <col min="7685" max="7685" width="7.81640625" style="390" bestFit="1" customWidth="1"/>
    <col min="7686" max="7686" width="14.7265625" style="390" customWidth="1"/>
    <col min="7687" max="7687" width="15.1796875" style="390" bestFit="1" customWidth="1"/>
    <col min="7688" max="7688" width="13.7265625" style="390" bestFit="1" customWidth="1"/>
    <col min="7689" max="7689" width="19.7265625" style="390" bestFit="1" customWidth="1"/>
    <col min="7690" max="7690" width="15.453125" style="390" bestFit="1" customWidth="1"/>
    <col min="7691" max="7691" width="17.54296875" style="390" customWidth="1"/>
    <col min="7692" max="7692" width="13.26953125" style="390" bestFit="1" customWidth="1"/>
    <col min="7693" max="7936" width="9.1796875" style="390"/>
    <col min="7937" max="7937" width="7.1796875" style="390" customWidth="1"/>
    <col min="7938" max="7938" width="22.54296875" style="390" bestFit="1" customWidth="1"/>
    <col min="7939" max="7939" width="13.26953125" style="390" bestFit="1" customWidth="1"/>
    <col min="7940" max="7940" width="82.54296875" style="390" customWidth="1"/>
    <col min="7941" max="7941" width="7.81640625" style="390" bestFit="1" customWidth="1"/>
    <col min="7942" max="7942" width="14.7265625" style="390" customWidth="1"/>
    <col min="7943" max="7943" width="15.1796875" style="390" bestFit="1" customWidth="1"/>
    <col min="7944" max="7944" width="13.7265625" style="390" bestFit="1" customWidth="1"/>
    <col min="7945" max="7945" width="19.7265625" style="390" bestFit="1" customWidth="1"/>
    <col min="7946" max="7946" width="15.453125" style="390" bestFit="1" customWidth="1"/>
    <col min="7947" max="7947" width="17.54296875" style="390" customWidth="1"/>
    <col min="7948" max="7948" width="13.26953125" style="390" bestFit="1" customWidth="1"/>
    <col min="7949" max="8192" width="9.1796875" style="390"/>
    <col min="8193" max="8193" width="7.1796875" style="390" customWidth="1"/>
    <col min="8194" max="8194" width="22.54296875" style="390" bestFit="1" customWidth="1"/>
    <col min="8195" max="8195" width="13.26953125" style="390" bestFit="1" customWidth="1"/>
    <col min="8196" max="8196" width="82.54296875" style="390" customWidth="1"/>
    <col min="8197" max="8197" width="7.81640625" style="390" bestFit="1" customWidth="1"/>
    <col min="8198" max="8198" width="14.7265625" style="390" customWidth="1"/>
    <col min="8199" max="8199" width="15.1796875" style="390" bestFit="1" customWidth="1"/>
    <col min="8200" max="8200" width="13.7265625" style="390" bestFit="1" customWidth="1"/>
    <col min="8201" max="8201" width="19.7265625" style="390" bestFit="1" customWidth="1"/>
    <col min="8202" max="8202" width="15.453125" style="390" bestFit="1" customWidth="1"/>
    <col min="8203" max="8203" width="17.54296875" style="390" customWidth="1"/>
    <col min="8204" max="8204" width="13.26953125" style="390" bestFit="1" customWidth="1"/>
    <col min="8205" max="8448" width="9.1796875" style="390"/>
    <col min="8449" max="8449" width="7.1796875" style="390" customWidth="1"/>
    <col min="8450" max="8450" width="22.54296875" style="390" bestFit="1" customWidth="1"/>
    <col min="8451" max="8451" width="13.26953125" style="390" bestFit="1" customWidth="1"/>
    <col min="8452" max="8452" width="82.54296875" style="390" customWidth="1"/>
    <col min="8453" max="8453" width="7.81640625" style="390" bestFit="1" customWidth="1"/>
    <col min="8454" max="8454" width="14.7265625" style="390" customWidth="1"/>
    <col min="8455" max="8455" width="15.1796875" style="390" bestFit="1" customWidth="1"/>
    <col min="8456" max="8456" width="13.7265625" style="390" bestFit="1" customWidth="1"/>
    <col min="8457" max="8457" width="19.7265625" style="390" bestFit="1" customWidth="1"/>
    <col min="8458" max="8458" width="15.453125" style="390" bestFit="1" customWidth="1"/>
    <col min="8459" max="8459" width="17.54296875" style="390" customWidth="1"/>
    <col min="8460" max="8460" width="13.26953125" style="390" bestFit="1" customWidth="1"/>
    <col min="8461" max="8704" width="9.1796875" style="390"/>
    <col min="8705" max="8705" width="7.1796875" style="390" customWidth="1"/>
    <col min="8706" max="8706" width="22.54296875" style="390" bestFit="1" customWidth="1"/>
    <col min="8707" max="8707" width="13.26953125" style="390" bestFit="1" customWidth="1"/>
    <col min="8708" max="8708" width="82.54296875" style="390" customWidth="1"/>
    <col min="8709" max="8709" width="7.81640625" style="390" bestFit="1" customWidth="1"/>
    <col min="8710" max="8710" width="14.7265625" style="390" customWidth="1"/>
    <col min="8711" max="8711" width="15.1796875" style="390" bestFit="1" customWidth="1"/>
    <col min="8712" max="8712" width="13.7265625" style="390" bestFit="1" customWidth="1"/>
    <col min="8713" max="8713" width="19.7265625" style="390" bestFit="1" customWidth="1"/>
    <col min="8714" max="8714" width="15.453125" style="390" bestFit="1" customWidth="1"/>
    <col min="8715" max="8715" width="17.54296875" style="390" customWidth="1"/>
    <col min="8716" max="8716" width="13.26953125" style="390" bestFit="1" customWidth="1"/>
    <col min="8717" max="8960" width="9.1796875" style="390"/>
    <col min="8961" max="8961" width="7.1796875" style="390" customWidth="1"/>
    <col min="8962" max="8962" width="22.54296875" style="390" bestFit="1" customWidth="1"/>
    <col min="8963" max="8963" width="13.26953125" style="390" bestFit="1" customWidth="1"/>
    <col min="8964" max="8964" width="82.54296875" style="390" customWidth="1"/>
    <col min="8965" max="8965" width="7.81640625" style="390" bestFit="1" customWidth="1"/>
    <col min="8966" max="8966" width="14.7265625" style="390" customWidth="1"/>
    <col min="8967" max="8967" width="15.1796875" style="390" bestFit="1" customWidth="1"/>
    <col min="8968" max="8968" width="13.7265625" style="390" bestFit="1" customWidth="1"/>
    <col min="8969" max="8969" width="19.7265625" style="390" bestFit="1" customWidth="1"/>
    <col min="8970" max="8970" width="15.453125" style="390" bestFit="1" customWidth="1"/>
    <col min="8971" max="8971" width="17.54296875" style="390" customWidth="1"/>
    <col min="8972" max="8972" width="13.26953125" style="390" bestFit="1" customWidth="1"/>
    <col min="8973" max="9216" width="9.1796875" style="390"/>
    <col min="9217" max="9217" width="7.1796875" style="390" customWidth="1"/>
    <col min="9218" max="9218" width="22.54296875" style="390" bestFit="1" customWidth="1"/>
    <col min="9219" max="9219" width="13.26953125" style="390" bestFit="1" customWidth="1"/>
    <col min="9220" max="9220" width="82.54296875" style="390" customWidth="1"/>
    <col min="9221" max="9221" width="7.81640625" style="390" bestFit="1" customWidth="1"/>
    <col min="9222" max="9222" width="14.7265625" style="390" customWidth="1"/>
    <col min="9223" max="9223" width="15.1796875" style="390" bestFit="1" customWidth="1"/>
    <col min="9224" max="9224" width="13.7265625" style="390" bestFit="1" customWidth="1"/>
    <col min="9225" max="9225" width="19.7265625" style="390" bestFit="1" customWidth="1"/>
    <col min="9226" max="9226" width="15.453125" style="390" bestFit="1" customWidth="1"/>
    <col min="9227" max="9227" width="17.54296875" style="390" customWidth="1"/>
    <col min="9228" max="9228" width="13.26953125" style="390" bestFit="1" customWidth="1"/>
    <col min="9229" max="9472" width="9.1796875" style="390"/>
    <col min="9473" max="9473" width="7.1796875" style="390" customWidth="1"/>
    <col min="9474" max="9474" width="22.54296875" style="390" bestFit="1" customWidth="1"/>
    <col min="9475" max="9475" width="13.26953125" style="390" bestFit="1" customWidth="1"/>
    <col min="9476" max="9476" width="82.54296875" style="390" customWidth="1"/>
    <col min="9477" max="9477" width="7.81640625" style="390" bestFit="1" customWidth="1"/>
    <col min="9478" max="9478" width="14.7265625" style="390" customWidth="1"/>
    <col min="9479" max="9479" width="15.1796875" style="390" bestFit="1" customWidth="1"/>
    <col min="9480" max="9480" width="13.7265625" style="390" bestFit="1" customWidth="1"/>
    <col min="9481" max="9481" width="19.7265625" style="390" bestFit="1" customWidth="1"/>
    <col min="9482" max="9482" width="15.453125" style="390" bestFit="1" customWidth="1"/>
    <col min="9483" max="9483" width="17.54296875" style="390" customWidth="1"/>
    <col min="9484" max="9484" width="13.26953125" style="390" bestFit="1" customWidth="1"/>
    <col min="9485" max="9728" width="9.1796875" style="390"/>
    <col min="9729" max="9729" width="7.1796875" style="390" customWidth="1"/>
    <col min="9730" max="9730" width="22.54296875" style="390" bestFit="1" customWidth="1"/>
    <col min="9731" max="9731" width="13.26953125" style="390" bestFit="1" customWidth="1"/>
    <col min="9732" max="9732" width="82.54296875" style="390" customWidth="1"/>
    <col min="9733" max="9733" width="7.81640625" style="390" bestFit="1" customWidth="1"/>
    <col min="9734" max="9734" width="14.7265625" style="390" customWidth="1"/>
    <col min="9735" max="9735" width="15.1796875" style="390" bestFit="1" customWidth="1"/>
    <col min="9736" max="9736" width="13.7265625" style="390" bestFit="1" customWidth="1"/>
    <col min="9737" max="9737" width="19.7265625" style="390" bestFit="1" customWidth="1"/>
    <col min="9738" max="9738" width="15.453125" style="390" bestFit="1" customWidth="1"/>
    <col min="9739" max="9739" width="17.54296875" style="390" customWidth="1"/>
    <col min="9740" max="9740" width="13.26953125" style="390" bestFit="1" customWidth="1"/>
    <col min="9741" max="9984" width="9.1796875" style="390"/>
    <col min="9985" max="9985" width="7.1796875" style="390" customWidth="1"/>
    <col min="9986" max="9986" width="22.54296875" style="390" bestFit="1" customWidth="1"/>
    <col min="9987" max="9987" width="13.26953125" style="390" bestFit="1" customWidth="1"/>
    <col min="9988" max="9988" width="82.54296875" style="390" customWidth="1"/>
    <col min="9989" max="9989" width="7.81640625" style="390" bestFit="1" customWidth="1"/>
    <col min="9990" max="9990" width="14.7265625" style="390" customWidth="1"/>
    <col min="9991" max="9991" width="15.1796875" style="390" bestFit="1" customWidth="1"/>
    <col min="9992" max="9992" width="13.7265625" style="390" bestFit="1" customWidth="1"/>
    <col min="9993" max="9993" width="19.7265625" style="390" bestFit="1" customWidth="1"/>
    <col min="9994" max="9994" width="15.453125" style="390" bestFit="1" customWidth="1"/>
    <col min="9995" max="9995" width="17.54296875" style="390" customWidth="1"/>
    <col min="9996" max="9996" width="13.26953125" style="390" bestFit="1" customWidth="1"/>
    <col min="9997" max="10240" width="9.1796875" style="390"/>
    <col min="10241" max="10241" width="7.1796875" style="390" customWidth="1"/>
    <col min="10242" max="10242" width="22.54296875" style="390" bestFit="1" customWidth="1"/>
    <col min="10243" max="10243" width="13.26953125" style="390" bestFit="1" customWidth="1"/>
    <col min="10244" max="10244" width="82.54296875" style="390" customWidth="1"/>
    <col min="10245" max="10245" width="7.81640625" style="390" bestFit="1" customWidth="1"/>
    <col min="10246" max="10246" width="14.7265625" style="390" customWidth="1"/>
    <col min="10247" max="10247" width="15.1796875" style="390" bestFit="1" customWidth="1"/>
    <col min="10248" max="10248" width="13.7265625" style="390" bestFit="1" customWidth="1"/>
    <col min="10249" max="10249" width="19.7265625" style="390" bestFit="1" customWidth="1"/>
    <col min="10250" max="10250" width="15.453125" style="390" bestFit="1" customWidth="1"/>
    <col min="10251" max="10251" width="17.54296875" style="390" customWidth="1"/>
    <col min="10252" max="10252" width="13.26953125" style="390" bestFit="1" customWidth="1"/>
    <col min="10253" max="10496" width="9.1796875" style="390"/>
    <col min="10497" max="10497" width="7.1796875" style="390" customWidth="1"/>
    <col min="10498" max="10498" width="22.54296875" style="390" bestFit="1" customWidth="1"/>
    <col min="10499" max="10499" width="13.26953125" style="390" bestFit="1" customWidth="1"/>
    <col min="10500" max="10500" width="82.54296875" style="390" customWidth="1"/>
    <col min="10501" max="10501" width="7.81640625" style="390" bestFit="1" customWidth="1"/>
    <col min="10502" max="10502" width="14.7265625" style="390" customWidth="1"/>
    <col min="10503" max="10503" width="15.1796875" style="390" bestFit="1" customWidth="1"/>
    <col min="10504" max="10504" width="13.7265625" style="390" bestFit="1" customWidth="1"/>
    <col min="10505" max="10505" width="19.7265625" style="390" bestFit="1" customWidth="1"/>
    <col min="10506" max="10506" width="15.453125" style="390" bestFit="1" customWidth="1"/>
    <col min="10507" max="10507" width="17.54296875" style="390" customWidth="1"/>
    <col min="10508" max="10508" width="13.26953125" style="390" bestFit="1" customWidth="1"/>
    <col min="10509" max="10752" width="9.1796875" style="390"/>
    <col min="10753" max="10753" width="7.1796875" style="390" customWidth="1"/>
    <col min="10754" max="10754" width="22.54296875" style="390" bestFit="1" customWidth="1"/>
    <col min="10755" max="10755" width="13.26953125" style="390" bestFit="1" customWidth="1"/>
    <col min="10756" max="10756" width="82.54296875" style="390" customWidth="1"/>
    <col min="10757" max="10757" width="7.81640625" style="390" bestFit="1" customWidth="1"/>
    <col min="10758" max="10758" width="14.7265625" style="390" customWidth="1"/>
    <col min="10759" max="10759" width="15.1796875" style="390" bestFit="1" customWidth="1"/>
    <col min="10760" max="10760" width="13.7265625" style="390" bestFit="1" customWidth="1"/>
    <col min="10761" max="10761" width="19.7265625" style="390" bestFit="1" customWidth="1"/>
    <col min="10762" max="10762" width="15.453125" style="390" bestFit="1" customWidth="1"/>
    <col min="10763" max="10763" width="17.54296875" style="390" customWidth="1"/>
    <col min="10764" max="10764" width="13.26953125" style="390" bestFit="1" customWidth="1"/>
    <col min="10765" max="11008" width="9.1796875" style="390"/>
    <col min="11009" max="11009" width="7.1796875" style="390" customWidth="1"/>
    <col min="11010" max="11010" width="22.54296875" style="390" bestFit="1" customWidth="1"/>
    <col min="11011" max="11011" width="13.26953125" style="390" bestFit="1" customWidth="1"/>
    <col min="11012" max="11012" width="82.54296875" style="390" customWidth="1"/>
    <col min="11013" max="11013" width="7.81640625" style="390" bestFit="1" customWidth="1"/>
    <col min="11014" max="11014" width="14.7265625" style="390" customWidth="1"/>
    <col min="11015" max="11015" width="15.1796875" style="390" bestFit="1" customWidth="1"/>
    <col min="11016" max="11016" width="13.7265625" style="390" bestFit="1" customWidth="1"/>
    <col min="11017" max="11017" width="19.7265625" style="390" bestFit="1" customWidth="1"/>
    <col min="11018" max="11018" width="15.453125" style="390" bestFit="1" customWidth="1"/>
    <col min="11019" max="11019" width="17.54296875" style="390" customWidth="1"/>
    <col min="11020" max="11020" width="13.26953125" style="390" bestFit="1" customWidth="1"/>
    <col min="11021" max="11264" width="9.1796875" style="390"/>
    <col min="11265" max="11265" width="7.1796875" style="390" customWidth="1"/>
    <col min="11266" max="11266" width="22.54296875" style="390" bestFit="1" customWidth="1"/>
    <col min="11267" max="11267" width="13.26953125" style="390" bestFit="1" customWidth="1"/>
    <col min="11268" max="11268" width="82.54296875" style="390" customWidth="1"/>
    <col min="11269" max="11269" width="7.81640625" style="390" bestFit="1" customWidth="1"/>
    <col min="11270" max="11270" width="14.7265625" style="390" customWidth="1"/>
    <col min="11271" max="11271" width="15.1796875" style="390" bestFit="1" customWidth="1"/>
    <col min="11272" max="11272" width="13.7265625" style="390" bestFit="1" customWidth="1"/>
    <col min="11273" max="11273" width="19.7265625" style="390" bestFit="1" customWidth="1"/>
    <col min="11274" max="11274" width="15.453125" style="390" bestFit="1" customWidth="1"/>
    <col min="11275" max="11275" width="17.54296875" style="390" customWidth="1"/>
    <col min="11276" max="11276" width="13.26953125" style="390" bestFit="1" customWidth="1"/>
    <col min="11277" max="11520" width="9.1796875" style="390"/>
    <col min="11521" max="11521" width="7.1796875" style="390" customWidth="1"/>
    <col min="11522" max="11522" width="22.54296875" style="390" bestFit="1" customWidth="1"/>
    <col min="11523" max="11523" width="13.26953125" style="390" bestFit="1" customWidth="1"/>
    <col min="11524" max="11524" width="82.54296875" style="390" customWidth="1"/>
    <col min="11525" max="11525" width="7.81640625" style="390" bestFit="1" customWidth="1"/>
    <col min="11526" max="11526" width="14.7265625" style="390" customWidth="1"/>
    <col min="11527" max="11527" width="15.1796875" style="390" bestFit="1" customWidth="1"/>
    <col min="11528" max="11528" width="13.7265625" style="390" bestFit="1" customWidth="1"/>
    <col min="11529" max="11529" width="19.7265625" style="390" bestFit="1" customWidth="1"/>
    <col min="11530" max="11530" width="15.453125" style="390" bestFit="1" customWidth="1"/>
    <col min="11531" max="11531" width="17.54296875" style="390" customWidth="1"/>
    <col min="11532" max="11532" width="13.26953125" style="390" bestFit="1" customWidth="1"/>
    <col min="11533" max="11776" width="9.1796875" style="390"/>
    <col min="11777" max="11777" width="7.1796875" style="390" customWidth="1"/>
    <col min="11778" max="11778" width="22.54296875" style="390" bestFit="1" customWidth="1"/>
    <col min="11779" max="11779" width="13.26953125" style="390" bestFit="1" customWidth="1"/>
    <col min="11780" max="11780" width="82.54296875" style="390" customWidth="1"/>
    <col min="11781" max="11781" width="7.81640625" style="390" bestFit="1" customWidth="1"/>
    <col min="11782" max="11782" width="14.7265625" style="390" customWidth="1"/>
    <col min="11783" max="11783" width="15.1796875" style="390" bestFit="1" customWidth="1"/>
    <col min="11784" max="11784" width="13.7265625" style="390" bestFit="1" customWidth="1"/>
    <col min="11785" max="11785" width="19.7265625" style="390" bestFit="1" customWidth="1"/>
    <col min="11786" max="11786" width="15.453125" style="390" bestFit="1" customWidth="1"/>
    <col min="11787" max="11787" width="17.54296875" style="390" customWidth="1"/>
    <col min="11788" max="11788" width="13.26953125" style="390" bestFit="1" customWidth="1"/>
    <col min="11789" max="12032" width="9.1796875" style="390"/>
    <col min="12033" max="12033" width="7.1796875" style="390" customWidth="1"/>
    <col min="12034" max="12034" width="22.54296875" style="390" bestFit="1" customWidth="1"/>
    <col min="12035" max="12035" width="13.26953125" style="390" bestFit="1" customWidth="1"/>
    <col min="12036" max="12036" width="82.54296875" style="390" customWidth="1"/>
    <col min="12037" max="12037" width="7.81640625" style="390" bestFit="1" customWidth="1"/>
    <col min="12038" max="12038" width="14.7265625" style="390" customWidth="1"/>
    <col min="12039" max="12039" width="15.1796875" style="390" bestFit="1" customWidth="1"/>
    <col min="12040" max="12040" width="13.7265625" style="390" bestFit="1" customWidth="1"/>
    <col min="12041" max="12041" width="19.7265625" style="390" bestFit="1" customWidth="1"/>
    <col min="12042" max="12042" width="15.453125" style="390" bestFit="1" customWidth="1"/>
    <col min="12043" max="12043" width="17.54296875" style="390" customWidth="1"/>
    <col min="12044" max="12044" width="13.26953125" style="390" bestFit="1" customWidth="1"/>
    <col min="12045" max="12288" width="9.1796875" style="390"/>
    <col min="12289" max="12289" width="7.1796875" style="390" customWidth="1"/>
    <col min="12290" max="12290" width="22.54296875" style="390" bestFit="1" customWidth="1"/>
    <col min="12291" max="12291" width="13.26953125" style="390" bestFit="1" customWidth="1"/>
    <col min="12292" max="12292" width="82.54296875" style="390" customWidth="1"/>
    <col min="12293" max="12293" width="7.81640625" style="390" bestFit="1" customWidth="1"/>
    <col min="12294" max="12294" width="14.7265625" style="390" customWidth="1"/>
    <col min="12295" max="12295" width="15.1796875" style="390" bestFit="1" customWidth="1"/>
    <col min="12296" max="12296" width="13.7265625" style="390" bestFit="1" customWidth="1"/>
    <col min="12297" max="12297" width="19.7265625" style="390" bestFit="1" customWidth="1"/>
    <col min="12298" max="12298" width="15.453125" style="390" bestFit="1" customWidth="1"/>
    <col min="12299" max="12299" width="17.54296875" style="390" customWidth="1"/>
    <col min="12300" max="12300" width="13.26953125" style="390" bestFit="1" customWidth="1"/>
    <col min="12301" max="12544" width="9.1796875" style="390"/>
    <col min="12545" max="12545" width="7.1796875" style="390" customWidth="1"/>
    <col min="12546" max="12546" width="22.54296875" style="390" bestFit="1" customWidth="1"/>
    <col min="12547" max="12547" width="13.26953125" style="390" bestFit="1" customWidth="1"/>
    <col min="12548" max="12548" width="82.54296875" style="390" customWidth="1"/>
    <col min="12549" max="12549" width="7.81640625" style="390" bestFit="1" customWidth="1"/>
    <col min="12550" max="12550" width="14.7265625" style="390" customWidth="1"/>
    <col min="12551" max="12551" width="15.1796875" style="390" bestFit="1" customWidth="1"/>
    <col min="12552" max="12552" width="13.7265625" style="390" bestFit="1" customWidth="1"/>
    <col min="12553" max="12553" width="19.7265625" style="390" bestFit="1" customWidth="1"/>
    <col min="12554" max="12554" width="15.453125" style="390" bestFit="1" customWidth="1"/>
    <col min="12555" max="12555" width="17.54296875" style="390" customWidth="1"/>
    <col min="12556" max="12556" width="13.26953125" style="390" bestFit="1" customWidth="1"/>
    <col min="12557" max="12800" width="9.1796875" style="390"/>
    <col min="12801" max="12801" width="7.1796875" style="390" customWidth="1"/>
    <col min="12802" max="12802" width="22.54296875" style="390" bestFit="1" customWidth="1"/>
    <col min="12803" max="12803" width="13.26953125" style="390" bestFit="1" customWidth="1"/>
    <col min="12804" max="12804" width="82.54296875" style="390" customWidth="1"/>
    <col min="12805" max="12805" width="7.81640625" style="390" bestFit="1" customWidth="1"/>
    <col min="12806" max="12806" width="14.7265625" style="390" customWidth="1"/>
    <col min="12807" max="12807" width="15.1796875" style="390" bestFit="1" customWidth="1"/>
    <col min="12808" max="12808" width="13.7265625" style="390" bestFit="1" customWidth="1"/>
    <col min="12809" max="12809" width="19.7265625" style="390" bestFit="1" customWidth="1"/>
    <col min="12810" max="12810" width="15.453125" style="390" bestFit="1" customWidth="1"/>
    <col min="12811" max="12811" width="17.54296875" style="390" customWidth="1"/>
    <col min="12812" max="12812" width="13.26953125" style="390" bestFit="1" customWidth="1"/>
    <col min="12813" max="13056" width="9.1796875" style="390"/>
    <col min="13057" max="13057" width="7.1796875" style="390" customWidth="1"/>
    <col min="13058" max="13058" width="22.54296875" style="390" bestFit="1" customWidth="1"/>
    <col min="13059" max="13059" width="13.26953125" style="390" bestFit="1" customWidth="1"/>
    <col min="13060" max="13060" width="82.54296875" style="390" customWidth="1"/>
    <col min="13061" max="13061" width="7.81640625" style="390" bestFit="1" customWidth="1"/>
    <col min="13062" max="13062" width="14.7265625" style="390" customWidth="1"/>
    <col min="13063" max="13063" width="15.1796875" style="390" bestFit="1" customWidth="1"/>
    <col min="13064" max="13064" width="13.7265625" style="390" bestFit="1" customWidth="1"/>
    <col min="13065" max="13065" width="19.7265625" style="390" bestFit="1" customWidth="1"/>
    <col min="13066" max="13066" width="15.453125" style="390" bestFit="1" customWidth="1"/>
    <col min="13067" max="13067" width="17.54296875" style="390" customWidth="1"/>
    <col min="13068" max="13068" width="13.26953125" style="390" bestFit="1" customWidth="1"/>
    <col min="13069" max="13312" width="9.1796875" style="390"/>
    <col min="13313" max="13313" width="7.1796875" style="390" customWidth="1"/>
    <col min="13314" max="13314" width="22.54296875" style="390" bestFit="1" customWidth="1"/>
    <col min="13315" max="13315" width="13.26953125" style="390" bestFit="1" customWidth="1"/>
    <col min="13316" max="13316" width="82.54296875" style="390" customWidth="1"/>
    <col min="13317" max="13317" width="7.81640625" style="390" bestFit="1" customWidth="1"/>
    <col min="13318" max="13318" width="14.7265625" style="390" customWidth="1"/>
    <col min="13319" max="13319" width="15.1796875" style="390" bestFit="1" customWidth="1"/>
    <col min="13320" max="13320" width="13.7265625" style="390" bestFit="1" customWidth="1"/>
    <col min="13321" max="13321" width="19.7265625" style="390" bestFit="1" customWidth="1"/>
    <col min="13322" max="13322" width="15.453125" style="390" bestFit="1" customWidth="1"/>
    <col min="13323" max="13323" width="17.54296875" style="390" customWidth="1"/>
    <col min="13324" max="13324" width="13.26953125" style="390" bestFit="1" customWidth="1"/>
    <col min="13325" max="13568" width="9.1796875" style="390"/>
    <col min="13569" max="13569" width="7.1796875" style="390" customWidth="1"/>
    <col min="13570" max="13570" width="22.54296875" style="390" bestFit="1" customWidth="1"/>
    <col min="13571" max="13571" width="13.26953125" style="390" bestFit="1" customWidth="1"/>
    <col min="13572" max="13572" width="82.54296875" style="390" customWidth="1"/>
    <col min="13573" max="13573" width="7.81640625" style="390" bestFit="1" customWidth="1"/>
    <col min="13574" max="13574" width="14.7265625" style="390" customWidth="1"/>
    <col min="13575" max="13575" width="15.1796875" style="390" bestFit="1" customWidth="1"/>
    <col min="13576" max="13576" width="13.7265625" style="390" bestFit="1" customWidth="1"/>
    <col min="13577" max="13577" width="19.7265625" style="390" bestFit="1" customWidth="1"/>
    <col min="13578" max="13578" width="15.453125" style="390" bestFit="1" customWidth="1"/>
    <col min="13579" max="13579" width="17.54296875" style="390" customWidth="1"/>
    <col min="13580" max="13580" width="13.26953125" style="390" bestFit="1" customWidth="1"/>
    <col min="13581" max="13824" width="9.1796875" style="390"/>
    <col min="13825" max="13825" width="7.1796875" style="390" customWidth="1"/>
    <col min="13826" max="13826" width="22.54296875" style="390" bestFit="1" customWidth="1"/>
    <col min="13827" max="13827" width="13.26953125" style="390" bestFit="1" customWidth="1"/>
    <col min="13828" max="13828" width="82.54296875" style="390" customWidth="1"/>
    <col min="13829" max="13829" width="7.81640625" style="390" bestFit="1" customWidth="1"/>
    <col min="13830" max="13830" width="14.7265625" style="390" customWidth="1"/>
    <col min="13831" max="13831" width="15.1796875" style="390" bestFit="1" customWidth="1"/>
    <col min="13832" max="13832" width="13.7265625" style="390" bestFit="1" customWidth="1"/>
    <col min="13833" max="13833" width="19.7265625" style="390" bestFit="1" customWidth="1"/>
    <col min="13834" max="13834" width="15.453125" style="390" bestFit="1" customWidth="1"/>
    <col min="13835" max="13835" width="17.54296875" style="390" customWidth="1"/>
    <col min="13836" max="13836" width="13.26953125" style="390" bestFit="1" customWidth="1"/>
    <col min="13837" max="14080" width="9.1796875" style="390"/>
    <col min="14081" max="14081" width="7.1796875" style="390" customWidth="1"/>
    <col min="14082" max="14082" width="22.54296875" style="390" bestFit="1" customWidth="1"/>
    <col min="14083" max="14083" width="13.26953125" style="390" bestFit="1" customWidth="1"/>
    <col min="14084" max="14084" width="82.54296875" style="390" customWidth="1"/>
    <col min="14085" max="14085" width="7.81640625" style="390" bestFit="1" customWidth="1"/>
    <col min="14086" max="14086" width="14.7265625" style="390" customWidth="1"/>
    <col min="14087" max="14087" width="15.1796875" style="390" bestFit="1" customWidth="1"/>
    <col min="14088" max="14088" width="13.7265625" style="390" bestFit="1" customWidth="1"/>
    <col min="14089" max="14089" width="19.7265625" style="390" bestFit="1" customWidth="1"/>
    <col min="14090" max="14090" width="15.453125" style="390" bestFit="1" customWidth="1"/>
    <col min="14091" max="14091" width="17.54296875" style="390" customWidth="1"/>
    <col min="14092" max="14092" width="13.26953125" style="390" bestFit="1" customWidth="1"/>
    <col min="14093" max="14336" width="9.1796875" style="390"/>
    <col min="14337" max="14337" width="7.1796875" style="390" customWidth="1"/>
    <col min="14338" max="14338" width="22.54296875" style="390" bestFit="1" customWidth="1"/>
    <col min="14339" max="14339" width="13.26953125" style="390" bestFit="1" customWidth="1"/>
    <col min="14340" max="14340" width="82.54296875" style="390" customWidth="1"/>
    <col min="14341" max="14341" width="7.81640625" style="390" bestFit="1" customWidth="1"/>
    <col min="14342" max="14342" width="14.7265625" style="390" customWidth="1"/>
    <col min="14343" max="14343" width="15.1796875" style="390" bestFit="1" customWidth="1"/>
    <col min="14344" max="14344" width="13.7265625" style="390" bestFit="1" customWidth="1"/>
    <col min="14345" max="14345" width="19.7265625" style="390" bestFit="1" customWidth="1"/>
    <col min="14346" max="14346" width="15.453125" style="390" bestFit="1" customWidth="1"/>
    <col min="14347" max="14347" width="17.54296875" style="390" customWidth="1"/>
    <col min="14348" max="14348" width="13.26953125" style="390" bestFit="1" customWidth="1"/>
    <col min="14349" max="14592" width="9.1796875" style="390"/>
    <col min="14593" max="14593" width="7.1796875" style="390" customWidth="1"/>
    <col min="14594" max="14594" width="22.54296875" style="390" bestFit="1" customWidth="1"/>
    <col min="14595" max="14595" width="13.26953125" style="390" bestFit="1" customWidth="1"/>
    <col min="14596" max="14596" width="82.54296875" style="390" customWidth="1"/>
    <col min="14597" max="14597" width="7.81640625" style="390" bestFit="1" customWidth="1"/>
    <col min="14598" max="14598" width="14.7265625" style="390" customWidth="1"/>
    <col min="14599" max="14599" width="15.1796875" style="390" bestFit="1" customWidth="1"/>
    <col min="14600" max="14600" width="13.7265625" style="390" bestFit="1" customWidth="1"/>
    <col min="14601" max="14601" width="19.7265625" style="390" bestFit="1" customWidth="1"/>
    <col min="14602" max="14602" width="15.453125" style="390" bestFit="1" customWidth="1"/>
    <col min="14603" max="14603" width="17.54296875" style="390" customWidth="1"/>
    <col min="14604" max="14604" width="13.26953125" style="390" bestFit="1" customWidth="1"/>
    <col min="14605" max="14848" width="9.1796875" style="390"/>
    <col min="14849" max="14849" width="7.1796875" style="390" customWidth="1"/>
    <col min="14850" max="14850" width="22.54296875" style="390" bestFit="1" customWidth="1"/>
    <col min="14851" max="14851" width="13.26953125" style="390" bestFit="1" customWidth="1"/>
    <col min="14852" max="14852" width="82.54296875" style="390" customWidth="1"/>
    <col min="14853" max="14853" width="7.81640625" style="390" bestFit="1" customWidth="1"/>
    <col min="14854" max="14854" width="14.7265625" style="390" customWidth="1"/>
    <col min="14855" max="14855" width="15.1796875" style="390" bestFit="1" customWidth="1"/>
    <col min="14856" max="14856" width="13.7265625" style="390" bestFit="1" customWidth="1"/>
    <col min="14857" max="14857" width="19.7265625" style="390" bestFit="1" customWidth="1"/>
    <col min="14858" max="14858" width="15.453125" style="390" bestFit="1" customWidth="1"/>
    <col min="14859" max="14859" width="17.54296875" style="390" customWidth="1"/>
    <col min="14860" max="14860" width="13.26953125" style="390" bestFit="1" customWidth="1"/>
    <col min="14861" max="15104" width="9.1796875" style="390"/>
    <col min="15105" max="15105" width="7.1796875" style="390" customWidth="1"/>
    <col min="15106" max="15106" width="22.54296875" style="390" bestFit="1" customWidth="1"/>
    <col min="15107" max="15107" width="13.26953125" style="390" bestFit="1" customWidth="1"/>
    <col min="15108" max="15108" width="82.54296875" style="390" customWidth="1"/>
    <col min="15109" max="15109" width="7.81640625" style="390" bestFit="1" customWidth="1"/>
    <col min="15110" max="15110" width="14.7265625" style="390" customWidth="1"/>
    <col min="15111" max="15111" width="15.1796875" style="390" bestFit="1" customWidth="1"/>
    <col min="15112" max="15112" width="13.7265625" style="390" bestFit="1" customWidth="1"/>
    <col min="15113" max="15113" width="19.7265625" style="390" bestFit="1" customWidth="1"/>
    <col min="15114" max="15114" width="15.453125" style="390" bestFit="1" customWidth="1"/>
    <col min="15115" max="15115" width="17.54296875" style="390" customWidth="1"/>
    <col min="15116" max="15116" width="13.26953125" style="390" bestFit="1" customWidth="1"/>
    <col min="15117" max="15360" width="9.1796875" style="390"/>
    <col min="15361" max="15361" width="7.1796875" style="390" customWidth="1"/>
    <col min="15362" max="15362" width="22.54296875" style="390" bestFit="1" customWidth="1"/>
    <col min="15363" max="15363" width="13.26953125" style="390" bestFit="1" customWidth="1"/>
    <col min="15364" max="15364" width="82.54296875" style="390" customWidth="1"/>
    <col min="15365" max="15365" width="7.81640625" style="390" bestFit="1" customWidth="1"/>
    <col min="15366" max="15366" width="14.7265625" style="390" customWidth="1"/>
    <col min="15367" max="15367" width="15.1796875" style="390" bestFit="1" customWidth="1"/>
    <col min="15368" max="15368" width="13.7265625" style="390" bestFit="1" customWidth="1"/>
    <col min="15369" max="15369" width="19.7265625" style="390" bestFit="1" customWidth="1"/>
    <col min="15370" max="15370" width="15.453125" style="390" bestFit="1" customWidth="1"/>
    <col min="15371" max="15371" width="17.54296875" style="390" customWidth="1"/>
    <col min="15372" max="15372" width="13.26953125" style="390" bestFit="1" customWidth="1"/>
    <col min="15373" max="15616" width="9.1796875" style="390"/>
    <col min="15617" max="15617" width="7.1796875" style="390" customWidth="1"/>
    <col min="15618" max="15618" width="22.54296875" style="390" bestFit="1" customWidth="1"/>
    <col min="15619" max="15619" width="13.26953125" style="390" bestFit="1" customWidth="1"/>
    <col min="15620" max="15620" width="82.54296875" style="390" customWidth="1"/>
    <col min="15621" max="15621" width="7.81640625" style="390" bestFit="1" customWidth="1"/>
    <col min="15622" max="15622" width="14.7265625" style="390" customWidth="1"/>
    <col min="15623" max="15623" width="15.1796875" style="390" bestFit="1" customWidth="1"/>
    <col min="15624" max="15624" width="13.7265625" style="390" bestFit="1" customWidth="1"/>
    <col min="15625" max="15625" width="19.7265625" style="390" bestFit="1" customWidth="1"/>
    <col min="15626" max="15626" width="15.453125" style="390" bestFit="1" customWidth="1"/>
    <col min="15627" max="15627" width="17.54296875" style="390" customWidth="1"/>
    <col min="15628" max="15628" width="13.26953125" style="390" bestFit="1" customWidth="1"/>
    <col min="15629" max="15872" width="9.1796875" style="390"/>
    <col min="15873" max="15873" width="7.1796875" style="390" customWidth="1"/>
    <col min="15874" max="15874" width="22.54296875" style="390" bestFit="1" customWidth="1"/>
    <col min="15875" max="15875" width="13.26953125" style="390" bestFit="1" customWidth="1"/>
    <col min="15876" max="15876" width="82.54296875" style="390" customWidth="1"/>
    <col min="15877" max="15877" width="7.81640625" style="390" bestFit="1" customWidth="1"/>
    <col min="15878" max="15878" width="14.7265625" style="390" customWidth="1"/>
    <col min="15879" max="15879" width="15.1796875" style="390" bestFit="1" customWidth="1"/>
    <col min="15880" max="15880" width="13.7265625" style="390" bestFit="1" customWidth="1"/>
    <col min="15881" max="15881" width="19.7265625" style="390" bestFit="1" customWidth="1"/>
    <col min="15882" max="15882" width="15.453125" style="390" bestFit="1" customWidth="1"/>
    <col min="15883" max="15883" width="17.54296875" style="390" customWidth="1"/>
    <col min="15884" max="15884" width="13.26953125" style="390" bestFit="1" customWidth="1"/>
    <col min="15885" max="16128" width="9.1796875" style="390"/>
    <col min="16129" max="16129" width="7.1796875" style="390" customWidth="1"/>
    <col min="16130" max="16130" width="22.54296875" style="390" bestFit="1" customWidth="1"/>
    <col min="16131" max="16131" width="13.26953125" style="390" bestFit="1" customWidth="1"/>
    <col min="16132" max="16132" width="82.54296875" style="390" customWidth="1"/>
    <col min="16133" max="16133" width="7.81640625" style="390" bestFit="1" customWidth="1"/>
    <col min="16134" max="16134" width="14.7265625" style="390" customWidth="1"/>
    <col min="16135" max="16135" width="15.1796875" style="390" bestFit="1" customWidth="1"/>
    <col min="16136" max="16136" width="13.7265625" style="390" bestFit="1" customWidth="1"/>
    <col min="16137" max="16137" width="19.7265625" style="390" bestFit="1" customWidth="1"/>
    <col min="16138" max="16138" width="15.453125" style="390" bestFit="1" customWidth="1"/>
    <col min="16139" max="16139" width="17.54296875" style="390" customWidth="1"/>
    <col min="16140" max="16140" width="13.26953125" style="390" bestFit="1" customWidth="1"/>
    <col min="16141" max="16384" width="9.1796875" style="390"/>
  </cols>
  <sheetData>
    <row r="1" spans="1:204" ht="20.149999999999999" customHeight="1">
      <c r="A1" s="668" t="s">
        <v>67</v>
      </c>
      <c r="B1" s="669"/>
      <c r="C1" s="670"/>
      <c r="D1" s="689" t="s">
        <v>99</v>
      </c>
      <c r="E1" s="690"/>
      <c r="F1" s="690"/>
      <c r="G1" s="690"/>
      <c r="H1" s="691"/>
      <c r="I1" s="686" t="s">
        <v>53</v>
      </c>
      <c r="J1" s="687"/>
      <c r="K1" s="688"/>
      <c r="GV1" s="390" t="s">
        <v>9</v>
      </c>
    </row>
    <row r="2" spans="1:204" ht="20.149999999999999" customHeight="1">
      <c r="A2" s="671"/>
      <c r="B2" s="672"/>
      <c r="C2" s="673"/>
      <c r="D2" s="689" t="str">
        <f>QUANT!A2</f>
        <v>BAIRRO: ALAMEDA</v>
      </c>
      <c r="E2" s="690"/>
      <c r="F2" s="690"/>
      <c r="G2" s="690"/>
      <c r="H2" s="691"/>
      <c r="I2" s="683" t="str">
        <f>'RESUMO ORÇAMENTARIO'!C2</f>
        <v>08/2025 SINAPI</v>
      </c>
      <c r="J2" s="684"/>
      <c r="K2" s="685"/>
    </row>
    <row r="3" spans="1:204" ht="30.75" customHeight="1">
      <c r="A3" s="674"/>
      <c r="B3" s="675"/>
      <c r="C3" s="676"/>
      <c r="D3" s="692" t="str">
        <f>QUANT!A3</f>
        <v>RUAS: VEREADOR ABERLADO DE AZEVEDO, DO INDEPENDENTE, F, MIGUEL JOSÉ DA SILVA, MARIANO DE CAMPOS MAIA, VALTER FONTANA</v>
      </c>
      <c r="E3" s="693"/>
      <c r="F3" s="693"/>
      <c r="G3" s="693"/>
      <c r="H3" s="694"/>
      <c r="I3" s="683" t="str">
        <f>'RESUMO ORÇAMENTARIO'!C3</f>
        <v>07/2025 SICRO 3</v>
      </c>
      <c r="J3" s="684"/>
      <c r="K3" s="685"/>
    </row>
    <row r="4" spans="1:204" ht="20.149999999999999" customHeight="1">
      <c r="A4" s="677" t="s">
        <v>68</v>
      </c>
      <c r="B4" s="678"/>
      <c r="C4" s="679"/>
      <c r="D4" s="391">
        <f>BDI!E28</f>
        <v>0.20699999999999999</v>
      </c>
      <c r="E4" s="699" t="s">
        <v>52</v>
      </c>
      <c r="F4" s="700"/>
      <c r="G4" s="697" t="s">
        <v>594</v>
      </c>
      <c r="H4" s="698"/>
      <c r="I4" s="701" t="s">
        <v>100</v>
      </c>
      <c r="J4" s="702"/>
      <c r="K4" s="703"/>
    </row>
    <row r="5" spans="1:204" ht="18" customHeight="1">
      <c r="A5" s="680" t="s">
        <v>88</v>
      </c>
      <c r="B5" s="681"/>
      <c r="C5" s="682"/>
      <c r="D5" s="392">
        <f>'BDI DIFERENCIADO'!E28</f>
        <v>0.1527</v>
      </c>
      <c r="E5" s="695">
        <f>'TERRA PAV '!T15</f>
        <v>230.40000000000003</v>
      </c>
      <c r="F5" s="696"/>
      <c r="G5" s="695">
        <v>203</v>
      </c>
      <c r="H5" s="696"/>
      <c r="I5" s="704"/>
      <c r="J5" s="705"/>
      <c r="K5" s="706"/>
    </row>
    <row r="6" spans="1:204" s="395" customFormat="1" ht="24" customHeight="1">
      <c r="A6" s="393" t="str">
        <f>QUANT!A5</f>
        <v>ITEM</v>
      </c>
      <c r="B6" s="393" t="str">
        <f>QUANT!B5</f>
        <v>CODIGO</v>
      </c>
      <c r="C6" s="393" t="str">
        <f>QUANT!C5</f>
        <v>BANCO</v>
      </c>
      <c r="D6" s="393" t="str">
        <f>QUANT!D5</f>
        <v>DISCRIMINAÇÃO</v>
      </c>
      <c r="E6" s="393" t="s">
        <v>10</v>
      </c>
      <c r="F6" s="420" t="s">
        <v>11</v>
      </c>
      <c r="G6" s="393" t="s">
        <v>12</v>
      </c>
      <c r="H6" s="394" t="s">
        <v>269</v>
      </c>
      <c r="I6" s="394" t="s">
        <v>94</v>
      </c>
      <c r="J6" s="393" t="s">
        <v>13</v>
      </c>
      <c r="K6" s="393" t="s">
        <v>55</v>
      </c>
    </row>
    <row r="7" spans="1:204" s="332" customFormat="1" ht="25" hidden="1" customHeight="1">
      <c r="A7" s="301" t="str">
        <f>QUANT!A7</f>
        <v>1.0</v>
      </c>
      <c r="B7" s="433" t="str">
        <f>QUANT!B7</f>
        <v>I</v>
      </c>
      <c r="C7" s="433"/>
      <c r="D7" s="309" t="str">
        <f>QUANT!D7</f>
        <v>SERVIÇOS PRELIMINARES</v>
      </c>
      <c r="E7" s="310"/>
      <c r="F7" s="396"/>
      <c r="G7" s="396"/>
      <c r="H7" s="396"/>
      <c r="I7" s="396"/>
      <c r="J7" s="396"/>
      <c r="K7" s="397"/>
    </row>
    <row r="8" spans="1:204" s="332" customFormat="1" ht="20.149999999999999" hidden="1" customHeight="1">
      <c r="A8" s="308" t="str">
        <f>QUANT!A8</f>
        <v>1.1</v>
      </c>
      <c r="B8" s="308" t="str">
        <f>QUANT!B8</f>
        <v>COMP. 1.1</v>
      </c>
      <c r="C8" s="308" t="str">
        <f>QUANT!C8</f>
        <v>Própria</v>
      </c>
      <c r="D8" s="415" t="str">
        <f>QUANT!D8</f>
        <v>Placa de obra em chapa de aço galvanizado</v>
      </c>
      <c r="E8" s="308" t="str">
        <f>QUANT!E8</f>
        <v>m²</v>
      </c>
      <c r="F8" s="407">
        <f>QUANT!F8</f>
        <v>12.5</v>
      </c>
      <c r="G8" s="302">
        <v>528.09</v>
      </c>
      <c r="H8" s="302">
        <f>I8-G8</f>
        <v>109.30999999999995</v>
      </c>
      <c r="I8" s="302">
        <f>TRUNC((G8*(1+($D$4))),2)</f>
        <v>637.4</v>
      </c>
      <c r="J8" s="302">
        <f>TRUNC(F8*I8,2)</f>
        <v>7967.5</v>
      </c>
      <c r="K8" s="399">
        <f>J8/$J$81</f>
        <v>8.2857276207254707E-3</v>
      </c>
    </row>
    <row r="9" spans="1:204" ht="14" hidden="1">
      <c r="A9" s="308" t="str">
        <f>QUANT!A9</f>
        <v>1.2</v>
      </c>
      <c r="B9" s="308">
        <f>QUANT!B9</f>
        <v>93584</v>
      </c>
      <c r="C9" s="308" t="str">
        <f>QUANT!C9</f>
        <v>SINAPI</v>
      </c>
      <c r="D9" s="415" t="str">
        <f>QUANT!D9</f>
        <v>Execução de depósito em canteiro de obra</v>
      </c>
      <c r="E9" s="308" t="str">
        <f>QUANT!E9</f>
        <v>m²</v>
      </c>
      <c r="F9" s="407">
        <f>QUANT!F9</f>
        <v>30</v>
      </c>
      <c r="G9" s="302">
        <v>812.48</v>
      </c>
      <c r="H9" s="302">
        <f>I9-G9</f>
        <v>168.17999999999995</v>
      </c>
      <c r="I9" s="302">
        <f>TRUNC((G9*(1+($D$4))),2)</f>
        <v>980.66</v>
      </c>
      <c r="J9" s="302">
        <f>TRUNC(F9*I9,2)</f>
        <v>29419.8</v>
      </c>
      <c r="K9" s="399">
        <f>J9/$J$81</f>
        <v>3.05948477510159E-2</v>
      </c>
      <c r="M9" s="332"/>
    </row>
    <row r="10" spans="1:204" ht="45.75" hidden="1" customHeight="1">
      <c r="A10" s="308" t="str">
        <f>QUANT!A10</f>
        <v>1.3</v>
      </c>
      <c r="B10" s="308" t="str">
        <f>QUANT!B10</f>
        <v>COMP. 1.3</v>
      </c>
      <c r="C10" s="308" t="str">
        <f>QUANT!C10</f>
        <v>Própria</v>
      </c>
      <c r="D10" s="334" t="str">
        <f>QUANT!D10</f>
        <v>Aluguel container/sanit c/2 vasos/1 lavat/1 mic/4 chuv larg2,20m compr=6,20m alt=2,50m chapa aco c/nerv trapez forro c/isolam termo/acustico chassis reforc piso compens naval inclinst eletr/hidr excl transp/carga/descarga</v>
      </c>
      <c r="E10" s="308" t="str">
        <f>QUANT!E10</f>
        <v>mês</v>
      </c>
      <c r="F10" s="407">
        <f>QUANT!F10</f>
        <v>6</v>
      </c>
      <c r="G10" s="302">
        <v>662.1</v>
      </c>
      <c r="H10" s="302">
        <f>I10-G10</f>
        <v>101.10000000000002</v>
      </c>
      <c r="I10" s="302">
        <f>TRUNC((G10*(1+($D$5))),2)</f>
        <v>763.2</v>
      </c>
      <c r="J10" s="302">
        <f>TRUNC(F10*I10,2)</f>
        <v>4579.2</v>
      </c>
      <c r="K10" s="399">
        <f>J10/$J$81</f>
        <v>4.762096507163611E-3</v>
      </c>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332"/>
      <c r="BF10" s="332"/>
      <c r="BG10" s="332"/>
      <c r="BH10" s="332"/>
      <c r="BI10" s="332"/>
      <c r="BJ10" s="332"/>
      <c r="BK10" s="332"/>
      <c r="BL10" s="332"/>
      <c r="BM10" s="332"/>
      <c r="BN10" s="332"/>
      <c r="BO10" s="332"/>
      <c r="BP10" s="332"/>
      <c r="BQ10" s="332"/>
      <c r="BR10" s="332"/>
      <c r="BS10" s="332"/>
      <c r="BT10" s="332"/>
      <c r="BU10" s="332"/>
      <c r="BV10" s="332"/>
      <c r="BW10" s="332"/>
      <c r="BX10" s="332"/>
      <c r="BY10" s="332"/>
      <c r="BZ10" s="332"/>
      <c r="CA10" s="332"/>
    </row>
    <row r="11" spans="1:204" ht="14" hidden="1">
      <c r="A11" s="308" t="str">
        <f>QUANT!A11</f>
        <v>1.4</v>
      </c>
      <c r="B11" s="308">
        <f>QUANT!B11</f>
        <v>5213417</v>
      </c>
      <c r="C11" s="308" t="str">
        <f>QUANT!C11</f>
        <v>SICRO 3</v>
      </c>
      <c r="D11" s="334" t="str">
        <f>QUANT!D11</f>
        <v>Confecção de placa em aço nº 16 galvanizado, com película retrorrefletiva tipo I + III</v>
      </c>
      <c r="E11" s="308" t="str">
        <f>QUANT!E11</f>
        <v>m²</v>
      </c>
      <c r="F11" s="422">
        <f>QUANT!F11</f>
        <v>3.125</v>
      </c>
      <c r="G11" s="302">
        <v>462.18</v>
      </c>
      <c r="H11" s="302">
        <f>I11-G11</f>
        <v>95.670000000000016</v>
      </c>
      <c r="I11" s="302">
        <f>TRUNC((G11*(1+($D$4))),2)</f>
        <v>557.85</v>
      </c>
      <c r="J11" s="302">
        <f>TRUNC(F11*I11,2)</f>
        <v>1743.28</v>
      </c>
      <c r="K11" s="399">
        <f>J11/$J$81</f>
        <v>1.8129078439483271E-3</v>
      </c>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332"/>
      <c r="BF11" s="332"/>
      <c r="BG11" s="332"/>
      <c r="BH11" s="332"/>
      <c r="BI11" s="332"/>
      <c r="BJ11" s="332"/>
      <c r="BK11" s="332"/>
      <c r="BL11" s="332"/>
      <c r="BM11" s="332"/>
      <c r="BN11" s="332"/>
      <c r="BO11" s="332"/>
      <c r="BP11" s="332"/>
      <c r="BQ11" s="332"/>
      <c r="BR11" s="332"/>
      <c r="BS11" s="332"/>
      <c r="BT11" s="332"/>
      <c r="BU11" s="332"/>
      <c r="BV11" s="332"/>
      <c r="BW11" s="332"/>
      <c r="BX11" s="332"/>
      <c r="BY11" s="332"/>
      <c r="BZ11" s="332"/>
      <c r="CA11" s="332"/>
    </row>
    <row r="12" spans="1:204" ht="20.149999999999999" hidden="1" customHeight="1">
      <c r="A12" s="308"/>
      <c r="B12" s="308"/>
      <c r="C12" s="308"/>
      <c r="D12" s="398"/>
      <c r="E12" s="314"/>
      <c r="F12" s="302"/>
      <c r="G12" s="302"/>
      <c r="H12" s="302"/>
      <c r="I12" s="400" t="s">
        <v>596</v>
      </c>
      <c r="J12" s="401">
        <f>SUM(J8:J11)</f>
        <v>43709.78</v>
      </c>
      <c r="K12" s="402">
        <f>J12/$J$81</f>
        <v>4.5455579722853308E-2</v>
      </c>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332"/>
      <c r="BF12" s="332"/>
      <c r="BG12" s="332"/>
      <c r="BH12" s="332"/>
      <c r="BI12" s="332"/>
      <c r="BJ12" s="332"/>
      <c r="BK12" s="332"/>
      <c r="BL12" s="332"/>
      <c r="BM12" s="332"/>
      <c r="BN12" s="332"/>
      <c r="BO12" s="332"/>
      <c r="BP12" s="332"/>
      <c r="BQ12" s="332"/>
      <c r="BR12" s="332"/>
      <c r="BS12" s="332"/>
      <c r="BT12" s="332"/>
      <c r="BU12" s="332"/>
      <c r="BV12" s="332"/>
      <c r="BW12" s="332"/>
      <c r="BX12" s="332"/>
      <c r="BY12" s="332"/>
      <c r="BZ12" s="332"/>
      <c r="CA12" s="332"/>
    </row>
    <row r="13" spans="1:204" ht="25" hidden="1" customHeight="1">
      <c r="A13" s="433" t="str">
        <f>QUANT!A13</f>
        <v>2.0</v>
      </c>
      <c r="B13" s="433" t="str">
        <f>QUANT!B13</f>
        <v>II</v>
      </c>
      <c r="C13" s="310"/>
      <c r="D13" s="309" t="str">
        <f>QUANT!D13</f>
        <v>ADMINISTRAÇÃO LOCAL</v>
      </c>
      <c r="E13" s="310"/>
      <c r="F13" s="396"/>
      <c r="G13" s="396"/>
      <c r="H13" s="396"/>
      <c r="I13" s="396"/>
      <c r="J13" s="396"/>
      <c r="K13" s="403"/>
    </row>
    <row r="14" spans="1:204" ht="42" hidden="1">
      <c r="A14" s="437" t="str">
        <f>QUANT!A14</f>
        <v>2.1</v>
      </c>
      <c r="B14" s="438" t="str">
        <f>QUANT!B14</f>
        <v>COMP 2.1</v>
      </c>
      <c r="C14" s="437" t="str">
        <f>QUANT!C14</f>
        <v>Própria</v>
      </c>
      <c r="D14" s="439" t="str">
        <f>QUANT!D14</f>
        <v>Administração Local com encargos complementares (93565-Engenheiro Civil de Obra Junior) (94296-Topografo), (93572-Encarregado heral de obras), (93564-Apontador ou apropriador).</v>
      </c>
      <c r="E14" s="437" t="str">
        <f>QUANT!E14</f>
        <v>un</v>
      </c>
      <c r="F14" s="299">
        <f>QUANT!F14</f>
        <v>1</v>
      </c>
      <c r="G14" s="299">
        <v>23926.15</v>
      </c>
      <c r="H14" s="299">
        <f>I14-G14</f>
        <v>4952.7099999999991</v>
      </c>
      <c r="I14" s="299">
        <f>TRUNC((G14*(1+($D$4))),2)</f>
        <v>28878.86</v>
      </c>
      <c r="J14" s="299">
        <f>TRUNC(F14*I14,2)</f>
        <v>28878.86</v>
      </c>
      <c r="K14" s="440">
        <f>J14/$J$81</f>
        <v>3.0032302222411541E-2</v>
      </c>
      <c r="L14" s="404"/>
      <c r="M14" s="332"/>
    </row>
    <row r="15" spans="1:204" ht="20.149999999999999" hidden="1" customHeight="1">
      <c r="A15" s="308"/>
      <c r="B15" s="308"/>
      <c r="C15" s="306"/>
      <c r="D15" s="405"/>
      <c r="E15" s="314"/>
      <c r="F15" s="302"/>
      <c r="G15" s="302"/>
      <c r="H15" s="302"/>
      <c r="I15" s="400" t="s">
        <v>596</v>
      </c>
      <c r="J15" s="401">
        <f>SUM(J14)</f>
        <v>28878.86</v>
      </c>
      <c r="K15" s="402">
        <f>J15/$J$81</f>
        <v>3.0032302222411541E-2</v>
      </c>
      <c r="M15" s="332"/>
    </row>
    <row r="16" spans="1:204" ht="25" hidden="1" customHeight="1">
      <c r="A16" s="301" t="str">
        <f>QUANT!A16</f>
        <v>3.0</v>
      </c>
      <c r="B16" s="301" t="str">
        <f>QUANT!B16</f>
        <v>III</v>
      </c>
      <c r="C16" s="301"/>
      <c r="D16" s="309" t="str">
        <f>QUANT!D16</f>
        <v>TERRAPLENAGEM</v>
      </c>
      <c r="E16" s="310"/>
      <c r="F16" s="396"/>
      <c r="G16" s="396"/>
      <c r="H16" s="396"/>
      <c r="I16" s="396"/>
      <c r="J16" s="396"/>
      <c r="K16" s="403"/>
      <c r="M16" s="332"/>
    </row>
    <row r="17" spans="1:14" ht="28" hidden="1">
      <c r="A17" s="308" t="str">
        <f>QUANT!A17</f>
        <v>3.1</v>
      </c>
      <c r="B17" s="308">
        <f>QUANT!B17</f>
        <v>5502109</v>
      </c>
      <c r="C17" s="308" t="str">
        <f>QUANT!C17</f>
        <v>SICRO</v>
      </c>
      <c r="D17" s="331" t="str">
        <f>QUANT!D17</f>
        <v>Escavação, carga e transporte de material de 1ª categoria - DMT de 50 a 200 m - caminho de serviço em leito natural - com</v>
      </c>
      <c r="E17" s="308" t="str">
        <f>QUANT!E17</f>
        <v>m³</v>
      </c>
      <c r="F17" s="407">
        <f>QUANT!F17</f>
        <v>1170</v>
      </c>
      <c r="G17" s="302">
        <v>6.56</v>
      </c>
      <c r="H17" s="302">
        <f t="shared" ref="H17:H21" si="0">I17-G17</f>
        <v>1.3500000000000005</v>
      </c>
      <c r="I17" s="302">
        <f t="shared" ref="I17:I21" si="1">TRUNC((G17*(1+($D$4))),2)</f>
        <v>7.91</v>
      </c>
      <c r="J17" s="302">
        <f t="shared" ref="J17:J21" si="2">TRUNC(F17*I17,2)</f>
        <v>9254.7000000000007</v>
      </c>
      <c r="K17" s="399">
        <f t="shared" ref="K17:K23" si="3">J17/$J$81</f>
        <v>9.6243393048670248E-3</v>
      </c>
      <c r="M17" s="332"/>
    </row>
    <row r="18" spans="1:14" ht="14" hidden="1">
      <c r="A18" s="308" t="str">
        <f>QUANT!A18</f>
        <v>3.2</v>
      </c>
      <c r="B18" s="308">
        <f>QUANT!B18</f>
        <v>5503041</v>
      </c>
      <c r="C18" s="308" t="str">
        <f>QUANT!C18</f>
        <v>SICRO 3</v>
      </c>
      <c r="D18" s="331" t="str">
        <f>QUANT!D18</f>
        <v>Compactação de aterros a 100% do Proctor intermediário</v>
      </c>
      <c r="E18" s="308" t="str">
        <f>QUANT!E18</f>
        <v>m³</v>
      </c>
      <c r="F18" s="407">
        <f>QUANT!F18</f>
        <v>351</v>
      </c>
      <c r="G18" s="302">
        <v>6.79</v>
      </c>
      <c r="H18" s="302">
        <f t="shared" si="0"/>
        <v>1.3999999999999995</v>
      </c>
      <c r="I18" s="302">
        <f t="shared" si="1"/>
        <v>8.19</v>
      </c>
      <c r="J18" s="302">
        <f t="shared" si="2"/>
        <v>2874.69</v>
      </c>
      <c r="K18" s="399">
        <f t="shared" si="3"/>
        <v>2.9895071646091373E-3</v>
      </c>
      <c r="M18" s="332"/>
    </row>
    <row r="19" spans="1:14" ht="42" hidden="1">
      <c r="A19" s="308" t="str">
        <f>QUANT!A19</f>
        <v>3.3</v>
      </c>
      <c r="B19" s="308">
        <f>QUANT!B19</f>
        <v>100977</v>
      </c>
      <c r="C19" s="308" t="str">
        <f>QUANT!C19</f>
        <v>SINAPI</v>
      </c>
      <c r="D19" s="331" t="str">
        <f>QUANT!D19</f>
        <v>Carga, manobra e descarga de solos e materiais granulares em caminhão basculante 6 m³ - carga com escavadeira hidráulica (caçamba de 1,20 m³ / 155 hp) e descarga livre (unidade: m3). Af_07/2020</v>
      </c>
      <c r="E19" s="308" t="str">
        <f>QUANT!E19</f>
        <v>m³</v>
      </c>
      <c r="F19" s="407">
        <f>QUANT!F19</f>
        <v>766.35</v>
      </c>
      <c r="G19" s="302">
        <v>8.0500000000000007</v>
      </c>
      <c r="H19" s="302">
        <f t="shared" si="0"/>
        <v>1.6600000000000001</v>
      </c>
      <c r="I19" s="302">
        <f t="shared" si="1"/>
        <v>9.7100000000000009</v>
      </c>
      <c r="J19" s="302">
        <f t="shared" si="2"/>
        <v>7441.25</v>
      </c>
      <c r="K19" s="399">
        <f t="shared" si="3"/>
        <v>7.7384588211764551E-3</v>
      </c>
      <c r="L19" s="406"/>
      <c r="M19" s="332"/>
    </row>
    <row r="20" spans="1:14" ht="28" hidden="1">
      <c r="A20" s="308" t="str">
        <f>QUANT!A20</f>
        <v>3.4</v>
      </c>
      <c r="B20" s="308">
        <f>QUANT!B20</f>
        <v>93595</v>
      </c>
      <c r="C20" s="308" t="str">
        <f>QUANT!C20</f>
        <v>SINAPI</v>
      </c>
      <c r="D20" s="331" t="str">
        <f>QUANT!D20</f>
        <v>Transporte com caminhão basculante de 10 m3, em via urbana em revestimento primário (unidade: tonxkm). af_04/2016</v>
      </c>
      <c r="E20" s="308" t="str">
        <f>QUANT!E20</f>
        <v>txkm</v>
      </c>
      <c r="F20" s="407">
        <f>QUANT!F20</f>
        <v>1410.08</v>
      </c>
      <c r="G20" s="302">
        <v>1.92</v>
      </c>
      <c r="H20" s="302">
        <f t="shared" si="0"/>
        <v>0.39000000000000012</v>
      </c>
      <c r="I20" s="302">
        <f t="shared" si="1"/>
        <v>2.31</v>
      </c>
      <c r="J20" s="302">
        <f t="shared" si="2"/>
        <v>3257.28</v>
      </c>
      <c r="K20" s="399">
        <f t="shared" si="3"/>
        <v>3.38737808151072E-3</v>
      </c>
      <c r="L20" s="406"/>
      <c r="M20" s="332"/>
    </row>
    <row r="21" spans="1:14" ht="20.149999999999999" hidden="1" customHeight="1">
      <c r="A21" s="308" t="str">
        <f>QUANT!A21</f>
        <v>3.5</v>
      </c>
      <c r="B21" s="308">
        <f>QUANT!B21</f>
        <v>5914389</v>
      </c>
      <c r="C21" s="308" t="str">
        <f>QUANT!C21</f>
        <v>SICRO</v>
      </c>
      <c r="D21" s="331" t="str">
        <f>QUANT!D21</f>
        <v>Transporte com caminhão basculante de 10 m³ - rodovia pavimentada</v>
      </c>
      <c r="E21" s="308" t="str">
        <f>QUANT!E21</f>
        <v>txkm</v>
      </c>
      <c r="F21" s="407">
        <f>QUANT!F21</f>
        <v>28483.69</v>
      </c>
      <c r="G21" s="302">
        <v>0.84</v>
      </c>
      <c r="H21" s="302">
        <f t="shared" si="0"/>
        <v>0.17000000000000004</v>
      </c>
      <c r="I21" s="302">
        <f t="shared" si="1"/>
        <v>1.01</v>
      </c>
      <c r="J21" s="302">
        <f t="shared" si="2"/>
        <v>28768.52</v>
      </c>
      <c r="K21" s="399">
        <f t="shared" si="3"/>
        <v>2.9917555164279023E-2</v>
      </c>
      <c r="L21" s="406"/>
      <c r="M21" s="332"/>
    </row>
    <row r="22" spans="1:14" ht="14" hidden="1">
      <c r="A22" s="308" t="str">
        <f>QUANT!A22</f>
        <v>3.6</v>
      </c>
      <c r="B22" s="308" t="str">
        <f>QUANT!B22</f>
        <v>COMP. 4.8 (83344)</v>
      </c>
      <c r="C22" s="308" t="str">
        <f>QUANT!C22</f>
        <v>Própria</v>
      </c>
      <c r="D22" s="331" t="str">
        <f>QUANT!D22</f>
        <v>Espalhamento de material em bota fora, com utilização de trator de esteiras de 165 hp</v>
      </c>
      <c r="E22" s="308" t="str">
        <f>QUANT!E22</f>
        <v>m³</v>
      </c>
      <c r="F22" s="407">
        <f>QUANT!F22</f>
        <v>766.35</v>
      </c>
      <c r="G22" s="302">
        <v>1.34</v>
      </c>
      <c r="H22" s="302">
        <f>I22-G22</f>
        <v>0.27</v>
      </c>
      <c r="I22" s="302">
        <f>TRUNC((G22*(1+($D$4))),2)</f>
        <v>1.61</v>
      </c>
      <c r="J22" s="302">
        <f>TRUNC(F22*I22,2)</f>
        <v>1233.82</v>
      </c>
      <c r="K22" s="399">
        <f t="shared" si="3"/>
        <v>1.2830996489492938E-3</v>
      </c>
      <c r="L22" s="406"/>
      <c r="M22" s="332"/>
    </row>
    <row r="23" spans="1:14" ht="20.149999999999999" hidden="1" customHeight="1">
      <c r="A23" s="308"/>
      <c r="B23" s="306"/>
      <c r="C23" s="306"/>
      <c r="D23" s="405"/>
      <c r="E23" s="314"/>
      <c r="F23" s="302"/>
      <c r="G23" s="302"/>
      <c r="H23" s="302"/>
      <c r="I23" s="400" t="s">
        <v>596</v>
      </c>
      <c r="J23" s="401">
        <f>SUM(J17:J22)</f>
        <v>52830.26</v>
      </c>
      <c r="K23" s="402">
        <f t="shared" si="3"/>
        <v>5.4940338185391652E-2</v>
      </c>
      <c r="M23" s="332"/>
    </row>
    <row r="24" spans="1:14" ht="25" hidden="1" customHeight="1">
      <c r="A24" s="301" t="str">
        <f>QUANT!A24</f>
        <v>4.0</v>
      </c>
      <c r="B24" s="301" t="str">
        <f>QUANT!B24</f>
        <v>IV</v>
      </c>
      <c r="C24" s="301"/>
      <c r="D24" s="309" t="str">
        <f>QUANT!D24</f>
        <v>PAVIMENTAÇÃO</v>
      </c>
      <c r="E24" s="310"/>
      <c r="F24" s="396"/>
      <c r="G24" s="396"/>
      <c r="H24" s="396"/>
      <c r="I24" s="396"/>
      <c r="J24" s="396"/>
      <c r="K24" s="403"/>
      <c r="M24" s="332"/>
    </row>
    <row r="25" spans="1:14" ht="28" hidden="1">
      <c r="A25" s="308" t="str">
        <f>QUANT!A25</f>
        <v>4.1</v>
      </c>
      <c r="B25" s="308" t="str">
        <f>QUANT!B25</f>
        <v>COT. 1 (M980)</v>
      </c>
      <c r="C25" s="308" t="str">
        <f>QUANT!C25</f>
        <v>COTAÇÃO</v>
      </c>
      <c r="D25" s="331" t="str">
        <f>QUANT!D25</f>
        <v>Indenização de jazida não condiz com o preço praticado na região (Preço praticado na jazida)</v>
      </c>
      <c r="E25" s="308" t="str">
        <f>QUANT!E25</f>
        <v>m³</v>
      </c>
      <c r="F25" s="407">
        <f>TRUNC(QUANT!F25,2)</f>
        <v>328.32</v>
      </c>
      <c r="G25" s="299">
        <v>16</v>
      </c>
      <c r="H25" s="302">
        <f t="shared" ref="H25:H35" si="4">I25-G25</f>
        <v>2.4400000000000013</v>
      </c>
      <c r="I25" s="407">
        <f>TRUNC((G25*(1+($D$5))),2)</f>
        <v>18.440000000000001</v>
      </c>
      <c r="J25" s="407">
        <f t="shared" ref="J25:J32" si="5">TRUNC(F25*I25,2)</f>
        <v>6054.22</v>
      </c>
      <c r="K25" s="399">
        <f t="shared" ref="K25:K36" si="6">J25/$J$81</f>
        <v>6.2960298557826868E-3</v>
      </c>
      <c r="M25" s="332"/>
      <c r="N25" s="409"/>
    </row>
    <row r="26" spans="1:14" ht="28" hidden="1">
      <c r="A26" s="308" t="str">
        <f>QUANT!A26</f>
        <v>4.2</v>
      </c>
      <c r="B26" s="308">
        <f>QUANT!B26</f>
        <v>100576</v>
      </c>
      <c r="C26" s="308" t="str">
        <f>QUANT!C26</f>
        <v>SINAPI</v>
      </c>
      <c r="D26" s="331" t="str">
        <f>QUANT!D26</f>
        <v>Regularização e compactação de subleito de solo predominantemente argiloso, para obras de construção de pavimentos. Af_09/2024</v>
      </c>
      <c r="E26" s="308" t="str">
        <f>QUANT!E26</f>
        <v>m²</v>
      </c>
      <c r="F26" s="407">
        <f>TRUNC(QUANT!F26,2)</f>
        <v>360</v>
      </c>
      <c r="G26" s="302">
        <v>2.75</v>
      </c>
      <c r="H26" s="302">
        <f t="shared" si="4"/>
        <v>0.56000000000000005</v>
      </c>
      <c r="I26" s="302">
        <f t="shared" ref="I26:I32" si="7">TRUNC((G26*(1+($D$4))),2)</f>
        <v>3.31</v>
      </c>
      <c r="J26" s="302">
        <f t="shared" si="5"/>
        <v>1191.5999999999999</v>
      </c>
      <c r="K26" s="399">
        <f t="shared" si="6"/>
        <v>1.2391933520999648E-3</v>
      </c>
      <c r="M26" s="332"/>
      <c r="N26" s="409"/>
    </row>
    <row r="27" spans="1:14" ht="28" hidden="1">
      <c r="A27" s="308" t="str">
        <f>QUANT!A27</f>
        <v>4.3</v>
      </c>
      <c r="B27" s="308">
        <f>QUANT!B27</f>
        <v>105569</v>
      </c>
      <c r="C27" s="308" t="str">
        <f>QUANT!C27</f>
        <v>SINAPI</v>
      </c>
      <c r="D27" s="331" t="str">
        <f>QUANT!D27</f>
        <v>Construção de Reforço para pavimentação de solo de comportamento laterítico (arenoso), com espessura de 40 cm - exclusive escavação, carga e transporte e solo.</v>
      </c>
      <c r="E27" s="308" t="str">
        <f>QUANT!E27</f>
        <v>m³</v>
      </c>
      <c r="F27" s="407">
        <f>TRUNC(QUANT!F27,2)</f>
        <v>129.6</v>
      </c>
      <c r="G27" s="436">
        <v>7.36</v>
      </c>
      <c r="H27" s="436">
        <f t="shared" ref="H27" si="8">I27-G27</f>
        <v>1.5200000000000005</v>
      </c>
      <c r="I27" s="436">
        <f t="shared" ref="I27" si="9">TRUNC((G27*(1+($D$4))),2)</f>
        <v>8.8800000000000008</v>
      </c>
      <c r="J27" s="436">
        <f t="shared" ref="J27" si="10">TRUNC(F27*I27,2)</f>
        <v>1150.8399999999999</v>
      </c>
      <c r="K27" s="399">
        <f t="shared" si="6"/>
        <v>1.1968053686897645E-3</v>
      </c>
      <c r="M27" s="332"/>
      <c r="N27" s="409"/>
    </row>
    <row r="28" spans="1:14" ht="28" hidden="1">
      <c r="A28" s="308" t="str">
        <f>QUANT!A28</f>
        <v>4.4</v>
      </c>
      <c r="B28" s="308">
        <f>QUANT!B28</f>
        <v>105569</v>
      </c>
      <c r="C28" s="308" t="str">
        <f>QUANT!C28</f>
        <v>SINAPI</v>
      </c>
      <c r="D28" s="331" t="str">
        <f>QUANT!D28</f>
        <v>Construção de base e sub-base para pavimentação de solo de comportamento laterítico (arenoso), com espessura de 20 cm - exclusive escavação, carga e transporte e solo.</v>
      </c>
      <c r="E28" s="308" t="str">
        <f>QUANT!E28</f>
        <v>m³</v>
      </c>
      <c r="F28" s="407">
        <f>TRUNC(QUANT!F28,2)</f>
        <v>72</v>
      </c>
      <c r="G28" s="302">
        <v>7.36</v>
      </c>
      <c r="H28" s="302">
        <f t="shared" si="4"/>
        <v>1.5200000000000005</v>
      </c>
      <c r="I28" s="407">
        <f t="shared" si="7"/>
        <v>8.8800000000000008</v>
      </c>
      <c r="J28" s="302">
        <f>TRUNC(F28*I28,2)</f>
        <v>639.36</v>
      </c>
      <c r="K28" s="399">
        <f t="shared" si="6"/>
        <v>6.6489649345303256E-4</v>
      </c>
      <c r="M28" s="332"/>
      <c r="N28" s="409"/>
    </row>
    <row r="29" spans="1:14" s="333" customFormat="1" ht="28" hidden="1">
      <c r="A29" s="308" t="str">
        <f>QUANT!A29</f>
        <v>4.5</v>
      </c>
      <c r="B29" s="308">
        <f>QUANT!B29</f>
        <v>105569</v>
      </c>
      <c r="C29" s="308" t="str">
        <f>QUANT!C29</f>
        <v>SINAPI</v>
      </c>
      <c r="D29" s="331" t="str">
        <f>QUANT!D29</f>
        <v>Construção de base para pavimentação de solo de comportamento laterítico (arenoso), com espessura de 20 cm - exclusive escavação, carga e transporte e solo.</v>
      </c>
      <c r="E29" s="308" t="str">
        <f>QUANT!E29</f>
        <v>m³</v>
      </c>
      <c r="F29" s="407">
        <f>TRUNC(QUANT!F29,2)</f>
        <v>72</v>
      </c>
      <c r="G29" s="302">
        <v>7.36</v>
      </c>
      <c r="H29" s="302">
        <f t="shared" si="4"/>
        <v>1.5200000000000005</v>
      </c>
      <c r="I29" s="407">
        <f t="shared" si="7"/>
        <v>8.8800000000000008</v>
      </c>
      <c r="J29" s="407">
        <f t="shared" si="5"/>
        <v>639.36</v>
      </c>
      <c r="K29" s="399">
        <f t="shared" si="6"/>
        <v>6.6489649345303256E-4</v>
      </c>
      <c r="M29" s="332"/>
      <c r="N29" s="409"/>
    </row>
    <row r="30" spans="1:14" s="408" customFormat="1" ht="20.149999999999999" hidden="1" customHeight="1">
      <c r="A30" s="308" t="str">
        <f>QUANT!A30</f>
        <v>4.6</v>
      </c>
      <c r="B30" s="308">
        <f>QUANT!B30</f>
        <v>4011352</v>
      </c>
      <c r="C30" s="308" t="str">
        <f>QUANT!C30</f>
        <v>SICRO 3</v>
      </c>
      <c r="D30" s="331" t="str">
        <f>QUANT!D30</f>
        <v>Imprimação com emulsão asfáltica</v>
      </c>
      <c r="E30" s="308" t="str">
        <f>QUANT!E30</f>
        <v>m²</v>
      </c>
      <c r="F30" s="407">
        <f>TRUNC(QUANT!F30,2)</f>
        <v>230.4</v>
      </c>
      <c r="G30" s="302">
        <v>0.7</v>
      </c>
      <c r="H30" s="302">
        <f t="shared" si="4"/>
        <v>0.14000000000000001</v>
      </c>
      <c r="I30" s="407">
        <f t="shared" si="7"/>
        <v>0.84</v>
      </c>
      <c r="J30" s="407">
        <f t="shared" si="5"/>
        <v>193.53</v>
      </c>
      <c r="K30" s="399">
        <f t="shared" si="6"/>
        <v>2.0125972594151243E-4</v>
      </c>
      <c r="M30" s="332"/>
      <c r="N30" s="409"/>
    </row>
    <row r="31" spans="1:14" s="408" customFormat="1" ht="20.149999999999999" hidden="1" customHeight="1">
      <c r="A31" s="308" t="str">
        <f>QUANT!A31</f>
        <v>4.7</v>
      </c>
      <c r="B31" s="308">
        <f>QUANT!B31</f>
        <v>104375</v>
      </c>
      <c r="C31" s="308" t="str">
        <f>QUANT!C31</f>
        <v>SINAPI</v>
      </c>
      <c r="D31" s="331" t="str">
        <f>QUANT!D31</f>
        <v>Pintura de ligação com emulsão RR-2C</v>
      </c>
      <c r="E31" s="308" t="str">
        <f>QUANT!E31</f>
        <v>m²</v>
      </c>
      <c r="F31" s="407">
        <f>TRUNC(QUANT!F31,2)</f>
        <v>230.4</v>
      </c>
      <c r="G31" s="302">
        <v>2.61</v>
      </c>
      <c r="H31" s="302">
        <f t="shared" si="4"/>
        <v>0.54</v>
      </c>
      <c r="I31" s="407">
        <f t="shared" si="7"/>
        <v>3.15</v>
      </c>
      <c r="J31" s="407">
        <f>TRUNC(F31*I31,2)</f>
        <v>725.76</v>
      </c>
      <c r="K31" s="399">
        <f t="shared" si="6"/>
        <v>7.5474737094668553E-4</v>
      </c>
      <c r="M31" s="332"/>
      <c r="N31" s="409"/>
    </row>
    <row r="32" spans="1:14" s="408" customFormat="1" ht="28" hidden="1">
      <c r="A32" s="308" t="str">
        <f>QUANT!A32</f>
        <v>4.8</v>
      </c>
      <c r="B32" s="308" t="str">
        <f>QUANT!B32</f>
        <v>COMP. 5.8 (95993)</v>
      </c>
      <c r="C32" s="308" t="str">
        <f>QUANT!C32</f>
        <v>Própria</v>
      </c>
      <c r="D32" s="331" t="str">
        <f>QUANT!D32</f>
        <v>Construção de pavimento com aplicação de concreto betuminoso usinado a quente (cbuq), camada de rolamento, com espessura de 3,0 cm  exclusive transporte. af_03/2017</v>
      </c>
      <c r="E32" s="308" t="str">
        <f>QUANT!E32</f>
        <v>m³</v>
      </c>
      <c r="F32" s="407">
        <f>TRUNC(QUANT!F32,2)</f>
        <v>6.91</v>
      </c>
      <c r="G32" s="302">
        <v>2207.52</v>
      </c>
      <c r="H32" s="302">
        <f t="shared" si="4"/>
        <v>456.94999999999982</v>
      </c>
      <c r="I32" s="407">
        <f t="shared" si="7"/>
        <v>2664.47</v>
      </c>
      <c r="J32" s="407">
        <f t="shared" si="5"/>
        <v>18411.48</v>
      </c>
      <c r="K32" s="399">
        <f t="shared" si="6"/>
        <v>1.9146847615241238E-2</v>
      </c>
      <c r="M32" s="332"/>
      <c r="N32" s="409"/>
    </row>
    <row r="33" spans="1:14" s="408" customFormat="1" ht="28" hidden="1">
      <c r="A33" s="308" t="str">
        <f>QUANT!A33</f>
        <v>4.9</v>
      </c>
      <c r="B33" s="308">
        <f>QUANT!B33</f>
        <v>93595</v>
      </c>
      <c r="C33" s="308" t="str">
        <f>QUANT!C33</f>
        <v>SINAPI</v>
      </c>
      <c r="D33" s="331" t="str">
        <f>QUANT!D33</f>
        <v>Transporte com caminhão basculante de 10 m3, em via urbana em revestimento primário (unidade: tonxkm). af_04/2016</v>
      </c>
      <c r="E33" s="308" t="str">
        <f>QUANT!E33</f>
        <v>txkm</v>
      </c>
      <c r="F33" s="407">
        <f>TRUNC(QUANT!F33,2)</f>
        <v>503.42</v>
      </c>
      <c r="G33" s="302">
        <v>1.92</v>
      </c>
      <c r="H33" s="302">
        <f t="shared" si="4"/>
        <v>0.39000000000000012</v>
      </c>
      <c r="I33" s="407">
        <f>TRUNC((G33*(1+($D$4))),2)</f>
        <v>2.31</v>
      </c>
      <c r="J33" s="407">
        <f>TRUNC(F33*I33,2)</f>
        <v>1162.9000000000001</v>
      </c>
      <c r="K33" s="399">
        <f t="shared" si="6"/>
        <v>1.2093470536732539E-3</v>
      </c>
      <c r="M33" s="332"/>
      <c r="N33" s="409"/>
    </row>
    <row r="34" spans="1:14" s="408" customFormat="1" ht="28" hidden="1">
      <c r="A34" s="308" t="str">
        <f>QUANT!A34</f>
        <v>4.10</v>
      </c>
      <c r="B34" s="308">
        <f>QUANT!B34</f>
        <v>95878</v>
      </c>
      <c r="C34" s="308" t="str">
        <f>QUANT!C34</f>
        <v>SINAPI</v>
      </c>
      <c r="D34" s="331" t="str">
        <f>QUANT!D34</f>
        <v>Transporte com caminhão basculante de 10 m3, em via urbana pavimentada, dmt até 30 km (unidade: tonxkm). af_12/2016</v>
      </c>
      <c r="E34" s="308" t="str">
        <f>QUANT!E34</f>
        <v>txkm</v>
      </c>
      <c r="F34" s="407">
        <f>TRUNC(QUANT!F34,2)</f>
        <v>10169.16</v>
      </c>
      <c r="G34" s="302">
        <v>1.77</v>
      </c>
      <c r="H34" s="302">
        <f t="shared" si="4"/>
        <v>0.35999999999999988</v>
      </c>
      <c r="I34" s="407">
        <f>TRUNC((G34*(1+($D$4))),2)</f>
        <v>2.13</v>
      </c>
      <c r="J34" s="407">
        <f>TRUNC(F34*I34,2)</f>
        <v>21660.31</v>
      </c>
      <c r="K34" s="399">
        <f t="shared" si="6"/>
        <v>2.2525438197737824E-2</v>
      </c>
      <c r="M34" s="332"/>
      <c r="N34" s="409"/>
    </row>
    <row r="35" spans="1:14" s="408" customFormat="1" ht="29.5" hidden="1" customHeight="1">
      <c r="A35" s="308" t="str">
        <f>QUANT!A35</f>
        <v>4.11</v>
      </c>
      <c r="B35" s="308" t="str">
        <f>QUANT!B35</f>
        <v>COMP. 5.10 (95303)</v>
      </c>
      <c r="C35" s="308" t="str">
        <f>QUANT!C35</f>
        <v>Própria</v>
      </c>
      <c r="D35" s="331" t="str">
        <f>QUANT!D35</f>
        <v>Transporte com caminhão basculante 10 m3 de massa asfáltica para pavimentação urbana</v>
      </c>
      <c r="E35" s="308" t="str">
        <f>QUANT!E35</f>
        <v>m³xkm</v>
      </c>
      <c r="F35" s="407">
        <f>TRUNC(QUANT!F35,2)</f>
        <v>285.38</v>
      </c>
      <c r="G35" s="302">
        <v>1.67</v>
      </c>
      <c r="H35" s="302">
        <f t="shared" si="4"/>
        <v>0.33999999999999986</v>
      </c>
      <c r="I35" s="407">
        <f>TRUNC((G35*(1+($D$4))),2)</f>
        <v>2.0099999999999998</v>
      </c>
      <c r="J35" s="407">
        <f>TRUNC(F35*I35,2)</f>
        <v>573.61</v>
      </c>
      <c r="K35" s="399">
        <f t="shared" si="6"/>
        <v>5.9652039165664723E-4</v>
      </c>
      <c r="M35" s="332"/>
      <c r="N35" s="409"/>
    </row>
    <row r="36" spans="1:14" ht="20.149999999999999" hidden="1" customHeight="1">
      <c r="A36" s="308"/>
      <c r="B36" s="308"/>
      <c r="C36" s="308"/>
      <c r="D36" s="331"/>
      <c r="E36" s="314"/>
      <c r="F36" s="302"/>
      <c r="G36" s="302"/>
      <c r="H36" s="302"/>
      <c r="I36" s="400" t="s">
        <v>596</v>
      </c>
      <c r="J36" s="401">
        <f>SUM(J25:J35)</f>
        <v>52402.97</v>
      </c>
      <c r="K36" s="402">
        <f t="shared" si="6"/>
        <v>5.4495981918675641E-2</v>
      </c>
      <c r="L36" s="409"/>
      <c r="M36" s="332"/>
    </row>
    <row r="37" spans="1:14" ht="25" hidden="1" customHeight="1">
      <c r="A37" s="301" t="str">
        <f>QUANT!A37</f>
        <v>5.0</v>
      </c>
      <c r="B37" s="301" t="str">
        <f>QUANT!B37</f>
        <v>V</v>
      </c>
      <c r="C37" s="301"/>
      <c r="D37" s="309" t="str">
        <f>QUANT!D37</f>
        <v>SINALIZAÇÃO HORIZONTAL/VERTICAL</v>
      </c>
      <c r="E37" s="310"/>
      <c r="F37" s="396"/>
      <c r="G37" s="396"/>
      <c r="H37" s="396"/>
      <c r="I37" s="396"/>
      <c r="J37" s="396"/>
      <c r="K37" s="403"/>
      <c r="M37" s="332"/>
    </row>
    <row r="38" spans="1:14" ht="33" hidden="1" customHeight="1">
      <c r="A38" s="308" t="str">
        <f>QUANT!A38</f>
        <v>5.1</v>
      </c>
      <c r="B38" s="308" t="str">
        <f>QUANT!B38</f>
        <v>COMP. 6.1</v>
      </c>
      <c r="C38" s="308" t="str">
        <f>QUANT!C38</f>
        <v>Própria</v>
      </c>
      <c r="D38" s="331" t="str">
        <f>QUANT!D38</f>
        <v>Sinalizacao horizontal com tinta retrorrefletiva a base de resina acrilica  c/ micro esfera de vidro</v>
      </c>
      <c r="E38" s="308" t="str">
        <f>QUANT!E38</f>
        <v>m²</v>
      </c>
      <c r="F38" s="407">
        <f>QUANT!F38</f>
        <v>27</v>
      </c>
      <c r="G38" s="302">
        <v>27.24</v>
      </c>
      <c r="H38" s="302">
        <f>I38-G38</f>
        <v>5.629999999999999</v>
      </c>
      <c r="I38" s="299">
        <f>TRUNC((G38*(1+($D$4))),2)</f>
        <v>32.869999999999997</v>
      </c>
      <c r="J38" s="299">
        <f>TRUNC(F38*I38,2)</f>
        <v>887.49</v>
      </c>
      <c r="K38" s="399">
        <f>J38/$J$81</f>
        <v>9.2293698225511737E-4</v>
      </c>
      <c r="M38" s="332"/>
      <c r="N38" s="409"/>
    </row>
    <row r="39" spans="1:14" ht="20.149999999999999" hidden="1" customHeight="1">
      <c r="A39" s="308"/>
      <c r="B39" s="306"/>
      <c r="C39" s="306"/>
      <c r="D39" s="307"/>
      <c r="E39" s="308"/>
      <c r="F39" s="407"/>
      <c r="G39" s="302"/>
      <c r="H39" s="302"/>
      <c r="I39" s="400" t="s">
        <v>596</v>
      </c>
      <c r="J39" s="410">
        <f>SUM(J38:J38)</f>
        <v>887.49</v>
      </c>
      <c r="K39" s="402">
        <f>J39/$J$81</f>
        <v>9.2293698225511737E-4</v>
      </c>
      <c r="M39" s="332"/>
    </row>
    <row r="40" spans="1:14" ht="25" hidden="1" customHeight="1">
      <c r="A40" s="301" t="str">
        <f>QUANT!A40</f>
        <v>6.0</v>
      </c>
      <c r="B40" s="301" t="str">
        <f>QUANT!B40</f>
        <v>VI</v>
      </c>
      <c r="C40" s="301"/>
      <c r="D40" s="309" t="str">
        <f>QUANT!D40</f>
        <v>OBRAS COMPLEMENTARES</v>
      </c>
      <c r="E40" s="310"/>
      <c r="F40" s="396"/>
      <c r="G40" s="396"/>
      <c r="H40" s="396"/>
      <c r="I40" s="396"/>
      <c r="J40" s="396"/>
      <c r="K40" s="403"/>
      <c r="M40" s="332"/>
    </row>
    <row r="41" spans="1:14" ht="28" hidden="1">
      <c r="A41" s="308" t="str">
        <f>QUANT!A41</f>
        <v>6.1</v>
      </c>
      <c r="B41" s="308">
        <f>QUANT!B41</f>
        <v>94267</v>
      </c>
      <c r="C41" s="308" t="str">
        <f>QUANT!C41</f>
        <v>SINAPI</v>
      </c>
      <c r="D41" s="331" t="str">
        <f>QUANT!D41</f>
        <v>Guia (meio-fio) e sarjeta conjugados de concreto, moldada i n loco em trecho
reto com extrusora, guia 13 cm base x 22 cm altura. af_06/2016</v>
      </c>
      <c r="E41" s="308" t="str">
        <f>QUANT!E41</f>
        <v>m</v>
      </c>
      <c r="F41" s="407">
        <f>QUANT!F41</f>
        <v>42</v>
      </c>
      <c r="G41" s="302">
        <v>69.56</v>
      </c>
      <c r="H41" s="302">
        <f>I41-G41</f>
        <v>14.39</v>
      </c>
      <c r="I41" s="302">
        <f>TRUNC((G41*(1+($D$4))),2)</f>
        <v>83.95</v>
      </c>
      <c r="J41" s="302">
        <f>TRUNC(F41*I41,2)</f>
        <v>3525.9</v>
      </c>
      <c r="K41" s="399">
        <f t="shared" ref="K41:K46" si="11">J41/$J$81</f>
        <v>3.6667269554961951E-3</v>
      </c>
      <c r="M41" s="332"/>
      <c r="N41" s="409"/>
    </row>
    <row r="42" spans="1:14" ht="28" hidden="1">
      <c r="A42" s="308" t="str">
        <f>QUANT!A42</f>
        <v>6.2</v>
      </c>
      <c r="B42" s="308">
        <f>QUANT!B42</f>
        <v>94268</v>
      </c>
      <c r="C42" s="308" t="str">
        <f>QUANT!C42</f>
        <v>SINAPI</v>
      </c>
      <c r="D42" s="331" t="str">
        <f>QUANT!D42</f>
        <v>Guia (meio-fio) e sarjeta conjugados de concreto, moldada i n loco em trecho
curvo com extrusora, guia 13 cm base x 22 cm altura. af_06/2016</v>
      </c>
      <c r="E42" s="308" t="str">
        <f>QUANT!E42</f>
        <v>m</v>
      </c>
      <c r="F42" s="407">
        <f>QUANT!F42</f>
        <v>18</v>
      </c>
      <c r="G42" s="302">
        <v>75.150000000000006</v>
      </c>
      <c r="H42" s="302">
        <f>I42-G42</f>
        <v>15.549999999999997</v>
      </c>
      <c r="I42" s="302">
        <f>TRUNC((G42*(1+($D$4))),2)</f>
        <v>90.7</v>
      </c>
      <c r="J42" s="302">
        <f>TRUNC(F42*I42,2)</f>
        <v>1632.6</v>
      </c>
      <c r="K42" s="399">
        <f t="shared" si="11"/>
        <v>1.6978072059738189E-3</v>
      </c>
      <c r="M42" s="332"/>
      <c r="N42" s="409"/>
    </row>
    <row r="43" spans="1:14" ht="14" hidden="1">
      <c r="A43" s="308" t="str">
        <f>QUANT!A43</f>
        <v>6.7</v>
      </c>
      <c r="B43" s="308">
        <f>QUANT!B43</f>
        <v>1600404</v>
      </c>
      <c r="C43" s="308" t="str">
        <f>QUANT!C43</f>
        <v>SICRO 3</v>
      </c>
      <c r="D43" s="331" t="str">
        <f>QUANT!D43</f>
        <v xml:space="preserve">Remoção de tubos de concreto em com diametro de 0,40m a 1,00 m em valas e bueiros </v>
      </c>
      <c r="E43" s="308" t="str">
        <f>QUANT!E43</f>
        <v>m</v>
      </c>
      <c r="F43" s="407">
        <f>QUANT!F43</f>
        <v>220</v>
      </c>
      <c r="G43" s="442">
        <v>10.77</v>
      </c>
      <c r="H43" s="442">
        <f t="shared" ref="H43:H45" si="12">I43-G43</f>
        <v>2.2200000000000006</v>
      </c>
      <c r="I43" s="442">
        <f t="shared" ref="I43:I45" si="13">TRUNC((G43*(1+($D$4))),2)</f>
        <v>12.99</v>
      </c>
      <c r="J43" s="442">
        <f t="shared" ref="J43:J45" si="14">TRUNC(F43*I43,2)</f>
        <v>2857.8</v>
      </c>
      <c r="K43" s="399">
        <f t="shared" si="11"/>
        <v>2.9719425659879826E-3</v>
      </c>
      <c r="M43" s="332"/>
      <c r="N43" s="409"/>
    </row>
    <row r="44" spans="1:14" ht="14" hidden="1">
      <c r="A44" s="308" t="str">
        <f>QUANT!A44</f>
        <v>6.8</v>
      </c>
      <c r="B44" s="308">
        <f>QUANT!B44</f>
        <v>1600405</v>
      </c>
      <c r="C44" s="308" t="str">
        <f>QUANT!C44</f>
        <v>SICRO 3</v>
      </c>
      <c r="D44" s="331" t="str">
        <f>QUANT!D44</f>
        <v xml:space="preserve">Remoção de tubos de concreto em com diametro de 1,20m a 1,50 m em valas e bueiros </v>
      </c>
      <c r="E44" s="308" t="str">
        <f>QUANT!E44</f>
        <v>m</v>
      </c>
      <c r="F44" s="407">
        <f>QUANT!F44</f>
        <v>360</v>
      </c>
      <c r="G44" s="442">
        <v>12.06</v>
      </c>
      <c r="H44" s="442">
        <f t="shared" si="12"/>
        <v>2.4900000000000002</v>
      </c>
      <c r="I44" s="442">
        <f t="shared" si="13"/>
        <v>14.55</v>
      </c>
      <c r="J44" s="442">
        <f t="shared" si="14"/>
        <v>5238</v>
      </c>
      <c r="K44" s="399">
        <f t="shared" si="11"/>
        <v>5.4472094480527153E-3</v>
      </c>
      <c r="M44" s="332"/>
      <c r="N44" s="409"/>
    </row>
    <row r="45" spans="1:14" ht="14" hidden="1">
      <c r="A45" s="308" t="str">
        <f>QUANT!A45</f>
        <v>6.9</v>
      </c>
      <c r="B45" s="308">
        <f>QUANT!B45</f>
        <v>1600436</v>
      </c>
      <c r="C45" s="308" t="str">
        <f>QUANT!C45</f>
        <v>SICRO 3</v>
      </c>
      <c r="D45" s="331" t="str">
        <f>QUANT!D45</f>
        <v>Demolição manual de concreto simples (Meios-fios e Sarjetas) e calçadas</v>
      </c>
      <c r="E45" s="308" t="str">
        <f>QUANT!E45</f>
        <v>m³</v>
      </c>
      <c r="F45" s="407">
        <f>QUANT!F45</f>
        <v>18.8</v>
      </c>
      <c r="G45" s="442">
        <v>458.3</v>
      </c>
      <c r="H45" s="442">
        <f t="shared" si="12"/>
        <v>94.859999999999957</v>
      </c>
      <c r="I45" s="442">
        <f t="shared" si="13"/>
        <v>553.16</v>
      </c>
      <c r="J45" s="442">
        <f t="shared" si="14"/>
        <v>10399.4</v>
      </c>
      <c r="K45" s="399">
        <f t="shared" si="11"/>
        <v>1.0814759437586752E-2</v>
      </c>
      <c r="M45" s="332"/>
      <c r="N45" s="409"/>
    </row>
    <row r="46" spans="1:14" ht="20.149999999999999" hidden="1" customHeight="1">
      <c r="A46" s="308"/>
      <c r="B46" s="306"/>
      <c r="C46" s="306"/>
      <c r="D46" s="405"/>
      <c r="E46" s="314"/>
      <c r="F46" s="302"/>
      <c r="G46" s="302"/>
      <c r="H46" s="302"/>
      <c r="I46" s="400" t="s">
        <v>596</v>
      </c>
      <c r="J46" s="411">
        <f>SUM(J41:J45)</f>
        <v>23653.699999999997</v>
      </c>
      <c r="K46" s="402">
        <f t="shared" si="11"/>
        <v>2.4598445613097462E-2</v>
      </c>
      <c r="M46" s="332"/>
    </row>
    <row r="47" spans="1:14" ht="25" hidden="1" customHeight="1">
      <c r="A47" s="301" t="str">
        <f>QUANT!A47</f>
        <v>7.0</v>
      </c>
      <c r="B47" s="301" t="str">
        <f>QUANT!B47</f>
        <v>VII</v>
      </c>
      <c r="C47" s="301"/>
      <c r="D47" s="309" t="str">
        <f>QUANT!D47</f>
        <v>DRENAGEM</v>
      </c>
      <c r="E47" s="310"/>
      <c r="F47" s="396"/>
      <c r="G47" s="396"/>
      <c r="H47" s="396"/>
      <c r="I47" s="396"/>
      <c r="J47" s="396"/>
      <c r="K47" s="403"/>
      <c r="M47" s="332"/>
    </row>
    <row r="48" spans="1:14" ht="14" hidden="1">
      <c r="A48" s="308" t="str">
        <f>QUANT!A48</f>
        <v>7.1</v>
      </c>
      <c r="B48" s="308">
        <f>QUANT!B48</f>
        <v>5213417</v>
      </c>
      <c r="C48" s="308" t="str">
        <f>QUANT!C48</f>
        <v>SICRO 03</v>
      </c>
      <c r="D48" s="331" t="str">
        <f>QUANT!D48</f>
        <v>Confecção de placa em aço nº 16 galvanizado, com película retrorrefletiva tipo I + III</v>
      </c>
      <c r="E48" s="308" t="str">
        <f>QUANT!E48</f>
        <v>m²</v>
      </c>
      <c r="F48" s="407">
        <f>QUANT!F48</f>
        <v>20</v>
      </c>
      <c r="G48" s="302">
        <v>462.18</v>
      </c>
      <c r="H48" s="302">
        <f t="shared" ref="H48:H58" si="15">I48-G48</f>
        <v>95.670000000000016</v>
      </c>
      <c r="I48" s="302">
        <f t="shared" ref="I48:I58" si="16">TRUNC((G48*(1+($D$4))),2)</f>
        <v>557.85</v>
      </c>
      <c r="J48" s="302">
        <f t="shared" ref="J48:J58" si="17">TRUNC(F48*I48,2)</f>
        <v>11157</v>
      </c>
      <c r="K48" s="399">
        <f t="shared" ref="K48:K59" si="18">J48/$J$81</f>
        <v>1.1602618520794989E-2</v>
      </c>
      <c r="M48" s="332"/>
      <c r="N48" s="409"/>
    </row>
    <row r="49" spans="1:14" s="412" customFormat="1" ht="28" hidden="1">
      <c r="A49" s="308" t="str">
        <f>QUANT!A49</f>
        <v>7.2</v>
      </c>
      <c r="B49" s="308" t="str">
        <f>QUANT!B49</f>
        <v>COMP. 8.2</v>
      </c>
      <c r="C49" s="308" t="str">
        <f>QUANT!C49</f>
        <v>Própria</v>
      </c>
      <c r="D49" s="331" t="str">
        <f>QUANT!D49</f>
        <v>Isolamento de obra com tela plástica com malha de 5mm e estrutura de madeira pontaleteada</v>
      </c>
      <c r="E49" s="308" t="str">
        <f>QUANT!E49</f>
        <v>m²</v>
      </c>
      <c r="F49" s="407">
        <f>QUANT!F49</f>
        <v>10</v>
      </c>
      <c r="G49" s="302">
        <v>28.38</v>
      </c>
      <c r="H49" s="302">
        <f t="shared" si="15"/>
        <v>5.870000000000001</v>
      </c>
      <c r="I49" s="302">
        <f t="shared" si="16"/>
        <v>34.25</v>
      </c>
      <c r="J49" s="302">
        <f t="shared" si="17"/>
        <v>342.5</v>
      </c>
      <c r="K49" s="399">
        <f t="shared" si="18"/>
        <v>3.5617969376824265E-4</v>
      </c>
      <c r="M49" s="332"/>
      <c r="N49" s="409"/>
    </row>
    <row r="50" spans="1:14" ht="20.149999999999999" hidden="1" customHeight="1">
      <c r="A50" s="308" t="str">
        <f>QUANT!A50</f>
        <v>7.3</v>
      </c>
      <c r="B50" s="308" t="str">
        <f>QUANT!B50</f>
        <v>COMP. 8.3</v>
      </c>
      <c r="C50" s="308" t="str">
        <f>QUANT!C50</f>
        <v>Própria</v>
      </c>
      <c r="D50" s="331" t="str">
        <f>QUANT!D50</f>
        <v>Passadicos de madeira para pedestres</v>
      </c>
      <c r="E50" s="308" t="str">
        <f>QUANT!E50</f>
        <v>m²</v>
      </c>
      <c r="F50" s="407">
        <f>QUANT!F50</f>
        <v>10</v>
      </c>
      <c r="G50" s="302">
        <v>83.09</v>
      </c>
      <c r="H50" s="302">
        <f t="shared" si="15"/>
        <v>17.189999999999998</v>
      </c>
      <c r="I50" s="302">
        <f t="shared" si="16"/>
        <v>100.28</v>
      </c>
      <c r="J50" s="302">
        <f t="shared" si="17"/>
        <v>1002.8</v>
      </c>
      <c r="K50" s="399">
        <f t="shared" si="18"/>
        <v>1.0428525457249452E-3</v>
      </c>
      <c r="M50" s="332"/>
      <c r="N50" s="409"/>
    </row>
    <row r="51" spans="1:14" ht="42" hidden="1">
      <c r="A51" s="308" t="str">
        <f>QUANT!A51</f>
        <v>7.4</v>
      </c>
      <c r="B51" s="308">
        <f>QUANT!B51</f>
        <v>90091</v>
      </c>
      <c r="C51" s="308" t="str">
        <f>QUANT!C51</f>
        <v>SINAPI</v>
      </c>
      <c r="D51" s="331" t="str">
        <f>QUANT!D51</f>
        <v>Escavação mecanizada de vala com prof. até 1,5 m (média entre montante e jusante/uma composição por trecho), com retroescavadeira (0,26 m3/88 hp), larg. de 1,5 m a 2,5 m, em solo de 1a categoria, em locais com baixo nível de interferência. af_01/2015</v>
      </c>
      <c r="E51" s="308" t="str">
        <f>QUANT!E51</f>
        <v>m³</v>
      </c>
      <c r="F51" s="407">
        <f>QUANT!F51</f>
        <v>838.18</v>
      </c>
      <c r="G51" s="302">
        <v>5.92</v>
      </c>
      <c r="H51" s="302">
        <f t="shared" si="15"/>
        <v>1.2199999999999998</v>
      </c>
      <c r="I51" s="302">
        <f t="shared" si="16"/>
        <v>7.14</v>
      </c>
      <c r="J51" s="302">
        <f t="shared" si="17"/>
        <v>5984.6</v>
      </c>
      <c r="K51" s="399">
        <f t="shared" si="18"/>
        <v>6.2236291834318986E-3</v>
      </c>
      <c r="M51" s="332"/>
      <c r="N51" s="409"/>
    </row>
    <row r="52" spans="1:14" ht="42" hidden="1">
      <c r="A52" s="308" t="str">
        <f>QUANT!A52</f>
        <v>7.5</v>
      </c>
      <c r="B52" s="308">
        <f>QUANT!B52</f>
        <v>102293</v>
      </c>
      <c r="C52" s="308" t="str">
        <f>QUANT!C52</f>
        <v>SINAPI</v>
      </c>
      <c r="D52" s="331" t="str">
        <f>QUANT!D52</f>
        <v>Escavação mecanizada de vala com prof.maior que 3,0 m até 4,5 m (média montante e jusante/uma composição por trecho), escavadeira (0,8 m3), larg. Menor que 1,5 m, em solo mole, locais com baixo nível de interferência. Af_02/2021</v>
      </c>
      <c r="E52" s="308" t="str">
        <f>QUANT!E52</f>
        <v>m³</v>
      </c>
      <c r="F52" s="407">
        <f>QUANT!F52</f>
        <v>558.79</v>
      </c>
      <c r="G52" s="302">
        <v>7.09</v>
      </c>
      <c r="H52" s="302">
        <f t="shared" si="15"/>
        <v>1.4600000000000009</v>
      </c>
      <c r="I52" s="302">
        <f t="shared" si="16"/>
        <v>8.5500000000000007</v>
      </c>
      <c r="J52" s="302">
        <f t="shared" si="17"/>
        <v>4777.6499999999996</v>
      </c>
      <c r="K52" s="399">
        <f t="shared" si="18"/>
        <v>4.9684727414068455E-3</v>
      </c>
      <c r="M52" s="332"/>
      <c r="N52" s="409"/>
    </row>
    <row r="53" spans="1:14" ht="42" hidden="1">
      <c r="A53" s="308" t="str">
        <f>QUANT!A53</f>
        <v>7.6</v>
      </c>
      <c r="B53" s="308">
        <f>QUANT!B53</f>
        <v>93381</v>
      </c>
      <c r="C53" s="308" t="str">
        <f>QUANT!C53</f>
        <v>SINAPI</v>
      </c>
      <c r="D53" s="331" t="str">
        <f>QUANT!D53</f>
        <v>Reaterro mecanizado de vala com retroescavadeira (capacidade da caçamb a da retro: 0,26 m³ / potência: 88 hp), largura de 0,8 a 1,5 m, profun didade de 1,5 a 3,0 m, com solo (sem substituição) de 1ª categoria em locais com baixo nível de interferência. af_04/2016</v>
      </c>
      <c r="E53" s="308" t="str">
        <f>QUANT!E53</f>
        <v>m³</v>
      </c>
      <c r="F53" s="407">
        <f>QUANT!F53</f>
        <v>158.12</v>
      </c>
      <c r="G53" s="302">
        <v>11.55</v>
      </c>
      <c r="H53" s="302">
        <f t="shared" si="15"/>
        <v>2.3899999999999988</v>
      </c>
      <c r="I53" s="302">
        <f t="shared" si="16"/>
        <v>13.94</v>
      </c>
      <c r="J53" s="302">
        <f t="shared" si="17"/>
        <v>2204.19</v>
      </c>
      <c r="K53" s="399">
        <f t="shared" si="18"/>
        <v>2.2922269173927673E-3</v>
      </c>
      <c r="M53" s="332"/>
      <c r="N53" s="409"/>
    </row>
    <row r="54" spans="1:14" ht="42" hidden="1">
      <c r="A54" s="308" t="str">
        <f>QUANT!A54</f>
        <v>7.7</v>
      </c>
      <c r="B54" s="308">
        <f>QUANT!B54</f>
        <v>100977</v>
      </c>
      <c r="C54" s="308" t="str">
        <f>QUANT!C54</f>
        <v>SINAPI</v>
      </c>
      <c r="D54" s="331" t="str">
        <f>QUANT!D54</f>
        <v>Carga, manobra e descarga de solos e materiais granulares em caminhão basculante 6 m³ - carga com escavadeira hidráulica (caçamba de 1,20 m³ / 155 hp) e descarga livre (unidade: m3). Af_07/2020</v>
      </c>
      <c r="E54" s="308" t="str">
        <f>QUANT!E54</f>
        <v>m³</v>
      </c>
      <c r="F54" s="407">
        <f>QUANT!F54</f>
        <v>1396</v>
      </c>
      <c r="G54" s="302">
        <v>8.0500000000000007</v>
      </c>
      <c r="H54" s="302">
        <f t="shared" si="15"/>
        <v>1.6600000000000001</v>
      </c>
      <c r="I54" s="302">
        <f>TRUNC((G54*(1+($D$4))),2)</f>
        <v>9.7100000000000009</v>
      </c>
      <c r="J54" s="302">
        <f>TRUNC(F54*I54,2)</f>
        <v>13555.16</v>
      </c>
      <c r="K54" s="399">
        <f t="shared" si="18"/>
        <v>1.4096562738042429E-2</v>
      </c>
      <c r="M54" s="332"/>
      <c r="N54" s="409"/>
    </row>
    <row r="55" spans="1:14" ht="28" hidden="1">
      <c r="A55" s="308" t="str">
        <f>QUANT!A55</f>
        <v>7.8</v>
      </c>
      <c r="B55" s="308">
        <f>QUANT!B55</f>
        <v>93595</v>
      </c>
      <c r="C55" s="308" t="str">
        <f>QUANT!C55</f>
        <v>SINAPI</v>
      </c>
      <c r="D55" s="331" t="str">
        <f>QUANT!D55</f>
        <v>Transporte com caminhão basculante de 10 m3, em via urbana em revestimento primário (unidade: tonxkm). af_04/2016</v>
      </c>
      <c r="E55" s="308" t="str">
        <f>QUANT!E55</f>
        <v>txkm</v>
      </c>
      <c r="F55" s="407">
        <f>QUANT!F55</f>
        <v>2568.64</v>
      </c>
      <c r="G55" s="302">
        <v>1.92</v>
      </c>
      <c r="H55" s="302">
        <f t="shared" si="15"/>
        <v>0.39000000000000012</v>
      </c>
      <c r="I55" s="302">
        <f>TRUNC((G55*(1+($D$4))),2)</f>
        <v>2.31</v>
      </c>
      <c r="J55" s="302">
        <f>TRUNC(F55*I55,2)</f>
        <v>5933.55</v>
      </c>
      <c r="K55" s="399">
        <f t="shared" si="18"/>
        <v>6.170540210097975E-3</v>
      </c>
      <c r="M55" s="332"/>
      <c r="N55" s="409"/>
    </row>
    <row r="56" spans="1:14" ht="28" hidden="1">
      <c r="A56" s="308" t="str">
        <f>QUANT!A56</f>
        <v>7.9</v>
      </c>
      <c r="B56" s="308">
        <f>QUANT!B56</f>
        <v>95878</v>
      </c>
      <c r="C56" s="308" t="str">
        <f>QUANT!C56</f>
        <v>SINAPI</v>
      </c>
      <c r="D56" s="331" t="str">
        <f>QUANT!D56</f>
        <v>Transporte com caminhão basculante de 10 m3, em via urbana pavimentada, dmt até 30 km (unidade: tonxkm). af_12/2016</v>
      </c>
      <c r="E56" s="308" t="str">
        <f>QUANT!E56</f>
        <v>txkm</v>
      </c>
      <c r="F56" s="407">
        <f>QUANT!F56</f>
        <v>51886.52</v>
      </c>
      <c r="G56" s="302">
        <v>1.77</v>
      </c>
      <c r="H56" s="302">
        <f t="shared" si="15"/>
        <v>0.35999999999999988</v>
      </c>
      <c r="I56" s="302">
        <f>TRUNC((G56*(1+($D$4))),2)</f>
        <v>2.13</v>
      </c>
      <c r="J56" s="302">
        <f t="shared" si="17"/>
        <v>110518.28</v>
      </c>
      <c r="K56" s="399">
        <f t="shared" si="18"/>
        <v>0.11493245876260701</v>
      </c>
      <c r="M56" s="332"/>
      <c r="N56" s="409"/>
    </row>
    <row r="57" spans="1:14" ht="20.149999999999999" hidden="1" customHeight="1">
      <c r="A57" s="308" t="str">
        <f>QUANT!A57</f>
        <v>7.10</v>
      </c>
      <c r="B57" s="308">
        <f>QUANT!B57</f>
        <v>100574</v>
      </c>
      <c r="C57" s="308" t="str">
        <f>QUANT!C57</f>
        <v>SINAPI</v>
      </c>
      <c r="D57" s="331" t="str">
        <f>QUANT!D57</f>
        <v>Espalhamento de material com trator de esteiras. Af_11/2019</v>
      </c>
      <c r="E57" s="308" t="str">
        <f>QUANT!E57</f>
        <v>m³</v>
      </c>
      <c r="F57" s="407">
        <f>QUANT!F57</f>
        <v>1396</v>
      </c>
      <c r="G57" s="302">
        <v>1.36</v>
      </c>
      <c r="H57" s="302">
        <f t="shared" si="15"/>
        <v>0.2799999999999998</v>
      </c>
      <c r="I57" s="302">
        <f t="shared" si="16"/>
        <v>1.64</v>
      </c>
      <c r="J57" s="302">
        <f t="shared" si="17"/>
        <v>2289.44</v>
      </c>
      <c r="K57" s="399">
        <f t="shared" si="18"/>
        <v>2.3808818630679284E-3</v>
      </c>
      <c r="M57" s="332"/>
      <c r="N57" s="409"/>
    </row>
    <row r="58" spans="1:14" ht="28" hidden="1">
      <c r="A58" s="308" t="str">
        <f>QUANT!A58</f>
        <v>7.11</v>
      </c>
      <c r="B58" s="308">
        <f>QUANT!B58</f>
        <v>101576</v>
      </c>
      <c r="C58" s="308" t="str">
        <f>QUANT!C58</f>
        <v>SINAPI</v>
      </c>
      <c r="D58" s="331" t="str">
        <f>QUANT!D58</f>
        <v>Escoramento de vala, tipo descontínuo, com profundidade de 0 a 1,5 m, largura menor que 1,5 m. Af_08/2020</v>
      </c>
      <c r="E58" s="308" t="str">
        <f>QUANT!E58</f>
        <v>m²</v>
      </c>
      <c r="F58" s="407">
        <f>QUANT!F58</f>
        <v>31.200000000000003</v>
      </c>
      <c r="G58" s="302">
        <v>38.64</v>
      </c>
      <c r="H58" s="302">
        <f t="shared" si="15"/>
        <v>7.990000000000002</v>
      </c>
      <c r="I58" s="302">
        <f t="shared" si="16"/>
        <v>46.63</v>
      </c>
      <c r="J58" s="302">
        <f t="shared" si="17"/>
        <v>1454.85</v>
      </c>
      <c r="K58" s="399">
        <f t="shared" si="18"/>
        <v>1.5129577444634389E-3</v>
      </c>
      <c r="M58" s="332"/>
      <c r="N58" s="409"/>
    </row>
    <row r="59" spans="1:14" ht="20.149999999999999" hidden="1" customHeight="1">
      <c r="A59" s="308"/>
      <c r="B59" s="308"/>
      <c r="C59" s="308"/>
      <c r="D59" s="331"/>
      <c r="E59" s="314"/>
      <c r="F59" s="302"/>
      <c r="G59" s="302"/>
      <c r="H59" s="302"/>
      <c r="I59" s="400" t="s">
        <v>596</v>
      </c>
      <c r="J59" s="401">
        <f>SUM(J48:J58)</f>
        <v>159220.02000000002</v>
      </c>
      <c r="K59" s="402">
        <f t="shared" si="18"/>
        <v>0.16557938092079849</v>
      </c>
      <c r="M59" s="332"/>
    </row>
    <row r="60" spans="1:14" ht="25" customHeight="1">
      <c r="A60" s="301" t="str">
        <f>QUANT!A60</f>
        <v>8.0</v>
      </c>
      <c r="B60" s="301" t="str">
        <f>QUANT!B60</f>
        <v>VIIi</v>
      </c>
      <c r="C60" s="301"/>
      <c r="D60" s="413" t="str">
        <f>QUANT!D60</f>
        <v xml:space="preserve">ASSENTAMENTO DE TUBO DE CONCRETO </v>
      </c>
      <c r="E60" s="301"/>
      <c r="F60" s="396"/>
      <c r="G60" s="396"/>
      <c r="H60" s="396"/>
      <c r="I60" s="396"/>
      <c r="J60" s="396"/>
      <c r="K60" s="403"/>
      <c r="M60" s="332"/>
    </row>
    <row r="61" spans="1:14" ht="42">
      <c r="A61" s="308" t="str">
        <f>QUANT!A61</f>
        <v>8.1</v>
      </c>
      <c r="B61" s="308">
        <f>QUANT!B61</f>
        <v>7102003</v>
      </c>
      <c r="C61" s="308" t="str">
        <f>QUANT!C61</f>
        <v>SINAPI</v>
      </c>
      <c r="D61" s="331" t="str">
        <f>QUANT!D61</f>
        <v>Assentamento de Aduela/ galeria fechada pre-moldada de concreto armado, secao quadrangular interna de 2,00 x 2,00 m (l x a), misula de 20 x 20 cm, c = 1,00 m, espessura min = 15 cm, tb-45 e fck do concreto = 30 mpa. Af_01/2023</v>
      </c>
      <c r="E61" s="308" t="str">
        <f>QUANT!E61</f>
        <v>m</v>
      </c>
      <c r="F61" s="407">
        <f>QUANT!F61</f>
        <v>52</v>
      </c>
      <c r="G61" s="299">
        <v>142.59</v>
      </c>
      <c r="H61" s="299">
        <f>I61-G61</f>
        <v>29.509999999999991</v>
      </c>
      <c r="I61" s="299">
        <f>TRUNC((G61*(1+($D$4))),2)</f>
        <v>172.1</v>
      </c>
      <c r="J61" s="299">
        <f>TRUNC(F61*I61,2)</f>
        <v>8949.2000000000007</v>
      </c>
      <c r="K61" s="399">
        <f>J61/$J$81</f>
        <v>9.3066374174328691E-3</v>
      </c>
      <c r="M61" s="332"/>
      <c r="N61" s="409"/>
    </row>
    <row r="62" spans="1:14" ht="42">
      <c r="A62" s="308" t="str">
        <f>QUANT!A62</f>
        <v>8.2</v>
      </c>
      <c r="B62" s="308">
        <f>QUANT!B62</f>
        <v>7102003</v>
      </c>
      <c r="C62" s="308" t="str">
        <f>QUANT!C62</f>
        <v>SINAPI</v>
      </c>
      <c r="D62" s="331" t="str">
        <f>QUANT!D62</f>
        <v>Assentamento de Aduela/ galeria fechada pre-moldada de concreto armado, secao quadrangular interna de 2,00 x 1,00 m (l x a), misula de 20 x 20 cm, c = 1,00 m, espessura min = 15 cm, tb-45 e fck do concreto = 30 mpa. Af_01/2023</v>
      </c>
      <c r="E62" s="308" t="str">
        <f>QUANT!E62</f>
        <v>m</v>
      </c>
      <c r="F62" s="407">
        <f>QUANT!F62</f>
        <v>104</v>
      </c>
      <c r="G62" s="299">
        <v>93.96</v>
      </c>
      <c r="H62" s="299">
        <f>I62-G62</f>
        <v>19.440000000000012</v>
      </c>
      <c r="I62" s="299">
        <f>TRUNC((G62*(1+($D$4))),2)</f>
        <v>113.4</v>
      </c>
      <c r="J62" s="299">
        <f>TRUNC(F62*I62,2)</f>
        <v>11793.6</v>
      </c>
      <c r="K62" s="399">
        <f>J62/$J$81</f>
        <v>1.2264644777883641E-2</v>
      </c>
      <c r="M62" s="332"/>
      <c r="N62" s="409"/>
    </row>
    <row r="63" spans="1:14" ht="37" customHeight="1">
      <c r="A63" s="308" t="str">
        <f>QUANT!A63</f>
        <v>8.3</v>
      </c>
      <c r="B63" s="308">
        <f>QUANT!B63</f>
        <v>97096</v>
      </c>
      <c r="C63" s="308" t="str">
        <f>QUANT!C63</f>
        <v>SINAPI</v>
      </c>
      <c r="D63" s="331" t="str">
        <f>QUANT!D63</f>
        <v>Concreto magro - confecção em betoneira e lançamento manual - areia e brita comerciais</v>
      </c>
      <c r="E63" s="308" t="str">
        <f>QUANT!E63</f>
        <v>m³</v>
      </c>
      <c r="F63" s="407">
        <f>QUANT!F63</f>
        <v>36.14</v>
      </c>
      <c r="G63" s="299">
        <v>487.79</v>
      </c>
      <c r="H63" s="299">
        <f t="shared" ref="H63" si="19">I63-G63</f>
        <v>100.96999999999997</v>
      </c>
      <c r="I63" s="299">
        <f t="shared" ref="I63" si="20">TRUNC((G63*(1+($D$4))),2)</f>
        <v>588.76</v>
      </c>
      <c r="J63" s="299">
        <f t="shared" ref="J63" si="21">TRUNC(F63*I63,2)</f>
        <v>21277.78</v>
      </c>
      <c r="K63" s="399">
        <f>J63/$J$81</f>
        <v>2.2127629677278944E-2</v>
      </c>
      <c r="M63" s="332"/>
      <c r="N63" s="409"/>
    </row>
    <row r="64" spans="1:14" ht="14">
      <c r="A64" s="308"/>
      <c r="B64" s="308"/>
      <c r="C64" s="308"/>
      <c r="D64" s="331"/>
      <c r="E64" s="308"/>
      <c r="F64" s="407"/>
      <c r="G64" s="299"/>
      <c r="H64" s="299"/>
      <c r="I64" s="299"/>
      <c r="J64" s="299"/>
      <c r="K64" s="399"/>
      <c r="M64" s="332"/>
      <c r="N64" s="409"/>
    </row>
    <row r="65" spans="1:13" ht="20.149999999999999" customHeight="1">
      <c r="A65" s="308"/>
      <c r="B65" s="306"/>
      <c r="C65" s="306"/>
      <c r="D65" s="405"/>
      <c r="E65" s="314"/>
      <c r="F65" s="302"/>
      <c r="G65" s="302"/>
      <c r="H65" s="302"/>
      <c r="I65" s="400" t="s">
        <v>596</v>
      </c>
      <c r="J65" s="401">
        <f>SUM(J61:J64)</f>
        <v>42020.58</v>
      </c>
      <c r="K65" s="402">
        <f>J65/$J$81</f>
        <v>4.3698911872595454E-2</v>
      </c>
      <c r="M65" s="332"/>
    </row>
    <row r="66" spans="1:13" ht="25" customHeight="1">
      <c r="A66" s="301" t="str">
        <f>QUANT!A65</f>
        <v>9.0</v>
      </c>
      <c r="B66" s="301" t="str">
        <f>QUANT!B65</f>
        <v>IX</v>
      </c>
      <c r="C66" s="301"/>
      <c r="D66" s="413" t="str">
        <f>QUANT!D65</f>
        <v>ÓRGÃOS ACESSÓRIOS</v>
      </c>
      <c r="E66" s="301"/>
      <c r="F66" s="396"/>
      <c r="G66" s="396"/>
      <c r="H66" s="396"/>
      <c r="I66" s="396"/>
      <c r="J66" s="396"/>
      <c r="K66" s="403"/>
      <c r="M66" s="332"/>
    </row>
    <row r="67" spans="1:13" ht="14">
      <c r="A67" s="308" t="str">
        <f>QUANT!A66</f>
        <v>9.1</v>
      </c>
      <c r="B67" s="308">
        <f>QUANT!B66</f>
        <v>2003459</v>
      </c>
      <c r="C67" s="308" t="str">
        <f>QUANT!C66</f>
        <v>SICRO 03</v>
      </c>
      <c r="D67" s="331" t="str">
        <f>QUANT!D66</f>
        <v xml:space="preserve">	Dissipador de energia - DEB 360-414 - areia, brita e pedra de mão comerciais</v>
      </c>
      <c r="E67" s="308" t="str">
        <f>QUANT!E66</f>
        <v>unid</v>
      </c>
      <c r="F67" s="407">
        <f>QUANT!F66</f>
        <v>2</v>
      </c>
      <c r="G67" s="442">
        <v>2475.75</v>
      </c>
      <c r="H67" s="442">
        <f t="shared" ref="H67" si="22">I67-G67</f>
        <v>512.48</v>
      </c>
      <c r="I67" s="442">
        <f t="shared" ref="I67" si="23">TRUNC((G67*(1+($D$4))),2)</f>
        <v>2988.23</v>
      </c>
      <c r="J67" s="442">
        <f t="shared" ref="J67" si="24">TRUNC(F67*I67,2)</f>
        <v>5976.46</v>
      </c>
      <c r="K67" s="399">
        <f t="shared" ref="K67:K72" si="25">J67/$J$81</f>
        <v>6.2151640660383992E-3</v>
      </c>
      <c r="M67" s="332"/>
    </row>
    <row r="68" spans="1:13" ht="14">
      <c r="A68" s="308" t="str">
        <f>QUANT!A67</f>
        <v>9.2</v>
      </c>
      <c r="B68" s="308">
        <f>QUANT!B67</f>
        <v>2003201</v>
      </c>
      <c r="C68" s="308" t="str">
        <f>QUANT!C67</f>
        <v>SICRO 3</v>
      </c>
      <c r="D68" s="331" t="str">
        <f>QUANT!D67</f>
        <v>Dissipador de energia - DED 01 B - areia e brita comerciais</v>
      </c>
      <c r="E68" s="308" t="str">
        <f>QUANT!E67</f>
        <v>unid</v>
      </c>
      <c r="F68" s="407">
        <f>QUANT!F67</f>
        <v>4</v>
      </c>
      <c r="G68" s="442">
        <v>688.1</v>
      </c>
      <c r="H68" s="442">
        <f t="shared" ref="H68:H72" si="26">I68-G68</f>
        <v>142.42999999999995</v>
      </c>
      <c r="I68" s="442">
        <f t="shared" ref="I68:I72" si="27">TRUNC((G68*(1+($D$4))),2)</f>
        <v>830.53</v>
      </c>
      <c r="J68" s="442">
        <f t="shared" ref="J68:J72" si="28">TRUNC(F68*I68,2)</f>
        <v>3322.12</v>
      </c>
      <c r="K68" s="399">
        <f t="shared" si="25"/>
        <v>3.4548078372594287E-3</v>
      </c>
      <c r="M68" s="332"/>
    </row>
    <row r="69" spans="1:13" ht="14">
      <c r="A69" s="308" t="str">
        <f>QUANT!A68</f>
        <v>9.3</v>
      </c>
      <c r="B69" s="308">
        <f>QUANT!B68</f>
        <v>2003107</v>
      </c>
      <c r="C69" s="308" t="str">
        <f>QUANT!C68</f>
        <v>SICRO 3</v>
      </c>
      <c r="D69" s="331" t="str">
        <f>QUANT!D68</f>
        <v>Entrad para descia d'água EDA 03 A - areia e brita comerciais</v>
      </c>
      <c r="E69" s="308" t="str">
        <f>QUANT!E68</f>
        <v>unid</v>
      </c>
      <c r="F69" s="407">
        <f>QUANT!F68</f>
        <v>8</v>
      </c>
      <c r="G69" s="442">
        <v>192.57</v>
      </c>
      <c r="H69" s="442">
        <f t="shared" si="26"/>
        <v>39.860000000000014</v>
      </c>
      <c r="I69" s="442">
        <f t="shared" si="27"/>
        <v>232.43</v>
      </c>
      <c r="J69" s="442">
        <f t="shared" si="28"/>
        <v>1859.44</v>
      </c>
      <c r="K69" s="399">
        <f t="shared" si="25"/>
        <v>1.9337073570231274E-3</v>
      </c>
      <c r="M69" s="332"/>
    </row>
    <row r="70" spans="1:13" ht="14">
      <c r="A70" s="308" t="str">
        <f>QUANT!A69</f>
        <v>9.4</v>
      </c>
      <c r="B70" s="308">
        <f>QUANT!B69</f>
        <v>2003119</v>
      </c>
      <c r="C70" s="308" t="str">
        <f>QUANT!C69</f>
        <v>SICRO 3</v>
      </c>
      <c r="D70" s="331" t="str">
        <f>QUANT!D69</f>
        <v>Entrad para descia d'água EDA 03 B - areia e brita comerciais</v>
      </c>
      <c r="E70" s="308" t="str">
        <f>QUANT!E69</f>
        <v>unid</v>
      </c>
      <c r="F70" s="407">
        <f>QUANT!F69</f>
        <v>6</v>
      </c>
      <c r="G70" s="442">
        <v>279.56</v>
      </c>
      <c r="H70" s="442">
        <f t="shared" si="26"/>
        <v>57.860000000000014</v>
      </c>
      <c r="I70" s="442">
        <f t="shared" si="27"/>
        <v>337.42</v>
      </c>
      <c r="J70" s="442">
        <f t="shared" si="28"/>
        <v>2024.52</v>
      </c>
      <c r="K70" s="399">
        <f t="shared" si="25"/>
        <v>2.1053807697158618E-3</v>
      </c>
      <c r="M70" s="332"/>
    </row>
    <row r="71" spans="1:13" ht="14">
      <c r="A71" s="308" t="str">
        <f>QUANT!A70</f>
        <v>9.5</v>
      </c>
      <c r="B71" s="308">
        <f>QUANT!B70</f>
        <v>2003393</v>
      </c>
      <c r="C71" s="308" t="str">
        <f>QUANT!C70</f>
        <v>SICRO 3</v>
      </c>
      <c r="D71" s="331" t="str">
        <f>QUANT!D70</f>
        <v>Descida d'água de aterros tipo rápido - dar 60-30 areai e brita comerciais</v>
      </c>
      <c r="E71" s="308" t="str">
        <f>QUANT!E70</f>
        <v>m</v>
      </c>
      <c r="F71" s="407">
        <f>QUANT!F70</f>
        <v>33</v>
      </c>
      <c r="G71" s="442">
        <v>383.14</v>
      </c>
      <c r="H71" s="442">
        <f t="shared" si="26"/>
        <v>79.300000000000011</v>
      </c>
      <c r="I71" s="442">
        <f t="shared" si="27"/>
        <v>462.44</v>
      </c>
      <c r="J71" s="442">
        <f t="shared" si="28"/>
        <v>15260.52</v>
      </c>
      <c r="K71" s="399">
        <f t="shared" si="25"/>
        <v>1.5870036030201876E-2</v>
      </c>
      <c r="M71" s="332"/>
    </row>
    <row r="72" spans="1:13" ht="14">
      <c r="A72" s="308" t="str">
        <f>QUANT!A71</f>
        <v>9.6</v>
      </c>
      <c r="B72" s="308" t="str">
        <f>QUANT!B71</f>
        <v>COMP. 9.6</v>
      </c>
      <c r="C72" s="308" t="str">
        <f>QUANT!C71</f>
        <v>SICRO 3</v>
      </c>
      <c r="D72" s="331" t="str">
        <f>QUANT!D71</f>
        <v>Boca de BSCC 2,00 x 1,00 m - esconsidade 30° - areia e brita comerciais</v>
      </c>
      <c r="E72" s="308" t="str">
        <f>QUANT!E71</f>
        <v>unid</v>
      </c>
      <c r="F72" s="407">
        <f>QUANT!F71</f>
        <v>8</v>
      </c>
      <c r="G72" s="442">
        <v>19104.86</v>
      </c>
      <c r="H72" s="442">
        <f t="shared" si="26"/>
        <v>3954.7000000000007</v>
      </c>
      <c r="I72" s="442">
        <f t="shared" si="27"/>
        <v>23059.56</v>
      </c>
      <c r="J72" s="442">
        <f t="shared" si="28"/>
        <v>184476.48</v>
      </c>
      <c r="K72" s="399">
        <f t="shared" si="25"/>
        <v>0.19184460190903166</v>
      </c>
      <c r="M72" s="332"/>
    </row>
    <row r="73" spans="1:13" ht="14">
      <c r="A73" s="308" t="str">
        <f>QUANT!A72</f>
        <v>9.7</v>
      </c>
      <c r="B73" s="308">
        <f>QUANT!B72</f>
        <v>705326</v>
      </c>
      <c r="C73" s="308" t="str">
        <f>QUANT!C72</f>
        <v>SICRO 3</v>
      </c>
      <c r="D73" s="331" t="str">
        <f>QUANT!D72</f>
        <v>Boca de BDCC 2,00 x 2,00 m - esconsidade 30° - areia e brita comerciais</v>
      </c>
      <c r="E73" s="308" t="str">
        <f>QUANT!E72</f>
        <v>unid</v>
      </c>
      <c r="F73" s="407">
        <f>QUANT!F72</f>
        <v>4</v>
      </c>
      <c r="G73" s="442">
        <v>26624.77</v>
      </c>
      <c r="H73" s="442">
        <f t="shared" ref="H73:H74" si="29">I73-G73</f>
        <v>5511.32</v>
      </c>
      <c r="I73" s="442">
        <f t="shared" ref="I73:I74" si="30">TRUNC((G73*(1+($D$4))),2)</f>
        <v>32136.09</v>
      </c>
      <c r="J73" s="442">
        <f t="shared" ref="J73:J74" si="31">TRUNC(F73*I73,2)</f>
        <v>128544.36</v>
      </c>
      <c r="K73" s="399">
        <f t="shared" ref="K73:K74" si="32">J73/$J$81</f>
        <v>0.1336785132275467</v>
      </c>
      <c r="M73" s="332"/>
    </row>
    <row r="74" spans="1:13" ht="14">
      <c r="A74" s="308" t="str">
        <f>QUANT!A73</f>
        <v>9.8</v>
      </c>
      <c r="B74" s="308" t="str">
        <f>QUANT!B73</f>
        <v>COMP. 11.15</v>
      </c>
      <c r="C74" s="308" t="str">
        <f>QUANT!C73</f>
        <v>Própria</v>
      </c>
      <c r="D74" s="331" t="str">
        <f>QUANT!D73</f>
        <v>Lastro com pedra de mão</v>
      </c>
      <c r="E74" s="308" t="str">
        <f>QUANT!E73</f>
        <v>m³</v>
      </c>
      <c r="F74" s="407">
        <f>QUANT!F73</f>
        <v>226.41</v>
      </c>
      <c r="G74" s="442">
        <v>779.29</v>
      </c>
      <c r="H74" s="442">
        <f t="shared" si="29"/>
        <v>161.31000000000006</v>
      </c>
      <c r="I74" s="442">
        <f t="shared" si="30"/>
        <v>940.6</v>
      </c>
      <c r="J74" s="442">
        <f t="shared" si="31"/>
        <v>212961.24</v>
      </c>
      <c r="K74" s="399">
        <f t="shared" si="32"/>
        <v>0.22146706349694958</v>
      </c>
      <c r="M74" s="332"/>
    </row>
    <row r="75" spans="1:13" ht="20.149999999999999" customHeight="1">
      <c r="A75" s="314"/>
      <c r="B75" s="314"/>
      <c r="C75" s="314"/>
      <c r="D75" s="331"/>
      <c r="E75" s="314"/>
      <c r="F75" s="302"/>
      <c r="G75" s="302"/>
      <c r="H75" s="302"/>
      <c r="I75" s="400" t="s">
        <v>596</v>
      </c>
      <c r="J75" s="401">
        <f>SUM(J67:J74)</f>
        <v>554425.14</v>
      </c>
      <c r="K75" s="402">
        <f>J75/$J$81</f>
        <v>0.57656927469376662</v>
      </c>
      <c r="M75" s="332"/>
    </row>
    <row r="76" spans="1:13" s="333" customFormat="1" ht="25" customHeight="1">
      <c r="A76" s="301" t="str">
        <f>QUANT!A75</f>
        <v>10.0</v>
      </c>
      <c r="B76" s="304" t="str">
        <f>QUANT!B75</f>
        <v>X</v>
      </c>
      <c r="C76" s="304"/>
      <c r="D76" s="309" t="str">
        <f>QUANT!D75</f>
        <v>CONTROLE E RECUPERAÇÃO AMBIENTAL</v>
      </c>
      <c r="E76" s="301"/>
      <c r="F76" s="414"/>
      <c r="G76" s="396"/>
      <c r="H76" s="396"/>
      <c r="I76" s="414"/>
      <c r="J76" s="414"/>
      <c r="K76" s="403"/>
      <c r="M76" s="332"/>
    </row>
    <row r="77" spans="1:13" s="333" customFormat="1" ht="20.149999999999999" customHeight="1">
      <c r="A77" s="308" t="str">
        <f>QUANT!A75</f>
        <v>10.0</v>
      </c>
      <c r="B77" s="308">
        <f>QUANT!B76</f>
        <v>4413905</v>
      </c>
      <c r="C77" s="308" t="str">
        <f>QUANT!C76</f>
        <v>SICRO 03</v>
      </c>
      <c r="D77" s="415" t="str">
        <f>QUANT!D76</f>
        <v>Hidrossemeadura</v>
      </c>
      <c r="E77" s="308" t="str">
        <f>QUANT!E76</f>
        <v>m²</v>
      </c>
      <c r="F77" s="407">
        <f>QUANT!F76</f>
        <v>360</v>
      </c>
      <c r="G77" s="302">
        <v>6.66</v>
      </c>
      <c r="H77" s="302">
        <f>I77-G77</f>
        <v>1.3699999999999992</v>
      </c>
      <c r="I77" s="407">
        <f>TRUNC((G77*(1+($D$4))),2)</f>
        <v>8.0299999999999994</v>
      </c>
      <c r="J77" s="407">
        <f>TRUNC(F77*I77,2)</f>
        <v>2890.8</v>
      </c>
      <c r="K77" s="399">
        <f>J77/$J$81</f>
        <v>3.0062606094751415E-3</v>
      </c>
      <c r="M77" s="332"/>
    </row>
    <row r="78" spans="1:13" s="333" customFormat="1" ht="14">
      <c r="A78" s="308" t="str">
        <f>QUANT!A76</f>
        <v>10.1</v>
      </c>
      <c r="B78" s="308" t="str">
        <f>QUANT!B77</f>
        <v>4413989</v>
      </c>
      <c r="C78" s="308" t="str">
        <f>QUANT!C77</f>
        <v>SICRO 03</v>
      </c>
      <c r="D78" s="331" t="str">
        <f>QUANT!D77</f>
        <v>Plantio de mudas arbóreas com porte de 30 a 80 cm em covas de 0,60 x 0,60 x 0,60 m</v>
      </c>
      <c r="E78" s="308" t="str">
        <f>QUANT!E77</f>
        <v>un</v>
      </c>
      <c r="F78" s="407">
        <f>QUANT!F77</f>
        <v>14</v>
      </c>
      <c r="G78" s="302">
        <v>39.869999999999997</v>
      </c>
      <c r="H78" s="302">
        <f>I78-G78</f>
        <v>8.25</v>
      </c>
      <c r="I78" s="407">
        <f>TRUNC((G78*(1+($D$4))),2)</f>
        <v>48.12</v>
      </c>
      <c r="J78" s="407">
        <f>TRUNC(F78*I78,2)</f>
        <v>673.68</v>
      </c>
      <c r="K78" s="399">
        <f>J78/$J$81</f>
        <v>7.0058725867967796E-4</v>
      </c>
      <c r="M78" s="332"/>
    </row>
    <row r="79" spans="1:13" s="333" customFormat="1" ht="14">
      <c r="A79" s="308"/>
      <c r="B79" s="308"/>
      <c r="C79" s="308"/>
      <c r="D79" s="331"/>
      <c r="E79" s="308"/>
      <c r="F79" s="407"/>
      <c r="G79" s="305"/>
      <c r="H79" s="305"/>
      <c r="I79" s="407"/>
      <c r="J79" s="407"/>
      <c r="K79" s="399"/>
      <c r="M79" s="332"/>
    </row>
    <row r="80" spans="1:13" s="333" customFormat="1" ht="20.149999999999999" customHeight="1">
      <c r="A80" s="308"/>
      <c r="B80" s="308"/>
      <c r="C80" s="308"/>
      <c r="D80" s="308"/>
      <c r="E80" s="308"/>
      <c r="F80" s="407"/>
      <c r="G80" s="302"/>
      <c r="H80" s="302"/>
      <c r="I80" s="400" t="s">
        <v>596</v>
      </c>
      <c r="J80" s="410">
        <f>SUM(J77:J78)</f>
        <v>3564.48</v>
      </c>
      <c r="K80" s="402">
        <f>J80/$J$81</f>
        <v>3.7068478681548194E-3</v>
      </c>
    </row>
    <row r="81" spans="1:11" s="333" customFormat="1" ht="26.15" customHeight="1">
      <c r="A81" s="665" t="s">
        <v>595</v>
      </c>
      <c r="B81" s="666"/>
      <c r="C81" s="666"/>
      <c r="D81" s="666"/>
      <c r="E81" s="666"/>
      <c r="F81" s="666"/>
      <c r="G81" s="666"/>
      <c r="H81" s="666"/>
      <c r="I81" s="667"/>
      <c r="J81" s="416">
        <f>SUM(J80,J75,J65,J59,J46,J39,J36,J23,J15,J12)</f>
        <v>961593.27999999991</v>
      </c>
      <c r="K81" s="475">
        <f>SUM(K80,K75,K65,K59,K46,K39,K36,K23,K15,K12)</f>
        <v>1</v>
      </c>
    </row>
    <row r="83" spans="1:11" ht="24" customHeight="1">
      <c r="F83" s="421">
        <f>SUM(F7:F78)</f>
        <v>105804.48500000002</v>
      </c>
      <c r="H83" s="419">
        <f>SUM(H8:H80)</f>
        <v>16786.910000000003</v>
      </c>
      <c r="J83" s="406"/>
    </row>
    <row r="84" spans="1:11" ht="26.15" customHeight="1">
      <c r="F84" s="421">
        <f>QUANT!F80</f>
        <v>105804.48500000002</v>
      </c>
      <c r="K84" s="401">
        <f>SUM(K7:K78)</f>
        <v>1.9962931521318457</v>
      </c>
    </row>
    <row r="85" spans="1:11" ht="26.15" customHeight="1">
      <c r="F85" s="421">
        <f>F83-F84</f>
        <v>0</v>
      </c>
      <c r="J85" s="406"/>
    </row>
    <row r="86" spans="1:11" ht="26.15" customHeight="1"/>
    <row r="87" spans="1:11" ht="26.15" customHeight="1">
      <c r="K87" s="419"/>
    </row>
    <row r="90" spans="1:11" ht="1" customHeight="1"/>
    <row r="91" spans="1:11" ht="18" customHeight="1"/>
    <row r="92" spans="1:11" ht="24" customHeight="1">
      <c r="K92" s="419"/>
    </row>
  </sheetData>
  <customSheetViews>
    <customSheetView guid="{E8D46A29-8D28-49CA-936A-9705D639E1C7}">
      <selection activeCell="H4" sqref="H4"/>
      <pageMargins left="0.39370078740157483" right="0.39370078740157483" top="0.98425196850393704" bottom="0.39370078740157483" header="0.51181102362204722" footer="0.51181102362204722"/>
      <printOptions horizontalCentered="1"/>
      <pageSetup paperSize="9" scale="75" orientation="portrait" r:id="rId1"/>
      <headerFooter alignWithMargins="0"/>
    </customSheetView>
  </customSheetViews>
  <mergeCells count="15">
    <mergeCell ref="A81:I81"/>
    <mergeCell ref="A1:C3"/>
    <mergeCell ref="A4:C4"/>
    <mergeCell ref="A5:C5"/>
    <mergeCell ref="I3:K3"/>
    <mergeCell ref="I2:K2"/>
    <mergeCell ref="I1:K1"/>
    <mergeCell ref="D1:H1"/>
    <mergeCell ref="D2:H2"/>
    <mergeCell ref="D3:H3"/>
    <mergeCell ref="E5:F5"/>
    <mergeCell ref="G4:H4"/>
    <mergeCell ref="G5:H5"/>
    <mergeCell ref="E4:F4"/>
    <mergeCell ref="I4:K5"/>
  </mergeCells>
  <phoneticPr fontId="0" type="noConversion"/>
  <printOptions horizontalCentered="1"/>
  <pageMargins left="0.39370078740157483" right="0.19685039370078741" top="0.59055118110236227" bottom="0.39370078740157483" header="0.51181102362204722" footer="0.51181102362204722"/>
  <pageSetup paperSize="9" scale="48" fitToWidth="4" fitToHeight="0"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3"/>
  <dimension ref="A1:L45"/>
  <sheetViews>
    <sheetView zoomScale="82" zoomScaleNormal="82" zoomScaleSheetLayoutView="82" workbookViewId="0">
      <selection activeCell="J44" sqref="A1:J44"/>
    </sheetView>
  </sheetViews>
  <sheetFormatPr defaultColWidth="8.81640625" defaultRowHeight="14.25" customHeight="1"/>
  <cols>
    <col min="1" max="1" width="21.1796875" style="335" bestFit="1" customWidth="1"/>
    <col min="2" max="2" width="59" style="335" customWidth="1"/>
    <col min="3" max="3" width="12.7265625" style="335" customWidth="1"/>
    <col min="4" max="4" width="12.1796875" style="335" customWidth="1"/>
    <col min="5" max="5" width="8" style="335" customWidth="1"/>
    <col min="6" max="6" width="16.7265625" style="335" customWidth="1"/>
    <col min="7" max="7" width="8.81640625" style="335"/>
    <col min="8" max="8" width="20.26953125" style="335" customWidth="1"/>
    <col min="9" max="9" width="11.26953125" style="335" customWidth="1"/>
    <col min="10" max="10" width="22.7265625" style="335" customWidth="1"/>
    <col min="11" max="256" width="8.81640625" style="335"/>
    <col min="257" max="257" width="21.1796875" style="335" bestFit="1" customWidth="1"/>
    <col min="258" max="258" width="59" style="335" customWidth="1"/>
    <col min="259" max="259" width="12.7265625" style="335" customWidth="1"/>
    <col min="260" max="260" width="12.1796875" style="335" customWidth="1"/>
    <col min="261" max="261" width="8" style="335" customWidth="1"/>
    <col min="262" max="262" width="16.7265625" style="335" customWidth="1"/>
    <col min="263" max="263" width="8.81640625" style="335"/>
    <col min="264" max="264" width="20.26953125" style="335" customWidth="1"/>
    <col min="265" max="265" width="11.26953125" style="335" customWidth="1"/>
    <col min="266" max="266" width="22.7265625" style="335" customWidth="1"/>
    <col min="267" max="512" width="8.81640625" style="335"/>
    <col min="513" max="513" width="21.1796875" style="335" bestFit="1" customWidth="1"/>
    <col min="514" max="514" width="59" style="335" customWidth="1"/>
    <col min="515" max="515" width="12.7265625" style="335" customWidth="1"/>
    <col min="516" max="516" width="12.1796875" style="335" customWidth="1"/>
    <col min="517" max="517" width="8" style="335" customWidth="1"/>
    <col min="518" max="518" width="16.7265625" style="335" customWidth="1"/>
    <col min="519" max="519" width="8.81640625" style="335"/>
    <col min="520" max="520" width="20.26953125" style="335" customWidth="1"/>
    <col min="521" max="521" width="11.26953125" style="335" customWidth="1"/>
    <col min="522" max="522" width="22.7265625" style="335" customWidth="1"/>
    <col min="523" max="768" width="8.81640625" style="335"/>
    <col min="769" max="769" width="21.1796875" style="335" bestFit="1" customWidth="1"/>
    <col min="770" max="770" width="59" style="335" customWidth="1"/>
    <col min="771" max="771" width="12.7265625" style="335" customWidth="1"/>
    <col min="772" max="772" width="12.1796875" style="335" customWidth="1"/>
    <col min="773" max="773" width="8" style="335" customWidth="1"/>
    <col min="774" max="774" width="16.7265625" style="335" customWidth="1"/>
    <col min="775" max="775" width="8.81640625" style="335"/>
    <col min="776" max="776" width="20.26953125" style="335" customWidth="1"/>
    <col min="777" max="777" width="11.26953125" style="335" customWidth="1"/>
    <col min="778" max="778" width="22.7265625" style="335" customWidth="1"/>
    <col min="779" max="1024" width="8.81640625" style="335"/>
    <col min="1025" max="1025" width="21.1796875" style="335" bestFit="1" customWidth="1"/>
    <col min="1026" max="1026" width="59" style="335" customWidth="1"/>
    <col min="1027" max="1027" width="12.7265625" style="335" customWidth="1"/>
    <col min="1028" max="1028" width="12.1796875" style="335" customWidth="1"/>
    <col min="1029" max="1029" width="8" style="335" customWidth="1"/>
    <col min="1030" max="1030" width="16.7265625" style="335" customWidth="1"/>
    <col min="1031" max="1031" width="8.81640625" style="335"/>
    <col min="1032" max="1032" width="20.26953125" style="335" customWidth="1"/>
    <col min="1033" max="1033" width="11.26953125" style="335" customWidth="1"/>
    <col min="1034" max="1034" width="22.7265625" style="335" customWidth="1"/>
    <col min="1035" max="1280" width="8.81640625" style="335"/>
    <col min="1281" max="1281" width="21.1796875" style="335" bestFit="1" customWidth="1"/>
    <col min="1282" max="1282" width="59" style="335" customWidth="1"/>
    <col min="1283" max="1283" width="12.7265625" style="335" customWidth="1"/>
    <col min="1284" max="1284" width="12.1796875" style="335" customWidth="1"/>
    <col min="1285" max="1285" width="8" style="335" customWidth="1"/>
    <col min="1286" max="1286" width="16.7265625" style="335" customWidth="1"/>
    <col min="1287" max="1287" width="8.81640625" style="335"/>
    <col min="1288" max="1288" width="20.26953125" style="335" customWidth="1"/>
    <col min="1289" max="1289" width="11.26953125" style="335" customWidth="1"/>
    <col min="1290" max="1290" width="22.7265625" style="335" customWidth="1"/>
    <col min="1291" max="1536" width="8.81640625" style="335"/>
    <col min="1537" max="1537" width="21.1796875" style="335" bestFit="1" customWidth="1"/>
    <col min="1538" max="1538" width="59" style="335" customWidth="1"/>
    <col min="1539" max="1539" width="12.7265625" style="335" customWidth="1"/>
    <col min="1540" max="1540" width="12.1796875" style="335" customWidth="1"/>
    <col min="1541" max="1541" width="8" style="335" customWidth="1"/>
    <col min="1542" max="1542" width="16.7265625" style="335" customWidth="1"/>
    <col min="1543" max="1543" width="8.81640625" style="335"/>
    <col min="1544" max="1544" width="20.26953125" style="335" customWidth="1"/>
    <col min="1545" max="1545" width="11.26953125" style="335" customWidth="1"/>
    <col min="1546" max="1546" width="22.7265625" style="335" customWidth="1"/>
    <col min="1547" max="1792" width="8.81640625" style="335"/>
    <col min="1793" max="1793" width="21.1796875" style="335" bestFit="1" customWidth="1"/>
    <col min="1794" max="1794" width="59" style="335" customWidth="1"/>
    <col min="1795" max="1795" width="12.7265625" style="335" customWidth="1"/>
    <col min="1796" max="1796" width="12.1796875" style="335" customWidth="1"/>
    <col min="1797" max="1797" width="8" style="335" customWidth="1"/>
    <col min="1798" max="1798" width="16.7265625" style="335" customWidth="1"/>
    <col min="1799" max="1799" width="8.81640625" style="335"/>
    <col min="1800" max="1800" width="20.26953125" style="335" customWidth="1"/>
    <col min="1801" max="1801" width="11.26953125" style="335" customWidth="1"/>
    <col min="1802" max="1802" width="22.7265625" style="335" customWidth="1"/>
    <col min="1803" max="2048" width="8.81640625" style="335"/>
    <col min="2049" max="2049" width="21.1796875" style="335" bestFit="1" customWidth="1"/>
    <col min="2050" max="2050" width="59" style="335" customWidth="1"/>
    <col min="2051" max="2051" width="12.7265625" style="335" customWidth="1"/>
    <col min="2052" max="2052" width="12.1796875" style="335" customWidth="1"/>
    <col min="2053" max="2053" width="8" style="335" customWidth="1"/>
    <col min="2054" max="2054" width="16.7265625" style="335" customWidth="1"/>
    <col min="2055" max="2055" width="8.81640625" style="335"/>
    <col min="2056" max="2056" width="20.26953125" style="335" customWidth="1"/>
    <col min="2057" max="2057" width="11.26953125" style="335" customWidth="1"/>
    <col min="2058" max="2058" width="22.7265625" style="335" customWidth="1"/>
    <col min="2059" max="2304" width="8.81640625" style="335"/>
    <col min="2305" max="2305" width="21.1796875" style="335" bestFit="1" customWidth="1"/>
    <col min="2306" max="2306" width="59" style="335" customWidth="1"/>
    <col min="2307" max="2307" width="12.7265625" style="335" customWidth="1"/>
    <col min="2308" max="2308" width="12.1796875" style="335" customWidth="1"/>
    <col min="2309" max="2309" width="8" style="335" customWidth="1"/>
    <col min="2310" max="2310" width="16.7265625" style="335" customWidth="1"/>
    <col min="2311" max="2311" width="8.81640625" style="335"/>
    <col min="2312" max="2312" width="20.26953125" style="335" customWidth="1"/>
    <col min="2313" max="2313" width="11.26953125" style="335" customWidth="1"/>
    <col min="2314" max="2314" width="22.7265625" style="335" customWidth="1"/>
    <col min="2315" max="2560" width="8.81640625" style="335"/>
    <col min="2561" max="2561" width="21.1796875" style="335" bestFit="1" customWidth="1"/>
    <col min="2562" max="2562" width="59" style="335" customWidth="1"/>
    <col min="2563" max="2563" width="12.7265625" style="335" customWidth="1"/>
    <col min="2564" max="2564" width="12.1796875" style="335" customWidth="1"/>
    <col min="2565" max="2565" width="8" style="335" customWidth="1"/>
    <col min="2566" max="2566" width="16.7265625" style="335" customWidth="1"/>
    <col min="2567" max="2567" width="8.81640625" style="335"/>
    <col min="2568" max="2568" width="20.26953125" style="335" customWidth="1"/>
    <col min="2569" max="2569" width="11.26953125" style="335" customWidth="1"/>
    <col min="2570" max="2570" width="22.7265625" style="335" customWidth="1"/>
    <col min="2571" max="2816" width="8.81640625" style="335"/>
    <col min="2817" max="2817" width="21.1796875" style="335" bestFit="1" customWidth="1"/>
    <col min="2818" max="2818" width="59" style="335" customWidth="1"/>
    <col min="2819" max="2819" width="12.7265625" style="335" customWidth="1"/>
    <col min="2820" max="2820" width="12.1796875" style="335" customWidth="1"/>
    <col min="2821" max="2821" width="8" style="335" customWidth="1"/>
    <col min="2822" max="2822" width="16.7265625" style="335" customWidth="1"/>
    <col min="2823" max="2823" width="8.81640625" style="335"/>
    <col min="2824" max="2824" width="20.26953125" style="335" customWidth="1"/>
    <col min="2825" max="2825" width="11.26953125" style="335" customWidth="1"/>
    <col min="2826" max="2826" width="22.7265625" style="335" customWidth="1"/>
    <col min="2827" max="3072" width="8.81640625" style="335"/>
    <col min="3073" max="3073" width="21.1796875" style="335" bestFit="1" customWidth="1"/>
    <col min="3074" max="3074" width="59" style="335" customWidth="1"/>
    <col min="3075" max="3075" width="12.7265625" style="335" customWidth="1"/>
    <col min="3076" max="3076" width="12.1796875" style="335" customWidth="1"/>
    <col min="3077" max="3077" width="8" style="335" customWidth="1"/>
    <col min="3078" max="3078" width="16.7265625" style="335" customWidth="1"/>
    <col min="3079" max="3079" width="8.81640625" style="335"/>
    <col min="3080" max="3080" width="20.26953125" style="335" customWidth="1"/>
    <col min="3081" max="3081" width="11.26953125" style="335" customWidth="1"/>
    <col min="3082" max="3082" width="22.7265625" style="335" customWidth="1"/>
    <col min="3083" max="3328" width="8.81640625" style="335"/>
    <col min="3329" max="3329" width="21.1796875" style="335" bestFit="1" customWidth="1"/>
    <col min="3330" max="3330" width="59" style="335" customWidth="1"/>
    <col min="3331" max="3331" width="12.7265625" style="335" customWidth="1"/>
    <col min="3332" max="3332" width="12.1796875" style="335" customWidth="1"/>
    <col min="3333" max="3333" width="8" style="335" customWidth="1"/>
    <col min="3334" max="3334" width="16.7265625" style="335" customWidth="1"/>
    <col min="3335" max="3335" width="8.81640625" style="335"/>
    <col min="3336" max="3336" width="20.26953125" style="335" customWidth="1"/>
    <col min="3337" max="3337" width="11.26953125" style="335" customWidth="1"/>
    <col min="3338" max="3338" width="22.7265625" style="335" customWidth="1"/>
    <col min="3339" max="3584" width="8.81640625" style="335"/>
    <col min="3585" max="3585" width="21.1796875" style="335" bestFit="1" customWidth="1"/>
    <col min="3586" max="3586" width="59" style="335" customWidth="1"/>
    <col min="3587" max="3587" width="12.7265625" style="335" customWidth="1"/>
    <col min="3588" max="3588" width="12.1796875" style="335" customWidth="1"/>
    <col min="3589" max="3589" width="8" style="335" customWidth="1"/>
    <col min="3590" max="3590" width="16.7265625" style="335" customWidth="1"/>
    <col min="3591" max="3591" width="8.81640625" style="335"/>
    <col min="3592" max="3592" width="20.26953125" style="335" customWidth="1"/>
    <col min="3593" max="3593" width="11.26953125" style="335" customWidth="1"/>
    <col min="3594" max="3594" width="22.7265625" style="335" customWidth="1"/>
    <col min="3595" max="3840" width="8.81640625" style="335"/>
    <col min="3841" max="3841" width="21.1796875" style="335" bestFit="1" customWidth="1"/>
    <col min="3842" max="3842" width="59" style="335" customWidth="1"/>
    <col min="3843" max="3843" width="12.7265625" style="335" customWidth="1"/>
    <col min="3844" max="3844" width="12.1796875" style="335" customWidth="1"/>
    <col min="3845" max="3845" width="8" style="335" customWidth="1"/>
    <col min="3846" max="3846" width="16.7265625" style="335" customWidth="1"/>
    <col min="3847" max="3847" width="8.81640625" style="335"/>
    <col min="3848" max="3848" width="20.26953125" style="335" customWidth="1"/>
    <col min="3849" max="3849" width="11.26953125" style="335" customWidth="1"/>
    <col min="3850" max="3850" width="22.7265625" style="335" customWidth="1"/>
    <col min="3851" max="4096" width="8.81640625" style="335"/>
    <col min="4097" max="4097" width="21.1796875" style="335" bestFit="1" customWidth="1"/>
    <col min="4098" max="4098" width="59" style="335" customWidth="1"/>
    <col min="4099" max="4099" width="12.7265625" style="335" customWidth="1"/>
    <col min="4100" max="4100" width="12.1796875" style="335" customWidth="1"/>
    <col min="4101" max="4101" width="8" style="335" customWidth="1"/>
    <col min="4102" max="4102" width="16.7265625" style="335" customWidth="1"/>
    <col min="4103" max="4103" width="8.81640625" style="335"/>
    <col min="4104" max="4104" width="20.26953125" style="335" customWidth="1"/>
    <col min="4105" max="4105" width="11.26953125" style="335" customWidth="1"/>
    <col min="4106" max="4106" width="22.7265625" style="335" customWidth="1"/>
    <col min="4107" max="4352" width="8.81640625" style="335"/>
    <col min="4353" max="4353" width="21.1796875" style="335" bestFit="1" customWidth="1"/>
    <col min="4354" max="4354" width="59" style="335" customWidth="1"/>
    <col min="4355" max="4355" width="12.7265625" style="335" customWidth="1"/>
    <col min="4356" max="4356" width="12.1796875" style="335" customWidth="1"/>
    <col min="4357" max="4357" width="8" style="335" customWidth="1"/>
    <col min="4358" max="4358" width="16.7265625" style="335" customWidth="1"/>
    <col min="4359" max="4359" width="8.81640625" style="335"/>
    <col min="4360" max="4360" width="20.26953125" style="335" customWidth="1"/>
    <col min="4361" max="4361" width="11.26953125" style="335" customWidth="1"/>
    <col min="4362" max="4362" width="22.7265625" style="335" customWidth="1"/>
    <col min="4363" max="4608" width="8.81640625" style="335"/>
    <col min="4609" max="4609" width="21.1796875" style="335" bestFit="1" customWidth="1"/>
    <col min="4610" max="4610" width="59" style="335" customWidth="1"/>
    <col min="4611" max="4611" width="12.7265625" style="335" customWidth="1"/>
    <col min="4612" max="4612" width="12.1796875" style="335" customWidth="1"/>
    <col min="4613" max="4613" width="8" style="335" customWidth="1"/>
    <col min="4614" max="4614" width="16.7265625" style="335" customWidth="1"/>
    <col min="4615" max="4615" width="8.81640625" style="335"/>
    <col min="4616" max="4616" width="20.26953125" style="335" customWidth="1"/>
    <col min="4617" max="4617" width="11.26953125" style="335" customWidth="1"/>
    <col min="4618" max="4618" width="22.7265625" style="335" customWidth="1"/>
    <col min="4619" max="4864" width="8.81640625" style="335"/>
    <col min="4865" max="4865" width="21.1796875" style="335" bestFit="1" customWidth="1"/>
    <col min="4866" max="4866" width="59" style="335" customWidth="1"/>
    <col min="4867" max="4867" width="12.7265625" style="335" customWidth="1"/>
    <col min="4868" max="4868" width="12.1796875" style="335" customWidth="1"/>
    <col min="4869" max="4869" width="8" style="335" customWidth="1"/>
    <col min="4870" max="4870" width="16.7265625" style="335" customWidth="1"/>
    <col min="4871" max="4871" width="8.81640625" style="335"/>
    <col min="4872" max="4872" width="20.26953125" style="335" customWidth="1"/>
    <col min="4873" max="4873" width="11.26953125" style="335" customWidth="1"/>
    <col min="4874" max="4874" width="22.7265625" style="335" customWidth="1"/>
    <col min="4875" max="5120" width="8.81640625" style="335"/>
    <col min="5121" max="5121" width="21.1796875" style="335" bestFit="1" customWidth="1"/>
    <col min="5122" max="5122" width="59" style="335" customWidth="1"/>
    <col min="5123" max="5123" width="12.7265625" style="335" customWidth="1"/>
    <col min="5124" max="5124" width="12.1796875" style="335" customWidth="1"/>
    <col min="5125" max="5125" width="8" style="335" customWidth="1"/>
    <col min="5126" max="5126" width="16.7265625" style="335" customWidth="1"/>
    <col min="5127" max="5127" width="8.81640625" style="335"/>
    <col min="5128" max="5128" width="20.26953125" style="335" customWidth="1"/>
    <col min="5129" max="5129" width="11.26953125" style="335" customWidth="1"/>
    <col min="5130" max="5130" width="22.7265625" style="335" customWidth="1"/>
    <col min="5131" max="5376" width="8.81640625" style="335"/>
    <col min="5377" max="5377" width="21.1796875" style="335" bestFit="1" customWidth="1"/>
    <col min="5378" max="5378" width="59" style="335" customWidth="1"/>
    <col min="5379" max="5379" width="12.7265625" style="335" customWidth="1"/>
    <col min="5380" max="5380" width="12.1796875" style="335" customWidth="1"/>
    <col min="5381" max="5381" width="8" style="335" customWidth="1"/>
    <col min="5382" max="5382" width="16.7265625" style="335" customWidth="1"/>
    <col min="5383" max="5383" width="8.81640625" style="335"/>
    <col min="5384" max="5384" width="20.26953125" style="335" customWidth="1"/>
    <col min="5385" max="5385" width="11.26953125" style="335" customWidth="1"/>
    <col min="5386" max="5386" width="22.7265625" style="335" customWidth="1"/>
    <col min="5387" max="5632" width="8.81640625" style="335"/>
    <col min="5633" max="5633" width="21.1796875" style="335" bestFit="1" customWidth="1"/>
    <col min="5634" max="5634" width="59" style="335" customWidth="1"/>
    <col min="5635" max="5635" width="12.7265625" style="335" customWidth="1"/>
    <col min="5636" max="5636" width="12.1796875" style="335" customWidth="1"/>
    <col min="5637" max="5637" width="8" style="335" customWidth="1"/>
    <col min="5638" max="5638" width="16.7265625" style="335" customWidth="1"/>
    <col min="5639" max="5639" width="8.81640625" style="335"/>
    <col min="5640" max="5640" width="20.26953125" style="335" customWidth="1"/>
    <col min="5641" max="5641" width="11.26953125" style="335" customWidth="1"/>
    <col min="5642" max="5642" width="22.7265625" style="335" customWidth="1"/>
    <col min="5643" max="5888" width="8.81640625" style="335"/>
    <col min="5889" max="5889" width="21.1796875" style="335" bestFit="1" customWidth="1"/>
    <col min="5890" max="5890" width="59" style="335" customWidth="1"/>
    <col min="5891" max="5891" width="12.7265625" style="335" customWidth="1"/>
    <col min="5892" max="5892" width="12.1796875" style="335" customWidth="1"/>
    <col min="5893" max="5893" width="8" style="335" customWidth="1"/>
    <col min="5894" max="5894" width="16.7265625" style="335" customWidth="1"/>
    <col min="5895" max="5895" width="8.81640625" style="335"/>
    <col min="5896" max="5896" width="20.26953125" style="335" customWidth="1"/>
    <col min="5897" max="5897" width="11.26953125" style="335" customWidth="1"/>
    <col min="5898" max="5898" width="22.7265625" style="335" customWidth="1"/>
    <col min="5899" max="6144" width="8.81640625" style="335"/>
    <col min="6145" max="6145" width="21.1796875" style="335" bestFit="1" customWidth="1"/>
    <col min="6146" max="6146" width="59" style="335" customWidth="1"/>
    <col min="6147" max="6147" width="12.7265625" style="335" customWidth="1"/>
    <col min="6148" max="6148" width="12.1796875" style="335" customWidth="1"/>
    <col min="6149" max="6149" width="8" style="335" customWidth="1"/>
    <col min="6150" max="6150" width="16.7265625" style="335" customWidth="1"/>
    <col min="6151" max="6151" width="8.81640625" style="335"/>
    <col min="6152" max="6152" width="20.26953125" style="335" customWidth="1"/>
    <col min="6153" max="6153" width="11.26953125" style="335" customWidth="1"/>
    <col min="6154" max="6154" width="22.7265625" style="335" customWidth="1"/>
    <col min="6155" max="6400" width="8.81640625" style="335"/>
    <col min="6401" max="6401" width="21.1796875" style="335" bestFit="1" customWidth="1"/>
    <col min="6402" max="6402" width="59" style="335" customWidth="1"/>
    <col min="6403" max="6403" width="12.7265625" style="335" customWidth="1"/>
    <col min="6404" max="6404" width="12.1796875" style="335" customWidth="1"/>
    <col min="6405" max="6405" width="8" style="335" customWidth="1"/>
    <col min="6406" max="6406" width="16.7265625" style="335" customWidth="1"/>
    <col min="6407" max="6407" width="8.81640625" style="335"/>
    <col min="6408" max="6408" width="20.26953125" style="335" customWidth="1"/>
    <col min="6409" max="6409" width="11.26953125" style="335" customWidth="1"/>
    <col min="6410" max="6410" width="22.7265625" style="335" customWidth="1"/>
    <col min="6411" max="6656" width="8.81640625" style="335"/>
    <col min="6657" max="6657" width="21.1796875" style="335" bestFit="1" customWidth="1"/>
    <col min="6658" max="6658" width="59" style="335" customWidth="1"/>
    <col min="6659" max="6659" width="12.7265625" style="335" customWidth="1"/>
    <col min="6660" max="6660" width="12.1796875" style="335" customWidth="1"/>
    <col min="6661" max="6661" width="8" style="335" customWidth="1"/>
    <col min="6662" max="6662" width="16.7265625" style="335" customWidth="1"/>
    <col min="6663" max="6663" width="8.81640625" style="335"/>
    <col min="6664" max="6664" width="20.26953125" style="335" customWidth="1"/>
    <col min="6665" max="6665" width="11.26953125" style="335" customWidth="1"/>
    <col min="6666" max="6666" width="22.7265625" style="335" customWidth="1"/>
    <col min="6667" max="6912" width="8.81640625" style="335"/>
    <col min="6913" max="6913" width="21.1796875" style="335" bestFit="1" customWidth="1"/>
    <col min="6914" max="6914" width="59" style="335" customWidth="1"/>
    <col min="6915" max="6915" width="12.7265625" style="335" customWidth="1"/>
    <col min="6916" max="6916" width="12.1796875" style="335" customWidth="1"/>
    <col min="6917" max="6917" width="8" style="335" customWidth="1"/>
    <col min="6918" max="6918" width="16.7265625" style="335" customWidth="1"/>
    <col min="6919" max="6919" width="8.81640625" style="335"/>
    <col min="6920" max="6920" width="20.26953125" style="335" customWidth="1"/>
    <col min="6921" max="6921" width="11.26953125" style="335" customWidth="1"/>
    <col min="6922" max="6922" width="22.7265625" style="335" customWidth="1"/>
    <col min="6923" max="7168" width="8.81640625" style="335"/>
    <col min="7169" max="7169" width="21.1796875" style="335" bestFit="1" customWidth="1"/>
    <col min="7170" max="7170" width="59" style="335" customWidth="1"/>
    <col min="7171" max="7171" width="12.7265625" style="335" customWidth="1"/>
    <col min="7172" max="7172" width="12.1796875" style="335" customWidth="1"/>
    <col min="7173" max="7173" width="8" style="335" customWidth="1"/>
    <col min="7174" max="7174" width="16.7265625" style="335" customWidth="1"/>
    <col min="7175" max="7175" width="8.81640625" style="335"/>
    <col min="7176" max="7176" width="20.26953125" style="335" customWidth="1"/>
    <col min="7177" max="7177" width="11.26953125" style="335" customWidth="1"/>
    <col min="7178" max="7178" width="22.7265625" style="335" customWidth="1"/>
    <col min="7179" max="7424" width="8.81640625" style="335"/>
    <col min="7425" max="7425" width="21.1796875" style="335" bestFit="1" customWidth="1"/>
    <col min="7426" max="7426" width="59" style="335" customWidth="1"/>
    <col min="7427" max="7427" width="12.7265625" style="335" customWidth="1"/>
    <col min="7428" max="7428" width="12.1796875" style="335" customWidth="1"/>
    <col min="7429" max="7429" width="8" style="335" customWidth="1"/>
    <col min="7430" max="7430" width="16.7265625" style="335" customWidth="1"/>
    <col min="7431" max="7431" width="8.81640625" style="335"/>
    <col min="7432" max="7432" width="20.26953125" style="335" customWidth="1"/>
    <col min="7433" max="7433" width="11.26953125" style="335" customWidth="1"/>
    <col min="7434" max="7434" width="22.7265625" style="335" customWidth="1"/>
    <col min="7435" max="7680" width="8.81640625" style="335"/>
    <col min="7681" max="7681" width="21.1796875" style="335" bestFit="1" customWidth="1"/>
    <col min="7682" max="7682" width="59" style="335" customWidth="1"/>
    <col min="7683" max="7683" width="12.7265625" style="335" customWidth="1"/>
    <col min="7684" max="7684" width="12.1796875" style="335" customWidth="1"/>
    <col min="7685" max="7685" width="8" style="335" customWidth="1"/>
    <col min="7686" max="7686" width="16.7265625" style="335" customWidth="1"/>
    <col min="7687" max="7687" width="8.81640625" style="335"/>
    <col min="7688" max="7688" width="20.26953125" style="335" customWidth="1"/>
    <col min="7689" max="7689" width="11.26953125" style="335" customWidth="1"/>
    <col min="7690" max="7690" width="22.7265625" style="335" customWidth="1"/>
    <col min="7691" max="7936" width="8.81640625" style="335"/>
    <col min="7937" max="7937" width="21.1796875" style="335" bestFit="1" customWidth="1"/>
    <col min="7938" max="7938" width="59" style="335" customWidth="1"/>
    <col min="7939" max="7939" width="12.7265625" style="335" customWidth="1"/>
    <col min="7940" max="7940" width="12.1796875" style="335" customWidth="1"/>
    <col min="7941" max="7941" width="8" style="335" customWidth="1"/>
    <col min="7942" max="7942" width="16.7265625" style="335" customWidth="1"/>
    <col min="7943" max="7943" width="8.81640625" style="335"/>
    <col min="7944" max="7944" width="20.26953125" style="335" customWidth="1"/>
    <col min="7945" max="7945" width="11.26953125" style="335" customWidth="1"/>
    <col min="7946" max="7946" width="22.7265625" style="335" customWidth="1"/>
    <col min="7947" max="8192" width="8.81640625" style="335"/>
    <col min="8193" max="8193" width="21.1796875" style="335" bestFit="1" customWidth="1"/>
    <col min="8194" max="8194" width="59" style="335" customWidth="1"/>
    <col min="8195" max="8195" width="12.7265625" style="335" customWidth="1"/>
    <col min="8196" max="8196" width="12.1796875" style="335" customWidth="1"/>
    <col min="8197" max="8197" width="8" style="335" customWidth="1"/>
    <col min="8198" max="8198" width="16.7265625" style="335" customWidth="1"/>
    <col min="8199" max="8199" width="8.81640625" style="335"/>
    <col min="8200" max="8200" width="20.26953125" style="335" customWidth="1"/>
    <col min="8201" max="8201" width="11.26953125" style="335" customWidth="1"/>
    <col min="8202" max="8202" width="22.7265625" style="335" customWidth="1"/>
    <col min="8203" max="8448" width="8.81640625" style="335"/>
    <col min="8449" max="8449" width="21.1796875" style="335" bestFit="1" customWidth="1"/>
    <col min="8450" max="8450" width="59" style="335" customWidth="1"/>
    <col min="8451" max="8451" width="12.7265625" style="335" customWidth="1"/>
    <col min="8452" max="8452" width="12.1796875" style="335" customWidth="1"/>
    <col min="8453" max="8453" width="8" style="335" customWidth="1"/>
    <col min="8454" max="8454" width="16.7265625" style="335" customWidth="1"/>
    <col min="8455" max="8455" width="8.81640625" style="335"/>
    <col min="8456" max="8456" width="20.26953125" style="335" customWidth="1"/>
    <col min="8457" max="8457" width="11.26953125" style="335" customWidth="1"/>
    <col min="8458" max="8458" width="22.7265625" style="335" customWidth="1"/>
    <col min="8459" max="8704" width="8.81640625" style="335"/>
    <col min="8705" max="8705" width="21.1796875" style="335" bestFit="1" customWidth="1"/>
    <col min="8706" max="8706" width="59" style="335" customWidth="1"/>
    <col min="8707" max="8707" width="12.7265625" style="335" customWidth="1"/>
    <col min="8708" max="8708" width="12.1796875" style="335" customWidth="1"/>
    <col min="8709" max="8709" width="8" style="335" customWidth="1"/>
    <col min="8710" max="8710" width="16.7265625" style="335" customWidth="1"/>
    <col min="8711" max="8711" width="8.81640625" style="335"/>
    <col min="8712" max="8712" width="20.26953125" style="335" customWidth="1"/>
    <col min="8713" max="8713" width="11.26953125" style="335" customWidth="1"/>
    <col min="8714" max="8714" width="22.7265625" style="335" customWidth="1"/>
    <col min="8715" max="8960" width="8.81640625" style="335"/>
    <col min="8961" max="8961" width="21.1796875" style="335" bestFit="1" customWidth="1"/>
    <col min="8962" max="8962" width="59" style="335" customWidth="1"/>
    <col min="8963" max="8963" width="12.7265625" style="335" customWidth="1"/>
    <col min="8964" max="8964" width="12.1796875" style="335" customWidth="1"/>
    <col min="8965" max="8965" width="8" style="335" customWidth="1"/>
    <col min="8966" max="8966" width="16.7265625" style="335" customWidth="1"/>
    <col min="8967" max="8967" width="8.81640625" style="335"/>
    <col min="8968" max="8968" width="20.26953125" style="335" customWidth="1"/>
    <col min="8969" max="8969" width="11.26953125" style="335" customWidth="1"/>
    <col min="8970" max="8970" width="22.7265625" style="335" customWidth="1"/>
    <col min="8971" max="9216" width="8.81640625" style="335"/>
    <col min="9217" max="9217" width="21.1796875" style="335" bestFit="1" customWidth="1"/>
    <col min="9218" max="9218" width="59" style="335" customWidth="1"/>
    <col min="9219" max="9219" width="12.7265625" style="335" customWidth="1"/>
    <col min="9220" max="9220" width="12.1796875" style="335" customWidth="1"/>
    <col min="9221" max="9221" width="8" style="335" customWidth="1"/>
    <col min="9222" max="9222" width="16.7265625" style="335" customWidth="1"/>
    <col min="9223" max="9223" width="8.81640625" style="335"/>
    <col min="9224" max="9224" width="20.26953125" style="335" customWidth="1"/>
    <col min="9225" max="9225" width="11.26953125" style="335" customWidth="1"/>
    <col min="9226" max="9226" width="22.7265625" style="335" customWidth="1"/>
    <col min="9227" max="9472" width="8.81640625" style="335"/>
    <col min="9473" max="9473" width="21.1796875" style="335" bestFit="1" customWidth="1"/>
    <col min="9474" max="9474" width="59" style="335" customWidth="1"/>
    <col min="9475" max="9475" width="12.7265625" style="335" customWidth="1"/>
    <col min="9476" max="9476" width="12.1796875" style="335" customWidth="1"/>
    <col min="9477" max="9477" width="8" style="335" customWidth="1"/>
    <col min="9478" max="9478" width="16.7265625" style="335" customWidth="1"/>
    <col min="9479" max="9479" width="8.81640625" style="335"/>
    <col min="9480" max="9480" width="20.26953125" style="335" customWidth="1"/>
    <col min="9481" max="9481" width="11.26953125" style="335" customWidth="1"/>
    <col min="9482" max="9482" width="22.7265625" style="335" customWidth="1"/>
    <col min="9483" max="9728" width="8.81640625" style="335"/>
    <col min="9729" max="9729" width="21.1796875" style="335" bestFit="1" customWidth="1"/>
    <col min="9730" max="9730" width="59" style="335" customWidth="1"/>
    <col min="9731" max="9731" width="12.7265625" style="335" customWidth="1"/>
    <col min="9732" max="9732" width="12.1796875" style="335" customWidth="1"/>
    <col min="9733" max="9733" width="8" style="335" customWidth="1"/>
    <col min="9734" max="9734" width="16.7265625" style="335" customWidth="1"/>
    <col min="9735" max="9735" width="8.81640625" style="335"/>
    <col min="9736" max="9736" width="20.26953125" style="335" customWidth="1"/>
    <col min="9737" max="9737" width="11.26953125" style="335" customWidth="1"/>
    <col min="9738" max="9738" width="22.7265625" style="335" customWidth="1"/>
    <col min="9739" max="9984" width="8.81640625" style="335"/>
    <col min="9985" max="9985" width="21.1796875" style="335" bestFit="1" customWidth="1"/>
    <col min="9986" max="9986" width="59" style="335" customWidth="1"/>
    <col min="9987" max="9987" width="12.7265625" style="335" customWidth="1"/>
    <col min="9988" max="9988" width="12.1796875" style="335" customWidth="1"/>
    <col min="9989" max="9989" width="8" style="335" customWidth="1"/>
    <col min="9990" max="9990" width="16.7265625" style="335" customWidth="1"/>
    <col min="9991" max="9991" width="8.81640625" style="335"/>
    <col min="9992" max="9992" width="20.26953125" style="335" customWidth="1"/>
    <col min="9993" max="9993" width="11.26953125" style="335" customWidth="1"/>
    <col min="9994" max="9994" width="22.7265625" style="335" customWidth="1"/>
    <col min="9995" max="10240" width="8.81640625" style="335"/>
    <col min="10241" max="10241" width="21.1796875" style="335" bestFit="1" customWidth="1"/>
    <col min="10242" max="10242" width="59" style="335" customWidth="1"/>
    <col min="10243" max="10243" width="12.7265625" style="335" customWidth="1"/>
    <col min="10244" max="10244" width="12.1796875" style="335" customWidth="1"/>
    <col min="10245" max="10245" width="8" style="335" customWidth="1"/>
    <col min="10246" max="10246" width="16.7265625" style="335" customWidth="1"/>
    <col min="10247" max="10247" width="8.81640625" style="335"/>
    <col min="10248" max="10248" width="20.26953125" style="335" customWidth="1"/>
    <col min="10249" max="10249" width="11.26953125" style="335" customWidth="1"/>
    <col min="10250" max="10250" width="22.7265625" style="335" customWidth="1"/>
    <col min="10251" max="10496" width="8.81640625" style="335"/>
    <col min="10497" max="10497" width="21.1796875" style="335" bestFit="1" customWidth="1"/>
    <col min="10498" max="10498" width="59" style="335" customWidth="1"/>
    <col min="10499" max="10499" width="12.7265625" style="335" customWidth="1"/>
    <col min="10500" max="10500" width="12.1796875" style="335" customWidth="1"/>
    <col min="10501" max="10501" width="8" style="335" customWidth="1"/>
    <col min="10502" max="10502" width="16.7265625" style="335" customWidth="1"/>
    <col min="10503" max="10503" width="8.81640625" style="335"/>
    <col min="10504" max="10504" width="20.26953125" style="335" customWidth="1"/>
    <col min="10505" max="10505" width="11.26953125" style="335" customWidth="1"/>
    <col min="10506" max="10506" width="22.7265625" style="335" customWidth="1"/>
    <col min="10507" max="10752" width="8.81640625" style="335"/>
    <col min="10753" max="10753" width="21.1796875" style="335" bestFit="1" customWidth="1"/>
    <col min="10754" max="10754" width="59" style="335" customWidth="1"/>
    <col min="10755" max="10755" width="12.7265625" style="335" customWidth="1"/>
    <col min="10756" max="10756" width="12.1796875" style="335" customWidth="1"/>
    <col min="10757" max="10757" width="8" style="335" customWidth="1"/>
    <col min="10758" max="10758" width="16.7265625" style="335" customWidth="1"/>
    <col min="10759" max="10759" width="8.81640625" style="335"/>
    <col min="10760" max="10760" width="20.26953125" style="335" customWidth="1"/>
    <col min="10761" max="10761" width="11.26953125" style="335" customWidth="1"/>
    <col min="10762" max="10762" width="22.7265625" style="335" customWidth="1"/>
    <col min="10763" max="11008" width="8.81640625" style="335"/>
    <col min="11009" max="11009" width="21.1796875" style="335" bestFit="1" customWidth="1"/>
    <col min="11010" max="11010" width="59" style="335" customWidth="1"/>
    <col min="11011" max="11011" width="12.7265625" style="335" customWidth="1"/>
    <col min="11012" max="11012" width="12.1796875" style="335" customWidth="1"/>
    <col min="11013" max="11013" width="8" style="335" customWidth="1"/>
    <col min="11014" max="11014" width="16.7265625" style="335" customWidth="1"/>
    <col min="11015" max="11015" width="8.81640625" style="335"/>
    <col min="11016" max="11016" width="20.26953125" style="335" customWidth="1"/>
    <col min="11017" max="11017" width="11.26953125" style="335" customWidth="1"/>
    <col min="11018" max="11018" width="22.7265625" style="335" customWidth="1"/>
    <col min="11019" max="11264" width="8.81640625" style="335"/>
    <col min="11265" max="11265" width="21.1796875" style="335" bestFit="1" customWidth="1"/>
    <col min="11266" max="11266" width="59" style="335" customWidth="1"/>
    <col min="11267" max="11267" width="12.7265625" style="335" customWidth="1"/>
    <col min="11268" max="11268" width="12.1796875" style="335" customWidth="1"/>
    <col min="11269" max="11269" width="8" style="335" customWidth="1"/>
    <col min="11270" max="11270" width="16.7265625" style="335" customWidth="1"/>
    <col min="11271" max="11271" width="8.81640625" style="335"/>
    <col min="11272" max="11272" width="20.26953125" style="335" customWidth="1"/>
    <col min="11273" max="11273" width="11.26953125" style="335" customWidth="1"/>
    <col min="11274" max="11274" width="22.7265625" style="335" customWidth="1"/>
    <col min="11275" max="11520" width="8.81640625" style="335"/>
    <col min="11521" max="11521" width="21.1796875" style="335" bestFit="1" customWidth="1"/>
    <col min="11522" max="11522" width="59" style="335" customWidth="1"/>
    <col min="11523" max="11523" width="12.7265625" style="335" customWidth="1"/>
    <col min="11524" max="11524" width="12.1796875" style="335" customWidth="1"/>
    <col min="11525" max="11525" width="8" style="335" customWidth="1"/>
    <col min="11526" max="11526" width="16.7265625" style="335" customWidth="1"/>
    <col min="11527" max="11527" width="8.81640625" style="335"/>
    <col min="11528" max="11528" width="20.26953125" style="335" customWidth="1"/>
    <col min="11529" max="11529" width="11.26953125" style="335" customWidth="1"/>
    <col min="11530" max="11530" width="22.7265625" style="335" customWidth="1"/>
    <col min="11531" max="11776" width="8.81640625" style="335"/>
    <col min="11777" max="11777" width="21.1796875" style="335" bestFit="1" customWidth="1"/>
    <col min="11778" max="11778" width="59" style="335" customWidth="1"/>
    <col min="11779" max="11779" width="12.7265625" style="335" customWidth="1"/>
    <col min="11780" max="11780" width="12.1796875" style="335" customWidth="1"/>
    <col min="11781" max="11781" width="8" style="335" customWidth="1"/>
    <col min="11782" max="11782" width="16.7265625" style="335" customWidth="1"/>
    <col min="11783" max="11783" width="8.81640625" style="335"/>
    <col min="11784" max="11784" width="20.26953125" style="335" customWidth="1"/>
    <col min="11785" max="11785" width="11.26953125" style="335" customWidth="1"/>
    <col min="11786" max="11786" width="22.7265625" style="335" customWidth="1"/>
    <col min="11787" max="12032" width="8.81640625" style="335"/>
    <col min="12033" max="12033" width="21.1796875" style="335" bestFit="1" customWidth="1"/>
    <col min="12034" max="12034" width="59" style="335" customWidth="1"/>
    <col min="12035" max="12035" width="12.7265625" style="335" customWidth="1"/>
    <col min="12036" max="12036" width="12.1796875" style="335" customWidth="1"/>
    <col min="12037" max="12037" width="8" style="335" customWidth="1"/>
    <col min="12038" max="12038" width="16.7265625" style="335" customWidth="1"/>
    <col min="12039" max="12039" width="8.81640625" style="335"/>
    <col min="12040" max="12040" width="20.26953125" style="335" customWidth="1"/>
    <col min="12041" max="12041" width="11.26953125" style="335" customWidth="1"/>
    <col min="12042" max="12042" width="22.7265625" style="335" customWidth="1"/>
    <col min="12043" max="12288" width="8.81640625" style="335"/>
    <col min="12289" max="12289" width="21.1796875" style="335" bestFit="1" customWidth="1"/>
    <col min="12290" max="12290" width="59" style="335" customWidth="1"/>
    <col min="12291" max="12291" width="12.7265625" style="335" customWidth="1"/>
    <col min="12292" max="12292" width="12.1796875" style="335" customWidth="1"/>
    <col min="12293" max="12293" width="8" style="335" customWidth="1"/>
    <col min="12294" max="12294" width="16.7265625" style="335" customWidth="1"/>
    <col min="12295" max="12295" width="8.81640625" style="335"/>
    <col min="12296" max="12296" width="20.26953125" style="335" customWidth="1"/>
    <col min="12297" max="12297" width="11.26953125" style="335" customWidth="1"/>
    <col min="12298" max="12298" width="22.7265625" style="335" customWidth="1"/>
    <col min="12299" max="12544" width="8.81640625" style="335"/>
    <col min="12545" max="12545" width="21.1796875" style="335" bestFit="1" customWidth="1"/>
    <col min="12546" max="12546" width="59" style="335" customWidth="1"/>
    <col min="12547" max="12547" width="12.7265625" style="335" customWidth="1"/>
    <col min="12548" max="12548" width="12.1796875" style="335" customWidth="1"/>
    <col min="12549" max="12549" width="8" style="335" customWidth="1"/>
    <col min="12550" max="12550" width="16.7265625" style="335" customWidth="1"/>
    <col min="12551" max="12551" width="8.81640625" style="335"/>
    <col min="12552" max="12552" width="20.26953125" style="335" customWidth="1"/>
    <col min="12553" max="12553" width="11.26953125" style="335" customWidth="1"/>
    <col min="12554" max="12554" width="22.7265625" style="335" customWidth="1"/>
    <col min="12555" max="12800" width="8.81640625" style="335"/>
    <col min="12801" max="12801" width="21.1796875" style="335" bestFit="1" customWidth="1"/>
    <col min="12802" max="12802" width="59" style="335" customWidth="1"/>
    <col min="12803" max="12803" width="12.7265625" style="335" customWidth="1"/>
    <col min="12804" max="12804" width="12.1796875" style="335" customWidth="1"/>
    <col min="12805" max="12805" width="8" style="335" customWidth="1"/>
    <col min="12806" max="12806" width="16.7265625" style="335" customWidth="1"/>
    <col min="12807" max="12807" width="8.81640625" style="335"/>
    <col min="12808" max="12808" width="20.26953125" style="335" customWidth="1"/>
    <col min="12809" max="12809" width="11.26953125" style="335" customWidth="1"/>
    <col min="12810" max="12810" width="22.7265625" style="335" customWidth="1"/>
    <col min="12811" max="13056" width="8.81640625" style="335"/>
    <col min="13057" max="13057" width="21.1796875" style="335" bestFit="1" customWidth="1"/>
    <col min="13058" max="13058" width="59" style="335" customWidth="1"/>
    <col min="13059" max="13059" width="12.7265625" style="335" customWidth="1"/>
    <col min="13060" max="13060" width="12.1796875" style="335" customWidth="1"/>
    <col min="13061" max="13061" width="8" style="335" customWidth="1"/>
    <col min="13062" max="13062" width="16.7265625" style="335" customWidth="1"/>
    <col min="13063" max="13063" width="8.81640625" style="335"/>
    <col min="13064" max="13064" width="20.26953125" style="335" customWidth="1"/>
    <col min="13065" max="13065" width="11.26953125" style="335" customWidth="1"/>
    <col min="13066" max="13066" width="22.7265625" style="335" customWidth="1"/>
    <col min="13067" max="13312" width="8.81640625" style="335"/>
    <col min="13313" max="13313" width="21.1796875" style="335" bestFit="1" customWidth="1"/>
    <col min="13314" max="13314" width="59" style="335" customWidth="1"/>
    <col min="13315" max="13315" width="12.7265625" style="335" customWidth="1"/>
    <col min="13316" max="13316" width="12.1796875" style="335" customWidth="1"/>
    <col min="13317" max="13317" width="8" style="335" customWidth="1"/>
    <col min="13318" max="13318" width="16.7265625" style="335" customWidth="1"/>
    <col min="13319" max="13319" width="8.81640625" style="335"/>
    <col min="13320" max="13320" width="20.26953125" style="335" customWidth="1"/>
    <col min="13321" max="13321" width="11.26953125" style="335" customWidth="1"/>
    <col min="13322" max="13322" width="22.7265625" style="335" customWidth="1"/>
    <col min="13323" max="13568" width="8.81640625" style="335"/>
    <col min="13569" max="13569" width="21.1796875" style="335" bestFit="1" customWidth="1"/>
    <col min="13570" max="13570" width="59" style="335" customWidth="1"/>
    <col min="13571" max="13571" width="12.7265625" style="335" customWidth="1"/>
    <col min="13572" max="13572" width="12.1796875" style="335" customWidth="1"/>
    <col min="13573" max="13573" width="8" style="335" customWidth="1"/>
    <col min="13574" max="13574" width="16.7265625" style="335" customWidth="1"/>
    <col min="13575" max="13575" width="8.81640625" style="335"/>
    <col min="13576" max="13576" width="20.26953125" style="335" customWidth="1"/>
    <col min="13577" max="13577" width="11.26953125" style="335" customWidth="1"/>
    <col min="13578" max="13578" width="22.7265625" style="335" customWidth="1"/>
    <col min="13579" max="13824" width="8.81640625" style="335"/>
    <col min="13825" max="13825" width="21.1796875" style="335" bestFit="1" customWidth="1"/>
    <col min="13826" max="13826" width="59" style="335" customWidth="1"/>
    <col min="13827" max="13827" width="12.7265625" style="335" customWidth="1"/>
    <col min="13828" max="13828" width="12.1796875" style="335" customWidth="1"/>
    <col min="13829" max="13829" width="8" style="335" customWidth="1"/>
    <col min="13830" max="13830" width="16.7265625" style="335" customWidth="1"/>
    <col min="13831" max="13831" width="8.81640625" style="335"/>
    <col min="13832" max="13832" width="20.26953125" style="335" customWidth="1"/>
    <col min="13833" max="13833" width="11.26953125" style="335" customWidth="1"/>
    <col min="13834" max="13834" width="22.7265625" style="335" customWidth="1"/>
    <col min="13835" max="14080" width="8.81640625" style="335"/>
    <col min="14081" max="14081" width="21.1796875" style="335" bestFit="1" customWidth="1"/>
    <col min="14082" max="14082" width="59" style="335" customWidth="1"/>
    <col min="14083" max="14083" width="12.7265625" style="335" customWidth="1"/>
    <col min="14084" max="14084" width="12.1796875" style="335" customWidth="1"/>
    <col min="14085" max="14085" width="8" style="335" customWidth="1"/>
    <col min="14086" max="14086" width="16.7265625" style="335" customWidth="1"/>
    <col min="14087" max="14087" width="8.81640625" style="335"/>
    <col min="14088" max="14088" width="20.26953125" style="335" customWidth="1"/>
    <col min="14089" max="14089" width="11.26953125" style="335" customWidth="1"/>
    <col min="14090" max="14090" width="22.7265625" style="335" customWidth="1"/>
    <col min="14091" max="14336" width="8.81640625" style="335"/>
    <col min="14337" max="14337" width="21.1796875" style="335" bestFit="1" customWidth="1"/>
    <col min="14338" max="14338" width="59" style="335" customWidth="1"/>
    <col min="14339" max="14339" width="12.7265625" style="335" customWidth="1"/>
    <col min="14340" max="14340" width="12.1796875" style="335" customWidth="1"/>
    <col min="14341" max="14341" width="8" style="335" customWidth="1"/>
    <col min="14342" max="14342" width="16.7265625" style="335" customWidth="1"/>
    <col min="14343" max="14343" width="8.81640625" style="335"/>
    <col min="14344" max="14344" width="20.26953125" style="335" customWidth="1"/>
    <col min="14345" max="14345" width="11.26953125" style="335" customWidth="1"/>
    <col min="14346" max="14346" width="22.7265625" style="335" customWidth="1"/>
    <col min="14347" max="14592" width="8.81640625" style="335"/>
    <col min="14593" max="14593" width="21.1796875" style="335" bestFit="1" customWidth="1"/>
    <col min="14594" max="14594" width="59" style="335" customWidth="1"/>
    <col min="14595" max="14595" width="12.7265625" style="335" customWidth="1"/>
    <col min="14596" max="14596" width="12.1796875" style="335" customWidth="1"/>
    <col min="14597" max="14597" width="8" style="335" customWidth="1"/>
    <col min="14598" max="14598" width="16.7265625" style="335" customWidth="1"/>
    <col min="14599" max="14599" width="8.81640625" style="335"/>
    <col min="14600" max="14600" width="20.26953125" style="335" customWidth="1"/>
    <col min="14601" max="14601" width="11.26953125" style="335" customWidth="1"/>
    <col min="14602" max="14602" width="22.7265625" style="335" customWidth="1"/>
    <col min="14603" max="14848" width="8.81640625" style="335"/>
    <col min="14849" max="14849" width="21.1796875" style="335" bestFit="1" customWidth="1"/>
    <col min="14850" max="14850" width="59" style="335" customWidth="1"/>
    <col min="14851" max="14851" width="12.7265625" style="335" customWidth="1"/>
    <col min="14852" max="14852" width="12.1796875" style="335" customWidth="1"/>
    <col min="14853" max="14853" width="8" style="335" customWidth="1"/>
    <col min="14854" max="14854" width="16.7265625" style="335" customWidth="1"/>
    <col min="14855" max="14855" width="8.81640625" style="335"/>
    <col min="14856" max="14856" width="20.26953125" style="335" customWidth="1"/>
    <col min="14857" max="14857" width="11.26953125" style="335" customWidth="1"/>
    <col min="14858" max="14858" width="22.7265625" style="335" customWidth="1"/>
    <col min="14859" max="15104" width="8.81640625" style="335"/>
    <col min="15105" max="15105" width="21.1796875" style="335" bestFit="1" customWidth="1"/>
    <col min="15106" max="15106" width="59" style="335" customWidth="1"/>
    <col min="15107" max="15107" width="12.7265625" style="335" customWidth="1"/>
    <col min="15108" max="15108" width="12.1796875" style="335" customWidth="1"/>
    <col min="15109" max="15109" width="8" style="335" customWidth="1"/>
    <col min="15110" max="15110" width="16.7265625" style="335" customWidth="1"/>
    <col min="15111" max="15111" width="8.81640625" style="335"/>
    <col min="15112" max="15112" width="20.26953125" style="335" customWidth="1"/>
    <col min="15113" max="15113" width="11.26953125" style="335" customWidth="1"/>
    <col min="15114" max="15114" width="22.7265625" style="335" customWidth="1"/>
    <col min="15115" max="15360" width="8.81640625" style="335"/>
    <col min="15361" max="15361" width="21.1796875" style="335" bestFit="1" customWidth="1"/>
    <col min="15362" max="15362" width="59" style="335" customWidth="1"/>
    <col min="15363" max="15363" width="12.7265625" style="335" customWidth="1"/>
    <col min="15364" max="15364" width="12.1796875" style="335" customWidth="1"/>
    <col min="15365" max="15365" width="8" style="335" customWidth="1"/>
    <col min="15366" max="15366" width="16.7265625" style="335" customWidth="1"/>
    <col min="15367" max="15367" width="8.81640625" style="335"/>
    <col min="15368" max="15368" width="20.26953125" style="335" customWidth="1"/>
    <col min="15369" max="15369" width="11.26953125" style="335" customWidth="1"/>
    <col min="15370" max="15370" width="22.7265625" style="335" customWidth="1"/>
    <col min="15371" max="15616" width="8.81640625" style="335"/>
    <col min="15617" max="15617" width="21.1796875" style="335" bestFit="1" customWidth="1"/>
    <col min="15618" max="15618" width="59" style="335" customWidth="1"/>
    <col min="15619" max="15619" width="12.7265625" style="335" customWidth="1"/>
    <col min="15620" max="15620" width="12.1796875" style="335" customWidth="1"/>
    <col min="15621" max="15621" width="8" style="335" customWidth="1"/>
    <col min="15622" max="15622" width="16.7265625" style="335" customWidth="1"/>
    <col min="15623" max="15623" width="8.81640625" style="335"/>
    <col min="15624" max="15624" width="20.26953125" style="335" customWidth="1"/>
    <col min="15625" max="15625" width="11.26953125" style="335" customWidth="1"/>
    <col min="15626" max="15626" width="22.7265625" style="335" customWidth="1"/>
    <col min="15627" max="15872" width="8.81640625" style="335"/>
    <col min="15873" max="15873" width="21.1796875" style="335" bestFit="1" customWidth="1"/>
    <col min="15874" max="15874" width="59" style="335" customWidth="1"/>
    <col min="15875" max="15875" width="12.7265625" style="335" customWidth="1"/>
    <col min="15876" max="15876" width="12.1796875" style="335" customWidth="1"/>
    <col min="15877" max="15877" width="8" style="335" customWidth="1"/>
    <col min="15878" max="15878" width="16.7265625" style="335" customWidth="1"/>
    <col min="15879" max="15879" width="8.81640625" style="335"/>
    <col min="15880" max="15880" width="20.26953125" style="335" customWidth="1"/>
    <col min="15881" max="15881" width="11.26953125" style="335" customWidth="1"/>
    <col min="15882" max="15882" width="22.7265625" style="335" customWidth="1"/>
    <col min="15883" max="16128" width="8.81640625" style="335"/>
    <col min="16129" max="16129" width="21.1796875" style="335" bestFit="1" customWidth="1"/>
    <col min="16130" max="16130" width="59" style="335" customWidth="1"/>
    <col min="16131" max="16131" width="12.7265625" style="335" customWidth="1"/>
    <col min="16132" max="16132" width="12.1796875" style="335" customWidth="1"/>
    <col min="16133" max="16133" width="8" style="335" customWidth="1"/>
    <col min="16134" max="16134" width="16.7265625" style="335" customWidth="1"/>
    <col min="16135" max="16135" width="8.81640625" style="335"/>
    <col min="16136" max="16136" width="20.26953125" style="335" customWidth="1"/>
    <col min="16137" max="16137" width="11.26953125" style="335" customWidth="1"/>
    <col min="16138" max="16138" width="22.7265625" style="335" customWidth="1"/>
    <col min="16139" max="16384" width="8.81640625" style="335"/>
  </cols>
  <sheetData>
    <row r="1" spans="1:10" ht="13">
      <c r="A1" s="725" t="str">
        <f>'[204]TERRAP E PAVIM'!A1</f>
        <v>PREFEITURA MUNICIPAL DE VÁRZEA GRANDE</v>
      </c>
      <c r="B1" s="717"/>
      <c r="C1" s="717"/>
      <c r="D1" s="717"/>
      <c r="E1" s="717"/>
      <c r="F1" s="717"/>
      <c r="G1" s="717"/>
      <c r="H1" s="717"/>
      <c r="I1" s="717"/>
      <c r="J1" s="718"/>
    </row>
    <row r="2" spans="1:10" ht="14.25" customHeight="1">
      <c r="A2" s="726" t="str">
        <f>QUANT!A2</f>
        <v>BAIRRO: ALAMEDA</v>
      </c>
      <c r="B2" s="727"/>
      <c r="C2" s="727"/>
      <c r="D2" s="727"/>
      <c r="E2" s="727"/>
      <c r="F2" s="727"/>
      <c r="G2" s="727"/>
      <c r="H2" s="727"/>
      <c r="I2" s="727"/>
      <c r="J2" s="728"/>
    </row>
    <row r="3" spans="1:10" ht="30" customHeight="1" thickBot="1">
      <c r="A3" s="729" t="str">
        <f>QUANT!A3</f>
        <v>RUAS: VEREADOR ABERLADO DE AZEVEDO, DO INDEPENDENTE, F, MIGUEL JOSÉ DA SILVA, MARIANO DE CAMPOS MAIA, VALTER FONTANA</v>
      </c>
      <c r="B3" s="730"/>
      <c r="C3" s="730"/>
      <c r="D3" s="730"/>
      <c r="E3" s="730"/>
      <c r="F3" s="730"/>
      <c r="G3" s="730"/>
      <c r="H3" s="730"/>
      <c r="I3" s="730"/>
      <c r="J3" s="731"/>
    </row>
    <row r="4" spans="1:10" ht="14.25" hidden="1" customHeight="1">
      <c r="A4" s="336" t="str">
        <f>QUANT!A16</f>
        <v>3.0</v>
      </c>
      <c r="B4" s="716" t="str">
        <f>[204]QUANT!D22</f>
        <v>TERRAPLENAGEM</v>
      </c>
      <c r="C4" s="717"/>
      <c r="D4" s="717"/>
      <c r="E4" s="717"/>
      <c r="F4" s="717"/>
      <c r="G4" s="717"/>
      <c r="H4" s="717"/>
      <c r="I4" s="717"/>
      <c r="J4" s="718"/>
    </row>
    <row r="5" spans="1:10" ht="14.25" hidden="1" customHeight="1">
      <c r="A5" s="707" t="s">
        <v>138</v>
      </c>
      <c r="B5" s="708"/>
      <c r="C5" s="708"/>
      <c r="D5" s="708"/>
      <c r="E5" s="708"/>
      <c r="F5" s="708"/>
      <c r="G5" s="708"/>
      <c r="H5" s="708"/>
      <c r="I5" s="708"/>
      <c r="J5" s="709"/>
    </row>
    <row r="6" spans="1:10" ht="26" hidden="1">
      <c r="A6" s="337" t="s">
        <v>15</v>
      </c>
      <c r="B6" s="311" t="s">
        <v>16</v>
      </c>
      <c r="C6" s="311" t="s">
        <v>17</v>
      </c>
      <c r="D6" s="311" t="s">
        <v>11</v>
      </c>
      <c r="E6" s="311" t="s">
        <v>18</v>
      </c>
      <c r="F6" s="311" t="s">
        <v>691</v>
      </c>
      <c r="G6" s="312" t="s">
        <v>10</v>
      </c>
      <c r="H6" s="311" t="s">
        <v>19</v>
      </c>
      <c r="I6" s="311" t="s">
        <v>20</v>
      </c>
      <c r="J6" s="338" t="s">
        <v>21</v>
      </c>
    </row>
    <row r="7" spans="1:10" ht="50" hidden="1">
      <c r="A7" s="339">
        <f>[204]QUANT!B27</f>
        <v>100977</v>
      </c>
      <c r="B7" s="340" t="str">
        <f>[204]QUANT!D27</f>
        <v>Carga, manobra e descarga de solos e materiais granulares em caminhão basculante 6 m³ - carga com escavadeira hidráulica (caçamba de 1,20 m³ / 155 hp) e descarga livre (unidade: m3). Af_07/2020</v>
      </c>
      <c r="C7" s="341" t="s">
        <v>139</v>
      </c>
      <c r="D7" s="342">
        <f>QUANT!F19</f>
        <v>766.35</v>
      </c>
      <c r="E7" s="341" t="s">
        <v>4</v>
      </c>
      <c r="F7" s="286">
        <v>1.84</v>
      </c>
      <c r="G7" s="286" t="s">
        <v>692</v>
      </c>
      <c r="H7" s="343">
        <f>D7*F7</f>
        <v>1410.0840000000001</v>
      </c>
      <c r="I7" s="386">
        <f>'QUADRO DMT'!E5</f>
        <v>1</v>
      </c>
      <c r="J7" s="344">
        <f>H7*I7</f>
        <v>1410.0840000000001</v>
      </c>
    </row>
    <row r="8" spans="1:10" ht="14.25" hidden="1" customHeight="1">
      <c r="A8" s="722" t="s">
        <v>14</v>
      </c>
      <c r="B8" s="723"/>
      <c r="C8" s="723"/>
      <c r="D8" s="723"/>
      <c r="E8" s="723"/>
      <c r="F8" s="723"/>
      <c r="G8" s="723"/>
      <c r="H8" s="723"/>
      <c r="I8" s="724"/>
      <c r="J8" s="345">
        <f>SUM(J7)</f>
        <v>1410.0840000000001</v>
      </c>
    </row>
    <row r="9" spans="1:10" ht="14.25" hidden="1" customHeight="1">
      <c r="A9" s="346"/>
      <c r="B9" s="347"/>
      <c r="C9" s="348"/>
      <c r="D9" s="349"/>
      <c r="E9" s="348"/>
      <c r="F9" s="350"/>
      <c r="G9" s="350"/>
      <c r="H9" s="351"/>
      <c r="I9" s="341"/>
      <c r="J9" s="352"/>
    </row>
    <row r="10" spans="1:10" ht="14.25" hidden="1" customHeight="1">
      <c r="A10" s="707" t="s">
        <v>96</v>
      </c>
      <c r="B10" s="708"/>
      <c r="C10" s="708"/>
      <c r="D10" s="708"/>
      <c r="E10" s="708"/>
      <c r="F10" s="708"/>
      <c r="G10" s="708"/>
      <c r="H10" s="708"/>
      <c r="I10" s="708"/>
      <c r="J10" s="709"/>
    </row>
    <row r="11" spans="1:10" ht="26" hidden="1">
      <c r="A11" s="337" t="s">
        <v>15</v>
      </c>
      <c r="B11" s="311" t="s">
        <v>16</v>
      </c>
      <c r="C11" s="311" t="s">
        <v>17</v>
      </c>
      <c r="D11" s="311" t="s">
        <v>11</v>
      </c>
      <c r="E11" s="311" t="s">
        <v>18</v>
      </c>
      <c r="F11" s="311" t="s">
        <v>693</v>
      </c>
      <c r="G11" s="312" t="s">
        <v>10</v>
      </c>
      <c r="H11" s="311" t="s">
        <v>19</v>
      </c>
      <c r="I11" s="311" t="s">
        <v>20</v>
      </c>
      <c r="J11" s="338" t="s">
        <v>21</v>
      </c>
    </row>
    <row r="12" spans="1:10" ht="50" hidden="1">
      <c r="A12" s="339">
        <f>A7</f>
        <v>100977</v>
      </c>
      <c r="B12" s="340" t="str">
        <f>B7</f>
        <v>Carga, manobra e descarga de solos e materiais granulares em caminhão basculante 6 m³ - carga com escavadeira hidráulica (caçamba de 1,20 m³ / 155 hp) e descarga livre (unidade: m3). Af_07/2020</v>
      </c>
      <c r="C12" s="286" t="s">
        <v>22</v>
      </c>
      <c r="D12" s="342">
        <f>D7</f>
        <v>766.35</v>
      </c>
      <c r="E12" s="286" t="s">
        <v>4</v>
      </c>
      <c r="F12" s="286">
        <v>1.84</v>
      </c>
      <c r="G12" s="286" t="s">
        <v>694</v>
      </c>
      <c r="H12" s="353">
        <f>D12*F12</f>
        <v>1410.0840000000001</v>
      </c>
      <c r="I12" s="387">
        <f>'QUADRO DMT'!F5</f>
        <v>20.2</v>
      </c>
      <c r="J12" s="354">
        <f>H12*I12</f>
        <v>28483.696800000002</v>
      </c>
    </row>
    <row r="13" spans="1:10" ht="14.25" hidden="1" customHeight="1" thickBot="1">
      <c r="A13" s="710" t="s">
        <v>14</v>
      </c>
      <c r="B13" s="711"/>
      <c r="C13" s="711"/>
      <c r="D13" s="711"/>
      <c r="E13" s="711"/>
      <c r="F13" s="711"/>
      <c r="G13" s="711"/>
      <c r="H13" s="711"/>
      <c r="I13" s="712"/>
      <c r="J13" s="355">
        <f>SUM(J12:J12)</f>
        <v>28483.696800000002</v>
      </c>
    </row>
    <row r="14" spans="1:10" s="359" customFormat="1" ht="14.25" hidden="1" customHeight="1" thickBot="1">
      <c r="A14" s="356"/>
      <c r="B14" s="357"/>
      <c r="C14" s="357"/>
      <c r="D14" s="357"/>
      <c r="E14" s="357"/>
      <c r="F14" s="357"/>
      <c r="G14" s="357"/>
      <c r="H14" s="357"/>
      <c r="I14" s="357"/>
      <c r="J14" s="358"/>
    </row>
    <row r="15" spans="1:10" ht="14.25" hidden="1" customHeight="1">
      <c r="A15" s="336" t="str">
        <f>[204]QUANT!A32</f>
        <v>5.0</v>
      </c>
      <c r="B15" s="716" t="str">
        <f>[204]QUANT!D32</f>
        <v>PAVIMENTAÇÃO</v>
      </c>
      <c r="C15" s="717"/>
      <c r="D15" s="717"/>
      <c r="E15" s="717"/>
      <c r="F15" s="717"/>
      <c r="G15" s="717"/>
      <c r="H15" s="717"/>
      <c r="I15" s="717"/>
      <c r="J15" s="718"/>
    </row>
    <row r="16" spans="1:10" ht="14.25" hidden="1" customHeight="1">
      <c r="A16" s="707" t="s">
        <v>138</v>
      </c>
      <c r="B16" s="708"/>
      <c r="C16" s="708"/>
      <c r="D16" s="708"/>
      <c r="E16" s="708"/>
      <c r="F16" s="708"/>
      <c r="G16" s="708"/>
      <c r="H16" s="708"/>
      <c r="I16" s="708"/>
      <c r="J16" s="709"/>
    </row>
    <row r="17" spans="1:12" ht="26" hidden="1">
      <c r="A17" s="337" t="s">
        <v>15</v>
      </c>
      <c r="B17" s="311" t="s">
        <v>16</v>
      </c>
      <c r="C17" s="311" t="s">
        <v>17</v>
      </c>
      <c r="D17" s="311" t="s">
        <v>11</v>
      </c>
      <c r="E17" s="311" t="s">
        <v>18</v>
      </c>
      <c r="F17" s="311" t="s">
        <v>693</v>
      </c>
      <c r="G17" s="312" t="s">
        <v>10</v>
      </c>
      <c r="H17" s="311" t="s">
        <v>19</v>
      </c>
      <c r="I17" s="311" t="s">
        <v>20</v>
      </c>
      <c r="J17" s="338" t="s">
        <v>21</v>
      </c>
    </row>
    <row r="18" spans="1:12" ht="37.5" hidden="1">
      <c r="A18" s="360">
        <f>QUANT!B27</f>
        <v>105569</v>
      </c>
      <c r="B18" s="313" t="str">
        <f>QUANT!D27</f>
        <v>Construção de Reforço para pavimentação de solo de comportamento laterítico (arenoso), com espessura de 40 cm - exclusive escavação, carga e transporte e solo.</v>
      </c>
      <c r="C18" s="287" t="s">
        <v>22</v>
      </c>
      <c r="D18" s="361">
        <f>QUANT!F27</f>
        <v>129.6</v>
      </c>
      <c r="E18" s="287" t="s">
        <v>4</v>
      </c>
      <c r="F18" s="287">
        <v>1.84</v>
      </c>
      <c r="G18" s="287" t="s">
        <v>23</v>
      </c>
      <c r="H18" s="362">
        <f>D18*F18</f>
        <v>238.464</v>
      </c>
      <c r="I18" s="427">
        <f>I7</f>
        <v>1</v>
      </c>
      <c r="J18" s="363">
        <f>H18*I18</f>
        <v>238.464</v>
      </c>
      <c r="K18" s="364"/>
      <c r="L18" s="364"/>
    </row>
    <row r="19" spans="1:12" ht="37.5" hidden="1">
      <c r="A19" s="360">
        <f>QUANT!B28</f>
        <v>105569</v>
      </c>
      <c r="B19" s="313" t="str">
        <f>QUANT!D28</f>
        <v>Construção de base e sub-base para pavimentação de solo de comportamento laterítico (arenoso), com espessura de 20 cm - exclusive escavação, carga e transporte e solo.</v>
      </c>
      <c r="C19" s="287" t="s">
        <v>22</v>
      </c>
      <c r="D19" s="361">
        <f>QUANT!F28</f>
        <v>72</v>
      </c>
      <c r="E19" s="287" t="s">
        <v>4</v>
      </c>
      <c r="F19" s="287">
        <v>1.84</v>
      </c>
      <c r="G19" s="287" t="s">
        <v>23</v>
      </c>
      <c r="H19" s="362">
        <f>D19*F19</f>
        <v>132.48000000000002</v>
      </c>
      <c r="I19" s="427">
        <f>I18</f>
        <v>1</v>
      </c>
      <c r="J19" s="363">
        <f>H19*I19</f>
        <v>132.48000000000002</v>
      </c>
    </row>
    <row r="20" spans="1:12" ht="37.5" hidden="1">
      <c r="A20" s="360">
        <f>QUANT!B29</f>
        <v>105569</v>
      </c>
      <c r="B20" s="313" t="str">
        <f>QUANT!D29</f>
        <v>Construção de base para pavimentação de solo de comportamento laterítico (arenoso), com espessura de 20 cm - exclusive escavação, carga e transporte e solo.</v>
      </c>
      <c r="C20" s="287" t="s">
        <v>22</v>
      </c>
      <c r="D20" s="361">
        <f>QUANT!F29</f>
        <v>72</v>
      </c>
      <c r="E20" s="287" t="s">
        <v>4</v>
      </c>
      <c r="F20" s="287">
        <v>1.84</v>
      </c>
      <c r="G20" s="287" t="s">
        <v>23</v>
      </c>
      <c r="H20" s="362">
        <f>D20*F20</f>
        <v>132.48000000000002</v>
      </c>
      <c r="I20" s="427">
        <f>I19</f>
        <v>1</v>
      </c>
      <c r="J20" s="363">
        <f>H20*I20</f>
        <v>132.48000000000002</v>
      </c>
    </row>
    <row r="21" spans="1:12" ht="14.25" hidden="1" customHeight="1">
      <c r="A21" s="719" t="s">
        <v>14</v>
      </c>
      <c r="B21" s="720"/>
      <c r="C21" s="720"/>
      <c r="D21" s="720"/>
      <c r="E21" s="720"/>
      <c r="F21" s="720"/>
      <c r="G21" s="720"/>
      <c r="H21" s="720"/>
      <c r="I21" s="721"/>
      <c r="J21" s="365">
        <f>SUM(J18:J20)</f>
        <v>503.42400000000004</v>
      </c>
    </row>
    <row r="22" spans="1:12" ht="14.25" hidden="1" customHeight="1">
      <c r="A22" s="366"/>
      <c r="B22" s="367"/>
      <c r="C22" s="367"/>
      <c r="D22" s="367"/>
      <c r="E22" s="367"/>
      <c r="F22" s="367"/>
      <c r="G22" s="367"/>
      <c r="H22" s="367"/>
      <c r="I22" s="367"/>
      <c r="J22" s="368"/>
    </row>
    <row r="23" spans="1:12" ht="14.25" hidden="1" customHeight="1">
      <c r="A23" s="707" t="s">
        <v>93</v>
      </c>
      <c r="B23" s="708"/>
      <c r="C23" s="708"/>
      <c r="D23" s="708"/>
      <c r="E23" s="708"/>
      <c r="F23" s="708"/>
      <c r="G23" s="708"/>
      <c r="H23" s="708"/>
      <c r="I23" s="708"/>
      <c r="J23" s="709"/>
    </row>
    <row r="24" spans="1:12" ht="26" hidden="1">
      <c r="A24" s="337" t="s">
        <v>15</v>
      </c>
      <c r="B24" s="311" t="s">
        <v>16</v>
      </c>
      <c r="C24" s="311" t="s">
        <v>17</v>
      </c>
      <c r="D24" s="311" t="s">
        <v>11</v>
      </c>
      <c r="E24" s="311" t="s">
        <v>18</v>
      </c>
      <c r="F24" s="311" t="s">
        <v>693</v>
      </c>
      <c r="G24" s="312" t="s">
        <v>10</v>
      </c>
      <c r="H24" s="311" t="s">
        <v>19</v>
      </c>
      <c r="I24" s="311" t="s">
        <v>20</v>
      </c>
      <c r="J24" s="338" t="s">
        <v>21</v>
      </c>
    </row>
    <row r="25" spans="1:12" ht="37.5" hidden="1">
      <c r="A25" s="360">
        <f t="shared" ref="A25:B27" si="0">A18</f>
        <v>105569</v>
      </c>
      <c r="B25" s="313" t="str">
        <f t="shared" si="0"/>
        <v>Construção de Reforço para pavimentação de solo de comportamento laterítico (arenoso), com espessura de 40 cm - exclusive escavação, carga e transporte e solo.</v>
      </c>
      <c r="C25" s="287" t="s">
        <v>22</v>
      </c>
      <c r="D25" s="361">
        <f>D18</f>
        <v>129.6</v>
      </c>
      <c r="E25" s="287" t="s">
        <v>4</v>
      </c>
      <c r="F25" s="287">
        <v>1.84</v>
      </c>
      <c r="G25" s="287" t="s">
        <v>23</v>
      </c>
      <c r="H25" s="362">
        <f>D25*F25</f>
        <v>238.464</v>
      </c>
      <c r="I25" s="427">
        <f>I12</f>
        <v>20.2</v>
      </c>
      <c r="J25" s="363">
        <f>H25*I25</f>
        <v>4816.9727999999996</v>
      </c>
      <c r="K25" s="364"/>
    </row>
    <row r="26" spans="1:12" ht="37.5" hidden="1">
      <c r="A26" s="360">
        <f t="shared" si="0"/>
        <v>105569</v>
      </c>
      <c r="B26" s="313" t="str">
        <f t="shared" si="0"/>
        <v>Construção de base e sub-base para pavimentação de solo de comportamento laterítico (arenoso), com espessura de 20 cm - exclusive escavação, carga e transporte e solo.</v>
      </c>
      <c r="C26" s="287" t="s">
        <v>22</v>
      </c>
      <c r="D26" s="361">
        <f>D19</f>
        <v>72</v>
      </c>
      <c r="E26" s="287" t="s">
        <v>4</v>
      </c>
      <c r="F26" s="287">
        <v>1.84</v>
      </c>
      <c r="G26" s="287" t="s">
        <v>23</v>
      </c>
      <c r="H26" s="362">
        <f>D26*F26</f>
        <v>132.48000000000002</v>
      </c>
      <c r="I26" s="427">
        <f>I12</f>
        <v>20.2</v>
      </c>
      <c r="J26" s="363">
        <f>H26*I26</f>
        <v>2676.0960000000005</v>
      </c>
    </row>
    <row r="27" spans="1:12" ht="37.5" hidden="1">
      <c r="A27" s="360">
        <f t="shared" si="0"/>
        <v>105569</v>
      </c>
      <c r="B27" s="313" t="str">
        <f t="shared" si="0"/>
        <v>Construção de base para pavimentação de solo de comportamento laterítico (arenoso), com espessura de 20 cm - exclusive escavação, carga e transporte e solo.</v>
      </c>
      <c r="C27" s="287" t="s">
        <v>22</v>
      </c>
      <c r="D27" s="361">
        <f>D20</f>
        <v>72</v>
      </c>
      <c r="E27" s="287" t="s">
        <v>4</v>
      </c>
      <c r="F27" s="287">
        <v>1.84</v>
      </c>
      <c r="G27" s="287" t="s">
        <v>23</v>
      </c>
      <c r="H27" s="362">
        <f>D27*F27</f>
        <v>132.48000000000002</v>
      </c>
      <c r="I27" s="427">
        <f>I12</f>
        <v>20.2</v>
      </c>
      <c r="J27" s="363">
        <f>H27*I27</f>
        <v>2676.0960000000005</v>
      </c>
    </row>
    <row r="28" spans="1:12" ht="14.15" hidden="1" customHeight="1">
      <c r="A28" s="713" t="s">
        <v>14</v>
      </c>
      <c r="B28" s="714"/>
      <c r="C28" s="714"/>
      <c r="D28" s="714"/>
      <c r="E28" s="714"/>
      <c r="F28" s="714"/>
      <c r="G28" s="714"/>
      <c r="H28" s="714"/>
      <c r="I28" s="715"/>
      <c r="J28" s="369">
        <f>SUM(J25:J27)</f>
        <v>10169.1648</v>
      </c>
    </row>
    <row r="29" spans="1:12" ht="14.25" hidden="1" customHeight="1">
      <c r="A29" s="370"/>
      <c r="B29" s="371"/>
      <c r="C29" s="367"/>
      <c r="D29" s="367"/>
      <c r="E29" s="367"/>
      <c r="F29" s="367"/>
      <c r="G29" s="367"/>
      <c r="H29" s="367"/>
      <c r="I29" s="367"/>
      <c r="J29" s="372"/>
    </row>
    <row r="30" spans="1:12" ht="14.25" hidden="1" customHeight="1">
      <c r="A30" s="707" t="s">
        <v>695</v>
      </c>
      <c r="B30" s="708"/>
      <c r="C30" s="708"/>
      <c r="D30" s="708"/>
      <c r="E30" s="708"/>
      <c r="F30" s="708"/>
      <c r="G30" s="708"/>
      <c r="H30" s="708"/>
      <c r="I30" s="708"/>
      <c r="J30" s="709"/>
    </row>
    <row r="31" spans="1:12" ht="26" hidden="1">
      <c r="A31" s="337" t="s">
        <v>15</v>
      </c>
      <c r="B31" s="311" t="s">
        <v>16</v>
      </c>
      <c r="C31" s="311" t="s">
        <v>17</v>
      </c>
      <c r="D31" s="311" t="s">
        <v>11</v>
      </c>
      <c r="E31" s="311" t="s">
        <v>18</v>
      </c>
      <c r="F31" s="311" t="s">
        <v>693</v>
      </c>
      <c r="G31" s="311" t="s">
        <v>10</v>
      </c>
      <c r="H31" s="311" t="s">
        <v>19</v>
      </c>
      <c r="I31" s="311" t="s">
        <v>20</v>
      </c>
      <c r="J31" s="338" t="s">
        <v>21</v>
      </c>
    </row>
    <row r="32" spans="1:12" ht="25" hidden="1">
      <c r="A32" s="373" t="str">
        <f>[204]QUANT!B42</f>
        <v>COMP. 5.10 (95303)</v>
      </c>
      <c r="B32" s="313" t="str">
        <f>[204]QUANT!D42</f>
        <v>Transporte com caminhão basculante 10 m3 de massa asfáltica para pavimentação urbana</v>
      </c>
      <c r="C32" s="313" t="s">
        <v>117</v>
      </c>
      <c r="D32" s="389">
        <f>QUANT!F32</f>
        <v>6.91</v>
      </c>
      <c r="E32" s="313" t="s">
        <v>4</v>
      </c>
      <c r="F32" s="313">
        <v>1</v>
      </c>
      <c r="G32" s="313" t="s">
        <v>696</v>
      </c>
      <c r="H32" s="313">
        <f>D32*F32</f>
        <v>6.91</v>
      </c>
      <c r="I32" s="388">
        <f>'QUADRO DMT'!I13</f>
        <v>41.3</v>
      </c>
      <c r="J32" s="374">
        <f>INT(H32*I32*100)/100</f>
        <v>285.38</v>
      </c>
    </row>
    <row r="33" spans="1:10" s="298" customFormat="1" ht="14.25" hidden="1" customHeight="1" thickBot="1">
      <c r="A33" s="320"/>
      <c r="B33" s="321" t="s">
        <v>14</v>
      </c>
      <c r="C33" s="322"/>
      <c r="D33" s="322"/>
      <c r="E33" s="322"/>
      <c r="F33" s="322"/>
      <c r="G33" s="322"/>
      <c r="H33" s="322"/>
      <c r="I33" s="322"/>
      <c r="J33" s="323">
        <f>SUM(J32:J32)</f>
        <v>285.38</v>
      </c>
    </row>
    <row r="34" spans="1:10" ht="14.25" hidden="1" customHeight="1" thickBot="1">
      <c r="A34" s="324"/>
      <c r="B34" s="325"/>
      <c r="C34" s="326"/>
      <c r="D34" s="327"/>
      <c r="E34" s="326"/>
      <c r="F34" s="328"/>
      <c r="G34" s="326"/>
      <c r="H34" s="329"/>
      <c r="I34" s="326"/>
      <c r="J34" s="330"/>
    </row>
    <row r="35" spans="1:10" ht="14.25" customHeight="1">
      <c r="A35" s="336" t="str">
        <f>[204]QUANT!A55</f>
        <v>8.0</v>
      </c>
      <c r="B35" s="716" t="str">
        <f>[204]QUANT!D55</f>
        <v>DRENAGEM</v>
      </c>
      <c r="C35" s="717"/>
      <c r="D35" s="717"/>
      <c r="E35" s="717"/>
      <c r="F35" s="717"/>
      <c r="G35" s="717"/>
      <c r="H35" s="717"/>
      <c r="I35" s="717"/>
      <c r="J35" s="718"/>
    </row>
    <row r="36" spans="1:10" ht="14.25" customHeight="1">
      <c r="A36" s="707" t="s">
        <v>138</v>
      </c>
      <c r="B36" s="708"/>
      <c r="C36" s="708"/>
      <c r="D36" s="708"/>
      <c r="E36" s="708"/>
      <c r="F36" s="708"/>
      <c r="G36" s="708"/>
      <c r="H36" s="708"/>
      <c r="I36" s="708"/>
      <c r="J36" s="709"/>
    </row>
    <row r="37" spans="1:10" ht="26">
      <c r="A37" s="337" t="s">
        <v>15</v>
      </c>
      <c r="B37" s="311" t="s">
        <v>16</v>
      </c>
      <c r="C37" s="311" t="s">
        <v>17</v>
      </c>
      <c r="D37" s="311" t="s">
        <v>11</v>
      </c>
      <c r="E37" s="311" t="s">
        <v>18</v>
      </c>
      <c r="F37" s="311" t="s">
        <v>693</v>
      </c>
      <c r="G37" s="312" t="s">
        <v>10</v>
      </c>
      <c r="H37" s="311" t="s">
        <v>19</v>
      </c>
      <c r="I37" s="311" t="s">
        <v>20</v>
      </c>
      <c r="J37" s="338" t="s">
        <v>21</v>
      </c>
    </row>
    <row r="38" spans="1:10" ht="50">
      <c r="A38" s="375">
        <f>QUANT!B54</f>
        <v>100977</v>
      </c>
      <c r="B38" s="313" t="str">
        <f>QUANT!D54</f>
        <v>Carga, manobra e descarga de solos e materiais granulares em caminhão basculante 6 m³ - carga com escavadeira hidráulica (caçamba de 1,20 m³ / 155 hp) e descarga livre (unidade: m3). Af_07/2020</v>
      </c>
      <c r="C38" s="287" t="s">
        <v>22</v>
      </c>
      <c r="D38" s="361">
        <f>QUANT!F54</f>
        <v>1396</v>
      </c>
      <c r="E38" s="287" t="s">
        <v>4</v>
      </c>
      <c r="F38" s="287">
        <v>1.84</v>
      </c>
      <c r="G38" s="287" t="s">
        <v>23</v>
      </c>
      <c r="H38" s="362">
        <f>D38*F38</f>
        <v>2568.6400000000003</v>
      </c>
      <c r="I38" s="427">
        <f>I7</f>
        <v>1</v>
      </c>
      <c r="J38" s="363">
        <f>H38*I38</f>
        <v>2568.6400000000003</v>
      </c>
    </row>
    <row r="39" spans="1:10" ht="14.25" customHeight="1">
      <c r="A39" s="719" t="s">
        <v>14</v>
      </c>
      <c r="B39" s="720"/>
      <c r="C39" s="720"/>
      <c r="D39" s="720"/>
      <c r="E39" s="720"/>
      <c r="F39" s="720"/>
      <c r="G39" s="720"/>
      <c r="H39" s="720"/>
      <c r="I39" s="721"/>
      <c r="J39" s="365">
        <f>SUM(J38)</f>
        <v>2568.6400000000003</v>
      </c>
    </row>
    <row r="40" spans="1:10" ht="14.25" customHeight="1">
      <c r="A40" s="376"/>
      <c r="B40" s="377"/>
      <c r="C40" s="367"/>
      <c r="D40" s="367"/>
      <c r="E40" s="367"/>
      <c r="F40" s="367"/>
      <c r="G40" s="367"/>
      <c r="H40" s="367"/>
      <c r="I40" s="367"/>
      <c r="J40" s="378"/>
    </row>
    <row r="41" spans="1:10" ht="14.25" customHeight="1">
      <c r="A41" s="707" t="s">
        <v>93</v>
      </c>
      <c r="B41" s="708"/>
      <c r="C41" s="708"/>
      <c r="D41" s="708"/>
      <c r="E41" s="708"/>
      <c r="F41" s="708"/>
      <c r="G41" s="708"/>
      <c r="H41" s="708"/>
      <c r="I41" s="708"/>
      <c r="J41" s="709"/>
    </row>
    <row r="42" spans="1:10" ht="26">
      <c r="A42" s="337" t="s">
        <v>15</v>
      </c>
      <c r="B42" s="311" t="s">
        <v>16</v>
      </c>
      <c r="C42" s="311" t="s">
        <v>17</v>
      </c>
      <c r="D42" s="311" t="s">
        <v>11</v>
      </c>
      <c r="E42" s="311" t="s">
        <v>18</v>
      </c>
      <c r="F42" s="311" t="s">
        <v>693</v>
      </c>
      <c r="G42" s="312" t="s">
        <v>10</v>
      </c>
      <c r="H42" s="311" t="s">
        <v>19</v>
      </c>
      <c r="I42" s="311" t="s">
        <v>20</v>
      </c>
      <c r="J42" s="338" t="s">
        <v>21</v>
      </c>
    </row>
    <row r="43" spans="1:10" ht="50">
      <c r="A43" s="375">
        <f>[204]QUANT!B63</f>
        <v>100977</v>
      </c>
      <c r="B43" s="379" t="str">
        <f>B38</f>
        <v>Carga, manobra e descarga de solos e materiais granulares em caminhão basculante 6 m³ - carga com escavadeira hidráulica (caçamba de 1,20 m³ / 155 hp) e descarga livre (unidade: m3). Af_07/2020</v>
      </c>
      <c r="C43" s="287" t="s">
        <v>22</v>
      </c>
      <c r="D43" s="361">
        <f>D38</f>
        <v>1396</v>
      </c>
      <c r="E43" s="287" t="s">
        <v>4</v>
      </c>
      <c r="F43" s="287">
        <v>1.84</v>
      </c>
      <c r="G43" s="287" t="s">
        <v>23</v>
      </c>
      <c r="H43" s="362">
        <f>D43*F43</f>
        <v>2568.6400000000003</v>
      </c>
      <c r="I43" s="427">
        <f>I12</f>
        <v>20.2</v>
      </c>
      <c r="J43" s="363">
        <f>H43*I43</f>
        <v>51886.528000000006</v>
      </c>
    </row>
    <row r="44" spans="1:10" ht="14.25" customHeight="1" thickBot="1">
      <c r="A44" s="710" t="s">
        <v>14</v>
      </c>
      <c r="B44" s="711"/>
      <c r="C44" s="711"/>
      <c r="D44" s="711"/>
      <c r="E44" s="711"/>
      <c r="F44" s="711"/>
      <c r="G44" s="711"/>
      <c r="H44" s="711"/>
      <c r="I44" s="712"/>
      <c r="J44" s="355">
        <f>SUM(J43)</f>
        <v>51886.528000000006</v>
      </c>
    </row>
    <row r="45" spans="1:10" ht="14.25" customHeight="1">
      <c r="A45" s="380"/>
      <c r="B45" s="381"/>
      <c r="C45" s="382"/>
      <c r="D45" s="383"/>
      <c r="E45" s="382"/>
      <c r="F45" s="382"/>
      <c r="G45" s="382"/>
      <c r="H45" s="384"/>
      <c r="I45" s="382"/>
      <c r="J45" s="385"/>
    </row>
  </sheetData>
  <customSheetViews>
    <customSheetView guid="{E8D46A29-8D28-49CA-936A-9705D639E1C7}" topLeftCell="A7">
      <selection activeCell="F28" sqref="F28:G28"/>
      <pageMargins left="0.78740157480314965" right="0.78740157480314965" top="0.98425196850393704" bottom="0.98425196850393704" header="0.51181102362204722" footer="0.51181102362204722"/>
      <printOptions horizontalCentered="1"/>
      <pageSetup scale="90" orientation="landscape" horizontalDpi="4294967293" r:id="rId1"/>
      <headerFooter alignWithMargins="0"/>
    </customSheetView>
  </customSheetViews>
  <mergeCells count="19">
    <mergeCell ref="A8:I8"/>
    <mergeCell ref="A1:J1"/>
    <mergeCell ref="A2:J2"/>
    <mergeCell ref="A3:J3"/>
    <mergeCell ref="B4:J4"/>
    <mergeCell ref="A5:J5"/>
    <mergeCell ref="A10:J10"/>
    <mergeCell ref="A13:I13"/>
    <mergeCell ref="B15:J15"/>
    <mergeCell ref="A16:J16"/>
    <mergeCell ref="A21:I21"/>
    <mergeCell ref="A41:J41"/>
    <mergeCell ref="A44:I44"/>
    <mergeCell ref="A23:J23"/>
    <mergeCell ref="A28:I28"/>
    <mergeCell ref="A30:J30"/>
    <mergeCell ref="B35:J35"/>
    <mergeCell ref="A39:I39"/>
    <mergeCell ref="A36:J36"/>
  </mergeCells>
  <phoneticPr fontId="0" type="noConversion"/>
  <printOptions horizontalCentered="1"/>
  <pageMargins left="0.78740157480314965" right="0.78740157480314965" top="0.98425196850393704" bottom="0.59055118110236227" header="0.51181102362204722" footer="0.51181102362204722"/>
  <pageSetup paperSize="9" scale="70" orientation="landscape" horizontalDpi="4294967293"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27"/>
  <sheetViews>
    <sheetView topLeftCell="D1" zoomScale="88" zoomScaleNormal="88" workbookViewId="0">
      <pane ySplit="8" topLeftCell="A9" activePane="bottomLeft" state="frozen"/>
      <selection pane="bottomLeft" activeCell="N9" sqref="N9"/>
    </sheetView>
  </sheetViews>
  <sheetFormatPr defaultRowHeight="12.5"/>
  <cols>
    <col min="1" max="1" width="42.453125" customWidth="1"/>
    <col min="2" max="3" width="5.6328125" customWidth="1"/>
    <col min="4" max="4" width="6.36328125" bestFit="1" customWidth="1"/>
    <col min="5" max="6" width="5.6328125" customWidth="1"/>
    <col min="7" max="7" width="7.54296875" bestFit="1" customWidth="1"/>
    <col min="8" max="8" width="10.81640625" customWidth="1"/>
    <col min="9" max="9" width="9.453125" customWidth="1"/>
    <col min="10" max="11" width="8.7265625" customWidth="1"/>
    <col min="12" max="12" width="9.26953125" customWidth="1"/>
    <col min="13" max="13" width="11.54296875" customWidth="1"/>
    <col min="14" max="14" width="12.26953125" bestFit="1" customWidth="1"/>
    <col min="15" max="15" width="10.7265625" bestFit="1" customWidth="1"/>
    <col min="16" max="16" width="11.54296875" customWidth="1"/>
    <col min="17" max="17" width="10.81640625" customWidth="1"/>
    <col min="18" max="18" width="15.54296875" bestFit="1" customWidth="1"/>
    <col min="19" max="19" width="10.81640625" bestFit="1" customWidth="1"/>
    <col min="20" max="20" width="11" bestFit="1" customWidth="1"/>
    <col min="21" max="21" width="12" customWidth="1"/>
    <col min="22" max="22" width="10.1796875" customWidth="1"/>
    <col min="23" max="23" width="14.36328125" customWidth="1"/>
    <col min="24" max="24" width="13.453125" customWidth="1"/>
    <col min="25" max="25" width="11.7265625" customWidth="1"/>
    <col min="264" max="264" width="42.453125" customWidth="1"/>
    <col min="265" max="265" width="10.81640625" customWidth="1"/>
    <col min="266" max="266" width="9.453125" customWidth="1"/>
    <col min="267" max="268" width="8.7265625" customWidth="1"/>
    <col min="269" max="269" width="9.26953125" customWidth="1"/>
    <col min="270" max="270" width="11.54296875" customWidth="1"/>
    <col min="271" max="271" width="12.26953125" bestFit="1" customWidth="1"/>
    <col min="272" max="272" width="10.7265625" bestFit="1" customWidth="1"/>
    <col min="273" max="273" width="11.54296875" customWidth="1"/>
    <col min="274" max="274" width="10.81640625" customWidth="1"/>
    <col min="275" max="275" width="15.54296875" bestFit="1" customWidth="1"/>
    <col min="276" max="276" width="10.81640625" bestFit="1" customWidth="1"/>
    <col min="277" max="277" width="11" bestFit="1" customWidth="1"/>
    <col min="278" max="278" width="12" customWidth="1"/>
    <col min="279" max="279" width="10.1796875" customWidth="1"/>
    <col min="280" max="280" width="15.81640625" customWidth="1"/>
    <col min="281" max="281" width="11.7265625" customWidth="1"/>
    <col min="520" max="520" width="42.453125" customWidth="1"/>
    <col min="521" max="521" width="10.81640625" customWidth="1"/>
    <col min="522" max="522" width="9.453125" customWidth="1"/>
    <col min="523" max="524" width="8.7265625" customWidth="1"/>
    <col min="525" max="525" width="9.26953125" customWidth="1"/>
    <col min="526" max="526" width="11.54296875" customWidth="1"/>
    <col min="527" max="527" width="12.26953125" bestFit="1" customWidth="1"/>
    <col min="528" max="528" width="10.7265625" bestFit="1" customWidth="1"/>
    <col min="529" max="529" width="11.54296875" customWidth="1"/>
    <col min="530" max="530" width="10.81640625" customWidth="1"/>
    <col min="531" max="531" width="15.54296875" bestFit="1" customWidth="1"/>
    <col min="532" max="532" width="10.81640625" bestFit="1" customWidth="1"/>
    <col min="533" max="533" width="11" bestFit="1" customWidth="1"/>
    <col min="534" max="534" width="12" customWidth="1"/>
    <col min="535" max="535" width="10.1796875" customWidth="1"/>
    <col min="536" max="536" width="15.81640625" customWidth="1"/>
    <col min="537" max="537" width="11.7265625" customWidth="1"/>
    <col min="776" max="776" width="42.453125" customWidth="1"/>
    <col min="777" max="777" width="10.81640625" customWidth="1"/>
    <col min="778" max="778" width="9.453125" customWidth="1"/>
    <col min="779" max="780" width="8.7265625" customWidth="1"/>
    <col min="781" max="781" width="9.26953125" customWidth="1"/>
    <col min="782" max="782" width="11.54296875" customWidth="1"/>
    <col min="783" max="783" width="12.26953125" bestFit="1" customWidth="1"/>
    <col min="784" max="784" width="10.7265625" bestFit="1" customWidth="1"/>
    <col min="785" max="785" width="11.54296875" customWidth="1"/>
    <col min="786" max="786" width="10.81640625" customWidth="1"/>
    <col min="787" max="787" width="15.54296875" bestFit="1" customWidth="1"/>
    <col min="788" max="788" width="10.81640625" bestFit="1" customWidth="1"/>
    <col min="789" max="789" width="11" bestFit="1" customWidth="1"/>
    <col min="790" max="790" width="12" customWidth="1"/>
    <col min="791" max="791" width="10.1796875" customWidth="1"/>
    <col min="792" max="792" width="15.81640625" customWidth="1"/>
    <col min="793" max="793" width="11.7265625" customWidth="1"/>
    <col min="1032" max="1032" width="42.453125" customWidth="1"/>
    <col min="1033" max="1033" width="10.81640625" customWidth="1"/>
    <col min="1034" max="1034" width="9.453125" customWidth="1"/>
    <col min="1035" max="1036" width="8.7265625" customWidth="1"/>
    <col min="1037" max="1037" width="9.26953125" customWidth="1"/>
    <col min="1038" max="1038" width="11.54296875" customWidth="1"/>
    <col min="1039" max="1039" width="12.26953125" bestFit="1" customWidth="1"/>
    <col min="1040" max="1040" width="10.7265625" bestFit="1" customWidth="1"/>
    <col min="1041" max="1041" width="11.54296875" customWidth="1"/>
    <col min="1042" max="1042" width="10.81640625" customWidth="1"/>
    <col min="1043" max="1043" width="15.54296875" bestFit="1" customWidth="1"/>
    <col min="1044" max="1044" width="10.81640625" bestFit="1" customWidth="1"/>
    <col min="1045" max="1045" width="11" bestFit="1" customWidth="1"/>
    <col min="1046" max="1046" width="12" customWidth="1"/>
    <col min="1047" max="1047" width="10.1796875" customWidth="1"/>
    <col min="1048" max="1048" width="15.81640625" customWidth="1"/>
    <col min="1049" max="1049" width="11.7265625" customWidth="1"/>
    <col min="1288" max="1288" width="42.453125" customWidth="1"/>
    <col min="1289" max="1289" width="10.81640625" customWidth="1"/>
    <col min="1290" max="1290" width="9.453125" customWidth="1"/>
    <col min="1291" max="1292" width="8.7265625" customWidth="1"/>
    <col min="1293" max="1293" width="9.26953125" customWidth="1"/>
    <col min="1294" max="1294" width="11.54296875" customWidth="1"/>
    <col min="1295" max="1295" width="12.26953125" bestFit="1" customWidth="1"/>
    <col min="1296" max="1296" width="10.7265625" bestFit="1" customWidth="1"/>
    <col min="1297" max="1297" width="11.54296875" customWidth="1"/>
    <col min="1298" max="1298" width="10.81640625" customWidth="1"/>
    <col min="1299" max="1299" width="15.54296875" bestFit="1" customWidth="1"/>
    <col min="1300" max="1300" width="10.81640625" bestFit="1" customWidth="1"/>
    <col min="1301" max="1301" width="11" bestFit="1" customWidth="1"/>
    <col min="1302" max="1302" width="12" customWidth="1"/>
    <col min="1303" max="1303" width="10.1796875" customWidth="1"/>
    <col min="1304" max="1304" width="15.81640625" customWidth="1"/>
    <col min="1305" max="1305" width="11.7265625" customWidth="1"/>
    <col min="1544" max="1544" width="42.453125" customWidth="1"/>
    <col min="1545" max="1545" width="10.81640625" customWidth="1"/>
    <col min="1546" max="1546" width="9.453125" customWidth="1"/>
    <col min="1547" max="1548" width="8.7265625" customWidth="1"/>
    <col min="1549" max="1549" width="9.26953125" customWidth="1"/>
    <col min="1550" max="1550" width="11.54296875" customWidth="1"/>
    <col min="1551" max="1551" width="12.26953125" bestFit="1" customWidth="1"/>
    <col min="1552" max="1552" width="10.7265625" bestFit="1" customWidth="1"/>
    <col min="1553" max="1553" width="11.54296875" customWidth="1"/>
    <col min="1554" max="1554" width="10.81640625" customWidth="1"/>
    <col min="1555" max="1555" width="15.54296875" bestFit="1" customWidth="1"/>
    <col min="1556" max="1556" width="10.81640625" bestFit="1" customWidth="1"/>
    <col min="1557" max="1557" width="11" bestFit="1" customWidth="1"/>
    <col min="1558" max="1558" width="12" customWidth="1"/>
    <col min="1559" max="1559" width="10.1796875" customWidth="1"/>
    <col min="1560" max="1560" width="15.81640625" customWidth="1"/>
    <col min="1561" max="1561" width="11.7265625" customWidth="1"/>
    <col min="1800" max="1800" width="42.453125" customWidth="1"/>
    <col min="1801" max="1801" width="10.81640625" customWidth="1"/>
    <col min="1802" max="1802" width="9.453125" customWidth="1"/>
    <col min="1803" max="1804" width="8.7265625" customWidth="1"/>
    <col min="1805" max="1805" width="9.26953125" customWidth="1"/>
    <col min="1806" max="1806" width="11.54296875" customWidth="1"/>
    <col min="1807" max="1807" width="12.26953125" bestFit="1" customWidth="1"/>
    <col min="1808" max="1808" width="10.7265625" bestFit="1" customWidth="1"/>
    <col min="1809" max="1809" width="11.54296875" customWidth="1"/>
    <col min="1810" max="1810" width="10.81640625" customWidth="1"/>
    <col min="1811" max="1811" width="15.54296875" bestFit="1" customWidth="1"/>
    <col min="1812" max="1812" width="10.81640625" bestFit="1" customWidth="1"/>
    <col min="1813" max="1813" width="11" bestFit="1" customWidth="1"/>
    <col min="1814" max="1814" width="12" customWidth="1"/>
    <col min="1815" max="1815" width="10.1796875" customWidth="1"/>
    <col min="1816" max="1816" width="15.81640625" customWidth="1"/>
    <col min="1817" max="1817" width="11.7265625" customWidth="1"/>
    <col min="2056" max="2056" width="42.453125" customWidth="1"/>
    <col min="2057" max="2057" width="10.81640625" customWidth="1"/>
    <col min="2058" max="2058" width="9.453125" customWidth="1"/>
    <col min="2059" max="2060" width="8.7265625" customWidth="1"/>
    <col min="2061" max="2061" width="9.26953125" customWidth="1"/>
    <col min="2062" max="2062" width="11.54296875" customWidth="1"/>
    <col min="2063" max="2063" width="12.26953125" bestFit="1" customWidth="1"/>
    <col min="2064" max="2064" width="10.7265625" bestFit="1" customWidth="1"/>
    <col min="2065" max="2065" width="11.54296875" customWidth="1"/>
    <col min="2066" max="2066" width="10.81640625" customWidth="1"/>
    <col min="2067" max="2067" width="15.54296875" bestFit="1" customWidth="1"/>
    <col min="2068" max="2068" width="10.81640625" bestFit="1" customWidth="1"/>
    <col min="2069" max="2069" width="11" bestFit="1" customWidth="1"/>
    <col min="2070" max="2070" width="12" customWidth="1"/>
    <col min="2071" max="2071" width="10.1796875" customWidth="1"/>
    <col min="2072" max="2072" width="15.81640625" customWidth="1"/>
    <col min="2073" max="2073" width="11.7265625" customWidth="1"/>
    <col min="2312" max="2312" width="42.453125" customWidth="1"/>
    <col min="2313" max="2313" width="10.81640625" customWidth="1"/>
    <col min="2314" max="2314" width="9.453125" customWidth="1"/>
    <col min="2315" max="2316" width="8.7265625" customWidth="1"/>
    <col min="2317" max="2317" width="9.26953125" customWidth="1"/>
    <col min="2318" max="2318" width="11.54296875" customWidth="1"/>
    <col min="2319" max="2319" width="12.26953125" bestFit="1" customWidth="1"/>
    <col min="2320" max="2320" width="10.7265625" bestFit="1" customWidth="1"/>
    <col min="2321" max="2321" width="11.54296875" customWidth="1"/>
    <col min="2322" max="2322" width="10.81640625" customWidth="1"/>
    <col min="2323" max="2323" width="15.54296875" bestFit="1" customWidth="1"/>
    <col min="2324" max="2324" width="10.81640625" bestFit="1" customWidth="1"/>
    <col min="2325" max="2325" width="11" bestFit="1" customWidth="1"/>
    <col min="2326" max="2326" width="12" customWidth="1"/>
    <col min="2327" max="2327" width="10.1796875" customWidth="1"/>
    <col min="2328" max="2328" width="15.81640625" customWidth="1"/>
    <col min="2329" max="2329" width="11.7265625" customWidth="1"/>
    <col min="2568" max="2568" width="42.453125" customWidth="1"/>
    <col min="2569" max="2569" width="10.81640625" customWidth="1"/>
    <col min="2570" max="2570" width="9.453125" customWidth="1"/>
    <col min="2571" max="2572" width="8.7265625" customWidth="1"/>
    <col min="2573" max="2573" width="9.26953125" customWidth="1"/>
    <col min="2574" max="2574" width="11.54296875" customWidth="1"/>
    <col min="2575" max="2575" width="12.26953125" bestFit="1" customWidth="1"/>
    <col min="2576" max="2576" width="10.7265625" bestFit="1" customWidth="1"/>
    <col min="2577" max="2577" width="11.54296875" customWidth="1"/>
    <col min="2578" max="2578" width="10.81640625" customWidth="1"/>
    <col min="2579" max="2579" width="15.54296875" bestFit="1" customWidth="1"/>
    <col min="2580" max="2580" width="10.81640625" bestFit="1" customWidth="1"/>
    <col min="2581" max="2581" width="11" bestFit="1" customWidth="1"/>
    <col min="2582" max="2582" width="12" customWidth="1"/>
    <col min="2583" max="2583" width="10.1796875" customWidth="1"/>
    <col min="2584" max="2584" width="15.81640625" customWidth="1"/>
    <col min="2585" max="2585" width="11.7265625" customWidth="1"/>
    <col min="2824" max="2824" width="42.453125" customWidth="1"/>
    <col min="2825" max="2825" width="10.81640625" customWidth="1"/>
    <col min="2826" max="2826" width="9.453125" customWidth="1"/>
    <col min="2827" max="2828" width="8.7265625" customWidth="1"/>
    <col min="2829" max="2829" width="9.26953125" customWidth="1"/>
    <col min="2830" max="2830" width="11.54296875" customWidth="1"/>
    <col min="2831" max="2831" width="12.26953125" bestFit="1" customWidth="1"/>
    <col min="2832" max="2832" width="10.7265625" bestFit="1" customWidth="1"/>
    <col min="2833" max="2833" width="11.54296875" customWidth="1"/>
    <col min="2834" max="2834" width="10.81640625" customWidth="1"/>
    <col min="2835" max="2835" width="15.54296875" bestFit="1" customWidth="1"/>
    <col min="2836" max="2836" width="10.81640625" bestFit="1" customWidth="1"/>
    <col min="2837" max="2837" width="11" bestFit="1" customWidth="1"/>
    <col min="2838" max="2838" width="12" customWidth="1"/>
    <col min="2839" max="2839" width="10.1796875" customWidth="1"/>
    <col min="2840" max="2840" width="15.81640625" customWidth="1"/>
    <col min="2841" max="2841" width="11.7265625" customWidth="1"/>
    <col min="3080" max="3080" width="42.453125" customWidth="1"/>
    <col min="3081" max="3081" width="10.81640625" customWidth="1"/>
    <col min="3082" max="3082" width="9.453125" customWidth="1"/>
    <col min="3083" max="3084" width="8.7265625" customWidth="1"/>
    <col min="3085" max="3085" width="9.26953125" customWidth="1"/>
    <col min="3086" max="3086" width="11.54296875" customWidth="1"/>
    <col min="3087" max="3087" width="12.26953125" bestFit="1" customWidth="1"/>
    <col min="3088" max="3088" width="10.7265625" bestFit="1" customWidth="1"/>
    <col min="3089" max="3089" width="11.54296875" customWidth="1"/>
    <col min="3090" max="3090" width="10.81640625" customWidth="1"/>
    <col min="3091" max="3091" width="15.54296875" bestFit="1" customWidth="1"/>
    <col min="3092" max="3092" width="10.81640625" bestFit="1" customWidth="1"/>
    <col min="3093" max="3093" width="11" bestFit="1" customWidth="1"/>
    <col min="3094" max="3094" width="12" customWidth="1"/>
    <col min="3095" max="3095" width="10.1796875" customWidth="1"/>
    <col min="3096" max="3096" width="15.81640625" customWidth="1"/>
    <col min="3097" max="3097" width="11.7265625" customWidth="1"/>
    <col min="3336" max="3336" width="42.453125" customWidth="1"/>
    <col min="3337" max="3337" width="10.81640625" customWidth="1"/>
    <col min="3338" max="3338" width="9.453125" customWidth="1"/>
    <col min="3339" max="3340" width="8.7265625" customWidth="1"/>
    <col min="3341" max="3341" width="9.26953125" customWidth="1"/>
    <col min="3342" max="3342" width="11.54296875" customWidth="1"/>
    <col min="3343" max="3343" width="12.26953125" bestFit="1" customWidth="1"/>
    <col min="3344" max="3344" width="10.7265625" bestFit="1" customWidth="1"/>
    <col min="3345" max="3345" width="11.54296875" customWidth="1"/>
    <col min="3346" max="3346" width="10.81640625" customWidth="1"/>
    <col min="3347" max="3347" width="15.54296875" bestFit="1" customWidth="1"/>
    <col min="3348" max="3348" width="10.81640625" bestFit="1" customWidth="1"/>
    <col min="3349" max="3349" width="11" bestFit="1" customWidth="1"/>
    <col min="3350" max="3350" width="12" customWidth="1"/>
    <col min="3351" max="3351" width="10.1796875" customWidth="1"/>
    <col min="3352" max="3352" width="15.81640625" customWidth="1"/>
    <col min="3353" max="3353" width="11.7265625" customWidth="1"/>
    <col min="3592" max="3592" width="42.453125" customWidth="1"/>
    <col min="3593" max="3593" width="10.81640625" customWidth="1"/>
    <col min="3594" max="3594" width="9.453125" customWidth="1"/>
    <col min="3595" max="3596" width="8.7265625" customWidth="1"/>
    <col min="3597" max="3597" width="9.26953125" customWidth="1"/>
    <col min="3598" max="3598" width="11.54296875" customWidth="1"/>
    <col min="3599" max="3599" width="12.26953125" bestFit="1" customWidth="1"/>
    <col min="3600" max="3600" width="10.7265625" bestFit="1" customWidth="1"/>
    <col min="3601" max="3601" width="11.54296875" customWidth="1"/>
    <col min="3602" max="3602" width="10.81640625" customWidth="1"/>
    <col min="3603" max="3603" width="15.54296875" bestFit="1" customWidth="1"/>
    <col min="3604" max="3604" width="10.81640625" bestFit="1" customWidth="1"/>
    <col min="3605" max="3605" width="11" bestFit="1" customWidth="1"/>
    <col min="3606" max="3606" width="12" customWidth="1"/>
    <col min="3607" max="3607" width="10.1796875" customWidth="1"/>
    <col min="3608" max="3608" width="15.81640625" customWidth="1"/>
    <col min="3609" max="3609" width="11.7265625" customWidth="1"/>
    <col min="3848" max="3848" width="42.453125" customWidth="1"/>
    <col min="3849" max="3849" width="10.81640625" customWidth="1"/>
    <col min="3850" max="3850" width="9.453125" customWidth="1"/>
    <col min="3851" max="3852" width="8.7265625" customWidth="1"/>
    <col min="3853" max="3853" width="9.26953125" customWidth="1"/>
    <col min="3854" max="3854" width="11.54296875" customWidth="1"/>
    <col min="3855" max="3855" width="12.26953125" bestFit="1" customWidth="1"/>
    <col min="3856" max="3856" width="10.7265625" bestFit="1" customWidth="1"/>
    <col min="3857" max="3857" width="11.54296875" customWidth="1"/>
    <col min="3858" max="3858" width="10.81640625" customWidth="1"/>
    <col min="3859" max="3859" width="15.54296875" bestFit="1" customWidth="1"/>
    <col min="3860" max="3860" width="10.81640625" bestFit="1" customWidth="1"/>
    <col min="3861" max="3861" width="11" bestFit="1" customWidth="1"/>
    <col min="3862" max="3862" width="12" customWidth="1"/>
    <col min="3863" max="3863" width="10.1796875" customWidth="1"/>
    <col min="3864" max="3864" width="15.81640625" customWidth="1"/>
    <col min="3865" max="3865" width="11.7265625" customWidth="1"/>
    <col min="4104" max="4104" width="42.453125" customWidth="1"/>
    <col min="4105" max="4105" width="10.81640625" customWidth="1"/>
    <col min="4106" max="4106" width="9.453125" customWidth="1"/>
    <col min="4107" max="4108" width="8.7265625" customWidth="1"/>
    <col min="4109" max="4109" width="9.26953125" customWidth="1"/>
    <col min="4110" max="4110" width="11.54296875" customWidth="1"/>
    <col min="4111" max="4111" width="12.26953125" bestFit="1" customWidth="1"/>
    <col min="4112" max="4112" width="10.7265625" bestFit="1" customWidth="1"/>
    <col min="4113" max="4113" width="11.54296875" customWidth="1"/>
    <col min="4114" max="4114" width="10.81640625" customWidth="1"/>
    <col min="4115" max="4115" width="15.54296875" bestFit="1" customWidth="1"/>
    <col min="4116" max="4116" width="10.81640625" bestFit="1" customWidth="1"/>
    <col min="4117" max="4117" width="11" bestFit="1" customWidth="1"/>
    <col min="4118" max="4118" width="12" customWidth="1"/>
    <col min="4119" max="4119" width="10.1796875" customWidth="1"/>
    <col min="4120" max="4120" width="15.81640625" customWidth="1"/>
    <col min="4121" max="4121" width="11.7265625" customWidth="1"/>
    <col min="4360" max="4360" width="42.453125" customWidth="1"/>
    <col min="4361" max="4361" width="10.81640625" customWidth="1"/>
    <col min="4362" max="4362" width="9.453125" customWidth="1"/>
    <col min="4363" max="4364" width="8.7265625" customWidth="1"/>
    <col min="4365" max="4365" width="9.26953125" customWidth="1"/>
    <col min="4366" max="4366" width="11.54296875" customWidth="1"/>
    <col min="4367" max="4367" width="12.26953125" bestFit="1" customWidth="1"/>
    <col min="4368" max="4368" width="10.7265625" bestFit="1" customWidth="1"/>
    <col min="4369" max="4369" width="11.54296875" customWidth="1"/>
    <col min="4370" max="4370" width="10.81640625" customWidth="1"/>
    <col min="4371" max="4371" width="15.54296875" bestFit="1" customWidth="1"/>
    <col min="4372" max="4372" width="10.81640625" bestFit="1" customWidth="1"/>
    <col min="4373" max="4373" width="11" bestFit="1" customWidth="1"/>
    <col min="4374" max="4374" width="12" customWidth="1"/>
    <col min="4375" max="4375" width="10.1796875" customWidth="1"/>
    <col min="4376" max="4376" width="15.81640625" customWidth="1"/>
    <col min="4377" max="4377" width="11.7265625" customWidth="1"/>
    <col min="4616" max="4616" width="42.453125" customWidth="1"/>
    <col min="4617" max="4617" width="10.81640625" customWidth="1"/>
    <col min="4618" max="4618" width="9.453125" customWidth="1"/>
    <col min="4619" max="4620" width="8.7265625" customWidth="1"/>
    <col min="4621" max="4621" width="9.26953125" customWidth="1"/>
    <col min="4622" max="4622" width="11.54296875" customWidth="1"/>
    <col min="4623" max="4623" width="12.26953125" bestFit="1" customWidth="1"/>
    <col min="4624" max="4624" width="10.7265625" bestFit="1" customWidth="1"/>
    <col min="4625" max="4625" width="11.54296875" customWidth="1"/>
    <col min="4626" max="4626" width="10.81640625" customWidth="1"/>
    <col min="4627" max="4627" width="15.54296875" bestFit="1" customWidth="1"/>
    <col min="4628" max="4628" width="10.81640625" bestFit="1" customWidth="1"/>
    <col min="4629" max="4629" width="11" bestFit="1" customWidth="1"/>
    <col min="4630" max="4630" width="12" customWidth="1"/>
    <col min="4631" max="4631" width="10.1796875" customWidth="1"/>
    <col min="4632" max="4632" width="15.81640625" customWidth="1"/>
    <col min="4633" max="4633" width="11.7265625" customWidth="1"/>
    <col min="4872" max="4872" width="42.453125" customWidth="1"/>
    <col min="4873" max="4873" width="10.81640625" customWidth="1"/>
    <col min="4874" max="4874" width="9.453125" customWidth="1"/>
    <col min="4875" max="4876" width="8.7265625" customWidth="1"/>
    <col min="4877" max="4877" width="9.26953125" customWidth="1"/>
    <col min="4878" max="4878" width="11.54296875" customWidth="1"/>
    <col min="4879" max="4879" width="12.26953125" bestFit="1" customWidth="1"/>
    <col min="4880" max="4880" width="10.7265625" bestFit="1" customWidth="1"/>
    <col min="4881" max="4881" width="11.54296875" customWidth="1"/>
    <col min="4882" max="4882" width="10.81640625" customWidth="1"/>
    <col min="4883" max="4883" width="15.54296875" bestFit="1" customWidth="1"/>
    <col min="4884" max="4884" width="10.81640625" bestFit="1" customWidth="1"/>
    <col min="4885" max="4885" width="11" bestFit="1" customWidth="1"/>
    <col min="4886" max="4886" width="12" customWidth="1"/>
    <col min="4887" max="4887" width="10.1796875" customWidth="1"/>
    <col min="4888" max="4888" width="15.81640625" customWidth="1"/>
    <col min="4889" max="4889" width="11.7265625" customWidth="1"/>
    <col min="5128" max="5128" width="42.453125" customWidth="1"/>
    <col min="5129" max="5129" width="10.81640625" customWidth="1"/>
    <col min="5130" max="5130" width="9.453125" customWidth="1"/>
    <col min="5131" max="5132" width="8.7265625" customWidth="1"/>
    <col min="5133" max="5133" width="9.26953125" customWidth="1"/>
    <col min="5134" max="5134" width="11.54296875" customWidth="1"/>
    <col min="5135" max="5135" width="12.26953125" bestFit="1" customWidth="1"/>
    <col min="5136" max="5136" width="10.7265625" bestFit="1" customWidth="1"/>
    <col min="5137" max="5137" width="11.54296875" customWidth="1"/>
    <col min="5138" max="5138" width="10.81640625" customWidth="1"/>
    <col min="5139" max="5139" width="15.54296875" bestFit="1" customWidth="1"/>
    <col min="5140" max="5140" width="10.81640625" bestFit="1" customWidth="1"/>
    <col min="5141" max="5141" width="11" bestFit="1" customWidth="1"/>
    <col min="5142" max="5142" width="12" customWidth="1"/>
    <col min="5143" max="5143" width="10.1796875" customWidth="1"/>
    <col min="5144" max="5144" width="15.81640625" customWidth="1"/>
    <col min="5145" max="5145" width="11.7265625" customWidth="1"/>
    <col min="5384" max="5384" width="42.453125" customWidth="1"/>
    <col min="5385" max="5385" width="10.81640625" customWidth="1"/>
    <col min="5386" max="5386" width="9.453125" customWidth="1"/>
    <col min="5387" max="5388" width="8.7265625" customWidth="1"/>
    <col min="5389" max="5389" width="9.26953125" customWidth="1"/>
    <col min="5390" max="5390" width="11.54296875" customWidth="1"/>
    <col min="5391" max="5391" width="12.26953125" bestFit="1" customWidth="1"/>
    <col min="5392" max="5392" width="10.7265625" bestFit="1" customWidth="1"/>
    <col min="5393" max="5393" width="11.54296875" customWidth="1"/>
    <col min="5394" max="5394" width="10.81640625" customWidth="1"/>
    <col min="5395" max="5395" width="15.54296875" bestFit="1" customWidth="1"/>
    <col min="5396" max="5396" width="10.81640625" bestFit="1" customWidth="1"/>
    <col min="5397" max="5397" width="11" bestFit="1" customWidth="1"/>
    <col min="5398" max="5398" width="12" customWidth="1"/>
    <col min="5399" max="5399" width="10.1796875" customWidth="1"/>
    <col min="5400" max="5400" width="15.81640625" customWidth="1"/>
    <col min="5401" max="5401" width="11.7265625" customWidth="1"/>
    <col min="5640" max="5640" width="42.453125" customWidth="1"/>
    <col min="5641" max="5641" width="10.81640625" customWidth="1"/>
    <col min="5642" max="5642" width="9.453125" customWidth="1"/>
    <col min="5643" max="5644" width="8.7265625" customWidth="1"/>
    <col min="5645" max="5645" width="9.26953125" customWidth="1"/>
    <col min="5646" max="5646" width="11.54296875" customWidth="1"/>
    <col min="5647" max="5647" width="12.26953125" bestFit="1" customWidth="1"/>
    <col min="5648" max="5648" width="10.7265625" bestFit="1" customWidth="1"/>
    <col min="5649" max="5649" width="11.54296875" customWidth="1"/>
    <col min="5650" max="5650" width="10.81640625" customWidth="1"/>
    <col min="5651" max="5651" width="15.54296875" bestFit="1" customWidth="1"/>
    <col min="5652" max="5652" width="10.81640625" bestFit="1" customWidth="1"/>
    <col min="5653" max="5653" width="11" bestFit="1" customWidth="1"/>
    <col min="5654" max="5654" width="12" customWidth="1"/>
    <col min="5655" max="5655" width="10.1796875" customWidth="1"/>
    <col min="5656" max="5656" width="15.81640625" customWidth="1"/>
    <col min="5657" max="5657" width="11.7265625" customWidth="1"/>
    <col min="5896" max="5896" width="42.453125" customWidth="1"/>
    <col min="5897" max="5897" width="10.81640625" customWidth="1"/>
    <col min="5898" max="5898" width="9.453125" customWidth="1"/>
    <col min="5899" max="5900" width="8.7265625" customWidth="1"/>
    <col min="5901" max="5901" width="9.26953125" customWidth="1"/>
    <col min="5902" max="5902" width="11.54296875" customWidth="1"/>
    <col min="5903" max="5903" width="12.26953125" bestFit="1" customWidth="1"/>
    <col min="5904" max="5904" width="10.7265625" bestFit="1" customWidth="1"/>
    <col min="5905" max="5905" width="11.54296875" customWidth="1"/>
    <col min="5906" max="5906" width="10.81640625" customWidth="1"/>
    <col min="5907" max="5907" width="15.54296875" bestFit="1" customWidth="1"/>
    <col min="5908" max="5908" width="10.81640625" bestFit="1" customWidth="1"/>
    <col min="5909" max="5909" width="11" bestFit="1" customWidth="1"/>
    <col min="5910" max="5910" width="12" customWidth="1"/>
    <col min="5911" max="5911" width="10.1796875" customWidth="1"/>
    <col min="5912" max="5912" width="15.81640625" customWidth="1"/>
    <col min="5913" max="5913" width="11.7265625" customWidth="1"/>
    <col min="6152" max="6152" width="42.453125" customWidth="1"/>
    <col min="6153" max="6153" width="10.81640625" customWidth="1"/>
    <col min="6154" max="6154" width="9.453125" customWidth="1"/>
    <col min="6155" max="6156" width="8.7265625" customWidth="1"/>
    <col min="6157" max="6157" width="9.26953125" customWidth="1"/>
    <col min="6158" max="6158" width="11.54296875" customWidth="1"/>
    <col min="6159" max="6159" width="12.26953125" bestFit="1" customWidth="1"/>
    <col min="6160" max="6160" width="10.7265625" bestFit="1" customWidth="1"/>
    <col min="6161" max="6161" width="11.54296875" customWidth="1"/>
    <col min="6162" max="6162" width="10.81640625" customWidth="1"/>
    <col min="6163" max="6163" width="15.54296875" bestFit="1" customWidth="1"/>
    <col min="6164" max="6164" width="10.81640625" bestFit="1" customWidth="1"/>
    <col min="6165" max="6165" width="11" bestFit="1" customWidth="1"/>
    <col min="6166" max="6166" width="12" customWidth="1"/>
    <col min="6167" max="6167" width="10.1796875" customWidth="1"/>
    <col min="6168" max="6168" width="15.81640625" customWidth="1"/>
    <col min="6169" max="6169" width="11.7265625" customWidth="1"/>
    <col min="6408" max="6408" width="42.453125" customWidth="1"/>
    <col min="6409" max="6409" width="10.81640625" customWidth="1"/>
    <col min="6410" max="6410" width="9.453125" customWidth="1"/>
    <col min="6411" max="6412" width="8.7265625" customWidth="1"/>
    <col min="6413" max="6413" width="9.26953125" customWidth="1"/>
    <col min="6414" max="6414" width="11.54296875" customWidth="1"/>
    <col min="6415" max="6415" width="12.26953125" bestFit="1" customWidth="1"/>
    <col min="6416" max="6416" width="10.7265625" bestFit="1" customWidth="1"/>
    <col min="6417" max="6417" width="11.54296875" customWidth="1"/>
    <col min="6418" max="6418" width="10.81640625" customWidth="1"/>
    <col min="6419" max="6419" width="15.54296875" bestFit="1" customWidth="1"/>
    <col min="6420" max="6420" width="10.81640625" bestFit="1" customWidth="1"/>
    <col min="6421" max="6421" width="11" bestFit="1" customWidth="1"/>
    <col min="6422" max="6422" width="12" customWidth="1"/>
    <col min="6423" max="6423" width="10.1796875" customWidth="1"/>
    <col min="6424" max="6424" width="15.81640625" customWidth="1"/>
    <col min="6425" max="6425" width="11.7265625" customWidth="1"/>
    <col min="6664" max="6664" width="42.453125" customWidth="1"/>
    <col min="6665" max="6665" width="10.81640625" customWidth="1"/>
    <col min="6666" max="6666" width="9.453125" customWidth="1"/>
    <col min="6667" max="6668" width="8.7265625" customWidth="1"/>
    <col min="6669" max="6669" width="9.26953125" customWidth="1"/>
    <col min="6670" max="6670" width="11.54296875" customWidth="1"/>
    <col min="6671" max="6671" width="12.26953125" bestFit="1" customWidth="1"/>
    <col min="6672" max="6672" width="10.7265625" bestFit="1" customWidth="1"/>
    <col min="6673" max="6673" width="11.54296875" customWidth="1"/>
    <col min="6674" max="6674" width="10.81640625" customWidth="1"/>
    <col min="6675" max="6675" width="15.54296875" bestFit="1" customWidth="1"/>
    <col min="6676" max="6676" width="10.81640625" bestFit="1" customWidth="1"/>
    <col min="6677" max="6677" width="11" bestFit="1" customWidth="1"/>
    <col min="6678" max="6678" width="12" customWidth="1"/>
    <col min="6679" max="6679" width="10.1796875" customWidth="1"/>
    <col min="6680" max="6680" width="15.81640625" customWidth="1"/>
    <col min="6681" max="6681" width="11.7265625" customWidth="1"/>
    <col min="6920" max="6920" width="42.453125" customWidth="1"/>
    <col min="6921" max="6921" width="10.81640625" customWidth="1"/>
    <col min="6922" max="6922" width="9.453125" customWidth="1"/>
    <col min="6923" max="6924" width="8.7265625" customWidth="1"/>
    <col min="6925" max="6925" width="9.26953125" customWidth="1"/>
    <col min="6926" max="6926" width="11.54296875" customWidth="1"/>
    <col min="6927" max="6927" width="12.26953125" bestFit="1" customWidth="1"/>
    <col min="6928" max="6928" width="10.7265625" bestFit="1" customWidth="1"/>
    <col min="6929" max="6929" width="11.54296875" customWidth="1"/>
    <col min="6930" max="6930" width="10.81640625" customWidth="1"/>
    <col min="6931" max="6931" width="15.54296875" bestFit="1" customWidth="1"/>
    <col min="6932" max="6932" width="10.81640625" bestFit="1" customWidth="1"/>
    <col min="6933" max="6933" width="11" bestFit="1" customWidth="1"/>
    <col min="6934" max="6934" width="12" customWidth="1"/>
    <col min="6935" max="6935" width="10.1796875" customWidth="1"/>
    <col min="6936" max="6936" width="15.81640625" customWidth="1"/>
    <col min="6937" max="6937" width="11.7265625" customWidth="1"/>
    <col min="7176" max="7176" width="42.453125" customWidth="1"/>
    <col min="7177" max="7177" width="10.81640625" customWidth="1"/>
    <col min="7178" max="7178" width="9.453125" customWidth="1"/>
    <col min="7179" max="7180" width="8.7265625" customWidth="1"/>
    <col min="7181" max="7181" width="9.26953125" customWidth="1"/>
    <col min="7182" max="7182" width="11.54296875" customWidth="1"/>
    <col min="7183" max="7183" width="12.26953125" bestFit="1" customWidth="1"/>
    <col min="7184" max="7184" width="10.7265625" bestFit="1" customWidth="1"/>
    <col min="7185" max="7185" width="11.54296875" customWidth="1"/>
    <col min="7186" max="7186" width="10.81640625" customWidth="1"/>
    <col min="7187" max="7187" width="15.54296875" bestFit="1" customWidth="1"/>
    <col min="7188" max="7188" width="10.81640625" bestFit="1" customWidth="1"/>
    <col min="7189" max="7189" width="11" bestFit="1" customWidth="1"/>
    <col min="7190" max="7190" width="12" customWidth="1"/>
    <col min="7191" max="7191" width="10.1796875" customWidth="1"/>
    <col min="7192" max="7192" width="15.81640625" customWidth="1"/>
    <col min="7193" max="7193" width="11.7265625" customWidth="1"/>
    <col min="7432" max="7432" width="42.453125" customWidth="1"/>
    <col min="7433" max="7433" width="10.81640625" customWidth="1"/>
    <col min="7434" max="7434" width="9.453125" customWidth="1"/>
    <col min="7435" max="7436" width="8.7265625" customWidth="1"/>
    <col min="7437" max="7437" width="9.26953125" customWidth="1"/>
    <col min="7438" max="7438" width="11.54296875" customWidth="1"/>
    <col min="7439" max="7439" width="12.26953125" bestFit="1" customWidth="1"/>
    <col min="7440" max="7440" width="10.7265625" bestFit="1" customWidth="1"/>
    <col min="7441" max="7441" width="11.54296875" customWidth="1"/>
    <col min="7442" max="7442" width="10.81640625" customWidth="1"/>
    <col min="7443" max="7443" width="15.54296875" bestFit="1" customWidth="1"/>
    <col min="7444" max="7444" width="10.81640625" bestFit="1" customWidth="1"/>
    <col min="7445" max="7445" width="11" bestFit="1" customWidth="1"/>
    <col min="7446" max="7446" width="12" customWidth="1"/>
    <col min="7447" max="7447" width="10.1796875" customWidth="1"/>
    <col min="7448" max="7448" width="15.81640625" customWidth="1"/>
    <col min="7449" max="7449" width="11.7265625" customWidth="1"/>
    <col min="7688" max="7688" width="42.453125" customWidth="1"/>
    <col min="7689" max="7689" width="10.81640625" customWidth="1"/>
    <col min="7690" max="7690" width="9.453125" customWidth="1"/>
    <col min="7691" max="7692" width="8.7265625" customWidth="1"/>
    <col min="7693" max="7693" width="9.26953125" customWidth="1"/>
    <col min="7694" max="7694" width="11.54296875" customWidth="1"/>
    <col min="7695" max="7695" width="12.26953125" bestFit="1" customWidth="1"/>
    <col min="7696" max="7696" width="10.7265625" bestFit="1" customWidth="1"/>
    <col min="7697" max="7697" width="11.54296875" customWidth="1"/>
    <col min="7698" max="7698" width="10.81640625" customWidth="1"/>
    <col min="7699" max="7699" width="15.54296875" bestFit="1" customWidth="1"/>
    <col min="7700" max="7700" width="10.81640625" bestFit="1" customWidth="1"/>
    <col min="7701" max="7701" width="11" bestFit="1" customWidth="1"/>
    <col min="7702" max="7702" width="12" customWidth="1"/>
    <col min="7703" max="7703" width="10.1796875" customWidth="1"/>
    <col min="7704" max="7704" width="15.81640625" customWidth="1"/>
    <col min="7705" max="7705" width="11.7265625" customWidth="1"/>
    <col min="7944" max="7944" width="42.453125" customWidth="1"/>
    <col min="7945" max="7945" width="10.81640625" customWidth="1"/>
    <col min="7946" max="7946" width="9.453125" customWidth="1"/>
    <col min="7947" max="7948" width="8.7265625" customWidth="1"/>
    <col min="7949" max="7949" width="9.26953125" customWidth="1"/>
    <col min="7950" max="7950" width="11.54296875" customWidth="1"/>
    <col min="7951" max="7951" width="12.26953125" bestFit="1" customWidth="1"/>
    <col min="7952" max="7952" width="10.7265625" bestFit="1" customWidth="1"/>
    <col min="7953" max="7953" width="11.54296875" customWidth="1"/>
    <col min="7954" max="7954" width="10.81640625" customWidth="1"/>
    <col min="7955" max="7955" width="15.54296875" bestFit="1" customWidth="1"/>
    <col min="7956" max="7956" width="10.81640625" bestFit="1" customWidth="1"/>
    <col min="7957" max="7957" width="11" bestFit="1" customWidth="1"/>
    <col min="7958" max="7958" width="12" customWidth="1"/>
    <col min="7959" max="7959" width="10.1796875" customWidth="1"/>
    <col min="7960" max="7960" width="15.81640625" customWidth="1"/>
    <col min="7961" max="7961" width="11.7265625" customWidth="1"/>
    <col min="8200" max="8200" width="42.453125" customWidth="1"/>
    <col min="8201" max="8201" width="10.81640625" customWidth="1"/>
    <col min="8202" max="8202" width="9.453125" customWidth="1"/>
    <col min="8203" max="8204" width="8.7265625" customWidth="1"/>
    <col min="8205" max="8205" width="9.26953125" customWidth="1"/>
    <col min="8206" max="8206" width="11.54296875" customWidth="1"/>
    <col min="8207" max="8207" width="12.26953125" bestFit="1" customWidth="1"/>
    <col min="8208" max="8208" width="10.7265625" bestFit="1" customWidth="1"/>
    <col min="8209" max="8209" width="11.54296875" customWidth="1"/>
    <col min="8210" max="8210" width="10.81640625" customWidth="1"/>
    <col min="8211" max="8211" width="15.54296875" bestFit="1" customWidth="1"/>
    <col min="8212" max="8212" width="10.81640625" bestFit="1" customWidth="1"/>
    <col min="8213" max="8213" width="11" bestFit="1" customWidth="1"/>
    <col min="8214" max="8214" width="12" customWidth="1"/>
    <col min="8215" max="8215" width="10.1796875" customWidth="1"/>
    <col min="8216" max="8216" width="15.81640625" customWidth="1"/>
    <col min="8217" max="8217" width="11.7265625" customWidth="1"/>
    <col min="8456" max="8456" width="42.453125" customWidth="1"/>
    <col min="8457" max="8457" width="10.81640625" customWidth="1"/>
    <col min="8458" max="8458" width="9.453125" customWidth="1"/>
    <col min="8459" max="8460" width="8.7265625" customWidth="1"/>
    <col min="8461" max="8461" width="9.26953125" customWidth="1"/>
    <col min="8462" max="8462" width="11.54296875" customWidth="1"/>
    <col min="8463" max="8463" width="12.26953125" bestFit="1" customWidth="1"/>
    <col min="8464" max="8464" width="10.7265625" bestFit="1" customWidth="1"/>
    <col min="8465" max="8465" width="11.54296875" customWidth="1"/>
    <col min="8466" max="8466" width="10.81640625" customWidth="1"/>
    <col min="8467" max="8467" width="15.54296875" bestFit="1" customWidth="1"/>
    <col min="8468" max="8468" width="10.81640625" bestFit="1" customWidth="1"/>
    <col min="8469" max="8469" width="11" bestFit="1" customWidth="1"/>
    <col min="8470" max="8470" width="12" customWidth="1"/>
    <col min="8471" max="8471" width="10.1796875" customWidth="1"/>
    <col min="8472" max="8472" width="15.81640625" customWidth="1"/>
    <col min="8473" max="8473" width="11.7265625" customWidth="1"/>
    <col min="8712" max="8712" width="42.453125" customWidth="1"/>
    <col min="8713" max="8713" width="10.81640625" customWidth="1"/>
    <col min="8714" max="8714" width="9.453125" customWidth="1"/>
    <col min="8715" max="8716" width="8.7265625" customWidth="1"/>
    <col min="8717" max="8717" width="9.26953125" customWidth="1"/>
    <col min="8718" max="8718" width="11.54296875" customWidth="1"/>
    <col min="8719" max="8719" width="12.26953125" bestFit="1" customWidth="1"/>
    <col min="8720" max="8720" width="10.7265625" bestFit="1" customWidth="1"/>
    <col min="8721" max="8721" width="11.54296875" customWidth="1"/>
    <col min="8722" max="8722" width="10.81640625" customWidth="1"/>
    <col min="8723" max="8723" width="15.54296875" bestFit="1" customWidth="1"/>
    <col min="8724" max="8724" width="10.81640625" bestFit="1" customWidth="1"/>
    <col min="8725" max="8725" width="11" bestFit="1" customWidth="1"/>
    <col min="8726" max="8726" width="12" customWidth="1"/>
    <col min="8727" max="8727" width="10.1796875" customWidth="1"/>
    <col min="8728" max="8728" width="15.81640625" customWidth="1"/>
    <col min="8729" max="8729" width="11.7265625" customWidth="1"/>
    <col min="8968" max="8968" width="42.453125" customWidth="1"/>
    <col min="8969" max="8969" width="10.81640625" customWidth="1"/>
    <col min="8970" max="8970" width="9.453125" customWidth="1"/>
    <col min="8971" max="8972" width="8.7265625" customWidth="1"/>
    <col min="8973" max="8973" width="9.26953125" customWidth="1"/>
    <col min="8974" max="8974" width="11.54296875" customWidth="1"/>
    <col min="8975" max="8975" width="12.26953125" bestFit="1" customWidth="1"/>
    <col min="8976" max="8976" width="10.7265625" bestFit="1" customWidth="1"/>
    <col min="8977" max="8977" width="11.54296875" customWidth="1"/>
    <col min="8978" max="8978" width="10.81640625" customWidth="1"/>
    <col min="8979" max="8979" width="15.54296875" bestFit="1" customWidth="1"/>
    <col min="8980" max="8980" width="10.81640625" bestFit="1" customWidth="1"/>
    <col min="8981" max="8981" width="11" bestFit="1" customWidth="1"/>
    <col min="8982" max="8982" width="12" customWidth="1"/>
    <col min="8983" max="8983" width="10.1796875" customWidth="1"/>
    <col min="8984" max="8984" width="15.81640625" customWidth="1"/>
    <col min="8985" max="8985" width="11.7265625" customWidth="1"/>
    <col min="9224" max="9224" width="42.453125" customWidth="1"/>
    <col min="9225" max="9225" width="10.81640625" customWidth="1"/>
    <col min="9226" max="9226" width="9.453125" customWidth="1"/>
    <col min="9227" max="9228" width="8.7265625" customWidth="1"/>
    <col min="9229" max="9229" width="9.26953125" customWidth="1"/>
    <col min="9230" max="9230" width="11.54296875" customWidth="1"/>
    <col min="9231" max="9231" width="12.26953125" bestFit="1" customWidth="1"/>
    <col min="9232" max="9232" width="10.7265625" bestFit="1" customWidth="1"/>
    <col min="9233" max="9233" width="11.54296875" customWidth="1"/>
    <col min="9234" max="9234" width="10.81640625" customWidth="1"/>
    <col min="9235" max="9235" width="15.54296875" bestFit="1" customWidth="1"/>
    <col min="9236" max="9236" width="10.81640625" bestFit="1" customWidth="1"/>
    <col min="9237" max="9237" width="11" bestFit="1" customWidth="1"/>
    <col min="9238" max="9238" width="12" customWidth="1"/>
    <col min="9239" max="9239" width="10.1796875" customWidth="1"/>
    <col min="9240" max="9240" width="15.81640625" customWidth="1"/>
    <col min="9241" max="9241" width="11.7265625" customWidth="1"/>
    <col min="9480" max="9480" width="42.453125" customWidth="1"/>
    <col min="9481" max="9481" width="10.81640625" customWidth="1"/>
    <col min="9482" max="9482" width="9.453125" customWidth="1"/>
    <col min="9483" max="9484" width="8.7265625" customWidth="1"/>
    <col min="9485" max="9485" width="9.26953125" customWidth="1"/>
    <col min="9486" max="9486" width="11.54296875" customWidth="1"/>
    <col min="9487" max="9487" width="12.26953125" bestFit="1" customWidth="1"/>
    <col min="9488" max="9488" width="10.7265625" bestFit="1" customWidth="1"/>
    <col min="9489" max="9489" width="11.54296875" customWidth="1"/>
    <col min="9490" max="9490" width="10.81640625" customWidth="1"/>
    <col min="9491" max="9491" width="15.54296875" bestFit="1" customWidth="1"/>
    <col min="9492" max="9492" width="10.81640625" bestFit="1" customWidth="1"/>
    <col min="9493" max="9493" width="11" bestFit="1" customWidth="1"/>
    <col min="9494" max="9494" width="12" customWidth="1"/>
    <col min="9495" max="9495" width="10.1796875" customWidth="1"/>
    <col min="9496" max="9496" width="15.81640625" customWidth="1"/>
    <col min="9497" max="9497" width="11.7265625" customWidth="1"/>
    <col min="9736" max="9736" width="42.453125" customWidth="1"/>
    <col min="9737" max="9737" width="10.81640625" customWidth="1"/>
    <col min="9738" max="9738" width="9.453125" customWidth="1"/>
    <col min="9739" max="9740" width="8.7265625" customWidth="1"/>
    <col min="9741" max="9741" width="9.26953125" customWidth="1"/>
    <col min="9742" max="9742" width="11.54296875" customWidth="1"/>
    <col min="9743" max="9743" width="12.26953125" bestFit="1" customWidth="1"/>
    <col min="9744" max="9744" width="10.7265625" bestFit="1" customWidth="1"/>
    <col min="9745" max="9745" width="11.54296875" customWidth="1"/>
    <col min="9746" max="9746" width="10.81640625" customWidth="1"/>
    <col min="9747" max="9747" width="15.54296875" bestFit="1" customWidth="1"/>
    <col min="9748" max="9748" width="10.81640625" bestFit="1" customWidth="1"/>
    <col min="9749" max="9749" width="11" bestFit="1" customWidth="1"/>
    <col min="9750" max="9750" width="12" customWidth="1"/>
    <col min="9751" max="9751" width="10.1796875" customWidth="1"/>
    <col min="9752" max="9752" width="15.81640625" customWidth="1"/>
    <col min="9753" max="9753" width="11.7265625" customWidth="1"/>
    <col min="9992" max="9992" width="42.453125" customWidth="1"/>
    <col min="9993" max="9993" width="10.81640625" customWidth="1"/>
    <col min="9994" max="9994" width="9.453125" customWidth="1"/>
    <col min="9995" max="9996" width="8.7265625" customWidth="1"/>
    <col min="9997" max="9997" width="9.26953125" customWidth="1"/>
    <col min="9998" max="9998" width="11.54296875" customWidth="1"/>
    <col min="9999" max="9999" width="12.26953125" bestFit="1" customWidth="1"/>
    <col min="10000" max="10000" width="10.7265625" bestFit="1" customWidth="1"/>
    <col min="10001" max="10001" width="11.54296875" customWidth="1"/>
    <col min="10002" max="10002" width="10.81640625" customWidth="1"/>
    <col min="10003" max="10003" width="15.54296875" bestFit="1" customWidth="1"/>
    <col min="10004" max="10004" width="10.81640625" bestFit="1" customWidth="1"/>
    <col min="10005" max="10005" width="11" bestFit="1" customWidth="1"/>
    <col min="10006" max="10006" width="12" customWidth="1"/>
    <col min="10007" max="10007" width="10.1796875" customWidth="1"/>
    <col min="10008" max="10008" width="15.81640625" customWidth="1"/>
    <col min="10009" max="10009" width="11.7265625" customWidth="1"/>
    <col min="10248" max="10248" width="42.453125" customWidth="1"/>
    <col min="10249" max="10249" width="10.81640625" customWidth="1"/>
    <col min="10250" max="10250" width="9.453125" customWidth="1"/>
    <col min="10251" max="10252" width="8.7265625" customWidth="1"/>
    <col min="10253" max="10253" width="9.26953125" customWidth="1"/>
    <col min="10254" max="10254" width="11.54296875" customWidth="1"/>
    <col min="10255" max="10255" width="12.26953125" bestFit="1" customWidth="1"/>
    <col min="10256" max="10256" width="10.7265625" bestFit="1" customWidth="1"/>
    <col min="10257" max="10257" width="11.54296875" customWidth="1"/>
    <col min="10258" max="10258" width="10.81640625" customWidth="1"/>
    <col min="10259" max="10259" width="15.54296875" bestFit="1" customWidth="1"/>
    <col min="10260" max="10260" width="10.81640625" bestFit="1" customWidth="1"/>
    <col min="10261" max="10261" width="11" bestFit="1" customWidth="1"/>
    <col min="10262" max="10262" width="12" customWidth="1"/>
    <col min="10263" max="10263" width="10.1796875" customWidth="1"/>
    <col min="10264" max="10264" width="15.81640625" customWidth="1"/>
    <col min="10265" max="10265" width="11.7265625" customWidth="1"/>
    <col min="10504" max="10504" width="42.453125" customWidth="1"/>
    <col min="10505" max="10505" width="10.81640625" customWidth="1"/>
    <col min="10506" max="10506" width="9.453125" customWidth="1"/>
    <col min="10507" max="10508" width="8.7265625" customWidth="1"/>
    <col min="10509" max="10509" width="9.26953125" customWidth="1"/>
    <col min="10510" max="10510" width="11.54296875" customWidth="1"/>
    <col min="10511" max="10511" width="12.26953125" bestFit="1" customWidth="1"/>
    <col min="10512" max="10512" width="10.7265625" bestFit="1" customWidth="1"/>
    <col min="10513" max="10513" width="11.54296875" customWidth="1"/>
    <col min="10514" max="10514" width="10.81640625" customWidth="1"/>
    <col min="10515" max="10515" width="15.54296875" bestFit="1" customWidth="1"/>
    <col min="10516" max="10516" width="10.81640625" bestFit="1" customWidth="1"/>
    <col min="10517" max="10517" width="11" bestFit="1" customWidth="1"/>
    <col min="10518" max="10518" width="12" customWidth="1"/>
    <col min="10519" max="10519" width="10.1796875" customWidth="1"/>
    <col min="10520" max="10520" width="15.81640625" customWidth="1"/>
    <col min="10521" max="10521" width="11.7265625" customWidth="1"/>
    <col min="10760" max="10760" width="42.453125" customWidth="1"/>
    <col min="10761" max="10761" width="10.81640625" customWidth="1"/>
    <col min="10762" max="10762" width="9.453125" customWidth="1"/>
    <col min="10763" max="10764" width="8.7265625" customWidth="1"/>
    <col min="10765" max="10765" width="9.26953125" customWidth="1"/>
    <col min="10766" max="10766" width="11.54296875" customWidth="1"/>
    <col min="10767" max="10767" width="12.26953125" bestFit="1" customWidth="1"/>
    <col min="10768" max="10768" width="10.7265625" bestFit="1" customWidth="1"/>
    <col min="10769" max="10769" width="11.54296875" customWidth="1"/>
    <col min="10770" max="10770" width="10.81640625" customWidth="1"/>
    <col min="10771" max="10771" width="15.54296875" bestFit="1" customWidth="1"/>
    <col min="10772" max="10772" width="10.81640625" bestFit="1" customWidth="1"/>
    <col min="10773" max="10773" width="11" bestFit="1" customWidth="1"/>
    <col min="10774" max="10774" width="12" customWidth="1"/>
    <col min="10775" max="10775" width="10.1796875" customWidth="1"/>
    <col min="10776" max="10776" width="15.81640625" customWidth="1"/>
    <col min="10777" max="10777" width="11.7265625" customWidth="1"/>
    <col min="11016" max="11016" width="42.453125" customWidth="1"/>
    <col min="11017" max="11017" width="10.81640625" customWidth="1"/>
    <col min="11018" max="11018" width="9.453125" customWidth="1"/>
    <col min="11019" max="11020" width="8.7265625" customWidth="1"/>
    <col min="11021" max="11021" width="9.26953125" customWidth="1"/>
    <col min="11022" max="11022" width="11.54296875" customWidth="1"/>
    <col min="11023" max="11023" width="12.26953125" bestFit="1" customWidth="1"/>
    <col min="11024" max="11024" width="10.7265625" bestFit="1" customWidth="1"/>
    <col min="11025" max="11025" width="11.54296875" customWidth="1"/>
    <col min="11026" max="11026" width="10.81640625" customWidth="1"/>
    <col min="11027" max="11027" width="15.54296875" bestFit="1" customWidth="1"/>
    <col min="11028" max="11028" width="10.81640625" bestFit="1" customWidth="1"/>
    <col min="11029" max="11029" width="11" bestFit="1" customWidth="1"/>
    <col min="11030" max="11030" width="12" customWidth="1"/>
    <col min="11031" max="11031" width="10.1796875" customWidth="1"/>
    <col min="11032" max="11032" width="15.81640625" customWidth="1"/>
    <col min="11033" max="11033" width="11.7265625" customWidth="1"/>
    <col min="11272" max="11272" width="42.453125" customWidth="1"/>
    <col min="11273" max="11273" width="10.81640625" customWidth="1"/>
    <col min="11274" max="11274" width="9.453125" customWidth="1"/>
    <col min="11275" max="11276" width="8.7265625" customWidth="1"/>
    <col min="11277" max="11277" width="9.26953125" customWidth="1"/>
    <col min="11278" max="11278" width="11.54296875" customWidth="1"/>
    <col min="11279" max="11279" width="12.26953125" bestFit="1" customWidth="1"/>
    <col min="11280" max="11280" width="10.7265625" bestFit="1" customWidth="1"/>
    <col min="11281" max="11281" width="11.54296875" customWidth="1"/>
    <col min="11282" max="11282" width="10.81640625" customWidth="1"/>
    <col min="11283" max="11283" width="15.54296875" bestFit="1" customWidth="1"/>
    <col min="11284" max="11284" width="10.81640625" bestFit="1" customWidth="1"/>
    <col min="11285" max="11285" width="11" bestFit="1" customWidth="1"/>
    <col min="11286" max="11286" width="12" customWidth="1"/>
    <col min="11287" max="11287" width="10.1796875" customWidth="1"/>
    <col min="11288" max="11288" width="15.81640625" customWidth="1"/>
    <col min="11289" max="11289" width="11.7265625" customWidth="1"/>
    <col min="11528" max="11528" width="42.453125" customWidth="1"/>
    <col min="11529" max="11529" width="10.81640625" customWidth="1"/>
    <col min="11530" max="11530" width="9.453125" customWidth="1"/>
    <col min="11531" max="11532" width="8.7265625" customWidth="1"/>
    <col min="11533" max="11533" width="9.26953125" customWidth="1"/>
    <col min="11534" max="11534" width="11.54296875" customWidth="1"/>
    <col min="11535" max="11535" width="12.26953125" bestFit="1" customWidth="1"/>
    <col min="11536" max="11536" width="10.7265625" bestFit="1" customWidth="1"/>
    <col min="11537" max="11537" width="11.54296875" customWidth="1"/>
    <col min="11538" max="11538" width="10.81640625" customWidth="1"/>
    <col min="11539" max="11539" width="15.54296875" bestFit="1" customWidth="1"/>
    <col min="11540" max="11540" width="10.81640625" bestFit="1" customWidth="1"/>
    <col min="11541" max="11541" width="11" bestFit="1" customWidth="1"/>
    <col min="11542" max="11542" width="12" customWidth="1"/>
    <col min="11543" max="11543" width="10.1796875" customWidth="1"/>
    <col min="11544" max="11544" width="15.81640625" customWidth="1"/>
    <col min="11545" max="11545" width="11.7265625" customWidth="1"/>
    <col min="11784" max="11784" width="42.453125" customWidth="1"/>
    <col min="11785" max="11785" width="10.81640625" customWidth="1"/>
    <col min="11786" max="11786" width="9.453125" customWidth="1"/>
    <col min="11787" max="11788" width="8.7265625" customWidth="1"/>
    <col min="11789" max="11789" width="9.26953125" customWidth="1"/>
    <col min="11790" max="11790" width="11.54296875" customWidth="1"/>
    <col min="11791" max="11791" width="12.26953125" bestFit="1" customWidth="1"/>
    <col min="11792" max="11792" width="10.7265625" bestFit="1" customWidth="1"/>
    <col min="11793" max="11793" width="11.54296875" customWidth="1"/>
    <col min="11794" max="11794" width="10.81640625" customWidth="1"/>
    <col min="11795" max="11795" width="15.54296875" bestFit="1" customWidth="1"/>
    <col min="11796" max="11796" width="10.81640625" bestFit="1" customWidth="1"/>
    <col min="11797" max="11797" width="11" bestFit="1" customWidth="1"/>
    <col min="11798" max="11798" width="12" customWidth="1"/>
    <col min="11799" max="11799" width="10.1796875" customWidth="1"/>
    <col min="11800" max="11800" width="15.81640625" customWidth="1"/>
    <col min="11801" max="11801" width="11.7265625" customWidth="1"/>
    <col min="12040" max="12040" width="42.453125" customWidth="1"/>
    <col min="12041" max="12041" width="10.81640625" customWidth="1"/>
    <col min="12042" max="12042" width="9.453125" customWidth="1"/>
    <col min="12043" max="12044" width="8.7265625" customWidth="1"/>
    <col min="12045" max="12045" width="9.26953125" customWidth="1"/>
    <col min="12046" max="12046" width="11.54296875" customWidth="1"/>
    <col min="12047" max="12047" width="12.26953125" bestFit="1" customWidth="1"/>
    <col min="12048" max="12048" width="10.7265625" bestFit="1" customWidth="1"/>
    <col min="12049" max="12049" width="11.54296875" customWidth="1"/>
    <col min="12050" max="12050" width="10.81640625" customWidth="1"/>
    <col min="12051" max="12051" width="15.54296875" bestFit="1" customWidth="1"/>
    <col min="12052" max="12052" width="10.81640625" bestFit="1" customWidth="1"/>
    <col min="12053" max="12053" width="11" bestFit="1" customWidth="1"/>
    <col min="12054" max="12054" width="12" customWidth="1"/>
    <col min="12055" max="12055" width="10.1796875" customWidth="1"/>
    <col min="12056" max="12056" width="15.81640625" customWidth="1"/>
    <col min="12057" max="12057" width="11.7265625" customWidth="1"/>
    <col min="12296" max="12296" width="42.453125" customWidth="1"/>
    <col min="12297" max="12297" width="10.81640625" customWidth="1"/>
    <col min="12298" max="12298" width="9.453125" customWidth="1"/>
    <col min="12299" max="12300" width="8.7265625" customWidth="1"/>
    <col min="12301" max="12301" width="9.26953125" customWidth="1"/>
    <col min="12302" max="12302" width="11.54296875" customWidth="1"/>
    <col min="12303" max="12303" width="12.26953125" bestFit="1" customWidth="1"/>
    <col min="12304" max="12304" width="10.7265625" bestFit="1" customWidth="1"/>
    <col min="12305" max="12305" width="11.54296875" customWidth="1"/>
    <col min="12306" max="12306" width="10.81640625" customWidth="1"/>
    <col min="12307" max="12307" width="15.54296875" bestFit="1" customWidth="1"/>
    <col min="12308" max="12308" width="10.81640625" bestFit="1" customWidth="1"/>
    <col min="12309" max="12309" width="11" bestFit="1" customWidth="1"/>
    <col min="12310" max="12310" width="12" customWidth="1"/>
    <col min="12311" max="12311" width="10.1796875" customWidth="1"/>
    <col min="12312" max="12312" width="15.81640625" customWidth="1"/>
    <col min="12313" max="12313" width="11.7265625" customWidth="1"/>
    <col min="12552" max="12552" width="42.453125" customWidth="1"/>
    <col min="12553" max="12553" width="10.81640625" customWidth="1"/>
    <col min="12554" max="12554" width="9.453125" customWidth="1"/>
    <col min="12555" max="12556" width="8.7265625" customWidth="1"/>
    <col min="12557" max="12557" width="9.26953125" customWidth="1"/>
    <col min="12558" max="12558" width="11.54296875" customWidth="1"/>
    <col min="12559" max="12559" width="12.26953125" bestFit="1" customWidth="1"/>
    <col min="12560" max="12560" width="10.7265625" bestFit="1" customWidth="1"/>
    <col min="12561" max="12561" width="11.54296875" customWidth="1"/>
    <col min="12562" max="12562" width="10.81640625" customWidth="1"/>
    <col min="12563" max="12563" width="15.54296875" bestFit="1" customWidth="1"/>
    <col min="12564" max="12564" width="10.81640625" bestFit="1" customWidth="1"/>
    <col min="12565" max="12565" width="11" bestFit="1" customWidth="1"/>
    <col min="12566" max="12566" width="12" customWidth="1"/>
    <col min="12567" max="12567" width="10.1796875" customWidth="1"/>
    <col min="12568" max="12568" width="15.81640625" customWidth="1"/>
    <col min="12569" max="12569" width="11.7265625" customWidth="1"/>
    <col min="12808" max="12808" width="42.453125" customWidth="1"/>
    <col min="12809" max="12809" width="10.81640625" customWidth="1"/>
    <col min="12810" max="12810" width="9.453125" customWidth="1"/>
    <col min="12811" max="12812" width="8.7265625" customWidth="1"/>
    <col min="12813" max="12813" width="9.26953125" customWidth="1"/>
    <col min="12814" max="12814" width="11.54296875" customWidth="1"/>
    <col min="12815" max="12815" width="12.26953125" bestFit="1" customWidth="1"/>
    <col min="12816" max="12816" width="10.7265625" bestFit="1" customWidth="1"/>
    <col min="12817" max="12817" width="11.54296875" customWidth="1"/>
    <col min="12818" max="12818" width="10.81640625" customWidth="1"/>
    <col min="12819" max="12819" width="15.54296875" bestFit="1" customWidth="1"/>
    <col min="12820" max="12820" width="10.81640625" bestFit="1" customWidth="1"/>
    <col min="12821" max="12821" width="11" bestFit="1" customWidth="1"/>
    <col min="12822" max="12822" width="12" customWidth="1"/>
    <col min="12823" max="12823" width="10.1796875" customWidth="1"/>
    <col min="12824" max="12824" width="15.81640625" customWidth="1"/>
    <col min="12825" max="12825" width="11.7265625" customWidth="1"/>
    <col min="13064" max="13064" width="42.453125" customWidth="1"/>
    <col min="13065" max="13065" width="10.81640625" customWidth="1"/>
    <col min="13066" max="13066" width="9.453125" customWidth="1"/>
    <col min="13067" max="13068" width="8.7265625" customWidth="1"/>
    <col min="13069" max="13069" width="9.26953125" customWidth="1"/>
    <col min="13070" max="13070" width="11.54296875" customWidth="1"/>
    <col min="13071" max="13071" width="12.26953125" bestFit="1" customWidth="1"/>
    <col min="13072" max="13072" width="10.7265625" bestFit="1" customWidth="1"/>
    <col min="13073" max="13073" width="11.54296875" customWidth="1"/>
    <col min="13074" max="13074" width="10.81640625" customWidth="1"/>
    <col min="13075" max="13075" width="15.54296875" bestFit="1" customWidth="1"/>
    <col min="13076" max="13076" width="10.81640625" bestFit="1" customWidth="1"/>
    <col min="13077" max="13077" width="11" bestFit="1" customWidth="1"/>
    <col min="13078" max="13078" width="12" customWidth="1"/>
    <col min="13079" max="13079" width="10.1796875" customWidth="1"/>
    <col min="13080" max="13080" width="15.81640625" customWidth="1"/>
    <col min="13081" max="13081" width="11.7265625" customWidth="1"/>
    <col min="13320" max="13320" width="42.453125" customWidth="1"/>
    <col min="13321" max="13321" width="10.81640625" customWidth="1"/>
    <col min="13322" max="13322" width="9.453125" customWidth="1"/>
    <col min="13323" max="13324" width="8.7265625" customWidth="1"/>
    <col min="13325" max="13325" width="9.26953125" customWidth="1"/>
    <col min="13326" max="13326" width="11.54296875" customWidth="1"/>
    <col min="13327" max="13327" width="12.26953125" bestFit="1" customWidth="1"/>
    <col min="13328" max="13328" width="10.7265625" bestFit="1" customWidth="1"/>
    <col min="13329" max="13329" width="11.54296875" customWidth="1"/>
    <col min="13330" max="13330" width="10.81640625" customWidth="1"/>
    <col min="13331" max="13331" width="15.54296875" bestFit="1" customWidth="1"/>
    <col min="13332" max="13332" width="10.81640625" bestFit="1" customWidth="1"/>
    <col min="13333" max="13333" width="11" bestFit="1" customWidth="1"/>
    <col min="13334" max="13334" width="12" customWidth="1"/>
    <col min="13335" max="13335" width="10.1796875" customWidth="1"/>
    <col min="13336" max="13336" width="15.81640625" customWidth="1"/>
    <col min="13337" max="13337" width="11.7265625" customWidth="1"/>
    <col min="13576" max="13576" width="42.453125" customWidth="1"/>
    <col min="13577" max="13577" width="10.81640625" customWidth="1"/>
    <col min="13578" max="13578" width="9.453125" customWidth="1"/>
    <col min="13579" max="13580" width="8.7265625" customWidth="1"/>
    <col min="13581" max="13581" width="9.26953125" customWidth="1"/>
    <col min="13582" max="13582" width="11.54296875" customWidth="1"/>
    <col min="13583" max="13583" width="12.26953125" bestFit="1" customWidth="1"/>
    <col min="13584" max="13584" width="10.7265625" bestFit="1" customWidth="1"/>
    <col min="13585" max="13585" width="11.54296875" customWidth="1"/>
    <col min="13586" max="13586" width="10.81640625" customWidth="1"/>
    <col min="13587" max="13587" width="15.54296875" bestFit="1" customWidth="1"/>
    <col min="13588" max="13588" width="10.81640625" bestFit="1" customWidth="1"/>
    <col min="13589" max="13589" width="11" bestFit="1" customWidth="1"/>
    <col min="13590" max="13590" width="12" customWidth="1"/>
    <col min="13591" max="13591" width="10.1796875" customWidth="1"/>
    <col min="13592" max="13592" width="15.81640625" customWidth="1"/>
    <col min="13593" max="13593" width="11.7265625" customWidth="1"/>
    <col min="13832" max="13832" width="42.453125" customWidth="1"/>
    <col min="13833" max="13833" width="10.81640625" customWidth="1"/>
    <col min="13834" max="13834" width="9.453125" customWidth="1"/>
    <col min="13835" max="13836" width="8.7265625" customWidth="1"/>
    <col min="13837" max="13837" width="9.26953125" customWidth="1"/>
    <col min="13838" max="13838" width="11.54296875" customWidth="1"/>
    <col min="13839" max="13839" width="12.26953125" bestFit="1" customWidth="1"/>
    <col min="13840" max="13840" width="10.7265625" bestFit="1" customWidth="1"/>
    <col min="13841" max="13841" width="11.54296875" customWidth="1"/>
    <col min="13842" max="13842" width="10.81640625" customWidth="1"/>
    <col min="13843" max="13843" width="15.54296875" bestFit="1" customWidth="1"/>
    <col min="13844" max="13844" width="10.81640625" bestFit="1" customWidth="1"/>
    <col min="13845" max="13845" width="11" bestFit="1" customWidth="1"/>
    <col min="13846" max="13846" width="12" customWidth="1"/>
    <col min="13847" max="13847" width="10.1796875" customWidth="1"/>
    <col min="13848" max="13848" width="15.81640625" customWidth="1"/>
    <col min="13849" max="13849" width="11.7265625" customWidth="1"/>
    <col min="14088" max="14088" width="42.453125" customWidth="1"/>
    <col min="14089" max="14089" width="10.81640625" customWidth="1"/>
    <col min="14090" max="14090" width="9.453125" customWidth="1"/>
    <col min="14091" max="14092" width="8.7265625" customWidth="1"/>
    <col min="14093" max="14093" width="9.26953125" customWidth="1"/>
    <col min="14094" max="14094" width="11.54296875" customWidth="1"/>
    <col min="14095" max="14095" width="12.26953125" bestFit="1" customWidth="1"/>
    <col min="14096" max="14096" width="10.7265625" bestFit="1" customWidth="1"/>
    <col min="14097" max="14097" width="11.54296875" customWidth="1"/>
    <col min="14098" max="14098" width="10.81640625" customWidth="1"/>
    <col min="14099" max="14099" width="15.54296875" bestFit="1" customWidth="1"/>
    <col min="14100" max="14100" width="10.81640625" bestFit="1" customWidth="1"/>
    <col min="14101" max="14101" width="11" bestFit="1" customWidth="1"/>
    <col min="14102" max="14102" width="12" customWidth="1"/>
    <col min="14103" max="14103" width="10.1796875" customWidth="1"/>
    <col min="14104" max="14104" width="15.81640625" customWidth="1"/>
    <col min="14105" max="14105" width="11.7265625" customWidth="1"/>
    <col min="14344" max="14344" width="42.453125" customWidth="1"/>
    <col min="14345" max="14345" width="10.81640625" customWidth="1"/>
    <col min="14346" max="14346" width="9.453125" customWidth="1"/>
    <col min="14347" max="14348" width="8.7265625" customWidth="1"/>
    <col min="14349" max="14349" width="9.26953125" customWidth="1"/>
    <col min="14350" max="14350" width="11.54296875" customWidth="1"/>
    <col min="14351" max="14351" width="12.26953125" bestFit="1" customWidth="1"/>
    <col min="14352" max="14352" width="10.7265625" bestFit="1" customWidth="1"/>
    <col min="14353" max="14353" width="11.54296875" customWidth="1"/>
    <col min="14354" max="14354" width="10.81640625" customWidth="1"/>
    <col min="14355" max="14355" width="15.54296875" bestFit="1" customWidth="1"/>
    <col min="14356" max="14356" width="10.81640625" bestFit="1" customWidth="1"/>
    <col min="14357" max="14357" width="11" bestFit="1" customWidth="1"/>
    <col min="14358" max="14358" width="12" customWidth="1"/>
    <col min="14359" max="14359" width="10.1796875" customWidth="1"/>
    <col min="14360" max="14360" width="15.81640625" customWidth="1"/>
    <col min="14361" max="14361" width="11.7265625" customWidth="1"/>
    <col min="14600" max="14600" width="42.453125" customWidth="1"/>
    <col min="14601" max="14601" width="10.81640625" customWidth="1"/>
    <col min="14602" max="14602" width="9.453125" customWidth="1"/>
    <col min="14603" max="14604" width="8.7265625" customWidth="1"/>
    <col min="14605" max="14605" width="9.26953125" customWidth="1"/>
    <col min="14606" max="14606" width="11.54296875" customWidth="1"/>
    <col min="14607" max="14607" width="12.26953125" bestFit="1" customWidth="1"/>
    <col min="14608" max="14608" width="10.7265625" bestFit="1" customWidth="1"/>
    <col min="14609" max="14609" width="11.54296875" customWidth="1"/>
    <col min="14610" max="14610" width="10.81640625" customWidth="1"/>
    <col min="14611" max="14611" width="15.54296875" bestFit="1" customWidth="1"/>
    <col min="14612" max="14612" width="10.81640625" bestFit="1" customWidth="1"/>
    <col min="14613" max="14613" width="11" bestFit="1" customWidth="1"/>
    <col min="14614" max="14614" width="12" customWidth="1"/>
    <col min="14615" max="14615" width="10.1796875" customWidth="1"/>
    <col min="14616" max="14616" width="15.81640625" customWidth="1"/>
    <col min="14617" max="14617" width="11.7265625" customWidth="1"/>
    <col min="14856" max="14856" width="42.453125" customWidth="1"/>
    <col min="14857" max="14857" width="10.81640625" customWidth="1"/>
    <col min="14858" max="14858" width="9.453125" customWidth="1"/>
    <col min="14859" max="14860" width="8.7265625" customWidth="1"/>
    <col min="14861" max="14861" width="9.26953125" customWidth="1"/>
    <col min="14862" max="14862" width="11.54296875" customWidth="1"/>
    <col min="14863" max="14863" width="12.26953125" bestFit="1" customWidth="1"/>
    <col min="14864" max="14864" width="10.7265625" bestFit="1" customWidth="1"/>
    <col min="14865" max="14865" width="11.54296875" customWidth="1"/>
    <col min="14866" max="14866" width="10.81640625" customWidth="1"/>
    <col min="14867" max="14867" width="15.54296875" bestFit="1" customWidth="1"/>
    <col min="14868" max="14868" width="10.81640625" bestFit="1" customWidth="1"/>
    <col min="14869" max="14869" width="11" bestFit="1" customWidth="1"/>
    <col min="14870" max="14870" width="12" customWidth="1"/>
    <col min="14871" max="14871" width="10.1796875" customWidth="1"/>
    <col min="14872" max="14872" width="15.81640625" customWidth="1"/>
    <col min="14873" max="14873" width="11.7265625" customWidth="1"/>
    <col min="15112" max="15112" width="42.453125" customWidth="1"/>
    <col min="15113" max="15113" width="10.81640625" customWidth="1"/>
    <col min="15114" max="15114" width="9.453125" customWidth="1"/>
    <col min="15115" max="15116" width="8.7265625" customWidth="1"/>
    <col min="15117" max="15117" width="9.26953125" customWidth="1"/>
    <col min="15118" max="15118" width="11.54296875" customWidth="1"/>
    <col min="15119" max="15119" width="12.26953125" bestFit="1" customWidth="1"/>
    <col min="15120" max="15120" width="10.7265625" bestFit="1" customWidth="1"/>
    <col min="15121" max="15121" width="11.54296875" customWidth="1"/>
    <col min="15122" max="15122" width="10.81640625" customWidth="1"/>
    <col min="15123" max="15123" width="15.54296875" bestFit="1" customWidth="1"/>
    <col min="15124" max="15124" width="10.81640625" bestFit="1" customWidth="1"/>
    <col min="15125" max="15125" width="11" bestFit="1" customWidth="1"/>
    <col min="15126" max="15126" width="12" customWidth="1"/>
    <col min="15127" max="15127" width="10.1796875" customWidth="1"/>
    <col min="15128" max="15128" width="15.81640625" customWidth="1"/>
    <col min="15129" max="15129" width="11.7265625" customWidth="1"/>
    <col min="15368" max="15368" width="42.453125" customWidth="1"/>
    <col min="15369" max="15369" width="10.81640625" customWidth="1"/>
    <col min="15370" max="15370" width="9.453125" customWidth="1"/>
    <col min="15371" max="15372" width="8.7265625" customWidth="1"/>
    <col min="15373" max="15373" width="9.26953125" customWidth="1"/>
    <col min="15374" max="15374" width="11.54296875" customWidth="1"/>
    <col min="15375" max="15375" width="12.26953125" bestFit="1" customWidth="1"/>
    <col min="15376" max="15376" width="10.7265625" bestFit="1" customWidth="1"/>
    <col min="15377" max="15377" width="11.54296875" customWidth="1"/>
    <col min="15378" max="15378" width="10.81640625" customWidth="1"/>
    <col min="15379" max="15379" width="15.54296875" bestFit="1" customWidth="1"/>
    <col min="15380" max="15380" width="10.81640625" bestFit="1" customWidth="1"/>
    <col min="15381" max="15381" width="11" bestFit="1" customWidth="1"/>
    <col min="15382" max="15382" width="12" customWidth="1"/>
    <col min="15383" max="15383" width="10.1796875" customWidth="1"/>
    <col min="15384" max="15384" width="15.81640625" customWidth="1"/>
    <col min="15385" max="15385" width="11.7265625" customWidth="1"/>
    <col min="15624" max="15624" width="42.453125" customWidth="1"/>
    <col min="15625" max="15625" width="10.81640625" customWidth="1"/>
    <col min="15626" max="15626" width="9.453125" customWidth="1"/>
    <col min="15627" max="15628" width="8.7265625" customWidth="1"/>
    <col min="15629" max="15629" width="9.26953125" customWidth="1"/>
    <col min="15630" max="15630" width="11.54296875" customWidth="1"/>
    <col min="15631" max="15631" width="12.26953125" bestFit="1" customWidth="1"/>
    <col min="15632" max="15632" width="10.7265625" bestFit="1" customWidth="1"/>
    <col min="15633" max="15633" width="11.54296875" customWidth="1"/>
    <col min="15634" max="15634" width="10.81640625" customWidth="1"/>
    <col min="15635" max="15635" width="15.54296875" bestFit="1" customWidth="1"/>
    <col min="15636" max="15636" width="10.81640625" bestFit="1" customWidth="1"/>
    <col min="15637" max="15637" width="11" bestFit="1" customWidth="1"/>
    <col min="15638" max="15638" width="12" customWidth="1"/>
    <col min="15639" max="15639" width="10.1796875" customWidth="1"/>
    <col min="15640" max="15640" width="15.81640625" customWidth="1"/>
    <col min="15641" max="15641" width="11.7265625" customWidth="1"/>
    <col min="15880" max="15880" width="42.453125" customWidth="1"/>
    <col min="15881" max="15881" width="10.81640625" customWidth="1"/>
    <col min="15882" max="15882" width="9.453125" customWidth="1"/>
    <col min="15883" max="15884" width="8.7265625" customWidth="1"/>
    <col min="15885" max="15885" width="9.26953125" customWidth="1"/>
    <col min="15886" max="15886" width="11.54296875" customWidth="1"/>
    <col min="15887" max="15887" width="12.26953125" bestFit="1" customWidth="1"/>
    <col min="15888" max="15888" width="10.7265625" bestFit="1" customWidth="1"/>
    <col min="15889" max="15889" width="11.54296875" customWidth="1"/>
    <col min="15890" max="15890" width="10.81640625" customWidth="1"/>
    <col min="15891" max="15891" width="15.54296875" bestFit="1" customWidth="1"/>
    <col min="15892" max="15892" width="10.81640625" bestFit="1" customWidth="1"/>
    <col min="15893" max="15893" width="11" bestFit="1" customWidth="1"/>
    <col min="15894" max="15894" width="12" customWidth="1"/>
    <col min="15895" max="15895" width="10.1796875" customWidth="1"/>
    <col min="15896" max="15896" width="15.81640625" customWidth="1"/>
    <col min="15897" max="15897" width="11.7265625" customWidth="1"/>
    <col min="16136" max="16136" width="42.453125" customWidth="1"/>
    <col min="16137" max="16137" width="10.81640625" customWidth="1"/>
    <col min="16138" max="16138" width="9.453125" customWidth="1"/>
    <col min="16139" max="16140" width="8.7265625" customWidth="1"/>
    <col min="16141" max="16141" width="9.26953125" customWidth="1"/>
    <col min="16142" max="16142" width="11.54296875" customWidth="1"/>
    <col min="16143" max="16143" width="12.26953125" bestFit="1" customWidth="1"/>
    <col min="16144" max="16144" width="10.7265625" bestFit="1" customWidth="1"/>
    <col min="16145" max="16145" width="11.54296875" customWidth="1"/>
    <col min="16146" max="16146" width="10.81640625" customWidth="1"/>
    <col min="16147" max="16147" width="15.54296875" bestFit="1" customWidth="1"/>
    <col min="16148" max="16148" width="10.81640625" bestFit="1" customWidth="1"/>
    <col min="16149" max="16149" width="11" bestFit="1" customWidth="1"/>
    <col min="16150" max="16150" width="12" customWidth="1"/>
    <col min="16151" max="16151" width="10.1796875" customWidth="1"/>
    <col min="16152" max="16152" width="15.81640625" customWidth="1"/>
    <col min="16153" max="16153" width="11.7265625" customWidth="1"/>
  </cols>
  <sheetData>
    <row r="1" spans="1:25" ht="13">
      <c r="A1" s="737" t="str">
        <f>[205]QUANT!A1</f>
        <v>PREFEITURA MUNICIPAL DE VÁRZEA GRANDE</v>
      </c>
      <c r="B1" s="737"/>
      <c r="C1" s="737"/>
      <c r="D1" s="737"/>
      <c r="E1" s="737"/>
      <c r="F1" s="737"/>
      <c r="G1" s="737"/>
      <c r="H1" s="737"/>
      <c r="I1" s="737"/>
      <c r="J1" s="737"/>
      <c r="K1" s="737"/>
      <c r="L1" s="737"/>
      <c r="M1" s="737"/>
      <c r="N1" s="737"/>
      <c r="O1" s="737"/>
      <c r="P1" s="737"/>
      <c r="Q1" s="737"/>
      <c r="R1" s="737"/>
      <c r="S1" s="737"/>
      <c r="T1" s="737"/>
      <c r="U1" s="737"/>
      <c r="V1" s="737"/>
      <c r="W1" s="737"/>
      <c r="X1" s="737"/>
      <c r="Y1" s="737"/>
    </row>
    <row r="2" spans="1:25" ht="13">
      <c r="A2" s="738" t="s">
        <v>922</v>
      </c>
      <c r="B2" s="738"/>
      <c r="C2" s="738"/>
      <c r="D2" s="738"/>
      <c r="E2" s="738"/>
      <c r="F2" s="738"/>
      <c r="G2" s="738"/>
      <c r="H2" s="738"/>
      <c r="I2" s="738"/>
      <c r="J2" s="738"/>
      <c r="K2" s="738"/>
      <c r="L2" s="738"/>
      <c r="M2" s="738"/>
      <c r="N2" s="738"/>
      <c r="O2" s="738"/>
      <c r="P2" s="738"/>
      <c r="Q2" s="738"/>
      <c r="R2" s="738"/>
      <c r="S2" s="738"/>
      <c r="T2" s="738"/>
      <c r="U2" s="738"/>
      <c r="V2" s="738"/>
      <c r="W2" s="738"/>
      <c r="X2" s="738"/>
      <c r="Y2" s="738"/>
    </row>
    <row r="3" spans="1:25" ht="13">
      <c r="A3" s="739" t="str">
        <f>QUANT!A3</f>
        <v>RUAS: VEREADOR ABERLADO DE AZEVEDO, DO INDEPENDENTE, F, MIGUEL JOSÉ DA SILVA, MARIANO DE CAMPOS MAIA, VALTER FONTANA</v>
      </c>
      <c r="B3" s="739"/>
      <c r="C3" s="739"/>
      <c r="D3" s="739"/>
      <c r="E3" s="739"/>
      <c r="F3" s="739"/>
      <c r="G3" s="739"/>
      <c r="H3" s="739"/>
      <c r="I3" s="739"/>
      <c r="J3" s="739"/>
      <c r="K3" s="739"/>
      <c r="L3" s="739"/>
      <c r="M3" s="739"/>
      <c r="N3" s="739"/>
      <c r="O3" s="739"/>
      <c r="P3" s="739"/>
      <c r="Q3" s="739"/>
      <c r="R3" s="739"/>
      <c r="S3" s="739"/>
      <c r="T3" s="739"/>
      <c r="U3" s="739"/>
      <c r="V3" s="739"/>
      <c r="W3" s="739"/>
      <c r="X3" s="739"/>
      <c r="Y3" s="739"/>
    </row>
    <row r="4" spans="1:25" ht="15" customHeight="1">
      <c r="A4" s="738" t="s">
        <v>1016</v>
      </c>
      <c r="B4" s="738"/>
      <c r="C4" s="738"/>
      <c r="D4" s="738"/>
      <c r="E4" s="738"/>
      <c r="F4" s="738"/>
      <c r="G4" s="738"/>
      <c r="H4" s="738"/>
      <c r="I4" s="738"/>
      <c r="J4" s="738"/>
      <c r="K4" s="738"/>
      <c r="L4" s="738"/>
      <c r="M4" s="738"/>
      <c r="N4" s="738"/>
      <c r="O4" s="738"/>
      <c r="P4" s="738"/>
      <c r="Q4" s="738"/>
      <c r="R4" s="738"/>
      <c r="S4" s="738"/>
      <c r="T4" s="738"/>
      <c r="U4" s="738"/>
      <c r="V4" s="738"/>
      <c r="W4" s="738"/>
      <c r="X4" s="738"/>
      <c r="Y4" s="738"/>
    </row>
    <row r="5" spans="1:25" ht="13">
      <c r="A5" s="740" t="s">
        <v>112</v>
      </c>
      <c r="B5" s="741"/>
      <c r="C5" s="741"/>
      <c r="D5" s="741"/>
      <c r="E5" s="741"/>
      <c r="F5" s="741"/>
      <c r="G5" s="741"/>
      <c r="H5" s="741"/>
      <c r="I5" s="741"/>
      <c r="J5" s="741"/>
      <c r="K5" s="741"/>
      <c r="L5" s="741"/>
      <c r="M5" s="741"/>
      <c r="N5" s="741"/>
      <c r="O5" s="741"/>
      <c r="P5" s="741"/>
      <c r="Q5" s="741"/>
      <c r="R5" s="741"/>
      <c r="S5" s="741"/>
      <c r="T5" s="741"/>
      <c r="U5" s="741"/>
      <c r="V5" s="741"/>
      <c r="W5" s="741"/>
      <c r="X5" s="741"/>
      <c r="Y5" s="742"/>
    </row>
    <row r="6" spans="1:25" ht="22.5" customHeight="1">
      <c r="A6" s="743" t="s">
        <v>43</v>
      </c>
      <c r="B6" s="744" t="s">
        <v>44</v>
      </c>
      <c r="C6" s="744"/>
      <c r="D6" s="744"/>
      <c r="E6" s="744"/>
      <c r="F6" s="744"/>
      <c r="G6" s="744"/>
      <c r="H6" s="732" t="s">
        <v>45</v>
      </c>
      <c r="I6" s="732" t="s">
        <v>124</v>
      </c>
      <c r="J6" s="732"/>
      <c r="K6" s="732"/>
      <c r="L6" s="732"/>
      <c r="M6" s="732" t="s">
        <v>129</v>
      </c>
      <c r="N6" s="732" t="s">
        <v>3</v>
      </c>
      <c r="O6" s="732"/>
      <c r="P6" s="732" t="s">
        <v>891</v>
      </c>
      <c r="Q6" s="732" t="s">
        <v>653</v>
      </c>
      <c r="R6" s="732" t="s">
        <v>113</v>
      </c>
      <c r="S6" s="732" t="s">
        <v>114</v>
      </c>
      <c r="T6" s="732" t="s">
        <v>115</v>
      </c>
      <c r="U6" s="732" t="s">
        <v>130</v>
      </c>
      <c r="V6" s="732" t="s">
        <v>895</v>
      </c>
      <c r="W6" s="733" t="s">
        <v>116</v>
      </c>
      <c r="X6" s="733" t="s">
        <v>116</v>
      </c>
      <c r="Y6" s="733" t="s">
        <v>896</v>
      </c>
    </row>
    <row r="7" spans="1:25" ht="28.5" customHeight="1">
      <c r="A7" s="743"/>
      <c r="B7" s="744" t="s">
        <v>46</v>
      </c>
      <c r="C7" s="744"/>
      <c r="D7" s="744"/>
      <c r="E7" s="744" t="s">
        <v>47</v>
      </c>
      <c r="F7" s="744"/>
      <c r="G7" s="744"/>
      <c r="H7" s="732"/>
      <c r="I7" s="736" t="s">
        <v>125</v>
      </c>
      <c r="J7" s="736" t="s">
        <v>128</v>
      </c>
      <c r="K7" s="736" t="s">
        <v>126</v>
      </c>
      <c r="L7" s="736" t="s">
        <v>127</v>
      </c>
      <c r="M7" s="732"/>
      <c r="N7" s="732" t="s">
        <v>48</v>
      </c>
      <c r="O7" s="732" t="s">
        <v>49</v>
      </c>
      <c r="P7" s="732"/>
      <c r="Q7" s="732"/>
      <c r="R7" s="732"/>
      <c r="S7" s="732"/>
      <c r="T7" s="732"/>
      <c r="U7" s="732"/>
      <c r="V7" s="732"/>
      <c r="W7" s="734"/>
      <c r="X7" s="734"/>
      <c r="Y7" s="735"/>
    </row>
    <row r="8" spans="1:25" ht="18" customHeight="1">
      <c r="A8" s="743"/>
      <c r="B8" s="744"/>
      <c r="C8" s="744"/>
      <c r="D8" s="744"/>
      <c r="E8" s="744"/>
      <c r="F8" s="744"/>
      <c r="G8" s="744"/>
      <c r="H8" s="732"/>
      <c r="I8" s="736"/>
      <c r="J8" s="736"/>
      <c r="K8" s="736"/>
      <c r="L8" s="736"/>
      <c r="M8" s="732"/>
      <c r="N8" s="732"/>
      <c r="O8" s="732"/>
      <c r="P8" s="732"/>
      <c r="Q8" s="732"/>
      <c r="R8" s="732"/>
      <c r="S8" s="732"/>
      <c r="T8" s="732"/>
      <c r="U8" s="732"/>
      <c r="V8" s="732"/>
      <c r="W8" s="614" t="s">
        <v>131</v>
      </c>
      <c r="X8" s="614" t="s">
        <v>1015</v>
      </c>
      <c r="Y8" s="734"/>
    </row>
    <row r="9" spans="1:25" ht="12.75" customHeight="1">
      <c r="A9" s="482" t="s">
        <v>897</v>
      </c>
      <c r="B9" s="616">
        <v>1</v>
      </c>
      <c r="C9" s="617" t="s">
        <v>50</v>
      </c>
      <c r="D9" s="618">
        <v>6</v>
      </c>
      <c r="E9" s="616">
        <v>1</v>
      </c>
      <c r="F9" s="616" t="s">
        <v>50</v>
      </c>
      <c r="G9" s="619">
        <v>12</v>
      </c>
      <c r="H9" s="620">
        <f t="shared" ref="H9:H14" si="0">(E9*20+G9)-(B9*20+D9)</f>
        <v>6</v>
      </c>
      <c r="I9" s="343">
        <v>1</v>
      </c>
      <c r="J9" s="343">
        <v>3.5</v>
      </c>
      <c r="K9" s="343">
        <v>3.5</v>
      </c>
      <c r="L9" s="483">
        <v>1</v>
      </c>
      <c r="M9" s="484"/>
      <c r="N9" s="484">
        <v>234</v>
      </c>
      <c r="O9" s="387">
        <f>N9*0.3</f>
        <v>70.2</v>
      </c>
      <c r="P9" s="486">
        <f t="shared" ref="P9:P14" si="1">INT((I9+J9+K9+L9+1)*H9*100+0.5)/100</f>
        <v>60</v>
      </c>
      <c r="Q9" s="486">
        <f>ROUND(((I9+J9+K9+L9)*H9*0.4),2)</f>
        <v>21.6</v>
      </c>
      <c r="R9" s="486">
        <f t="shared" ref="R9:R14" si="2">0.2*(H9*(I9+J9+K9+L9+1))</f>
        <v>12</v>
      </c>
      <c r="S9" s="486">
        <f t="shared" ref="S9:S14" si="3">H9*(I9+J9+K9+L9+1)*0.2</f>
        <v>12</v>
      </c>
      <c r="T9" s="487">
        <f t="shared" ref="T9:T14" si="4">(J9-0.3+K9-0.3)*H9</f>
        <v>38.400000000000006</v>
      </c>
      <c r="U9" s="487">
        <f t="shared" ref="U9:U14" si="5">T9</f>
        <v>38.400000000000006</v>
      </c>
      <c r="V9" s="488">
        <f t="shared" ref="V9:V14" si="6">ROUND(T9*0.03,3)</f>
        <v>1.1519999999999999</v>
      </c>
      <c r="W9" s="487">
        <v>0</v>
      </c>
      <c r="X9" s="487">
        <v>12</v>
      </c>
      <c r="Y9" s="487">
        <f t="shared" ref="Y9:Y14" si="7">1.5*H9*2</f>
        <v>18</v>
      </c>
    </row>
    <row r="10" spans="1:25" ht="12.75" customHeight="1">
      <c r="A10" s="482" t="s">
        <v>898</v>
      </c>
      <c r="B10" s="616">
        <v>1</v>
      </c>
      <c r="C10" s="617" t="s">
        <v>50</v>
      </c>
      <c r="D10" s="618">
        <v>7</v>
      </c>
      <c r="E10" s="616">
        <v>1</v>
      </c>
      <c r="F10" s="616" t="s">
        <v>50</v>
      </c>
      <c r="G10" s="619">
        <v>13</v>
      </c>
      <c r="H10" s="620">
        <f t="shared" si="0"/>
        <v>6</v>
      </c>
      <c r="I10" s="343">
        <v>1</v>
      </c>
      <c r="J10" s="343">
        <v>3.5</v>
      </c>
      <c r="K10" s="343">
        <v>3.5</v>
      </c>
      <c r="L10" s="483">
        <v>1</v>
      </c>
      <c r="M10" s="484"/>
      <c r="N10" s="484">
        <v>234</v>
      </c>
      <c r="O10" s="387">
        <f t="shared" ref="O10:O14" si="8">N10*0.3</f>
        <v>70.2</v>
      </c>
      <c r="P10" s="486">
        <f t="shared" si="1"/>
        <v>60</v>
      </c>
      <c r="Q10" s="486">
        <f t="shared" ref="Q10:Q14" si="9">ROUND(((I10+J10+K10+L10)*H10*0.4),2)</f>
        <v>21.6</v>
      </c>
      <c r="R10" s="486">
        <f t="shared" si="2"/>
        <v>12</v>
      </c>
      <c r="S10" s="486">
        <f t="shared" si="3"/>
        <v>12</v>
      </c>
      <c r="T10" s="487">
        <f t="shared" si="4"/>
        <v>38.400000000000006</v>
      </c>
      <c r="U10" s="487">
        <f t="shared" si="5"/>
        <v>38.400000000000006</v>
      </c>
      <c r="V10" s="487">
        <f t="shared" si="6"/>
        <v>1.1519999999999999</v>
      </c>
      <c r="W10" s="487">
        <v>12</v>
      </c>
      <c r="X10" s="487"/>
      <c r="Y10" s="487">
        <f t="shared" si="7"/>
        <v>18</v>
      </c>
    </row>
    <row r="11" spans="1:25" ht="12.75" customHeight="1">
      <c r="A11" s="482" t="s">
        <v>899</v>
      </c>
      <c r="B11" s="616">
        <v>2</v>
      </c>
      <c r="C11" s="617" t="s">
        <v>50</v>
      </c>
      <c r="D11" s="618">
        <v>3</v>
      </c>
      <c r="E11" s="616">
        <v>2</v>
      </c>
      <c r="F11" s="616" t="s">
        <v>50</v>
      </c>
      <c r="G11" s="619">
        <v>9</v>
      </c>
      <c r="H11" s="620">
        <f t="shared" si="0"/>
        <v>6</v>
      </c>
      <c r="I11" s="343">
        <v>1</v>
      </c>
      <c r="J11" s="343">
        <v>3.5</v>
      </c>
      <c r="K11" s="343">
        <v>3.5</v>
      </c>
      <c r="L11" s="483">
        <v>1</v>
      </c>
      <c r="M11" s="484"/>
      <c r="N11" s="484">
        <v>234</v>
      </c>
      <c r="O11" s="387">
        <f t="shared" si="8"/>
        <v>70.2</v>
      </c>
      <c r="P11" s="486">
        <f t="shared" si="1"/>
        <v>60</v>
      </c>
      <c r="Q11" s="486">
        <f t="shared" si="9"/>
        <v>21.6</v>
      </c>
      <c r="R11" s="486">
        <f t="shared" si="2"/>
        <v>12</v>
      </c>
      <c r="S11" s="486">
        <f t="shared" si="3"/>
        <v>12</v>
      </c>
      <c r="T11" s="487">
        <f t="shared" si="4"/>
        <v>38.400000000000006</v>
      </c>
      <c r="U11" s="487">
        <f t="shared" si="5"/>
        <v>38.400000000000006</v>
      </c>
      <c r="V11" s="487">
        <f t="shared" si="6"/>
        <v>1.1519999999999999</v>
      </c>
      <c r="W11" s="487">
        <v>12</v>
      </c>
      <c r="X11" s="487"/>
      <c r="Y11" s="487">
        <f t="shared" si="7"/>
        <v>18</v>
      </c>
    </row>
    <row r="12" spans="1:25" ht="12.75" customHeight="1">
      <c r="A12" s="313" t="s">
        <v>900</v>
      </c>
      <c r="B12" s="616">
        <v>2</v>
      </c>
      <c r="C12" s="617" t="s">
        <v>50</v>
      </c>
      <c r="D12" s="618">
        <v>9.75</v>
      </c>
      <c r="E12" s="616">
        <v>2</v>
      </c>
      <c r="F12" s="616" t="s">
        <v>50</v>
      </c>
      <c r="G12" s="619">
        <v>15.75</v>
      </c>
      <c r="H12" s="620">
        <f t="shared" si="0"/>
        <v>6</v>
      </c>
      <c r="I12" s="343">
        <v>1</v>
      </c>
      <c r="J12" s="343">
        <v>3.5</v>
      </c>
      <c r="K12" s="343">
        <v>3.5</v>
      </c>
      <c r="L12" s="483">
        <v>1</v>
      </c>
      <c r="M12" s="484"/>
      <c r="N12" s="484">
        <v>234</v>
      </c>
      <c r="O12" s="387">
        <f t="shared" si="8"/>
        <v>70.2</v>
      </c>
      <c r="P12" s="486">
        <f t="shared" si="1"/>
        <v>60</v>
      </c>
      <c r="Q12" s="486">
        <f t="shared" si="9"/>
        <v>21.6</v>
      </c>
      <c r="R12" s="486">
        <f t="shared" si="2"/>
        <v>12</v>
      </c>
      <c r="S12" s="486">
        <f t="shared" si="3"/>
        <v>12</v>
      </c>
      <c r="T12" s="487">
        <f t="shared" si="4"/>
        <v>38.400000000000006</v>
      </c>
      <c r="U12" s="487">
        <f t="shared" si="5"/>
        <v>38.400000000000006</v>
      </c>
      <c r="V12" s="487">
        <f t="shared" si="6"/>
        <v>1.1519999999999999</v>
      </c>
      <c r="W12" s="487">
        <v>12</v>
      </c>
      <c r="X12" s="487"/>
      <c r="Y12" s="487">
        <f t="shared" si="7"/>
        <v>18</v>
      </c>
    </row>
    <row r="13" spans="1:25" ht="12.75" customHeight="1">
      <c r="A13" s="379" t="s">
        <v>901</v>
      </c>
      <c r="B13" s="616">
        <v>1</v>
      </c>
      <c r="C13" s="617" t="s">
        <v>50</v>
      </c>
      <c r="D13" s="618">
        <v>5.85</v>
      </c>
      <c r="E13" s="616">
        <v>1</v>
      </c>
      <c r="F13" s="616" t="s">
        <v>50</v>
      </c>
      <c r="G13" s="619">
        <v>11.85</v>
      </c>
      <c r="H13" s="620">
        <f t="shared" si="0"/>
        <v>6</v>
      </c>
      <c r="I13" s="343">
        <v>1</v>
      </c>
      <c r="J13" s="343">
        <v>3.5</v>
      </c>
      <c r="K13" s="343">
        <v>3.5</v>
      </c>
      <c r="L13" s="483">
        <v>1</v>
      </c>
      <c r="M13" s="489"/>
      <c r="N13" s="484">
        <v>117</v>
      </c>
      <c r="O13" s="387">
        <f t="shared" si="8"/>
        <v>35.1</v>
      </c>
      <c r="P13" s="486">
        <f t="shared" si="1"/>
        <v>60</v>
      </c>
      <c r="Q13" s="486">
        <f t="shared" si="9"/>
        <v>21.6</v>
      </c>
      <c r="R13" s="486">
        <f t="shared" si="2"/>
        <v>12</v>
      </c>
      <c r="S13" s="486">
        <f t="shared" si="3"/>
        <v>12</v>
      </c>
      <c r="T13" s="487">
        <f t="shared" si="4"/>
        <v>38.400000000000006</v>
      </c>
      <c r="U13" s="487">
        <f t="shared" si="5"/>
        <v>38.400000000000006</v>
      </c>
      <c r="V13" s="487">
        <f t="shared" si="6"/>
        <v>1.1519999999999999</v>
      </c>
      <c r="W13" s="487">
        <v>6</v>
      </c>
      <c r="X13" s="487"/>
      <c r="Y13" s="487">
        <f t="shared" si="7"/>
        <v>18</v>
      </c>
    </row>
    <row r="14" spans="1:25" ht="12.75" customHeight="1">
      <c r="A14" s="379" t="s">
        <v>902</v>
      </c>
      <c r="B14" s="616">
        <v>2</v>
      </c>
      <c r="C14" s="617" t="s">
        <v>50</v>
      </c>
      <c r="D14" s="618">
        <v>5.75</v>
      </c>
      <c r="E14" s="616">
        <v>2</v>
      </c>
      <c r="F14" s="616" t="s">
        <v>50</v>
      </c>
      <c r="G14" s="619">
        <v>11.75</v>
      </c>
      <c r="H14" s="620">
        <f t="shared" si="0"/>
        <v>6</v>
      </c>
      <c r="I14" s="343">
        <v>1</v>
      </c>
      <c r="J14" s="343">
        <v>3.5</v>
      </c>
      <c r="K14" s="343">
        <v>3.5</v>
      </c>
      <c r="L14" s="483">
        <v>1</v>
      </c>
      <c r="M14" s="489"/>
      <c r="N14" s="484">
        <v>117</v>
      </c>
      <c r="O14" s="387">
        <f t="shared" si="8"/>
        <v>35.1</v>
      </c>
      <c r="P14" s="486">
        <f t="shared" si="1"/>
        <v>60</v>
      </c>
      <c r="Q14" s="486">
        <f t="shared" si="9"/>
        <v>21.6</v>
      </c>
      <c r="R14" s="486">
        <f t="shared" si="2"/>
        <v>12</v>
      </c>
      <c r="S14" s="486">
        <f t="shared" si="3"/>
        <v>12</v>
      </c>
      <c r="T14" s="487">
        <f t="shared" si="4"/>
        <v>38.400000000000006</v>
      </c>
      <c r="U14" s="487">
        <f t="shared" si="5"/>
        <v>38.400000000000006</v>
      </c>
      <c r="V14" s="487">
        <f t="shared" si="6"/>
        <v>1.1519999999999999</v>
      </c>
      <c r="W14" s="487">
        <v>0</v>
      </c>
      <c r="X14" s="487">
        <v>6</v>
      </c>
      <c r="Y14" s="487">
        <f t="shared" si="7"/>
        <v>18</v>
      </c>
    </row>
    <row r="15" spans="1:25" ht="12.75" customHeight="1">
      <c r="A15" s="615" t="s">
        <v>14</v>
      </c>
      <c r="B15" s="615"/>
      <c r="C15" s="615"/>
      <c r="D15" s="615"/>
      <c r="E15" s="615"/>
      <c r="F15" s="615"/>
      <c r="G15" s="615"/>
      <c r="H15" s="426"/>
      <c r="I15" s="426"/>
      <c r="J15" s="426"/>
      <c r="K15" s="426"/>
      <c r="L15" s="426"/>
      <c r="M15" s="490"/>
      <c r="N15" s="490">
        <f t="shared" ref="N15:Y15" si="10">SUM(N9:N14)</f>
        <v>1170</v>
      </c>
      <c r="O15" s="490">
        <f t="shared" si="10"/>
        <v>351.00000000000006</v>
      </c>
      <c r="P15" s="490">
        <f t="shared" si="10"/>
        <v>360</v>
      </c>
      <c r="Q15" s="490">
        <f t="shared" si="10"/>
        <v>129.6</v>
      </c>
      <c r="R15" s="491">
        <f t="shared" si="10"/>
        <v>72</v>
      </c>
      <c r="S15" s="491">
        <f t="shared" si="10"/>
        <v>72</v>
      </c>
      <c r="T15" s="491">
        <f t="shared" si="10"/>
        <v>230.40000000000003</v>
      </c>
      <c r="U15" s="491">
        <f t="shared" si="10"/>
        <v>230.40000000000003</v>
      </c>
      <c r="V15" s="491">
        <f t="shared" si="10"/>
        <v>6.9119999999999999</v>
      </c>
      <c r="W15" s="491">
        <f t="shared" si="10"/>
        <v>42</v>
      </c>
      <c r="X15" s="491">
        <f t="shared" si="10"/>
        <v>18</v>
      </c>
      <c r="Y15" s="491">
        <f t="shared" si="10"/>
        <v>108</v>
      </c>
    </row>
    <row r="16" spans="1:25" ht="12.75" customHeight="1">
      <c r="A16" s="629"/>
      <c r="B16" s="629"/>
      <c r="C16" s="629"/>
      <c r="D16" s="629"/>
      <c r="E16" s="629"/>
      <c r="F16" s="629"/>
      <c r="G16" s="629"/>
      <c r="H16" s="630"/>
      <c r="I16" s="621"/>
      <c r="J16" s="621"/>
      <c r="K16" s="621"/>
      <c r="L16" s="621"/>
      <c r="M16" s="605"/>
      <c r="N16" s="605"/>
      <c r="O16" s="605"/>
      <c r="P16" s="605"/>
      <c r="Q16" s="605"/>
      <c r="R16" s="606"/>
      <c r="S16" s="606"/>
      <c r="T16" s="606"/>
      <c r="U16" s="606"/>
      <c r="V16" s="606"/>
      <c r="W16" s="606"/>
      <c r="X16" s="606"/>
      <c r="Y16" s="606"/>
    </row>
    <row r="17" spans="1:25">
      <c r="A17" s="631"/>
      <c r="B17" s="631"/>
      <c r="C17" s="631"/>
      <c r="D17" s="631"/>
      <c r="E17" s="631"/>
      <c r="F17" s="631"/>
      <c r="G17" s="631"/>
      <c r="H17" s="631"/>
      <c r="I17" s="298"/>
      <c r="J17" s="298"/>
      <c r="K17" s="298"/>
      <c r="L17" s="298"/>
      <c r="M17" s="298"/>
      <c r="N17" s="298"/>
      <c r="O17" s="298"/>
      <c r="P17" s="298"/>
      <c r="Q17" s="298"/>
      <c r="R17" s="298">
        <f>(Q15+R15+S15)*1.2</f>
        <v>328.32</v>
      </c>
      <c r="S17" s="298"/>
      <c r="T17" s="298"/>
      <c r="U17" s="298"/>
      <c r="V17" s="298"/>
      <c r="W17" s="298"/>
      <c r="X17" s="298"/>
      <c r="Y17" s="298"/>
    </row>
    <row r="18" spans="1:25">
      <c r="A18" s="298"/>
      <c r="B18" s="298"/>
      <c r="C18" s="298"/>
      <c r="D18" s="298"/>
      <c r="E18" s="298"/>
      <c r="F18" s="298"/>
      <c r="G18" s="298"/>
      <c r="H18" s="298"/>
      <c r="I18" s="298">
        <f>6*70</f>
        <v>420</v>
      </c>
      <c r="J18" s="298"/>
      <c r="K18" s="298"/>
      <c r="L18" s="298"/>
      <c r="M18" s="298"/>
      <c r="N18" s="298"/>
      <c r="O18" s="298"/>
      <c r="P18" s="298"/>
      <c r="Q18" s="298"/>
      <c r="R18" s="298"/>
      <c r="S18" s="298"/>
      <c r="T18" s="298"/>
      <c r="U18" s="298"/>
      <c r="V18" s="298"/>
      <c r="W18" s="298"/>
      <c r="X18" s="298"/>
      <c r="Y18" s="298"/>
    </row>
    <row r="19" spans="1:25">
      <c r="A19" s="298"/>
      <c r="B19" s="298"/>
      <c r="C19" s="298"/>
      <c r="D19" s="298"/>
      <c r="E19" s="298"/>
      <c r="F19" s="298"/>
      <c r="G19" s="298"/>
      <c r="H19" s="298"/>
      <c r="I19" s="298"/>
      <c r="J19" s="298"/>
      <c r="K19" s="298"/>
      <c r="L19" s="298"/>
      <c r="M19" s="298"/>
      <c r="N19" s="298"/>
      <c r="O19" s="298"/>
      <c r="P19" s="298"/>
      <c r="Q19" s="298"/>
      <c r="R19" s="298"/>
      <c r="S19" s="298"/>
      <c r="T19" s="298"/>
      <c r="U19" s="298"/>
      <c r="V19" s="298"/>
      <c r="W19" s="298"/>
      <c r="X19" s="298"/>
      <c r="Y19" s="298"/>
    </row>
    <row r="20" spans="1:25">
      <c r="A20" s="298"/>
      <c r="B20" s="298"/>
      <c r="C20" s="298"/>
      <c r="D20" s="298"/>
      <c r="E20" s="298"/>
      <c r="F20" s="298"/>
      <c r="G20" s="298"/>
      <c r="H20" s="298"/>
      <c r="I20" s="298"/>
      <c r="J20" s="298"/>
      <c r="K20" s="298"/>
      <c r="L20" s="298"/>
      <c r="M20" s="298"/>
      <c r="N20" s="298"/>
      <c r="O20" s="298"/>
      <c r="P20" s="298"/>
      <c r="Q20" s="298"/>
      <c r="R20" s="298"/>
      <c r="S20" s="298"/>
      <c r="T20" s="298"/>
      <c r="U20" s="298"/>
      <c r="V20" s="298"/>
      <c r="W20" s="298"/>
      <c r="X20" s="298"/>
      <c r="Y20" s="298"/>
    </row>
    <row r="21" spans="1:25">
      <c r="A21" s="298"/>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row>
    <row r="22" spans="1:25" ht="13">
      <c r="A22" s="622"/>
      <c r="B22" s="622"/>
      <c r="C22" s="622"/>
      <c r="D22" s="622"/>
      <c r="E22" s="622"/>
      <c r="F22" s="622"/>
      <c r="G22" s="622"/>
      <c r="H22" s="622"/>
      <c r="I22" s="622"/>
      <c r="J22" s="622"/>
      <c r="K22" s="622"/>
      <c r="L22" s="622"/>
      <c r="M22" s="622"/>
      <c r="N22" s="622"/>
      <c r="O22" s="622"/>
      <c r="P22" s="622"/>
      <c r="Q22" s="622"/>
      <c r="R22" s="622"/>
      <c r="S22" s="622"/>
      <c r="T22" s="622"/>
      <c r="U22" s="622"/>
      <c r="V22" s="622"/>
      <c r="W22" s="622"/>
      <c r="X22" s="622"/>
      <c r="Y22" s="622"/>
    </row>
    <row r="23" spans="1:25">
      <c r="A23" s="298"/>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row>
    <row r="24" spans="1:25">
      <c r="A24" s="298"/>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row>
    <row r="25" spans="1:25">
      <c r="A25" s="298"/>
      <c r="B25" s="298"/>
      <c r="C25" s="298"/>
      <c r="D25" s="298"/>
      <c r="E25" s="298"/>
      <c r="F25" s="298"/>
      <c r="G25" s="298"/>
      <c r="H25" s="298"/>
      <c r="I25" s="298"/>
      <c r="J25" s="298"/>
      <c r="K25" s="298"/>
      <c r="L25" s="298"/>
      <c r="M25" s="298"/>
      <c r="N25" s="298"/>
      <c r="O25" s="298"/>
      <c r="P25" s="298"/>
      <c r="Q25" s="298"/>
      <c r="R25" s="298"/>
      <c r="S25" s="298"/>
      <c r="T25" s="298"/>
      <c r="U25" s="298"/>
      <c r="V25" s="298"/>
      <c r="W25" s="298"/>
      <c r="X25" s="298"/>
      <c r="Y25" s="298"/>
    </row>
    <row r="26" spans="1:25">
      <c r="A26" s="298"/>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row>
    <row r="27" spans="1:25">
      <c r="A27" s="298"/>
      <c r="B27" s="298"/>
      <c r="C27" s="298"/>
      <c r="D27" s="298"/>
      <c r="E27" s="298"/>
      <c r="F27" s="298"/>
      <c r="G27" s="298"/>
      <c r="H27" s="298"/>
      <c r="I27" s="298"/>
      <c r="J27" s="298"/>
      <c r="K27" s="298"/>
      <c r="L27" s="298"/>
      <c r="M27" s="298"/>
      <c r="N27" s="298"/>
      <c r="O27" s="298"/>
      <c r="P27" s="298"/>
      <c r="Q27" s="298"/>
      <c r="R27" s="298"/>
      <c r="S27" s="298"/>
      <c r="T27" s="298"/>
      <c r="U27" s="298"/>
      <c r="V27" s="298"/>
      <c r="W27" s="298"/>
      <c r="X27" s="298"/>
      <c r="Y27" s="298"/>
    </row>
  </sheetData>
  <mergeCells count="29">
    <mergeCell ref="A6:A8"/>
    <mergeCell ref="H6:H8"/>
    <mergeCell ref="I6:L6"/>
    <mergeCell ref="M6:M8"/>
    <mergeCell ref="N6:O6"/>
    <mergeCell ref="B6:G6"/>
    <mergeCell ref="B7:D8"/>
    <mergeCell ref="E7:G8"/>
    <mergeCell ref="A1:Y1"/>
    <mergeCell ref="A2:Y2"/>
    <mergeCell ref="A3:Y3"/>
    <mergeCell ref="A4:Y4"/>
    <mergeCell ref="A5:Y5"/>
    <mergeCell ref="V6:V8"/>
    <mergeCell ref="W6:W7"/>
    <mergeCell ref="Y6:Y8"/>
    <mergeCell ref="I7:I8"/>
    <mergeCell ref="J7:J8"/>
    <mergeCell ref="K7:K8"/>
    <mergeCell ref="L7:L8"/>
    <mergeCell ref="N7:N8"/>
    <mergeCell ref="O7:O8"/>
    <mergeCell ref="P6:P8"/>
    <mergeCell ref="Q6:Q8"/>
    <mergeCell ref="R6:R8"/>
    <mergeCell ref="S6:S8"/>
    <mergeCell ref="T6:T8"/>
    <mergeCell ref="U6:U8"/>
    <mergeCell ref="X6:X7"/>
  </mergeCells>
  <printOptions horizontalCentered="1"/>
  <pageMargins left="0.51181102362204722" right="0.51181102362204722" top="0.59055118110236227" bottom="0.39370078740157483" header="0.31496062992125984" footer="0.31496062992125984"/>
  <pageSetup paperSize="9" scale="7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5"/>
  <dimension ref="A1:P44"/>
  <sheetViews>
    <sheetView zoomScaleNormal="100" zoomScaleSheetLayoutView="100" workbookViewId="0">
      <selection activeCell="E18" sqref="E18:F20"/>
    </sheetView>
  </sheetViews>
  <sheetFormatPr defaultColWidth="8.81640625" defaultRowHeight="15.5"/>
  <cols>
    <col min="1" max="1" width="6.26953125" style="180" bestFit="1" customWidth="1"/>
    <col min="2" max="2" width="6.1796875" style="180" customWidth="1"/>
    <col min="3" max="3" width="35.26953125" style="180" customWidth="1"/>
    <col min="4" max="4" width="9.81640625" style="180" bestFit="1" customWidth="1"/>
    <col min="5" max="5" width="15" style="180" bestFit="1" customWidth="1"/>
    <col min="6" max="7" width="16.26953125" style="180" bestFit="1" customWidth="1"/>
    <col min="8" max="11" width="16.54296875" style="180" bestFit="1" customWidth="1"/>
    <col min="12" max="12" width="19.1796875" style="180" customWidth="1"/>
    <col min="13" max="13" width="18.7265625" style="180" customWidth="1"/>
    <col min="14" max="15" width="8.81640625" style="180"/>
    <col min="16" max="16" width="9" style="180" bestFit="1" customWidth="1"/>
    <col min="17" max="16384" width="8.81640625" style="180"/>
  </cols>
  <sheetData>
    <row r="1" spans="1:16">
      <c r="A1" s="751" t="s">
        <v>67</v>
      </c>
      <c r="B1" s="752"/>
      <c r="C1" s="752"/>
      <c r="D1" s="752"/>
      <c r="E1" s="752"/>
      <c r="F1" s="752"/>
      <c r="G1" s="752"/>
      <c r="H1" s="752"/>
      <c r="I1" s="752"/>
      <c r="J1" s="752"/>
      <c r="K1" s="753"/>
      <c r="L1" s="234"/>
      <c r="M1" s="235"/>
    </row>
    <row r="2" spans="1:16">
      <c r="A2" s="754"/>
      <c r="B2" s="755"/>
      <c r="C2" s="755"/>
      <c r="D2" s="755"/>
      <c r="E2" s="755"/>
      <c r="F2" s="755"/>
      <c r="G2" s="755"/>
      <c r="H2" s="755"/>
      <c r="I2" s="755"/>
      <c r="J2" s="755"/>
      <c r="K2" s="756"/>
      <c r="M2" s="236"/>
    </row>
    <row r="3" spans="1:16">
      <c r="A3" s="757"/>
      <c r="B3" s="758"/>
      <c r="C3" s="758"/>
      <c r="D3" s="758"/>
      <c r="E3" s="758"/>
      <c r="F3" s="758"/>
      <c r="G3" s="758"/>
      <c r="H3" s="758"/>
      <c r="I3" s="758"/>
      <c r="J3" s="758"/>
      <c r="K3" s="759"/>
      <c r="M3" s="236"/>
    </row>
    <row r="4" spans="1:16">
      <c r="A4" s="763" t="str">
        <f>QUANT!A2</f>
        <v>BAIRRO: ALAMEDA</v>
      </c>
      <c r="B4" s="761"/>
      <c r="C4" s="761"/>
      <c r="D4" s="761"/>
      <c r="E4" s="761"/>
      <c r="F4" s="762"/>
      <c r="G4" s="760" t="s">
        <v>107</v>
      </c>
      <c r="H4" s="761"/>
      <c r="I4" s="761"/>
      <c r="J4" s="761"/>
      <c r="K4" s="762"/>
      <c r="M4" s="236"/>
    </row>
    <row r="5" spans="1:16">
      <c r="A5" s="296" t="s">
        <v>27</v>
      </c>
      <c r="B5" s="749" t="s">
        <v>597</v>
      </c>
      <c r="C5" s="750"/>
      <c r="D5" s="290" t="s">
        <v>72</v>
      </c>
      <c r="E5" s="290" t="s">
        <v>25</v>
      </c>
      <c r="F5" s="297">
        <v>30</v>
      </c>
      <c r="G5" s="297">
        <f>F5+30</f>
        <v>60</v>
      </c>
      <c r="H5" s="297">
        <f>G5+30</f>
        <v>90</v>
      </c>
      <c r="I5" s="297">
        <f>H5+30</f>
        <v>120</v>
      </c>
      <c r="J5" s="297">
        <f>I5+30</f>
        <v>150</v>
      </c>
      <c r="K5" s="297">
        <f>J5+30</f>
        <v>180</v>
      </c>
      <c r="M5" s="236"/>
    </row>
    <row r="6" spans="1:16">
      <c r="A6" s="745" t="str">
        <f>'RESUMO ORÇAMENTARIO'!A6</f>
        <v>I</v>
      </c>
      <c r="B6" s="747" t="str">
        <f>'RESUMO ORÇAMENTARIO'!B6</f>
        <v>SERVIÇOS PRELIMINARES</v>
      </c>
      <c r="C6" s="747"/>
      <c r="D6" s="748">
        <f>E6/$E$37*100</f>
        <v>4.5455579722853301</v>
      </c>
      <c r="E6" s="746">
        <f>'RESUMO ORÇAMENTARIO'!C6</f>
        <v>43709.78</v>
      </c>
      <c r="F6" s="189">
        <f>$E$6*F8</f>
        <v>37240.732559999997</v>
      </c>
      <c r="G6" s="189"/>
      <c r="H6" s="189"/>
      <c r="I6" s="189"/>
      <c r="J6" s="189"/>
      <c r="K6" s="189">
        <f>$E$6*K8</f>
        <v>6469.0474399999994</v>
      </c>
      <c r="L6" s="239">
        <f>SUM(F6:K6)</f>
        <v>43709.78</v>
      </c>
      <c r="M6" s="240">
        <f>L6-E6</f>
        <v>0</v>
      </c>
      <c r="P6" s="241"/>
    </row>
    <row r="7" spans="1:16">
      <c r="A7" s="745"/>
      <c r="B7" s="747"/>
      <c r="C7" s="747"/>
      <c r="D7" s="748"/>
      <c r="E7" s="746"/>
      <c r="F7" s="242"/>
      <c r="G7" s="188"/>
      <c r="H7" s="188"/>
      <c r="I7" s="188"/>
      <c r="J7" s="188"/>
      <c r="K7" s="242"/>
      <c r="M7" s="236"/>
    </row>
    <row r="8" spans="1:16">
      <c r="A8" s="745"/>
      <c r="B8" s="747"/>
      <c r="C8" s="747"/>
      <c r="D8" s="748"/>
      <c r="E8" s="746"/>
      <c r="F8" s="243">
        <v>0.85199999999999998</v>
      </c>
      <c r="G8" s="243"/>
      <c r="H8" s="243"/>
      <c r="I8" s="243"/>
      <c r="J8" s="243"/>
      <c r="K8" s="243">
        <v>0.14799999999999999</v>
      </c>
      <c r="L8" s="244">
        <f>SUM(F8:K8)</f>
        <v>1</v>
      </c>
      <c r="M8" s="236"/>
    </row>
    <row r="9" spans="1:16">
      <c r="A9" s="745" t="str">
        <f>'RESUMO ORÇAMENTARIO'!A7</f>
        <v>II</v>
      </c>
      <c r="B9" s="747" t="str">
        <f>'RESUMO ORÇAMENTARIO'!B7</f>
        <v>ADMINISTRAÇÃO LOCAL</v>
      </c>
      <c r="C9" s="747"/>
      <c r="D9" s="748">
        <f>E9/$E$37*100</f>
        <v>3.0032302222411538</v>
      </c>
      <c r="E9" s="746">
        <f>'RESUMO ORÇAMENTARIO'!C7</f>
        <v>28878.86</v>
      </c>
      <c r="F9" s="189">
        <f t="shared" ref="F9:K9" si="0">$E$9*F11</f>
        <v>2887.8860000000004</v>
      </c>
      <c r="G9" s="189">
        <f t="shared" si="0"/>
        <v>4043.0404000000003</v>
      </c>
      <c r="H9" s="189">
        <f t="shared" si="0"/>
        <v>8086.0808000000006</v>
      </c>
      <c r="I9" s="189">
        <f t="shared" si="0"/>
        <v>8663.6580000000013</v>
      </c>
      <c r="J9" s="189">
        <f t="shared" si="0"/>
        <v>2887.8860000000004</v>
      </c>
      <c r="K9" s="189">
        <f t="shared" si="0"/>
        <v>2310.3088000000002</v>
      </c>
      <c r="L9" s="239">
        <f>SUM(F9:K9)</f>
        <v>28878.86</v>
      </c>
      <c r="M9" s="240">
        <f>L9-E9</f>
        <v>0</v>
      </c>
    </row>
    <row r="10" spans="1:16">
      <c r="A10" s="745"/>
      <c r="B10" s="747"/>
      <c r="C10" s="747"/>
      <c r="D10" s="748"/>
      <c r="E10" s="746"/>
      <c r="F10" s="242"/>
      <c r="G10" s="242"/>
      <c r="H10" s="242"/>
      <c r="I10" s="242"/>
      <c r="J10" s="242"/>
      <c r="K10" s="242"/>
      <c r="M10" s="236"/>
    </row>
    <row r="11" spans="1:16">
      <c r="A11" s="745"/>
      <c r="B11" s="747"/>
      <c r="C11" s="747"/>
      <c r="D11" s="748"/>
      <c r="E11" s="746"/>
      <c r="F11" s="294">
        <v>0.1</v>
      </c>
      <c r="G11" s="294">
        <v>0.14000000000000001</v>
      </c>
      <c r="H11" s="294">
        <v>0.28000000000000003</v>
      </c>
      <c r="I11" s="294">
        <v>0.30000000000000004</v>
      </c>
      <c r="J11" s="294">
        <v>0.1</v>
      </c>
      <c r="K11" s="294">
        <v>0.08</v>
      </c>
      <c r="L11" s="244">
        <f>SUM(F11:K11)</f>
        <v>1</v>
      </c>
      <c r="M11" s="236"/>
      <c r="O11" s="295"/>
    </row>
    <row r="12" spans="1:16">
      <c r="A12" s="745" t="str">
        <f>'RESUMO ORÇAMENTARIO'!A8</f>
        <v>III</v>
      </c>
      <c r="B12" s="747" t="str">
        <f>'RESUMO ORÇAMENTARIO'!B8</f>
        <v>TERRAPLENAGEM</v>
      </c>
      <c r="C12" s="747"/>
      <c r="D12" s="748">
        <f>E12/$E$37*100</f>
        <v>5.4940338185391644</v>
      </c>
      <c r="E12" s="746">
        <f>'RESUMO ORÇAMENTARIO'!C8</f>
        <v>52830.26</v>
      </c>
      <c r="F12" s="189">
        <f>$E$12*F14</f>
        <v>10566.052000000001</v>
      </c>
      <c r="G12" s="245">
        <f>$E$12*G14</f>
        <v>10566.052000000001</v>
      </c>
      <c r="H12" s="245">
        <f>$E$12*H14</f>
        <v>15849.078</v>
      </c>
      <c r="I12" s="245">
        <f>$E$12*I14</f>
        <v>15849.078</v>
      </c>
      <c r="J12" s="292"/>
      <c r="K12" s="292"/>
      <c r="L12" s="239">
        <f>SUM(F12:K12)</f>
        <v>52830.26</v>
      </c>
      <c r="M12" s="240">
        <f>L12-E12</f>
        <v>0</v>
      </c>
    </row>
    <row r="13" spans="1:16">
      <c r="A13" s="745"/>
      <c r="B13" s="747"/>
      <c r="C13" s="747"/>
      <c r="D13" s="748"/>
      <c r="E13" s="746"/>
      <c r="F13" s="242"/>
      <c r="G13" s="242"/>
      <c r="H13" s="242"/>
      <c r="I13" s="242"/>
      <c r="J13" s="188"/>
      <c r="K13" s="188"/>
      <c r="M13" s="236"/>
      <c r="O13" s="295"/>
    </row>
    <row r="14" spans="1:16">
      <c r="A14" s="745"/>
      <c r="B14" s="747"/>
      <c r="C14" s="747"/>
      <c r="D14" s="748"/>
      <c r="E14" s="746"/>
      <c r="F14" s="243">
        <v>0.2</v>
      </c>
      <c r="G14" s="243">
        <v>0.2</v>
      </c>
      <c r="H14" s="243">
        <v>0.3</v>
      </c>
      <c r="I14" s="243">
        <v>0.3</v>
      </c>
      <c r="J14" s="243"/>
      <c r="K14" s="243"/>
      <c r="L14" s="244">
        <f>SUM(F14:K14)</f>
        <v>1</v>
      </c>
      <c r="M14" s="236"/>
    </row>
    <row r="15" spans="1:16">
      <c r="A15" s="745" t="str">
        <f>'RESUMO ORÇAMENTARIO'!A9</f>
        <v>IV</v>
      </c>
      <c r="B15" s="747" t="str">
        <f>'RESUMO ORÇAMENTARIO'!B9</f>
        <v>PAVIMENTAÇÃO</v>
      </c>
      <c r="C15" s="747"/>
      <c r="D15" s="748">
        <f>E15/$E$37*100</f>
        <v>5.4495981918675636</v>
      </c>
      <c r="E15" s="746">
        <f>'RESUMO ORÇAMENTARIO'!C9</f>
        <v>52402.97</v>
      </c>
      <c r="F15" s="189"/>
      <c r="G15" s="189">
        <f>$E$15*G17</f>
        <v>10480.594000000001</v>
      </c>
      <c r="H15" s="189">
        <f>$E$15*H17</f>
        <v>13100.7425</v>
      </c>
      <c r="I15" s="189">
        <f>$E$15*I17</f>
        <v>18341.039499999999</v>
      </c>
      <c r="J15" s="189">
        <f>$E$15*J17</f>
        <v>10480.594000000001</v>
      </c>
      <c r="K15" s="189"/>
      <c r="L15" s="239">
        <f>SUM(F15:K15)</f>
        <v>52402.97</v>
      </c>
      <c r="M15" s="240">
        <f>L15-E15</f>
        <v>0</v>
      </c>
      <c r="O15" s="295"/>
    </row>
    <row r="16" spans="1:16">
      <c r="A16" s="745"/>
      <c r="B16" s="747"/>
      <c r="C16" s="747"/>
      <c r="D16" s="748"/>
      <c r="E16" s="746"/>
      <c r="F16" s="188"/>
      <c r="G16" s="242"/>
      <c r="H16" s="242"/>
      <c r="I16" s="242"/>
      <c r="J16" s="242"/>
      <c r="K16" s="188"/>
      <c r="M16" s="236"/>
    </row>
    <row r="17" spans="1:13">
      <c r="A17" s="745"/>
      <c r="B17" s="747"/>
      <c r="C17" s="747"/>
      <c r="D17" s="748"/>
      <c r="E17" s="746"/>
      <c r="F17" s="243"/>
      <c r="G17" s="243">
        <v>0.2</v>
      </c>
      <c r="H17" s="243">
        <v>0.25</v>
      </c>
      <c r="I17" s="243">
        <v>0.35</v>
      </c>
      <c r="J17" s="243">
        <v>0.2</v>
      </c>
      <c r="K17" s="243"/>
      <c r="L17" s="244">
        <f>SUM(F17:K17)</f>
        <v>1</v>
      </c>
      <c r="M17" s="236"/>
    </row>
    <row r="18" spans="1:13">
      <c r="A18" s="745" t="str">
        <f>'RESUMO ORÇAMENTARIO'!A10</f>
        <v>V</v>
      </c>
      <c r="B18" s="747" t="str">
        <f>'RESUMO ORÇAMENTARIO'!B10</f>
        <v>SINALIZAÇÃO HORIZONTAL/VERTICAL</v>
      </c>
      <c r="C18" s="747"/>
      <c r="D18" s="764">
        <f>E18/$E$37*100</f>
        <v>9.2293698225511728E-2</v>
      </c>
      <c r="E18" s="746">
        <f>'RESUMO ORÇAMENTARIO'!C10</f>
        <v>887.49</v>
      </c>
      <c r="F18" s="189"/>
      <c r="G18" s="189">
        <f>$E$18*G20</f>
        <v>177.49800000000002</v>
      </c>
      <c r="H18" s="189">
        <f>$E$18*H20</f>
        <v>221.8725</v>
      </c>
      <c r="I18" s="189">
        <f>$E$18*I20</f>
        <v>310.62149999999997</v>
      </c>
      <c r="J18" s="189">
        <f>$E$18*J20</f>
        <v>177.49800000000002</v>
      </c>
      <c r="K18" s="189"/>
      <c r="L18" s="239">
        <f>SUM(F18:K18)</f>
        <v>887.49</v>
      </c>
      <c r="M18" s="240">
        <f>L18-E18</f>
        <v>0</v>
      </c>
    </row>
    <row r="19" spans="1:13">
      <c r="A19" s="745"/>
      <c r="B19" s="747"/>
      <c r="C19" s="747"/>
      <c r="D19" s="765"/>
      <c r="E19" s="746"/>
      <c r="F19" s="188"/>
      <c r="G19" s="242"/>
      <c r="H19" s="242"/>
      <c r="I19" s="242"/>
      <c r="J19" s="242"/>
      <c r="K19" s="188"/>
      <c r="M19" s="236"/>
    </row>
    <row r="20" spans="1:13">
      <c r="A20" s="745"/>
      <c r="B20" s="747"/>
      <c r="C20" s="747"/>
      <c r="D20" s="766"/>
      <c r="E20" s="746"/>
      <c r="F20" s="243"/>
      <c r="G20" s="243">
        <v>0.2</v>
      </c>
      <c r="H20" s="243">
        <v>0.25</v>
      </c>
      <c r="I20" s="243">
        <v>0.35</v>
      </c>
      <c r="J20" s="243">
        <v>0.2</v>
      </c>
      <c r="K20" s="243"/>
      <c r="L20" s="244">
        <f>SUM(F20:K20)</f>
        <v>1</v>
      </c>
      <c r="M20" s="236"/>
    </row>
    <row r="21" spans="1:13">
      <c r="A21" s="745" t="str">
        <f>'RESUMO ORÇAMENTARIO'!A11</f>
        <v>VI</v>
      </c>
      <c r="B21" s="747" t="str">
        <f>'RESUMO ORÇAMENTARIO'!B11</f>
        <v>OBRAS COMPLEMENTARES</v>
      </c>
      <c r="C21" s="747"/>
      <c r="D21" s="764">
        <f>E21/$E$37*100</f>
        <v>2.4598445613097457</v>
      </c>
      <c r="E21" s="746">
        <f>'RESUMO ORÇAMENTARIO'!C11</f>
        <v>23653.699999999997</v>
      </c>
      <c r="F21" s="189"/>
      <c r="G21" s="189">
        <f>$E$21*G23</f>
        <v>4730.74</v>
      </c>
      <c r="H21" s="189">
        <f>$E$21*H23</f>
        <v>5913.4249999999993</v>
      </c>
      <c r="I21" s="189">
        <f>$E$21*I23</f>
        <v>8278.7949999999983</v>
      </c>
      <c r="J21" s="189">
        <f>$E$21*J23</f>
        <v>4730.74</v>
      </c>
      <c r="K21" s="189"/>
      <c r="L21" s="239">
        <f>SUM(F21:K21)</f>
        <v>23653.699999999997</v>
      </c>
      <c r="M21" s="240">
        <f>L21-E21</f>
        <v>0</v>
      </c>
    </row>
    <row r="22" spans="1:13">
      <c r="A22" s="745"/>
      <c r="B22" s="747"/>
      <c r="C22" s="747"/>
      <c r="D22" s="765"/>
      <c r="E22" s="746"/>
      <c r="F22" s="188"/>
      <c r="G22" s="242"/>
      <c r="H22" s="242"/>
      <c r="I22" s="242"/>
      <c r="J22" s="242"/>
      <c r="K22" s="189"/>
      <c r="M22" s="236"/>
    </row>
    <row r="23" spans="1:13">
      <c r="A23" s="745"/>
      <c r="B23" s="747"/>
      <c r="C23" s="747"/>
      <c r="D23" s="766"/>
      <c r="E23" s="746"/>
      <c r="F23" s="243"/>
      <c r="G23" s="243">
        <v>0.2</v>
      </c>
      <c r="H23" s="243">
        <v>0.25</v>
      </c>
      <c r="I23" s="243">
        <v>0.35</v>
      </c>
      <c r="J23" s="243">
        <v>0.2</v>
      </c>
      <c r="K23" s="243"/>
      <c r="L23" s="244">
        <f>SUM(F23:K23)</f>
        <v>1</v>
      </c>
      <c r="M23" s="236"/>
    </row>
    <row r="24" spans="1:13">
      <c r="A24" s="745" t="str">
        <f>'RESUMO ORÇAMENTARIO'!A12</f>
        <v>VII</v>
      </c>
      <c r="B24" s="747" t="str">
        <f>'RESUMO ORÇAMENTARIO'!B12</f>
        <v>DRENAGEM</v>
      </c>
      <c r="C24" s="747"/>
      <c r="D24" s="764">
        <f>E24/$E$37*100</f>
        <v>16.557938092079848</v>
      </c>
      <c r="E24" s="746">
        <f>'RESUMO ORÇAMENTARIO'!C12</f>
        <v>159220.02000000002</v>
      </c>
      <c r="F24" s="189"/>
      <c r="G24" s="189"/>
      <c r="H24" s="189"/>
      <c r="I24" s="189"/>
      <c r="J24" s="189">
        <f>$E$24*J26</f>
        <v>79610.010000000009</v>
      </c>
      <c r="K24" s="189">
        <f>$E$24*K26</f>
        <v>79610.010000000009</v>
      </c>
      <c r="L24" s="239">
        <f>SUM(F24:K24)</f>
        <v>159220.02000000002</v>
      </c>
      <c r="M24" s="240">
        <f>L24-E24</f>
        <v>0</v>
      </c>
    </row>
    <row r="25" spans="1:13">
      <c r="A25" s="745"/>
      <c r="B25" s="747"/>
      <c r="C25" s="747"/>
      <c r="D25" s="765"/>
      <c r="E25" s="746"/>
      <c r="F25" s="291"/>
      <c r="G25" s="189"/>
      <c r="H25" s="188"/>
      <c r="I25" s="188"/>
      <c r="J25" s="242"/>
      <c r="K25" s="242"/>
      <c r="M25" s="236"/>
    </row>
    <row r="26" spans="1:13">
      <c r="A26" s="745"/>
      <c r="B26" s="747"/>
      <c r="C26" s="747"/>
      <c r="D26" s="766"/>
      <c r="E26" s="746"/>
      <c r="F26" s="246"/>
      <c r="G26" s="246"/>
      <c r="H26" s="246"/>
      <c r="I26" s="246"/>
      <c r="J26" s="246">
        <v>0.5</v>
      </c>
      <c r="K26" s="246">
        <v>0.5</v>
      </c>
      <c r="L26" s="244">
        <f>SUM(F26:K26)</f>
        <v>1</v>
      </c>
      <c r="M26" s="236"/>
    </row>
    <row r="27" spans="1:13">
      <c r="A27" s="745" t="str">
        <f>'RESUMO ORÇAMENTARIO'!A13</f>
        <v>VIIi</v>
      </c>
      <c r="B27" s="747" t="str">
        <f>'RESUMO ORÇAMENTARIO'!B13</f>
        <v xml:space="preserve">ASSENTAMENTO DE TUBO DE CONCRETO </v>
      </c>
      <c r="C27" s="747"/>
      <c r="D27" s="748">
        <f>E27/$E$37*100</f>
        <v>4.3698911872595447</v>
      </c>
      <c r="E27" s="746">
        <f>'RESUMO ORÇAMENTARIO'!C13</f>
        <v>42020.58</v>
      </c>
      <c r="F27" s="189">
        <f>$E$27*F29</f>
        <v>10505.145</v>
      </c>
      <c r="G27" s="189">
        <f>$E$27*G29</f>
        <v>10505.145</v>
      </c>
      <c r="H27" s="189">
        <f>$E$27*H29</f>
        <v>8404.116</v>
      </c>
      <c r="I27" s="189">
        <f>$E$27*I29</f>
        <v>8404.116</v>
      </c>
      <c r="J27" s="189">
        <f>$E$27*J29</f>
        <v>4202.058</v>
      </c>
      <c r="K27" s="189"/>
      <c r="L27" s="239">
        <f>SUM(F27:K27)</f>
        <v>42020.58</v>
      </c>
      <c r="M27" s="240">
        <f>L27-E27</f>
        <v>0</v>
      </c>
    </row>
    <row r="28" spans="1:13">
      <c r="A28" s="745"/>
      <c r="B28" s="747"/>
      <c r="C28" s="747"/>
      <c r="D28" s="748"/>
      <c r="E28" s="746"/>
      <c r="F28" s="242"/>
      <c r="G28" s="242"/>
      <c r="H28" s="242"/>
      <c r="I28" s="242"/>
      <c r="J28" s="242"/>
      <c r="K28" s="188"/>
      <c r="M28" s="236"/>
    </row>
    <row r="29" spans="1:13">
      <c r="A29" s="745"/>
      <c r="B29" s="747"/>
      <c r="C29" s="747"/>
      <c r="D29" s="748"/>
      <c r="E29" s="746"/>
      <c r="F29" s="246">
        <v>0.25</v>
      </c>
      <c r="G29" s="246">
        <v>0.25</v>
      </c>
      <c r="H29" s="246">
        <v>0.2</v>
      </c>
      <c r="I29" s="246">
        <v>0.2</v>
      </c>
      <c r="J29" s="246">
        <v>0.1</v>
      </c>
      <c r="K29" s="246"/>
      <c r="L29" s="244">
        <f>SUM(F29:K29)</f>
        <v>0.99999999999999989</v>
      </c>
      <c r="M29" s="236"/>
    </row>
    <row r="30" spans="1:13">
      <c r="A30" s="745" t="str">
        <f>'RESUMO ORÇAMENTARIO'!A14</f>
        <v>IX</v>
      </c>
      <c r="B30" s="747" t="str">
        <f>'RESUMO ORÇAMENTARIO'!B14</f>
        <v>ÓRGÃOS ACESSÓRIOS</v>
      </c>
      <c r="C30" s="747"/>
      <c r="D30" s="748">
        <f>E30/$E$37*100</f>
        <v>57.656927469376662</v>
      </c>
      <c r="E30" s="746">
        <f>'RESUMO ORÇAMENTARIO'!C14</f>
        <v>554425.14</v>
      </c>
      <c r="F30" s="189"/>
      <c r="G30" s="189">
        <f>$E$30*G32</f>
        <v>55442.514000000003</v>
      </c>
      <c r="H30" s="189">
        <f>$E$30*H32</f>
        <v>110885.02800000001</v>
      </c>
      <c r="I30" s="189">
        <f>$E$30*I32</f>
        <v>110885.02800000001</v>
      </c>
      <c r="J30" s="189">
        <f>$E$30*J32</f>
        <v>138606.285</v>
      </c>
      <c r="K30" s="189">
        <f>$E$30*K32</f>
        <v>138606.285</v>
      </c>
      <c r="L30" s="239">
        <f>SUM(F30:K30)</f>
        <v>554425.14</v>
      </c>
      <c r="M30" s="240">
        <f>L30-E30</f>
        <v>0</v>
      </c>
    </row>
    <row r="31" spans="1:13">
      <c r="A31" s="745"/>
      <c r="B31" s="747"/>
      <c r="C31" s="747"/>
      <c r="D31" s="748"/>
      <c r="E31" s="746"/>
      <c r="F31" s="188"/>
      <c r="G31" s="242"/>
      <c r="H31" s="242"/>
      <c r="I31" s="242"/>
      <c r="J31" s="242"/>
      <c r="K31" s="242"/>
      <c r="M31" s="236"/>
    </row>
    <row r="32" spans="1:13">
      <c r="A32" s="745"/>
      <c r="B32" s="747"/>
      <c r="C32" s="747"/>
      <c r="D32" s="748"/>
      <c r="E32" s="746"/>
      <c r="F32" s="246"/>
      <c r="G32" s="246">
        <v>0.1</v>
      </c>
      <c r="H32" s="246">
        <v>0.2</v>
      </c>
      <c r="I32" s="246">
        <v>0.2</v>
      </c>
      <c r="J32" s="246">
        <v>0.25</v>
      </c>
      <c r="K32" s="246">
        <v>0.25</v>
      </c>
      <c r="L32" s="244">
        <f>SUM(F32:K32)</f>
        <v>1</v>
      </c>
      <c r="M32" s="236"/>
    </row>
    <row r="33" spans="1:13">
      <c r="A33" s="745" t="str">
        <f>'RESUMO ORÇAMENTARIO'!A15</f>
        <v>X</v>
      </c>
      <c r="B33" s="747" t="str">
        <f>'RESUMO ORÇAMENTARIO'!B15</f>
        <v>CONTROLE E RECUPERAÇÃO AMBIENTAL</v>
      </c>
      <c r="C33" s="747"/>
      <c r="D33" s="748">
        <f>E33/$E$37*100</f>
        <v>0.37068478681548189</v>
      </c>
      <c r="E33" s="746">
        <f>'RESUMO ORÇAMENTARIO'!C15</f>
        <v>3564.48</v>
      </c>
      <c r="F33" s="189"/>
      <c r="G33" s="189">
        <f>$E$33*G35</f>
        <v>356.44800000000004</v>
      </c>
      <c r="H33" s="189">
        <f>$E$33*H35</f>
        <v>712.89600000000007</v>
      </c>
      <c r="I33" s="189">
        <f>$E$33*I35</f>
        <v>712.89600000000007</v>
      </c>
      <c r="J33" s="189">
        <f>$E$33*J35</f>
        <v>891.12</v>
      </c>
      <c r="K33" s="189">
        <f>$E$33*K35</f>
        <v>891.12</v>
      </c>
      <c r="L33" s="239">
        <f>SUM(F33:K33)</f>
        <v>3564.48</v>
      </c>
      <c r="M33" s="240">
        <f>L33-E33</f>
        <v>0</v>
      </c>
    </row>
    <row r="34" spans="1:13">
      <c r="A34" s="745"/>
      <c r="B34" s="747"/>
      <c r="C34" s="747"/>
      <c r="D34" s="748"/>
      <c r="E34" s="746"/>
      <c r="F34" s="188"/>
      <c r="G34" s="242"/>
      <c r="H34" s="242"/>
      <c r="I34" s="242"/>
      <c r="J34" s="242"/>
      <c r="K34" s="242"/>
      <c r="M34" s="236"/>
    </row>
    <row r="35" spans="1:13">
      <c r="A35" s="745"/>
      <c r="B35" s="747"/>
      <c r="C35" s="747"/>
      <c r="D35" s="748"/>
      <c r="E35" s="746"/>
      <c r="F35" s="246"/>
      <c r="G35" s="246">
        <v>0.1</v>
      </c>
      <c r="H35" s="246">
        <v>0.2</v>
      </c>
      <c r="I35" s="246">
        <v>0.2</v>
      </c>
      <c r="J35" s="246">
        <v>0.25</v>
      </c>
      <c r="K35" s="246">
        <v>0.25</v>
      </c>
      <c r="L35" s="244">
        <f>SUM(F35:K35)</f>
        <v>1</v>
      </c>
      <c r="M35" s="236"/>
    </row>
    <row r="36" spans="1:13">
      <c r="A36" s="231"/>
      <c r="B36" s="768"/>
      <c r="C36" s="768"/>
      <c r="D36" s="237"/>
      <c r="E36" s="238"/>
      <c r="F36" s="246"/>
      <c r="G36" s="246"/>
      <c r="H36" s="246"/>
      <c r="I36" s="246"/>
      <c r="J36" s="246"/>
      <c r="K36" s="246"/>
      <c r="L36" s="244">
        <f>SUM(F36:K36)</f>
        <v>0</v>
      </c>
      <c r="M36" s="236"/>
    </row>
    <row r="37" spans="1:13">
      <c r="A37" s="774" t="s">
        <v>73</v>
      </c>
      <c r="B37" s="775"/>
      <c r="C37" s="775"/>
      <c r="D37" s="247">
        <f>SUM(D6:D36)</f>
        <v>100.00000000000001</v>
      </c>
      <c r="E37" s="248">
        <f>E6+E9+E12+E15+E18+E21+E24+E27+E30+E33</f>
        <v>961593.28</v>
      </c>
      <c r="F37" s="249">
        <f t="shared" ref="F37:K37" si="1">F38/$E$37</f>
        <v>6.3644179751339361E-2</v>
      </c>
      <c r="G37" s="249">
        <f t="shared" si="1"/>
        <v>0.10014840307536259</v>
      </c>
      <c r="H37" s="249">
        <f t="shared" si="1"/>
        <v>0.16969049409330317</v>
      </c>
      <c r="I37" s="249">
        <f t="shared" si="1"/>
        <v>0.17829287658915421</v>
      </c>
      <c r="J37" s="249">
        <f t="shared" si="1"/>
        <v>0.25123531541318589</v>
      </c>
      <c r="K37" s="249">
        <f t="shared" si="1"/>
        <v>0.23698873107765478</v>
      </c>
      <c r="L37" s="244">
        <f>SUM(F37:K37)</f>
        <v>1</v>
      </c>
      <c r="M37" s="240" t="e">
        <f>SUM(L6+L9+L12+L15+L18+L21+L24+#REF!+L27+L30+L33+#REF!+#REF!+#REF!)</f>
        <v>#REF!</v>
      </c>
    </row>
    <row r="38" spans="1:13">
      <c r="A38" s="769" t="s">
        <v>74</v>
      </c>
      <c r="B38" s="770"/>
      <c r="C38" s="770"/>
      <c r="D38" s="773" t="s">
        <v>75</v>
      </c>
      <c r="E38" s="773"/>
      <c r="F38" s="250">
        <f>F6+F9+F12+F15+F18+F21+F24+F27+F30+F33</f>
        <v>61199.815560000003</v>
      </c>
      <c r="G38" s="250">
        <f t="shared" ref="G38:K38" si="2">G6+G9+G12+G15+G18+G21+G24+G27+G30+G33</f>
        <v>96302.031400000007</v>
      </c>
      <c r="H38" s="250">
        <f t="shared" si="2"/>
        <v>163173.23880000002</v>
      </c>
      <c r="I38" s="250">
        <f t="shared" si="2"/>
        <v>171445.23200000002</v>
      </c>
      <c r="J38" s="250">
        <f t="shared" si="2"/>
        <v>241586.19099999999</v>
      </c>
      <c r="K38" s="250">
        <f t="shared" si="2"/>
        <v>227886.77124</v>
      </c>
      <c r="L38" s="239">
        <f>SUM(F38:K38)</f>
        <v>961593.28000000014</v>
      </c>
      <c r="M38" s="236"/>
    </row>
    <row r="39" spans="1:13" ht="16" thickBot="1">
      <c r="A39" s="771"/>
      <c r="B39" s="772"/>
      <c r="C39" s="772"/>
      <c r="D39" s="767" t="s">
        <v>76</v>
      </c>
      <c r="E39" s="767"/>
      <c r="F39" s="251">
        <f>F38</f>
        <v>61199.815560000003</v>
      </c>
      <c r="G39" s="251">
        <f>F39+G38</f>
        <v>157501.84696</v>
      </c>
      <c r="H39" s="251">
        <f>G39+H38</f>
        <v>320675.08576000005</v>
      </c>
      <c r="I39" s="251">
        <f>H39+I38</f>
        <v>492120.31776000006</v>
      </c>
      <c r="J39" s="251">
        <f>I39+J38</f>
        <v>733706.50876000011</v>
      </c>
      <c r="K39" s="251">
        <f>J39+K38</f>
        <v>961593.28000000014</v>
      </c>
      <c r="L39" s="252" t="b">
        <f>K39='RESUMO ORÇAMENTARIO'!C16</f>
        <v>1</v>
      </c>
      <c r="M39" s="253" t="e">
        <f>L38-M37</f>
        <v>#REF!</v>
      </c>
    </row>
    <row r="41" spans="1:13">
      <c r="F41" s="239"/>
      <c r="G41" s="239"/>
      <c r="H41" s="239"/>
      <c r="I41" s="239"/>
      <c r="J41" s="239"/>
      <c r="K41" s="239"/>
    </row>
    <row r="42" spans="1:13">
      <c r="F42" s="293"/>
      <c r="G42" s="293"/>
      <c r="H42" s="293"/>
      <c r="I42" s="293"/>
      <c r="J42" s="293"/>
      <c r="K42" s="293"/>
    </row>
    <row r="44" spans="1:13">
      <c r="F44" s="293"/>
      <c r="G44" s="293"/>
      <c r="H44" s="293"/>
      <c r="I44" s="293"/>
      <c r="J44" s="293"/>
      <c r="K44" s="293"/>
    </row>
  </sheetData>
  <mergeCells count="49">
    <mergeCell ref="E33:E35"/>
    <mergeCell ref="E30:E32"/>
    <mergeCell ref="D39:E39"/>
    <mergeCell ref="B36:C36"/>
    <mergeCell ref="A38:C39"/>
    <mergeCell ref="D38:E38"/>
    <mergeCell ref="A37:C37"/>
    <mergeCell ref="A30:A32"/>
    <mergeCell ref="B30:C32"/>
    <mergeCell ref="D30:D32"/>
    <mergeCell ref="A33:A35"/>
    <mergeCell ref="B33:C35"/>
    <mergeCell ref="D33:D35"/>
    <mergeCell ref="A24:A26"/>
    <mergeCell ref="B24:C26"/>
    <mergeCell ref="E24:E26"/>
    <mergeCell ref="B27:C29"/>
    <mergeCell ref="D27:D29"/>
    <mergeCell ref="D24:D26"/>
    <mergeCell ref="E27:E29"/>
    <mergeCell ref="A27:A29"/>
    <mergeCell ref="A21:A23"/>
    <mergeCell ref="A18:A20"/>
    <mergeCell ref="B18:C20"/>
    <mergeCell ref="E21:E23"/>
    <mergeCell ref="D12:D14"/>
    <mergeCell ref="E12:E14"/>
    <mergeCell ref="A15:A17"/>
    <mergeCell ref="E18:E20"/>
    <mergeCell ref="D15:D17"/>
    <mergeCell ref="E15:E17"/>
    <mergeCell ref="A12:A14"/>
    <mergeCell ref="B12:C14"/>
    <mergeCell ref="B15:C17"/>
    <mergeCell ref="D18:D20"/>
    <mergeCell ref="B21:C23"/>
    <mergeCell ref="D21:D23"/>
    <mergeCell ref="A1:K3"/>
    <mergeCell ref="G4:K4"/>
    <mergeCell ref="A4:F4"/>
    <mergeCell ref="E6:E8"/>
    <mergeCell ref="A6:A8"/>
    <mergeCell ref="B6:C8"/>
    <mergeCell ref="D6:D8"/>
    <mergeCell ref="A9:A11"/>
    <mergeCell ref="E9:E11"/>
    <mergeCell ref="B9:C11"/>
    <mergeCell ref="D9:D11"/>
    <mergeCell ref="B5:C5"/>
  </mergeCells>
  <pageMargins left="0.511811024" right="0.511811024" top="0.78740157499999996" bottom="0.78740157499999996" header="0.31496062000000002" footer="0.31496062000000002"/>
  <pageSetup paperSize="9" scale="5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4"/>
  <sheetViews>
    <sheetView workbookViewId="0">
      <selection activeCell="L4" sqref="L4"/>
    </sheetView>
  </sheetViews>
  <sheetFormatPr defaultRowHeight="12.5"/>
  <cols>
    <col min="1" max="1" width="32.54296875" customWidth="1"/>
    <col min="2" max="6" width="14.453125" customWidth="1"/>
    <col min="7" max="7" width="23.1796875" customWidth="1"/>
    <col min="8" max="9" width="18.26953125" customWidth="1"/>
    <col min="10" max="10" width="13.7265625" customWidth="1"/>
    <col min="11" max="12" width="11.7265625" customWidth="1"/>
    <col min="13" max="13" width="12.26953125" customWidth="1"/>
    <col min="257" max="257" width="32.54296875" customWidth="1"/>
    <col min="258" max="262" width="14.453125" customWidth="1"/>
    <col min="263" max="263" width="23.1796875" customWidth="1"/>
    <col min="264" max="265" width="18.26953125" customWidth="1"/>
    <col min="266" max="266" width="13.7265625" customWidth="1"/>
    <col min="267" max="268" width="11.7265625" customWidth="1"/>
    <col min="269" max="269" width="12.26953125" customWidth="1"/>
    <col min="513" max="513" width="32.54296875" customWidth="1"/>
    <col min="514" max="518" width="14.453125" customWidth="1"/>
    <col min="519" max="519" width="23.1796875" customWidth="1"/>
    <col min="520" max="521" width="18.26953125" customWidth="1"/>
    <col min="522" max="522" width="13.7265625" customWidth="1"/>
    <col min="523" max="524" width="11.7265625" customWidth="1"/>
    <col min="525" max="525" width="12.26953125" customWidth="1"/>
    <col min="769" max="769" width="32.54296875" customWidth="1"/>
    <col min="770" max="774" width="14.453125" customWidth="1"/>
    <col min="775" max="775" width="23.1796875" customWidth="1"/>
    <col min="776" max="777" width="18.26953125" customWidth="1"/>
    <col min="778" max="778" width="13.7265625" customWidth="1"/>
    <col min="779" max="780" width="11.7265625" customWidth="1"/>
    <col min="781" max="781" width="12.26953125" customWidth="1"/>
    <col min="1025" max="1025" width="32.54296875" customWidth="1"/>
    <col min="1026" max="1030" width="14.453125" customWidth="1"/>
    <col min="1031" max="1031" width="23.1796875" customWidth="1"/>
    <col min="1032" max="1033" width="18.26953125" customWidth="1"/>
    <col min="1034" max="1034" width="13.7265625" customWidth="1"/>
    <col min="1035" max="1036" width="11.7265625" customWidth="1"/>
    <col min="1037" max="1037" width="12.26953125" customWidth="1"/>
    <col min="1281" max="1281" width="32.54296875" customWidth="1"/>
    <col min="1282" max="1286" width="14.453125" customWidth="1"/>
    <col min="1287" max="1287" width="23.1796875" customWidth="1"/>
    <col min="1288" max="1289" width="18.26953125" customWidth="1"/>
    <col min="1290" max="1290" width="13.7265625" customWidth="1"/>
    <col min="1291" max="1292" width="11.7265625" customWidth="1"/>
    <col min="1293" max="1293" width="12.26953125" customWidth="1"/>
    <col min="1537" max="1537" width="32.54296875" customWidth="1"/>
    <col min="1538" max="1542" width="14.453125" customWidth="1"/>
    <col min="1543" max="1543" width="23.1796875" customWidth="1"/>
    <col min="1544" max="1545" width="18.26953125" customWidth="1"/>
    <col min="1546" max="1546" width="13.7265625" customWidth="1"/>
    <col min="1547" max="1548" width="11.7265625" customWidth="1"/>
    <col min="1549" max="1549" width="12.26953125" customWidth="1"/>
    <col min="1793" max="1793" width="32.54296875" customWidth="1"/>
    <col min="1794" max="1798" width="14.453125" customWidth="1"/>
    <col min="1799" max="1799" width="23.1796875" customWidth="1"/>
    <col min="1800" max="1801" width="18.26953125" customWidth="1"/>
    <col min="1802" max="1802" width="13.7265625" customWidth="1"/>
    <col min="1803" max="1804" width="11.7265625" customWidth="1"/>
    <col min="1805" max="1805" width="12.26953125" customWidth="1"/>
    <col min="2049" max="2049" width="32.54296875" customWidth="1"/>
    <col min="2050" max="2054" width="14.453125" customWidth="1"/>
    <col min="2055" max="2055" width="23.1796875" customWidth="1"/>
    <col min="2056" max="2057" width="18.26953125" customWidth="1"/>
    <col min="2058" max="2058" width="13.7265625" customWidth="1"/>
    <col min="2059" max="2060" width="11.7265625" customWidth="1"/>
    <col min="2061" max="2061" width="12.26953125" customWidth="1"/>
    <col min="2305" max="2305" width="32.54296875" customWidth="1"/>
    <col min="2306" max="2310" width="14.453125" customWidth="1"/>
    <col min="2311" max="2311" width="23.1796875" customWidth="1"/>
    <col min="2312" max="2313" width="18.26953125" customWidth="1"/>
    <col min="2314" max="2314" width="13.7265625" customWidth="1"/>
    <col min="2315" max="2316" width="11.7265625" customWidth="1"/>
    <col min="2317" max="2317" width="12.26953125" customWidth="1"/>
    <col min="2561" max="2561" width="32.54296875" customWidth="1"/>
    <col min="2562" max="2566" width="14.453125" customWidth="1"/>
    <col min="2567" max="2567" width="23.1796875" customWidth="1"/>
    <col min="2568" max="2569" width="18.26953125" customWidth="1"/>
    <col min="2570" max="2570" width="13.7265625" customWidth="1"/>
    <col min="2571" max="2572" width="11.7265625" customWidth="1"/>
    <col min="2573" max="2573" width="12.26953125" customWidth="1"/>
    <col min="2817" max="2817" width="32.54296875" customWidth="1"/>
    <col min="2818" max="2822" width="14.453125" customWidth="1"/>
    <col min="2823" max="2823" width="23.1796875" customWidth="1"/>
    <col min="2824" max="2825" width="18.26953125" customWidth="1"/>
    <col min="2826" max="2826" width="13.7265625" customWidth="1"/>
    <col min="2827" max="2828" width="11.7265625" customWidth="1"/>
    <col min="2829" max="2829" width="12.26953125" customWidth="1"/>
    <col min="3073" max="3073" width="32.54296875" customWidth="1"/>
    <col min="3074" max="3078" width="14.453125" customWidth="1"/>
    <col min="3079" max="3079" width="23.1796875" customWidth="1"/>
    <col min="3080" max="3081" width="18.26953125" customWidth="1"/>
    <col min="3082" max="3082" width="13.7265625" customWidth="1"/>
    <col min="3083" max="3084" width="11.7265625" customWidth="1"/>
    <col min="3085" max="3085" width="12.26953125" customWidth="1"/>
    <col min="3329" max="3329" width="32.54296875" customWidth="1"/>
    <col min="3330" max="3334" width="14.453125" customWidth="1"/>
    <col min="3335" max="3335" width="23.1796875" customWidth="1"/>
    <col min="3336" max="3337" width="18.26953125" customWidth="1"/>
    <col min="3338" max="3338" width="13.7265625" customWidth="1"/>
    <col min="3339" max="3340" width="11.7265625" customWidth="1"/>
    <col min="3341" max="3341" width="12.26953125" customWidth="1"/>
    <col min="3585" max="3585" width="32.54296875" customWidth="1"/>
    <col min="3586" max="3590" width="14.453125" customWidth="1"/>
    <col min="3591" max="3591" width="23.1796875" customWidth="1"/>
    <col min="3592" max="3593" width="18.26953125" customWidth="1"/>
    <col min="3594" max="3594" width="13.7265625" customWidth="1"/>
    <col min="3595" max="3596" width="11.7265625" customWidth="1"/>
    <col min="3597" max="3597" width="12.26953125" customWidth="1"/>
    <col min="3841" max="3841" width="32.54296875" customWidth="1"/>
    <col min="3842" max="3846" width="14.453125" customWidth="1"/>
    <col min="3847" max="3847" width="23.1796875" customWidth="1"/>
    <col min="3848" max="3849" width="18.26953125" customWidth="1"/>
    <col min="3850" max="3850" width="13.7265625" customWidth="1"/>
    <col min="3851" max="3852" width="11.7265625" customWidth="1"/>
    <col min="3853" max="3853" width="12.26953125" customWidth="1"/>
    <col min="4097" max="4097" width="32.54296875" customWidth="1"/>
    <col min="4098" max="4102" width="14.453125" customWidth="1"/>
    <col min="4103" max="4103" width="23.1796875" customWidth="1"/>
    <col min="4104" max="4105" width="18.26953125" customWidth="1"/>
    <col min="4106" max="4106" width="13.7265625" customWidth="1"/>
    <col min="4107" max="4108" width="11.7265625" customWidth="1"/>
    <col min="4109" max="4109" width="12.26953125" customWidth="1"/>
    <col min="4353" max="4353" width="32.54296875" customWidth="1"/>
    <col min="4354" max="4358" width="14.453125" customWidth="1"/>
    <col min="4359" max="4359" width="23.1796875" customWidth="1"/>
    <col min="4360" max="4361" width="18.26953125" customWidth="1"/>
    <col min="4362" max="4362" width="13.7265625" customWidth="1"/>
    <col min="4363" max="4364" width="11.7265625" customWidth="1"/>
    <col min="4365" max="4365" width="12.26953125" customWidth="1"/>
    <col min="4609" max="4609" width="32.54296875" customWidth="1"/>
    <col min="4610" max="4614" width="14.453125" customWidth="1"/>
    <col min="4615" max="4615" width="23.1796875" customWidth="1"/>
    <col min="4616" max="4617" width="18.26953125" customWidth="1"/>
    <col min="4618" max="4618" width="13.7265625" customWidth="1"/>
    <col min="4619" max="4620" width="11.7265625" customWidth="1"/>
    <col min="4621" max="4621" width="12.26953125" customWidth="1"/>
    <col min="4865" max="4865" width="32.54296875" customWidth="1"/>
    <col min="4866" max="4870" width="14.453125" customWidth="1"/>
    <col min="4871" max="4871" width="23.1796875" customWidth="1"/>
    <col min="4872" max="4873" width="18.26953125" customWidth="1"/>
    <col min="4874" max="4874" width="13.7265625" customWidth="1"/>
    <col min="4875" max="4876" width="11.7265625" customWidth="1"/>
    <col min="4877" max="4877" width="12.26953125" customWidth="1"/>
    <col min="5121" max="5121" width="32.54296875" customWidth="1"/>
    <col min="5122" max="5126" width="14.453125" customWidth="1"/>
    <col min="5127" max="5127" width="23.1796875" customWidth="1"/>
    <col min="5128" max="5129" width="18.26953125" customWidth="1"/>
    <col min="5130" max="5130" width="13.7265625" customWidth="1"/>
    <col min="5131" max="5132" width="11.7265625" customWidth="1"/>
    <col min="5133" max="5133" width="12.26953125" customWidth="1"/>
    <col min="5377" max="5377" width="32.54296875" customWidth="1"/>
    <col min="5378" max="5382" width="14.453125" customWidth="1"/>
    <col min="5383" max="5383" width="23.1796875" customWidth="1"/>
    <col min="5384" max="5385" width="18.26953125" customWidth="1"/>
    <col min="5386" max="5386" width="13.7265625" customWidth="1"/>
    <col min="5387" max="5388" width="11.7265625" customWidth="1"/>
    <col min="5389" max="5389" width="12.26953125" customWidth="1"/>
    <col min="5633" max="5633" width="32.54296875" customWidth="1"/>
    <col min="5634" max="5638" width="14.453125" customWidth="1"/>
    <col min="5639" max="5639" width="23.1796875" customWidth="1"/>
    <col min="5640" max="5641" width="18.26953125" customWidth="1"/>
    <col min="5642" max="5642" width="13.7265625" customWidth="1"/>
    <col min="5643" max="5644" width="11.7265625" customWidth="1"/>
    <col min="5645" max="5645" width="12.26953125" customWidth="1"/>
    <col min="5889" max="5889" width="32.54296875" customWidth="1"/>
    <col min="5890" max="5894" width="14.453125" customWidth="1"/>
    <col min="5895" max="5895" width="23.1796875" customWidth="1"/>
    <col min="5896" max="5897" width="18.26953125" customWidth="1"/>
    <col min="5898" max="5898" width="13.7265625" customWidth="1"/>
    <col min="5899" max="5900" width="11.7265625" customWidth="1"/>
    <col min="5901" max="5901" width="12.26953125" customWidth="1"/>
    <col min="6145" max="6145" width="32.54296875" customWidth="1"/>
    <col min="6146" max="6150" width="14.453125" customWidth="1"/>
    <col min="6151" max="6151" width="23.1796875" customWidth="1"/>
    <col min="6152" max="6153" width="18.26953125" customWidth="1"/>
    <col min="6154" max="6154" width="13.7265625" customWidth="1"/>
    <col min="6155" max="6156" width="11.7265625" customWidth="1"/>
    <col min="6157" max="6157" width="12.26953125" customWidth="1"/>
    <col min="6401" max="6401" width="32.54296875" customWidth="1"/>
    <col min="6402" max="6406" width="14.453125" customWidth="1"/>
    <col min="6407" max="6407" width="23.1796875" customWidth="1"/>
    <col min="6408" max="6409" width="18.26953125" customWidth="1"/>
    <col min="6410" max="6410" width="13.7265625" customWidth="1"/>
    <col min="6411" max="6412" width="11.7265625" customWidth="1"/>
    <col min="6413" max="6413" width="12.26953125" customWidth="1"/>
    <col min="6657" max="6657" width="32.54296875" customWidth="1"/>
    <col min="6658" max="6662" width="14.453125" customWidth="1"/>
    <col min="6663" max="6663" width="23.1796875" customWidth="1"/>
    <col min="6664" max="6665" width="18.26953125" customWidth="1"/>
    <col min="6666" max="6666" width="13.7265625" customWidth="1"/>
    <col min="6667" max="6668" width="11.7265625" customWidth="1"/>
    <col min="6669" max="6669" width="12.26953125" customWidth="1"/>
    <col min="6913" max="6913" width="32.54296875" customWidth="1"/>
    <col min="6914" max="6918" width="14.453125" customWidth="1"/>
    <col min="6919" max="6919" width="23.1796875" customWidth="1"/>
    <col min="6920" max="6921" width="18.26953125" customWidth="1"/>
    <col min="6922" max="6922" width="13.7265625" customWidth="1"/>
    <col min="6923" max="6924" width="11.7265625" customWidth="1"/>
    <col min="6925" max="6925" width="12.26953125" customWidth="1"/>
    <col min="7169" max="7169" width="32.54296875" customWidth="1"/>
    <col min="7170" max="7174" width="14.453125" customWidth="1"/>
    <col min="7175" max="7175" width="23.1796875" customWidth="1"/>
    <col min="7176" max="7177" width="18.26953125" customWidth="1"/>
    <col min="7178" max="7178" width="13.7265625" customWidth="1"/>
    <col min="7179" max="7180" width="11.7265625" customWidth="1"/>
    <col min="7181" max="7181" width="12.26953125" customWidth="1"/>
    <col min="7425" max="7425" width="32.54296875" customWidth="1"/>
    <col min="7426" max="7430" width="14.453125" customWidth="1"/>
    <col min="7431" max="7431" width="23.1796875" customWidth="1"/>
    <col min="7432" max="7433" width="18.26953125" customWidth="1"/>
    <col min="7434" max="7434" width="13.7265625" customWidth="1"/>
    <col min="7435" max="7436" width="11.7265625" customWidth="1"/>
    <col min="7437" max="7437" width="12.26953125" customWidth="1"/>
    <col min="7681" max="7681" width="32.54296875" customWidth="1"/>
    <col min="7682" max="7686" width="14.453125" customWidth="1"/>
    <col min="7687" max="7687" width="23.1796875" customWidth="1"/>
    <col min="7688" max="7689" width="18.26953125" customWidth="1"/>
    <col min="7690" max="7690" width="13.7265625" customWidth="1"/>
    <col min="7691" max="7692" width="11.7265625" customWidth="1"/>
    <col min="7693" max="7693" width="12.26953125" customWidth="1"/>
    <col min="7937" max="7937" width="32.54296875" customWidth="1"/>
    <col min="7938" max="7942" width="14.453125" customWidth="1"/>
    <col min="7943" max="7943" width="23.1796875" customWidth="1"/>
    <col min="7944" max="7945" width="18.26953125" customWidth="1"/>
    <col min="7946" max="7946" width="13.7265625" customWidth="1"/>
    <col min="7947" max="7948" width="11.7265625" customWidth="1"/>
    <col min="7949" max="7949" width="12.26953125" customWidth="1"/>
    <col min="8193" max="8193" width="32.54296875" customWidth="1"/>
    <col min="8194" max="8198" width="14.453125" customWidth="1"/>
    <col min="8199" max="8199" width="23.1796875" customWidth="1"/>
    <col min="8200" max="8201" width="18.26953125" customWidth="1"/>
    <col min="8202" max="8202" width="13.7265625" customWidth="1"/>
    <col min="8203" max="8204" width="11.7265625" customWidth="1"/>
    <col min="8205" max="8205" width="12.26953125" customWidth="1"/>
    <col min="8449" max="8449" width="32.54296875" customWidth="1"/>
    <col min="8450" max="8454" width="14.453125" customWidth="1"/>
    <col min="8455" max="8455" width="23.1796875" customWidth="1"/>
    <col min="8456" max="8457" width="18.26953125" customWidth="1"/>
    <col min="8458" max="8458" width="13.7265625" customWidth="1"/>
    <col min="8459" max="8460" width="11.7265625" customWidth="1"/>
    <col min="8461" max="8461" width="12.26953125" customWidth="1"/>
    <col min="8705" max="8705" width="32.54296875" customWidth="1"/>
    <col min="8706" max="8710" width="14.453125" customWidth="1"/>
    <col min="8711" max="8711" width="23.1796875" customWidth="1"/>
    <col min="8712" max="8713" width="18.26953125" customWidth="1"/>
    <col min="8714" max="8714" width="13.7265625" customWidth="1"/>
    <col min="8715" max="8716" width="11.7265625" customWidth="1"/>
    <col min="8717" max="8717" width="12.26953125" customWidth="1"/>
    <col min="8961" max="8961" width="32.54296875" customWidth="1"/>
    <col min="8962" max="8966" width="14.453125" customWidth="1"/>
    <col min="8967" max="8967" width="23.1796875" customWidth="1"/>
    <col min="8968" max="8969" width="18.26953125" customWidth="1"/>
    <col min="8970" max="8970" width="13.7265625" customWidth="1"/>
    <col min="8971" max="8972" width="11.7265625" customWidth="1"/>
    <col min="8973" max="8973" width="12.26953125" customWidth="1"/>
    <col min="9217" max="9217" width="32.54296875" customWidth="1"/>
    <col min="9218" max="9222" width="14.453125" customWidth="1"/>
    <col min="9223" max="9223" width="23.1796875" customWidth="1"/>
    <col min="9224" max="9225" width="18.26953125" customWidth="1"/>
    <col min="9226" max="9226" width="13.7265625" customWidth="1"/>
    <col min="9227" max="9228" width="11.7265625" customWidth="1"/>
    <col min="9229" max="9229" width="12.26953125" customWidth="1"/>
    <col min="9473" max="9473" width="32.54296875" customWidth="1"/>
    <col min="9474" max="9478" width="14.453125" customWidth="1"/>
    <col min="9479" max="9479" width="23.1796875" customWidth="1"/>
    <col min="9480" max="9481" width="18.26953125" customWidth="1"/>
    <col min="9482" max="9482" width="13.7265625" customWidth="1"/>
    <col min="9483" max="9484" width="11.7265625" customWidth="1"/>
    <col min="9485" max="9485" width="12.26953125" customWidth="1"/>
    <col min="9729" max="9729" width="32.54296875" customWidth="1"/>
    <col min="9730" max="9734" width="14.453125" customWidth="1"/>
    <col min="9735" max="9735" width="23.1796875" customWidth="1"/>
    <col min="9736" max="9737" width="18.26953125" customWidth="1"/>
    <col min="9738" max="9738" width="13.7265625" customWidth="1"/>
    <col min="9739" max="9740" width="11.7265625" customWidth="1"/>
    <col min="9741" max="9741" width="12.26953125" customWidth="1"/>
    <col min="9985" max="9985" width="32.54296875" customWidth="1"/>
    <col min="9986" max="9990" width="14.453125" customWidth="1"/>
    <col min="9991" max="9991" width="23.1796875" customWidth="1"/>
    <col min="9992" max="9993" width="18.26953125" customWidth="1"/>
    <col min="9994" max="9994" width="13.7265625" customWidth="1"/>
    <col min="9995" max="9996" width="11.7265625" customWidth="1"/>
    <col min="9997" max="9997" width="12.26953125" customWidth="1"/>
    <col min="10241" max="10241" width="32.54296875" customWidth="1"/>
    <col min="10242" max="10246" width="14.453125" customWidth="1"/>
    <col min="10247" max="10247" width="23.1796875" customWidth="1"/>
    <col min="10248" max="10249" width="18.26953125" customWidth="1"/>
    <col min="10250" max="10250" width="13.7265625" customWidth="1"/>
    <col min="10251" max="10252" width="11.7265625" customWidth="1"/>
    <col min="10253" max="10253" width="12.26953125" customWidth="1"/>
    <col min="10497" max="10497" width="32.54296875" customWidth="1"/>
    <col min="10498" max="10502" width="14.453125" customWidth="1"/>
    <col min="10503" max="10503" width="23.1796875" customWidth="1"/>
    <col min="10504" max="10505" width="18.26953125" customWidth="1"/>
    <col min="10506" max="10506" width="13.7265625" customWidth="1"/>
    <col min="10507" max="10508" width="11.7265625" customWidth="1"/>
    <col min="10509" max="10509" width="12.26953125" customWidth="1"/>
    <col min="10753" max="10753" width="32.54296875" customWidth="1"/>
    <col min="10754" max="10758" width="14.453125" customWidth="1"/>
    <col min="10759" max="10759" width="23.1796875" customWidth="1"/>
    <col min="10760" max="10761" width="18.26953125" customWidth="1"/>
    <col min="10762" max="10762" width="13.7265625" customWidth="1"/>
    <col min="10763" max="10764" width="11.7265625" customWidth="1"/>
    <col min="10765" max="10765" width="12.26953125" customWidth="1"/>
    <col min="11009" max="11009" width="32.54296875" customWidth="1"/>
    <col min="11010" max="11014" width="14.453125" customWidth="1"/>
    <col min="11015" max="11015" width="23.1796875" customWidth="1"/>
    <col min="11016" max="11017" width="18.26953125" customWidth="1"/>
    <col min="11018" max="11018" width="13.7265625" customWidth="1"/>
    <col min="11019" max="11020" width="11.7265625" customWidth="1"/>
    <col min="11021" max="11021" width="12.26953125" customWidth="1"/>
    <col min="11265" max="11265" width="32.54296875" customWidth="1"/>
    <col min="11266" max="11270" width="14.453125" customWidth="1"/>
    <col min="11271" max="11271" width="23.1796875" customWidth="1"/>
    <col min="11272" max="11273" width="18.26953125" customWidth="1"/>
    <col min="11274" max="11274" width="13.7265625" customWidth="1"/>
    <col min="11275" max="11276" width="11.7265625" customWidth="1"/>
    <col min="11277" max="11277" width="12.26953125" customWidth="1"/>
    <col min="11521" max="11521" width="32.54296875" customWidth="1"/>
    <col min="11522" max="11526" width="14.453125" customWidth="1"/>
    <col min="11527" max="11527" width="23.1796875" customWidth="1"/>
    <col min="11528" max="11529" width="18.26953125" customWidth="1"/>
    <col min="11530" max="11530" width="13.7265625" customWidth="1"/>
    <col min="11531" max="11532" width="11.7265625" customWidth="1"/>
    <col min="11533" max="11533" width="12.26953125" customWidth="1"/>
    <col min="11777" max="11777" width="32.54296875" customWidth="1"/>
    <col min="11778" max="11782" width="14.453125" customWidth="1"/>
    <col min="11783" max="11783" width="23.1796875" customWidth="1"/>
    <col min="11784" max="11785" width="18.26953125" customWidth="1"/>
    <col min="11786" max="11786" width="13.7265625" customWidth="1"/>
    <col min="11787" max="11788" width="11.7265625" customWidth="1"/>
    <col min="11789" max="11789" width="12.26953125" customWidth="1"/>
    <col min="12033" max="12033" width="32.54296875" customWidth="1"/>
    <col min="12034" max="12038" width="14.453125" customWidth="1"/>
    <col min="12039" max="12039" width="23.1796875" customWidth="1"/>
    <col min="12040" max="12041" width="18.26953125" customWidth="1"/>
    <col min="12042" max="12042" width="13.7265625" customWidth="1"/>
    <col min="12043" max="12044" width="11.7265625" customWidth="1"/>
    <col min="12045" max="12045" width="12.26953125" customWidth="1"/>
    <col min="12289" max="12289" width="32.54296875" customWidth="1"/>
    <col min="12290" max="12294" width="14.453125" customWidth="1"/>
    <col min="12295" max="12295" width="23.1796875" customWidth="1"/>
    <col min="12296" max="12297" width="18.26953125" customWidth="1"/>
    <col min="12298" max="12298" width="13.7265625" customWidth="1"/>
    <col min="12299" max="12300" width="11.7265625" customWidth="1"/>
    <col min="12301" max="12301" width="12.26953125" customWidth="1"/>
    <col min="12545" max="12545" width="32.54296875" customWidth="1"/>
    <col min="12546" max="12550" width="14.453125" customWidth="1"/>
    <col min="12551" max="12551" width="23.1796875" customWidth="1"/>
    <col min="12552" max="12553" width="18.26953125" customWidth="1"/>
    <col min="12554" max="12554" width="13.7265625" customWidth="1"/>
    <col min="12555" max="12556" width="11.7265625" customWidth="1"/>
    <col min="12557" max="12557" width="12.26953125" customWidth="1"/>
    <col min="12801" max="12801" width="32.54296875" customWidth="1"/>
    <col min="12802" max="12806" width="14.453125" customWidth="1"/>
    <col min="12807" max="12807" width="23.1796875" customWidth="1"/>
    <col min="12808" max="12809" width="18.26953125" customWidth="1"/>
    <col min="12810" max="12810" width="13.7265625" customWidth="1"/>
    <col min="12811" max="12812" width="11.7265625" customWidth="1"/>
    <col min="12813" max="12813" width="12.26953125" customWidth="1"/>
    <col min="13057" max="13057" width="32.54296875" customWidth="1"/>
    <col min="13058" max="13062" width="14.453125" customWidth="1"/>
    <col min="13063" max="13063" width="23.1796875" customWidth="1"/>
    <col min="13064" max="13065" width="18.26953125" customWidth="1"/>
    <col min="13066" max="13066" width="13.7265625" customWidth="1"/>
    <col min="13067" max="13068" width="11.7265625" customWidth="1"/>
    <col min="13069" max="13069" width="12.26953125" customWidth="1"/>
    <col min="13313" max="13313" width="32.54296875" customWidth="1"/>
    <col min="13314" max="13318" width="14.453125" customWidth="1"/>
    <col min="13319" max="13319" width="23.1796875" customWidth="1"/>
    <col min="13320" max="13321" width="18.26953125" customWidth="1"/>
    <col min="13322" max="13322" width="13.7265625" customWidth="1"/>
    <col min="13323" max="13324" width="11.7265625" customWidth="1"/>
    <col min="13325" max="13325" width="12.26953125" customWidth="1"/>
    <col min="13569" max="13569" width="32.54296875" customWidth="1"/>
    <col min="13570" max="13574" width="14.453125" customWidth="1"/>
    <col min="13575" max="13575" width="23.1796875" customWidth="1"/>
    <col min="13576" max="13577" width="18.26953125" customWidth="1"/>
    <col min="13578" max="13578" width="13.7265625" customWidth="1"/>
    <col min="13579" max="13580" width="11.7265625" customWidth="1"/>
    <col min="13581" max="13581" width="12.26953125" customWidth="1"/>
    <col min="13825" max="13825" width="32.54296875" customWidth="1"/>
    <col min="13826" max="13830" width="14.453125" customWidth="1"/>
    <col min="13831" max="13831" width="23.1796875" customWidth="1"/>
    <col min="13832" max="13833" width="18.26953125" customWidth="1"/>
    <col min="13834" max="13834" width="13.7265625" customWidth="1"/>
    <col min="13835" max="13836" width="11.7265625" customWidth="1"/>
    <col min="13837" max="13837" width="12.26953125" customWidth="1"/>
    <col min="14081" max="14081" width="32.54296875" customWidth="1"/>
    <col min="14082" max="14086" width="14.453125" customWidth="1"/>
    <col min="14087" max="14087" width="23.1796875" customWidth="1"/>
    <col min="14088" max="14089" width="18.26953125" customWidth="1"/>
    <col min="14090" max="14090" width="13.7265625" customWidth="1"/>
    <col min="14091" max="14092" width="11.7265625" customWidth="1"/>
    <col min="14093" max="14093" width="12.26953125" customWidth="1"/>
    <col min="14337" max="14337" width="32.54296875" customWidth="1"/>
    <col min="14338" max="14342" width="14.453125" customWidth="1"/>
    <col min="14343" max="14343" width="23.1796875" customWidth="1"/>
    <col min="14344" max="14345" width="18.26953125" customWidth="1"/>
    <col min="14346" max="14346" width="13.7265625" customWidth="1"/>
    <col min="14347" max="14348" width="11.7265625" customWidth="1"/>
    <col min="14349" max="14349" width="12.26953125" customWidth="1"/>
    <col min="14593" max="14593" width="32.54296875" customWidth="1"/>
    <col min="14594" max="14598" width="14.453125" customWidth="1"/>
    <col min="14599" max="14599" width="23.1796875" customWidth="1"/>
    <col min="14600" max="14601" width="18.26953125" customWidth="1"/>
    <col min="14602" max="14602" width="13.7265625" customWidth="1"/>
    <col min="14603" max="14604" width="11.7265625" customWidth="1"/>
    <col min="14605" max="14605" width="12.26953125" customWidth="1"/>
    <col min="14849" max="14849" width="32.54296875" customWidth="1"/>
    <col min="14850" max="14854" width="14.453125" customWidth="1"/>
    <col min="14855" max="14855" width="23.1796875" customWidth="1"/>
    <col min="14856" max="14857" width="18.26953125" customWidth="1"/>
    <col min="14858" max="14858" width="13.7265625" customWidth="1"/>
    <col min="14859" max="14860" width="11.7265625" customWidth="1"/>
    <col min="14861" max="14861" width="12.26953125" customWidth="1"/>
    <col min="15105" max="15105" width="32.54296875" customWidth="1"/>
    <col min="15106" max="15110" width="14.453125" customWidth="1"/>
    <col min="15111" max="15111" width="23.1796875" customWidth="1"/>
    <col min="15112" max="15113" width="18.26953125" customWidth="1"/>
    <col min="15114" max="15114" width="13.7265625" customWidth="1"/>
    <col min="15115" max="15116" width="11.7265625" customWidth="1"/>
    <col min="15117" max="15117" width="12.26953125" customWidth="1"/>
    <col min="15361" max="15361" width="32.54296875" customWidth="1"/>
    <col min="15362" max="15366" width="14.453125" customWidth="1"/>
    <col min="15367" max="15367" width="23.1796875" customWidth="1"/>
    <col min="15368" max="15369" width="18.26953125" customWidth="1"/>
    <col min="15370" max="15370" width="13.7265625" customWidth="1"/>
    <col min="15371" max="15372" width="11.7265625" customWidth="1"/>
    <col min="15373" max="15373" width="12.26953125" customWidth="1"/>
    <col min="15617" max="15617" width="32.54296875" customWidth="1"/>
    <col min="15618" max="15622" width="14.453125" customWidth="1"/>
    <col min="15623" max="15623" width="23.1796875" customWidth="1"/>
    <col min="15624" max="15625" width="18.26953125" customWidth="1"/>
    <col min="15626" max="15626" width="13.7265625" customWidth="1"/>
    <col min="15627" max="15628" width="11.7265625" customWidth="1"/>
    <col min="15629" max="15629" width="12.26953125" customWidth="1"/>
    <col min="15873" max="15873" width="32.54296875" customWidth="1"/>
    <col min="15874" max="15878" width="14.453125" customWidth="1"/>
    <col min="15879" max="15879" width="23.1796875" customWidth="1"/>
    <col min="15880" max="15881" width="18.26953125" customWidth="1"/>
    <col min="15882" max="15882" width="13.7265625" customWidth="1"/>
    <col min="15883" max="15884" width="11.7265625" customWidth="1"/>
    <col min="15885" max="15885" width="12.26953125" customWidth="1"/>
    <col min="16129" max="16129" width="32.54296875" customWidth="1"/>
    <col min="16130" max="16134" width="14.453125" customWidth="1"/>
    <col min="16135" max="16135" width="23.1796875" customWidth="1"/>
    <col min="16136" max="16137" width="18.26953125" customWidth="1"/>
    <col min="16138" max="16138" width="13.7265625" customWidth="1"/>
    <col min="16139" max="16140" width="11.7265625" customWidth="1"/>
    <col min="16141" max="16141" width="12.26953125" customWidth="1"/>
  </cols>
  <sheetData>
    <row r="1" spans="1:13" ht="20">
      <c r="A1" s="785" t="s">
        <v>903</v>
      </c>
      <c r="B1" s="786"/>
      <c r="C1" s="786"/>
      <c r="D1" s="786"/>
      <c r="E1" s="786"/>
      <c r="F1" s="786"/>
      <c r="G1" s="786"/>
      <c r="H1" s="786"/>
      <c r="I1" s="786"/>
      <c r="J1" s="786"/>
      <c r="K1" s="786"/>
      <c r="L1" s="787"/>
      <c r="M1" s="788"/>
    </row>
    <row r="2" spans="1:13" ht="28">
      <c r="A2" s="789" t="s">
        <v>43</v>
      </c>
      <c r="B2" s="790" t="s">
        <v>904</v>
      </c>
      <c r="C2" s="790"/>
      <c r="D2" s="790"/>
      <c r="E2" s="790"/>
      <c r="F2" s="790"/>
      <c r="G2" s="492" t="s">
        <v>905</v>
      </c>
      <c r="H2" s="791" t="s">
        <v>906</v>
      </c>
      <c r="I2" s="791"/>
      <c r="J2" s="792" t="s">
        <v>1803</v>
      </c>
      <c r="K2" s="794" t="s">
        <v>907</v>
      </c>
      <c r="L2" s="795" t="s">
        <v>908</v>
      </c>
      <c r="M2" s="795" t="s">
        <v>909</v>
      </c>
    </row>
    <row r="3" spans="1:13" ht="14">
      <c r="A3" s="789"/>
      <c r="B3" s="493" t="s">
        <v>910</v>
      </c>
      <c r="C3" s="494" t="s">
        <v>911</v>
      </c>
      <c r="D3" s="494" t="s">
        <v>912</v>
      </c>
      <c r="E3" s="494" t="s">
        <v>913</v>
      </c>
      <c r="F3" s="494" t="s">
        <v>914</v>
      </c>
      <c r="G3" s="493" t="s">
        <v>915</v>
      </c>
      <c r="H3" s="495" t="s">
        <v>915</v>
      </c>
      <c r="I3" s="495" t="s">
        <v>1771</v>
      </c>
      <c r="J3" s="793"/>
      <c r="K3" s="794"/>
      <c r="L3" s="795"/>
      <c r="M3" s="795"/>
    </row>
    <row r="4" spans="1:13" ht="25">
      <c r="A4" s="496" t="s">
        <v>916</v>
      </c>
      <c r="B4" s="497">
        <v>30</v>
      </c>
      <c r="C4" s="497">
        <v>10</v>
      </c>
      <c r="D4" s="498" t="s">
        <v>892</v>
      </c>
      <c r="E4" s="498" t="s">
        <v>892</v>
      </c>
      <c r="F4" s="498" t="s">
        <v>892</v>
      </c>
      <c r="G4" s="498" t="s">
        <v>892</v>
      </c>
      <c r="H4" s="498" t="s">
        <v>892</v>
      </c>
      <c r="I4" s="498">
        <v>2</v>
      </c>
      <c r="J4" s="498" t="s">
        <v>892</v>
      </c>
      <c r="K4" s="499">
        <v>2</v>
      </c>
      <c r="L4" s="500">
        <v>3</v>
      </c>
      <c r="M4" s="500" t="s">
        <v>892</v>
      </c>
    </row>
    <row r="5" spans="1:13" ht="14">
      <c r="A5" s="496" t="s">
        <v>898</v>
      </c>
      <c r="B5" s="498" t="s">
        <v>892</v>
      </c>
      <c r="C5" s="498" t="s">
        <v>892</v>
      </c>
      <c r="D5" s="498" t="s">
        <v>892</v>
      </c>
      <c r="E5" s="498" t="s">
        <v>892</v>
      </c>
      <c r="F5" s="485">
        <v>90</v>
      </c>
      <c r="G5" s="498" t="s">
        <v>892</v>
      </c>
      <c r="H5" s="498" t="s">
        <v>892</v>
      </c>
      <c r="I5" s="498">
        <v>2</v>
      </c>
      <c r="J5" s="499" t="s">
        <v>892</v>
      </c>
      <c r="K5" s="499">
        <v>2</v>
      </c>
      <c r="L5" s="500">
        <v>3</v>
      </c>
      <c r="M5" s="500" t="s">
        <v>892</v>
      </c>
    </row>
    <row r="6" spans="1:13" ht="25">
      <c r="A6" s="496" t="s">
        <v>917</v>
      </c>
      <c r="B6" s="498" t="s">
        <v>892</v>
      </c>
      <c r="C6" s="498" t="s">
        <v>892</v>
      </c>
      <c r="D6" s="498" t="s">
        <v>892</v>
      </c>
      <c r="E6" s="495">
        <v>90</v>
      </c>
      <c r="F6" s="498" t="s">
        <v>892</v>
      </c>
      <c r="G6" s="498" t="s">
        <v>892</v>
      </c>
      <c r="H6" s="498" t="s">
        <v>892</v>
      </c>
      <c r="I6" s="485">
        <v>2</v>
      </c>
      <c r="J6" s="499">
        <v>4</v>
      </c>
      <c r="K6" s="499" t="s">
        <v>892</v>
      </c>
      <c r="L6" s="500">
        <v>12</v>
      </c>
      <c r="M6" s="500">
        <v>4</v>
      </c>
    </row>
    <row r="7" spans="1:13" ht="26">
      <c r="A7" s="501" t="s">
        <v>918</v>
      </c>
      <c r="B7" s="498" t="s">
        <v>892</v>
      </c>
      <c r="C7" s="498" t="s">
        <v>892</v>
      </c>
      <c r="D7" s="498" t="s">
        <v>892</v>
      </c>
      <c r="E7" s="1">
        <v>90</v>
      </c>
      <c r="F7" s="498" t="s">
        <v>892</v>
      </c>
      <c r="G7" s="498" t="s">
        <v>892</v>
      </c>
      <c r="H7" s="498" t="s">
        <v>892</v>
      </c>
      <c r="I7" s="498">
        <v>2</v>
      </c>
      <c r="J7" s="485" t="s">
        <v>892</v>
      </c>
      <c r="K7" s="499">
        <v>2</v>
      </c>
      <c r="L7" s="500">
        <v>3</v>
      </c>
      <c r="M7" s="500" t="s">
        <v>892</v>
      </c>
    </row>
    <row r="8" spans="1:13" ht="25">
      <c r="A8" s="496" t="s">
        <v>919</v>
      </c>
      <c r="B8" s="498" t="s">
        <v>892</v>
      </c>
      <c r="C8" s="498" t="s">
        <v>892</v>
      </c>
      <c r="D8" s="498" t="s">
        <v>892</v>
      </c>
      <c r="E8" s="1">
        <v>90</v>
      </c>
      <c r="F8" s="498" t="s">
        <v>892</v>
      </c>
      <c r="G8" s="498" t="s">
        <v>892</v>
      </c>
      <c r="H8" s="498">
        <v>2</v>
      </c>
      <c r="I8" s="498" t="s">
        <v>892</v>
      </c>
      <c r="J8" s="499">
        <v>2</v>
      </c>
      <c r="K8" s="499" t="s">
        <v>892</v>
      </c>
      <c r="L8" s="500">
        <v>6</v>
      </c>
      <c r="M8" s="500" t="s">
        <v>892</v>
      </c>
    </row>
    <row r="9" spans="1:13" ht="14">
      <c r="A9" s="496" t="s">
        <v>902</v>
      </c>
      <c r="B9" s="498" t="s">
        <v>892</v>
      </c>
      <c r="C9" s="497">
        <v>90</v>
      </c>
      <c r="D9" s="498">
        <v>90</v>
      </c>
      <c r="E9" s="498" t="s">
        <v>892</v>
      </c>
      <c r="F9" s="498" t="s">
        <v>892</v>
      </c>
      <c r="G9" s="498" t="s">
        <v>892</v>
      </c>
      <c r="H9" s="498">
        <v>2</v>
      </c>
      <c r="I9" s="498" t="s">
        <v>892</v>
      </c>
      <c r="J9" s="499">
        <v>2</v>
      </c>
      <c r="K9" s="498" t="s">
        <v>892</v>
      </c>
      <c r="L9" s="500">
        <v>6</v>
      </c>
      <c r="M9" s="500" t="s">
        <v>892</v>
      </c>
    </row>
    <row r="10" spans="1:13" ht="15">
      <c r="A10" s="502" t="s">
        <v>920</v>
      </c>
      <c r="B10" s="503">
        <f t="shared" ref="B10:M10" si="0">SUM(B4:B9)</f>
        <v>30</v>
      </c>
      <c r="C10" s="503">
        <f t="shared" si="0"/>
        <v>100</v>
      </c>
      <c r="D10" s="503">
        <f t="shared" si="0"/>
        <v>90</v>
      </c>
      <c r="E10" s="503">
        <f t="shared" si="0"/>
        <v>270</v>
      </c>
      <c r="F10" s="503">
        <f t="shared" si="0"/>
        <v>90</v>
      </c>
      <c r="G10" s="503">
        <f t="shared" si="0"/>
        <v>0</v>
      </c>
      <c r="H10" s="503">
        <f t="shared" si="0"/>
        <v>4</v>
      </c>
      <c r="I10" s="503">
        <f t="shared" si="0"/>
        <v>8</v>
      </c>
      <c r="J10" s="503">
        <f t="shared" si="0"/>
        <v>8</v>
      </c>
      <c r="K10" s="503">
        <f t="shared" si="0"/>
        <v>6</v>
      </c>
      <c r="L10" s="503">
        <f t="shared" si="0"/>
        <v>33</v>
      </c>
      <c r="M10" s="504">
        <f t="shared" si="0"/>
        <v>4</v>
      </c>
    </row>
    <row r="11" spans="1:13" ht="14.5" thickBot="1">
      <c r="A11" s="505"/>
      <c r="B11" s="506"/>
      <c r="C11" s="506"/>
      <c r="D11" s="507"/>
      <c r="E11" s="508"/>
      <c r="F11" s="508"/>
      <c r="G11" s="509"/>
      <c r="H11" s="509"/>
      <c r="I11" s="509"/>
      <c r="J11" s="509"/>
      <c r="K11" s="510"/>
      <c r="L11" s="511"/>
      <c r="M11" s="512"/>
    </row>
    <row r="12" spans="1:13" ht="16.5">
      <c r="A12" s="776" t="s">
        <v>921</v>
      </c>
      <c r="B12" s="777"/>
      <c r="C12" s="777"/>
      <c r="D12" s="777"/>
      <c r="E12" s="777"/>
      <c r="F12" s="777"/>
      <c r="G12" s="777"/>
      <c r="H12" s="777"/>
      <c r="I12" s="777"/>
      <c r="J12" s="777"/>
      <c r="K12" s="777"/>
      <c r="L12" s="777"/>
      <c r="M12" s="778"/>
    </row>
    <row r="13" spans="1:13" ht="16.5">
      <c r="A13" s="779" t="s">
        <v>922</v>
      </c>
      <c r="B13" s="780"/>
      <c r="C13" s="780"/>
      <c r="D13" s="780"/>
      <c r="E13" s="780"/>
      <c r="F13" s="780"/>
      <c r="G13" s="780"/>
      <c r="H13" s="780"/>
      <c r="I13" s="780"/>
      <c r="J13" s="780"/>
      <c r="K13" s="780"/>
      <c r="L13" s="780"/>
      <c r="M13" s="781"/>
    </row>
    <row r="14" spans="1:13" ht="17" thickBot="1">
      <c r="A14" s="782" t="s">
        <v>923</v>
      </c>
      <c r="B14" s="783"/>
      <c r="C14" s="783"/>
      <c r="D14" s="783"/>
      <c r="E14" s="783"/>
      <c r="F14" s="783"/>
      <c r="G14" s="783"/>
      <c r="H14" s="783"/>
      <c r="I14" s="783"/>
      <c r="J14" s="783"/>
      <c r="K14" s="783"/>
      <c r="L14" s="783"/>
      <c r="M14" s="784"/>
    </row>
  </sheetData>
  <mergeCells count="11">
    <mergeCell ref="A12:M12"/>
    <mergeCell ref="A13:M13"/>
    <mergeCell ref="A14:M14"/>
    <mergeCell ref="A1:M1"/>
    <mergeCell ref="A2:A3"/>
    <mergeCell ref="B2:F2"/>
    <mergeCell ref="H2:I2"/>
    <mergeCell ref="J2:J3"/>
    <mergeCell ref="K2:K3"/>
    <mergeCell ref="L2:L3"/>
    <mergeCell ref="M2:M3"/>
  </mergeCells>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21"/>
  <sheetViews>
    <sheetView zoomScale="79" zoomScaleNormal="79" workbookViewId="0">
      <selection activeCell="G23" sqref="G23"/>
    </sheetView>
  </sheetViews>
  <sheetFormatPr defaultRowHeight="12.5"/>
  <cols>
    <col min="1" max="1" width="32.54296875" customWidth="1"/>
    <col min="2" max="2" width="24.453125" customWidth="1"/>
    <col min="3" max="3" width="9.54296875" customWidth="1"/>
    <col min="4" max="4" width="10.1796875" customWidth="1"/>
    <col min="5" max="8" width="10.26953125" customWidth="1"/>
    <col min="9" max="9" width="12" customWidth="1"/>
    <col min="10" max="10" width="10.26953125" customWidth="1"/>
    <col min="11" max="11" width="13.7265625" customWidth="1"/>
    <col min="12" max="12" width="10.26953125" customWidth="1"/>
    <col min="13" max="13" width="8.7265625" customWidth="1"/>
    <col min="14" max="14" width="10.54296875" customWidth="1"/>
    <col min="15" max="15" width="10.26953125" customWidth="1"/>
    <col min="16" max="16" width="12.1796875" customWidth="1"/>
    <col min="17" max="17" width="9.54296875" customWidth="1"/>
    <col min="18" max="18" width="12.54296875" customWidth="1"/>
    <col min="19" max="19" width="15.453125" customWidth="1"/>
    <col min="20" max="20" width="11.1796875" customWidth="1"/>
    <col min="21" max="21" width="13.1796875" customWidth="1"/>
    <col min="22" max="22" width="12.08984375" customWidth="1"/>
    <col min="23" max="26" width="0" hidden="1" customWidth="1"/>
    <col min="27" max="27" width="1.81640625" customWidth="1"/>
    <col min="28" max="28" width="11.453125" customWidth="1"/>
    <col min="29" max="29" width="15" customWidth="1"/>
    <col min="257" max="257" width="32.54296875" customWidth="1"/>
    <col min="258" max="258" width="24.453125" customWidth="1"/>
    <col min="259" max="259" width="9.54296875" customWidth="1"/>
    <col min="260" max="260" width="10.1796875" customWidth="1"/>
    <col min="261" max="264" width="10.26953125" customWidth="1"/>
    <col min="265" max="265" width="12" customWidth="1"/>
    <col min="266" max="266" width="10.26953125" customWidth="1"/>
    <col min="267" max="267" width="13.7265625" customWidth="1"/>
    <col min="268" max="268" width="10.26953125" customWidth="1"/>
    <col min="269" max="269" width="8.7265625" customWidth="1"/>
    <col min="270" max="270" width="10.54296875" customWidth="1"/>
    <col min="271" max="271" width="10.26953125" customWidth="1"/>
    <col min="272" max="272" width="12.1796875" customWidth="1"/>
    <col min="273" max="273" width="9.54296875" customWidth="1"/>
    <col min="274" max="274" width="12.54296875" customWidth="1"/>
    <col min="275" max="275" width="15.453125" customWidth="1"/>
    <col min="276" max="276" width="11.1796875" customWidth="1"/>
    <col min="277" max="277" width="15.453125" customWidth="1"/>
    <col min="278" max="278" width="11.1796875" bestFit="1" customWidth="1"/>
    <col min="279" max="283" width="0" hidden="1" customWidth="1"/>
    <col min="284" max="284" width="11.453125" customWidth="1"/>
    <col min="285" max="285" width="15" customWidth="1"/>
    <col min="513" max="513" width="32.54296875" customWidth="1"/>
    <col min="514" max="514" width="24.453125" customWidth="1"/>
    <col min="515" max="515" width="9.54296875" customWidth="1"/>
    <col min="516" max="516" width="10.1796875" customWidth="1"/>
    <col min="517" max="520" width="10.26953125" customWidth="1"/>
    <col min="521" max="521" width="12" customWidth="1"/>
    <col min="522" max="522" width="10.26953125" customWidth="1"/>
    <col min="523" max="523" width="13.7265625" customWidth="1"/>
    <col min="524" max="524" width="10.26953125" customWidth="1"/>
    <col min="525" max="525" width="8.7265625" customWidth="1"/>
    <col min="526" max="526" width="10.54296875" customWidth="1"/>
    <col min="527" max="527" width="10.26953125" customWidth="1"/>
    <col min="528" max="528" width="12.1796875" customWidth="1"/>
    <col min="529" max="529" width="9.54296875" customWidth="1"/>
    <col min="530" max="530" width="12.54296875" customWidth="1"/>
    <col min="531" max="531" width="15.453125" customWidth="1"/>
    <col min="532" max="532" width="11.1796875" customWidth="1"/>
    <col min="533" max="533" width="15.453125" customWidth="1"/>
    <col min="534" max="534" width="11.1796875" bestFit="1" customWidth="1"/>
    <col min="535" max="539" width="0" hidden="1" customWidth="1"/>
    <col min="540" max="540" width="11.453125" customWidth="1"/>
    <col min="541" max="541" width="15" customWidth="1"/>
    <col min="769" max="769" width="32.54296875" customWidth="1"/>
    <col min="770" max="770" width="24.453125" customWidth="1"/>
    <col min="771" max="771" width="9.54296875" customWidth="1"/>
    <col min="772" max="772" width="10.1796875" customWidth="1"/>
    <col min="773" max="776" width="10.26953125" customWidth="1"/>
    <col min="777" max="777" width="12" customWidth="1"/>
    <col min="778" max="778" width="10.26953125" customWidth="1"/>
    <col min="779" max="779" width="13.7265625" customWidth="1"/>
    <col min="780" max="780" width="10.26953125" customWidth="1"/>
    <col min="781" max="781" width="8.7265625" customWidth="1"/>
    <col min="782" max="782" width="10.54296875" customWidth="1"/>
    <col min="783" max="783" width="10.26953125" customWidth="1"/>
    <col min="784" max="784" width="12.1796875" customWidth="1"/>
    <col min="785" max="785" width="9.54296875" customWidth="1"/>
    <col min="786" max="786" width="12.54296875" customWidth="1"/>
    <col min="787" max="787" width="15.453125" customWidth="1"/>
    <col min="788" max="788" width="11.1796875" customWidth="1"/>
    <col min="789" max="789" width="15.453125" customWidth="1"/>
    <col min="790" max="790" width="11.1796875" bestFit="1" customWidth="1"/>
    <col min="791" max="795" width="0" hidden="1" customWidth="1"/>
    <col min="796" max="796" width="11.453125" customWidth="1"/>
    <col min="797" max="797" width="15" customWidth="1"/>
    <col min="1025" max="1025" width="32.54296875" customWidth="1"/>
    <col min="1026" max="1026" width="24.453125" customWidth="1"/>
    <col min="1027" max="1027" width="9.54296875" customWidth="1"/>
    <col min="1028" max="1028" width="10.1796875" customWidth="1"/>
    <col min="1029" max="1032" width="10.26953125" customWidth="1"/>
    <col min="1033" max="1033" width="12" customWidth="1"/>
    <col min="1034" max="1034" width="10.26953125" customWidth="1"/>
    <col min="1035" max="1035" width="13.7265625" customWidth="1"/>
    <col min="1036" max="1036" width="10.26953125" customWidth="1"/>
    <col min="1037" max="1037" width="8.7265625" customWidth="1"/>
    <col min="1038" max="1038" width="10.54296875" customWidth="1"/>
    <col min="1039" max="1039" width="10.26953125" customWidth="1"/>
    <col min="1040" max="1040" width="12.1796875" customWidth="1"/>
    <col min="1041" max="1041" width="9.54296875" customWidth="1"/>
    <col min="1042" max="1042" width="12.54296875" customWidth="1"/>
    <col min="1043" max="1043" width="15.453125" customWidth="1"/>
    <col min="1044" max="1044" width="11.1796875" customWidth="1"/>
    <col min="1045" max="1045" width="15.453125" customWidth="1"/>
    <col min="1046" max="1046" width="11.1796875" bestFit="1" customWidth="1"/>
    <col min="1047" max="1051" width="0" hidden="1" customWidth="1"/>
    <col min="1052" max="1052" width="11.453125" customWidth="1"/>
    <col min="1053" max="1053" width="15" customWidth="1"/>
    <col min="1281" max="1281" width="32.54296875" customWidth="1"/>
    <col min="1282" max="1282" width="24.453125" customWidth="1"/>
    <col min="1283" max="1283" width="9.54296875" customWidth="1"/>
    <col min="1284" max="1284" width="10.1796875" customWidth="1"/>
    <col min="1285" max="1288" width="10.26953125" customWidth="1"/>
    <col min="1289" max="1289" width="12" customWidth="1"/>
    <col min="1290" max="1290" width="10.26953125" customWidth="1"/>
    <col min="1291" max="1291" width="13.7265625" customWidth="1"/>
    <col min="1292" max="1292" width="10.26953125" customWidth="1"/>
    <col min="1293" max="1293" width="8.7265625" customWidth="1"/>
    <col min="1294" max="1294" width="10.54296875" customWidth="1"/>
    <col min="1295" max="1295" width="10.26953125" customWidth="1"/>
    <col min="1296" max="1296" width="12.1796875" customWidth="1"/>
    <col min="1297" max="1297" width="9.54296875" customWidth="1"/>
    <col min="1298" max="1298" width="12.54296875" customWidth="1"/>
    <col min="1299" max="1299" width="15.453125" customWidth="1"/>
    <col min="1300" max="1300" width="11.1796875" customWidth="1"/>
    <col min="1301" max="1301" width="15.453125" customWidth="1"/>
    <col min="1302" max="1302" width="11.1796875" bestFit="1" customWidth="1"/>
    <col min="1303" max="1307" width="0" hidden="1" customWidth="1"/>
    <col min="1308" max="1308" width="11.453125" customWidth="1"/>
    <col min="1309" max="1309" width="15" customWidth="1"/>
    <col min="1537" max="1537" width="32.54296875" customWidth="1"/>
    <col min="1538" max="1538" width="24.453125" customWidth="1"/>
    <col min="1539" max="1539" width="9.54296875" customWidth="1"/>
    <col min="1540" max="1540" width="10.1796875" customWidth="1"/>
    <col min="1541" max="1544" width="10.26953125" customWidth="1"/>
    <col min="1545" max="1545" width="12" customWidth="1"/>
    <col min="1546" max="1546" width="10.26953125" customWidth="1"/>
    <col min="1547" max="1547" width="13.7265625" customWidth="1"/>
    <col min="1548" max="1548" width="10.26953125" customWidth="1"/>
    <col min="1549" max="1549" width="8.7265625" customWidth="1"/>
    <col min="1550" max="1550" width="10.54296875" customWidth="1"/>
    <col min="1551" max="1551" width="10.26953125" customWidth="1"/>
    <col min="1552" max="1552" width="12.1796875" customWidth="1"/>
    <col min="1553" max="1553" width="9.54296875" customWidth="1"/>
    <col min="1554" max="1554" width="12.54296875" customWidth="1"/>
    <col min="1555" max="1555" width="15.453125" customWidth="1"/>
    <col min="1556" max="1556" width="11.1796875" customWidth="1"/>
    <col min="1557" max="1557" width="15.453125" customWidth="1"/>
    <col min="1558" max="1558" width="11.1796875" bestFit="1" customWidth="1"/>
    <col min="1559" max="1563" width="0" hidden="1" customWidth="1"/>
    <col min="1564" max="1564" width="11.453125" customWidth="1"/>
    <col min="1565" max="1565" width="15" customWidth="1"/>
    <col min="1793" max="1793" width="32.54296875" customWidth="1"/>
    <col min="1794" max="1794" width="24.453125" customWidth="1"/>
    <col min="1795" max="1795" width="9.54296875" customWidth="1"/>
    <col min="1796" max="1796" width="10.1796875" customWidth="1"/>
    <col min="1797" max="1800" width="10.26953125" customWidth="1"/>
    <col min="1801" max="1801" width="12" customWidth="1"/>
    <col min="1802" max="1802" width="10.26953125" customWidth="1"/>
    <col min="1803" max="1803" width="13.7265625" customWidth="1"/>
    <col min="1804" max="1804" width="10.26953125" customWidth="1"/>
    <col min="1805" max="1805" width="8.7265625" customWidth="1"/>
    <col min="1806" max="1806" width="10.54296875" customWidth="1"/>
    <col min="1807" max="1807" width="10.26953125" customWidth="1"/>
    <col min="1808" max="1808" width="12.1796875" customWidth="1"/>
    <col min="1809" max="1809" width="9.54296875" customWidth="1"/>
    <col min="1810" max="1810" width="12.54296875" customWidth="1"/>
    <col min="1811" max="1811" width="15.453125" customWidth="1"/>
    <col min="1812" max="1812" width="11.1796875" customWidth="1"/>
    <col min="1813" max="1813" width="15.453125" customWidth="1"/>
    <col min="1814" max="1814" width="11.1796875" bestFit="1" customWidth="1"/>
    <col min="1815" max="1819" width="0" hidden="1" customWidth="1"/>
    <col min="1820" max="1820" width="11.453125" customWidth="1"/>
    <col min="1821" max="1821" width="15" customWidth="1"/>
    <col min="2049" max="2049" width="32.54296875" customWidth="1"/>
    <col min="2050" max="2050" width="24.453125" customWidth="1"/>
    <col min="2051" max="2051" width="9.54296875" customWidth="1"/>
    <col min="2052" max="2052" width="10.1796875" customWidth="1"/>
    <col min="2053" max="2056" width="10.26953125" customWidth="1"/>
    <col min="2057" max="2057" width="12" customWidth="1"/>
    <col min="2058" max="2058" width="10.26953125" customWidth="1"/>
    <col min="2059" max="2059" width="13.7265625" customWidth="1"/>
    <col min="2060" max="2060" width="10.26953125" customWidth="1"/>
    <col min="2061" max="2061" width="8.7265625" customWidth="1"/>
    <col min="2062" max="2062" width="10.54296875" customWidth="1"/>
    <col min="2063" max="2063" width="10.26953125" customWidth="1"/>
    <col min="2064" max="2064" width="12.1796875" customWidth="1"/>
    <col min="2065" max="2065" width="9.54296875" customWidth="1"/>
    <col min="2066" max="2066" width="12.54296875" customWidth="1"/>
    <col min="2067" max="2067" width="15.453125" customWidth="1"/>
    <col min="2068" max="2068" width="11.1796875" customWidth="1"/>
    <col min="2069" max="2069" width="15.453125" customWidth="1"/>
    <col min="2070" max="2070" width="11.1796875" bestFit="1" customWidth="1"/>
    <col min="2071" max="2075" width="0" hidden="1" customWidth="1"/>
    <col min="2076" max="2076" width="11.453125" customWidth="1"/>
    <col min="2077" max="2077" width="15" customWidth="1"/>
    <col min="2305" max="2305" width="32.54296875" customWidth="1"/>
    <col min="2306" max="2306" width="24.453125" customWidth="1"/>
    <col min="2307" max="2307" width="9.54296875" customWidth="1"/>
    <col min="2308" max="2308" width="10.1796875" customWidth="1"/>
    <col min="2309" max="2312" width="10.26953125" customWidth="1"/>
    <col min="2313" max="2313" width="12" customWidth="1"/>
    <col min="2314" max="2314" width="10.26953125" customWidth="1"/>
    <col min="2315" max="2315" width="13.7265625" customWidth="1"/>
    <col min="2316" max="2316" width="10.26953125" customWidth="1"/>
    <col min="2317" max="2317" width="8.7265625" customWidth="1"/>
    <col min="2318" max="2318" width="10.54296875" customWidth="1"/>
    <col min="2319" max="2319" width="10.26953125" customWidth="1"/>
    <col min="2320" max="2320" width="12.1796875" customWidth="1"/>
    <col min="2321" max="2321" width="9.54296875" customWidth="1"/>
    <col min="2322" max="2322" width="12.54296875" customWidth="1"/>
    <col min="2323" max="2323" width="15.453125" customWidth="1"/>
    <col min="2324" max="2324" width="11.1796875" customWidth="1"/>
    <col min="2325" max="2325" width="15.453125" customWidth="1"/>
    <col min="2326" max="2326" width="11.1796875" bestFit="1" customWidth="1"/>
    <col min="2327" max="2331" width="0" hidden="1" customWidth="1"/>
    <col min="2332" max="2332" width="11.453125" customWidth="1"/>
    <col min="2333" max="2333" width="15" customWidth="1"/>
    <col min="2561" max="2561" width="32.54296875" customWidth="1"/>
    <col min="2562" max="2562" width="24.453125" customWidth="1"/>
    <col min="2563" max="2563" width="9.54296875" customWidth="1"/>
    <col min="2564" max="2564" width="10.1796875" customWidth="1"/>
    <col min="2565" max="2568" width="10.26953125" customWidth="1"/>
    <col min="2569" max="2569" width="12" customWidth="1"/>
    <col min="2570" max="2570" width="10.26953125" customWidth="1"/>
    <col min="2571" max="2571" width="13.7265625" customWidth="1"/>
    <col min="2572" max="2572" width="10.26953125" customWidth="1"/>
    <col min="2573" max="2573" width="8.7265625" customWidth="1"/>
    <col min="2574" max="2574" width="10.54296875" customWidth="1"/>
    <col min="2575" max="2575" width="10.26953125" customWidth="1"/>
    <col min="2576" max="2576" width="12.1796875" customWidth="1"/>
    <col min="2577" max="2577" width="9.54296875" customWidth="1"/>
    <col min="2578" max="2578" width="12.54296875" customWidth="1"/>
    <col min="2579" max="2579" width="15.453125" customWidth="1"/>
    <col min="2580" max="2580" width="11.1796875" customWidth="1"/>
    <col min="2581" max="2581" width="15.453125" customWidth="1"/>
    <col min="2582" max="2582" width="11.1796875" bestFit="1" customWidth="1"/>
    <col min="2583" max="2587" width="0" hidden="1" customWidth="1"/>
    <col min="2588" max="2588" width="11.453125" customWidth="1"/>
    <col min="2589" max="2589" width="15" customWidth="1"/>
    <col min="2817" max="2817" width="32.54296875" customWidth="1"/>
    <col min="2818" max="2818" width="24.453125" customWidth="1"/>
    <col min="2819" max="2819" width="9.54296875" customWidth="1"/>
    <col min="2820" max="2820" width="10.1796875" customWidth="1"/>
    <col min="2821" max="2824" width="10.26953125" customWidth="1"/>
    <col min="2825" max="2825" width="12" customWidth="1"/>
    <col min="2826" max="2826" width="10.26953125" customWidth="1"/>
    <col min="2827" max="2827" width="13.7265625" customWidth="1"/>
    <col min="2828" max="2828" width="10.26953125" customWidth="1"/>
    <col min="2829" max="2829" width="8.7265625" customWidth="1"/>
    <col min="2830" max="2830" width="10.54296875" customWidth="1"/>
    <col min="2831" max="2831" width="10.26953125" customWidth="1"/>
    <col min="2832" max="2832" width="12.1796875" customWidth="1"/>
    <col min="2833" max="2833" width="9.54296875" customWidth="1"/>
    <col min="2834" max="2834" width="12.54296875" customWidth="1"/>
    <col min="2835" max="2835" width="15.453125" customWidth="1"/>
    <col min="2836" max="2836" width="11.1796875" customWidth="1"/>
    <col min="2837" max="2837" width="15.453125" customWidth="1"/>
    <col min="2838" max="2838" width="11.1796875" bestFit="1" customWidth="1"/>
    <col min="2839" max="2843" width="0" hidden="1" customWidth="1"/>
    <col min="2844" max="2844" width="11.453125" customWidth="1"/>
    <col min="2845" max="2845" width="15" customWidth="1"/>
    <col min="3073" max="3073" width="32.54296875" customWidth="1"/>
    <col min="3074" max="3074" width="24.453125" customWidth="1"/>
    <col min="3075" max="3075" width="9.54296875" customWidth="1"/>
    <col min="3076" max="3076" width="10.1796875" customWidth="1"/>
    <col min="3077" max="3080" width="10.26953125" customWidth="1"/>
    <col min="3081" max="3081" width="12" customWidth="1"/>
    <col min="3082" max="3082" width="10.26953125" customWidth="1"/>
    <col min="3083" max="3083" width="13.7265625" customWidth="1"/>
    <col min="3084" max="3084" width="10.26953125" customWidth="1"/>
    <col min="3085" max="3085" width="8.7265625" customWidth="1"/>
    <col min="3086" max="3086" width="10.54296875" customWidth="1"/>
    <col min="3087" max="3087" width="10.26953125" customWidth="1"/>
    <col min="3088" max="3088" width="12.1796875" customWidth="1"/>
    <col min="3089" max="3089" width="9.54296875" customWidth="1"/>
    <col min="3090" max="3090" width="12.54296875" customWidth="1"/>
    <col min="3091" max="3091" width="15.453125" customWidth="1"/>
    <col min="3092" max="3092" width="11.1796875" customWidth="1"/>
    <col min="3093" max="3093" width="15.453125" customWidth="1"/>
    <col min="3094" max="3094" width="11.1796875" bestFit="1" customWidth="1"/>
    <col min="3095" max="3099" width="0" hidden="1" customWidth="1"/>
    <col min="3100" max="3100" width="11.453125" customWidth="1"/>
    <col min="3101" max="3101" width="15" customWidth="1"/>
    <col min="3329" max="3329" width="32.54296875" customWidth="1"/>
    <col min="3330" max="3330" width="24.453125" customWidth="1"/>
    <col min="3331" max="3331" width="9.54296875" customWidth="1"/>
    <col min="3332" max="3332" width="10.1796875" customWidth="1"/>
    <col min="3333" max="3336" width="10.26953125" customWidth="1"/>
    <col min="3337" max="3337" width="12" customWidth="1"/>
    <col min="3338" max="3338" width="10.26953125" customWidth="1"/>
    <col min="3339" max="3339" width="13.7265625" customWidth="1"/>
    <col min="3340" max="3340" width="10.26953125" customWidth="1"/>
    <col min="3341" max="3341" width="8.7265625" customWidth="1"/>
    <col min="3342" max="3342" width="10.54296875" customWidth="1"/>
    <col min="3343" max="3343" width="10.26953125" customWidth="1"/>
    <col min="3344" max="3344" width="12.1796875" customWidth="1"/>
    <col min="3345" max="3345" width="9.54296875" customWidth="1"/>
    <col min="3346" max="3346" width="12.54296875" customWidth="1"/>
    <col min="3347" max="3347" width="15.453125" customWidth="1"/>
    <col min="3348" max="3348" width="11.1796875" customWidth="1"/>
    <col min="3349" max="3349" width="15.453125" customWidth="1"/>
    <col min="3350" max="3350" width="11.1796875" bestFit="1" customWidth="1"/>
    <col min="3351" max="3355" width="0" hidden="1" customWidth="1"/>
    <col min="3356" max="3356" width="11.453125" customWidth="1"/>
    <col min="3357" max="3357" width="15" customWidth="1"/>
    <col min="3585" max="3585" width="32.54296875" customWidth="1"/>
    <col min="3586" max="3586" width="24.453125" customWidth="1"/>
    <col min="3587" max="3587" width="9.54296875" customWidth="1"/>
    <col min="3588" max="3588" width="10.1796875" customWidth="1"/>
    <col min="3589" max="3592" width="10.26953125" customWidth="1"/>
    <col min="3593" max="3593" width="12" customWidth="1"/>
    <col min="3594" max="3594" width="10.26953125" customWidth="1"/>
    <col min="3595" max="3595" width="13.7265625" customWidth="1"/>
    <col min="3596" max="3596" width="10.26953125" customWidth="1"/>
    <col min="3597" max="3597" width="8.7265625" customWidth="1"/>
    <col min="3598" max="3598" width="10.54296875" customWidth="1"/>
    <col min="3599" max="3599" width="10.26953125" customWidth="1"/>
    <col min="3600" max="3600" width="12.1796875" customWidth="1"/>
    <col min="3601" max="3601" width="9.54296875" customWidth="1"/>
    <col min="3602" max="3602" width="12.54296875" customWidth="1"/>
    <col min="3603" max="3603" width="15.453125" customWidth="1"/>
    <col min="3604" max="3604" width="11.1796875" customWidth="1"/>
    <col min="3605" max="3605" width="15.453125" customWidth="1"/>
    <col min="3606" max="3606" width="11.1796875" bestFit="1" customWidth="1"/>
    <col min="3607" max="3611" width="0" hidden="1" customWidth="1"/>
    <col min="3612" max="3612" width="11.453125" customWidth="1"/>
    <col min="3613" max="3613" width="15" customWidth="1"/>
    <col min="3841" max="3841" width="32.54296875" customWidth="1"/>
    <col min="3842" max="3842" width="24.453125" customWidth="1"/>
    <col min="3843" max="3843" width="9.54296875" customWidth="1"/>
    <col min="3844" max="3844" width="10.1796875" customWidth="1"/>
    <col min="3845" max="3848" width="10.26953125" customWidth="1"/>
    <col min="3849" max="3849" width="12" customWidth="1"/>
    <col min="3850" max="3850" width="10.26953125" customWidth="1"/>
    <col min="3851" max="3851" width="13.7265625" customWidth="1"/>
    <col min="3852" max="3852" width="10.26953125" customWidth="1"/>
    <col min="3853" max="3853" width="8.7265625" customWidth="1"/>
    <col min="3854" max="3854" width="10.54296875" customWidth="1"/>
    <col min="3855" max="3855" width="10.26953125" customWidth="1"/>
    <col min="3856" max="3856" width="12.1796875" customWidth="1"/>
    <col min="3857" max="3857" width="9.54296875" customWidth="1"/>
    <col min="3858" max="3858" width="12.54296875" customWidth="1"/>
    <col min="3859" max="3859" width="15.453125" customWidth="1"/>
    <col min="3860" max="3860" width="11.1796875" customWidth="1"/>
    <col min="3861" max="3861" width="15.453125" customWidth="1"/>
    <col min="3862" max="3862" width="11.1796875" bestFit="1" customWidth="1"/>
    <col min="3863" max="3867" width="0" hidden="1" customWidth="1"/>
    <col min="3868" max="3868" width="11.453125" customWidth="1"/>
    <col min="3869" max="3869" width="15" customWidth="1"/>
    <col min="4097" max="4097" width="32.54296875" customWidth="1"/>
    <col min="4098" max="4098" width="24.453125" customWidth="1"/>
    <col min="4099" max="4099" width="9.54296875" customWidth="1"/>
    <col min="4100" max="4100" width="10.1796875" customWidth="1"/>
    <col min="4101" max="4104" width="10.26953125" customWidth="1"/>
    <col min="4105" max="4105" width="12" customWidth="1"/>
    <col min="4106" max="4106" width="10.26953125" customWidth="1"/>
    <col min="4107" max="4107" width="13.7265625" customWidth="1"/>
    <col min="4108" max="4108" width="10.26953125" customWidth="1"/>
    <col min="4109" max="4109" width="8.7265625" customWidth="1"/>
    <col min="4110" max="4110" width="10.54296875" customWidth="1"/>
    <col min="4111" max="4111" width="10.26953125" customWidth="1"/>
    <col min="4112" max="4112" width="12.1796875" customWidth="1"/>
    <col min="4113" max="4113" width="9.54296875" customWidth="1"/>
    <col min="4114" max="4114" width="12.54296875" customWidth="1"/>
    <col min="4115" max="4115" width="15.453125" customWidth="1"/>
    <col min="4116" max="4116" width="11.1796875" customWidth="1"/>
    <col min="4117" max="4117" width="15.453125" customWidth="1"/>
    <col min="4118" max="4118" width="11.1796875" bestFit="1" customWidth="1"/>
    <col min="4119" max="4123" width="0" hidden="1" customWidth="1"/>
    <col min="4124" max="4124" width="11.453125" customWidth="1"/>
    <col min="4125" max="4125" width="15" customWidth="1"/>
    <col min="4353" max="4353" width="32.54296875" customWidth="1"/>
    <col min="4354" max="4354" width="24.453125" customWidth="1"/>
    <col min="4355" max="4355" width="9.54296875" customWidth="1"/>
    <col min="4356" max="4356" width="10.1796875" customWidth="1"/>
    <col min="4357" max="4360" width="10.26953125" customWidth="1"/>
    <col min="4361" max="4361" width="12" customWidth="1"/>
    <col min="4362" max="4362" width="10.26953125" customWidth="1"/>
    <col min="4363" max="4363" width="13.7265625" customWidth="1"/>
    <col min="4364" max="4364" width="10.26953125" customWidth="1"/>
    <col min="4365" max="4365" width="8.7265625" customWidth="1"/>
    <col min="4366" max="4366" width="10.54296875" customWidth="1"/>
    <col min="4367" max="4367" width="10.26953125" customWidth="1"/>
    <col min="4368" max="4368" width="12.1796875" customWidth="1"/>
    <col min="4369" max="4369" width="9.54296875" customWidth="1"/>
    <col min="4370" max="4370" width="12.54296875" customWidth="1"/>
    <col min="4371" max="4371" width="15.453125" customWidth="1"/>
    <col min="4372" max="4372" width="11.1796875" customWidth="1"/>
    <col min="4373" max="4373" width="15.453125" customWidth="1"/>
    <col min="4374" max="4374" width="11.1796875" bestFit="1" customWidth="1"/>
    <col min="4375" max="4379" width="0" hidden="1" customWidth="1"/>
    <col min="4380" max="4380" width="11.453125" customWidth="1"/>
    <col min="4381" max="4381" width="15" customWidth="1"/>
    <col min="4609" max="4609" width="32.54296875" customWidth="1"/>
    <col min="4610" max="4610" width="24.453125" customWidth="1"/>
    <col min="4611" max="4611" width="9.54296875" customWidth="1"/>
    <col min="4612" max="4612" width="10.1796875" customWidth="1"/>
    <col min="4613" max="4616" width="10.26953125" customWidth="1"/>
    <col min="4617" max="4617" width="12" customWidth="1"/>
    <col min="4618" max="4618" width="10.26953125" customWidth="1"/>
    <col min="4619" max="4619" width="13.7265625" customWidth="1"/>
    <col min="4620" max="4620" width="10.26953125" customWidth="1"/>
    <col min="4621" max="4621" width="8.7265625" customWidth="1"/>
    <col min="4622" max="4622" width="10.54296875" customWidth="1"/>
    <col min="4623" max="4623" width="10.26953125" customWidth="1"/>
    <col min="4624" max="4624" width="12.1796875" customWidth="1"/>
    <col min="4625" max="4625" width="9.54296875" customWidth="1"/>
    <col min="4626" max="4626" width="12.54296875" customWidth="1"/>
    <col min="4627" max="4627" width="15.453125" customWidth="1"/>
    <col min="4628" max="4628" width="11.1796875" customWidth="1"/>
    <col min="4629" max="4629" width="15.453125" customWidth="1"/>
    <col min="4630" max="4630" width="11.1796875" bestFit="1" customWidth="1"/>
    <col min="4631" max="4635" width="0" hidden="1" customWidth="1"/>
    <col min="4636" max="4636" width="11.453125" customWidth="1"/>
    <col min="4637" max="4637" width="15" customWidth="1"/>
    <col min="4865" max="4865" width="32.54296875" customWidth="1"/>
    <col min="4866" max="4866" width="24.453125" customWidth="1"/>
    <col min="4867" max="4867" width="9.54296875" customWidth="1"/>
    <col min="4868" max="4868" width="10.1796875" customWidth="1"/>
    <col min="4869" max="4872" width="10.26953125" customWidth="1"/>
    <col min="4873" max="4873" width="12" customWidth="1"/>
    <col min="4874" max="4874" width="10.26953125" customWidth="1"/>
    <col min="4875" max="4875" width="13.7265625" customWidth="1"/>
    <col min="4876" max="4876" width="10.26953125" customWidth="1"/>
    <col min="4877" max="4877" width="8.7265625" customWidth="1"/>
    <col min="4878" max="4878" width="10.54296875" customWidth="1"/>
    <col min="4879" max="4879" width="10.26953125" customWidth="1"/>
    <col min="4880" max="4880" width="12.1796875" customWidth="1"/>
    <col min="4881" max="4881" width="9.54296875" customWidth="1"/>
    <col min="4882" max="4882" width="12.54296875" customWidth="1"/>
    <col min="4883" max="4883" width="15.453125" customWidth="1"/>
    <col min="4884" max="4884" width="11.1796875" customWidth="1"/>
    <col min="4885" max="4885" width="15.453125" customWidth="1"/>
    <col min="4886" max="4886" width="11.1796875" bestFit="1" customWidth="1"/>
    <col min="4887" max="4891" width="0" hidden="1" customWidth="1"/>
    <col min="4892" max="4892" width="11.453125" customWidth="1"/>
    <col min="4893" max="4893" width="15" customWidth="1"/>
    <col min="5121" max="5121" width="32.54296875" customWidth="1"/>
    <col min="5122" max="5122" width="24.453125" customWidth="1"/>
    <col min="5123" max="5123" width="9.54296875" customWidth="1"/>
    <col min="5124" max="5124" width="10.1796875" customWidth="1"/>
    <col min="5125" max="5128" width="10.26953125" customWidth="1"/>
    <col min="5129" max="5129" width="12" customWidth="1"/>
    <col min="5130" max="5130" width="10.26953125" customWidth="1"/>
    <col min="5131" max="5131" width="13.7265625" customWidth="1"/>
    <col min="5132" max="5132" width="10.26953125" customWidth="1"/>
    <col min="5133" max="5133" width="8.7265625" customWidth="1"/>
    <col min="5134" max="5134" width="10.54296875" customWidth="1"/>
    <col min="5135" max="5135" width="10.26953125" customWidth="1"/>
    <col min="5136" max="5136" width="12.1796875" customWidth="1"/>
    <col min="5137" max="5137" width="9.54296875" customWidth="1"/>
    <col min="5138" max="5138" width="12.54296875" customWidth="1"/>
    <col min="5139" max="5139" width="15.453125" customWidth="1"/>
    <col min="5140" max="5140" width="11.1796875" customWidth="1"/>
    <col min="5141" max="5141" width="15.453125" customWidth="1"/>
    <col min="5142" max="5142" width="11.1796875" bestFit="1" customWidth="1"/>
    <col min="5143" max="5147" width="0" hidden="1" customWidth="1"/>
    <col min="5148" max="5148" width="11.453125" customWidth="1"/>
    <col min="5149" max="5149" width="15" customWidth="1"/>
    <col min="5377" max="5377" width="32.54296875" customWidth="1"/>
    <col min="5378" max="5378" width="24.453125" customWidth="1"/>
    <col min="5379" max="5379" width="9.54296875" customWidth="1"/>
    <col min="5380" max="5380" width="10.1796875" customWidth="1"/>
    <col min="5381" max="5384" width="10.26953125" customWidth="1"/>
    <col min="5385" max="5385" width="12" customWidth="1"/>
    <col min="5386" max="5386" width="10.26953125" customWidth="1"/>
    <col min="5387" max="5387" width="13.7265625" customWidth="1"/>
    <col min="5388" max="5388" width="10.26953125" customWidth="1"/>
    <col min="5389" max="5389" width="8.7265625" customWidth="1"/>
    <col min="5390" max="5390" width="10.54296875" customWidth="1"/>
    <col min="5391" max="5391" width="10.26953125" customWidth="1"/>
    <col min="5392" max="5392" width="12.1796875" customWidth="1"/>
    <col min="5393" max="5393" width="9.54296875" customWidth="1"/>
    <col min="5394" max="5394" width="12.54296875" customWidth="1"/>
    <col min="5395" max="5395" width="15.453125" customWidth="1"/>
    <col min="5396" max="5396" width="11.1796875" customWidth="1"/>
    <col min="5397" max="5397" width="15.453125" customWidth="1"/>
    <col min="5398" max="5398" width="11.1796875" bestFit="1" customWidth="1"/>
    <col min="5399" max="5403" width="0" hidden="1" customWidth="1"/>
    <col min="5404" max="5404" width="11.453125" customWidth="1"/>
    <col min="5405" max="5405" width="15" customWidth="1"/>
    <col min="5633" max="5633" width="32.54296875" customWidth="1"/>
    <col min="5634" max="5634" width="24.453125" customWidth="1"/>
    <col min="5635" max="5635" width="9.54296875" customWidth="1"/>
    <col min="5636" max="5636" width="10.1796875" customWidth="1"/>
    <col min="5637" max="5640" width="10.26953125" customWidth="1"/>
    <col min="5641" max="5641" width="12" customWidth="1"/>
    <col min="5642" max="5642" width="10.26953125" customWidth="1"/>
    <col min="5643" max="5643" width="13.7265625" customWidth="1"/>
    <col min="5644" max="5644" width="10.26953125" customWidth="1"/>
    <col min="5645" max="5645" width="8.7265625" customWidth="1"/>
    <col min="5646" max="5646" width="10.54296875" customWidth="1"/>
    <col min="5647" max="5647" width="10.26953125" customWidth="1"/>
    <col min="5648" max="5648" width="12.1796875" customWidth="1"/>
    <col min="5649" max="5649" width="9.54296875" customWidth="1"/>
    <col min="5650" max="5650" width="12.54296875" customWidth="1"/>
    <col min="5651" max="5651" width="15.453125" customWidth="1"/>
    <col min="5652" max="5652" width="11.1796875" customWidth="1"/>
    <col min="5653" max="5653" width="15.453125" customWidth="1"/>
    <col min="5654" max="5654" width="11.1796875" bestFit="1" customWidth="1"/>
    <col min="5655" max="5659" width="0" hidden="1" customWidth="1"/>
    <col min="5660" max="5660" width="11.453125" customWidth="1"/>
    <col min="5661" max="5661" width="15" customWidth="1"/>
    <col min="5889" max="5889" width="32.54296875" customWidth="1"/>
    <col min="5890" max="5890" width="24.453125" customWidth="1"/>
    <col min="5891" max="5891" width="9.54296875" customWidth="1"/>
    <col min="5892" max="5892" width="10.1796875" customWidth="1"/>
    <col min="5893" max="5896" width="10.26953125" customWidth="1"/>
    <col min="5897" max="5897" width="12" customWidth="1"/>
    <col min="5898" max="5898" width="10.26953125" customWidth="1"/>
    <col min="5899" max="5899" width="13.7265625" customWidth="1"/>
    <col min="5900" max="5900" width="10.26953125" customWidth="1"/>
    <col min="5901" max="5901" width="8.7265625" customWidth="1"/>
    <col min="5902" max="5902" width="10.54296875" customWidth="1"/>
    <col min="5903" max="5903" width="10.26953125" customWidth="1"/>
    <col min="5904" max="5904" width="12.1796875" customWidth="1"/>
    <col min="5905" max="5905" width="9.54296875" customWidth="1"/>
    <col min="5906" max="5906" width="12.54296875" customWidth="1"/>
    <col min="5907" max="5907" width="15.453125" customWidth="1"/>
    <col min="5908" max="5908" width="11.1796875" customWidth="1"/>
    <col min="5909" max="5909" width="15.453125" customWidth="1"/>
    <col min="5910" max="5910" width="11.1796875" bestFit="1" customWidth="1"/>
    <col min="5911" max="5915" width="0" hidden="1" customWidth="1"/>
    <col min="5916" max="5916" width="11.453125" customWidth="1"/>
    <col min="5917" max="5917" width="15" customWidth="1"/>
    <col min="6145" max="6145" width="32.54296875" customWidth="1"/>
    <col min="6146" max="6146" width="24.453125" customWidth="1"/>
    <col min="6147" max="6147" width="9.54296875" customWidth="1"/>
    <col min="6148" max="6148" width="10.1796875" customWidth="1"/>
    <col min="6149" max="6152" width="10.26953125" customWidth="1"/>
    <col min="6153" max="6153" width="12" customWidth="1"/>
    <col min="6154" max="6154" width="10.26953125" customWidth="1"/>
    <col min="6155" max="6155" width="13.7265625" customWidth="1"/>
    <col min="6156" max="6156" width="10.26953125" customWidth="1"/>
    <col min="6157" max="6157" width="8.7265625" customWidth="1"/>
    <col min="6158" max="6158" width="10.54296875" customWidth="1"/>
    <col min="6159" max="6159" width="10.26953125" customWidth="1"/>
    <col min="6160" max="6160" width="12.1796875" customWidth="1"/>
    <col min="6161" max="6161" width="9.54296875" customWidth="1"/>
    <col min="6162" max="6162" width="12.54296875" customWidth="1"/>
    <col min="6163" max="6163" width="15.453125" customWidth="1"/>
    <col min="6164" max="6164" width="11.1796875" customWidth="1"/>
    <col min="6165" max="6165" width="15.453125" customWidth="1"/>
    <col min="6166" max="6166" width="11.1796875" bestFit="1" customWidth="1"/>
    <col min="6167" max="6171" width="0" hidden="1" customWidth="1"/>
    <col min="6172" max="6172" width="11.453125" customWidth="1"/>
    <col min="6173" max="6173" width="15" customWidth="1"/>
    <col min="6401" max="6401" width="32.54296875" customWidth="1"/>
    <col min="6402" max="6402" width="24.453125" customWidth="1"/>
    <col min="6403" max="6403" width="9.54296875" customWidth="1"/>
    <col min="6404" max="6404" width="10.1796875" customWidth="1"/>
    <col min="6405" max="6408" width="10.26953125" customWidth="1"/>
    <col min="6409" max="6409" width="12" customWidth="1"/>
    <col min="6410" max="6410" width="10.26953125" customWidth="1"/>
    <col min="6411" max="6411" width="13.7265625" customWidth="1"/>
    <col min="6412" max="6412" width="10.26953125" customWidth="1"/>
    <col min="6413" max="6413" width="8.7265625" customWidth="1"/>
    <col min="6414" max="6414" width="10.54296875" customWidth="1"/>
    <col min="6415" max="6415" width="10.26953125" customWidth="1"/>
    <col min="6416" max="6416" width="12.1796875" customWidth="1"/>
    <col min="6417" max="6417" width="9.54296875" customWidth="1"/>
    <col min="6418" max="6418" width="12.54296875" customWidth="1"/>
    <col min="6419" max="6419" width="15.453125" customWidth="1"/>
    <col min="6420" max="6420" width="11.1796875" customWidth="1"/>
    <col min="6421" max="6421" width="15.453125" customWidth="1"/>
    <col min="6422" max="6422" width="11.1796875" bestFit="1" customWidth="1"/>
    <col min="6423" max="6427" width="0" hidden="1" customWidth="1"/>
    <col min="6428" max="6428" width="11.453125" customWidth="1"/>
    <col min="6429" max="6429" width="15" customWidth="1"/>
    <col min="6657" max="6657" width="32.54296875" customWidth="1"/>
    <col min="6658" max="6658" width="24.453125" customWidth="1"/>
    <col min="6659" max="6659" width="9.54296875" customWidth="1"/>
    <col min="6660" max="6660" width="10.1796875" customWidth="1"/>
    <col min="6661" max="6664" width="10.26953125" customWidth="1"/>
    <col min="6665" max="6665" width="12" customWidth="1"/>
    <col min="6666" max="6666" width="10.26953125" customWidth="1"/>
    <col min="6667" max="6667" width="13.7265625" customWidth="1"/>
    <col min="6668" max="6668" width="10.26953125" customWidth="1"/>
    <col min="6669" max="6669" width="8.7265625" customWidth="1"/>
    <col min="6670" max="6670" width="10.54296875" customWidth="1"/>
    <col min="6671" max="6671" width="10.26953125" customWidth="1"/>
    <col min="6672" max="6672" width="12.1796875" customWidth="1"/>
    <col min="6673" max="6673" width="9.54296875" customWidth="1"/>
    <col min="6674" max="6674" width="12.54296875" customWidth="1"/>
    <col min="6675" max="6675" width="15.453125" customWidth="1"/>
    <col min="6676" max="6676" width="11.1796875" customWidth="1"/>
    <col min="6677" max="6677" width="15.453125" customWidth="1"/>
    <col min="6678" max="6678" width="11.1796875" bestFit="1" customWidth="1"/>
    <col min="6679" max="6683" width="0" hidden="1" customWidth="1"/>
    <col min="6684" max="6684" width="11.453125" customWidth="1"/>
    <col min="6685" max="6685" width="15" customWidth="1"/>
    <col min="6913" max="6913" width="32.54296875" customWidth="1"/>
    <col min="6914" max="6914" width="24.453125" customWidth="1"/>
    <col min="6915" max="6915" width="9.54296875" customWidth="1"/>
    <col min="6916" max="6916" width="10.1796875" customWidth="1"/>
    <col min="6917" max="6920" width="10.26953125" customWidth="1"/>
    <col min="6921" max="6921" width="12" customWidth="1"/>
    <col min="6922" max="6922" width="10.26953125" customWidth="1"/>
    <col min="6923" max="6923" width="13.7265625" customWidth="1"/>
    <col min="6924" max="6924" width="10.26953125" customWidth="1"/>
    <col min="6925" max="6925" width="8.7265625" customWidth="1"/>
    <col min="6926" max="6926" width="10.54296875" customWidth="1"/>
    <col min="6927" max="6927" width="10.26953125" customWidth="1"/>
    <col min="6928" max="6928" width="12.1796875" customWidth="1"/>
    <col min="6929" max="6929" width="9.54296875" customWidth="1"/>
    <col min="6930" max="6930" width="12.54296875" customWidth="1"/>
    <col min="6931" max="6931" width="15.453125" customWidth="1"/>
    <col min="6932" max="6932" width="11.1796875" customWidth="1"/>
    <col min="6933" max="6933" width="15.453125" customWidth="1"/>
    <col min="6934" max="6934" width="11.1796875" bestFit="1" customWidth="1"/>
    <col min="6935" max="6939" width="0" hidden="1" customWidth="1"/>
    <col min="6940" max="6940" width="11.453125" customWidth="1"/>
    <col min="6941" max="6941" width="15" customWidth="1"/>
    <col min="7169" max="7169" width="32.54296875" customWidth="1"/>
    <col min="7170" max="7170" width="24.453125" customWidth="1"/>
    <col min="7171" max="7171" width="9.54296875" customWidth="1"/>
    <col min="7172" max="7172" width="10.1796875" customWidth="1"/>
    <col min="7173" max="7176" width="10.26953125" customWidth="1"/>
    <col min="7177" max="7177" width="12" customWidth="1"/>
    <col min="7178" max="7178" width="10.26953125" customWidth="1"/>
    <col min="7179" max="7179" width="13.7265625" customWidth="1"/>
    <col min="7180" max="7180" width="10.26953125" customWidth="1"/>
    <col min="7181" max="7181" width="8.7265625" customWidth="1"/>
    <col min="7182" max="7182" width="10.54296875" customWidth="1"/>
    <col min="7183" max="7183" width="10.26953125" customWidth="1"/>
    <col min="7184" max="7184" width="12.1796875" customWidth="1"/>
    <col min="7185" max="7185" width="9.54296875" customWidth="1"/>
    <col min="7186" max="7186" width="12.54296875" customWidth="1"/>
    <col min="7187" max="7187" width="15.453125" customWidth="1"/>
    <col min="7188" max="7188" width="11.1796875" customWidth="1"/>
    <col min="7189" max="7189" width="15.453125" customWidth="1"/>
    <col min="7190" max="7190" width="11.1796875" bestFit="1" customWidth="1"/>
    <col min="7191" max="7195" width="0" hidden="1" customWidth="1"/>
    <col min="7196" max="7196" width="11.453125" customWidth="1"/>
    <col min="7197" max="7197" width="15" customWidth="1"/>
    <col min="7425" max="7425" width="32.54296875" customWidth="1"/>
    <col min="7426" max="7426" width="24.453125" customWidth="1"/>
    <col min="7427" max="7427" width="9.54296875" customWidth="1"/>
    <col min="7428" max="7428" width="10.1796875" customWidth="1"/>
    <col min="7429" max="7432" width="10.26953125" customWidth="1"/>
    <col min="7433" max="7433" width="12" customWidth="1"/>
    <col min="7434" max="7434" width="10.26953125" customWidth="1"/>
    <col min="7435" max="7435" width="13.7265625" customWidth="1"/>
    <col min="7436" max="7436" width="10.26953125" customWidth="1"/>
    <col min="7437" max="7437" width="8.7265625" customWidth="1"/>
    <col min="7438" max="7438" width="10.54296875" customWidth="1"/>
    <col min="7439" max="7439" width="10.26953125" customWidth="1"/>
    <col min="7440" max="7440" width="12.1796875" customWidth="1"/>
    <col min="7441" max="7441" width="9.54296875" customWidth="1"/>
    <col min="7442" max="7442" width="12.54296875" customWidth="1"/>
    <col min="7443" max="7443" width="15.453125" customWidth="1"/>
    <col min="7444" max="7444" width="11.1796875" customWidth="1"/>
    <col min="7445" max="7445" width="15.453125" customWidth="1"/>
    <col min="7446" max="7446" width="11.1796875" bestFit="1" customWidth="1"/>
    <col min="7447" max="7451" width="0" hidden="1" customWidth="1"/>
    <col min="7452" max="7452" width="11.453125" customWidth="1"/>
    <col min="7453" max="7453" width="15" customWidth="1"/>
    <col min="7681" max="7681" width="32.54296875" customWidth="1"/>
    <col min="7682" max="7682" width="24.453125" customWidth="1"/>
    <col min="7683" max="7683" width="9.54296875" customWidth="1"/>
    <col min="7684" max="7684" width="10.1796875" customWidth="1"/>
    <col min="7685" max="7688" width="10.26953125" customWidth="1"/>
    <col min="7689" max="7689" width="12" customWidth="1"/>
    <col min="7690" max="7690" width="10.26953125" customWidth="1"/>
    <col min="7691" max="7691" width="13.7265625" customWidth="1"/>
    <col min="7692" max="7692" width="10.26953125" customWidth="1"/>
    <col min="7693" max="7693" width="8.7265625" customWidth="1"/>
    <col min="7694" max="7694" width="10.54296875" customWidth="1"/>
    <col min="7695" max="7695" width="10.26953125" customWidth="1"/>
    <col min="7696" max="7696" width="12.1796875" customWidth="1"/>
    <col min="7697" max="7697" width="9.54296875" customWidth="1"/>
    <col min="7698" max="7698" width="12.54296875" customWidth="1"/>
    <col min="7699" max="7699" width="15.453125" customWidth="1"/>
    <col min="7700" max="7700" width="11.1796875" customWidth="1"/>
    <col min="7701" max="7701" width="15.453125" customWidth="1"/>
    <col min="7702" max="7702" width="11.1796875" bestFit="1" customWidth="1"/>
    <col min="7703" max="7707" width="0" hidden="1" customWidth="1"/>
    <col min="7708" max="7708" width="11.453125" customWidth="1"/>
    <col min="7709" max="7709" width="15" customWidth="1"/>
    <col min="7937" max="7937" width="32.54296875" customWidth="1"/>
    <col min="7938" max="7938" width="24.453125" customWidth="1"/>
    <col min="7939" max="7939" width="9.54296875" customWidth="1"/>
    <col min="7940" max="7940" width="10.1796875" customWidth="1"/>
    <col min="7941" max="7944" width="10.26953125" customWidth="1"/>
    <col min="7945" max="7945" width="12" customWidth="1"/>
    <col min="7946" max="7946" width="10.26953125" customWidth="1"/>
    <col min="7947" max="7947" width="13.7265625" customWidth="1"/>
    <col min="7948" max="7948" width="10.26953125" customWidth="1"/>
    <col min="7949" max="7949" width="8.7265625" customWidth="1"/>
    <col min="7950" max="7950" width="10.54296875" customWidth="1"/>
    <col min="7951" max="7951" width="10.26953125" customWidth="1"/>
    <col min="7952" max="7952" width="12.1796875" customWidth="1"/>
    <col min="7953" max="7953" width="9.54296875" customWidth="1"/>
    <col min="7954" max="7954" width="12.54296875" customWidth="1"/>
    <col min="7955" max="7955" width="15.453125" customWidth="1"/>
    <col min="7956" max="7956" width="11.1796875" customWidth="1"/>
    <col min="7957" max="7957" width="15.453125" customWidth="1"/>
    <col min="7958" max="7958" width="11.1796875" bestFit="1" customWidth="1"/>
    <col min="7959" max="7963" width="0" hidden="1" customWidth="1"/>
    <col min="7964" max="7964" width="11.453125" customWidth="1"/>
    <col min="7965" max="7965" width="15" customWidth="1"/>
    <col min="8193" max="8193" width="32.54296875" customWidth="1"/>
    <col min="8194" max="8194" width="24.453125" customWidth="1"/>
    <col min="8195" max="8195" width="9.54296875" customWidth="1"/>
    <col min="8196" max="8196" width="10.1796875" customWidth="1"/>
    <col min="8197" max="8200" width="10.26953125" customWidth="1"/>
    <col min="8201" max="8201" width="12" customWidth="1"/>
    <col min="8202" max="8202" width="10.26953125" customWidth="1"/>
    <col min="8203" max="8203" width="13.7265625" customWidth="1"/>
    <col min="8204" max="8204" width="10.26953125" customWidth="1"/>
    <col min="8205" max="8205" width="8.7265625" customWidth="1"/>
    <col min="8206" max="8206" width="10.54296875" customWidth="1"/>
    <col min="8207" max="8207" width="10.26953125" customWidth="1"/>
    <col min="8208" max="8208" width="12.1796875" customWidth="1"/>
    <col min="8209" max="8209" width="9.54296875" customWidth="1"/>
    <col min="8210" max="8210" width="12.54296875" customWidth="1"/>
    <col min="8211" max="8211" width="15.453125" customWidth="1"/>
    <col min="8212" max="8212" width="11.1796875" customWidth="1"/>
    <col min="8213" max="8213" width="15.453125" customWidth="1"/>
    <col min="8214" max="8214" width="11.1796875" bestFit="1" customWidth="1"/>
    <col min="8215" max="8219" width="0" hidden="1" customWidth="1"/>
    <col min="8220" max="8220" width="11.453125" customWidth="1"/>
    <col min="8221" max="8221" width="15" customWidth="1"/>
    <col min="8449" max="8449" width="32.54296875" customWidth="1"/>
    <col min="8450" max="8450" width="24.453125" customWidth="1"/>
    <col min="8451" max="8451" width="9.54296875" customWidth="1"/>
    <col min="8452" max="8452" width="10.1796875" customWidth="1"/>
    <col min="8453" max="8456" width="10.26953125" customWidth="1"/>
    <col min="8457" max="8457" width="12" customWidth="1"/>
    <col min="8458" max="8458" width="10.26953125" customWidth="1"/>
    <col min="8459" max="8459" width="13.7265625" customWidth="1"/>
    <col min="8460" max="8460" width="10.26953125" customWidth="1"/>
    <col min="8461" max="8461" width="8.7265625" customWidth="1"/>
    <col min="8462" max="8462" width="10.54296875" customWidth="1"/>
    <col min="8463" max="8463" width="10.26953125" customWidth="1"/>
    <col min="8464" max="8464" width="12.1796875" customWidth="1"/>
    <col min="8465" max="8465" width="9.54296875" customWidth="1"/>
    <col min="8466" max="8466" width="12.54296875" customWidth="1"/>
    <col min="8467" max="8467" width="15.453125" customWidth="1"/>
    <col min="8468" max="8468" width="11.1796875" customWidth="1"/>
    <col min="8469" max="8469" width="15.453125" customWidth="1"/>
    <col min="8470" max="8470" width="11.1796875" bestFit="1" customWidth="1"/>
    <col min="8471" max="8475" width="0" hidden="1" customWidth="1"/>
    <col min="8476" max="8476" width="11.453125" customWidth="1"/>
    <col min="8477" max="8477" width="15" customWidth="1"/>
    <col min="8705" max="8705" width="32.54296875" customWidth="1"/>
    <col min="8706" max="8706" width="24.453125" customWidth="1"/>
    <col min="8707" max="8707" width="9.54296875" customWidth="1"/>
    <col min="8708" max="8708" width="10.1796875" customWidth="1"/>
    <col min="8709" max="8712" width="10.26953125" customWidth="1"/>
    <col min="8713" max="8713" width="12" customWidth="1"/>
    <col min="8714" max="8714" width="10.26953125" customWidth="1"/>
    <col min="8715" max="8715" width="13.7265625" customWidth="1"/>
    <col min="8716" max="8716" width="10.26953125" customWidth="1"/>
    <col min="8717" max="8717" width="8.7265625" customWidth="1"/>
    <col min="8718" max="8718" width="10.54296875" customWidth="1"/>
    <col min="8719" max="8719" width="10.26953125" customWidth="1"/>
    <col min="8720" max="8720" width="12.1796875" customWidth="1"/>
    <col min="8721" max="8721" width="9.54296875" customWidth="1"/>
    <col min="8722" max="8722" width="12.54296875" customWidth="1"/>
    <col min="8723" max="8723" width="15.453125" customWidth="1"/>
    <col min="8724" max="8724" width="11.1796875" customWidth="1"/>
    <col min="8725" max="8725" width="15.453125" customWidth="1"/>
    <col min="8726" max="8726" width="11.1796875" bestFit="1" customWidth="1"/>
    <col min="8727" max="8731" width="0" hidden="1" customWidth="1"/>
    <col min="8732" max="8732" width="11.453125" customWidth="1"/>
    <col min="8733" max="8733" width="15" customWidth="1"/>
    <col min="8961" max="8961" width="32.54296875" customWidth="1"/>
    <col min="8962" max="8962" width="24.453125" customWidth="1"/>
    <col min="8963" max="8963" width="9.54296875" customWidth="1"/>
    <col min="8964" max="8964" width="10.1796875" customWidth="1"/>
    <col min="8965" max="8968" width="10.26953125" customWidth="1"/>
    <col min="8969" max="8969" width="12" customWidth="1"/>
    <col min="8970" max="8970" width="10.26953125" customWidth="1"/>
    <col min="8971" max="8971" width="13.7265625" customWidth="1"/>
    <col min="8972" max="8972" width="10.26953125" customWidth="1"/>
    <col min="8973" max="8973" width="8.7265625" customWidth="1"/>
    <col min="8974" max="8974" width="10.54296875" customWidth="1"/>
    <col min="8975" max="8975" width="10.26953125" customWidth="1"/>
    <col min="8976" max="8976" width="12.1796875" customWidth="1"/>
    <col min="8977" max="8977" width="9.54296875" customWidth="1"/>
    <col min="8978" max="8978" width="12.54296875" customWidth="1"/>
    <col min="8979" max="8979" width="15.453125" customWidth="1"/>
    <col min="8980" max="8980" width="11.1796875" customWidth="1"/>
    <col min="8981" max="8981" width="15.453125" customWidth="1"/>
    <col min="8982" max="8982" width="11.1796875" bestFit="1" customWidth="1"/>
    <col min="8983" max="8987" width="0" hidden="1" customWidth="1"/>
    <col min="8988" max="8988" width="11.453125" customWidth="1"/>
    <col min="8989" max="8989" width="15" customWidth="1"/>
    <col min="9217" max="9217" width="32.54296875" customWidth="1"/>
    <col min="9218" max="9218" width="24.453125" customWidth="1"/>
    <col min="9219" max="9219" width="9.54296875" customWidth="1"/>
    <col min="9220" max="9220" width="10.1796875" customWidth="1"/>
    <col min="9221" max="9224" width="10.26953125" customWidth="1"/>
    <col min="9225" max="9225" width="12" customWidth="1"/>
    <col min="9226" max="9226" width="10.26953125" customWidth="1"/>
    <col min="9227" max="9227" width="13.7265625" customWidth="1"/>
    <col min="9228" max="9228" width="10.26953125" customWidth="1"/>
    <col min="9229" max="9229" width="8.7265625" customWidth="1"/>
    <col min="9230" max="9230" width="10.54296875" customWidth="1"/>
    <col min="9231" max="9231" width="10.26953125" customWidth="1"/>
    <col min="9232" max="9232" width="12.1796875" customWidth="1"/>
    <col min="9233" max="9233" width="9.54296875" customWidth="1"/>
    <col min="9234" max="9234" width="12.54296875" customWidth="1"/>
    <col min="9235" max="9235" width="15.453125" customWidth="1"/>
    <col min="9236" max="9236" width="11.1796875" customWidth="1"/>
    <col min="9237" max="9237" width="15.453125" customWidth="1"/>
    <col min="9238" max="9238" width="11.1796875" bestFit="1" customWidth="1"/>
    <col min="9239" max="9243" width="0" hidden="1" customWidth="1"/>
    <col min="9244" max="9244" width="11.453125" customWidth="1"/>
    <col min="9245" max="9245" width="15" customWidth="1"/>
    <col min="9473" max="9473" width="32.54296875" customWidth="1"/>
    <col min="9474" max="9474" width="24.453125" customWidth="1"/>
    <col min="9475" max="9475" width="9.54296875" customWidth="1"/>
    <col min="9476" max="9476" width="10.1796875" customWidth="1"/>
    <col min="9477" max="9480" width="10.26953125" customWidth="1"/>
    <col min="9481" max="9481" width="12" customWidth="1"/>
    <col min="9482" max="9482" width="10.26953125" customWidth="1"/>
    <col min="9483" max="9483" width="13.7265625" customWidth="1"/>
    <col min="9484" max="9484" width="10.26953125" customWidth="1"/>
    <col min="9485" max="9485" width="8.7265625" customWidth="1"/>
    <col min="9486" max="9486" width="10.54296875" customWidth="1"/>
    <col min="9487" max="9487" width="10.26953125" customWidth="1"/>
    <col min="9488" max="9488" width="12.1796875" customWidth="1"/>
    <col min="9489" max="9489" width="9.54296875" customWidth="1"/>
    <col min="9490" max="9490" width="12.54296875" customWidth="1"/>
    <col min="9491" max="9491" width="15.453125" customWidth="1"/>
    <col min="9492" max="9492" width="11.1796875" customWidth="1"/>
    <col min="9493" max="9493" width="15.453125" customWidth="1"/>
    <col min="9494" max="9494" width="11.1796875" bestFit="1" customWidth="1"/>
    <col min="9495" max="9499" width="0" hidden="1" customWidth="1"/>
    <col min="9500" max="9500" width="11.453125" customWidth="1"/>
    <col min="9501" max="9501" width="15" customWidth="1"/>
    <col min="9729" max="9729" width="32.54296875" customWidth="1"/>
    <col min="9730" max="9730" width="24.453125" customWidth="1"/>
    <col min="9731" max="9731" width="9.54296875" customWidth="1"/>
    <col min="9732" max="9732" width="10.1796875" customWidth="1"/>
    <col min="9733" max="9736" width="10.26953125" customWidth="1"/>
    <col min="9737" max="9737" width="12" customWidth="1"/>
    <col min="9738" max="9738" width="10.26953125" customWidth="1"/>
    <col min="9739" max="9739" width="13.7265625" customWidth="1"/>
    <col min="9740" max="9740" width="10.26953125" customWidth="1"/>
    <col min="9741" max="9741" width="8.7265625" customWidth="1"/>
    <col min="9742" max="9742" width="10.54296875" customWidth="1"/>
    <col min="9743" max="9743" width="10.26953125" customWidth="1"/>
    <col min="9744" max="9744" width="12.1796875" customWidth="1"/>
    <col min="9745" max="9745" width="9.54296875" customWidth="1"/>
    <col min="9746" max="9746" width="12.54296875" customWidth="1"/>
    <col min="9747" max="9747" width="15.453125" customWidth="1"/>
    <col min="9748" max="9748" width="11.1796875" customWidth="1"/>
    <col min="9749" max="9749" width="15.453125" customWidth="1"/>
    <col min="9750" max="9750" width="11.1796875" bestFit="1" customWidth="1"/>
    <col min="9751" max="9755" width="0" hidden="1" customWidth="1"/>
    <col min="9756" max="9756" width="11.453125" customWidth="1"/>
    <col min="9757" max="9757" width="15" customWidth="1"/>
    <col min="9985" max="9985" width="32.54296875" customWidth="1"/>
    <col min="9986" max="9986" width="24.453125" customWidth="1"/>
    <col min="9987" max="9987" width="9.54296875" customWidth="1"/>
    <col min="9988" max="9988" width="10.1796875" customWidth="1"/>
    <col min="9989" max="9992" width="10.26953125" customWidth="1"/>
    <col min="9993" max="9993" width="12" customWidth="1"/>
    <col min="9994" max="9994" width="10.26953125" customWidth="1"/>
    <col min="9995" max="9995" width="13.7265625" customWidth="1"/>
    <col min="9996" max="9996" width="10.26953125" customWidth="1"/>
    <col min="9997" max="9997" width="8.7265625" customWidth="1"/>
    <col min="9998" max="9998" width="10.54296875" customWidth="1"/>
    <col min="9999" max="9999" width="10.26953125" customWidth="1"/>
    <col min="10000" max="10000" width="12.1796875" customWidth="1"/>
    <col min="10001" max="10001" width="9.54296875" customWidth="1"/>
    <col min="10002" max="10002" width="12.54296875" customWidth="1"/>
    <col min="10003" max="10003" width="15.453125" customWidth="1"/>
    <col min="10004" max="10004" width="11.1796875" customWidth="1"/>
    <col min="10005" max="10005" width="15.453125" customWidth="1"/>
    <col min="10006" max="10006" width="11.1796875" bestFit="1" customWidth="1"/>
    <col min="10007" max="10011" width="0" hidden="1" customWidth="1"/>
    <col min="10012" max="10012" width="11.453125" customWidth="1"/>
    <col min="10013" max="10013" width="15" customWidth="1"/>
    <col min="10241" max="10241" width="32.54296875" customWidth="1"/>
    <col min="10242" max="10242" width="24.453125" customWidth="1"/>
    <col min="10243" max="10243" width="9.54296875" customWidth="1"/>
    <col min="10244" max="10244" width="10.1796875" customWidth="1"/>
    <col min="10245" max="10248" width="10.26953125" customWidth="1"/>
    <col min="10249" max="10249" width="12" customWidth="1"/>
    <col min="10250" max="10250" width="10.26953125" customWidth="1"/>
    <col min="10251" max="10251" width="13.7265625" customWidth="1"/>
    <col min="10252" max="10252" width="10.26953125" customWidth="1"/>
    <col min="10253" max="10253" width="8.7265625" customWidth="1"/>
    <col min="10254" max="10254" width="10.54296875" customWidth="1"/>
    <col min="10255" max="10255" width="10.26953125" customWidth="1"/>
    <col min="10256" max="10256" width="12.1796875" customWidth="1"/>
    <col min="10257" max="10257" width="9.54296875" customWidth="1"/>
    <col min="10258" max="10258" width="12.54296875" customWidth="1"/>
    <col min="10259" max="10259" width="15.453125" customWidth="1"/>
    <col min="10260" max="10260" width="11.1796875" customWidth="1"/>
    <col min="10261" max="10261" width="15.453125" customWidth="1"/>
    <col min="10262" max="10262" width="11.1796875" bestFit="1" customWidth="1"/>
    <col min="10263" max="10267" width="0" hidden="1" customWidth="1"/>
    <col min="10268" max="10268" width="11.453125" customWidth="1"/>
    <col min="10269" max="10269" width="15" customWidth="1"/>
    <col min="10497" max="10497" width="32.54296875" customWidth="1"/>
    <col min="10498" max="10498" width="24.453125" customWidth="1"/>
    <col min="10499" max="10499" width="9.54296875" customWidth="1"/>
    <col min="10500" max="10500" width="10.1796875" customWidth="1"/>
    <col min="10501" max="10504" width="10.26953125" customWidth="1"/>
    <col min="10505" max="10505" width="12" customWidth="1"/>
    <col min="10506" max="10506" width="10.26953125" customWidth="1"/>
    <col min="10507" max="10507" width="13.7265625" customWidth="1"/>
    <col min="10508" max="10508" width="10.26953125" customWidth="1"/>
    <col min="10509" max="10509" width="8.7265625" customWidth="1"/>
    <col min="10510" max="10510" width="10.54296875" customWidth="1"/>
    <col min="10511" max="10511" width="10.26953125" customWidth="1"/>
    <col min="10512" max="10512" width="12.1796875" customWidth="1"/>
    <col min="10513" max="10513" width="9.54296875" customWidth="1"/>
    <col min="10514" max="10514" width="12.54296875" customWidth="1"/>
    <col min="10515" max="10515" width="15.453125" customWidth="1"/>
    <col min="10516" max="10516" width="11.1796875" customWidth="1"/>
    <col min="10517" max="10517" width="15.453125" customWidth="1"/>
    <col min="10518" max="10518" width="11.1796875" bestFit="1" customWidth="1"/>
    <col min="10519" max="10523" width="0" hidden="1" customWidth="1"/>
    <col min="10524" max="10524" width="11.453125" customWidth="1"/>
    <col min="10525" max="10525" width="15" customWidth="1"/>
    <col min="10753" max="10753" width="32.54296875" customWidth="1"/>
    <col min="10754" max="10754" width="24.453125" customWidth="1"/>
    <col min="10755" max="10755" width="9.54296875" customWidth="1"/>
    <col min="10756" max="10756" width="10.1796875" customWidth="1"/>
    <col min="10757" max="10760" width="10.26953125" customWidth="1"/>
    <col min="10761" max="10761" width="12" customWidth="1"/>
    <col min="10762" max="10762" width="10.26953125" customWidth="1"/>
    <col min="10763" max="10763" width="13.7265625" customWidth="1"/>
    <col min="10764" max="10764" width="10.26953125" customWidth="1"/>
    <col min="10765" max="10765" width="8.7265625" customWidth="1"/>
    <col min="10766" max="10766" width="10.54296875" customWidth="1"/>
    <col min="10767" max="10767" width="10.26953125" customWidth="1"/>
    <col min="10768" max="10768" width="12.1796875" customWidth="1"/>
    <col min="10769" max="10769" width="9.54296875" customWidth="1"/>
    <col min="10770" max="10770" width="12.54296875" customWidth="1"/>
    <col min="10771" max="10771" width="15.453125" customWidth="1"/>
    <col min="10772" max="10772" width="11.1796875" customWidth="1"/>
    <col min="10773" max="10773" width="15.453125" customWidth="1"/>
    <col min="10774" max="10774" width="11.1796875" bestFit="1" customWidth="1"/>
    <col min="10775" max="10779" width="0" hidden="1" customWidth="1"/>
    <col min="10780" max="10780" width="11.453125" customWidth="1"/>
    <col min="10781" max="10781" width="15" customWidth="1"/>
    <col min="11009" max="11009" width="32.54296875" customWidth="1"/>
    <col min="11010" max="11010" width="24.453125" customWidth="1"/>
    <col min="11011" max="11011" width="9.54296875" customWidth="1"/>
    <col min="11012" max="11012" width="10.1796875" customWidth="1"/>
    <col min="11013" max="11016" width="10.26953125" customWidth="1"/>
    <col min="11017" max="11017" width="12" customWidth="1"/>
    <col min="11018" max="11018" width="10.26953125" customWidth="1"/>
    <col min="11019" max="11019" width="13.7265625" customWidth="1"/>
    <col min="11020" max="11020" width="10.26953125" customWidth="1"/>
    <col min="11021" max="11021" width="8.7265625" customWidth="1"/>
    <col min="11022" max="11022" width="10.54296875" customWidth="1"/>
    <col min="11023" max="11023" width="10.26953125" customWidth="1"/>
    <col min="11024" max="11024" width="12.1796875" customWidth="1"/>
    <col min="11025" max="11025" width="9.54296875" customWidth="1"/>
    <col min="11026" max="11026" width="12.54296875" customWidth="1"/>
    <col min="11027" max="11027" width="15.453125" customWidth="1"/>
    <col min="11028" max="11028" width="11.1796875" customWidth="1"/>
    <col min="11029" max="11029" width="15.453125" customWidth="1"/>
    <col min="11030" max="11030" width="11.1796875" bestFit="1" customWidth="1"/>
    <col min="11031" max="11035" width="0" hidden="1" customWidth="1"/>
    <col min="11036" max="11036" width="11.453125" customWidth="1"/>
    <col min="11037" max="11037" width="15" customWidth="1"/>
    <col min="11265" max="11265" width="32.54296875" customWidth="1"/>
    <col min="11266" max="11266" width="24.453125" customWidth="1"/>
    <col min="11267" max="11267" width="9.54296875" customWidth="1"/>
    <col min="11268" max="11268" width="10.1796875" customWidth="1"/>
    <col min="11269" max="11272" width="10.26953125" customWidth="1"/>
    <col min="11273" max="11273" width="12" customWidth="1"/>
    <col min="11274" max="11274" width="10.26953125" customWidth="1"/>
    <col min="11275" max="11275" width="13.7265625" customWidth="1"/>
    <col min="11276" max="11276" width="10.26953125" customWidth="1"/>
    <col min="11277" max="11277" width="8.7265625" customWidth="1"/>
    <col min="11278" max="11278" width="10.54296875" customWidth="1"/>
    <col min="11279" max="11279" width="10.26953125" customWidth="1"/>
    <col min="11280" max="11280" width="12.1796875" customWidth="1"/>
    <col min="11281" max="11281" width="9.54296875" customWidth="1"/>
    <col min="11282" max="11282" width="12.54296875" customWidth="1"/>
    <col min="11283" max="11283" width="15.453125" customWidth="1"/>
    <col min="11284" max="11284" width="11.1796875" customWidth="1"/>
    <col min="11285" max="11285" width="15.453125" customWidth="1"/>
    <col min="11286" max="11286" width="11.1796875" bestFit="1" customWidth="1"/>
    <col min="11287" max="11291" width="0" hidden="1" customWidth="1"/>
    <col min="11292" max="11292" width="11.453125" customWidth="1"/>
    <col min="11293" max="11293" width="15" customWidth="1"/>
    <col min="11521" max="11521" width="32.54296875" customWidth="1"/>
    <col min="11522" max="11522" width="24.453125" customWidth="1"/>
    <col min="11523" max="11523" width="9.54296875" customWidth="1"/>
    <col min="11524" max="11524" width="10.1796875" customWidth="1"/>
    <col min="11525" max="11528" width="10.26953125" customWidth="1"/>
    <col min="11529" max="11529" width="12" customWidth="1"/>
    <col min="11530" max="11530" width="10.26953125" customWidth="1"/>
    <col min="11531" max="11531" width="13.7265625" customWidth="1"/>
    <col min="11532" max="11532" width="10.26953125" customWidth="1"/>
    <col min="11533" max="11533" width="8.7265625" customWidth="1"/>
    <col min="11534" max="11534" width="10.54296875" customWidth="1"/>
    <col min="11535" max="11535" width="10.26953125" customWidth="1"/>
    <col min="11536" max="11536" width="12.1796875" customWidth="1"/>
    <col min="11537" max="11537" width="9.54296875" customWidth="1"/>
    <col min="11538" max="11538" width="12.54296875" customWidth="1"/>
    <col min="11539" max="11539" width="15.453125" customWidth="1"/>
    <col min="11540" max="11540" width="11.1796875" customWidth="1"/>
    <col min="11541" max="11541" width="15.453125" customWidth="1"/>
    <col min="11542" max="11542" width="11.1796875" bestFit="1" customWidth="1"/>
    <col min="11543" max="11547" width="0" hidden="1" customWidth="1"/>
    <col min="11548" max="11548" width="11.453125" customWidth="1"/>
    <col min="11549" max="11549" width="15" customWidth="1"/>
    <col min="11777" max="11777" width="32.54296875" customWidth="1"/>
    <col min="11778" max="11778" width="24.453125" customWidth="1"/>
    <col min="11779" max="11779" width="9.54296875" customWidth="1"/>
    <col min="11780" max="11780" width="10.1796875" customWidth="1"/>
    <col min="11781" max="11784" width="10.26953125" customWidth="1"/>
    <col min="11785" max="11785" width="12" customWidth="1"/>
    <col min="11786" max="11786" width="10.26953125" customWidth="1"/>
    <col min="11787" max="11787" width="13.7265625" customWidth="1"/>
    <col min="11788" max="11788" width="10.26953125" customWidth="1"/>
    <col min="11789" max="11789" width="8.7265625" customWidth="1"/>
    <col min="11790" max="11790" width="10.54296875" customWidth="1"/>
    <col min="11791" max="11791" width="10.26953125" customWidth="1"/>
    <col min="11792" max="11792" width="12.1796875" customWidth="1"/>
    <col min="11793" max="11793" width="9.54296875" customWidth="1"/>
    <col min="11794" max="11794" width="12.54296875" customWidth="1"/>
    <col min="11795" max="11795" width="15.453125" customWidth="1"/>
    <col min="11796" max="11796" width="11.1796875" customWidth="1"/>
    <col min="11797" max="11797" width="15.453125" customWidth="1"/>
    <col min="11798" max="11798" width="11.1796875" bestFit="1" customWidth="1"/>
    <col min="11799" max="11803" width="0" hidden="1" customWidth="1"/>
    <col min="11804" max="11804" width="11.453125" customWidth="1"/>
    <col min="11805" max="11805" width="15" customWidth="1"/>
    <col min="12033" max="12033" width="32.54296875" customWidth="1"/>
    <col min="12034" max="12034" width="24.453125" customWidth="1"/>
    <col min="12035" max="12035" width="9.54296875" customWidth="1"/>
    <col min="12036" max="12036" width="10.1796875" customWidth="1"/>
    <col min="12037" max="12040" width="10.26953125" customWidth="1"/>
    <col min="12041" max="12041" width="12" customWidth="1"/>
    <col min="12042" max="12042" width="10.26953125" customWidth="1"/>
    <col min="12043" max="12043" width="13.7265625" customWidth="1"/>
    <col min="12044" max="12044" width="10.26953125" customWidth="1"/>
    <col min="12045" max="12045" width="8.7265625" customWidth="1"/>
    <col min="12046" max="12046" width="10.54296875" customWidth="1"/>
    <col min="12047" max="12047" width="10.26953125" customWidth="1"/>
    <col min="12048" max="12048" width="12.1796875" customWidth="1"/>
    <col min="12049" max="12049" width="9.54296875" customWidth="1"/>
    <col min="12050" max="12050" width="12.54296875" customWidth="1"/>
    <col min="12051" max="12051" width="15.453125" customWidth="1"/>
    <col min="12052" max="12052" width="11.1796875" customWidth="1"/>
    <col min="12053" max="12053" width="15.453125" customWidth="1"/>
    <col min="12054" max="12054" width="11.1796875" bestFit="1" customWidth="1"/>
    <col min="12055" max="12059" width="0" hidden="1" customWidth="1"/>
    <col min="12060" max="12060" width="11.453125" customWidth="1"/>
    <col min="12061" max="12061" width="15" customWidth="1"/>
    <col min="12289" max="12289" width="32.54296875" customWidth="1"/>
    <col min="12290" max="12290" width="24.453125" customWidth="1"/>
    <col min="12291" max="12291" width="9.54296875" customWidth="1"/>
    <col min="12292" max="12292" width="10.1796875" customWidth="1"/>
    <col min="12293" max="12296" width="10.26953125" customWidth="1"/>
    <col min="12297" max="12297" width="12" customWidth="1"/>
    <col min="12298" max="12298" width="10.26953125" customWidth="1"/>
    <col min="12299" max="12299" width="13.7265625" customWidth="1"/>
    <col min="12300" max="12300" width="10.26953125" customWidth="1"/>
    <col min="12301" max="12301" width="8.7265625" customWidth="1"/>
    <col min="12302" max="12302" width="10.54296875" customWidth="1"/>
    <col min="12303" max="12303" width="10.26953125" customWidth="1"/>
    <col min="12304" max="12304" width="12.1796875" customWidth="1"/>
    <col min="12305" max="12305" width="9.54296875" customWidth="1"/>
    <col min="12306" max="12306" width="12.54296875" customWidth="1"/>
    <col min="12307" max="12307" width="15.453125" customWidth="1"/>
    <col min="12308" max="12308" width="11.1796875" customWidth="1"/>
    <col min="12309" max="12309" width="15.453125" customWidth="1"/>
    <col min="12310" max="12310" width="11.1796875" bestFit="1" customWidth="1"/>
    <col min="12311" max="12315" width="0" hidden="1" customWidth="1"/>
    <col min="12316" max="12316" width="11.453125" customWidth="1"/>
    <col min="12317" max="12317" width="15" customWidth="1"/>
    <col min="12545" max="12545" width="32.54296875" customWidth="1"/>
    <col min="12546" max="12546" width="24.453125" customWidth="1"/>
    <col min="12547" max="12547" width="9.54296875" customWidth="1"/>
    <col min="12548" max="12548" width="10.1796875" customWidth="1"/>
    <col min="12549" max="12552" width="10.26953125" customWidth="1"/>
    <col min="12553" max="12553" width="12" customWidth="1"/>
    <col min="12554" max="12554" width="10.26953125" customWidth="1"/>
    <col min="12555" max="12555" width="13.7265625" customWidth="1"/>
    <col min="12556" max="12556" width="10.26953125" customWidth="1"/>
    <col min="12557" max="12557" width="8.7265625" customWidth="1"/>
    <col min="12558" max="12558" width="10.54296875" customWidth="1"/>
    <col min="12559" max="12559" width="10.26953125" customWidth="1"/>
    <col min="12560" max="12560" width="12.1796875" customWidth="1"/>
    <col min="12561" max="12561" width="9.54296875" customWidth="1"/>
    <col min="12562" max="12562" width="12.54296875" customWidth="1"/>
    <col min="12563" max="12563" width="15.453125" customWidth="1"/>
    <col min="12564" max="12564" width="11.1796875" customWidth="1"/>
    <col min="12565" max="12565" width="15.453125" customWidth="1"/>
    <col min="12566" max="12566" width="11.1796875" bestFit="1" customWidth="1"/>
    <col min="12567" max="12571" width="0" hidden="1" customWidth="1"/>
    <col min="12572" max="12572" width="11.453125" customWidth="1"/>
    <col min="12573" max="12573" width="15" customWidth="1"/>
    <col min="12801" max="12801" width="32.54296875" customWidth="1"/>
    <col min="12802" max="12802" width="24.453125" customWidth="1"/>
    <col min="12803" max="12803" width="9.54296875" customWidth="1"/>
    <col min="12804" max="12804" width="10.1796875" customWidth="1"/>
    <col min="12805" max="12808" width="10.26953125" customWidth="1"/>
    <col min="12809" max="12809" width="12" customWidth="1"/>
    <col min="12810" max="12810" width="10.26953125" customWidth="1"/>
    <col min="12811" max="12811" width="13.7265625" customWidth="1"/>
    <col min="12812" max="12812" width="10.26953125" customWidth="1"/>
    <col min="12813" max="12813" width="8.7265625" customWidth="1"/>
    <col min="12814" max="12814" width="10.54296875" customWidth="1"/>
    <col min="12815" max="12815" width="10.26953125" customWidth="1"/>
    <col min="12816" max="12816" width="12.1796875" customWidth="1"/>
    <col min="12817" max="12817" width="9.54296875" customWidth="1"/>
    <col min="12818" max="12818" width="12.54296875" customWidth="1"/>
    <col min="12819" max="12819" width="15.453125" customWidth="1"/>
    <col min="12820" max="12820" width="11.1796875" customWidth="1"/>
    <col min="12821" max="12821" width="15.453125" customWidth="1"/>
    <col min="12822" max="12822" width="11.1796875" bestFit="1" customWidth="1"/>
    <col min="12823" max="12827" width="0" hidden="1" customWidth="1"/>
    <col min="12828" max="12828" width="11.453125" customWidth="1"/>
    <col min="12829" max="12829" width="15" customWidth="1"/>
    <col min="13057" max="13057" width="32.54296875" customWidth="1"/>
    <col min="13058" max="13058" width="24.453125" customWidth="1"/>
    <col min="13059" max="13059" width="9.54296875" customWidth="1"/>
    <col min="13060" max="13060" width="10.1796875" customWidth="1"/>
    <col min="13061" max="13064" width="10.26953125" customWidth="1"/>
    <col min="13065" max="13065" width="12" customWidth="1"/>
    <col min="13066" max="13066" width="10.26953125" customWidth="1"/>
    <col min="13067" max="13067" width="13.7265625" customWidth="1"/>
    <col min="13068" max="13068" width="10.26953125" customWidth="1"/>
    <col min="13069" max="13069" width="8.7265625" customWidth="1"/>
    <col min="13070" max="13070" width="10.54296875" customWidth="1"/>
    <col min="13071" max="13071" width="10.26953125" customWidth="1"/>
    <col min="13072" max="13072" width="12.1796875" customWidth="1"/>
    <col min="13073" max="13073" width="9.54296875" customWidth="1"/>
    <col min="13074" max="13074" width="12.54296875" customWidth="1"/>
    <col min="13075" max="13075" width="15.453125" customWidth="1"/>
    <col min="13076" max="13076" width="11.1796875" customWidth="1"/>
    <col min="13077" max="13077" width="15.453125" customWidth="1"/>
    <col min="13078" max="13078" width="11.1796875" bestFit="1" customWidth="1"/>
    <col min="13079" max="13083" width="0" hidden="1" customWidth="1"/>
    <col min="13084" max="13084" width="11.453125" customWidth="1"/>
    <col min="13085" max="13085" width="15" customWidth="1"/>
    <col min="13313" max="13313" width="32.54296875" customWidth="1"/>
    <col min="13314" max="13314" width="24.453125" customWidth="1"/>
    <col min="13315" max="13315" width="9.54296875" customWidth="1"/>
    <col min="13316" max="13316" width="10.1796875" customWidth="1"/>
    <col min="13317" max="13320" width="10.26953125" customWidth="1"/>
    <col min="13321" max="13321" width="12" customWidth="1"/>
    <col min="13322" max="13322" width="10.26953125" customWidth="1"/>
    <col min="13323" max="13323" width="13.7265625" customWidth="1"/>
    <col min="13324" max="13324" width="10.26953125" customWidth="1"/>
    <col min="13325" max="13325" width="8.7265625" customWidth="1"/>
    <col min="13326" max="13326" width="10.54296875" customWidth="1"/>
    <col min="13327" max="13327" width="10.26953125" customWidth="1"/>
    <col min="13328" max="13328" width="12.1796875" customWidth="1"/>
    <col min="13329" max="13329" width="9.54296875" customWidth="1"/>
    <col min="13330" max="13330" width="12.54296875" customWidth="1"/>
    <col min="13331" max="13331" width="15.453125" customWidth="1"/>
    <col min="13332" max="13332" width="11.1796875" customWidth="1"/>
    <col min="13333" max="13333" width="15.453125" customWidth="1"/>
    <col min="13334" max="13334" width="11.1796875" bestFit="1" customWidth="1"/>
    <col min="13335" max="13339" width="0" hidden="1" customWidth="1"/>
    <col min="13340" max="13340" width="11.453125" customWidth="1"/>
    <col min="13341" max="13341" width="15" customWidth="1"/>
    <col min="13569" max="13569" width="32.54296875" customWidth="1"/>
    <col min="13570" max="13570" width="24.453125" customWidth="1"/>
    <col min="13571" max="13571" width="9.54296875" customWidth="1"/>
    <col min="13572" max="13572" width="10.1796875" customWidth="1"/>
    <col min="13573" max="13576" width="10.26953125" customWidth="1"/>
    <col min="13577" max="13577" width="12" customWidth="1"/>
    <col min="13578" max="13578" width="10.26953125" customWidth="1"/>
    <col min="13579" max="13579" width="13.7265625" customWidth="1"/>
    <col min="13580" max="13580" width="10.26953125" customWidth="1"/>
    <col min="13581" max="13581" width="8.7265625" customWidth="1"/>
    <col min="13582" max="13582" width="10.54296875" customWidth="1"/>
    <col min="13583" max="13583" width="10.26953125" customWidth="1"/>
    <col min="13584" max="13584" width="12.1796875" customWidth="1"/>
    <col min="13585" max="13585" width="9.54296875" customWidth="1"/>
    <col min="13586" max="13586" width="12.54296875" customWidth="1"/>
    <col min="13587" max="13587" width="15.453125" customWidth="1"/>
    <col min="13588" max="13588" width="11.1796875" customWidth="1"/>
    <col min="13589" max="13589" width="15.453125" customWidth="1"/>
    <col min="13590" max="13590" width="11.1796875" bestFit="1" customWidth="1"/>
    <col min="13591" max="13595" width="0" hidden="1" customWidth="1"/>
    <col min="13596" max="13596" width="11.453125" customWidth="1"/>
    <col min="13597" max="13597" width="15" customWidth="1"/>
    <col min="13825" max="13825" width="32.54296875" customWidth="1"/>
    <col min="13826" max="13826" width="24.453125" customWidth="1"/>
    <col min="13827" max="13827" width="9.54296875" customWidth="1"/>
    <col min="13828" max="13828" width="10.1796875" customWidth="1"/>
    <col min="13829" max="13832" width="10.26953125" customWidth="1"/>
    <col min="13833" max="13833" width="12" customWidth="1"/>
    <col min="13834" max="13834" width="10.26953125" customWidth="1"/>
    <col min="13835" max="13835" width="13.7265625" customWidth="1"/>
    <col min="13836" max="13836" width="10.26953125" customWidth="1"/>
    <col min="13837" max="13837" width="8.7265625" customWidth="1"/>
    <col min="13838" max="13838" width="10.54296875" customWidth="1"/>
    <col min="13839" max="13839" width="10.26953125" customWidth="1"/>
    <col min="13840" max="13840" width="12.1796875" customWidth="1"/>
    <col min="13841" max="13841" width="9.54296875" customWidth="1"/>
    <col min="13842" max="13842" width="12.54296875" customWidth="1"/>
    <col min="13843" max="13843" width="15.453125" customWidth="1"/>
    <col min="13844" max="13844" width="11.1796875" customWidth="1"/>
    <col min="13845" max="13845" width="15.453125" customWidth="1"/>
    <col min="13846" max="13846" width="11.1796875" bestFit="1" customWidth="1"/>
    <col min="13847" max="13851" width="0" hidden="1" customWidth="1"/>
    <col min="13852" max="13852" width="11.453125" customWidth="1"/>
    <col min="13853" max="13853" width="15" customWidth="1"/>
    <col min="14081" max="14081" width="32.54296875" customWidth="1"/>
    <col min="14082" max="14082" width="24.453125" customWidth="1"/>
    <col min="14083" max="14083" width="9.54296875" customWidth="1"/>
    <col min="14084" max="14084" width="10.1796875" customWidth="1"/>
    <col min="14085" max="14088" width="10.26953125" customWidth="1"/>
    <col min="14089" max="14089" width="12" customWidth="1"/>
    <col min="14090" max="14090" width="10.26953125" customWidth="1"/>
    <col min="14091" max="14091" width="13.7265625" customWidth="1"/>
    <col min="14092" max="14092" width="10.26953125" customWidth="1"/>
    <col min="14093" max="14093" width="8.7265625" customWidth="1"/>
    <col min="14094" max="14094" width="10.54296875" customWidth="1"/>
    <col min="14095" max="14095" width="10.26953125" customWidth="1"/>
    <col min="14096" max="14096" width="12.1796875" customWidth="1"/>
    <col min="14097" max="14097" width="9.54296875" customWidth="1"/>
    <col min="14098" max="14098" width="12.54296875" customWidth="1"/>
    <col min="14099" max="14099" width="15.453125" customWidth="1"/>
    <col min="14100" max="14100" width="11.1796875" customWidth="1"/>
    <col min="14101" max="14101" width="15.453125" customWidth="1"/>
    <col min="14102" max="14102" width="11.1796875" bestFit="1" customWidth="1"/>
    <col min="14103" max="14107" width="0" hidden="1" customWidth="1"/>
    <col min="14108" max="14108" width="11.453125" customWidth="1"/>
    <col min="14109" max="14109" width="15" customWidth="1"/>
    <col min="14337" max="14337" width="32.54296875" customWidth="1"/>
    <col min="14338" max="14338" width="24.453125" customWidth="1"/>
    <col min="14339" max="14339" width="9.54296875" customWidth="1"/>
    <col min="14340" max="14340" width="10.1796875" customWidth="1"/>
    <col min="14341" max="14344" width="10.26953125" customWidth="1"/>
    <col min="14345" max="14345" width="12" customWidth="1"/>
    <col min="14346" max="14346" width="10.26953125" customWidth="1"/>
    <col min="14347" max="14347" width="13.7265625" customWidth="1"/>
    <col min="14348" max="14348" width="10.26953125" customWidth="1"/>
    <col min="14349" max="14349" width="8.7265625" customWidth="1"/>
    <col min="14350" max="14350" width="10.54296875" customWidth="1"/>
    <col min="14351" max="14351" width="10.26953125" customWidth="1"/>
    <col min="14352" max="14352" width="12.1796875" customWidth="1"/>
    <col min="14353" max="14353" width="9.54296875" customWidth="1"/>
    <col min="14354" max="14354" width="12.54296875" customWidth="1"/>
    <col min="14355" max="14355" width="15.453125" customWidth="1"/>
    <col min="14356" max="14356" width="11.1796875" customWidth="1"/>
    <col min="14357" max="14357" width="15.453125" customWidth="1"/>
    <col min="14358" max="14358" width="11.1796875" bestFit="1" customWidth="1"/>
    <col min="14359" max="14363" width="0" hidden="1" customWidth="1"/>
    <col min="14364" max="14364" width="11.453125" customWidth="1"/>
    <col min="14365" max="14365" width="15" customWidth="1"/>
    <col min="14593" max="14593" width="32.54296875" customWidth="1"/>
    <col min="14594" max="14594" width="24.453125" customWidth="1"/>
    <col min="14595" max="14595" width="9.54296875" customWidth="1"/>
    <col min="14596" max="14596" width="10.1796875" customWidth="1"/>
    <col min="14597" max="14600" width="10.26953125" customWidth="1"/>
    <col min="14601" max="14601" width="12" customWidth="1"/>
    <col min="14602" max="14602" width="10.26953125" customWidth="1"/>
    <col min="14603" max="14603" width="13.7265625" customWidth="1"/>
    <col min="14604" max="14604" width="10.26953125" customWidth="1"/>
    <col min="14605" max="14605" width="8.7265625" customWidth="1"/>
    <col min="14606" max="14606" width="10.54296875" customWidth="1"/>
    <col min="14607" max="14607" width="10.26953125" customWidth="1"/>
    <col min="14608" max="14608" width="12.1796875" customWidth="1"/>
    <col min="14609" max="14609" width="9.54296875" customWidth="1"/>
    <col min="14610" max="14610" width="12.54296875" customWidth="1"/>
    <col min="14611" max="14611" width="15.453125" customWidth="1"/>
    <col min="14612" max="14612" width="11.1796875" customWidth="1"/>
    <col min="14613" max="14613" width="15.453125" customWidth="1"/>
    <col min="14614" max="14614" width="11.1796875" bestFit="1" customWidth="1"/>
    <col min="14615" max="14619" width="0" hidden="1" customWidth="1"/>
    <col min="14620" max="14620" width="11.453125" customWidth="1"/>
    <col min="14621" max="14621" width="15" customWidth="1"/>
    <col min="14849" max="14849" width="32.54296875" customWidth="1"/>
    <col min="14850" max="14850" width="24.453125" customWidth="1"/>
    <col min="14851" max="14851" width="9.54296875" customWidth="1"/>
    <col min="14852" max="14852" width="10.1796875" customWidth="1"/>
    <col min="14853" max="14856" width="10.26953125" customWidth="1"/>
    <col min="14857" max="14857" width="12" customWidth="1"/>
    <col min="14858" max="14858" width="10.26953125" customWidth="1"/>
    <col min="14859" max="14859" width="13.7265625" customWidth="1"/>
    <col min="14860" max="14860" width="10.26953125" customWidth="1"/>
    <col min="14861" max="14861" width="8.7265625" customWidth="1"/>
    <col min="14862" max="14862" width="10.54296875" customWidth="1"/>
    <col min="14863" max="14863" width="10.26953125" customWidth="1"/>
    <col min="14864" max="14864" width="12.1796875" customWidth="1"/>
    <col min="14865" max="14865" width="9.54296875" customWidth="1"/>
    <col min="14866" max="14866" width="12.54296875" customWidth="1"/>
    <col min="14867" max="14867" width="15.453125" customWidth="1"/>
    <col min="14868" max="14868" width="11.1796875" customWidth="1"/>
    <col min="14869" max="14869" width="15.453125" customWidth="1"/>
    <col min="14870" max="14870" width="11.1796875" bestFit="1" customWidth="1"/>
    <col min="14871" max="14875" width="0" hidden="1" customWidth="1"/>
    <col min="14876" max="14876" width="11.453125" customWidth="1"/>
    <col min="14877" max="14877" width="15" customWidth="1"/>
    <col min="15105" max="15105" width="32.54296875" customWidth="1"/>
    <col min="15106" max="15106" width="24.453125" customWidth="1"/>
    <col min="15107" max="15107" width="9.54296875" customWidth="1"/>
    <col min="15108" max="15108" width="10.1796875" customWidth="1"/>
    <col min="15109" max="15112" width="10.26953125" customWidth="1"/>
    <col min="15113" max="15113" width="12" customWidth="1"/>
    <col min="15114" max="15114" width="10.26953125" customWidth="1"/>
    <col min="15115" max="15115" width="13.7265625" customWidth="1"/>
    <col min="15116" max="15116" width="10.26953125" customWidth="1"/>
    <col min="15117" max="15117" width="8.7265625" customWidth="1"/>
    <col min="15118" max="15118" width="10.54296875" customWidth="1"/>
    <col min="15119" max="15119" width="10.26953125" customWidth="1"/>
    <col min="15120" max="15120" width="12.1796875" customWidth="1"/>
    <col min="15121" max="15121" width="9.54296875" customWidth="1"/>
    <col min="15122" max="15122" width="12.54296875" customWidth="1"/>
    <col min="15123" max="15123" width="15.453125" customWidth="1"/>
    <col min="15124" max="15124" width="11.1796875" customWidth="1"/>
    <col min="15125" max="15125" width="15.453125" customWidth="1"/>
    <col min="15126" max="15126" width="11.1796875" bestFit="1" customWidth="1"/>
    <col min="15127" max="15131" width="0" hidden="1" customWidth="1"/>
    <col min="15132" max="15132" width="11.453125" customWidth="1"/>
    <col min="15133" max="15133" width="15" customWidth="1"/>
    <col min="15361" max="15361" width="32.54296875" customWidth="1"/>
    <col min="15362" max="15362" width="24.453125" customWidth="1"/>
    <col min="15363" max="15363" width="9.54296875" customWidth="1"/>
    <col min="15364" max="15364" width="10.1796875" customWidth="1"/>
    <col min="15365" max="15368" width="10.26953125" customWidth="1"/>
    <col min="15369" max="15369" width="12" customWidth="1"/>
    <col min="15370" max="15370" width="10.26953125" customWidth="1"/>
    <col min="15371" max="15371" width="13.7265625" customWidth="1"/>
    <col min="15372" max="15372" width="10.26953125" customWidth="1"/>
    <col min="15373" max="15373" width="8.7265625" customWidth="1"/>
    <col min="15374" max="15374" width="10.54296875" customWidth="1"/>
    <col min="15375" max="15375" width="10.26953125" customWidth="1"/>
    <col min="15376" max="15376" width="12.1796875" customWidth="1"/>
    <col min="15377" max="15377" width="9.54296875" customWidth="1"/>
    <col min="15378" max="15378" width="12.54296875" customWidth="1"/>
    <col min="15379" max="15379" width="15.453125" customWidth="1"/>
    <col min="15380" max="15380" width="11.1796875" customWidth="1"/>
    <col min="15381" max="15381" width="15.453125" customWidth="1"/>
    <col min="15382" max="15382" width="11.1796875" bestFit="1" customWidth="1"/>
    <col min="15383" max="15387" width="0" hidden="1" customWidth="1"/>
    <col min="15388" max="15388" width="11.453125" customWidth="1"/>
    <col min="15389" max="15389" width="15" customWidth="1"/>
    <col min="15617" max="15617" width="32.54296875" customWidth="1"/>
    <col min="15618" max="15618" width="24.453125" customWidth="1"/>
    <col min="15619" max="15619" width="9.54296875" customWidth="1"/>
    <col min="15620" max="15620" width="10.1796875" customWidth="1"/>
    <col min="15621" max="15624" width="10.26953125" customWidth="1"/>
    <col min="15625" max="15625" width="12" customWidth="1"/>
    <col min="15626" max="15626" width="10.26953125" customWidth="1"/>
    <col min="15627" max="15627" width="13.7265625" customWidth="1"/>
    <col min="15628" max="15628" width="10.26953125" customWidth="1"/>
    <col min="15629" max="15629" width="8.7265625" customWidth="1"/>
    <col min="15630" max="15630" width="10.54296875" customWidth="1"/>
    <col min="15631" max="15631" width="10.26953125" customWidth="1"/>
    <col min="15632" max="15632" width="12.1796875" customWidth="1"/>
    <col min="15633" max="15633" width="9.54296875" customWidth="1"/>
    <col min="15634" max="15634" width="12.54296875" customWidth="1"/>
    <col min="15635" max="15635" width="15.453125" customWidth="1"/>
    <col min="15636" max="15636" width="11.1796875" customWidth="1"/>
    <col min="15637" max="15637" width="15.453125" customWidth="1"/>
    <col min="15638" max="15638" width="11.1796875" bestFit="1" customWidth="1"/>
    <col min="15639" max="15643" width="0" hidden="1" customWidth="1"/>
    <col min="15644" max="15644" width="11.453125" customWidth="1"/>
    <col min="15645" max="15645" width="15" customWidth="1"/>
    <col min="15873" max="15873" width="32.54296875" customWidth="1"/>
    <col min="15874" max="15874" width="24.453125" customWidth="1"/>
    <col min="15875" max="15875" width="9.54296875" customWidth="1"/>
    <col min="15876" max="15876" width="10.1796875" customWidth="1"/>
    <col min="15877" max="15880" width="10.26953125" customWidth="1"/>
    <col min="15881" max="15881" width="12" customWidth="1"/>
    <col min="15882" max="15882" width="10.26953125" customWidth="1"/>
    <col min="15883" max="15883" width="13.7265625" customWidth="1"/>
    <col min="15884" max="15884" width="10.26953125" customWidth="1"/>
    <col min="15885" max="15885" width="8.7265625" customWidth="1"/>
    <col min="15886" max="15886" width="10.54296875" customWidth="1"/>
    <col min="15887" max="15887" width="10.26953125" customWidth="1"/>
    <col min="15888" max="15888" width="12.1796875" customWidth="1"/>
    <col min="15889" max="15889" width="9.54296875" customWidth="1"/>
    <col min="15890" max="15890" width="12.54296875" customWidth="1"/>
    <col min="15891" max="15891" width="15.453125" customWidth="1"/>
    <col min="15892" max="15892" width="11.1796875" customWidth="1"/>
    <col min="15893" max="15893" width="15.453125" customWidth="1"/>
    <col min="15894" max="15894" width="11.1796875" bestFit="1" customWidth="1"/>
    <col min="15895" max="15899" width="0" hidden="1" customWidth="1"/>
    <col min="15900" max="15900" width="11.453125" customWidth="1"/>
    <col min="15901" max="15901" width="15" customWidth="1"/>
    <col min="16129" max="16129" width="32.54296875" customWidth="1"/>
    <col min="16130" max="16130" width="24.453125" customWidth="1"/>
    <col min="16131" max="16131" width="9.54296875" customWidth="1"/>
    <col min="16132" max="16132" width="10.1796875" customWidth="1"/>
    <col min="16133" max="16136" width="10.26953125" customWidth="1"/>
    <col min="16137" max="16137" width="12" customWidth="1"/>
    <col min="16138" max="16138" width="10.26953125" customWidth="1"/>
    <col min="16139" max="16139" width="13.7265625" customWidth="1"/>
    <col min="16140" max="16140" width="10.26953125" customWidth="1"/>
    <col min="16141" max="16141" width="8.7265625" customWidth="1"/>
    <col min="16142" max="16142" width="10.54296875" customWidth="1"/>
    <col min="16143" max="16143" width="10.26953125" customWidth="1"/>
    <col min="16144" max="16144" width="12.1796875" customWidth="1"/>
    <col min="16145" max="16145" width="9.54296875" customWidth="1"/>
    <col min="16146" max="16146" width="12.54296875" customWidth="1"/>
    <col min="16147" max="16147" width="15.453125" customWidth="1"/>
    <col min="16148" max="16148" width="11.1796875" customWidth="1"/>
    <col min="16149" max="16149" width="15.453125" customWidth="1"/>
    <col min="16150" max="16150" width="11.1796875" bestFit="1" customWidth="1"/>
    <col min="16151" max="16155" width="0" hidden="1" customWidth="1"/>
    <col min="16156" max="16156" width="11.453125" customWidth="1"/>
    <col min="16157" max="16157" width="15" customWidth="1"/>
  </cols>
  <sheetData>
    <row r="1" spans="1:22" ht="30" customHeight="1">
      <c r="A1" s="802" t="s">
        <v>926</v>
      </c>
      <c r="B1" s="803"/>
      <c r="C1" s="803"/>
      <c r="D1" s="803"/>
      <c r="E1" s="803"/>
      <c r="F1" s="803"/>
      <c r="G1" s="803"/>
      <c r="H1" s="803"/>
      <c r="I1" s="803"/>
      <c r="J1" s="803"/>
      <c r="K1" s="803"/>
      <c r="L1" s="803"/>
      <c r="M1" s="803"/>
      <c r="N1" s="803"/>
      <c r="O1" s="803"/>
      <c r="P1" s="803"/>
      <c r="Q1" s="803"/>
      <c r="R1" s="803"/>
      <c r="S1" s="803"/>
      <c r="T1" s="803"/>
      <c r="U1" s="803"/>
      <c r="V1" s="804"/>
    </row>
    <row r="2" spans="1:22" ht="31">
      <c r="A2" s="805" t="s">
        <v>43</v>
      </c>
      <c r="B2" s="807" t="s">
        <v>927</v>
      </c>
      <c r="C2" s="807" t="s">
        <v>928</v>
      </c>
      <c r="D2" s="807" t="s">
        <v>929</v>
      </c>
      <c r="E2" s="807" t="s">
        <v>930</v>
      </c>
      <c r="F2" s="807" t="s">
        <v>931</v>
      </c>
      <c r="G2" s="799" t="s">
        <v>932</v>
      </c>
      <c r="H2" s="809"/>
      <c r="I2" s="810" t="s">
        <v>14</v>
      </c>
      <c r="J2" s="812" t="s">
        <v>933</v>
      </c>
      <c r="K2" s="813"/>
      <c r="L2" s="814"/>
      <c r="M2" s="812" t="s">
        <v>934</v>
      </c>
      <c r="N2" s="814"/>
      <c r="O2" s="557" t="s">
        <v>935</v>
      </c>
      <c r="P2" s="558" t="s">
        <v>936</v>
      </c>
      <c r="Q2" s="810" t="s">
        <v>937</v>
      </c>
      <c r="R2" s="815" t="s">
        <v>938</v>
      </c>
      <c r="S2" s="559" t="s">
        <v>144</v>
      </c>
      <c r="T2" s="799" t="s">
        <v>91</v>
      </c>
      <c r="U2" s="800"/>
      <c r="V2" s="801"/>
    </row>
    <row r="3" spans="1:22" ht="46.5">
      <c r="A3" s="806"/>
      <c r="B3" s="808"/>
      <c r="C3" s="808"/>
      <c r="D3" s="808"/>
      <c r="E3" s="808"/>
      <c r="F3" s="808"/>
      <c r="G3" s="560" t="s">
        <v>939</v>
      </c>
      <c r="H3" s="560" t="s">
        <v>940</v>
      </c>
      <c r="I3" s="811"/>
      <c r="J3" s="560" t="s">
        <v>939</v>
      </c>
      <c r="K3" s="560" t="s">
        <v>941</v>
      </c>
      <c r="L3" s="560" t="s">
        <v>940</v>
      </c>
      <c r="M3" s="560" t="s">
        <v>939</v>
      </c>
      <c r="N3" s="560" t="s">
        <v>940</v>
      </c>
      <c r="O3" s="561" t="s">
        <v>942</v>
      </c>
      <c r="P3" s="560" t="s">
        <v>823</v>
      </c>
      <c r="Q3" s="811"/>
      <c r="R3" s="816"/>
      <c r="S3" s="558" t="s">
        <v>943</v>
      </c>
      <c r="T3" s="559" t="s">
        <v>944</v>
      </c>
      <c r="U3" s="558" t="s">
        <v>945</v>
      </c>
      <c r="V3" s="604" t="s">
        <v>946</v>
      </c>
    </row>
    <row r="4" spans="1:22" ht="31">
      <c r="A4" s="562" t="s">
        <v>916</v>
      </c>
      <c r="B4" s="563" t="s">
        <v>1770</v>
      </c>
      <c r="C4" s="564" t="s">
        <v>948</v>
      </c>
      <c r="D4" s="560" t="s">
        <v>404</v>
      </c>
      <c r="E4" s="560" t="s">
        <v>949</v>
      </c>
      <c r="F4" s="565">
        <v>0.5</v>
      </c>
      <c r="G4" s="563">
        <v>6.5</v>
      </c>
      <c r="H4" s="563">
        <v>6.5</v>
      </c>
      <c r="I4" s="563">
        <f>SUM(G4:H4)</f>
        <v>13</v>
      </c>
      <c r="J4" s="565">
        <f>K4-F4*G4/100</f>
        <v>148.49950000000001</v>
      </c>
      <c r="K4" s="565">
        <v>148.53200000000001</v>
      </c>
      <c r="L4" s="565">
        <f>K4+H4*F4/100</f>
        <v>148.56450000000001</v>
      </c>
      <c r="M4" s="560" t="s">
        <v>950</v>
      </c>
      <c r="N4" s="560" t="s">
        <v>950</v>
      </c>
      <c r="O4" s="560" t="s">
        <v>951</v>
      </c>
      <c r="P4" s="563">
        <f>49.61*6</f>
        <v>297.65999999999997</v>
      </c>
      <c r="Q4" s="623">
        <f>3.33*6*1.25</f>
        <v>24.975000000000001</v>
      </c>
      <c r="R4" s="563"/>
      <c r="S4" s="560">
        <f>(U4)*T4*0.3+2*31.6*0.3</f>
        <v>42.36</v>
      </c>
      <c r="T4" s="560">
        <v>6</v>
      </c>
      <c r="U4" s="563">
        <f>13</f>
        <v>13</v>
      </c>
      <c r="V4" s="566">
        <v>3</v>
      </c>
    </row>
    <row r="5" spans="1:22" ht="15.5">
      <c r="A5" s="562" t="s">
        <v>898</v>
      </c>
      <c r="B5" s="563" t="s">
        <v>1770</v>
      </c>
      <c r="C5" s="564" t="s">
        <v>948</v>
      </c>
      <c r="D5" s="560" t="s">
        <v>409</v>
      </c>
      <c r="E5" s="560" t="s">
        <v>949</v>
      </c>
      <c r="F5" s="565">
        <v>0.5</v>
      </c>
      <c r="G5" s="563">
        <v>6.5</v>
      </c>
      <c r="H5" s="563">
        <v>6.5</v>
      </c>
      <c r="I5" s="563">
        <f>SUM(I4:I4)</f>
        <v>13</v>
      </c>
      <c r="J5" s="565">
        <f>K5+F5*G5/100</f>
        <v>148.7535</v>
      </c>
      <c r="K5" s="565">
        <v>148.721</v>
      </c>
      <c r="L5" s="565">
        <f>K5-H5*F5/100</f>
        <v>148.6885</v>
      </c>
      <c r="M5" s="560" t="s">
        <v>950</v>
      </c>
      <c r="N5" s="560" t="s">
        <v>950</v>
      </c>
      <c r="O5" s="560" t="s">
        <v>951</v>
      </c>
      <c r="P5" s="563">
        <f>41.07*6</f>
        <v>246.42000000000002</v>
      </c>
      <c r="Q5" s="623">
        <f>5.88*6*1.25</f>
        <v>44.1</v>
      </c>
      <c r="R5" s="563"/>
      <c r="S5" s="560">
        <f>(U5)*T5*0.3+2*31.9*0.3</f>
        <v>42.539999999999992</v>
      </c>
      <c r="T5" s="560">
        <v>6</v>
      </c>
      <c r="U5" s="563">
        <f>13</f>
        <v>13</v>
      </c>
      <c r="V5" s="566">
        <v>3</v>
      </c>
    </row>
    <row r="6" spans="1:22" ht="31">
      <c r="A6" s="562" t="s">
        <v>917</v>
      </c>
      <c r="B6" s="563" t="s">
        <v>1770</v>
      </c>
      <c r="C6" s="564" t="s">
        <v>948</v>
      </c>
      <c r="D6" s="560" t="s">
        <v>404</v>
      </c>
      <c r="E6" s="560" t="s">
        <v>949</v>
      </c>
      <c r="F6" s="560">
        <v>0.5</v>
      </c>
      <c r="G6" s="563">
        <v>6.5</v>
      </c>
      <c r="H6" s="563">
        <v>6.5</v>
      </c>
      <c r="I6" s="563">
        <f>SUM(I5:I5)</f>
        <v>13</v>
      </c>
      <c r="J6" s="565">
        <f>K6-F6*G6/100</f>
        <v>148.6885</v>
      </c>
      <c r="K6" s="565">
        <v>148.721</v>
      </c>
      <c r="L6" s="565">
        <f>K6+H6*F6/100</f>
        <v>148.7535</v>
      </c>
      <c r="M6" s="560" t="s">
        <v>950</v>
      </c>
      <c r="N6" s="560" t="s">
        <v>950</v>
      </c>
      <c r="O6" s="560" t="s">
        <v>951</v>
      </c>
      <c r="P6" s="563">
        <f>43.53*6</f>
        <v>261.18</v>
      </c>
      <c r="Q6" s="623">
        <f>2.23*6*1.25</f>
        <v>16.724999999999998</v>
      </c>
      <c r="R6" s="563"/>
      <c r="S6" s="560">
        <f>(U6)*T6*0.3+2*31.6*0.3</f>
        <v>42.36</v>
      </c>
      <c r="T6" s="560">
        <v>6</v>
      </c>
      <c r="U6" s="563">
        <f>13</f>
        <v>13</v>
      </c>
      <c r="V6" s="566">
        <v>3</v>
      </c>
    </row>
    <row r="7" spans="1:22" ht="31">
      <c r="A7" s="567" t="s">
        <v>918</v>
      </c>
      <c r="B7" s="563" t="s">
        <v>1770</v>
      </c>
      <c r="C7" s="564" t="s">
        <v>948</v>
      </c>
      <c r="D7" s="560" t="s">
        <v>409</v>
      </c>
      <c r="E7" s="560" t="s">
        <v>949</v>
      </c>
      <c r="F7" s="565">
        <v>0.5</v>
      </c>
      <c r="G7" s="563">
        <v>6.5</v>
      </c>
      <c r="H7" s="563">
        <v>6.5</v>
      </c>
      <c r="I7" s="563">
        <f>SUM(I6:I6)</f>
        <v>13</v>
      </c>
      <c r="J7" s="565">
        <f>K7+F7*G7/100</f>
        <v>148.0445</v>
      </c>
      <c r="K7" s="565">
        <v>148.012</v>
      </c>
      <c r="L7" s="565">
        <f>K7-H7*F7/100</f>
        <v>147.9795</v>
      </c>
      <c r="M7" s="560" t="s">
        <v>950</v>
      </c>
      <c r="N7" s="560" t="s">
        <v>950</v>
      </c>
      <c r="O7" s="560" t="s">
        <v>951</v>
      </c>
      <c r="P7" s="563">
        <f>43.08*6</f>
        <v>258.48</v>
      </c>
      <c r="Q7" s="623">
        <f>3.87*6*1.25</f>
        <v>29.024999999999999</v>
      </c>
      <c r="R7" s="563"/>
      <c r="S7" s="560">
        <f>(U7)*T7*0.3+2*31.6*0.3</f>
        <v>42.36</v>
      </c>
      <c r="T7" s="560">
        <v>6</v>
      </c>
      <c r="U7" s="563">
        <f>13</f>
        <v>13</v>
      </c>
      <c r="V7" s="566">
        <v>3</v>
      </c>
    </row>
    <row r="8" spans="1:22" ht="31">
      <c r="A8" s="562" t="s">
        <v>919</v>
      </c>
      <c r="B8" s="563" t="s">
        <v>947</v>
      </c>
      <c r="C8" s="564" t="s">
        <v>948</v>
      </c>
      <c r="D8" s="560" t="s">
        <v>409</v>
      </c>
      <c r="E8" s="560" t="s">
        <v>949</v>
      </c>
      <c r="F8" s="565">
        <v>0.62</v>
      </c>
      <c r="G8" s="563">
        <v>6.5</v>
      </c>
      <c r="H8" s="563">
        <v>6.5</v>
      </c>
      <c r="I8" s="563">
        <f>SUM(I7:I7)</f>
        <v>13</v>
      </c>
      <c r="J8" s="565">
        <f>K8+F8*G8/100</f>
        <v>148.0093</v>
      </c>
      <c r="K8" s="565">
        <v>147.96899999999999</v>
      </c>
      <c r="L8" s="565">
        <f>K8-H8*F8/100</f>
        <v>147.92869999999999</v>
      </c>
      <c r="M8" s="560" t="s">
        <v>950</v>
      </c>
      <c r="N8" s="560" t="s">
        <v>950</v>
      </c>
      <c r="O8" s="560" t="s">
        <v>951</v>
      </c>
      <c r="P8" s="563">
        <f>40*4</f>
        <v>160</v>
      </c>
      <c r="Q8" s="563">
        <f>4.33*4*1.25</f>
        <v>21.65</v>
      </c>
      <c r="R8" s="563"/>
      <c r="S8" s="560">
        <f>(U8)*T8*0.3+2*21.33*0.3</f>
        <v>28.397999999999996</v>
      </c>
      <c r="T8" s="560">
        <v>4</v>
      </c>
      <c r="U8" s="563">
        <f>13</f>
        <v>13</v>
      </c>
      <c r="V8" s="566">
        <v>3</v>
      </c>
    </row>
    <row r="9" spans="1:22" ht="31.5" thickBot="1">
      <c r="A9" s="562" t="s">
        <v>902</v>
      </c>
      <c r="B9" s="563" t="s">
        <v>947</v>
      </c>
      <c r="C9" s="564" t="s">
        <v>948</v>
      </c>
      <c r="D9" s="560" t="s">
        <v>409</v>
      </c>
      <c r="E9" s="560" t="s">
        <v>949</v>
      </c>
      <c r="F9" s="565">
        <v>0.62</v>
      </c>
      <c r="G9" s="563">
        <v>6.5</v>
      </c>
      <c r="H9" s="563">
        <v>6.5</v>
      </c>
      <c r="I9" s="563">
        <f>SUM(I8:I8)</f>
        <v>13</v>
      </c>
      <c r="J9" s="565">
        <f>K9+F9*G9/100</f>
        <v>147.4453</v>
      </c>
      <c r="K9" s="565">
        <v>147.405</v>
      </c>
      <c r="L9" s="565">
        <f>K9-H9*F9/100</f>
        <v>147.3647</v>
      </c>
      <c r="M9" s="560" t="s">
        <v>950</v>
      </c>
      <c r="N9" s="560" t="s">
        <v>950</v>
      </c>
      <c r="O9" s="560" t="s">
        <v>951</v>
      </c>
      <c r="P9" s="563">
        <f>43.31*4</f>
        <v>173.24</v>
      </c>
      <c r="Q9" s="563">
        <f>4.33*4*1.25</f>
        <v>21.65</v>
      </c>
      <c r="R9" s="563"/>
      <c r="S9" s="560">
        <f>(U9)*T9*0.3+2*21.33*0.3</f>
        <v>28.397999999999996</v>
      </c>
      <c r="T9" s="560">
        <v>4</v>
      </c>
      <c r="U9" s="563">
        <f>13</f>
        <v>13</v>
      </c>
      <c r="V9" s="566">
        <v>3</v>
      </c>
    </row>
    <row r="10" spans="1:22" ht="16" thickBot="1">
      <c r="A10" s="567"/>
      <c r="B10" s="563"/>
      <c r="C10" s="564"/>
      <c r="D10" s="560"/>
      <c r="E10" s="560"/>
      <c r="F10" s="563"/>
      <c r="G10" s="571"/>
      <c r="H10" s="572"/>
      <c r="I10" s="796" t="s">
        <v>1014</v>
      </c>
      <c r="J10" s="797"/>
      <c r="K10" s="797"/>
      <c r="L10" s="797"/>
      <c r="M10" s="797"/>
      <c r="N10" s="797"/>
      <c r="O10" s="798"/>
      <c r="P10" s="602">
        <f>SUM(P4:P9)</f>
        <v>1396.98</v>
      </c>
      <c r="Q10" s="603">
        <f>SUM(Q4:Q9)</f>
        <v>158.125</v>
      </c>
      <c r="R10" s="603"/>
      <c r="S10" s="603">
        <f>SUM(S4:S9)</f>
        <v>226.416</v>
      </c>
      <c r="T10" s="560"/>
      <c r="U10" s="563"/>
      <c r="V10" s="566"/>
    </row>
    <row r="11" spans="1:22" ht="15.5">
      <c r="A11" s="567"/>
      <c r="B11" s="563"/>
      <c r="C11" s="564"/>
      <c r="D11" s="560"/>
      <c r="E11" s="560"/>
      <c r="F11" s="563"/>
      <c r="G11" s="571"/>
      <c r="H11" s="572"/>
      <c r="I11" s="565"/>
      <c r="J11" s="565"/>
      <c r="K11" s="565"/>
      <c r="L11" s="568"/>
      <c r="M11" s="560"/>
      <c r="N11" s="560"/>
      <c r="O11" s="560"/>
      <c r="P11" s="563"/>
      <c r="Q11" s="563"/>
      <c r="R11" s="563"/>
      <c r="S11" s="560"/>
      <c r="T11" s="560"/>
      <c r="U11" s="563"/>
      <c r="V11" s="566"/>
    </row>
    <row r="12" spans="1:22" ht="15.5">
      <c r="A12" s="573" t="s">
        <v>952</v>
      </c>
      <c r="B12" s="563"/>
      <c r="C12" s="564"/>
      <c r="D12" s="560"/>
      <c r="E12" s="560"/>
      <c r="F12" s="563"/>
      <c r="G12" s="571"/>
      <c r="H12" s="599"/>
      <c r="I12" s="565"/>
      <c r="J12" s="565"/>
      <c r="K12" s="565"/>
      <c r="L12" s="568"/>
      <c r="M12" s="560"/>
      <c r="N12" s="565"/>
      <c r="O12" s="560"/>
      <c r="P12" s="569"/>
      <c r="Q12" s="600"/>
      <c r="R12" s="565"/>
      <c r="S12" s="565"/>
      <c r="T12" s="565"/>
      <c r="U12" s="565"/>
      <c r="V12" s="570"/>
    </row>
    <row r="13" spans="1:22" ht="15.5">
      <c r="A13" s="573" t="s">
        <v>955</v>
      </c>
      <c r="B13" s="563"/>
      <c r="C13" s="564"/>
      <c r="D13" s="560"/>
      <c r="E13" s="560"/>
      <c r="F13" s="563"/>
      <c r="G13" s="571"/>
      <c r="H13" s="599"/>
      <c r="I13" s="601"/>
      <c r="J13" s="601"/>
      <c r="K13" s="601"/>
      <c r="L13" s="601"/>
      <c r="M13" s="601"/>
      <c r="N13" s="601"/>
      <c r="O13" s="601"/>
      <c r="P13" s="601"/>
      <c r="Q13" s="600"/>
      <c r="R13" s="565"/>
      <c r="S13" s="565"/>
      <c r="T13" s="565"/>
      <c r="U13" s="565"/>
      <c r="V13" s="570"/>
    </row>
    <row r="14" spans="1:22" ht="15.5">
      <c r="A14" s="574"/>
      <c r="B14" s="560"/>
      <c r="C14" s="563"/>
      <c r="D14" s="560"/>
      <c r="E14" s="560"/>
      <c r="F14" s="575"/>
      <c r="G14" s="563"/>
      <c r="H14" s="571"/>
      <c r="I14" s="563"/>
      <c r="J14" s="565"/>
      <c r="K14" s="565"/>
      <c r="L14" s="565"/>
      <c r="M14" s="560"/>
      <c r="N14" s="560"/>
      <c r="O14" s="560"/>
      <c r="P14" s="576"/>
      <c r="Q14" s="572"/>
      <c r="R14" s="563"/>
      <c r="S14" s="577"/>
      <c r="T14" s="557"/>
      <c r="U14" s="578"/>
      <c r="V14" s="579"/>
    </row>
    <row r="15" spans="1:22" ht="15.5">
      <c r="A15" s="573"/>
      <c r="B15" s="577"/>
      <c r="C15" s="577"/>
      <c r="D15" s="577"/>
      <c r="E15" s="577"/>
      <c r="F15" s="577"/>
      <c r="G15" s="577" t="s">
        <v>953</v>
      </c>
      <c r="H15" s="577"/>
      <c r="I15" s="580"/>
      <c r="J15" s="561" t="s">
        <v>954</v>
      </c>
      <c r="K15" s="577"/>
      <c r="L15" s="577"/>
      <c r="M15" s="513"/>
      <c r="N15" s="577"/>
      <c r="O15" s="577"/>
      <c r="P15" s="577"/>
      <c r="Q15" s="577"/>
      <c r="R15" s="577"/>
      <c r="S15" s="577"/>
      <c r="T15" s="557"/>
      <c r="U15" s="557"/>
      <c r="V15" s="579"/>
    </row>
    <row r="16" spans="1:22" ht="15.5">
      <c r="A16" s="573"/>
      <c r="B16" s="577"/>
      <c r="C16" s="577"/>
      <c r="D16" s="577" t="s">
        <v>956</v>
      </c>
      <c r="E16" s="577"/>
      <c r="F16" s="577"/>
      <c r="G16" s="577" t="s">
        <v>957</v>
      </c>
      <c r="H16" s="577"/>
      <c r="I16" s="577"/>
      <c r="J16" s="561" t="s">
        <v>958</v>
      </c>
      <c r="K16" s="577"/>
      <c r="L16" s="577"/>
      <c r="M16" s="577"/>
      <c r="N16" s="577"/>
      <c r="O16" s="577"/>
      <c r="P16" s="577"/>
      <c r="Q16" s="577"/>
      <c r="R16" s="577"/>
      <c r="S16" s="577"/>
      <c r="T16" s="557"/>
      <c r="U16" s="557"/>
      <c r="V16" s="579"/>
    </row>
    <row r="17" spans="1:22" ht="15.5">
      <c r="A17" s="573"/>
      <c r="B17" s="577"/>
      <c r="C17" s="577"/>
      <c r="D17" s="577" t="s">
        <v>959</v>
      </c>
      <c r="E17" s="577"/>
      <c r="F17" s="577"/>
      <c r="G17" s="577" t="s">
        <v>960</v>
      </c>
      <c r="H17" s="577"/>
      <c r="I17" s="577"/>
      <c r="J17" s="561" t="s">
        <v>961</v>
      </c>
      <c r="K17" s="577"/>
      <c r="L17" s="577"/>
      <c r="M17" s="577"/>
      <c r="N17" s="577"/>
      <c r="O17" s="577"/>
      <c r="P17" s="577"/>
      <c r="Q17" s="514"/>
      <c r="R17" s="514"/>
      <c r="S17" s="577"/>
      <c r="T17" s="557"/>
      <c r="U17" s="557"/>
      <c r="V17" s="579"/>
    </row>
    <row r="18" spans="1:22" ht="15.5">
      <c r="A18" s="573"/>
      <c r="B18" s="577"/>
      <c r="C18" s="577"/>
      <c r="D18" s="577" t="s">
        <v>962</v>
      </c>
      <c r="E18" s="577"/>
      <c r="F18" s="577"/>
      <c r="G18" s="577" t="s">
        <v>963</v>
      </c>
      <c r="H18" s="577"/>
      <c r="I18" s="577"/>
      <c r="J18" s="561" t="s">
        <v>964</v>
      </c>
      <c r="K18" s="577"/>
      <c r="L18" s="577"/>
      <c r="M18" s="577"/>
      <c r="N18" s="577"/>
      <c r="O18" s="577"/>
      <c r="P18" s="577"/>
      <c r="Q18" s="514"/>
      <c r="R18" s="514"/>
      <c r="S18" s="577"/>
      <c r="T18" s="557"/>
      <c r="U18" s="557"/>
      <c r="V18" s="579"/>
    </row>
    <row r="19" spans="1:22" ht="15.5">
      <c r="A19" s="573"/>
      <c r="B19" s="577"/>
      <c r="C19" s="577"/>
      <c r="D19" s="577" t="s">
        <v>965</v>
      </c>
      <c r="E19" s="577"/>
      <c r="F19" s="577"/>
      <c r="G19" s="577" t="s">
        <v>966</v>
      </c>
      <c r="H19" s="577"/>
      <c r="I19" s="577"/>
      <c r="J19" s="561" t="s">
        <v>967</v>
      </c>
      <c r="K19" s="577"/>
      <c r="L19" s="577"/>
      <c r="M19" s="577"/>
      <c r="N19" s="577"/>
      <c r="O19" s="577"/>
      <c r="P19" s="577"/>
      <c r="Q19" s="577"/>
      <c r="R19" s="577"/>
      <c r="S19" s="577"/>
      <c r="T19" s="557"/>
      <c r="U19" s="557"/>
      <c r="V19" s="579"/>
    </row>
    <row r="20" spans="1:22" ht="15.5">
      <c r="A20" s="573"/>
      <c r="B20" s="577"/>
      <c r="C20" s="577"/>
      <c r="D20" s="577" t="s">
        <v>968</v>
      </c>
      <c r="E20" s="577"/>
      <c r="F20" s="577"/>
      <c r="G20" s="577" t="s">
        <v>969</v>
      </c>
      <c r="H20" s="577"/>
      <c r="I20" s="577"/>
      <c r="J20" s="577" t="s">
        <v>970</v>
      </c>
      <c r="K20" s="577"/>
      <c r="L20" s="577"/>
      <c r="M20" s="577"/>
      <c r="N20" s="577"/>
      <c r="O20" s="577"/>
      <c r="P20" s="577"/>
      <c r="Q20" s="577"/>
      <c r="R20" s="577"/>
      <c r="S20" s="577"/>
      <c r="T20" s="557"/>
      <c r="U20" s="557"/>
      <c r="V20" s="579"/>
    </row>
    <row r="21" spans="1:22" ht="17.25" customHeight="1">
      <c r="A21" s="573"/>
      <c r="B21" s="577"/>
      <c r="C21" s="577"/>
      <c r="D21" s="577"/>
      <c r="E21" s="577"/>
      <c r="F21" s="577"/>
      <c r="G21" s="577"/>
      <c r="H21" s="577"/>
      <c r="I21" s="581"/>
      <c r="J21" s="582"/>
      <c r="K21" s="582"/>
      <c r="L21" s="582"/>
      <c r="M21" s="577"/>
      <c r="N21" s="582"/>
      <c r="O21" s="582"/>
      <c r="P21" s="582"/>
      <c r="Q21" s="582"/>
      <c r="R21" s="582"/>
      <c r="S21" s="583"/>
      <c r="T21" s="557"/>
      <c r="U21" s="557"/>
      <c r="V21" s="579"/>
    </row>
  </sheetData>
  <mergeCells count="15">
    <mergeCell ref="I10:O10"/>
    <mergeCell ref="T2:V2"/>
    <mergeCell ref="A1:V1"/>
    <mergeCell ref="A2:A3"/>
    <mergeCell ref="B2:B3"/>
    <mergeCell ref="C2:C3"/>
    <mergeCell ref="D2:D3"/>
    <mergeCell ref="E2:E3"/>
    <mergeCell ref="F2:F3"/>
    <mergeCell ref="G2:H2"/>
    <mergeCell ref="I2:I3"/>
    <mergeCell ref="J2:L2"/>
    <mergeCell ref="M2:N2"/>
    <mergeCell ref="Q2:Q3"/>
    <mergeCell ref="R2:R3"/>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20</vt:i4>
      </vt:variant>
      <vt:variant>
        <vt:lpstr>Intervalos Nomeados</vt:lpstr>
      </vt:variant>
      <vt:variant>
        <vt:i4>1</vt:i4>
      </vt:variant>
    </vt:vector>
  </HeadingPairs>
  <TitlesOfParts>
    <vt:vector size="21" baseType="lpstr">
      <vt:lpstr>RESUMO ORÇAMENTARIO</vt:lpstr>
      <vt:lpstr>QUANT</vt:lpstr>
      <vt:lpstr>QUANT BUEIRO 1</vt:lpstr>
      <vt:lpstr>ORÇA </vt:lpstr>
      <vt:lpstr>TRANSP MAT PAV</vt:lpstr>
      <vt:lpstr>TERRA PAV </vt:lpstr>
      <vt:lpstr>CRONOGRAMA FÍSICO FIN. EM DIAS</vt:lpstr>
      <vt:lpstr>QUADRO QUANT. BUEIROS</vt:lpstr>
      <vt:lpstr>NS BUEIROS</vt:lpstr>
      <vt:lpstr>DIM BUEIROS ALAMEDA</vt:lpstr>
      <vt:lpstr>QUADRO DMT</vt:lpstr>
      <vt:lpstr>COMPOSIÇÕES DOS CUSTOS UNITARIO</vt:lpstr>
      <vt:lpstr>NS SIN HOR</vt:lpstr>
      <vt:lpstr>TRANSPRT ASFALTO CAP 50-70</vt:lpstr>
      <vt:lpstr>TRANSPRT ASFALTO EMULSÃO-CM-30</vt:lpstr>
      <vt:lpstr>AQUIS MATERIAL BETUMINOSO</vt:lpstr>
      <vt:lpstr>BDI</vt:lpstr>
      <vt:lpstr>BDI DIFERENCIADO</vt:lpstr>
      <vt:lpstr>DRENO PROF</vt:lpstr>
      <vt:lpstr>NS REMOÇÃO POSTE</vt:lpstr>
      <vt:lpstr>'CRONOGRAMA FÍSICO FIN. EM DIAS'!Area_de_impressao</vt:lpstr>
    </vt:vector>
  </TitlesOfParts>
  <Company>ECP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ECP</dc:creator>
  <cp:lastModifiedBy>Avell</cp:lastModifiedBy>
  <cp:lastPrinted>2024-06-20T14:21:26Z</cp:lastPrinted>
  <dcterms:created xsi:type="dcterms:W3CDTF">1997-03-06T18:55:11Z</dcterms:created>
  <dcterms:modified xsi:type="dcterms:W3CDTF">2025-10-06T20:25:45Z</dcterms:modified>
</cp:coreProperties>
</file>